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D:\COL_SHEETS\"/>
    </mc:Choice>
  </mc:AlternateContent>
  <xr:revisionPtr revIDLastSave="0" documentId="13_ncr:1_{8E9D88EB-149D-4A37-B35A-8A49F5CB65CA}" xr6:coauthVersionLast="47" xr6:coauthVersionMax="47" xr10:uidLastSave="{00000000-0000-0000-0000-000000000000}"/>
  <bookViews>
    <workbookView xWindow="-120" yWindow="-120" windowWidth="29040" windowHeight="15840" activeTab="1" xr2:uid="{00000000-000D-0000-FFFF-FFFF00000000}"/>
  </bookViews>
  <sheets>
    <sheet name="ugrad" sheetId="10" r:id="rId1"/>
    <sheet name="certs" sheetId="11" r:id="rId2"/>
    <sheet name="beeg" sheetId="8" r:id="rId3"/>
    <sheet name="data" sheetId="1" r:id="rId4"/>
    <sheet name="grad" sheetId="2" r:id="rId5"/>
    <sheet name="test" sheetId="3" r:id="rId6"/>
    <sheet name="summary stats" sheetId="4" r:id="rId7"/>
    <sheet name="filtered" sheetId="5" r:id="rId8"/>
    <sheet name="geo points" sheetId="6" r:id="rId9"/>
    <sheet name="Thesis Research" sheetId="7" r:id="rId10"/>
  </sheets>
  <definedNames>
    <definedName name="Z_112115D5_4486_4342_95DF_FEBDA6E06A95_.wvu.FilterData" localSheetId="2" hidden="1">beeg!$A$889:$AF$1133</definedName>
    <definedName name="Z_112115D5_4486_4342_95DF_FEBDA6E06A95_.wvu.FilterData" localSheetId="3" hidden="1">data!$A$890:$BO$1134</definedName>
    <definedName name="Z_112115D5_4486_4342_95DF_FEBDA6E06A95_.wvu.FilterData" localSheetId="0" hidden="1">ugrad!#REF!</definedName>
    <definedName name="Z_7F97264F_6766_46A0_8078_6477F61FE305_.wvu.FilterData" localSheetId="2" hidden="1">beeg!$A$889:$AF$1133</definedName>
    <definedName name="Z_7F97264F_6766_46A0_8078_6477F61FE305_.wvu.FilterData" localSheetId="3" hidden="1">data!$A$890:$BO$1134</definedName>
    <definedName name="Z_7F97264F_6766_46A0_8078_6477F61FE305_.wvu.FilterData" localSheetId="0" hidden="1">ugrad!#REF!</definedName>
    <definedName name="Z_AE3A1E92_F3CE_4E67_BE00_99B6BD76BFE9_.wvu.FilterData" localSheetId="2" hidden="1">beeg!#REF!</definedName>
    <definedName name="Z_AE3A1E92_F3CE_4E67_BE00_99B6BD76BFE9_.wvu.FilterData" localSheetId="3" hidden="1">data!$AJ$1:$AJ$1134</definedName>
    <definedName name="Z_AE3A1E92_F3CE_4E67_BE00_99B6BD76BFE9_.wvu.FilterData" localSheetId="0" hidden="1">ugrad!#REF!</definedName>
  </definedNames>
  <calcPr calcId="191029"/>
  <customWorkbookViews>
    <customWorkbookView name="Filter 2" guid="{7F97264F-6766-46A0-8078-6477F61FE305}" maximized="1" windowWidth="0" windowHeight="0" activeSheetId="0"/>
    <customWorkbookView name="Filter 3" guid="{AE3A1E92-F3CE-4E67-BE00-99B6BD76BFE9}" maximized="1" windowWidth="0" windowHeight="0" activeSheetId="0"/>
    <customWorkbookView name="Filter 1" guid="{112115D5-4486-4342-95DF-FEBDA6E06A9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4" i="10" l="1"/>
  <c r="AB8" i="10"/>
  <c r="AB6" i="10"/>
  <c r="AB5" i="10"/>
  <c r="AB4" i="10"/>
  <c r="AB26" i="10"/>
  <c r="AB25" i="10"/>
  <c r="AB24" i="10"/>
  <c r="AB23" i="10"/>
  <c r="AB22" i="10"/>
  <c r="AB21" i="10"/>
  <c r="AB20" i="10"/>
  <c r="AB19" i="10"/>
  <c r="AB18" i="10"/>
  <c r="AB17" i="10"/>
  <c r="AB16" i="10"/>
  <c r="AB15" i="10"/>
  <c r="AB13" i="10"/>
  <c r="AB12" i="10"/>
  <c r="AB11" i="10"/>
  <c r="AB10" i="10"/>
  <c r="AB9" i="10"/>
  <c r="AB7" i="10"/>
  <c r="AB3" i="10"/>
  <c r="AM32" i="8"/>
  <c r="AM30" i="8"/>
  <c r="AM26" i="8"/>
  <c r="AM25" i="8"/>
  <c r="AM17" i="8"/>
  <c r="AM6" i="8"/>
  <c r="AM5" i="8"/>
  <c r="AM37" i="8"/>
  <c r="AM36" i="8"/>
  <c r="AM35" i="8"/>
  <c r="AM34" i="8"/>
  <c r="AM33" i="8"/>
  <c r="AM31" i="8"/>
  <c r="AM29" i="8"/>
  <c r="AM28" i="8"/>
  <c r="AM27" i="8"/>
  <c r="AM24" i="8"/>
  <c r="AM23" i="8"/>
  <c r="AM22" i="8"/>
  <c r="AM21" i="8"/>
  <c r="AM20" i="8"/>
  <c r="AM19" i="8"/>
  <c r="AM18" i="8"/>
  <c r="AM16" i="8"/>
  <c r="AM15" i="8"/>
  <c r="AM14" i="8"/>
  <c r="AM13" i="8"/>
  <c r="AM12" i="8"/>
  <c r="AM11" i="8"/>
  <c r="AM10" i="8"/>
  <c r="AM9" i="8"/>
  <c r="AM8" i="8"/>
  <c r="AM7" i="8"/>
  <c r="AM4" i="8"/>
  <c r="AM3" i="8"/>
  <c r="X16" i="5"/>
  <c r="X15" i="5"/>
  <c r="X14" i="5"/>
  <c r="X13" i="5"/>
  <c r="X12" i="5"/>
  <c r="X11" i="5"/>
  <c r="X10" i="5"/>
  <c r="X9" i="5"/>
  <c r="X8" i="5"/>
  <c r="X7" i="5"/>
  <c r="X6" i="5"/>
  <c r="X5" i="5"/>
  <c r="X4" i="5"/>
  <c r="X3" i="5"/>
  <c r="X2" i="5"/>
  <c r="X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Z1" authorId="0" shapeId="0" xr:uid="{F4F4A477-AB99-4F23-9E6A-A3C97BFE08EA}">
      <text>
        <r>
          <rPr>
            <sz val="10"/>
            <color rgb="FF000000"/>
            <rFont val="Arial"/>
          </rPr>
          <t>This actually refers to BEA regions. Not sure if changing this might help clarity @jrs2210@columbia.edu
	-Aaron Smolar
@akr2170@columbia.edu do we need to change this now?
	-Jordan R Steingard
I would say yes
	-Abby K. Rinaldi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Y1" authorId="0" shapeId="0" xr:uid="{00000000-0006-0000-0000-000001000000}">
      <text>
        <r>
          <rPr>
            <sz val="10"/>
            <color rgb="FF000000"/>
            <rFont val="Arial"/>
          </rPr>
          <t>This actually refers to BEA regions. Not sure if changing this might help clarity @jrs2210@columbia.edu
	-Aaron Smolar
@akr2170@columbia.edu do we need to change this now?
	-Jordan R Steingard
I would say yes
	-Abby K. Rinaldi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624" authorId="0" shapeId="0" xr:uid="{00000000-0006-0000-0100-000001000000}">
      <text>
        <r>
          <rPr>
            <sz val="10"/>
            <color rgb="FF000000"/>
            <rFont val="Arial"/>
          </rPr>
          <t>UW-Madison data used here
	-Abby K. Rinaldi</t>
        </r>
      </text>
    </comment>
  </commentList>
</comments>
</file>

<file path=xl/sharedStrings.xml><?xml version="1.0" encoding="utf-8"?>
<sst xmlns="http://schemas.openxmlformats.org/spreadsheetml/2006/main" count="48186" uniqueCount="4258">
  <si>
    <t>Column1</t>
  </si>
  <si>
    <t>UnitID</t>
  </si>
  <si>
    <t>university</t>
  </si>
  <si>
    <t>street_address</t>
  </si>
  <si>
    <t>city</t>
  </si>
  <si>
    <t>state</t>
  </si>
  <si>
    <t>zip</t>
  </si>
  <si>
    <t>census_region</t>
  </si>
  <si>
    <t>census_division</t>
  </si>
  <si>
    <t>main_url</t>
  </si>
  <si>
    <t>long</t>
  </si>
  <si>
    <t>lat</t>
  </si>
  <si>
    <t>city_long</t>
  </si>
  <si>
    <t>city_lat</t>
  </si>
  <si>
    <t>instate_tuition_and_fees</t>
  </si>
  <si>
    <t>in-state_tuition_living_on_campus</t>
  </si>
  <si>
    <t>out-of-state_tuition_living_on_campus</t>
  </si>
  <si>
    <t>in-state_tuition_living_off_campus</t>
  </si>
  <si>
    <t>out-of-state_tuition_living_off_campus</t>
  </si>
  <si>
    <t>in-state_tuition_living_with_family</t>
  </si>
  <si>
    <t>out-of-state_tuition_living_with_family</t>
  </si>
  <si>
    <t>hbcu</t>
  </si>
  <si>
    <t>tribal_college</t>
  </si>
  <si>
    <t>IPED_BEA_Level</t>
  </si>
  <si>
    <t>IPED_classification_sector</t>
  </si>
  <si>
    <t>IPED_classification_control</t>
  </si>
  <si>
    <t>percent_admitted</t>
  </si>
  <si>
    <t>number_of_undergrad_students</t>
  </si>
  <si>
    <t>funding_source</t>
  </si>
  <si>
    <t>land_grant_university</t>
  </si>
  <si>
    <t>degree_school</t>
  </si>
  <si>
    <t>degree_department</t>
  </si>
  <si>
    <t>degree_school_type</t>
  </si>
  <si>
    <t>degree_name</t>
  </si>
  <si>
    <t>degree_type</t>
  </si>
  <si>
    <t>degree_level</t>
  </si>
  <si>
    <t>Professional</t>
  </si>
  <si>
    <t>accreditation</t>
  </si>
  <si>
    <t>stem_certification</t>
  </si>
  <si>
    <t>degree_url</t>
  </si>
  <si>
    <t>dual_type_joint_bach_masters</t>
  </si>
  <si>
    <t>dual_type_double_bachelors</t>
  </si>
  <si>
    <t>dual_type_built_enviro</t>
  </si>
  <si>
    <t>dual_type_other_masters</t>
  </si>
  <si>
    <t>dual_subject_MBA</t>
  </si>
  <si>
    <t>dual_subject_MPH</t>
  </si>
  <si>
    <t>dual_subject_JD</t>
  </si>
  <si>
    <t>dual_subject_MSW</t>
  </si>
  <si>
    <t>dual_subject_interior_design</t>
  </si>
  <si>
    <t>dual_subject_landscape_arch</t>
  </si>
  <si>
    <t>dual_subject_hist_preservation</t>
  </si>
  <si>
    <t>dual_subject_construction_engineering_tech</t>
  </si>
  <si>
    <t>dual_subject_planning_urban_public_affairs</t>
  </si>
  <si>
    <t>dual_subject_enviro_urban_design</t>
  </si>
  <si>
    <t>dual_subject_architecture</t>
  </si>
  <si>
    <t>dual_subject_ind_design</t>
  </si>
  <si>
    <t>dual_subject_MSRED</t>
  </si>
  <si>
    <t>dual_subject_other</t>
  </si>
  <si>
    <t>accreditation_bool</t>
  </si>
  <si>
    <t>healthcare_schools</t>
  </si>
  <si>
    <t>degree_count</t>
  </si>
  <si>
    <t>degree_type_simple</t>
  </si>
  <si>
    <t>region_count</t>
  </si>
  <si>
    <t>university_by_region_count</t>
  </si>
  <si>
    <t>dual_sum</t>
  </si>
  <si>
    <t>dual_bool</t>
  </si>
  <si>
    <t>Alabama A &amp; M University</t>
  </si>
  <si>
    <t>4900 Meridian Street</t>
  </si>
  <si>
    <t>Normal</t>
  </si>
  <si>
    <t>AL</t>
  </si>
  <si>
    <t>South</t>
  </si>
  <si>
    <t>East South Central</t>
  </si>
  <si>
    <t>www.aamu.edu/</t>
  </si>
  <si>
    <t>Public</t>
  </si>
  <si>
    <t>College of Agricultural, Life and Natural Sciences</t>
  </si>
  <si>
    <t>Community and Regional Planning</t>
  </si>
  <si>
    <t>Ecology/Environment/Agriculture</t>
  </si>
  <si>
    <t>M. Urban and Regional Planning</t>
  </si>
  <si>
    <t>Planning and Urban/Public Affairs</t>
  </si>
  <si>
    <t>Masters</t>
  </si>
  <si>
    <t>PAB</t>
  </si>
  <si>
    <t>https://www.aamu.edu/academics/graduate-studies/master-urban-regional-planning.html</t>
  </si>
  <si>
    <t>B.S. Urban and Regional Planning</t>
  </si>
  <si>
    <t>Bachelors</t>
  </si>
  <si>
    <t>https://www.aamu.edu/academics/undergraduate-studies/bachelor-science-urban-planning.html</t>
  </si>
  <si>
    <t>Auburn University</t>
  </si>
  <si>
    <t>Auburn</t>
  </si>
  <si>
    <t>www.auburn.edu</t>
  </si>
  <si>
    <t>School of Architecture, Planning, and Landscape Architecture</t>
  </si>
  <si>
    <t>Architecture</t>
  </si>
  <si>
    <t>Built Environment alone</t>
  </si>
  <si>
    <t>B. Architecture</t>
  </si>
  <si>
    <t>NAAB</t>
  </si>
  <si>
    <t>https://cadc.auburn.edu/architecture/architecture-degrees-programs/program-of-architecture/</t>
  </si>
  <si>
    <t>Landscape Architecture</t>
  </si>
  <si>
    <t>M. Landscape Architecture</t>
  </si>
  <si>
    <t>LAAB</t>
  </si>
  <si>
    <t>https://cadc.auburn.edu/architecture/architecture-degrees-programs/mla/</t>
  </si>
  <si>
    <t>M.S. Architecture / Option in Public Interest Design</t>
  </si>
  <si>
    <t>Post-professional</t>
  </si>
  <si>
    <t>None</t>
  </si>
  <si>
    <t>https://cadc.auburn.edu/cadc/academics/graduate-programs/master-of-science-in-architecture-with-option-in-public-interest-design/</t>
  </si>
  <si>
    <t>College of Liberal Arts</t>
  </si>
  <si>
    <t>Political Science</t>
  </si>
  <si>
    <t>Liberal Arts</t>
  </si>
  <si>
    <t>M. Community Planning</t>
  </si>
  <si>
    <t>https://cla.auburn.edu/polisci/graduate-programs/master-of-community-planning/</t>
  </si>
  <si>
    <t>Interior Architecture</t>
  </si>
  <si>
    <t>B. Interior Architecture</t>
  </si>
  <si>
    <t>Interior Design</t>
  </si>
  <si>
    <t>Pre-professional</t>
  </si>
  <si>
    <t>https://cadc.auburn.edu/architecture/architecture-degrees-programs/program-of-interior-architecture/</t>
  </si>
  <si>
    <t>Environmental Design</t>
  </si>
  <si>
    <t>B.S. Environmental Design</t>
  </si>
  <si>
    <t>Environmental/Urban Design</t>
  </si>
  <si>
    <t>Non-professional track bachelors</t>
  </si>
  <si>
    <t>https://cadc.auburn.edu/architecture/program-of-environmental-design/</t>
  </si>
  <si>
    <t>other</t>
  </si>
  <si>
    <t>Tuskegee University</t>
  </si>
  <si>
    <t>Kresge Center 3rd Floor</t>
  </si>
  <si>
    <t>Tuskegee</t>
  </si>
  <si>
    <t>36088-1920</t>
  </si>
  <si>
    <t>www.tuskegee.edu</t>
  </si>
  <si>
    <t>Private</t>
  </si>
  <si>
    <t>Robert R. Taylor School of Architecture &amp; Construction Sciences</t>
  </si>
  <si>
    <t>https://www.tuskegee.edu/programs-courses/colleges-schools/tsacs/department-of-architecture</t>
  </si>
  <si>
    <t>University of Arkansas</t>
  </si>
  <si>
    <t>Administration Bldg 425</t>
  </si>
  <si>
    <t>Fayetteville</t>
  </si>
  <si>
    <t>AR</t>
  </si>
  <si>
    <t>West South Central</t>
  </si>
  <si>
    <t>www.uark.edu</t>
  </si>
  <si>
    <t>Fay Jones School of Architecture and Design</t>
  </si>
  <si>
    <t>https://fayjones.uark.edu/academics/architecture/index.php</t>
  </si>
  <si>
    <t>M. Design Studies (M.Des.) with Concentrations in Integrated Wood Design</t>
  </si>
  <si>
    <t>Construction, Engineering, and Technical Systems</t>
  </si>
  <si>
    <t>https://fayjones.uark.edu/academics/graduate-program/index.php</t>
  </si>
  <si>
    <t>M. Design Studies (M.Des.) with Concentrations in Resiliency Design</t>
  </si>
  <si>
    <t>Other-Sustainable</t>
  </si>
  <si>
    <r>
      <rPr>
        <u/>
        <sz val="10"/>
        <color rgb="FF1155CC"/>
        <rFont val="Arial"/>
        <family val="2"/>
      </rPr>
      <t>https://fayjones.uark.edu/academics/graduate-program/resiliency-design.php</t>
    </r>
    <r>
      <rPr>
        <u/>
        <sz val="10"/>
        <color rgb="FF1155CC"/>
        <rFont val="Arial"/>
        <family val="2"/>
      </rPr>
      <t xml:space="preserve"> and https://ua-cdc.squarespace.com/graduate-studies-1</t>
    </r>
  </si>
  <si>
    <t>M. Design Studies (M.Des.) with Concentrations in Retail and Hospitality Design</t>
  </si>
  <si>
    <t>Industrial Design/Design</t>
  </si>
  <si>
    <t>https://fayjones.uark.edu/academics/graduate-program/retail-and-hospitality-design.php</t>
  </si>
  <si>
    <t>B. Interior Design (BID)</t>
  </si>
  <si>
    <t>CIDA</t>
  </si>
  <si>
    <t>https://fayjones.uark.edu/academics/interior-design/</t>
  </si>
  <si>
    <t>B. Landscape Architecture</t>
  </si>
  <si>
    <t>https://fayjones.uark.edu/academics/landscape-architecture/index.php</t>
  </si>
  <si>
    <t>B. Science in Landscape Architectural Studies</t>
  </si>
  <si>
    <t>https://fayjones.uark.edu/academics/landscape-architecture/degrees.php</t>
  </si>
  <si>
    <t>B.S. Architectural Studies</t>
  </si>
  <si>
    <t>https://fayjones.uark.edu/academics/architecture/degrees.php</t>
  </si>
  <si>
    <t>University of Central Arkansas</t>
  </si>
  <si>
    <t>201 Donaghey Ave</t>
  </si>
  <si>
    <t>Conway</t>
  </si>
  <si>
    <t>72035-0001</t>
  </si>
  <si>
    <t>www.uca.edu</t>
  </si>
  <si>
    <t>College of Arts, Humanities, and Social Sciences</t>
  </si>
  <si>
    <t>Art and Design</t>
  </si>
  <si>
    <t>Art &amp; Design</t>
  </si>
  <si>
    <t>B.A. Interior Design</t>
  </si>
  <si>
    <t>https://uca.edu/ubulletin/colleges-departments/ca/art-design/#sec0304</t>
  </si>
  <si>
    <t>B.S. Interior Design</t>
  </si>
  <si>
    <t>Arizona State University-Tempe</t>
  </si>
  <si>
    <t>University Drive and Mill Avenue</t>
  </si>
  <si>
    <t>Tempe</t>
  </si>
  <si>
    <t>AZ</t>
  </si>
  <si>
    <t>West</t>
  </si>
  <si>
    <t>Mountain</t>
  </si>
  <si>
    <t>www.asu.edu/</t>
  </si>
  <si>
    <t>Herberger Institute for Design and the Arts</t>
  </si>
  <si>
    <t>The Design School</t>
  </si>
  <si>
    <t>M. Architecture</t>
  </si>
  <si>
    <t>https://design.asu.edu/degree-programs/architecture-march</t>
  </si>
  <si>
    <t>M.S.D Industrial Design</t>
  </si>
  <si>
    <t>https://design.asu.edu/degree-programs/industrial-design-msd</t>
  </si>
  <si>
    <t>M.S. Architecture (Energy Perf/Climate Responsive Arch)</t>
  </si>
  <si>
    <t>https://design.asu.edu/degree-programs/energy-performance-climate-responsive-architecture-ms</t>
  </si>
  <si>
    <t>PhD Design, Environment and the Arts</t>
  </si>
  <si>
    <t>PhD</t>
  </si>
  <si>
    <t>https://design.asu.edu/degree-programs/design-environment-and-arts-design-phd</t>
  </si>
  <si>
    <t>College of Liberal Arts and Sciences</t>
  </si>
  <si>
    <t>School of Geographical Sciences &amp; Urban Planning</t>
  </si>
  <si>
    <t>PhD Urban Planning</t>
  </si>
  <si>
    <t>https://sgsup.asu.edu/degree-programs/graduate-degrees/phd-urban-planning</t>
  </si>
  <si>
    <t>M.S. Urban and Environmental Planning</t>
  </si>
  <si>
    <t>https://sgsup.asu.edu/degree-programs/graduate-degrees/master-urban-environmental-planning</t>
  </si>
  <si>
    <t>https://design.asu.edu/degree-programs/environmental-design?dept=148427&amp;id=1</t>
  </si>
  <si>
    <t>B.S. Planning</t>
  </si>
  <si>
    <t>https://sgsup.asu.edu/degree-programs/undergraduate-degrees/urban-planning</t>
  </si>
  <si>
    <t>B.S. D Industrial Design</t>
  </si>
  <si>
    <t>https://design.asu.edu/degree-programs/industrial-design-bsd</t>
  </si>
  <si>
    <t>B.S. D. Architectural Studies</t>
  </si>
  <si>
    <t>https://design.asu.edu/degree-programs/architectural-studies-bsd</t>
  </si>
  <si>
    <t>B.S. Landscape Architecture</t>
  </si>
  <si>
    <t>https://design.asu.edu/degree-programs/landscape-architecture-bsla</t>
  </si>
  <si>
    <t>https://design.asu.edu/degree-programs/landscape-architecture-mla</t>
  </si>
  <si>
    <t>Northern Arizona University</t>
  </si>
  <si>
    <t>1900 S. Knoles Dr Babbitt Administrative Center Room 200</t>
  </si>
  <si>
    <t>Flagstaff</t>
  </si>
  <si>
    <t>86011-4092</t>
  </si>
  <si>
    <t>nau.edu/</t>
  </si>
  <si>
    <t>College of Social and Behavioral Sciences</t>
  </si>
  <si>
    <t>Geography, Planning and Recreation</t>
  </si>
  <si>
    <t>Public Policy/Service/Social Sciences</t>
  </si>
  <si>
    <t>M.S. Applied Geospatial Sciences</t>
  </si>
  <si>
    <t>Research (M)</t>
  </si>
  <si>
    <t>https://nau.edu/gpr/ms-applied-geospatial-sciences/</t>
  </si>
  <si>
    <t>B.S. Geographic Science and Community Planning</t>
  </si>
  <si>
    <t>https://nau.edu/gpr/bs-geographic-science-community-planning/</t>
  </si>
  <si>
    <t>University of Arizona</t>
  </si>
  <si>
    <t>1401 E University</t>
  </si>
  <si>
    <t>Tucson</t>
  </si>
  <si>
    <t>85721-0066</t>
  </si>
  <si>
    <t>www.arizona.edu</t>
  </si>
  <si>
    <t>College of Architecture, Planning and Landscape Architecture</t>
  </si>
  <si>
    <t>Landscape Architecture and Planning</t>
  </si>
  <si>
    <t>https://capla.arizona.edu/academics/master-landscape-architecture</t>
  </si>
  <si>
    <t>M. Real Estate Development</t>
  </si>
  <si>
    <t>Real Estate</t>
  </si>
  <si>
    <t>https://capla.arizona.edu/academics/master-real-estate-development</t>
  </si>
  <si>
    <t>M.S. Urban Planning</t>
  </si>
  <si>
    <t>https://capla.arizona.edu/academics/master-science-urban-planning/curriculum-concentrations-courses</t>
  </si>
  <si>
    <t>Certificate Heritage Conservation</t>
  </si>
  <si>
    <t>Historic Preservation</t>
  </si>
  <si>
    <t>Certificate</t>
  </si>
  <si>
    <t>https://capla.arizona.edu/academics/certificates/heritage-conservation</t>
  </si>
  <si>
    <t>Certificate Real Estate Development Analysis</t>
  </si>
  <si>
    <t>https://capla.arizona.edu/academics/certificates/real-estate-development</t>
  </si>
  <si>
    <t>Certificate Real Estate Development Finance</t>
  </si>
  <si>
    <t>Certificate Real Estate Development Practice</t>
  </si>
  <si>
    <t>https://capla.arizona.edu/academics/bachelor-landscape-architecture</t>
  </si>
  <si>
    <t>B.S. Sustainable Built Environments</t>
  </si>
  <si>
    <t>https://capla.arizona.edu/academics/bachelor-science-sustainable-built-environments</t>
  </si>
  <si>
    <t>https://capla.arizona.edu/academics/master-architecture</t>
  </si>
  <si>
    <t>https://capla.arizona.edu/academics/bachelor-architecture</t>
  </si>
  <si>
    <t>M.S. Architecture</t>
  </si>
  <si>
    <t>https://capla.arizona.edu/academics/master-science-architecture</t>
  </si>
  <si>
    <t>Academy of Art University</t>
  </si>
  <si>
    <t>79 New Montgomery</t>
  </si>
  <si>
    <t>San Francisco</t>
  </si>
  <si>
    <t>CA</t>
  </si>
  <si>
    <t>Pacific</t>
  </si>
  <si>
    <t>www.academyart.edu</t>
  </si>
  <si>
    <t>NULL_F</t>
  </si>
  <si>
    <t>School of Architecture</t>
  </si>
  <si>
    <t>https://www.academyart.edu/academics/architecture/</t>
  </si>
  <si>
    <t>School of Interior Architecture &amp; Design</t>
  </si>
  <si>
    <t>Interior Architecture and Design</t>
  </si>
  <si>
    <t>A.A. Interior Architecture</t>
  </si>
  <si>
    <t>Associates</t>
  </si>
  <si>
    <t>https://www.academyart.edu/academics/interior-architecture/</t>
  </si>
  <si>
    <t>M.A. Interior Architecture</t>
  </si>
  <si>
    <t>M.F.A. Interior Architecture</t>
  </si>
  <si>
    <t>School of Landscape Architecture</t>
  </si>
  <si>
    <t>A.A. Landscape Architecture</t>
  </si>
  <si>
    <t>https://www.academyart.edu/academics/landscape-architecture/</t>
  </si>
  <si>
    <t>M.A. Landscape Architecture</t>
  </si>
  <si>
    <t>B.A. Architecture</t>
  </si>
  <si>
    <t>B.F.A. Interior Architecture</t>
  </si>
  <si>
    <t>B.F.A. Landscape Architecture</t>
  </si>
  <si>
    <t>California Baptist University</t>
  </si>
  <si>
    <t>8432 Magnolia Ave</t>
  </si>
  <si>
    <t>Riverside</t>
  </si>
  <si>
    <t>92504-3297</t>
  </si>
  <si>
    <t>www.calbaptist.edu</t>
  </si>
  <si>
    <t>College of Architecture, Visual Arts &amp; Design</t>
  </si>
  <si>
    <t>https://cavad.calbaptist.edu/programs/architecture-program#march</t>
  </si>
  <si>
    <t>https://cavad.calbaptist.edu/programs/architecture-program#ba</t>
  </si>
  <si>
    <t>https://cavad.calbaptist.edu/programs/interior-design-program#ba</t>
  </si>
  <si>
    <t>California College of the Arts</t>
  </si>
  <si>
    <t>1111 Eighth Street</t>
  </si>
  <si>
    <t>94107-2247</t>
  </si>
  <si>
    <t>www.cca.edu</t>
  </si>
  <si>
    <t>https://www.cca.edu/architecture/barch/</t>
  </si>
  <si>
    <t>https://www.cca.edu/architecture/march/#section-curriculum</t>
  </si>
  <si>
    <t>Advanced Architectural Design</t>
  </si>
  <si>
    <t>M.A. Advanced Architectural Design</t>
  </si>
  <si>
    <t>https://www.cca.edu/architecture/maad/</t>
  </si>
  <si>
    <t>B.F.A Interior Design</t>
  </si>
  <si>
    <t>https://www.cca.edu/fine-arts/</t>
  </si>
  <si>
    <t>California Polytechnic State University-San Luis Obispo</t>
  </si>
  <si>
    <t>1 Grand Ave.</t>
  </si>
  <si>
    <t>San Luis Obispo</t>
  </si>
  <si>
    <t>calpoly.edu</t>
  </si>
  <si>
    <t>College of Architecture and Environmental Design</t>
  </si>
  <si>
    <t>https://architecture.calpoly.edu/about/undergraduate</t>
  </si>
  <si>
    <t>Architectural Engineering</t>
  </si>
  <si>
    <t>M.S. Architectural Engineering</t>
  </si>
  <si>
    <t>https://arce.calpoly.edu/content/programs/graduate</t>
  </si>
  <si>
    <t>https://architecture.calpoly.edu/prospective/masters</t>
  </si>
  <si>
    <t>City and Regional Planning</t>
  </si>
  <si>
    <t>M. City and Regional Planning</t>
  </si>
  <si>
    <t>https://planning.calpoly.edu/content/programs/mcrp</t>
  </si>
  <si>
    <t>https://landscape.calpoly.edu/content/prospective/index</t>
  </si>
  <si>
    <t>B.S. Architectural Engineering</t>
  </si>
  <si>
    <t>ABET</t>
  </si>
  <si>
    <t>https://arce.calpoly.edu/content/programs/undergraduate</t>
  </si>
  <si>
    <t>Construction Management</t>
  </si>
  <si>
    <t>B.S. Construction Management</t>
  </si>
  <si>
    <t>ACCE</t>
  </si>
  <si>
    <t>http://catalog.calpoly.edu/collegesandprograms/collegeofarchitectureandenvironmentaldesign/constructionmanagement/#undergraduatetext</t>
  </si>
  <si>
    <t>B.S. City and Regional Planning</t>
  </si>
  <si>
    <t>https://planning.calpoly.edu/content/programs/bscrp</t>
  </si>
  <si>
    <t>California State Polytechnic University-Pomona</t>
  </si>
  <si>
    <t>3801 West Temple Avenue</t>
  </si>
  <si>
    <t>Pomona</t>
  </si>
  <si>
    <t>www.cpp.edu</t>
  </si>
  <si>
    <t>College of Environmental Design</t>
  </si>
  <si>
    <t>Department of Architecture</t>
  </si>
  <si>
    <t>http://env.cpp.edu/arc/degree/bachelor-architecture</t>
  </si>
  <si>
    <t>http://env.cpp.edu/arc/degree/master-architecture</t>
  </si>
  <si>
    <t>M. Interior Architecture</t>
  </si>
  <si>
    <t>http://env.cpp.edu/arc/degree/master-interior-architecture</t>
  </si>
  <si>
    <t>Department of Landscape Architecture</t>
  </si>
  <si>
    <t>http://env.cpp.edu/la/degree/master-landscape-architecture</t>
  </si>
  <si>
    <t>Department of Urban and Regional Planning</t>
  </si>
  <si>
    <t>http://env.cpp.edu/urp/degree/master-urban-and-regional-planning</t>
  </si>
  <si>
    <t>John T. Lyle Center for Regenerative Studies</t>
  </si>
  <si>
    <t>M.S. Regenerative Studies</t>
  </si>
  <si>
    <t>Other</t>
  </si>
  <si>
    <t>http://env.cpp.edu/rs/degree/master-science-regenerative-studies</t>
  </si>
  <si>
    <t>http://env.cpp.edu/la/degree/bachelor-science-landscape-architecture</t>
  </si>
  <si>
    <t>Urban and Regional Planning</t>
  </si>
  <si>
    <t>http://env.cpp.edu/urp/degree/bachelor-science-urban-and-regional-planning</t>
  </si>
  <si>
    <t>California State University-Northridge</t>
  </si>
  <si>
    <t>18111 Nordhoff St</t>
  </si>
  <si>
    <t>Northridge</t>
  </si>
  <si>
    <t>www.csun.edu</t>
  </si>
  <si>
    <t>Urban Studies and Planning</t>
  </si>
  <si>
    <t>M. Urban Planning</t>
  </si>
  <si>
    <t>https://catalog.csun.edu/academics/urbs/programs/mup-urban-planning/</t>
  </si>
  <si>
    <t>B.A. Urban Studies and Planning</t>
  </si>
  <si>
    <t>https://catalog.csun.edu/academics/urbs/programs/ba-urban-studies-and-planning/</t>
  </si>
  <si>
    <t>New School of Architecture and Design</t>
  </si>
  <si>
    <t>1249 F St</t>
  </si>
  <si>
    <t>San Diego</t>
  </si>
  <si>
    <t>www.newschoolarch.edu</t>
  </si>
  <si>
    <t>School of Architecture &amp; Construction Management</t>
  </si>
  <si>
    <t>https://newschoolarch.edu/academics/school-of-architecture-and-cm/school-of-architecture/undergraduate-architecture-programs/bachelor-of-architecture/</t>
  </si>
  <si>
    <t>1250 F St</t>
  </si>
  <si>
    <t>B. Science in Construction Management</t>
  </si>
  <si>
    <t>https://newschoolarch.edu/academics/school-of-architecture-and-cm/cm-programs/bachelor-of-science-in-construction-management/</t>
  </si>
  <si>
    <t>1251 F St</t>
  </si>
  <si>
    <t>https://newschoolarch.edu/academics/school-of-architecture-and-cm/school-of-architecture/undergraduate-architecture-programs/bachelor-of-arts-in-architecture/</t>
  </si>
  <si>
    <t>1252 F St</t>
  </si>
  <si>
    <t>Integrated Path to Architectural Licensure</t>
  </si>
  <si>
    <t>https://newschoolarch.edu/academics/school-of-architecture-and-cm/school-of-architecture/graduate-architecture-programs/integrated-path-to-architectural-licensure/</t>
  </si>
  <si>
    <t>1253 F St</t>
  </si>
  <si>
    <t>https://newschoolarch.edu/academics/school-of-architecture-and-cm/school-of-architecture/graduate-architecture-programs/master-of-architecture-i/</t>
  </si>
  <si>
    <t>1254 F St</t>
  </si>
  <si>
    <t>M. Architectural Studies</t>
  </si>
  <si>
    <t>https://newschoolarch.edu/academics/school-of-architecture-and-cm/school-of-architecture/graduate-architecture-programs/master-of-architecture-ii/</t>
  </si>
  <si>
    <t>1255 F St</t>
  </si>
  <si>
    <t>https://newschoolarch.edu/academics/school-of-architecture-and-cm/school-of-architecture/graduate-architecture-programs/master-of-science-in-architecture/</t>
  </si>
  <si>
    <t>1256 F St</t>
  </si>
  <si>
    <t>M. Construction Management</t>
  </si>
  <si>
    <t>https://newschoolarch.edu/academics/school-of-architecture-and-cm/cm-programs/master-of-construction-management/</t>
  </si>
  <si>
    <t>San Diego State University</t>
  </si>
  <si>
    <t>5500 Campanile Dr</t>
  </si>
  <si>
    <t>www.sdsu.edu</t>
  </si>
  <si>
    <t>School of Public Affairs</t>
  </si>
  <si>
    <t>City Planning</t>
  </si>
  <si>
    <t>M. City Planning</t>
  </si>
  <si>
    <t>https://curriculum.sdsu.edu/curriculum-services/graduate-bulletin/19_20_gb/044-city-planning.pdf</t>
  </si>
  <si>
    <t>San Jose State University</t>
  </si>
  <si>
    <t>One Washington Square</t>
  </si>
  <si>
    <t>San Jose</t>
  </si>
  <si>
    <t>95192-0001</t>
  </si>
  <si>
    <t>www.sjsu.edu</t>
  </si>
  <si>
    <t>College of Social Sciences</t>
  </si>
  <si>
    <t>https://www.sjsu.edu/urbanplanning/</t>
  </si>
  <si>
    <t>Sonoma State University</t>
  </si>
  <si>
    <t>1801 E Cotati Ave</t>
  </si>
  <si>
    <t>Rohnert Park</t>
  </si>
  <si>
    <t>94928-3609</t>
  </si>
  <si>
    <t>www.sonoma.edu</t>
  </si>
  <si>
    <t>School of Social Sciences</t>
  </si>
  <si>
    <t>Geography Environment and Planning</t>
  </si>
  <si>
    <t>B.A. Environmental Studies, Geography, and Planning</t>
  </si>
  <si>
    <t>Non-professional</t>
  </si>
  <si>
    <t>http://gep.sonoma.edu/degree-programs</t>
  </si>
  <si>
    <t>Southern California Institute of Architecture</t>
  </si>
  <si>
    <t>960 E. 3rd Street</t>
  </si>
  <si>
    <t>Los Angeles</t>
  </si>
  <si>
    <t>90013-1822</t>
  </si>
  <si>
    <t>www.sciarc.edu</t>
  </si>
  <si>
    <t>https://www.sciarc.edu/academics/undergraduate</t>
  </si>
  <si>
    <t>https://www.sciarc.edu/academics/graduate/m-arch-1</t>
  </si>
  <si>
    <t>M.S. Architectural Technologies</t>
  </si>
  <si>
    <t>https://www.sciarc.edu/academics/postgraduate/architectural-technologies</t>
  </si>
  <si>
    <t>M.S. Design of Cities</t>
  </si>
  <si>
    <t>https://www.sciarc.edu/academics/postgraduate/design-of-cities</t>
  </si>
  <si>
    <t>M.S. Design Theory and Pedagogy</t>
  </si>
  <si>
    <t>https://www.sciarc.edu/academics/postgraduate/design-theory-and-pedagogy</t>
  </si>
  <si>
    <t>M.S. Synthetic Landscapes</t>
  </si>
  <si>
    <t>https://www.sciarc.edu/academics/postgraduate/ms-synthetic-landscapes</t>
  </si>
  <si>
    <t>University of California-Berkeley</t>
  </si>
  <si>
    <t>200 California Hall</t>
  </si>
  <si>
    <t>Berkeley</t>
  </si>
  <si>
    <t>www.berkeley.edu</t>
  </si>
  <si>
    <t>https://ced.berkeley.edu/academics/architecture/programs/master-of-architecture/</t>
  </si>
  <si>
    <t>M. Advanced Architectural Design</t>
  </si>
  <si>
    <t>https://ced.berkeley.edu/academics/architecture/programs/maad//</t>
  </si>
  <si>
    <t>https://ced.berkeley.edu/academics/architecture/programs/master-of-science-1/</t>
  </si>
  <si>
    <t>PhD Architecture</t>
  </si>
  <si>
    <t>https://ced.berkeley.edu/academics/architecture/programs/ph.d/</t>
  </si>
  <si>
    <t>https://ced.berkeley.edu/academics/city-regional-planning/programs/master-of-city-planning/</t>
  </si>
  <si>
    <t>PhD City Planning</t>
  </si>
  <si>
    <t>https://ced.berkeley.edu/academics/city-regional-planning/programs/phd-in-city-and-regional-planning/</t>
  </si>
  <si>
    <t>Landscape Architecture + Environmental Planning</t>
  </si>
  <si>
    <t>https://ced.berkeley.edu/academics/landscape-architecture-environmental-planning/programs/master-of-landscape-architecture/</t>
  </si>
  <si>
    <t>PhD Landscape Architecture</t>
  </si>
  <si>
    <t>https://ced.berkeley.edu/academics/landscape-architecture-environmental-planning/programs/phd-in-landscape-architecture-and-environmental-planning/</t>
  </si>
  <si>
    <t>Real Estate Development + Design</t>
  </si>
  <si>
    <t>M. Real Estate Development and Design</t>
  </si>
  <si>
    <t>https://ced.berkeley.edu/academics/real-estate/real-estate-programs/curriculum/</t>
  </si>
  <si>
    <t>Urban Design</t>
  </si>
  <si>
    <t>M. Urban Design</t>
  </si>
  <si>
    <t>https://ced.berkeley.edu/academics/urban-design/master-of-urban-design/</t>
  </si>
  <si>
    <t>State only</t>
  </si>
  <si>
    <t>https://ced.berkeley.edu/academics/architecture/programs/bachelor-of-arts-in-architecture/</t>
  </si>
  <si>
    <t>B.A. Landscape Architecture</t>
  </si>
  <si>
    <t>https://ced.berkeley.edu/academics/landscape-architecture-environmental-planning/programs/bachelor-of-arts-in-landscape-architecture/</t>
  </si>
  <si>
    <t>B.A. Urban Studies</t>
  </si>
  <si>
    <t>https://ced.berkeley.edu/academics/city-regional-planning/programs/bachelor-of-arts-in-urban-studies/</t>
  </si>
  <si>
    <t>University of California-Davis</t>
  </si>
  <si>
    <t>One Shields Avenue</t>
  </si>
  <si>
    <t>Davis</t>
  </si>
  <si>
    <t>95616-8678</t>
  </si>
  <si>
    <t>www.ucdavis.edu</t>
  </si>
  <si>
    <t>College of Agricultural and Environmental Sciences</t>
  </si>
  <si>
    <t>Human Ecology</t>
  </si>
  <si>
    <t>https://humanecology.ucdavis.edu/landscape-architecture-major</t>
  </si>
  <si>
    <t>University of California-Irvine</t>
  </si>
  <si>
    <t>501 Aldrich Hall</t>
  </si>
  <si>
    <t>Irvine</t>
  </si>
  <si>
    <t>www.uci.edu/</t>
  </si>
  <si>
    <t>School of Social Ecology</t>
  </si>
  <si>
    <t>Urban Planning and Public Policy</t>
  </si>
  <si>
    <t>https://uppp.soceco.uci.edu/murp/curriculum</t>
  </si>
  <si>
    <t>PhD Urban and Environmental Planning and Policy</t>
  </si>
  <si>
    <t>https://uppp.soceco.uci.edu/pages/phd-program-planning-policy-and-design</t>
  </si>
  <si>
    <t>B. Urban Studies</t>
  </si>
  <si>
    <t>https://uppp.soceco.uci.edu/urban-studies/urban-studies-major</t>
  </si>
  <si>
    <t>University of California-Los Angeles</t>
  </si>
  <si>
    <t>405 Hilgard Ave</t>
  </si>
  <si>
    <t>90095-1405</t>
  </si>
  <si>
    <t>www.ucla.edu/</t>
  </si>
  <si>
    <t>School of the Arts and Architecture</t>
  </si>
  <si>
    <t>Architecture and Urban Design</t>
  </si>
  <si>
    <t>B.A. Architectural Studies</t>
  </si>
  <si>
    <t>https://www.aud.ucla.edu/academics/undergraduate</t>
  </si>
  <si>
    <t>https://www.aud.ucla.edu/academics/m-arch-professional-degree</t>
  </si>
  <si>
    <t>M.S. Architecture and Urban Design</t>
  </si>
  <si>
    <t>https://www.aud.ucla.edu/academics/m-s-architecture-and-urban-design</t>
  </si>
  <si>
    <t>M.A. Architecture</t>
  </si>
  <si>
    <t>https://www.aud.ucla.edu/academics/m-a-ph-d-in-architecture#m-a-in-architecture</t>
  </si>
  <si>
    <t>https://www.aud.ucla.edu/academics/m-a-ph-d-in-architecture#ph-d-in-architecture</t>
  </si>
  <si>
    <t>Luskin School of Public Affairs</t>
  </si>
  <si>
    <t>Urban Planning</t>
  </si>
  <si>
    <t>https://luskin.ucla.edu/urban-planning/our-degrees#murp</t>
  </si>
  <si>
    <t>https://luskin.ucla.edu/urban-planning/our-degrees#toggle-id-1</t>
  </si>
  <si>
    <t>B. Public Affairs</t>
  </si>
  <si>
    <t>https://luskin.ucla.edu/undergraduate-program/public-affairs-major-curriculum</t>
  </si>
  <si>
    <t>University of Southern California</t>
  </si>
  <si>
    <t>University Park</t>
  </si>
  <si>
    <t>www.usc.edu/</t>
  </si>
  <si>
    <t>https://arch.usc.edu/bachelor-of-architecture</t>
  </si>
  <si>
    <t>Sol Price School of Public Policy</t>
  </si>
  <si>
    <t>Urban Planning and Spatial Analysis</t>
  </si>
  <si>
    <t>https://priceschool.usc.edu/programs/masters/mup/</t>
  </si>
  <si>
    <t>Heritage Conservation</t>
  </si>
  <si>
    <t>M. Heritage Conservation</t>
  </si>
  <si>
    <t>https://arch.usc.edu/master-of-heritage-conservation</t>
  </si>
  <si>
    <t>Executive M. Urban Planning</t>
  </si>
  <si>
    <t>https://uscpriceonline.usc.edu/urban-planning/</t>
  </si>
  <si>
    <t>https://arch.usc.edu/master-of-architecture</t>
  </si>
  <si>
    <t>M. Advanced Architectural Studies</t>
  </si>
  <si>
    <t>https://arch.usc.edu/master-of-advanced-architectural-studies</t>
  </si>
  <si>
    <t>M. Building Science</t>
  </si>
  <si>
    <t>https://arch.usc.edu/master-of-building-science</t>
  </si>
  <si>
    <t>M. Landscape Architecture and Urbanism</t>
  </si>
  <si>
    <t>https://arch.usc.edu/master-of-landscape-architecture-and-urbanism</t>
  </si>
  <si>
    <t>B. Science in Architectural Studies</t>
  </si>
  <si>
    <t>Woodbury University</t>
  </si>
  <si>
    <t>7500 Glenoaks Blvd</t>
  </si>
  <si>
    <t>Burbank</t>
  </si>
  <si>
    <t>91510-7846</t>
  </si>
  <si>
    <t>woodbury.edu/</t>
  </si>
  <si>
    <t>https://woodbury.edu/program/school-of-architecture/programs/architecture-march-la/</t>
  </si>
  <si>
    <t>M. Interior Design</t>
  </si>
  <si>
    <t>https://woodbury.edu/program/school-of-architecture/programs/interior-architecture-mia-la/</t>
  </si>
  <si>
    <t>https://woodbury.edu/program/school-of-architecture/programs/science-architecture-msarch-la/</t>
  </si>
  <si>
    <t>M.S. Architecture Real Estate Development</t>
  </si>
  <si>
    <t>https://woodbury.edu/program/school-of-architecture/programs/architecture-msarch-red/</t>
  </si>
  <si>
    <t>https://woodbury.edu/program/school-of-architecture/programs/architecture-la/</t>
  </si>
  <si>
    <t>B.F.A. Interior Design</t>
  </si>
  <si>
    <t>https://woodbury.edu/program/school-of-architecture/programs/interior-architecture/</t>
  </si>
  <si>
    <t>Colorado State University-Fort Collins</t>
  </si>
  <si>
    <t>102 Administration Building</t>
  </si>
  <si>
    <t>Fort Collins</t>
  </si>
  <si>
    <t>CO</t>
  </si>
  <si>
    <t>80523-0100</t>
  </si>
  <si>
    <t>www.colostate.edu</t>
  </si>
  <si>
    <t>College of Agricultural Sciences</t>
  </si>
  <si>
    <t>Horticulture and Landscape Architecture</t>
  </si>
  <si>
    <t>https://la.agsci.colostate.edu/</t>
  </si>
  <si>
    <t>University of Colorado Boulder</t>
  </si>
  <si>
    <t>Regent Drive at Broadway</t>
  </si>
  <si>
    <t>Boulder</t>
  </si>
  <si>
    <t>80309-0017</t>
  </si>
  <si>
    <t>www.colorado.edu</t>
  </si>
  <si>
    <t>B.EnvD Architecture</t>
  </si>
  <si>
    <t>https://www.colorado.edu/envd/about/majors</t>
  </si>
  <si>
    <t>B.EnvD Landscape Architecture</t>
  </si>
  <si>
    <t>B.EnvD Sustainable Planning and Urban Design</t>
  </si>
  <si>
    <t>University of Colorado Denver/Anschutz Medical Campus</t>
  </si>
  <si>
    <t>1380 Lawrence Street Lawrence Street Center Suite 1400</t>
  </si>
  <si>
    <t>Denver</t>
  </si>
  <si>
    <t>80217-3364</t>
  </si>
  <si>
    <t>www.ucdenver.edu/</t>
  </si>
  <si>
    <t>College of Architecture and Planning</t>
  </si>
  <si>
    <t>https://architectureandplanning.ucdenver.edu/architecture/academics/masters-programs/master-of-architecture</t>
  </si>
  <si>
    <t>https://architectureandplanning.ucdenver.edu/architecture/academics/masters-programs/master-landscape-architecture</t>
  </si>
  <si>
    <t>https://architectureandplanning.ucdenver.edu/architecture/academics/masters-programs/master-of-urban-and-regional-planning</t>
  </si>
  <si>
    <t>https://architectureandplanning.ucdenver.edu/architecture/academics/departments/urban-design/master-of-urban-design</t>
  </si>
  <si>
    <t>M.S. Historic Preservation</t>
  </si>
  <si>
    <t>Association (NALP, ASID, CCIM, NCPE)</t>
  </si>
  <si>
    <t>https://architectureandplanning.ucdenver.edu/architecture/academics/masters-programs/master-of-science-in-historic-preservation</t>
  </si>
  <si>
    <t>PhD Geography, Planning, and Design</t>
  </si>
  <si>
    <t>https://architectureandplanning.ucdenver.edu/architecture/academics/phd/phd-geography-planning-design</t>
  </si>
  <si>
    <t>B.S. Architecture</t>
  </si>
  <si>
    <t>https://architectureandplanning.ucdenver.edu/architecture/academics/bachelor's-programs/bachelor-science-architecture</t>
  </si>
  <si>
    <t>University of Connecticut</t>
  </si>
  <si>
    <t>352 Mansfield Road</t>
  </si>
  <si>
    <t>Storrs</t>
  </si>
  <si>
    <t>CT</t>
  </si>
  <si>
    <t>Northeast</t>
  </si>
  <si>
    <t>New England</t>
  </si>
  <si>
    <t>uconn.edu/</t>
  </si>
  <si>
    <t>College of Agriculture and Natural Resources</t>
  </si>
  <si>
    <t>Plant Science and Landscape Architecture</t>
  </si>
  <si>
    <t>http://plantscience.uconn.edu/Students/Undergrad/Landscape_Architecture.php</t>
  </si>
  <si>
    <t>University of Hartford</t>
  </si>
  <si>
    <t>200 Bloomfield Ave</t>
  </si>
  <si>
    <t>West Hartford</t>
  </si>
  <si>
    <t>06117-1599</t>
  </si>
  <si>
    <t>www.hartford.edu</t>
  </si>
  <si>
    <t>College of Engineering Technology and Architecture</t>
  </si>
  <si>
    <t>Science/Engineering/Technology</t>
  </si>
  <si>
    <t>https://www.hartford.edu/academics/schools-colleges/ceta/academics/departments/department-of-architecture/master-of-architecture.aspx</t>
  </si>
  <si>
    <t>B.S. Architectural Design and Technology</t>
  </si>
  <si>
    <t>https://www.hartford.edu/academics/schools-colleges/ceta/academics/departments/department-of-architecture/bs-in-architectural-design-and-technology.aspx</t>
  </si>
  <si>
    <t>Yale University</t>
  </si>
  <si>
    <t>Woodbridge Hall</t>
  </si>
  <si>
    <t>New Haven</t>
  </si>
  <si>
    <t>www.yale.edu</t>
  </si>
  <si>
    <t>https://www.architecture.yale.edu/</t>
  </si>
  <si>
    <t>M. Environmental Design</t>
  </si>
  <si>
    <t>Catholic University of America</t>
  </si>
  <si>
    <t>620 Michigan Avenue NE</t>
  </si>
  <si>
    <t>Washington</t>
  </si>
  <si>
    <t>DC</t>
  </si>
  <si>
    <t>South Atlantic</t>
  </si>
  <si>
    <t>www.cua.edu</t>
  </si>
  <si>
    <t>School of Architecture and Planning</t>
  </si>
  <si>
    <t>M.Architecture</t>
  </si>
  <si>
    <t>https://architecture.catholic.edu/academics/graduate-programs/index.html</t>
  </si>
  <si>
    <t>https://architecture.catholic.edu/academics/undergraduate-programs/architecture/index.html</t>
  </si>
  <si>
    <t>https://architecture.catholic.edu/academics/undergraduate-programs/architectural-studies/index.html</t>
  </si>
  <si>
    <t>B.S. Environmental Studies</t>
  </si>
  <si>
    <t>https://architecture.catholic.edu/academics/undergraduate-programs/environmental-studies/index.html</t>
  </si>
  <si>
    <t>https://architecture.catholic.edu/academics/graduate-programs/city-and-regional-planning/index.html</t>
  </si>
  <si>
    <t>M.S. Sustainable Design</t>
  </si>
  <si>
    <t>https://architecture.catholic.edu/academics/graduate-programs/sustainable-design/curriculum.html</t>
  </si>
  <si>
    <t>M.S. Facilities Management</t>
  </si>
  <si>
    <t>https://architecture.catholic.edu/academics/graduate-programs/facilities-management/index.html</t>
  </si>
  <si>
    <t>George Washington University</t>
  </si>
  <si>
    <t>2121 I Street NW</t>
  </si>
  <si>
    <t>www.gwu.edu</t>
  </si>
  <si>
    <t>College of Professional Studies</t>
  </si>
  <si>
    <t>Sustainable Urban Planning M. Professional Studies</t>
  </si>
  <si>
    <t>https://www.cps.gwu.edu/sustainable-urban-planning-master-professional-studies</t>
  </si>
  <si>
    <t>Georgetown University</t>
  </si>
  <si>
    <t>37th and O St NW</t>
  </si>
  <si>
    <t>20057-0001</t>
  </si>
  <si>
    <t>www.georgetown.edu</t>
  </si>
  <si>
    <t>School of Continuing Studies</t>
  </si>
  <si>
    <t>https://scs.georgetown.edu/programs/356/master-of-professional-studies-urban-and-regional-planning/</t>
  </si>
  <si>
    <t>Howard University</t>
  </si>
  <si>
    <t>2400 Sixth St NW</t>
  </si>
  <si>
    <t>20059-0001</t>
  </si>
  <si>
    <t>www.howard.edu</t>
  </si>
  <si>
    <t>College of Engineering and Architecture</t>
  </si>
  <si>
    <t>http://www.arch.cea.howard.edu/march-program</t>
  </si>
  <si>
    <t>University of the District of Columbia</t>
  </si>
  <si>
    <t>4200 Connecticut Ave NW</t>
  </si>
  <si>
    <t>www.udc.edu</t>
  </si>
  <si>
    <t>College of Agriculture, Urban Sustainability &amp; Environmental Sciences</t>
  </si>
  <si>
    <t>Architecture &amp; Community Planning</t>
  </si>
  <si>
    <t>https://www.udc.edu/causes/architecture/</t>
  </si>
  <si>
    <t>Professional Science M. 's Programs (PSM)</t>
  </si>
  <si>
    <t>M. PSM in Urban Sustainability</t>
  </si>
  <si>
    <t>https://www.udc.edu/causes/professional-science-masters-program/#:~:text=PSM%20in%20Urban%20Sustainability&amp;text=The%20Urban%20Sustainability%20program%20prepares,implementation%2C%20maintenance%2C%20and%20assessment.</t>
  </si>
  <si>
    <t>Urban Sustainability</t>
  </si>
  <si>
    <t>B.A. Urban Sustainability</t>
  </si>
  <si>
    <t>https://www.udc.edu/causes/urban-sustainability/</t>
  </si>
  <si>
    <t>University of Delaware</t>
  </si>
  <si>
    <t>104 Hullihen Hall</t>
  </si>
  <si>
    <t>Newark</t>
  </si>
  <si>
    <t>DE</t>
  </si>
  <si>
    <t>www.udel.edu/</t>
  </si>
  <si>
    <t>School of Public Policy &amp; Administration (in Arts &amp; Sciences)</t>
  </si>
  <si>
    <t>Public Policy</t>
  </si>
  <si>
    <t>M.A. Urban Affairs and Public Policy</t>
  </si>
  <si>
    <t>https://www.bidenschool.udel.edu/masters-programs/academic-programs/m-a-in-urban-affairs-public-policy</t>
  </si>
  <si>
    <t>PhD Urban Affairs and Public Policy</t>
  </si>
  <si>
    <t>https://www.bidenschool.udel.edu/doctoral-programs/academic-programs/ph-d-in-urban-affairs-public-policy</t>
  </si>
  <si>
    <t>College of Agriculture &amp; Natural Resources</t>
  </si>
  <si>
    <t>Plant and Soil Sciences (PLSC) Department</t>
  </si>
  <si>
    <t>https://www.udel.edu/academics/colleges/canr/departments/plant-and-soil-sciences/undergraduate-programs/landscape-architecture/</t>
  </si>
  <si>
    <t>Florida Agricultural and Mechanical University</t>
  </si>
  <si>
    <t>1500 S Martin Luther King Jr Blvd</t>
  </si>
  <si>
    <t>Tallahassee</t>
  </si>
  <si>
    <t>FL</t>
  </si>
  <si>
    <t>www.famu.edu</t>
  </si>
  <si>
    <t>School of Architecture and Engineering Technology</t>
  </si>
  <si>
    <t>http://www.famu.edu/index.cfm?Architecture&amp;2018MasterofArchitectureProgramDescription</t>
  </si>
  <si>
    <t>http://www.famu.edu/index.cfm?Architecture&amp;BachelorofArchitecture</t>
  </si>
  <si>
    <t>http://www.famu.edu/index.cfm?Architecture&amp;BachelorScienceArchitecturalStudies</t>
  </si>
  <si>
    <t>M.S. Architecture - Facilities Management</t>
  </si>
  <si>
    <t>http://www.famu.edu/index.cfm?Architecture&amp;ProgramDescription(MSArch)</t>
  </si>
  <si>
    <t>Florida Atlantic University - Boca Raton</t>
  </si>
  <si>
    <t>777 Glades Rd</t>
  </si>
  <si>
    <t>Boca Raton</t>
  </si>
  <si>
    <t>33431-0991</t>
  </si>
  <si>
    <t>www.fau.edu/</t>
  </si>
  <si>
    <t>College of Science</t>
  </si>
  <si>
    <t>http://cdsi.fau.edu/surp/murp/</t>
  </si>
  <si>
    <t>B. Urban and Regional Planning</t>
  </si>
  <si>
    <t>http://cdsi.fau.edu/surp/burp/</t>
  </si>
  <si>
    <t>B. Urban Design</t>
  </si>
  <si>
    <t>http://cdsi.fau.edu/surp/bud/</t>
  </si>
  <si>
    <t>College of Arts and Letters</t>
  </si>
  <si>
    <t>http://fausa.fau.edu/barch/</t>
  </si>
  <si>
    <t>Florida International University</t>
  </si>
  <si>
    <t>11200 S. W. 8 Street</t>
  </si>
  <si>
    <t>Miami</t>
  </si>
  <si>
    <t>www.fiu.edu</t>
  </si>
  <si>
    <t>College of Communication, Architecture and the Arts</t>
  </si>
  <si>
    <t>Department of Landscape Architecture + Environmental and Urban Design</t>
  </si>
  <si>
    <t>http://catalog.fiu.edu/2019_2020/graduate/College_of_Communication_Architecture_The_Arts/Graduate_Landscape_Architecture_Environmental_and_Urban_Design.pdf</t>
  </si>
  <si>
    <t>M. Arts in Urban Design</t>
  </si>
  <si>
    <t>http://catalog.fiu.edu/2019_2020/graduate/College_of_Communication_Architecture_The_Arts/Graduate_Architecture.pdf</t>
  </si>
  <si>
    <t>Department of Interior Architecture</t>
  </si>
  <si>
    <t>M.A. Healthcare Design</t>
  </si>
  <si>
    <t>https://carta.fiu.edu/interiors/academics/degrees-and-programs/master-of-arts-in-interior-architecture-mia/</t>
  </si>
  <si>
    <t>https://carta.fiu.edu/interiors/academics/degrees-and-programs/interior-architecture-ma/</t>
  </si>
  <si>
    <t>http://catalog.fiu.edu/2019_2020/undergraduate/College_of_Communication_Architecture_The_Arts/Undergraduate_Interior_Architecture.pdf</t>
  </si>
  <si>
    <t>Florida State University</t>
  </si>
  <si>
    <t>222 S. Copeland Street</t>
  </si>
  <si>
    <t>32306-1037</t>
  </si>
  <si>
    <t>www.fsu.edu</t>
  </si>
  <si>
    <t>College of Social Sciences and Public Policy</t>
  </si>
  <si>
    <t>Department of Urban &amp; Regional Planning</t>
  </si>
  <si>
    <t>https://coss.fsu.edu/durp/masters-Program</t>
  </si>
  <si>
    <t>PhD Urban and Regional Planning</t>
  </si>
  <si>
    <t>https://coss.fsu.edu/durp/Doctoral-Program</t>
  </si>
  <si>
    <t>University of Central Florida</t>
  </si>
  <si>
    <t>4000 Central Florida Blvd</t>
  </si>
  <si>
    <t>Orlando</t>
  </si>
  <si>
    <t>www.ucf.edu/</t>
  </si>
  <si>
    <t>School of Public Administration</t>
  </si>
  <si>
    <t>College of Community Innovation and Education</t>
  </si>
  <si>
    <t>M.S. Urban and Regional Planning</t>
  </si>
  <si>
    <t>https://ccie.ucf.edu/public-administration/urban-regional-planning/master-science-urban-regional-planning/</t>
  </si>
  <si>
    <t>University of Florida</t>
  </si>
  <si>
    <t>Gainesville</t>
  </si>
  <si>
    <t>www.ufl.edu/</t>
  </si>
  <si>
    <t>College of Design, Construction, and Planning</t>
  </si>
  <si>
    <t>B. Design in Architecture</t>
  </si>
  <si>
    <t>https://dcp.ufl.edu/architecture/bachelor-of-design/overview/</t>
  </si>
  <si>
    <t>Department of Interior Design</t>
  </si>
  <si>
    <t>B. Interior Design</t>
  </si>
  <si>
    <t>https://dcp.ufl.edu/interior/academics-pathways/</t>
  </si>
  <si>
    <t>https://dcp.ufl.edu/landscape/academics/bachelor-of-landscape-architecture-program/#:~:text=The%20University%20of%20Florida%20offers,the%20discipline%20of%20landscape%20architecture.</t>
  </si>
  <si>
    <t>https://dcp.ufl.edu/architecture/graduate-school/admissions/how-to-apply/</t>
  </si>
  <si>
    <t>M.S. Architectural Studies</t>
  </si>
  <si>
    <t>https://dcp.ufl.edu/architecture/graduate-school/m-s-in-architectural-studies/</t>
  </si>
  <si>
    <t>https://dcp.ufl.edu/academics/phd8/</t>
  </si>
  <si>
    <t>Rinker School of Construction Management</t>
  </si>
  <si>
    <t>https://dcp.ufl.edu/rinker/academics/masters/construction-management/</t>
  </si>
  <si>
    <t>PhD Construction Management</t>
  </si>
  <si>
    <t>https://dcp.ufl.edu/rinker/academics/doctor-of-philosophy/construction-management/</t>
  </si>
  <si>
    <t>https://dcp.ufl.edu/interior/academics-pathways/#tab-graduatecatalog</t>
  </si>
  <si>
    <t>PhD Interior Design</t>
  </si>
  <si>
    <t>https://dcp.ufl.edu/interior/academics-pathways/#tab-currentphdstudents</t>
  </si>
  <si>
    <t>https://catalog.ufl.edu/graduate/colleges-departments/design-construction-planning/landscape-architecture/</t>
  </si>
  <si>
    <t>Department of Historic Preservation</t>
  </si>
  <si>
    <t>M. Historic Preservation</t>
  </si>
  <si>
    <t>https://dcp.ufl.edu/historic-preservation/academics/</t>
  </si>
  <si>
    <t>PhD Historic Preservation</t>
  </si>
  <si>
    <t>https://catalog.ufl.edu/graduate/colleges-departments/design-construction-planning/urban-regional-planning/</t>
  </si>
  <si>
    <t>https://dcp.ufl.edu/urp/academics/ph-d/</t>
  </si>
  <si>
    <t>https://dcp.ufl.edu/rinker/wp-content/uploads/sites/40/2020/02/2018-19-constr-mgmt-diagram.pdf, https://dcp.ufl.edu/syllabi/</t>
  </si>
  <si>
    <t>Department of Sustainability &amp; the Built Environment</t>
  </si>
  <si>
    <t>B.S. Sustainability and the Built Environment</t>
  </si>
  <si>
    <t>https://catalog.ufl.edu/UGRD/colleges-schools/UGDCP/SUB_BSUB_BSUB01/</t>
  </si>
  <si>
    <t>University of Miami</t>
  </si>
  <si>
    <t>Coral Gables</t>
  </si>
  <si>
    <t>www.miami.edu/</t>
  </si>
  <si>
    <t>https://www.arc.miami.edu/academics/undergraduate/bachelor-of-architecture/index.html</t>
  </si>
  <si>
    <t>https://grad.arc.miami.edu/curriculum/m.arch-curriculum/index.html</t>
  </si>
  <si>
    <t>https://www.arc.miami.edu/academics/graduate/master-of-science-in-architecture/index.html</t>
  </si>
  <si>
    <t>http://bulletin.miami.edu/graduate-academic-programs/architecture/master-urban-design-mud/</t>
  </si>
  <si>
    <t>Real Estate Development and Urbanism</t>
  </si>
  <si>
    <t>M. Real Estate Development and Urbanism</t>
  </si>
  <si>
    <t>http://bulletin.miami.edu/graduate-academic-programs/architecture/real-estate-development-urbanism-mredu/</t>
  </si>
  <si>
    <t>http://bulletin.miami.edu/graduate-academic-programs/architecture/construction-management-master/</t>
  </si>
  <si>
    <t>https://www.arc.miami.edu/academics/graduate/bachelor-of-science-in-architectural-engineering-master-of-science-in-architecture-dual-degree/index.html</t>
  </si>
  <si>
    <t>University of South Florida-Main Campus</t>
  </si>
  <si>
    <t>4202 East Fowler Ave</t>
  </si>
  <si>
    <t>Tampa</t>
  </si>
  <si>
    <t>33620-9951</t>
  </si>
  <si>
    <t>www.usf.edu</t>
  </si>
  <si>
    <t>College of the Arts</t>
  </si>
  <si>
    <t>School of Architecture and Community Design</t>
  </si>
  <si>
    <t>https://www.usf.edu/arts/architecture/academics/architecture-program/</t>
  </si>
  <si>
    <t>M. Urban and Community Design</t>
  </si>
  <si>
    <t>https://www.usf.edu/arts/architecture/academics/urban-community-design-program/</t>
  </si>
  <si>
    <t>College of Arts and Sciences</t>
  </si>
  <si>
    <t>https://www.usf.edu/arts-sciences/departments/public-affairs/</t>
  </si>
  <si>
    <t>Georgia Institute of Technology-Main Campus</t>
  </si>
  <si>
    <t>225 North Ave</t>
  </si>
  <si>
    <t>Atlanta</t>
  </si>
  <si>
    <t>GA</t>
  </si>
  <si>
    <t>30332-0530</t>
  </si>
  <si>
    <t>www.gatech.edu</t>
  </si>
  <si>
    <t>College of Design</t>
  </si>
  <si>
    <t>School of City &amp; Regional Planning</t>
  </si>
  <si>
    <t>https://planning.gatech.edu/master-city-and-regional-planning</t>
  </si>
  <si>
    <t>PhD City and Regional Planning</t>
  </si>
  <si>
    <t>https://planning.gatech.edu/phd</t>
  </si>
  <si>
    <t>https://arch.gatech.edu/master-architecture</t>
  </si>
  <si>
    <t>https://arch.gatech.edu/master-science-architecture</t>
  </si>
  <si>
    <t>M. S. Urban Design</t>
  </si>
  <si>
    <t>https://arch.gatech.edu/master-science-urban-design</t>
  </si>
  <si>
    <t>School of Building Construction</t>
  </si>
  <si>
    <t>M.S. Building Construction and Facility Management</t>
  </si>
  <si>
    <t>https://bc.gatech.edu/master-science-building-construction-and-facility-management</t>
  </si>
  <si>
    <t>https://bc.gatech.edu/master-real-estate-development</t>
  </si>
  <si>
    <t>P.M. Occupational Safety and Health</t>
  </si>
  <si>
    <t>Other (HVAC, IFSAC)</t>
  </si>
  <si>
    <t>https://pe.gatech.edu/degrees/pmosh</t>
  </si>
  <si>
    <t>M.S. Geographic Information Science and Technology</t>
  </si>
  <si>
    <t>https://planning.gatech.edu/master-science-geographic-information-science-technology</t>
  </si>
  <si>
    <t>School of Industrial Design</t>
  </si>
  <si>
    <t>M. Industrial Design</t>
  </si>
  <si>
    <t>https://id.gatech.edu/academics/mid</t>
  </si>
  <si>
    <t>https://arch.gatech.edu/bachelor-science-architecture</t>
  </si>
  <si>
    <t>B.S. Building Construction</t>
  </si>
  <si>
    <t>https://bc.gatech.edu/bachelor-science-building-construction</t>
  </si>
  <si>
    <t>B.S. Industrial Design</t>
  </si>
  <si>
    <t>https://id.gatech.edu/academics/bsid</t>
  </si>
  <si>
    <t>M.S. Human Centered Interaction</t>
  </si>
  <si>
    <t>http://mshci.gatech.edu/</t>
  </si>
  <si>
    <t>Georgia State University</t>
  </si>
  <si>
    <t>33 gilmer st</t>
  </si>
  <si>
    <t>30303-3083</t>
  </si>
  <si>
    <t>www.gsu.edu</t>
  </si>
  <si>
    <t>Heritage Preservation</t>
  </si>
  <si>
    <t>M. Heritage Preservation Concentration in Historic Preservation</t>
  </si>
  <si>
    <t>https://catalog.gsu.edu/graduate20192020/college-of-arts-and-sciences/#heritage-preservation</t>
  </si>
  <si>
    <t>Kennesaw State University</t>
  </si>
  <si>
    <t>1000 Chastain Rd</t>
  </si>
  <si>
    <t>Kennesaw</t>
  </si>
  <si>
    <t>www.kennesaw.edu</t>
  </si>
  <si>
    <t>College of Architecture and Construction Management</t>
  </si>
  <si>
    <t>https://cacm.kennesaw.edu/architecture/programs/bachelor-architecture.php</t>
  </si>
  <si>
    <t>Savannah College of Art and Design</t>
  </si>
  <si>
    <t>342 Bull St</t>
  </si>
  <si>
    <t>Savannah</t>
  </si>
  <si>
    <t>31402-3146</t>
  </si>
  <si>
    <t>www.scad.edu</t>
  </si>
  <si>
    <t>School of Building Arts</t>
  </si>
  <si>
    <t>B.F.A. Architecture</t>
  </si>
  <si>
    <t>https://www.scad.edu/academics/programs/architecture/degrees/bfa</t>
  </si>
  <si>
    <t>Preservation Design</t>
  </si>
  <si>
    <t>B.F.A. Preservation Design</t>
  </si>
  <si>
    <t>https://www.scad.edu/academics/programs/preservation-design</t>
  </si>
  <si>
    <t>M.A. Preservation Design</t>
  </si>
  <si>
    <t>https://www.scad.edu/academics/programs/preservation-design/degrees/ma</t>
  </si>
  <si>
    <t>M.F.A. Preservation Design</t>
  </si>
  <si>
    <t>https://www.scad.edu/academics/programs/preservation-design/degrees/mfa</t>
  </si>
  <si>
    <t>https://www.scad.edu/academics/programs/architecture/degrees/march</t>
  </si>
  <si>
    <t>https://www.scad.edu/academics/programs/urban-design/degrees/mud</t>
  </si>
  <si>
    <t>Savannah Technical College - Savannah Campus</t>
  </si>
  <si>
    <t>5717 White Bluff Rd</t>
  </si>
  <si>
    <t>31405-5594</t>
  </si>
  <si>
    <t>www.savannahtech.edu</t>
  </si>
  <si>
    <t>Industrial Technology</t>
  </si>
  <si>
    <t>A.A.S. Historic Preservation</t>
  </si>
  <si>
    <t>https://www.savannahtech.edu/programs/historic-preservation-and-restoration-associate-degree/</t>
  </si>
  <si>
    <t>Certificate Historic Preservation and Restoration Assistant</t>
  </si>
  <si>
    <t>https://www.savannahtech.edu/programs/historic-preservation-technician/</t>
  </si>
  <si>
    <t>Certificate Historic Preservation Program Assistant</t>
  </si>
  <si>
    <t>https://www.savannahtech.edu/programs/historic-preservation-program-assistant/</t>
  </si>
  <si>
    <t>University of Georgia</t>
  </si>
  <si>
    <t>Administration Building</t>
  </si>
  <si>
    <t>Athens</t>
  </si>
  <si>
    <t>www.uga.edu</t>
  </si>
  <si>
    <t>College of Environment and Design</t>
  </si>
  <si>
    <t>https://ced.uga.edu/programs/bla/</t>
  </si>
  <si>
    <t>M. Urban Planning and Design</t>
  </si>
  <si>
    <t>https://ced.uga.edu/programs/mupd/</t>
  </si>
  <si>
    <t>https://ced.uga.edu/programs/mhp/</t>
  </si>
  <si>
    <t>https://ced.uga.edu/programs/mla/</t>
  </si>
  <si>
    <t>PhD Environmental Design and Planning</t>
  </si>
  <si>
    <t>https://ced.uga.edu/programs/edp/</t>
  </si>
  <si>
    <t>University of Hawaii at Manoa</t>
  </si>
  <si>
    <t>2500 Campus Road</t>
  </si>
  <si>
    <t>Honolulu</t>
  </si>
  <si>
    <t>HI</t>
  </si>
  <si>
    <t>96822-2217</t>
  </si>
  <si>
    <t>www.manoa.hawaii.edu</t>
  </si>
  <si>
    <t>https://manoa.hawaii.edu/durp/admissions/masters-in-urban-and-regional-planning/#1581108983776-fc212498-288d</t>
  </si>
  <si>
    <t>https://manoa.hawaii.edu/durp/admissions/phd-in-urban-and-regional-planning/</t>
  </si>
  <si>
    <t>http://www.arch.hawaii.edu/master-of-landscape-architecture/</t>
  </si>
  <si>
    <t>Iowa State University</t>
  </si>
  <si>
    <t>1750 Beardshear Hall</t>
  </si>
  <si>
    <t>Ames</t>
  </si>
  <si>
    <t>IA</t>
  </si>
  <si>
    <t>50011-2103</t>
  </si>
  <si>
    <t>Midwest</t>
  </si>
  <si>
    <t>West North Central</t>
  </si>
  <si>
    <t>www.iastate.edu</t>
  </si>
  <si>
    <t>https://www.design.iastate.edu/architecture/degrees/bachelor-of-architecture/b-arch-degree-program/</t>
  </si>
  <si>
    <t>https://www.design.iastate.edu/landscape-architecture/degrees/bla/bachelor-of-landscape-architecture/</t>
  </si>
  <si>
    <t>M. Community and Regional Planning</t>
  </si>
  <si>
    <t>https://www.design.iastate.edu/community-and-regional-planning/degrees/master-of-community-and-regional-planning/graduate-planning-degree-program/</t>
  </si>
  <si>
    <t>Debbie and Jerry Ivy College of Business</t>
  </si>
  <si>
    <t>https://www.ivybusiness.iastate.edu/masters/mred/</t>
  </si>
  <si>
    <t>https://www.design.iastate.edu/architecture/degrees/architecture-march/</t>
  </si>
  <si>
    <t>https://www.design.iastate.edu/architecture/degrees/architecture-ms/</t>
  </si>
  <si>
    <t>https://www.design.iastate.edu/landscape-architecture/degrees/master-of-landscape-architecture/</t>
  </si>
  <si>
    <t>https://www.design.iastate.edu/interdisciplinary-programs/urban-design/degree/</t>
  </si>
  <si>
    <t>M.F.A. Interior Design</t>
  </si>
  <si>
    <t>https://www.design.iastate.edu/interior-design/graduate-degrees/mfa-in-interior-design/</t>
  </si>
  <si>
    <t>M.A. Interior Design</t>
  </si>
  <si>
    <t>https://www.design.iastate.edu/interior-design/graduate-degrees/ma-in-art-and-design-interior-design/</t>
  </si>
  <si>
    <t>https://www.design.iastate.edu/interior-design/graduate-degrees/first-professional-ma-in-art-and-design-interior-design/</t>
  </si>
  <si>
    <t>Sustainable Environments</t>
  </si>
  <si>
    <t>M.Des Sustainable Environments</t>
  </si>
  <si>
    <t>https://www.design.iastate.edu/interdisciplinary-programs/sustainable-environments/degree/</t>
  </si>
  <si>
    <t>https://www.design.iastate.edu/interior-design/undergraduate-degree/bachelor-of-fine-arts-in-interior-design/undergraduate-curriculum/</t>
  </si>
  <si>
    <t>B.S. Community and Regional Planning</t>
  </si>
  <si>
    <t>https://www.design.iastate.edu/community-and-regional-planning/degrees/bachelor-of-science-in-community-and-regional-planning/undergraduate-planning-degree-program/</t>
  </si>
  <si>
    <t>University of Iowa</t>
  </si>
  <si>
    <t>101 Jessup Hall</t>
  </si>
  <si>
    <t>Iowa City</t>
  </si>
  <si>
    <t>52242-1316</t>
  </si>
  <si>
    <t>www.uiowa.edu</t>
  </si>
  <si>
    <t>School of Planning and Public Affairs</t>
  </si>
  <si>
    <t>https://www.urban.uiowa.edu/prospective-students/about</t>
  </si>
  <si>
    <t>University of Idaho</t>
  </si>
  <si>
    <t>875 Perimeter Drive MS 2282</t>
  </si>
  <si>
    <t>Moscow</t>
  </si>
  <si>
    <t>ID</t>
  </si>
  <si>
    <t>83844-2282</t>
  </si>
  <si>
    <t>www.uidaho.edu</t>
  </si>
  <si>
    <t>College of Art and Architecture</t>
  </si>
  <si>
    <t>https://www.uidaho.edu/caa/programs/landscape-architecture/academic-programs/graduate/mla-landscape-architecture</t>
  </si>
  <si>
    <t>https://www.uidaho.edu/caa/programs/architecture/m-architecture</t>
  </si>
  <si>
    <t>M.S. Integrated Architecture and Design</t>
  </si>
  <si>
    <t>https://www.uidaho.edu/caa/programs/architecture/ms-integrated-architecture-design</t>
  </si>
  <si>
    <t>Bioregional Planning</t>
  </si>
  <si>
    <t>M.S. Bioregional Planning and Community Design</t>
  </si>
  <si>
    <t>https://www.uidaho.edu/caa/programs/biop/program-and-curriculum/ms-bioregional-planning-and-community-design and, joint with JD, https://www.uidaho.edu/caa/programs/biop/program-and-curriculum/msjd-bioregional-planning-and-community-design</t>
  </si>
  <si>
    <t>https://www.uidaho.edu/caa/programs/architecture/degree-paths</t>
  </si>
  <si>
    <t>https://www.uidaho.edu/caa/programs/landscape-architecture/academic-programs/bsla/bs-landscape-architecture</t>
  </si>
  <si>
    <t>Illinois Institute of Technology</t>
  </si>
  <si>
    <t>10 West 35th Street</t>
  </si>
  <si>
    <t>Chicago</t>
  </si>
  <si>
    <t>IL</t>
  </si>
  <si>
    <t>East North Central</t>
  </si>
  <si>
    <t>www.iit.edu</t>
  </si>
  <si>
    <t>College of Architecture</t>
  </si>
  <si>
    <t>Civil, Architectural, And Environmental Engineering</t>
  </si>
  <si>
    <t>https://www.iit.edu/academics/programs/architecture-barch</t>
  </si>
  <si>
    <t>http://arch.iit.edu/study/m-arch-introduction</t>
  </si>
  <si>
    <t>http://arch.iit.edu/study/mla</t>
  </si>
  <si>
    <t>http://arch.iit.edu/study/ms-arch</t>
  </si>
  <si>
    <t>http://arch.iit.edu/study/phd-introduction</t>
  </si>
  <si>
    <t>Judson University</t>
  </si>
  <si>
    <t>1151 N State St</t>
  </si>
  <si>
    <t>Elgin</t>
  </si>
  <si>
    <t>60123-1498</t>
  </si>
  <si>
    <t>www.judsonu.edu</t>
  </si>
  <si>
    <t>Architecture and Interior Design</t>
  </si>
  <si>
    <t>https://www.judsonu.edu/architecture/</t>
  </si>
  <si>
    <t>https://www.judsonu.edu/ArchMaster/</t>
  </si>
  <si>
    <t>https://www.judsonu.edu/Undergraduate/Architecture/Interior_Design_Major/</t>
  </si>
  <si>
    <t>School of the Art Institute of Chicago</t>
  </si>
  <si>
    <t>36 S Wabash</t>
  </si>
  <si>
    <t>www.saic.edu</t>
  </si>
  <si>
    <t>Architecture, Interior Architecture, and Designed Objects</t>
  </si>
  <si>
    <t>B.F.A. in Studio (Architecture Pathway)</t>
  </si>
  <si>
    <t>https://www.saic.edu/academics/departments/aiado/undergraduate-overview</t>
  </si>
  <si>
    <t>B.F.A. in Studio (Interior Architecture Pathway)</t>
  </si>
  <si>
    <t>https://www.saic.edu/academics/departments/hpres</t>
  </si>
  <si>
    <t>https://www.saic.edu/academics/departments/aiado/master-architecture#ac-0</t>
  </si>
  <si>
    <t>M.F.A. in Studio, Architecture</t>
  </si>
  <si>
    <t>https://www.saic.edu/academics/departments/aiado/master-fine-arts-studio-architecture</t>
  </si>
  <si>
    <t>Southern Illinois University-Carbondale</t>
  </si>
  <si>
    <t>Lincoln Drive</t>
  </si>
  <si>
    <t>Carbondale</t>
  </si>
  <si>
    <t>62901-4512</t>
  </si>
  <si>
    <t>www.siu.edu</t>
  </si>
  <si>
    <t>Art, Architecture and Design</t>
  </si>
  <si>
    <t>https://architecture.siu.edu/undergraduate/arc-studies/program-description.php</t>
  </si>
  <si>
    <t>https://architecture.siu.edu/graduate/master-of-architecture/</t>
  </si>
  <si>
    <t>Public Policy, Justice and Social Issues</t>
  </si>
  <si>
    <t>Public Safety Management</t>
  </si>
  <si>
    <t>M.S. Public Safety and Homeland Security Management</t>
  </si>
  <si>
    <t>https://architecture.siu.edu/graduate/master-of-public-safety/</t>
  </si>
  <si>
    <t>B.S. Interior Architecture</t>
  </si>
  <si>
    <t>https://architecture.siu.edu/undergraduate/id/</t>
  </si>
  <si>
    <t>B.S. Public Safety Management</t>
  </si>
  <si>
    <t>https://architecture.siu.edu/undergraduate/psm/</t>
  </si>
  <si>
    <t>University of Illinois at Chicago</t>
  </si>
  <si>
    <t>601 S Morgan</t>
  </si>
  <si>
    <t>www.uic.edu</t>
  </si>
  <si>
    <t>College of Architecture, Design and the Arts</t>
  </si>
  <si>
    <t>https://arch.uic.edu/BAArch</t>
  </si>
  <si>
    <t>College of Urban Planning and Public Affairs</t>
  </si>
  <si>
    <t>Department of Urban Planning and Public Policy</t>
  </si>
  <si>
    <t>M. City Design</t>
  </si>
  <si>
    <t>https://cuppa.uic.edu/academics/upp/upp-programs/master-of-city-design/</t>
  </si>
  <si>
    <t>M. Urban Planning and Policy</t>
  </si>
  <si>
    <t>https://cuppa.uic.edu/academics/upp/upp-programs/mupp/</t>
  </si>
  <si>
    <t>PhD Urban Planning and Policy</t>
  </si>
  <si>
    <t>https://cuppa.uic.edu/academics/upp/upp-programs/doctorate-urban-planning-policy/</t>
  </si>
  <si>
    <t>https://arch.uic.edu/MArch</t>
  </si>
  <si>
    <t>https://arch.uic.edu/MSArch</t>
  </si>
  <si>
    <t>M.A. Design Criticism</t>
  </si>
  <si>
    <t>https://arch.uic.edu/MADCrit</t>
  </si>
  <si>
    <t>https://cuppa.uic.edu/academics/upp/upp-programs/ba-urban-studies/</t>
  </si>
  <si>
    <t>https://arch.uic.edu/BSArch</t>
  </si>
  <si>
    <t>University of Illinois at Urbana-Champaign</t>
  </si>
  <si>
    <t>601 E John Street</t>
  </si>
  <si>
    <t>Champaign</t>
  </si>
  <si>
    <t>61820-5711</t>
  </si>
  <si>
    <t>www.illinois.edu/</t>
  </si>
  <si>
    <t>College of Fine and Applied Arts</t>
  </si>
  <si>
    <t>https://landarch.illinois.edu/bachelor-program/</t>
  </si>
  <si>
    <t>https://arch.illinois.edu/degrees/master-architecture</t>
  </si>
  <si>
    <t>https://arch.illinois.edu/degrees/ms-arch-studies#section-0</t>
  </si>
  <si>
    <t>School of Architecture / Department of Landscape Architecture</t>
  </si>
  <si>
    <t>PhD Architecture and Landscape Architecture</t>
  </si>
  <si>
    <r>
      <rPr>
        <sz val="10"/>
        <rFont val="Arial"/>
        <family val="2"/>
      </rPr>
      <t xml:space="preserve">https://arch.illinois.edu/degrees/phd-architecture, </t>
    </r>
    <r>
      <rPr>
        <u/>
        <sz val="10"/>
        <color rgb="FF1155CC"/>
        <rFont val="Arial"/>
        <family val="2"/>
      </rPr>
      <t>http://phd.faa.illinois.edu/</t>
    </r>
  </si>
  <si>
    <t>https://landarch.illinois.edu/mla-program/</t>
  </si>
  <si>
    <t>M. Sustainable Urban Design</t>
  </si>
  <si>
    <t>https://landarch.illinois.edu/msud-program/</t>
  </si>
  <si>
    <t>https://urban.illinois.edu/programs-applying/master-urban-planning/</t>
  </si>
  <si>
    <t>M.S. Sustainable Urban Management</t>
  </si>
  <si>
    <t>https://urban.illinois.edu/programs-applying/master-science-sustainable-urban-management/</t>
  </si>
  <si>
    <t>PhD Regional Planning</t>
  </si>
  <si>
    <t>https://urban.illinois.edu/programs-applying/phd-regional-planning/</t>
  </si>
  <si>
    <t>https://urban.illinois.edu/programs-applying/ba-urban-studies-planning/</t>
  </si>
  <si>
    <t>https://arch.illinois.edu/degrees/bs-arch-studies</t>
  </si>
  <si>
    <t>Western Illinois University</t>
  </si>
  <si>
    <t>1 University Circle</t>
  </si>
  <si>
    <t>Macomb</t>
  </si>
  <si>
    <t>www.wiu.edu</t>
  </si>
  <si>
    <t>School of Graduate Studies</t>
  </si>
  <si>
    <t>Geography</t>
  </si>
  <si>
    <t>M.A. Geography</t>
  </si>
  <si>
    <t>http://www.wiu.edu/cas/eagis/grad.php</t>
  </si>
  <si>
    <t>Ball State University</t>
  </si>
  <si>
    <t>2000 University Ave</t>
  </si>
  <si>
    <t>Muncie</t>
  </si>
  <si>
    <t>IN</t>
  </si>
  <si>
    <t>www.bsu.edu</t>
  </si>
  <si>
    <t>R. Wayne Estopinal College of Architecture and Planning</t>
  </si>
  <si>
    <t>https://www.bsu.edu/academics/collegesanddepartments/architecture/academic-programs</t>
  </si>
  <si>
    <t>https://www.bsu.edu/academics/collegesanddepartments/architecture/academic-programs/masters/architecture</t>
  </si>
  <si>
    <t>https://www.bsu.edu/academics/collegesanddepartments/architecture/academic-programs/masters/historic-preservation</t>
  </si>
  <si>
    <t>https://www.bsu.edu/academics/collegesanddepartments/landscape-architecture/academic-programs/master-landscape-architecture</t>
  </si>
  <si>
    <t>https://www.bsu.edu/academics/collegesanddepartments/landscape-architecture/academic-programs/master-urban-design</t>
  </si>
  <si>
    <t>https://www.bsu.edu/academics/collegesanddepartments/urban-planning/academic-programs</t>
  </si>
  <si>
    <t>Construction Management &amp; Interior Design</t>
  </si>
  <si>
    <t>https://www.bsu.edu/academics/collegesanddepartments/online/academic-programs/masters/msintdesign</t>
  </si>
  <si>
    <t>https://www.bsu.edu/academics/collegesanddepartments/landscape-architecture/academic-programs/bachelors</t>
  </si>
  <si>
    <t>B. Urban Planning</t>
  </si>
  <si>
    <t>B.A. Construction Management</t>
  </si>
  <si>
    <t>https://www.bsu.edu/academics/collegesanddepartments/construction-management-interior-design/academic-programs/construction-management-major</t>
  </si>
  <si>
    <t>B.A. Environmental Design</t>
  </si>
  <si>
    <t>https://www.bsu.edu/academics/collegesanddepartments/architecture/academic-programs/bachelors/environmental-design</t>
  </si>
  <si>
    <t>https://www.bsu.edu/academics/collegesanddepartments/construction-management-interior-design/academic-programs/interior-design-major</t>
  </si>
  <si>
    <t>Indiana University-Bloomington</t>
  </si>
  <si>
    <t>107 South Indiana Ave.</t>
  </si>
  <si>
    <t>Bloomington</t>
  </si>
  <si>
    <t>47405-7000</t>
  </si>
  <si>
    <t>www.iub.edu</t>
  </si>
  <si>
    <t>Eskenazi School of Art, Architecture + Design</t>
  </si>
  <si>
    <t>https://architecture.indiana.edu/</t>
  </si>
  <si>
    <t>O'Neill School of Public and Environmental Affairs</t>
  </si>
  <si>
    <t>Public Affairs</t>
  </si>
  <si>
    <t>M.P.A. Urban Management</t>
  </si>
  <si>
    <t>https://www.indiana.edu/academics/degrees-majors/degree/urban-management-mpa-iu-bloomington-urbmgmpa</t>
  </si>
  <si>
    <t>https://www.indiana.edu/academics/degrees-majors/degree/interior-design-bs-iu-bloomington-indsbs1</t>
  </si>
  <si>
    <t>Kelley School of Business</t>
  </si>
  <si>
    <t>Business</t>
  </si>
  <si>
    <t>B.S.B. Real Estate</t>
  </si>
  <si>
    <t>https://www.indiana.edu/academics/degrees-majors/degree/real-estate-bsb-iu-bloomington-rlestbsb</t>
  </si>
  <si>
    <t>Purdue University-Main Campus</t>
  </si>
  <si>
    <t>Hovde Hall of Administration</t>
  </si>
  <si>
    <t>West Lafayette</t>
  </si>
  <si>
    <t>47907-2040</t>
  </si>
  <si>
    <t>www.purdue.edu</t>
  </si>
  <si>
    <t>College of Agriculture</t>
  </si>
  <si>
    <t>https://ag.purdue.edu/hla/LA/Pages/ProspectiveStudents-LA.aspx</t>
  </si>
  <si>
    <t>University of Notre Dame</t>
  </si>
  <si>
    <t>400 Main Building</t>
  </si>
  <si>
    <t>Notre Dame</t>
  </si>
  <si>
    <t>www.nd.edu</t>
  </si>
  <si>
    <t>https://architecture.nd.edu/academics-programs/undergrad-program/</t>
  </si>
  <si>
    <t>https://architecture.nd.edu/academics-programs/graduate-programs/</t>
  </si>
  <si>
    <t>M. Architectural Design and Urbanism</t>
  </si>
  <si>
    <t>Kansas State University</t>
  </si>
  <si>
    <t>919 Mid-Campus Drive Anderson Hall</t>
  </si>
  <si>
    <t>Manhattan</t>
  </si>
  <si>
    <t>KS</t>
  </si>
  <si>
    <t>www.k-state.edu</t>
  </si>
  <si>
    <t>College of Architecture, Planning and Design</t>
  </si>
  <si>
    <t>Landscape Architecture and Regional and Community Planning</t>
  </si>
  <si>
    <t>https://apdesign.k-state.edu/larcp/la/index.html</t>
  </si>
  <si>
    <t>M. Regional and Community Planning</t>
  </si>
  <si>
    <t>https://apdesign.k-state.edu/larcp/rcp/index.html</t>
  </si>
  <si>
    <t>https://apdesign.k-state.edu/arch/academics/index.html</t>
  </si>
  <si>
    <t>Interior Architecture &amp; Industrial Design</t>
  </si>
  <si>
    <t>M. Interior Architecture and Product Design</t>
  </si>
  <si>
    <t>https://apdesign.k-state.edu/iaid/interior-architecture/</t>
  </si>
  <si>
    <t>University of Kansas</t>
  </si>
  <si>
    <t>Strong Hall 1450 Jayhawk Blvd Room 230</t>
  </si>
  <si>
    <t>Lawrence</t>
  </si>
  <si>
    <t>www.ku.edu</t>
  </si>
  <si>
    <t>School of Public Affairs and Administration</t>
  </si>
  <si>
    <t>Urban Planning Program</t>
  </si>
  <si>
    <t>https://urbanplanning.ku.edu/</t>
  </si>
  <si>
    <t>School of Architecture and Design</t>
  </si>
  <si>
    <t>https://architecture.ku.edu/</t>
  </si>
  <si>
    <t>https://architecture-dev.drupal.ku.edu/interdisciplinary-academic-degrees-iad</t>
  </si>
  <si>
    <t>University of Kentucky</t>
  </si>
  <si>
    <t>South Limestone</t>
  </si>
  <si>
    <t>Lexington</t>
  </si>
  <si>
    <t>KY</t>
  </si>
  <si>
    <t>40506-0032</t>
  </si>
  <si>
    <t>www.uky.edu</t>
  </si>
  <si>
    <t>https://design.uky.edu/historic-preservation/</t>
  </si>
  <si>
    <t>Certificate Historic Preservation</t>
  </si>
  <si>
    <t>https://design.uky.edu/historic-preservation-degrees/</t>
  </si>
  <si>
    <t>Certificate Historic Preservation Undergraduate</t>
  </si>
  <si>
    <t>https://design.uky.edu/architecture/</t>
  </si>
  <si>
    <t>Interiors</t>
  </si>
  <si>
    <t>B.F.A. Interiors: Planning/Strategy Design</t>
  </si>
  <si>
    <t>https://design.uky.edu/interiors/</t>
  </si>
  <si>
    <t>M.A. Interiors: Planning/Strategy/Design</t>
  </si>
  <si>
    <t>Urban and Environmental Design</t>
  </si>
  <si>
    <t>M.S. Urban and Environmental Design</t>
  </si>
  <si>
    <t>https://design.uky.edu/urban-and-environmental-design/</t>
  </si>
  <si>
    <t>College of Agriculture, Food, and the Environment</t>
  </si>
  <si>
    <t>http://ukla.ca.uky.edu/academics-bsla</t>
  </si>
  <si>
    <t>University of Louisville</t>
  </si>
  <si>
    <t>2301 S 3rd St</t>
  </si>
  <si>
    <t>Louisville</t>
  </si>
  <si>
    <t>40292-0001</t>
  </si>
  <si>
    <t>www.louisville.edu</t>
  </si>
  <si>
    <t>College of Arts and Science</t>
  </si>
  <si>
    <t>Department of Urban and Public Affairs &amp; Department of Geography and Geosciences</t>
  </si>
  <si>
    <t>http://louisville.edu/upa/programs/mup</t>
  </si>
  <si>
    <t>Department of Urban and Public Affairs</t>
  </si>
  <si>
    <t>PhD Urban and Public Affairs</t>
  </si>
  <si>
    <t>http://louisville.edu/upa/programs/phd</t>
  </si>
  <si>
    <t>Louisiana State University and Agricultural &amp; Mechanical College</t>
  </si>
  <si>
    <t>156 Thomas Boyd Hall</t>
  </si>
  <si>
    <t>Baton Rouge</t>
  </si>
  <si>
    <t>LA</t>
  </si>
  <si>
    <t>70803-2750</t>
  </si>
  <si>
    <t>www.lsu.edu</t>
  </si>
  <si>
    <t>College of Art and Design</t>
  </si>
  <si>
    <t>https://design.lsu.edu/architecture/admissions/bachelor-of-architecture/</t>
  </si>
  <si>
    <t>School of Interior Design</t>
  </si>
  <si>
    <t>https://design.lsu.edu/interior-design/about/overview/</t>
  </si>
  <si>
    <t>Robert Reich School of Landscape Architecture</t>
  </si>
  <si>
    <t>https://design.lsu.edu/landscape-architecture/admissions/bachelor-of-landscape-architecture/</t>
  </si>
  <si>
    <t>https://design.lsu.edu/architecture/admissions/master-of-architecture/</t>
  </si>
  <si>
    <t>https://design.lsu.edu/landscape-architecture/admissions/master-of-landscape-architecture/</t>
  </si>
  <si>
    <t>PhD Design in Cultural Preservation</t>
  </si>
  <si>
    <t>https://design.lsu.edu/doctor-design-cultural-preservation/about/</t>
  </si>
  <si>
    <t>Louisiana Tech University</t>
  </si>
  <si>
    <t>305 Wisteria</t>
  </si>
  <si>
    <t>Ruston</t>
  </si>
  <si>
    <t>www.latech.edu</t>
  </si>
  <si>
    <t>School of Design</t>
  </si>
  <si>
    <t>B.S. Architecural Studies</t>
  </si>
  <si>
    <t>http://design.latech.edu/architecture/arch_curriculum/</t>
  </si>
  <si>
    <t>http://design.latech.edu/architecture/</t>
  </si>
  <si>
    <t>http://design.latech.edu/interior-design/</t>
  </si>
  <si>
    <t>Tulane University of Louisiana</t>
  </si>
  <si>
    <t>6823 St. Charles Avenue</t>
  </si>
  <si>
    <t>New Orleans</t>
  </si>
  <si>
    <t>70118-5698</t>
  </si>
  <si>
    <t>tulane.edu</t>
  </si>
  <si>
    <t>Preservation Studies</t>
  </si>
  <si>
    <t>M. Preservation Studies</t>
  </si>
  <si>
    <t>https://architecture.tulane.edu/academics/preservation/mps</t>
  </si>
  <si>
    <t>https://architecture.tulane.edu/academics/architecture/barch</t>
  </si>
  <si>
    <t>https://architecture.tulane.edu/academics/architecture/bsa</t>
  </si>
  <si>
    <t>https://architecture.tulane.edu/academics/architecture/m-arch</t>
  </si>
  <si>
    <t>M.S Architecture in Architectural Research and Design</t>
  </si>
  <si>
    <t>https://architecture.tulane.edu/academics/architecture/ms-arc</t>
  </si>
  <si>
    <t>M. Sustainable Real Estate Development</t>
  </si>
  <si>
    <t>https://architecture.tulane.edu/academics/real-estate/msred</t>
  </si>
  <si>
    <t>University of Louisiana at Lafayette</t>
  </si>
  <si>
    <t>104 University Circle</t>
  </si>
  <si>
    <t>Lafayette</t>
  </si>
  <si>
    <t>www.louisiana.edu</t>
  </si>
  <si>
    <t>Architecture and Design</t>
  </si>
  <si>
    <t>https://soad.louisiana.edu/programs/architecture</t>
  </si>
  <si>
    <t>https://soad.louisiana.edu/programs/interior-design</t>
  </si>
  <si>
    <t>B. Industrial Design</t>
  </si>
  <si>
    <t>https://soad.louisiana.edu/programs/industrial-design</t>
  </si>
  <si>
    <t>https://soad.louisiana.edu/programs/master-architecture</t>
  </si>
  <si>
    <t>University of New Orleans</t>
  </si>
  <si>
    <t>uno.edu</t>
  </si>
  <si>
    <t>College of Liberal Arts, Education and Human Development</t>
  </si>
  <si>
    <t>Social Sciences</t>
  </si>
  <si>
    <t>https://www.uno.edu/academics/colaehd/la/planning-and-urban-studies/graduate/murp</t>
  </si>
  <si>
    <t>B.S. Urban Studies and Planning</t>
  </si>
  <si>
    <t>https://www.uno.edu/academics/colaehd/la/planning-and-urban-studies/undergraduate</t>
  </si>
  <si>
    <t>M.S. Urban Studies</t>
  </si>
  <si>
    <t>https://www.uno.edu/academics/colaehd/la/planning-and-urban-studies/graduate/urban-studies-ms</t>
  </si>
  <si>
    <t>M.S. Transportation</t>
  </si>
  <si>
    <t>https://www.uno.edu/academics/colaehd/la/planning-and-urban-studies/graduate/transportation-master</t>
  </si>
  <si>
    <t>Ph.D Urban Studies</t>
  </si>
  <si>
    <t>https://www.uno.edu/academics/colaehd/la/planning-and-urban-studies/graduate/urban-studies-phd</t>
  </si>
  <si>
    <t>Boston Architectural College</t>
  </si>
  <si>
    <t>320 Newbury Street</t>
  </si>
  <si>
    <t>Boston</t>
  </si>
  <si>
    <t>MA</t>
  </si>
  <si>
    <t>02115-2703</t>
  </si>
  <si>
    <t>www.the-bac.edu</t>
  </si>
  <si>
    <t>http://www.the-bac.edu/</t>
  </si>
  <si>
    <t>School of Interior Architecture</t>
  </si>
  <si>
    <t>M.S. Interior Architecture</t>
  </si>
  <si>
    <t>School of Design Studies</t>
  </si>
  <si>
    <t>Design Studies</t>
  </si>
  <si>
    <t>M.Des Design for Human Health</t>
  </si>
  <si>
    <t>https://the-bac.edu/academics/school-of-design-studies/master-of-design-for-human-health</t>
  </si>
  <si>
    <t>M.Des Real Estate Development</t>
  </si>
  <si>
    <t>M.Des Sustainable Design</t>
  </si>
  <si>
    <t>M.Des Historic Preservation</t>
  </si>
  <si>
    <t>B. Design Studies</t>
  </si>
  <si>
    <t>https://the-bac.edu/academics/school-of-design-studies/bachelor-of-design-studies</t>
  </si>
  <si>
    <t>https://the-bac.edu/academics/school-of-architecture</t>
  </si>
  <si>
    <t>Boston University</t>
  </si>
  <si>
    <t>One Silber Way</t>
  </si>
  <si>
    <t>www.bu.edu</t>
  </si>
  <si>
    <t>Metropolitan College</t>
  </si>
  <si>
    <t>City Planning &amp; Urban Affairs</t>
  </si>
  <si>
    <t>https://www.bu.edu/met/programs/graduate/city-planning/</t>
  </si>
  <si>
    <t>Certificate Applied Sustainability</t>
  </si>
  <si>
    <t>https://www.bu.edu/met/programs/graduate/applied-sustainability-certificate/</t>
  </si>
  <si>
    <t>M. Urban Affairs</t>
  </si>
  <si>
    <t>https://www.bu.edu/met/subject/city-planning-urban-affairs/</t>
  </si>
  <si>
    <t>Certificate Urban Policy and Planning</t>
  </si>
  <si>
    <t>https://www.bu.edu/met/programs/graduate/urban-policy-certificate/</t>
  </si>
  <si>
    <t>B. Urban Affairs</t>
  </si>
  <si>
    <t>https://www.bu.edu/met/programs/undergraduate/urban-affairs/</t>
  </si>
  <si>
    <t>Harvard University</t>
  </si>
  <si>
    <t>Massachusetts Hall</t>
  </si>
  <si>
    <t>Cambridge</t>
  </si>
  <si>
    <t>www.harvard.edu</t>
  </si>
  <si>
    <t>Graduate School of Design</t>
  </si>
  <si>
    <t>Urban Planning and Design</t>
  </si>
  <si>
    <t>M. Architecture in Urban Design</t>
  </si>
  <si>
    <t>https://www.gsd.harvard.edu/urban-planning-design/master-of-architecture-in-urban-design/</t>
  </si>
  <si>
    <t>M. Landscape Architecture in Urban Design</t>
  </si>
  <si>
    <t>https://www.gsd.harvard.edu/urban-planning-design/master-of-landscape-architecture-in-urban-design/</t>
  </si>
  <si>
    <t>https://www.gsd.harvard.edu/urban-planning-design/master-in-urban-planning/
 https://cdn1.sph.harvard.edu/wp-content/uploads/sites/2096/2019/07/MUP-MPH-Program-Guide-2019-2020-Updated-8.1.2019.pdf</t>
  </si>
  <si>
    <t>https://www.gsd.harvard.edu/architecture/master-in-architecture-i/</t>
  </si>
  <si>
    <t>https://www.gsd.harvard.edu/landscape-architecture/master-in-landscape-architecture-i/
 https://www.gsd.harvard.edu/landscape-architecture/master-in-landscape-architecture-ii/</t>
  </si>
  <si>
    <t>M. Design Studies</t>
  </si>
  <si>
    <t>https://www.gsd.harvard.edu/design-studies/</t>
  </si>
  <si>
    <t>Graduate School of Design and Harvard John A. Paulson School of Engineering and Applied Sciences</t>
  </si>
  <si>
    <t>Design Engineering</t>
  </si>
  <si>
    <t>M. Design Engineering</t>
  </si>
  <si>
    <t>https://mde.harvard.edu/</t>
  </si>
  <si>
    <t>PhD Design</t>
  </si>
  <si>
    <t>https://www.gsd.harvard.edu/doctoral-programs/doctor-of-design/</t>
  </si>
  <si>
    <t>Graduate School of Design &amp; School of Arts and Sciences</t>
  </si>
  <si>
    <t>https://www.gsd.harvard.edu/doctoral-programs/doctor-of-philosophy/requirements/</t>
  </si>
  <si>
    <t>Massachusetts College of Art and Design</t>
  </si>
  <si>
    <t>621 Huntington Ave</t>
  </si>
  <si>
    <t>02115-5882</t>
  </si>
  <si>
    <t>www.massart.edu</t>
  </si>
  <si>
    <t>https://massart.edu/academics/programs/architectural-design</t>
  </si>
  <si>
    <t>Massachusetts Institute of Technology</t>
  </si>
  <si>
    <t>77 Massachusetts Avenue</t>
  </si>
  <si>
    <t>02139-4307</t>
  </si>
  <si>
    <t>web.mit.edu/student/</t>
  </si>
  <si>
    <t>School of Architecture and Planning + School of Engineering</t>
  </si>
  <si>
    <t>Urban Studies + Planning / Electrical Engineering + Computer Science</t>
  </si>
  <si>
    <t>B. Urban Science and Planning with Computer Science</t>
  </si>
  <si>
    <t>http://dusp.mit.edu/</t>
  </si>
  <si>
    <t>http://architecture.mit.edu/</t>
  </si>
  <si>
    <t>http://architecture.mit.edu/overview/smarchs-degrees</t>
  </si>
  <si>
    <t>M.S. Building Technology</t>
  </si>
  <si>
    <t>http://architecture.mit.edu/building-technology/degree/smbt</t>
  </si>
  <si>
    <t>PhD History, Theory, and Criticism of Art and Architecture</t>
  </si>
  <si>
    <t>PhD Building Technology (Arch)</t>
  </si>
  <si>
    <t>PhD Computation (Arch)</t>
  </si>
  <si>
    <t>Urban Studies + Planning</t>
  </si>
  <si>
    <t>M.S. Urban Studies and Planning</t>
  </si>
  <si>
    <t>PhD Urban Studies and Planning</t>
  </si>
  <si>
    <t>M.S. Real Estate Development</t>
  </si>
  <si>
    <t>https://mitcre.mit.edu/</t>
  </si>
  <si>
    <t>http://dusp.mit.edu/degrees/undergraduate</t>
  </si>
  <si>
    <t>Northeastern University</t>
  </si>
  <si>
    <t>360 Huntington Ave</t>
  </si>
  <si>
    <t>02115-5005</t>
  </si>
  <si>
    <t>www.northeastern.edu</t>
  </si>
  <si>
    <t>College of Arts, Media and Design</t>
  </si>
  <si>
    <t>https://camd.northeastern.edu/program/landscape-architecture/</t>
  </si>
  <si>
    <t>https://camd.northeastern.edu/program/architectural-studies/</t>
  </si>
  <si>
    <t>https://camd.northeastern.edu/program/master-of-architecture/</t>
  </si>
  <si>
    <t>M.Des Sustainable Urban Environments</t>
  </si>
  <si>
    <t>https://camd.northeastern.edu/program/master-of-design-for-sustainable-urban-environments-one/</t>
  </si>
  <si>
    <t>College of Engineering</t>
  </si>
  <si>
    <t>Civil and Environmental Engineering</t>
  </si>
  <si>
    <t>M.S. Sustainable Building Systems</t>
  </si>
  <si>
    <t>https://www.northeastern.edu/graduate/program/master-of-science-in-sustainable-building-systems-5284/</t>
  </si>
  <si>
    <t>College of Social Sciences and Humanities</t>
  </si>
  <si>
    <t>Public Policy and Urban Affairs</t>
  </si>
  <si>
    <t>M.S. Urban Planning and Policy</t>
  </si>
  <si>
    <t>https://camd.northeastern.edu/program/urban-planning-and-policy/</t>
  </si>
  <si>
    <t>https://camd.northeastern.edu/program/architecture/</t>
  </si>
  <si>
    <t>B.S. Civil Engineering and Architectural Studies</t>
  </si>
  <si>
    <t>https://camd.northeastern.edu/program/civil-engineering-and-architectural-studies-bsce/</t>
  </si>
  <si>
    <t>B.S. Environmental Engineering and Landscape Architecture</t>
  </si>
  <si>
    <t>https://camd.northeastern.edu/program/environmental-engineering-and-landscape-architecture-bsenve-2/</t>
  </si>
  <si>
    <t>Marine and Environmental Sciences</t>
  </si>
  <si>
    <t>B.S. Environmental Science and Landscape Architecture</t>
  </si>
  <si>
    <t>https://camd.northeastern.edu/program/environmental-science-and-landscape-architecture-bs/</t>
  </si>
  <si>
    <t>B.S. Graphic and Information Design and Architecture</t>
  </si>
  <si>
    <t>https://camd.northeastern.edu/program/architecture-and-graphic-and-information-design-bs/</t>
  </si>
  <si>
    <t>Tufts University</t>
  </si>
  <si>
    <t>Medford</t>
  </si>
  <si>
    <t>02155-5555</t>
  </si>
  <si>
    <t>www.tufts.edu</t>
  </si>
  <si>
    <t>School of Arts and Sciences</t>
  </si>
  <si>
    <t>Urban and Environmental Policy and Planning</t>
  </si>
  <si>
    <t>M.A. Urban and Environmental Policy and Planning</t>
  </si>
  <si>
    <t>https://tufts.app.box.com/s/7vxocbgl3u7t7in2t2ac19fjpamjk3hx</t>
  </si>
  <si>
    <t>M.S. Environmental Policy and Planning</t>
  </si>
  <si>
    <t>https://as.tufts.edu/uep/current/masters/uep-ms-epp</t>
  </si>
  <si>
    <t>M. Public Policy</t>
  </si>
  <si>
    <t>https://asegrad.tufts.edu/academics/explore-graduate-programs/public-policy#:~:text=The%20Master%20of%20Public%20Policy,as%20programs%20and%20policies%20related</t>
  </si>
  <si>
    <t>M.S. Sustainability</t>
  </si>
  <si>
    <t>https://as.tufts.edu/uep/prospective/masters/sustainability</t>
  </si>
  <si>
    <t>University of Massachusetts-Amherst</t>
  </si>
  <si>
    <t>374 Whitmore Building 181 Presidents Drive</t>
  </si>
  <si>
    <t>Amherst</t>
  </si>
  <si>
    <t>www.umass.edu</t>
  </si>
  <si>
    <t>College of Social &amp; Behavioral Sciences</t>
  </si>
  <si>
    <t>Landscape Architecture and Regional Planning</t>
  </si>
  <si>
    <t>https://www.umass.edu/larp/graduate/landscape-architecture-mla</t>
  </si>
  <si>
    <t>M. Regional Planning</t>
  </si>
  <si>
    <t>https://www.umass.edu/larp/graduate/regional-planning-mrp</t>
  </si>
  <si>
    <t>PhD Planning</t>
  </si>
  <si>
    <t>https://www.umass.edu/larp/graduate/phd-planning</t>
  </si>
  <si>
    <t>College of Humanities &amp; Fine Arts</t>
  </si>
  <si>
    <t>https://www.umass.edu/architecture/master-architecture</t>
  </si>
  <si>
    <t>M.S. Design</t>
  </si>
  <si>
    <t>https://www.umass.edu/architecture/ms-design</t>
  </si>
  <si>
    <t>https://www.umass.edu/architecture/ms-design-historic-preservation</t>
  </si>
  <si>
    <t>B.S. Architecture (Concentration in Architecture)</t>
  </si>
  <si>
    <t>https://www.umass.edu/architecture/bfa-architecture</t>
  </si>
  <si>
    <t>B.S. Architecture (Concentration in Design Studies)</t>
  </si>
  <si>
    <t>https://www.umass.edu/larp/undergraduate/landscape-architecture</t>
  </si>
  <si>
    <t>B.S. Sustainable Community Development</t>
  </si>
  <si>
    <t>https://www.umass.edu/larp/undergraduate/sustcomm</t>
  </si>
  <si>
    <t>University of Massachusetts-Boston</t>
  </si>
  <si>
    <t>100 Morrissey Boulevard</t>
  </si>
  <si>
    <t>02125-3393</t>
  </si>
  <si>
    <t>www.umb.edu</t>
  </si>
  <si>
    <t>School for the Environment</t>
  </si>
  <si>
    <t>Urban Planning and Community Development</t>
  </si>
  <si>
    <t>M.S. Urban Planning and Community Development</t>
  </si>
  <si>
    <t>https://environment.umb.edu/graduate-programs/urban-planning-and-community-development-ms</t>
  </si>
  <si>
    <t>Wentworth Institute of Technology</t>
  </si>
  <si>
    <t>550 Huntington Ave</t>
  </si>
  <si>
    <t>WWW.WIT.EDU</t>
  </si>
  <si>
    <t>College of Architecture, Design and Construction Management</t>
  </si>
  <si>
    <t>https://wit.edu/architecture</t>
  </si>
  <si>
    <t>https://wit.edu/learning/school-management/building-construction-management-bs</t>
  </si>
  <si>
    <t>https://wit.edu/interior-design</t>
  </si>
  <si>
    <t>M.S. Construction Management</t>
  </si>
  <si>
    <t>https://wit.edu/learning/school-management/construction-management-ms</t>
  </si>
  <si>
    <t>M.S. Facility Management</t>
  </si>
  <si>
    <t>https://catalog.wit.edu/management/construction-management/facility-management-masters/</t>
  </si>
  <si>
    <t>Westfield State University</t>
  </si>
  <si>
    <t>577 Western Ave</t>
  </si>
  <si>
    <t>Westfield</t>
  </si>
  <si>
    <t>01086-1630</t>
  </si>
  <si>
    <t>www.westfield.ma.edu</t>
  </si>
  <si>
    <t>Geography, Planning, and Sustainability</t>
  </si>
  <si>
    <t>B.S. Regional Planning</t>
  </si>
  <si>
    <t>http://www.westfield.ma.edu/academics/degrees/regional-planning-degree-environmental-planning-concentration</t>
  </si>
  <si>
    <t>Anne Arundel Community College</t>
  </si>
  <si>
    <t>101 College Pky</t>
  </si>
  <si>
    <t>Arnold</t>
  </si>
  <si>
    <t>MD</t>
  </si>
  <si>
    <t>21012-1895</t>
  </si>
  <si>
    <t>www.aacc.edu</t>
  </si>
  <si>
    <t>NULL</t>
  </si>
  <si>
    <t>School of Science, Technology and Education</t>
  </si>
  <si>
    <t>Department of Architecture and Interior Design</t>
  </si>
  <si>
    <t>A.A.S. Architecture</t>
  </si>
  <si>
    <t>https://www.aacc.edu/programs-and-courses/credit-and-degree-seekers/architecture/</t>
  </si>
  <si>
    <t>Certificate Architectural Illustration</t>
  </si>
  <si>
    <t>Certificate Architectural CAD</t>
  </si>
  <si>
    <t>A.A.S. Architecture and Interior Design</t>
  </si>
  <si>
    <t>https://www.aacc.edu/programs-and-courses/credit-and-degree-seekers/interior-design/</t>
  </si>
  <si>
    <t>Certificate Interior Design</t>
  </si>
  <si>
    <t>Certificate Advanced Interior Design</t>
  </si>
  <si>
    <t>A.A.S. Construction Management</t>
  </si>
  <si>
    <t>https://www.aacc.edu/programs-and-courses/credit-and-degree-seekers/construction-management/</t>
  </si>
  <si>
    <t>Certificate Construction Management</t>
  </si>
  <si>
    <t>Certificate Construction Management Entrepreneurship</t>
  </si>
  <si>
    <t>A.A.S. Landscape Design</t>
  </si>
  <si>
    <t>https://www.aacc.edu/programs-and-courses/credit-and-degree-seekers/landscape-design/</t>
  </si>
  <si>
    <t>Certificate Landscape Design</t>
  </si>
  <si>
    <t>Goucher College</t>
  </si>
  <si>
    <t>1021 Dulaney Valley Rd</t>
  </si>
  <si>
    <t>Baltimore</t>
  </si>
  <si>
    <t>21204-2794</t>
  </si>
  <si>
    <t>www.goucher.edu</t>
  </si>
  <si>
    <t>Welch Center for Graduate and Professional Studies</t>
  </si>
  <si>
    <t>History and Historic Preservation</t>
  </si>
  <si>
    <t>M.A. Historic Preservation</t>
  </si>
  <si>
    <t>https://www.goucher.edu/learn/graduate-programs/ma-in-historic-preservation/</t>
  </si>
  <si>
    <t>Maryland Institute College of Art</t>
  </si>
  <si>
    <t>1300 Mount Royal Avenue</t>
  </si>
  <si>
    <t>21217-4134</t>
  </si>
  <si>
    <t>www.mica.edu</t>
  </si>
  <si>
    <t>Architectural Design</t>
  </si>
  <si>
    <t>B.F.A. Architectural Design</t>
  </si>
  <si>
    <t>https://www.mica.edu/undergraduate-majors-minors/architectural-design-major/</t>
  </si>
  <si>
    <t>Morgan State University</t>
  </si>
  <si>
    <t>1700 East Cold Spring Lane</t>
  </si>
  <si>
    <t>21251-0001</t>
  </si>
  <si>
    <t>www.morgan.edu</t>
  </si>
  <si>
    <t>Graduate Built Environment Studies</t>
  </si>
  <si>
    <t>https://www.morgan.edu/school_of_architecture__planning/academic_departments/graduate_built_environment_studies/city_and_regional_planning/curriculum.html</t>
  </si>
  <si>
    <t>https://www.morgan.edu/sap/arch</t>
  </si>
  <si>
    <t>https://www.morgan.edu/sap/laar</t>
  </si>
  <si>
    <t>Salisbury University</t>
  </si>
  <si>
    <t>1101 Camden Ave</t>
  </si>
  <si>
    <t>Salisbury</t>
  </si>
  <si>
    <t>21801-6862</t>
  </si>
  <si>
    <t>www.salisbury.edu</t>
  </si>
  <si>
    <t>Henson School of Science &amp; Technology</t>
  </si>
  <si>
    <t>Geography and Geosciences</t>
  </si>
  <si>
    <t>https://www.salisbury.edu/explore-academics/programs/undergraduate-degree-programs/majors/urban-regional-planning-major.aspx</t>
  </si>
  <si>
    <t>University of Maryland-College Park</t>
  </si>
  <si>
    <t>College Park</t>
  </si>
  <si>
    <t>www.umd.edu</t>
  </si>
  <si>
    <t>School of Architecture, Planning and Preservation</t>
  </si>
  <si>
    <t>https://arch.umd.edu/arch/degree/master-architecture</t>
  </si>
  <si>
    <t>https://arch.umd.edu/arch/degree/master-science-architecture</t>
  </si>
  <si>
    <t>School of Agriculture and Natural Resources</t>
  </si>
  <si>
    <t>https://larch.umd.edu/bachelor-landscape-architecture</t>
  </si>
  <si>
    <t>https://larch.umd.edu/graduate/masters-landscape-architecture</t>
  </si>
  <si>
    <t>https://arch.umd.edu/ursp/urban-studies-and-planning</t>
  </si>
  <si>
    <t>https://arch.umd.edu/hisp/historic-preservation</t>
  </si>
  <si>
    <t>Real Estate Development</t>
  </si>
  <si>
    <t>https://arch.umd.edu/rdev/real-estate-development</t>
  </si>
  <si>
    <t>Urban and Regional Planning and Design</t>
  </si>
  <si>
    <t>PhD Urban and Regional Planning and Design</t>
  </si>
  <si>
    <t>https://arch.umd.edu/phd/phd-home</t>
  </si>
  <si>
    <t>University of Maine at Augusta</t>
  </si>
  <si>
    <t>46 University Dr</t>
  </si>
  <si>
    <t>Augusta</t>
  </si>
  <si>
    <t>ME</t>
  </si>
  <si>
    <t>04330-9410</t>
  </si>
  <si>
    <t>www.uma.edu/</t>
  </si>
  <si>
    <t>https://www.uma.edu/academics/programs/architecture</t>
  </si>
  <si>
    <t>Andrews University</t>
  </si>
  <si>
    <t>4150 Administration Drive Room 136</t>
  </si>
  <si>
    <t>Berrien Springs</t>
  </si>
  <si>
    <t>MI</t>
  </si>
  <si>
    <t>www.andrews.edu</t>
  </si>
  <si>
    <t>School of Architecture and Interior Design</t>
  </si>
  <si>
    <t>https://www.andrews.edu/said/architecture</t>
  </si>
  <si>
    <t>https://www.andrews.edu/said/interior-design</t>
  </si>
  <si>
    <t>Eastern Michigan University</t>
  </si>
  <si>
    <t>202 Welch Hall</t>
  </si>
  <si>
    <t>Ypsilanti</t>
  </si>
  <si>
    <t>www.emich.edu</t>
  </si>
  <si>
    <t>Geography and Geology</t>
  </si>
  <si>
    <t>https://catalog.emich.edu/preview_program.php?catoid=33&amp;poid=13905</t>
  </si>
  <si>
    <t>https://catalog.emich.edu/preview_program.php?catoid=32&amp;poid=13494</t>
  </si>
  <si>
    <t>Ferris State University</t>
  </si>
  <si>
    <t>1201 S State St</t>
  </si>
  <si>
    <t>Big Rapids</t>
  </si>
  <si>
    <t>49307-2251</t>
  </si>
  <si>
    <t>www.ferris.edu/</t>
  </si>
  <si>
    <t>Kendall College of Art and Design</t>
  </si>
  <si>
    <t>https://kcad.ferris.edu/programs/graduate/m-arch/</t>
  </si>
  <si>
    <t>https://kcad.ferris.edu/programs/undergraduate/interiordesign/</t>
  </si>
  <si>
    <t>Lawrence Technological University</t>
  </si>
  <si>
    <t>21000 W 10 Mile Rd</t>
  </si>
  <si>
    <t>Southfield</t>
  </si>
  <si>
    <t>ltu.edu</t>
  </si>
  <si>
    <t>College of Architecture and Design</t>
  </si>
  <si>
    <t>https://www.ltu.edu/architecture_and_design/architecture/interior-architecture.asp</t>
  </si>
  <si>
    <t>21001 W 10 Mile Rd</t>
  </si>
  <si>
    <t>https://www.ltu.edu/architecture_and_design/architecture/architecture.asp</t>
  </si>
  <si>
    <t>21002 W 10 Mile Rd</t>
  </si>
  <si>
    <t>21003 W 10 Mile Rd</t>
  </si>
  <si>
    <t>B.S. Construction Engineering Technology and Management</t>
  </si>
  <si>
    <t>https://www.ltu.edu/engineering/technology/construction-engineering-technology-and-management-undergrad.asp</t>
  </si>
  <si>
    <t>21004 W 10 Mile Rd</t>
  </si>
  <si>
    <t>B.S. Civil Engineering</t>
  </si>
  <si>
    <t>https://www.ltu.edu/engineering/civil/civil-engineering-undergrad.asp</t>
  </si>
  <si>
    <t>21005 W 10 Mile Rd</t>
  </si>
  <si>
    <t>B.S. Media Communication</t>
  </si>
  <si>
    <t>https://www.ltu.edu/architecture_and_design/architecture/dual_arch_media_comm.asp</t>
  </si>
  <si>
    <t>Michigan State University</t>
  </si>
  <si>
    <t>East Lansing</t>
  </si>
  <si>
    <t>48824-1046</t>
  </si>
  <si>
    <t>https://www.msu.edu</t>
  </si>
  <si>
    <t>School of Planning, Design and Construction</t>
  </si>
  <si>
    <t>https://www.canr.msu.edu/spdc/programs/urban_and_regional_planning/urp_graduate_degrees</t>
  </si>
  <si>
    <t>PhD Planning Design and Construction</t>
  </si>
  <si>
    <t>https://www.canr.msu.edu/spdc/programs/pdc-doctorate-program/urban-and-regional-planning-concentration</t>
  </si>
  <si>
    <t>https://www.canr.msu.edu/spdc/programs/urban_and_regional_planning/urp_undergraduate_degrees</t>
  </si>
  <si>
    <t>https://www.canr.msu.edu/spdc/programs/landscape_architecture/la-undergraduate-degree</t>
  </si>
  <si>
    <t>https://www.canr.msu.edu/spdc/programs/construction_management/cm_undergraduate_degrees</t>
  </si>
  <si>
    <t>https://www.canr.msu.edu/spdc/programs/interior_design/id_undergraduate_degrees</t>
  </si>
  <si>
    <t>https://www.canr.msu.edu/spdc/programs/construction_management/cm_graduate_degrees</t>
  </si>
  <si>
    <t>M.A. Environmental Design</t>
  </si>
  <si>
    <t>https://www.canr.msu.edu/spdc/student_services/graduate#MED</t>
  </si>
  <si>
    <t>University of Detroit Mercy</t>
  </si>
  <si>
    <t>4001 W McNichols Rd</t>
  </si>
  <si>
    <t>Detroit</t>
  </si>
  <si>
    <t>48221-3038</t>
  </si>
  <si>
    <t>www.udmercy.edu</t>
  </si>
  <si>
    <t>College of Engineering and Computer Science</t>
  </si>
  <si>
    <t>Civil, Architectural &amp; Environmental Engineering</t>
  </si>
  <si>
    <t>B. Architectural Engineering</t>
  </si>
  <si>
    <t>https://architecture.udmercy.edu/programs/arch-eng.php</t>
  </si>
  <si>
    <t>https://architecture.udmercy.edu/programs/5-year.php</t>
  </si>
  <si>
    <t>M. Community Development</t>
  </si>
  <si>
    <t>https://architecture.udmercy.edu/programs/mcd.php</t>
  </si>
  <si>
    <t>University of Michigan-Ann Arbor</t>
  </si>
  <si>
    <t>503 Thompson Street</t>
  </si>
  <si>
    <t>Ann Arbor</t>
  </si>
  <si>
    <t>www.umich.edu</t>
  </si>
  <si>
    <t>School for Environment and Sustainability</t>
  </si>
  <si>
    <t>M.S. Environment and Sustainability</t>
  </si>
  <si>
    <t>https://seas.umich.edu/academics/ms</t>
  </si>
  <si>
    <t>https://seas.umich.edu/academics/master-landscape-architecture</t>
  </si>
  <si>
    <t>PhD Resource Ecology Management or PhD Resource Policy andBehavior</t>
  </si>
  <si>
    <t>https://seas.umich.edu/academics/phd</t>
  </si>
  <si>
    <t>Taubman College of Architecture and Urban Planning</t>
  </si>
  <si>
    <t>https://taubmancollege.umich.edu/architecture/degrees/master-architecture</t>
  </si>
  <si>
    <t>Taubman College of Architecture and Urban Planning + Ford School of Public Policy</t>
  </si>
  <si>
    <t>Certificate Healthy Cities</t>
  </si>
  <si>
    <t>https://taubmancollege.umich.edu/urbanplanning/degrees/graduate-certificate-healthy-cities</t>
  </si>
  <si>
    <t>https://taubmancollege.umich.edu/architecture/degrees/phd-architecture</t>
  </si>
  <si>
    <t>M.S. Architecture Design and Research</t>
  </si>
  <si>
    <t>https://taubmancollege.umich.edu/architecture/degrees/master-science-architecture</t>
  </si>
  <si>
    <t>https://taubmancollege.umich.edu/architecture/degrees/master-urban-design</t>
  </si>
  <si>
    <t>https://taubmancollege.umich.edu/urbanplanning/degrees/master-urban-and-regional-planning</t>
  </si>
  <si>
    <t>https://taubmancollege.umich.edu/urbanplanning/degrees/phd-urban-and-regional-planning</t>
  </si>
  <si>
    <t>https://taubmancollege.umich.edu/architecture/degrees/bachelor-science</t>
  </si>
  <si>
    <t>Wayne State University</t>
  </si>
  <si>
    <t>656 West Kirby Street</t>
  </si>
  <si>
    <t>www.wayne.edu</t>
  </si>
  <si>
    <t>https://clas.wayne.edu/usp/undergrad/ba</t>
  </si>
  <si>
    <t>https://clas.wayne.edu/usp/grad/mup</t>
  </si>
  <si>
    <t>Western Michigan University</t>
  </si>
  <si>
    <t>1903 West Michigan Avenue</t>
  </si>
  <si>
    <t>Kalamazoo</t>
  </si>
  <si>
    <t>49008-5200</t>
  </si>
  <si>
    <t>https://wmich.edu/</t>
  </si>
  <si>
    <t>Geography, Environment, and Tourism</t>
  </si>
  <si>
    <t>B.A. Community and Regional Planning</t>
  </si>
  <si>
    <t>https://wmich.edu/geography/community-regional-planning</t>
  </si>
  <si>
    <t>M.S. Geography</t>
  </si>
  <si>
    <t>https://wmich.edu/geography/academics/masters</t>
  </si>
  <si>
    <t>Dunwoody College of Technology</t>
  </si>
  <si>
    <t>818 Dunwoody Blvd</t>
  </si>
  <si>
    <t>Minneapolis</t>
  </si>
  <si>
    <t>MN</t>
  </si>
  <si>
    <t>55403-1192</t>
  </si>
  <si>
    <t>www.dunwoody.edu</t>
  </si>
  <si>
    <t>Construction Sciences &amp; Building Technology</t>
  </si>
  <si>
    <t>http://dunwoody.edu/construction/architecture/</t>
  </si>
  <si>
    <t>A.A.S. Architectural Drafting andDesign</t>
  </si>
  <si>
    <t>https://dunwoody.edu/construction/architectural-drafting-design/</t>
  </si>
  <si>
    <t>A.A.S. Construction Project Management</t>
  </si>
  <si>
    <t>https://dunwoody.edu/construction/construction-project-management/</t>
  </si>
  <si>
    <t>A.A.S. Electrical Construction andMaintenance</t>
  </si>
  <si>
    <t>https://dunwoody.edu/construction/electrical-construction-maintenance/</t>
  </si>
  <si>
    <t>A.A.S. Electrical Construction Design andManagement</t>
  </si>
  <si>
    <t>https://dunwoody.edu/construction/electrical-construction-design-management/</t>
  </si>
  <si>
    <t>A.A.S. Facilities Operations andManagement</t>
  </si>
  <si>
    <t>https://dunwoody.edu/construction/facilities-operations-management/</t>
  </si>
  <si>
    <t>A.A.S. HVAC Installation and Residential Services</t>
  </si>
  <si>
    <t>https://dunwoody.edu/construction/hvac-installation-residential-service/</t>
  </si>
  <si>
    <t>A.A.S. HVAC System Servicing</t>
  </si>
  <si>
    <t>https://dunwoody.edu/construction/hvacr-systems-servicing/</t>
  </si>
  <si>
    <t>A.A.S. Surveying andCivil Engineering Technology</t>
  </si>
  <si>
    <t>https://dunwoody.edu/construction/surveying-civil-engineering-technology/</t>
  </si>
  <si>
    <t>https://dunwoody.edu/construction/construction-management/</t>
  </si>
  <si>
    <t>https://dunwoody.edu/construction/interior-design/</t>
  </si>
  <si>
    <t>Minnesota State University-Mankato</t>
  </si>
  <si>
    <t>South Rd and Ellis Ave</t>
  </si>
  <si>
    <t>Mankato</t>
  </si>
  <si>
    <t>www.mnsu.edu</t>
  </si>
  <si>
    <t>Urban and Regional Studies</t>
  </si>
  <si>
    <t>M.A. Urban Planning</t>
  </si>
  <si>
    <t>https://mankato.mnsu.edu/academics/academic-catalog/graduate/urban-and-regional-studies/urban-planning-ma/</t>
  </si>
  <si>
    <t>B.S. Urban and Regional Studies</t>
  </si>
  <si>
    <t>https://sbs.mnsu.edu/academics/urban-and-regional-studies/undergraduate/urban-and-regional-studies-bs#requirements</t>
  </si>
  <si>
    <t>Saint Cloud State University</t>
  </si>
  <si>
    <t>720 Fourth Ave. South</t>
  </si>
  <si>
    <t>Saint Cloud</t>
  </si>
  <si>
    <t>56301-4498</t>
  </si>
  <si>
    <t>www.stcloudstate.edu</t>
  </si>
  <si>
    <t>Geography and Planning</t>
  </si>
  <si>
    <t>B. Planning and Community Development</t>
  </si>
  <si>
    <t>https://www.stcloudstate.edu/programs/community-development/default.aspx</t>
  </si>
  <si>
    <t>University of Minnesota-Twin Cities</t>
  </si>
  <si>
    <t>100 Church Street SE</t>
  </si>
  <si>
    <t>55455-0213</t>
  </si>
  <si>
    <t>twin-cities.umn.edu/</t>
  </si>
  <si>
    <t>https://arch.design.umn.edu/programs/bda/overview.html</t>
  </si>
  <si>
    <t>https://arch.design.umn.edu/programs/m_arch/</t>
  </si>
  <si>
    <t>M.S. Architecture: Sustainable Design</t>
  </si>
  <si>
    <t>https://arch.design.umn.edu/programs/mssd/</t>
  </si>
  <si>
    <t>M.S. Architecture: Metropolitan Design</t>
  </si>
  <si>
    <t>https://arch.design.umn.edu/programs/msmd/</t>
  </si>
  <si>
    <t>M.S. Architecture: Research Practices</t>
  </si>
  <si>
    <t>https://arch.design.umn.edu/programs/msrp/</t>
  </si>
  <si>
    <t>M.S. Heritage Studies and Public History</t>
  </si>
  <si>
    <t>https://hsph.design.umn.edu/program.html</t>
  </si>
  <si>
    <t>https://interior.design.umn.edu/, https://dha.design.umn.edu/programs/grad/interiordesign.html</t>
  </si>
  <si>
    <t>M.S. Interior Design</t>
  </si>
  <si>
    <t>https://dha.design.umn.edu/programs/grad/</t>
  </si>
  <si>
    <t>Housing Studies</t>
  </si>
  <si>
    <t>PhD Housing Studies</t>
  </si>
  <si>
    <t>https://design.umn.edu/admissions/graduate/grad_housing1.html</t>
  </si>
  <si>
    <t>https://landarch.design.umn.edu/prog/mla/index.html</t>
  </si>
  <si>
    <t>M.S. Landscape Architecture</t>
  </si>
  <si>
    <t>https://landarch.design.umn.edu/prog/msla/index.html</t>
  </si>
  <si>
    <t>School of Nursing, College of Design's Center for Design in Health and the Center for Spirituality &amp; Healing</t>
  </si>
  <si>
    <t>Certificate Healthcare Design and Innovation Post-Baccalaureate</t>
  </si>
  <si>
    <t>https://www.nursing.umn.edu/degrees-programs/certificates/health-care-design-and-innovation-post-baccalaureate-certificate</t>
  </si>
  <si>
    <t>Design</t>
  </si>
  <si>
    <t>M.S. Human Factors and Ergonomics</t>
  </si>
  <si>
    <t>https://design.umn.edu/academics/humanfactors.html</t>
  </si>
  <si>
    <t>PhD Human Factors and Ergonomics</t>
  </si>
  <si>
    <t>https://landarch.design.umn.edu/prog/ldp/index.html</t>
  </si>
  <si>
    <t>https://arch.design.umn.edu/programs/bs/index.html</t>
  </si>
  <si>
    <t>https://interior.design.umn.edu/about/degree_programs.html</t>
  </si>
  <si>
    <t>Drury University</t>
  </si>
  <si>
    <t>900 N.Benton</t>
  </si>
  <si>
    <t>Springfield</t>
  </si>
  <si>
    <t>MO</t>
  </si>
  <si>
    <t>65802-3791</t>
  </si>
  <si>
    <t>www.drury.edu</t>
  </si>
  <si>
    <t>Hammons School of Architecture</t>
  </si>
  <si>
    <t>https://www.drury.edu/architecture/master-of-architecture-degree-requirements</t>
  </si>
  <si>
    <t>https://www.drury.edu/architecture/bachelor-of-science-in-architectural-studies-degree-requirements</t>
  </si>
  <si>
    <t>Missouri State University-Springfield</t>
  </si>
  <si>
    <t>901 S National Avenue</t>
  </si>
  <si>
    <t>www.missouristate.edu</t>
  </si>
  <si>
    <t>College of Natural and Applied Sciences</t>
  </si>
  <si>
    <t>Geography, Geology and Planning</t>
  </si>
  <si>
    <t>M. Natural and Applied Sciences with Planning Emphasis</t>
  </si>
  <si>
    <t>https://geosciences.missouristate.edu/mnas/</t>
  </si>
  <si>
    <t>https://geosciences.missouristate.edu/planning/</t>
  </si>
  <si>
    <t>Saint Louis University</t>
  </si>
  <si>
    <t>One North Grand Blvd</t>
  </si>
  <si>
    <t>Saint Louis</t>
  </si>
  <si>
    <t>63103-2097</t>
  </si>
  <si>
    <t>www.slu.edu</t>
  </si>
  <si>
    <t>College for Public Health and Social Justice</t>
  </si>
  <si>
    <t>School of Social Work</t>
  </si>
  <si>
    <t>M.S. Urban Planning and Development</t>
  </si>
  <si>
    <t>https://catalog.slu.edu/colleges-schools/public-health-social-justice/social-work/urban-planning-development-ms/</t>
  </si>
  <si>
    <t>Southeast Missouri State University</t>
  </si>
  <si>
    <t>One University Plaza MS4675</t>
  </si>
  <si>
    <t>Cape Girardeau</t>
  </si>
  <si>
    <t>www.semo.edu</t>
  </si>
  <si>
    <t>College of Humanities and Social Sciences</t>
  </si>
  <si>
    <t>Department of History and Anthropology</t>
  </si>
  <si>
    <t>M.A. Public History: Historic Preservation</t>
  </si>
  <si>
    <t>https://semo.edu/study/MA-public-history.html</t>
  </si>
  <si>
    <t>B.S. Historic Preservation</t>
  </si>
  <si>
    <t>https://semo.edu/pdf/degree_map/2019-2020/COHSS-HIAN-HistoricPreservation-DONE-19.pdf</t>
  </si>
  <si>
    <t>University of Missouri-Kansas City</t>
  </si>
  <si>
    <t>5100 Rockhill Rd.</t>
  </si>
  <si>
    <t>Kansas City</t>
  </si>
  <si>
    <t>www.umkc.edu/</t>
  </si>
  <si>
    <t>Department of Architecture, Urban Planning, and Design</t>
  </si>
  <si>
    <t>B.A. Urban Planning and Design</t>
  </si>
  <si>
    <t>https://info.umkc.edu/aupd/academic-programs/urban-planning-design/curriculum/</t>
  </si>
  <si>
    <t>https://info.umkc.edu/aupd/academic-programs/urban-studies/</t>
  </si>
  <si>
    <t>Certificate Preservation</t>
  </si>
  <si>
    <t>https://info.umkc.edu/aupd/academic-programs/historic-preservation/</t>
  </si>
  <si>
    <t>Washington University in St Louis</t>
  </si>
  <si>
    <t>One Brookings Drive</t>
  </si>
  <si>
    <t>63130-4899</t>
  </si>
  <si>
    <t>www.wustl.edu</t>
  </si>
  <si>
    <t>Sam Fox School of Design and Visual Arts</t>
  </si>
  <si>
    <t>samfoxschool.wustl.edu/programs/arch</t>
  </si>
  <si>
    <t>Art &amp; Sciences</t>
  </si>
  <si>
    <t>Urban Studies</t>
  </si>
  <si>
    <t>B.S. Urban Studies</t>
  </si>
  <si>
    <t>https://urbanstudies.wustl.edu/</t>
  </si>
  <si>
    <t>https://samfoxschool.wustl.edu/programs/march</t>
  </si>
  <si>
    <t>https://samfoxschool.wustl.edu/programs/mla</t>
  </si>
  <si>
    <t>https://samfoxschool.wustl.edu/programs/mud</t>
  </si>
  <si>
    <t>M.S. Advanced Architectural Design</t>
  </si>
  <si>
    <t>https://samfoxschool.wustl.edu/programs/msaad</t>
  </si>
  <si>
    <t>https://samfoxschool.wustl.edu/programs/msas</t>
  </si>
  <si>
    <t>PhD Sustainable Urbanism</t>
  </si>
  <si>
    <t>https://samfoxschool.wustl.edu/programs/drsu</t>
  </si>
  <si>
    <t>PhD Urban Studies</t>
  </si>
  <si>
    <t>McKelvey School of Engineering</t>
  </si>
  <si>
    <t>Henry Edwin Sever Institute</t>
  </si>
  <si>
    <t>https://sever.wustl.edu/degreeprograms/construction-management/Pages/Construction-Management-Curriculum.aspx</t>
  </si>
  <si>
    <t>Jackson State University</t>
  </si>
  <si>
    <t>1400 J R Lynch Street</t>
  </si>
  <si>
    <t>Jackson</t>
  </si>
  <si>
    <t>MS</t>
  </si>
  <si>
    <t>www.jsums.edu</t>
  </si>
  <si>
    <t>College of Science, Engineering and Technology</t>
  </si>
  <si>
    <t>M.A. Urban and Regional Planning</t>
  </si>
  <si>
    <t>https://www.jsums.edu/planning/programs/master-of-arts/</t>
  </si>
  <si>
    <t>https://www.jsums.edu/planning/programs/doctor-of-philosophy/</t>
  </si>
  <si>
    <t>Mississippi State University</t>
  </si>
  <si>
    <t>Lee Boulevard</t>
  </si>
  <si>
    <t>Mississippi State</t>
  </si>
  <si>
    <t>www.msstate.edu</t>
  </si>
  <si>
    <t>College of Architecture, Art and Design</t>
  </si>
  <si>
    <t>https://www.caad.msstate.edu/academics/majors/architecture</t>
  </si>
  <si>
    <t>College of Agriculture and Life Science</t>
  </si>
  <si>
    <t>https://www.lalc.msstate.edu/students/la-prospective.php</t>
  </si>
  <si>
    <t>B. Landscape Contracting and Management</t>
  </si>
  <si>
    <t>https://www.lalc.msstate.edu/students/lc-prospective.php</t>
  </si>
  <si>
    <t>https://www.lalc.msstate.edu/students/graduate.php</t>
  </si>
  <si>
    <t>B.S. Building Construction Science</t>
  </si>
  <si>
    <t>http://catalog.msstate.edu/undergraduate/collegesanddegreeprograms/collegeofarchitectureartanddesign/buildingconstructionscience/</t>
  </si>
  <si>
    <t>http://catalog.msstate.edu/undergraduate/collegesanddegreeprograms/collegeofarchitectureartanddesign/interiordesign/#text</t>
  </si>
  <si>
    <t>Montana State University</t>
  </si>
  <si>
    <t>Bozeman</t>
  </si>
  <si>
    <t>MT</t>
  </si>
  <si>
    <t>www.montana.edu/</t>
  </si>
  <si>
    <t>College of Arts and Architecture</t>
  </si>
  <si>
    <t>http://catalog.montana.edu/undergraduate/artsarchitecture/environmental-design/</t>
  </si>
  <si>
    <t>http://www.arch.montana.edu/programs/graduate/index.html</t>
  </si>
  <si>
    <t>Appalachian State University</t>
  </si>
  <si>
    <t>287 Rivers St</t>
  </si>
  <si>
    <t>Boone</t>
  </si>
  <si>
    <t>NC</t>
  </si>
  <si>
    <t>www.appstate.edu/</t>
  </si>
  <si>
    <t>College of Arts &amp; Sciences</t>
  </si>
  <si>
    <t>Department of Geography and Planning</t>
  </si>
  <si>
    <t>https://www.appstate.edu/academics/graduate/id/geography-ma</t>
  </si>
  <si>
    <t>https://geo.appstate.edu/undergraduate-students/academics/bachelor-science-community-regional-planning</t>
  </si>
  <si>
    <t>East Carolina University</t>
  </si>
  <si>
    <t>East 5th Street</t>
  </si>
  <si>
    <t>Greenville</t>
  </si>
  <si>
    <t>27858-4353</t>
  </si>
  <si>
    <t>www.ecu.edu</t>
  </si>
  <si>
    <t>Thomas Harriot College of Arts and Sciences</t>
  </si>
  <si>
    <t>Geography, Planning and Environment</t>
  </si>
  <si>
    <t>Certificate Development and Environmental Planning</t>
  </si>
  <si>
    <t>https://planning.ecu.edu/academic-programs-5/academic-programs-4/</t>
  </si>
  <si>
    <t>M.S. Geography with Concentration in Planning</t>
  </si>
  <si>
    <t>https://www.ecu.edu/degrees/MS/Geography</t>
  </si>
  <si>
    <t>https://planning.ecu.edu/academic-programs/#BS</t>
  </si>
  <si>
    <t>North Carolina A &amp; T State University</t>
  </si>
  <si>
    <t>1601 E Market St</t>
  </si>
  <si>
    <t>Greensboro</t>
  </si>
  <si>
    <t>www.ncat.edu</t>
  </si>
  <si>
    <t>College of Agriculture and Environmental Sciences</t>
  </si>
  <si>
    <t>Natural Resources and Environmental Design</t>
  </si>
  <si>
    <t>https://www.ncat.edu/caes/departments/natural-resources-and-environmental-design/bs-landscaping-architecture.php</t>
  </si>
  <si>
    <t>North Carolina State University at Raleigh</t>
  </si>
  <si>
    <t>2101 Hillsborough Street</t>
  </si>
  <si>
    <t>Raleigh</t>
  </si>
  <si>
    <t>27695-7001</t>
  </si>
  <si>
    <t>www.ncsu.edu</t>
  </si>
  <si>
    <t>Architecture Department</t>
  </si>
  <si>
    <t>https://design.ncsu.edu/academics/architecture/#undergraduatee</t>
  </si>
  <si>
    <t>B. Environmental Design in Architecture</t>
  </si>
  <si>
    <t>https://design.ncsu.edu/academics/architecture/#undergraduate</t>
  </si>
  <si>
    <t>Graphic Design and Industrial Design Department</t>
  </si>
  <si>
    <t>https://oucc.dasa.ncsu.edu/dn-12idb-nosubplan-2198/</t>
  </si>
  <si>
    <t>Art + Design Department</t>
  </si>
  <si>
    <t>B.A. Design Studies</t>
  </si>
  <si>
    <t>https://design.ncsu.edu/academics/design-studies/#undergraduate</t>
  </si>
  <si>
    <t>https://design.ncsu.edu/academics/architecture/#graduate</t>
  </si>
  <si>
    <t>Architecture and Landscape Architecture Departments</t>
  </si>
  <si>
    <t>Certificate City Design</t>
  </si>
  <si>
    <t>https://design.ncsu.edu/academics/architecture/city-design-certificate/</t>
  </si>
  <si>
    <t>Certificate Energy and Technology in Architecture</t>
  </si>
  <si>
    <t>https://design.ncsu.edu/academics/architecture/energy-technology-certificate/</t>
  </si>
  <si>
    <t>Certificate Public Interest Design</t>
  </si>
  <si>
    <t>https://design.ncsu.edu/academics/architecture/public-interest-design-certificate/</t>
  </si>
  <si>
    <t>https://design.ncsu.edu/academics/industrial-design/#graduate</t>
  </si>
  <si>
    <t>https://design.ncsu.edu/academics/phd-in-design/#overview</t>
  </si>
  <si>
    <t>Landscape Architecture Department</t>
  </si>
  <si>
    <t>https://design.ncsu.edu/academics/landscape-architecture/#graduate</t>
  </si>
  <si>
    <t>Natural Learning Initiative</t>
  </si>
  <si>
    <t>Certificate Early Childhood Outdoor Learning Environments</t>
  </si>
  <si>
    <t>https://naturalearning.org/Early-Childhood-Outdoor-Learning-Environments-Certificate</t>
  </si>
  <si>
    <t>Certificate Designing Early Childhood Outdoor Environments</t>
  </si>
  <si>
    <t>https://naturalearning.org/Designing-Early-Childhood-Outdoor-Environments-Certificate</t>
  </si>
  <si>
    <t>PhD in Design</t>
  </si>
  <si>
    <t>https://design.ncsu.edu/academics/doctor-of-design/#overview</t>
  </si>
  <si>
    <t>University of North Carolina at Chapel Hill</t>
  </si>
  <si>
    <t>103 South Bldg Cb 9100</t>
  </si>
  <si>
    <t>Chapel Hill</t>
  </si>
  <si>
    <t>www.unc.edu</t>
  </si>
  <si>
    <t>The Graduate School</t>
  </si>
  <si>
    <t>Carolina Planning</t>
  </si>
  <si>
    <t>M.S. City and Regional Planning</t>
  </si>
  <si>
    <t>https://planning.unc.edu/academics/masters/
 https://sph.unc.edu/hpm/dual-degrees/</t>
  </si>
  <si>
    <t>https://planning.unc.edu/academics/phd/</t>
  </si>
  <si>
    <t>University of North Carolina at Charlotte</t>
  </si>
  <si>
    <t>9201 University City Blvd</t>
  </si>
  <si>
    <t>Charlotte</t>
  </si>
  <si>
    <t>28223-0001</t>
  </si>
  <si>
    <t>www.uncc.edu</t>
  </si>
  <si>
    <t>College of Arts + Architecture</t>
  </si>
  <si>
    <t>https://catalog.uncc.edu/preview_program.php?catoid=25&amp;poid=5929&amp;returnto=2031</t>
  </si>
  <si>
    <t>https://catalog.uncc.edu/preview_program.php?catoid=25&amp;poid=5928&amp;returnto=2031</t>
  </si>
  <si>
    <t>https://coaa.uncc.edu/architecture/graduate-programs/graduate-degree-programs/master-architecture-i</t>
  </si>
  <si>
    <t>https://coaa.uncc.edu/architecture/graduate-programs/master-science-architecture-ms</t>
  </si>
  <si>
    <t>https://coaa.uncc.edu/architecture/graduate-programs/master-urban-design</t>
  </si>
  <si>
    <t>University of North Carolina at Greensboro</t>
  </si>
  <si>
    <t>1400 Spring Garden St</t>
  </si>
  <si>
    <t>27402-6170</t>
  </si>
  <si>
    <t>www.uncg.edu</t>
  </si>
  <si>
    <t>Graduate School</t>
  </si>
  <si>
    <t>https://iarc.uncg.edu/post-baccalaureate/</t>
  </si>
  <si>
    <t>North Dakota State University-Main Campus</t>
  </si>
  <si>
    <t>1301 12th Avenue North</t>
  </si>
  <si>
    <t>Fargo</t>
  </si>
  <si>
    <t>ND</t>
  </si>
  <si>
    <t>58108-6050</t>
  </si>
  <si>
    <t>https://www.ndsu.edu</t>
  </si>
  <si>
    <t>College of Arts, Humanities and Social Sciences</t>
  </si>
  <si>
    <t>Architecture and Landscape Architecture</t>
  </si>
  <si>
    <t>https://bulletin.ndsu.edu/programs-study/graduate/architecture/</t>
  </si>
  <si>
    <t>https://www.ndsu.edu/ala/landscape-architecture/landscapearchitecturehome.php</t>
  </si>
  <si>
    <t>https://www.ndsu.edu/majors/arch/</t>
  </si>
  <si>
    <t>https://bulletin.ndsu.edu/programs-study/undergraduate/environmental-design/</t>
  </si>
  <si>
    <t>University of Nebraska-Lincoln</t>
  </si>
  <si>
    <t>14th and R St</t>
  </si>
  <si>
    <t>Lincoln</t>
  </si>
  <si>
    <t>NE</t>
  </si>
  <si>
    <t>www.unl.edu/</t>
  </si>
  <si>
    <t>https://architecture.unl.edu/degree-programs/landscape-architecture/bachelor-landscape-architecture</t>
  </si>
  <si>
    <t>Interior Design/Architecture</t>
  </si>
  <si>
    <t>https://architecture.unl.edu/degree-programs/interior-design/ms-architecture-specialization-interior-design</t>
  </si>
  <si>
    <t>https://architecture.unl.edu/degree-programs/architecture/masters-architecture</t>
  </si>
  <si>
    <t>Community &amp; Regional Planning</t>
  </si>
  <si>
    <t>https://architecture.unl.edu/degree-programs/community-and-regional-planning</t>
  </si>
  <si>
    <t>B.S. Design: Architecture</t>
  </si>
  <si>
    <t>https://architecture.unl.edu/degree-programs/architecture/bs-design-architecture</t>
  </si>
  <si>
    <t>B.S. Design: Interior Design</t>
  </si>
  <si>
    <t>https://architecture.unl.edu/degree-programs/interior-design</t>
  </si>
  <si>
    <t>Kean University</t>
  </si>
  <si>
    <t>1000 Morris Avenue</t>
  </si>
  <si>
    <t>Union</t>
  </si>
  <si>
    <t>NJ</t>
  </si>
  <si>
    <t>Middle Atlantic</t>
  </si>
  <si>
    <t>www.kean.edu</t>
  </si>
  <si>
    <t>Michael Graves College of Design and Architecture</t>
  </si>
  <si>
    <t>School of Public Architecture</t>
  </si>
  <si>
    <t>https://www.kean.edu/academics/programs/architectural-studies</t>
  </si>
  <si>
    <t>New Jersey Institute of Technology</t>
  </si>
  <si>
    <t>University Heights</t>
  </si>
  <si>
    <t>www.njit.edu/</t>
  </si>
  <si>
    <t>https://design.njit.edu/bachelor-architecture</t>
  </si>
  <si>
    <t>Art + Design</t>
  </si>
  <si>
    <t>https://design.njit.edu/bachelor-arts-interior-design</t>
  </si>
  <si>
    <t>https://design.njit.edu/master-architecture</t>
  </si>
  <si>
    <t>https://design.njit.edu/master-science-architecture</t>
  </si>
  <si>
    <t>M. Infrastructure Planning</t>
  </si>
  <si>
    <t>https://design.njit.edu/master-infrastructure-planning</t>
  </si>
  <si>
    <t>PhD Urban Systems</t>
  </si>
  <si>
    <t>https://design.njit.edu/phd-urban-systems</t>
  </si>
  <si>
    <t>https://design.njit.edu/bachelor-science-architecture</t>
  </si>
  <si>
    <t>Princeton University</t>
  </si>
  <si>
    <t>1 Nassau Hall</t>
  </si>
  <si>
    <t>Princeton</t>
  </si>
  <si>
    <t>08544-0070</t>
  </si>
  <si>
    <t>www.princeton.edu</t>
  </si>
  <si>
    <t>A.B. Architecture</t>
  </si>
  <si>
    <t>https://soa.princeton.edu/content/undergraduate-program-architecture#:~:text=The%20School%20of%20Architecture's%20undergraduate,of%20a%20liberal%20arts%20curriculum.</t>
  </si>
  <si>
    <t>https://soa.princeton.edu/zone/degree#2615</t>
  </si>
  <si>
    <t>https://gradschool.princeton.edu/academics/fields-study/architecture</t>
  </si>
  <si>
    <t>Rowan University</t>
  </si>
  <si>
    <t>201 Mullica Hill Road</t>
  </si>
  <si>
    <t>Glassboro</t>
  </si>
  <si>
    <t>www.rowan.edu</t>
  </si>
  <si>
    <t>School of Earth and Environment</t>
  </si>
  <si>
    <t>Geography, Planning and Sustainability</t>
  </si>
  <si>
    <t>https://global.rowan.edu/programs/ms-in-urban-and-regional-planning.html</t>
  </si>
  <si>
    <t>Rutgers University-New Brunswick</t>
  </si>
  <si>
    <t>83 Somerset St</t>
  </si>
  <si>
    <t>New Brunswick</t>
  </si>
  <si>
    <t>08901-1281</t>
  </si>
  <si>
    <t>newbrunswick.rutgers.edu/</t>
  </si>
  <si>
    <t>Bloustein School of Planning and Public Policy</t>
  </si>
  <si>
    <t>B.A. Planning and Public Policy</t>
  </si>
  <si>
    <t>https://bloustein.rutgers.edu/undergraduate/planningandpublicpolicy/</t>
  </si>
  <si>
    <t>School of Environmental and Biological Sciences</t>
  </si>
  <si>
    <t>http://landarch.rutgers.edu/master-landscape-architecture.html</t>
  </si>
  <si>
    <t>https://bloustein.rutgers.edu/graduate/uppd/mcrp/</t>
  </si>
  <si>
    <t>M. City and Regional Studies</t>
  </si>
  <si>
    <t>https://bloustein.rutgers.edu/graduate/uppd/mcrs/</t>
  </si>
  <si>
    <t>PhD Planning and Public Policy</t>
  </si>
  <si>
    <t>https://bloustein.rutgers.edu/graduate/doctoral-studies/</t>
  </si>
  <si>
    <t>B.S. Environmental Planning</t>
  </si>
  <si>
    <t>https://admissions.rutgers.edu/academics/find-your-major/environmental-planning/new-brunswick</t>
  </si>
  <si>
    <t>http://landarch.rutgers.edu/landscape-architecture-program.html</t>
  </si>
  <si>
    <t>B.S. Urban Planning and Design</t>
  </si>
  <si>
    <t>https://bloustein.rutgers.edu/undergraduate/urbanplanninganddesign/</t>
  </si>
  <si>
    <t>University of New Mexico-Main Campus</t>
  </si>
  <si>
    <t>1700 Lomas Blvd NE</t>
  </si>
  <si>
    <t>Albuquerque</t>
  </si>
  <si>
    <t>NM</t>
  </si>
  <si>
    <t>www.unm.edu</t>
  </si>
  <si>
    <t>http://architecture.unm.edu/degree-programs/index.html</t>
  </si>
  <si>
    <t>B.A. Environmental Planning and Design</t>
  </si>
  <si>
    <t>http://catalog.unm.edu/catalogs/2019-2020/colleges/architecture/comm-reg-plan/undergraduate-program.html</t>
  </si>
  <si>
    <t>http://architecture.unm.edu/degree-programs/graduate-degree.html</t>
  </si>
  <si>
    <t>http://crp.unm.edu/degree-programs/graduate-degree.html</t>
  </si>
  <si>
    <t>http://landscape.unm.edu/degree-programs/index.html</t>
  </si>
  <si>
    <t>University of Nevada-Las Vegas</t>
  </si>
  <si>
    <t>4505 S Maryland Pky</t>
  </si>
  <si>
    <t>Las Vegas</t>
  </si>
  <si>
    <t>NV</t>
  </si>
  <si>
    <t>www.unlv.edu/</t>
  </si>
  <si>
    <t>College of Fine Arts</t>
  </si>
  <si>
    <t>https://www.unlv.edu/degree/bla</t>
  </si>
  <si>
    <t>https://www.unlv.edu/degree/march#subplan5requirements3hospitalityentertainmentdesigntrack</t>
  </si>
  <si>
    <t>M. Healthcare Interior Design</t>
  </si>
  <si>
    <t>https://www.unlv.edu/architecture/m-hid</t>
  </si>
  <si>
    <t>https://www.unlv.edu/architecture/bs-arch</t>
  </si>
  <si>
    <t>B.S. Interior Architecture and Design</t>
  </si>
  <si>
    <t>https://www.unlv.edu/degree/bs-interior-architecture-design</t>
  </si>
  <si>
    <t>Columbia University in the City of New York</t>
  </si>
  <si>
    <t>West 116 St and Broadway</t>
  </si>
  <si>
    <t>New York</t>
  </si>
  <si>
    <t>NY</t>
  </si>
  <si>
    <t>www.columbia.edu</t>
  </si>
  <si>
    <t>Graduate School of Architecture, Planning, and Preservation (GSAPP)</t>
  </si>
  <si>
    <t>https://www.arch.columbia.edu/programs/1-master-of-architecture</t>
  </si>
  <si>
    <t>Urbanism</t>
  </si>
  <si>
    <t>https://www.arch.columbia.edu/programs/10-m-s-urban-planning</t>
  </si>
  <si>
    <t>Preservation</t>
  </si>
  <si>
    <t>https://www.arch.columbia.edu/programs/7-m-s-historic-preservation</t>
  </si>
  <si>
    <t>https://www.arch.columbia.edu/programs/9-m-s-architecture-and-urban-design</t>
  </si>
  <si>
    <t>M.S. Critical, Curatorial, and Conceptual Practices</t>
  </si>
  <si>
    <t>https://www.arch.columbia.edu/programs/4-m-s-critical-curatorial-conceptual-practices</t>
  </si>
  <si>
    <t>https://www.arch.columbia.edu/programs/8-m-s-real-estate-development</t>
  </si>
  <si>
    <t>https://www.arch.columbia.edu/programs/3-m-s-advanced-architectural-design</t>
  </si>
  <si>
    <t>https://www.arch.columbia.edu/programs/5-ph-d-in-architecture</t>
  </si>
  <si>
    <t>https://www.arch.columbia.edu/programs/11-ph-d-in-urban-planning</t>
  </si>
  <si>
    <t>https://www.arch.columbia.edu/programs/14-ph-d-in-historic-preservation</t>
  </si>
  <si>
    <t>Barnard College</t>
  </si>
  <si>
    <t>https://architecture.barnard.edu/</t>
  </si>
  <si>
    <t>Cooper Union for the Advancement of Science and Art</t>
  </si>
  <si>
    <t>7 East 7th Street</t>
  </si>
  <si>
    <t>10003-7120</t>
  </si>
  <si>
    <t>www.cooper.edu</t>
  </si>
  <si>
    <t>Irwin S. Chanin School of Architecture</t>
  </si>
  <si>
    <t>http://cooper.edu/architecture/about</t>
  </si>
  <si>
    <t>http://cooper.edu/architecture/masters-degree</t>
  </si>
  <si>
    <t>Cornell University</t>
  </si>
  <si>
    <t>300 Day Hall</t>
  </si>
  <si>
    <t>Ithaca</t>
  </si>
  <si>
    <t>www.cornell.edu</t>
  </si>
  <si>
    <t>Cornell Architecture Art Planning</t>
  </si>
  <si>
    <t>https://aap.cornell.edu/academics/architecture/undergraduate/barch-curriculum</t>
  </si>
  <si>
    <t>https://aap.cornell.edu/academics/crp/graduate</t>
  </si>
  <si>
    <t>M.A. Regional Science</t>
  </si>
  <si>
    <t>https://aap.cornell.edu/academics/crp/graduate/ms-ma-rs-degree-details</t>
  </si>
  <si>
    <t>M.S. Regional Science</t>
  </si>
  <si>
    <t>PhD Regional Science</t>
  </si>
  <si>
    <t>https://aap.cornell.edu/academics/crp/graduate/rs/phd</t>
  </si>
  <si>
    <t>https://aap.cornell.edu/academics/crp/graduate/planning/phd</t>
  </si>
  <si>
    <t>https://aap.cornell.edu/academics/crp/graduate/hpp</t>
  </si>
  <si>
    <t>College of Agriculture and Life Sciences</t>
  </si>
  <si>
    <t>https://landscape.cals.cornell.edu/undergraduate/</t>
  </si>
  <si>
    <t>https://landscape.cals.cornell.edu/graduate/mla-3-year/</t>
  </si>
  <si>
    <t>M.P.S. Landscape Architecture</t>
  </si>
  <si>
    <t>https://landscape.cals.cornell.edu/graduate/master-professional-studies/</t>
  </si>
  <si>
    <t>https://aap.cornell.edu/academics/architecture/graduate/march</t>
  </si>
  <si>
    <t>https://aap.cornell.edu/academics/architecture/graduate/ms-aad</t>
  </si>
  <si>
    <t>M.S. Matter Design Computation</t>
  </si>
  <si>
    <t>https://aap.cornell.edu/academics/architecture/graduate/mdc</t>
  </si>
  <si>
    <t>PhD History of Architecture and Urban Development</t>
  </si>
  <si>
    <t>https://aap.cornell.edu/academics/architecture/graduate/haud</t>
  </si>
  <si>
    <t>Cornell Architecture Art Planning and SC Johnson College of Business</t>
  </si>
  <si>
    <t>Cornell Baker Program in Real Estate</t>
  </si>
  <si>
    <t>M.P.S. Real Estate</t>
  </si>
  <si>
    <t>https://baker.realestate.cornell.edu/programs/</t>
  </si>
  <si>
    <t>https://aap.cornell.edu/academics/crp/undergraduate/bs-urs-degree-details</t>
  </si>
  <si>
    <t>CUNY City College</t>
  </si>
  <si>
    <t>160 Convent Ave</t>
  </si>
  <si>
    <t>www.ccny.cuny.edu</t>
  </si>
  <si>
    <t>Bernard &amp; Anne Spitzer School of Architecture</t>
  </si>
  <si>
    <t>https://ssa.ccny.cuny.edu/programs-centers/undergraduate-programs/b-arch/</t>
  </si>
  <si>
    <t>https://ssa.ccny.cuny.edu/programs-centers/graduate-programs/m-arch-i/</t>
  </si>
  <si>
    <t>https://ssa.ccny.cuny.edu/programs-centers/graduate-programs/ms-arch/</t>
  </si>
  <si>
    <t>https://ssa.ccny.cuny.edu/programs-centers/graduate-programs/m-land-arch-i/</t>
  </si>
  <si>
    <t>https://ssa.ccny.cuny.edu/programs-centers/graduate-programs/m-urban-planning/</t>
  </si>
  <si>
    <t>Bernard &amp; Anne Spitzer School of Architecture, Grove School of Engineering, the City College Science Division, and the Colin Powell School for Civic and Global Leadership</t>
  </si>
  <si>
    <t>M. Urban Sustainability</t>
  </si>
  <si>
    <t>https://ssa.ccny.cuny.edu/programs-centers/graduate-programs/m-sustainability/</t>
  </si>
  <si>
    <t>CUNY Hunter College</t>
  </si>
  <si>
    <t>695 Park Ave</t>
  </si>
  <si>
    <t>www.hunter.cuny.edu</t>
  </si>
  <si>
    <t>Urban Policy and Planning</t>
  </si>
  <si>
    <t>http://www.hunterurban.org/master-of-urban-planning</t>
  </si>
  <si>
    <t>M. Urban Policy and Leadership</t>
  </si>
  <si>
    <t>http://www.hunterurban.org/master-of-science-in-urban-policy-and-leadership</t>
  </si>
  <si>
    <t>New York Institute of Technology</t>
  </si>
  <si>
    <t>Northern Blvd</t>
  </si>
  <si>
    <t>Old Westbury</t>
  </si>
  <si>
    <t>11568-8000</t>
  </si>
  <si>
    <t>www.nyit.edu</t>
  </si>
  <si>
    <t>https://www.nyit.edu/degrees/architecture_barch/</t>
  </si>
  <si>
    <t>https://www.nyit.edu/degrees/architecture_march/</t>
  </si>
  <si>
    <t>M.S. Architecture, Urban and Regional Design</t>
  </si>
  <si>
    <t>https://www.nyit.edu/degrees/urban_regional_design/</t>
  </si>
  <si>
    <t>https://www.nyit.edu/degrees/interior_design/</t>
  </si>
  <si>
    <t>B.S.A.T.</t>
  </si>
  <si>
    <t>B.S. Architecture Technology</t>
  </si>
  <si>
    <t>https://www.nyit.edu/degrees/architectural_technology_bsat</t>
  </si>
  <si>
    <t>New York University</t>
  </si>
  <si>
    <t>70 Washington Sq South</t>
  </si>
  <si>
    <t>10012-1091</t>
  </si>
  <si>
    <t>www.nyu.edu</t>
  </si>
  <si>
    <t>Wagner School of Public Service</t>
  </si>
  <si>
    <t>https://wagner.nyu.edu/education/degrees/master-urban-planning</t>
  </si>
  <si>
    <t>Pratt Institute-Main</t>
  </si>
  <si>
    <t>200 Willoughby Ave</t>
  </si>
  <si>
    <t>Brooklyn</t>
  </si>
  <si>
    <t>www.pratt.edu</t>
  </si>
  <si>
    <t>Undergraduate Architecture</t>
  </si>
  <si>
    <t>https://www.pratt.edu/academics/architecture/ug-dept-architecture/arch-b-arch/</t>
  </si>
  <si>
    <t>https://www.pratt.edu/academics/school-of-design/undergraduate-school-of-design/interior-design/interior-design-bfa/</t>
  </si>
  <si>
    <t>Construction/Facilities Management</t>
  </si>
  <si>
    <t>B.P.S. Construction Management</t>
  </si>
  <si>
    <t>https://www.pratt.edu/academics/architecture/construction-management/construction-degrees/construction-management-b.p.s/</t>
  </si>
  <si>
    <t>Department of Graduate Architecture and Urban Design</t>
  </si>
  <si>
    <t>https://www.pratt.edu/academics/architecture/grad-arch-urban-design/grad-dept-architecture/</t>
  </si>
  <si>
    <t>https://www.pratt.edu/academics/architecture/grad-arch-urban-design/graduate-architecture-m.s.-arch/</t>
  </si>
  <si>
    <t>https://www.pratt.edu/academics/architecture/grad-arch-urban-design/dept-urban-design/</t>
  </si>
  <si>
    <t>Graduate Center for Planning and the Environment</t>
  </si>
  <si>
    <t>https://www.pratt.edu/academics/architecture/city-and-regional-planning/city-and-regional-planning-ms/</t>
  </si>
  <si>
    <t>https://www.pratt.edu/academics/architecture/historic-preservation/</t>
  </si>
  <si>
    <t>M.S. Sustainable Environmental Systems</t>
  </si>
  <si>
    <t>https://www.pratt.edu/academics/architecture/sustainable-environmental-systems/</t>
  </si>
  <si>
    <t>M.S. Urban Placemaking and Management</t>
  </si>
  <si>
    <t>https://www.pratt.edu/academics/architecture/urban-placemaking-and-management/</t>
  </si>
  <si>
    <t>M.S. Real Estate Practice</t>
  </si>
  <si>
    <t>https://www.pratt.edu/academics/architecture/real-estate-practice/</t>
  </si>
  <si>
    <t>https://www.pratt.edu/academics/school-of-design/graduate-school-of-design/interior-design-grad/interior-design-mfa/</t>
  </si>
  <si>
    <t>https://www.pratt.edu/academics/architecture/construction-management/construction-degrees/construction-management-B.S/</t>
  </si>
  <si>
    <t>Rensselaer Polytechnic Institute</t>
  </si>
  <si>
    <t>110 8th St</t>
  </si>
  <si>
    <t>Troy</t>
  </si>
  <si>
    <t>12180-3590</t>
  </si>
  <si>
    <t>www.rpi.edu</t>
  </si>
  <si>
    <t>https://www.arch.rpi.edu/academic/undergraduate-barch/</t>
  </si>
  <si>
    <t>B.S. Building Science</t>
  </si>
  <si>
    <t>https://www.arch.rpi.edu/undergraduate-bldgscience/</t>
  </si>
  <si>
    <t>http://march1.arch.rpi.edu/</t>
  </si>
  <si>
    <t>https://geofutures.arch.rpi.edu/</t>
  </si>
  <si>
    <t>M.S. Architectural Sciences</t>
  </si>
  <si>
    <t>https://www.arch.rpi.edu/academic/graduate/master-of-science-in-architectural-sciences/</t>
  </si>
  <si>
    <t>M.S. Lighting</t>
  </si>
  <si>
    <t>https://www.arch.rpi.edu/academic/graduate/lighting/</t>
  </si>
  <si>
    <t>PhD Architectural Sciences</t>
  </si>
  <si>
    <t>https://www.arch.rpi.edu/academic/graduate/phd-program/</t>
  </si>
  <si>
    <t>Rochester Institute of Technology</t>
  </si>
  <si>
    <t>1 Lomb Memorial Dr</t>
  </si>
  <si>
    <t>Rochester</t>
  </si>
  <si>
    <t>14623-5603</t>
  </si>
  <si>
    <t>www.rit.edu/</t>
  </si>
  <si>
    <t>Art, Design, and Architecture</t>
  </si>
  <si>
    <t>https://www.rit.edu/study/interior-design-bfa</t>
  </si>
  <si>
    <t>Golisano Institute for Sustainability</t>
  </si>
  <si>
    <t>https://www.rit.edu/study/architecture-march</t>
  </si>
  <si>
    <t>SUNY at Albany</t>
  </si>
  <si>
    <t>1400 Washington Avenue</t>
  </si>
  <si>
    <t>Albany</t>
  </si>
  <si>
    <t>www.albany.edu</t>
  </si>
  <si>
    <t>https://www.albany.edu/geographyplanning/programs/ba-urban-studies-and-planning</t>
  </si>
  <si>
    <t>https://www.albany.edu/geographyplanning/programs/mrp-urban-and-regional-planning</t>
  </si>
  <si>
    <t>SUNY College of Environmental Science and Forestry</t>
  </si>
  <si>
    <t>One Forestry Dr.</t>
  </si>
  <si>
    <t>Syracuse</t>
  </si>
  <si>
    <t>www.esf.edu</t>
  </si>
  <si>
    <t>College of Environmental Science and Forestry</t>
  </si>
  <si>
    <t>https://www.esf.edu/la/undergraduate/</t>
  </si>
  <si>
    <t>Department of
 Sustainable Resources
 Management</t>
  </si>
  <si>
    <t>https://www.esf.edu/fnrm/cm/</t>
  </si>
  <si>
    <t>https://www.esf.edu/la/graduate/mla.htm</t>
  </si>
  <si>
    <t>https://www.esf.edu/la/graduate/ms.htm</t>
  </si>
  <si>
    <t>Division of Environmental Science</t>
  </si>
  <si>
    <t>M. P. S. Environmental Studies</t>
  </si>
  <si>
    <t>https://www.esf.edu/es/graduate/esgp.htm</t>
  </si>
  <si>
    <t>M.S. Environmental Studies</t>
  </si>
  <si>
    <t>PhD Environmental Science</t>
  </si>
  <si>
    <t>https://www.esf.edu/environmentalscience/graduate/mps.htm</t>
  </si>
  <si>
    <t>Department of Sustainable Resources Management</t>
  </si>
  <si>
    <t>M.P.S. Sustainable Construction Management (SCM)</t>
  </si>
  <si>
    <t>https://www.esf.edu/fnrm/graduate/scm/</t>
  </si>
  <si>
    <t>M.S. Sustainable Construction Management</t>
  </si>
  <si>
    <t>PhD Sustainable Construction Management</t>
  </si>
  <si>
    <t>SUNY College of Technology at Alfred State</t>
  </si>
  <si>
    <t>10 Upper College Drive</t>
  </si>
  <si>
    <t>Alfred</t>
  </si>
  <si>
    <t>www.alfredstate.edu</t>
  </si>
  <si>
    <t>https://www.alfredstate.edu/architecture</t>
  </si>
  <si>
    <t>https://www.alfredstate.edu/architectural-tech</t>
  </si>
  <si>
    <t>A.A.S. Interior Architecture</t>
  </si>
  <si>
    <t>https://www.alfredstate.edu/interior-design</t>
  </si>
  <si>
    <t>SUNY University at Buffalo</t>
  </si>
  <si>
    <t>12 Capen Hall</t>
  </si>
  <si>
    <t>Buffalo</t>
  </si>
  <si>
    <t>14260-1660</t>
  </si>
  <si>
    <t>www.buffalo.edu</t>
  </si>
  <si>
    <t>http://ap.buffalo.edu/academics/undergraduate-degrees/baed.html</t>
  </si>
  <si>
    <t>http://ap.buffalo.edu/academics/undergraduate-degrees/bs-in-architecture.html</t>
  </si>
  <si>
    <t>http://ap.buffalo.edu/academics/graduate-degrees/march.html</t>
  </si>
  <si>
    <t>http://ap.buffalo.edu/academics/graduate-degrees/ms-architecture.html</t>
  </si>
  <si>
    <t>http://ap.buffalo.edu/academics/graduate-degrees/mup.html</t>
  </si>
  <si>
    <t>http://ap.buffalo.edu/academics/graduate-degrees/ms-real-estate-development.html</t>
  </si>
  <si>
    <t>http://ap.buffalo.edu/academics/graduate-degrees/phd.html</t>
  </si>
  <si>
    <t>Syracuse University</t>
  </si>
  <si>
    <t>900 South Crouse Ave.</t>
  </si>
  <si>
    <t>syr.edu/</t>
  </si>
  <si>
    <t>http://soa.syr.edu/programs/</t>
  </si>
  <si>
    <t>http://soa.syr.edu/programs/post-professional-ms/</t>
  </si>
  <si>
    <t>The New School</t>
  </si>
  <si>
    <t>66 West 12th Street</t>
  </si>
  <si>
    <t>10011-8603</t>
  </si>
  <si>
    <t>www.newschool.edu/</t>
  </si>
  <si>
    <t>Parsons School of Design</t>
  </si>
  <si>
    <t>School of Constructed Environments</t>
  </si>
  <si>
    <t>https://www.newschool.edu/parsons/bfa-architecture-design/</t>
  </si>
  <si>
    <t>https://www.newschool.edu/parsons/bfa-interior-design/</t>
  </si>
  <si>
    <t>https://www.newschool.edu/parsons/masters-architecture/</t>
  </si>
  <si>
    <t>https://www.newschool.edu/parsons/mfa-interior-design/</t>
  </si>
  <si>
    <t>School of Design Strategies</t>
  </si>
  <si>
    <t>M.S. Design and Urban Ecologies</t>
  </si>
  <si>
    <t>https://www.newschool.edu/parsons/ms-design-urban-ecology/</t>
  </si>
  <si>
    <t>M.A. Theories of Urban Practice</t>
  </si>
  <si>
    <t>https://www.newschool.edu/parsons/ma-theories-urban-research/</t>
  </si>
  <si>
    <t>Belmont College</t>
  </si>
  <si>
    <t>68094 Hammond Road</t>
  </si>
  <si>
    <t>Saint Clairsville</t>
  </si>
  <si>
    <t>OH</t>
  </si>
  <si>
    <t>www.belmontcollege.edu</t>
  </si>
  <si>
    <t>Building Preservation/Restoration</t>
  </si>
  <si>
    <t>A.A.S. in Building Preservation/Restoration</t>
  </si>
  <si>
    <t>http://www.belmontcollege.edu/current-students/programs-of-study/building-preservationrestoration/</t>
  </si>
  <si>
    <t>Bowling Green State University-Main Campus</t>
  </si>
  <si>
    <t>220 McFall Ctr</t>
  </si>
  <si>
    <t>Bowling Green</t>
  </si>
  <si>
    <t>www.bgsu.edu</t>
  </si>
  <si>
    <t>College of Technology, Architecture, and Applied Engineering</t>
  </si>
  <si>
    <t>https://www.bgsu.edu/technology-architecture-and-applied-engineering/graduate-programs/master-of-architecture.html</t>
  </si>
  <si>
    <t>Visual Communications and Technology Education</t>
  </si>
  <si>
    <t>M. Ed. Instructional Design and Technology</t>
  </si>
  <si>
    <t>https://www.bgsu.edu/ecampus/masters-degrees/med-instructional-design.html</t>
  </si>
  <si>
    <t>M. Technology Management</t>
  </si>
  <si>
    <t>https://www.bgsu.edu/technology-architecture-and-applied-engineering/graduate-programs/construction-management.html</t>
  </si>
  <si>
    <t>College of Technology, Architecture, and Applied Engineering/ Indiana State University consortium</t>
  </si>
  <si>
    <t>PhD Technology Management</t>
  </si>
  <si>
    <t>https://www.bgsu.edu/distance-learning/browse-programs/graduate/phd-tech-management.html</t>
  </si>
  <si>
    <t>B.S. Architecture and Environmental Design</t>
  </si>
  <si>
    <t>https://www.bgsu.edu/academics/architecture-and-environmental-design.html</t>
  </si>
  <si>
    <t>Cleveland State University</t>
  </si>
  <si>
    <t>2121 Euclid Avenue</t>
  </si>
  <si>
    <t>Cleveland</t>
  </si>
  <si>
    <t>44115-2214</t>
  </si>
  <si>
    <t>www.csuohio.edu/</t>
  </si>
  <si>
    <t>Maxine Goodman Levin College of Urban Affairs</t>
  </si>
  <si>
    <t>M. Urban Planning and Development</t>
  </si>
  <si>
    <t>https://urban.csuohio.edu/mupd/mupd?_ga=2.202243091.385469338.1591125728-479913795.1591125728</t>
  </si>
  <si>
    <t>https://urban.csuohio.edu/msus/msus?_ga=2.134268914.2023061427.1591898973-479913795.1591125728</t>
  </si>
  <si>
    <t>https://urban.csuohio.edu/undergraduate/bachelor-arts-in-urban-and-regional-studies?_ga=2.96521884.2023061427.1591898973-479913795.1591125728</t>
  </si>
  <si>
    <t>Kent State University at Kent</t>
  </si>
  <si>
    <t>Executive Office 2nd Floor Library</t>
  </si>
  <si>
    <t>Kent</t>
  </si>
  <si>
    <t>44242-0001</t>
  </si>
  <si>
    <t>www.kent.edu</t>
  </si>
  <si>
    <t>College of Architecture &amp; Environmental Design</t>
  </si>
  <si>
    <t>https://www.kent.edu/caed/architectural-studies</t>
  </si>
  <si>
    <t>http://catalog.kent.edu/colleges/ae/architecture-march/</t>
  </si>
  <si>
    <t>https://www.kent.edu/caed/master-landscape-architecture</t>
  </si>
  <si>
    <t>M.S. Architecture and Environmental Design</t>
  </si>
  <si>
    <t>https://www.kent.edu/caed/master-science-architecture-environmental-design</t>
  </si>
  <si>
    <t>https://www.kent.edu/caed/master-science-construction-management</t>
  </si>
  <si>
    <t>M. Healthcare Design</t>
  </si>
  <si>
    <t>https://www.kent.edu/caed/master-healthcare-design</t>
  </si>
  <si>
    <t>https://www.kent.edu/caed/master-urban-design</t>
  </si>
  <si>
    <t>https://www.kent.edu/caed/interior-design</t>
  </si>
  <si>
    <t>https://www.kent.edu/caed/architecture-0</t>
  </si>
  <si>
    <t>https://www.kent.edu/caed/construction-management</t>
  </si>
  <si>
    <t>Miami University-Oxford</t>
  </si>
  <si>
    <t>501 East High St</t>
  </si>
  <si>
    <t>Oxford</t>
  </si>
  <si>
    <t>www.miamioh.edu</t>
  </si>
  <si>
    <t>College of Creative Arts</t>
  </si>
  <si>
    <t>Architecture + Interior Design</t>
  </si>
  <si>
    <t>http://www.miamioh.edu/cca/academics/departments/arch-id/academics/majors/bachelor-of-arts-in-architecture/index.html</t>
  </si>
  <si>
    <t>B.A. Urban and Regional Planning</t>
  </si>
  <si>
    <t>http://www.miamioh.edu/cas/academics/departments/geography/academics/majors/urban-regional-planning-major/index.html</t>
  </si>
  <si>
    <t>http://www.miamioh.edu/cca/academics/departments/arch-id/academics/graduate-studies/degree-programs/index.html</t>
  </si>
  <si>
    <t>http://www.miamioh.edu/cca/academics/departments/arch-id/academics/majors/bachelor-of-fine-arts-in-interior-design/index.html</t>
  </si>
  <si>
    <t>Ohio State University-Main Campus</t>
  </si>
  <si>
    <t>190 N. Oval Mall</t>
  </si>
  <si>
    <t>Columbus</t>
  </si>
  <si>
    <t>www.osu.edu/</t>
  </si>
  <si>
    <t>Knowlton School of Architecture</t>
  </si>
  <si>
    <t>https://knowlton.osu.edu/phd</t>
  </si>
  <si>
    <t>https://knowlton.osu.edu/mcrp</t>
  </si>
  <si>
    <t>https://knowlton.osu.edu/architecture/march</t>
  </si>
  <si>
    <t>https://knowlton.osu.edu/landscape-architecture/mla</t>
  </si>
  <si>
    <t>https://knowlton.osu.edu/bscrp</t>
  </si>
  <si>
    <t>https://knowlton.osu.edu/landscape/bachelor-science-landscape-architecture</t>
  </si>
  <si>
    <t>University of Cincinnati-Main Campus</t>
  </si>
  <si>
    <t>2624 Clifton Avenue</t>
  </si>
  <si>
    <t>Cincinnati</t>
  </si>
  <si>
    <t>45221-0063</t>
  </si>
  <si>
    <t>www.uc.edu</t>
  </si>
  <si>
    <t>College of Design, Art, Architecture, and Planning</t>
  </si>
  <si>
    <t>https://daap.uc.edu/academics/said/programs/m-arch</t>
  </si>
  <si>
    <t>https://daap.uc.edu/academics/said/programs/ms-arch</t>
  </si>
  <si>
    <t>https://daap.uc.edu/academics/said/programs/phd-architecture</t>
  </si>
  <si>
    <t>https://daap.uc.edu/academics/said/programs/mintd</t>
  </si>
  <si>
    <t>Art</t>
  </si>
  <si>
    <t>M.A. Art Education</t>
  </si>
  <si>
    <t>https://daap.uc.edu/academics/soa/programs/ms-art-education</t>
  </si>
  <si>
    <t>https://www.artsci.uc.edu/undergradprograms/minors/historic-preservation.html</t>
  </si>
  <si>
    <t>Planning</t>
  </si>
  <si>
    <t>https://daap.uc.edu/academics/sop/overview/master-of-community-planning</t>
  </si>
  <si>
    <t>https://daap.uc.edu/academics/sop/overview/master-landscape-arch</t>
  </si>
  <si>
    <t>PhD Regional Development Planning</t>
  </si>
  <si>
    <t>https://daap.uc.edu/academics/sop/overview/phd-in-regional-development-planning</t>
  </si>
  <si>
    <t>https://webapps2.uc.edu/ecurriculum/degreeprograms/program/detail/23BC-URPL-BUP</t>
  </si>
  <si>
    <t>https://daap.uc.edu/academics/said/programs/bs-architecture</t>
  </si>
  <si>
    <t>https://daap.uc.edu/academics/said/programs/bs-interior-design</t>
  </si>
  <si>
    <t>https://webapps2.uc.edu/ecurriculum/degreeprograms/program/detail/23BAC-URST-BS</t>
  </si>
  <si>
    <t>Ursuline College</t>
  </si>
  <si>
    <t>2550 Lander Rd</t>
  </si>
  <si>
    <t>Pepper Pike</t>
  </si>
  <si>
    <t>East West Central</t>
  </si>
  <si>
    <t>www.ursuline.edu</t>
  </si>
  <si>
    <t>B.A. Historic Preservation</t>
  </si>
  <si>
    <t>https://www.ursuline.edu/academics/programs/historic-preservation</t>
  </si>
  <si>
    <t>https://www.ursuline.edu/academics/programs/historic-preservation2</t>
  </si>
  <si>
    <t>Oklahoma State University-Main Campus</t>
  </si>
  <si>
    <t>107 Whitehurst</t>
  </si>
  <si>
    <t>Stillwater</t>
  </si>
  <si>
    <t>OK</t>
  </si>
  <si>
    <t>74078-1015</t>
  </si>
  <si>
    <t>www.okstate.edu/</t>
  </si>
  <si>
    <t>Division of Agricultural Sciences and Natural Resources</t>
  </si>
  <si>
    <t>http://www.hortla.okstate.edu/academics/landscape-architecture</t>
  </si>
  <si>
    <t>B.S. Landscape Management</t>
  </si>
  <si>
    <t>http://www.hortla.okstate.edu/academics/landscape-management</t>
  </si>
  <si>
    <t>B.S. Public Horticulture</t>
  </si>
  <si>
    <t>http://www.hortla.okstate.edu/academics/public-horticulture</t>
  </si>
  <si>
    <t>https://go.okstate.edu/undergraduate-academics/majors/architecture.html</t>
  </si>
  <si>
    <t>https://arch-ceat.okstate.edu/architectural-engineering-program</t>
  </si>
  <si>
    <t>University of Oklahoma-Norman Campus</t>
  </si>
  <si>
    <t>660 Parrington Oval</t>
  </si>
  <si>
    <t>Norman</t>
  </si>
  <si>
    <t>73019-3072</t>
  </si>
  <si>
    <t>www.ou.edu</t>
  </si>
  <si>
    <t>https://architecture.ou.edu/architecture-degree-requirements/#UNDERGRADUATE</t>
  </si>
  <si>
    <t>Construction Science</t>
  </si>
  <si>
    <t>B. Construction Science</t>
  </si>
  <si>
    <t>https://architecture.ou.edu/construction-science-degree-requirements/#UNDERGRADUATE</t>
  </si>
  <si>
    <t>https://architecture.ou.edu/interior-design-degree-requirements/#UNDERGRADUATE</t>
  </si>
  <si>
    <t>http://ou-public.courseleaf.com/gibbs-architecture/architecture/architecture-three-year-program-bachelor-architectural-studies/</t>
  </si>
  <si>
    <t>https://architecture.ou.edu/architecture-degree-requirements/#GRADUATE</t>
  </si>
  <si>
    <t>https://architecture.ou.edu/construction-science-degree-requirements/#GRADUATE</t>
  </si>
  <si>
    <t>https://architecture.ou.edu/interior-design-degree-requirements/#GRADUATE</t>
  </si>
  <si>
    <t>https://architecture.ou.edu/landscape-architecture-degree-requirements/#MLA</t>
  </si>
  <si>
    <t>M. Landscape Architectural Studies</t>
  </si>
  <si>
    <t>Regional and City Planning</t>
  </si>
  <si>
    <t>M. Regional and City Planning</t>
  </si>
  <si>
    <t>https://architecture.ou.edu/urban-design/</t>
  </si>
  <si>
    <t>https://architecture.ou.edu/planning-design-and-construction/</t>
  </si>
  <si>
    <t>Environmental Design (Program)</t>
  </si>
  <si>
    <t>https://architecture.ou.edu/environmental-design-degree-requirements/</t>
  </si>
  <si>
    <t>Clatsop Community College</t>
  </si>
  <si>
    <t>1651 Lexington Avenue</t>
  </si>
  <si>
    <t>Astoria</t>
  </si>
  <si>
    <t>OR</t>
  </si>
  <si>
    <t>www.clatsopcc.edu</t>
  </si>
  <si>
    <t>A.A.S Historic Preservation and Restoration</t>
  </si>
  <si>
    <t>https://www.clatsopcc.edu/academic-path/academic-programs-a-z/historic-preservation/</t>
  </si>
  <si>
    <t>Certificate Historic Preservation and Restoration</t>
  </si>
  <si>
    <t>Portland State University</t>
  </si>
  <si>
    <t>724 SW Harrison</t>
  </si>
  <si>
    <t>Portland</t>
  </si>
  <si>
    <t>www.pdx.edu</t>
  </si>
  <si>
    <t>College of Urban and Public Affairs</t>
  </si>
  <si>
    <t>Toulan School of Urban Studies and Planning</t>
  </si>
  <si>
    <t>https://www.pdx.edu/urban-studies-planning/murp</t>
  </si>
  <si>
    <t>M. Urban Studies</t>
  </si>
  <si>
    <t>https://www.pdx.edu/urban-studies-planning/mus</t>
  </si>
  <si>
    <t>https://www.pdx.edu/academics/programs/graduate/real-estate-development</t>
  </si>
  <si>
    <t>B.A./B.S. Architecture</t>
  </si>
  <si>
    <t>https://www.pdx.edu/architecture/academics/programs/undergraduate/architecture</t>
  </si>
  <si>
    <t>https://www.pdx.edu/architecture/graduate</t>
  </si>
  <si>
    <t>University of Oregon</t>
  </si>
  <si>
    <t>110 Johnson Hall</t>
  </si>
  <si>
    <t>Eugene</t>
  </si>
  <si>
    <t>www.uoregon.edu</t>
  </si>
  <si>
    <t>School of Architecture and Environment</t>
  </si>
  <si>
    <t>https://archenvironment.uoregon.edu/architecture/undergraduate</t>
  </si>
  <si>
    <t>https://archenvironment.uoregon.edu/landarch/undergraduate</t>
  </si>
  <si>
    <t>School of Planning, Public Policy, and Management</t>
  </si>
  <si>
    <t>B.A. Planning, Public Policy, and Management</t>
  </si>
  <si>
    <t>https://pppm.uoregon.edu/undergrad/ba-bs</t>
  </si>
  <si>
    <t>https://pppm.uoregon.edu/grad/master-of-community-and-regional-planning</t>
  </si>
  <si>
    <t>PhD Planning and Public Affairs</t>
  </si>
  <si>
    <t>https://pppm.uoregon.edu/grad/phd</t>
  </si>
  <si>
    <t>https://archenvironment.uoregon.edu/architecture/grad/march1</t>
  </si>
  <si>
    <t>https://archenvironment.uoregon.edu/architecture/grad/msarch</t>
  </si>
  <si>
    <t>https://archenvironment.uoregon.edu/architecture/grad/phd</t>
  </si>
  <si>
    <t>https://archenvironment.uoregon.edu/hp/grad/ms</t>
  </si>
  <si>
    <t>https://archenvironment.uoregon.edu/landarch/grad/mla</t>
  </si>
  <si>
    <t>https://archenvironment.uoregon.edu/landarch/grad/phd</t>
  </si>
  <si>
    <t>https://archenvironment.uoregon.edu/interior-architecture/graduate/miarch1</t>
  </si>
  <si>
    <t>https://archenvironment.uoregon.edu/interior-architecture/graduate/msiarch</t>
  </si>
  <si>
    <t>Bucks County Community College</t>
  </si>
  <si>
    <t>275 Swamp Rd</t>
  </si>
  <si>
    <t>Newtown</t>
  </si>
  <si>
    <t>PA</t>
  </si>
  <si>
    <t>18940-4106</t>
  </si>
  <si>
    <t>www.bucks.edu/</t>
  </si>
  <si>
    <t>Social and Behavioral Science</t>
  </si>
  <si>
    <t>https://www.bucks.edu/academics/department/social-behavioral/historic/</t>
  </si>
  <si>
    <t>Carnegie Mellon University</t>
  </si>
  <si>
    <t>5000 Forbes Avenue</t>
  </si>
  <si>
    <t>Pittsburgh</t>
  </si>
  <si>
    <t>15213-3890</t>
  </si>
  <si>
    <t>www.cmu.edu/</t>
  </si>
  <si>
    <t>https://soa.cmu.edu/barch</t>
  </si>
  <si>
    <t>https://soa.cmu.edu/march</t>
  </si>
  <si>
    <t>https://soa.cmu.edu/maad</t>
  </si>
  <si>
    <t>https://soa.cmu.edu/mud</t>
  </si>
  <si>
    <t>School of Architecture and Department of Civil and Environmental Engineering</t>
  </si>
  <si>
    <t>M.S. Architecture, Engineering, Construction Management</t>
  </si>
  <si>
    <t>https://soa.cmu.edu/msaecm</t>
  </si>
  <si>
    <t>PhD Architecture, Engineering, Construction Management</t>
  </si>
  <si>
    <t>https://soa.cmu.edu/phdaecm</t>
  </si>
  <si>
    <t>M.S. Building Performance and Diagnostics</t>
  </si>
  <si>
    <t>https://soa.cmu.edu/bpd</t>
  </si>
  <si>
    <t>PhD Building Performance and Diagnostics</t>
  </si>
  <si>
    <t>M.S. Computational Design</t>
  </si>
  <si>
    <t>https://soa.cmu.edu/mscd</t>
  </si>
  <si>
    <t>PhD Computational Design</t>
  </si>
  <si>
    <t>https://soa.cmu.edu/phdcd</t>
  </si>
  <si>
    <t>https://soa.cmu.edu/mssd</t>
  </si>
  <si>
    <t>https://soa.cmu.edu/ddes</t>
  </si>
  <si>
    <t>https://soa.cmu.edu/ba-architecture</t>
  </si>
  <si>
    <t>Delaware Valley University</t>
  </si>
  <si>
    <t>700 E Butler Ave</t>
  </si>
  <si>
    <t>Doylestown</t>
  </si>
  <si>
    <t>18901-2697</t>
  </si>
  <si>
    <t>www.delval.edu</t>
  </si>
  <si>
    <t>School of Agriculture and Environmental Sciences</t>
  </si>
  <si>
    <t>Landscape Architecture and Environmental Sciences</t>
  </si>
  <si>
    <t>https://delval.edu/programs/undergraduate-majors/landscape-architecture-bs</t>
  </si>
  <si>
    <t>B.S. Landscape Design/Build</t>
  </si>
  <si>
    <t>https://delval.edu/programs/undergraduate-majors/landscape-designbuild-bs</t>
  </si>
  <si>
    <t>Drexel University</t>
  </si>
  <si>
    <t>3141 Chestnut St</t>
  </si>
  <si>
    <t>Philadelphia</t>
  </si>
  <si>
    <t>www.drexel.edu</t>
  </si>
  <si>
    <t>Westphal College of Media Arts and Design</t>
  </si>
  <si>
    <t>Department of Architecture, Design &amp; Urbanism</t>
  </si>
  <si>
    <t>https://drexel.edu/westphal/academics/undergraduate/ARCH/Curriculum/#c1</t>
  </si>
  <si>
    <t>M.S. Interior Architecture and Design</t>
  </si>
  <si>
    <t>https://drexel.edu/westphal/academics/graduate/INTR/</t>
  </si>
  <si>
    <t>M.S. Urban Strategy</t>
  </si>
  <si>
    <t>https://drexel.edu/westphal/academics/graduate/URBS/</t>
  </si>
  <si>
    <t>https://drexel.edu/westphal/academics/undergraduate/INTR/Program-Details/</t>
  </si>
  <si>
    <t>Indiana University of Pennsylvania-Main Campus</t>
  </si>
  <si>
    <t>1011 South Dr 201 Sutton Hall</t>
  </si>
  <si>
    <t>Indiana</t>
  </si>
  <si>
    <t>15705-1098</t>
  </si>
  <si>
    <t>www.iup.edu</t>
  </si>
  <si>
    <t>Geography and Regional Planning</t>
  </si>
  <si>
    <t>B.S. Community Planning and Development, Regional Planning</t>
  </si>
  <si>
    <t>https://www.iup.edu/georegionalplan/undergrad/regional-planning/community-planning-and-development-bs/</t>
  </si>
  <si>
    <t>B.S. Environmental Planning, Regional Planning</t>
  </si>
  <si>
    <t>https://www.iup.edu/georegionalplan/undergrad/regional-planning/environmental-planning-bs/</t>
  </si>
  <si>
    <t>Jefferson (Philadelphia University + Thomas Jefferson University)</t>
  </si>
  <si>
    <t>4201 Henry Avenue</t>
  </si>
  <si>
    <t>19144-5497</t>
  </si>
  <si>
    <t>www.philau.edu</t>
  </si>
  <si>
    <t>College of Architecture and the Built Environment</t>
  </si>
  <si>
    <t>https://www.jefferson.edu/academics/colleges-schools-institutes/architecture-and-the-built-environment/programs/architecture.html</t>
  </si>
  <si>
    <t>B. Landscape Design</t>
  </si>
  <si>
    <t>https://www.jefferson.edu/academics/colleges-schools-institutes/architecture-and-the-built-environment/programs/landscape-architecture.html</t>
  </si>
  <si>
    <t>https://www.jefferson.edu/academics/colleges-schools-institutes/architecture-and-the-built-environment/programs/architectural-studies.html</t>
  </si>
  <si>
    <t>https://www.jefferson.edu/academics/colleges-schools-institutes/architecture-and-the-built-environment/programs/construction-management.html</t>
  </si>
  <si>
    <t>https://www.jefferson.edu/academics/colleges-schools-institutes/architecture-and-the-built-environment/programs/interior-design.html</t>
  </si>
  <si>
    <t>https://www.jefferson.edu/academics/colleges-schools-institutes/architecture-and-the-built-environment/programs/architecture-march.html</t>
  </si>
  <si>
    <t>https://www.jefferson.edu/academics/colleges-schools-institutes/architecture-and-the-built-environment/programs/architecture-ms.html</t>
  </si>
  <si>
    <t>https://www.jefferson.edu/academics/colleges-schools-institutes/architecture-and-the-built-environment/programs/construction-management-ms.html</t>
  </si>
  <si>
    <t>M.S. Geospatial Technology for Geodesign</t>
  </si>
  <si>
    <t>https://www.jefferson.edu/academics/colleges-schools-institutes/architecture-and-the-built-environment/programs/geospatial-technology-ms.html</t>
  </si>
  <si>
    <t>https://www.jefferson.edu/academics/colleges-schools-institutes/architecture-and-the-built-environment/programs/historic-preservation-ms.html</t>
  </si>
  <si>
    <t>https://www.jefferson.edu/academics/colleges-schools-institutes/architecture-and-the-built-environment/programs/interior-architecture-ms.html</t>
  </si>
  <si>
    <t>https://www.jefferson.edu/academics/colleges-schools-institutes/architecture-and-the-built-environment/programs/real-estate-development-ms.html</t>
  </si>
  <si>
    <t>https://www.jefferson.edu/academics/colleges-schools-institutes/architecture-and-the-built-environment/programs/sustainable-design-ms.html</t>
  </si>
  <si>
    <t>Marywood University</t>
  </si>
  <si>
    <t>2300 Adams Ave</t>
  </si>
  <si>
    <t>Scranton</t>
  </si>
  <si>
    <t>18509-1598</t>
  </si>
  <si>
    <t>www.marywood.edu/</t>
  </si>
  <si>
    <t>http://www.marywood.edu/architecture/programs/b-arch/</t>
  </si>
  <si>
    <t>http://www.marywood.edu/architecture/programs/beda/</t>
  </si>
  <si>
    <t>Interior Architecture/Design</t>
  </si>
  <si>
    <t>http://www.marywood.edu/architecture/programs/bia-int-arch/</t>
  </si>
  <si>
    <t>http://www.marywood.edu/progs/grad/interior-architecture</t>
  </si>
  <si>
    <t>Pennsylvania State University-Main Campus</t>
  </si>
  <si>
    <t>201 Old Main</t>
  </si>
  <si>
    <t>16802-1503</t>
  </si>
  <si>
    <t>www.psu.edu/</t>
  </si>
  <si>
    <t>Stuckeman School of Architecture, Landscape Architecture, and Graphic Design</t>
  </si>
  <si>
    <t>https://arts.psu.edu/degrees/bachelor-of-architecture-in-architecture/</t>
  </si>
  <si>
    <t>https://stuckeman.psu.edu/larch/programs/bla</t>
  </si>
  <si>
    <t>https://arts.psu.edu/degrees/master-of-architecture/</t>
  </si>
  <si>
    <t>https://arts.psu.edu/degrees/master-of-science-in-architecture/</t>
  </si>
  <si>
    <t>https://stuckeman.psu.edu/larch/programs/mla</t>
  </si>
  <si>
    <t>https://stuckeman.psu.edu/larch/programs/msla</t>
  </si>
  <si>
    <t>M.P.S. Geodesign</t>
  </si>
  <si>
    <t>http://geodesign.psu.edu/</t>
  </si>
  <si>
    <t>https://arts.psu.edu/degrees/doctor-of-philosophy-in-architecture/</t>
  </si>
  <si>
    <t>https://bulletins.psu.edu/undergraduate/colleges/arts-architecture/architecture-bs/</t>
  </si>
  <si>
    <t>Temple University</t>
  </si>
  <si>
    <t>1801 North Broad Street</t>
  </si>
  <si>
    <t>19122-6096</t>
  </si>
  <si>
    <t>www.temple.edu</t>
  </si>
  <si>
    <t>Tyler School of Art and Architecture</t>
  </si>
  <si>
    <t>https://tyler.temple.edu/programs/architecture/degree</t>
  </si>
  <si>
    <t>B.S. Facilities Management</t>
  </si>
  <si>
    <t>City and Regional Planning and Development</t>
  </si>
  <si>
    <t>https://bulletin.temple.edu/graduate/scd/tyler/city-regional-planning-ms/#programrequirementstext</t>
  </si>
  <si>
    <t>M.S. Facilities Planning</t>
  </si>
  <si>
    <t>Landscape Architecture and Horticulture</t>
  </si>
  <si>
    <t>https://bulletin.temple.edu/graduate/scd/tyler/landscape-architecture-mlarch/#text</t>
  </si>
  <si>
    <t>https://bulletin.temple.edu/undergraduate/tyler/landscape-architecture-horticulture/bs-landscape-architecture/#text</t>
  </si>
  <si>
    <t>University of Pennsylvania</t>
  </si>
  <si>
    <t>34th &amp; Spruce Street</t>
  </si>
  <si>
    <t>19104-6303</t>
  </si>
  <si>
    <t>www.upenn.edu</t>
  </si>
  <si>
    <t>https://architecture.sas.upenn.edu/programs-study/major-architecture</t>
  </si>
  <si>
    <t>B.A. City and Regional Planning</t>
  </si>
  <si>
    <t>https://www.design.upenn.edu/city-regional-planning/undergraduate/about</t>
  </si>
  <si>
    <t>Weitzman School of Design</t>
  </si>
  <si>
    <t>https://www.design.upenn.edu/architecture/graduate/professional-program-march</t>
  </si>
  <si>
    <t>https://www.design.upenn.edu/architecture/graduate/post-professional-program-msd-aad</t>
  </si>
  <si>
    <t>M.S. Environmental Building Design</t>
  </si>
  <si>
    <t>https://www.design.upenn.edu/architecture/graduate/master-environmental-building-design-mebd</t>
  </si>
  <si>
    <t>M.S. Robotics and Autonomous Systems</t>
  </si>
  <si>
    <t>https://www.design.upenn.edu/msd-ras</t>
  </si>
  <si>
    <t>https://www.design.upenn.edu/architecture/phd/about</t>
  </si>
  <si>
    <t>https://www.design.upenn.edu/city-regional-planning/graduate/graduate-city-and-regional-planning-programs</t>
  </si>
  <si>
    <t>M. Urban Spatial Analytics</t>
  </si>
  <si>
    <t>https://www.design.upenn.edu/musa/about</t>
  </si>
  <si>
    <t>https://www.design.upenn.edu/city-regional-planning/phd/about</t>
  </si>
  <si>
    <t>https://www.design.upenn.edu/all-degrees-certificates/degrees-and-certificates</t>
  </si>
  <si>
    <t>https://www.design.upenn.edu/landscape-architecture/landscape-architecture-about</t>
  </si>
  <si>
    <t>University of Pittsburgh-Pittsburgh Campus</t>
  </si>
  <si>
    <t>4200 Fifth Avenue</t>
  </si>
  <si>
    <t>www.pitt.edu</t>
  </si>
  <si>
    <t>Kenneth P. Dietrich School of Arts &amp; Sciences</t>
  </si>
  <si>
    <t>Henry Clay Frick Department of History of Art and Architecture</t>
  </si>
  <si>
    <t>https://www.arch.pitt.edu/current-incoming-students/ba-architectural-studies</t>
  </si>
  <si>
    <t>https://www.urbanstudies.pitt.edu/program/major-requirements</t>
  </si>
  <si>
    <t>https://www.arch.pitt.edu/current-incoming-students/bs-architecture</t>
  </si>
  <si>
    <t>Graduate School of Public and International Affairs</t>
  </si>
  <si>
    <t>M.P.A. / M. International Development</t>
  </si>
  <si>
    <t>https://gspia.pitt.edu/academics/majors/urban-affairs-and-planning</t>
  </si>
  <si>
    <t>West Chester University of Pennsylvania</t>
  </si>
  <si>
    <t>University Avenue and High Street</t>
  </si>
  <si>
    <t>West Chester</t>
  </si>
  <si>
    <t>www.wcupa.edu</t>
  </si>
  <si>
    <t>College of Business and Public Management</t>
  </si>
  <si>
    <t>B.S. Urban and Environmental Planning</t>
  </si>
  <si>
    <t>https://www.wcupa.edu/business-PublicManagement/geographyPlanning/planningTrack.aspx</t>
  </si>
  <si>
    <t>https://www.wcupa.edu/business-PublicManagement/geographyPlanning/murpProgramOverview.aspx</t>
  </si>
  <si>
    <t>Polytechnic University of Puerto Rico</t>
  </si>
  <si>
    <t>375 Ponce de Leon</t>
  </si>
  <si>
    <t>San Juan</t>
  </si>
  <si>
    <t>PR</t>
  </si>
  <si>
    <t>Puerto Rico</t>
  </si>
  <si>
    <t>www.pupr.edu</t>
  </si>
  <si>
    <t>https://www.pupr.edu/architecture-undergraduate/</t>
  </si>
  <si>
    <t>376 Ponce de Leon</t>
  </si>
  <si>
    <t>M. Architectural Conservation and Rehabilitation</t>
  </si>
  <si>
    <t>https://www.pupr.edu/master-in-architectural-conservation-and-rehabilitation/</t>
  </si>
  <si>
    <t>377 Ponce de Leon</t>
  </si>
  <si>
    <t>https://www.pupr.edu/landscape-architecture/</t>
  </si>
  <si>
    <t>Pontifical Catholic University of Puerto Rico</t>
  </si>
  <si>
    <t>PR-163</t>
  </si>
  <si>
    <t>Ponce</t>
  </si>
  <si>
    <t>https://www.pucpr.edu/</t>
  </si>
  <si>
    <t>Architecture and Urbanism</t>
  </si>
  <si>
    <t>https://arquitectura.pucpr.edu/</t>
  </si>
  <si>
    <t>Universidad Ana G. Mendez</t>
  </si>
  <si>
    <t>Ave. Ana G. Mendez No.1399</t>
  </si>
  <si>
    <t>https://cupey.uagm.edu/</t>
  </si>
  <si>
    <t>International School of Design and Architecture</t>
  </si>
  <si>
    <t>https://studyarchitecture.com/school/universidad-del-turabo/#school_programs</t>
  </si>
  <si>
    <t>Ave. Ana G. Mendez No.1400</t>
  </si>
  <si>
    <t>https://gurabo.uagm.edu/sites/default/files/uploads/EIDA/pdf/M-Architecture.pdf</t>
  </si>
  <si>
    <t>Ave. Ana G. Mendez No.1401</t>
  </si>
  <si>
    <t>https://gurabo.uagm.edu/en/node/13281</t>
  </si>
  <si>
    <t>Ave. Ana G. Mendez No.1402</t>
  </si>
  <si>
    <t>B. Design with Concentration in Interior Design</t>
  </si>
  <si>
    <t>https://gurabo.uagm.edu/sites/default/files/uploads/Asuntos-Academicos/Catalogos/Subgrad/UAGM-Gurabo-Undergraduate-Programs-Catalog-2019-20.2.11.2020.pdf</t>
  </si>
  <si>
    <t>Ave. Ana G. Mendez No.1403</t>
  </si>
  <si>
    <t>A.A.S. Architectural Technologies</t>
  </si>
  <si>
    <t>https://gurabo.uagm.edu/sites/default/files/uploads/EIDA/pdf/GA-Architectural_Drafting.pdf</t>
  </si>
  <si>
    <t>University of Puerto Rico</t>
  </si>
  <si>
    <t>14, 2534 Av. Universidad Ste. 1401</t>
  </si>
  <si>
    <t>http://www.uprrp.edu/</t>
  </si>
  <si>
    <t>B. Environmental Design (Diseño Ambiental)</t>
  </si>
  <si>
    <t>http://earq.uprrp.edu/programa/b-ed/</t>
  </si>
  <si>
    <t>Graduate School of Planning</t>
  </si>
  <si>
    <t>M. Planning</t>
  </si>
  <si>
    <t>http://planificacion.uprrp.edu/?page_id=445</t>
  </si>
  <si>
    <t>http://earq.uprrp.edu/programa/maestria-en-arquitectura/</t>
  </si>
  <si>
    <t>Rhode Island School of Design</t>
  </si>
  <si>
    <t>2 College St</t>
  </si>
  <si>
    <t>Providence</t>
  </si>
  <si>
    <t>RI</t>
  </si>
  <si>
    <t>02903-2784</t>
  </si>
  <si>
    <t>www.risd.edu</t>
  </si>
  <si>
    <t>https://www.risd.edu/academics/architecture/</t>
  </si>
  <si>
    <t>https://www.risd.edu/academics/interior-architecture/undergraduate/</t>
  </si>
  <si>
    <t>risd.edu/academics/landscape-architecture/
 https://www.risd.edu/academics/landscape-architecture/risd-uri/</t>
  </si>
  <si>
    <t>https://www.risd.edu/academics/interior-architecture/graduate/</t>
  </si>
  <si>
    <t>M.Des Interior Architecture</t>
  </si>
  <si>
    <t>Roger Williams University</t>
  </si>
  <si>
    <t>One Old Ferry Road</t>
  </si>
  <si>
    <t>Bristol</t>
  </si>
  <si>
    <t>02809-2921</t>
  </si>
  <si>
    <t>www.rwu.edu</t>
  </si>
  <si>
    <t>School of Architecture, Art and Historic Preservation</t>
  </si>
  <si>
    <t>B.A. Art and Architectural History</t>
  </si>
  <si>
    <t>https://www.rwu.edu/undergraduate/academics/programs/art-and-architectural-history</t>
  </si>
  <si>
    <t>https://www.rwu.edu/undergraduate/academics/programs/architecture</t>
  </si>
  <si>
    <t>https://www.rwu.edu/graduate/programs/graduate-programs/architecture</t>
  </si>
  <si>
    <t>M.S. Preservation Practices</t>
  </si>
  <si>
    <t>https://www.rwu.edu/graduate/programs/graduate-programs/preservation-practices</t>
  </si>
  <si>
    <t>B.S. Preservation Studies</t>
  </si>
  <si>
    <t>https://www.rwu.edu/undergraduate/academics/programs/preservation-studies</t>
  </si>
  <si>
    <t>Salve Regina University</t>
  </si>
  <si>
    <t>100 Ochre Point Avenue</t>
  </si>
  <si>
    <t>Newport</t>
  </si>
  <si>
    <t>02840-4192</t>
  </si>
  <si>
    <t>www.salve.edu</t>
  </si>
  <si>
    <t>Cultural and Historic Preservation</t>
  </si>
  <si>
    <t>B.A. Cultural and Historic Preservation</t>
  </si>
  <si>
    <t>https://salve.edu/cultural-and-historic-preservation</t>
  </si>
  <si>
    <t>University of Rhode Island</t>
  </si>
  <si>
    <t>Green Hall 35 Campus Avenue</t>
  </si>
  <si>
    <t>Kingston</t>
  </si>
  <si>
    <t>web.uri.edu/</t>
  </si>
  <si>
    <t>https://web.uri.edu/lar/academics/bla/</t>
  </si>
  <si>
    <t>Certificate Community Planning</t>
  </si>
  <si>
    <t>https://web.uri.edu/lar/academics/community-planning-certificate/</t>
  </si>
  <si>
    <t>American College of the Building Arts</t>
  </si>
  <si>
    <t>649 Meeting St</t>
  </si>
  <si>
    <t>Charleston</t>
  </si>
  <si>
    <t>SC</t>
  </si>
  <si>
    <t>acba.edu</t>
  </si>
  <si>
    <t>B. Applied Sciences in Classical Architecture</t>
  </si>
  <si>
    <t>https://acba.edu/files/collegecatalog.pdf</t>
  </si>
  <si>
    <t>Clemson University</t>
  </si>
  <si>
    <t>201 Sikes Hall</t>
  </si>
  <si>
    <t>Clemson</t>
  </si>
  <si>
    <t>www.clemson.edu</t>
  </si>
  <si>
    <t>College of Architecture, Arts and Humanities</t>
  </si>
  <si>
    <t>City Planning &amp; Real Estate Development</t>
  </si>
  <si>
    <t>http://www.clemson.edu/caah/departments/cpred/city-and-regional-planning/academics/mcrp-degree/index.html</t>
  </si>
  <si>
    <t>http://www.clemson.edu/caah/departments/cpred/real-estate-development/about/index.html</t>
  </si>
  <si>
    <t>http://www.clemson.edu/caah/departments/architecture/programs/historic-preservation/academics/index.html</t>
  </si>
  <si>
    <t>M. Resilient Urban Design</t>
  </si>
  <si>
    <t>http://www.clemson.edu/caah/departments/architecture/programs/mrud/index.html</t>
  </si>
  <si>
    <t>http://www.clemson.edu/caah/departments/architecture/programs/la/academics/graduate-programs/index.html</t>
  </si>
  <si>
    <t>http://www.clemson.edu/caah/departments/architecture/programs/graduate/master-of-architecture/index.html</t>
  </si>
  <si>
    <t>http://www.clemson.edu/caah/departments/architecture/programs/graduate/master-of-science/index.html</t>
  </si>
  <si>
    <t>M. Architecture and Health</t>
  </si>
  <si>
    <t>http://www.clemson.edu/caah/departments/architecture/programs/graduate/architecture-and-health/index.html</t>
  </si>
  <si>
    <t>M.S. Architecture and Health</t>
  </si>
  <si>
    <t>http://www.clemson.edu/caah/departments/architecture/programs/graduate/architecture-and-health/ms-curriculum.html</t>
  </si>
  <si>
    <t>PhD Built Environment and Health</t>
  </si>
  <si>
    <t>http://www.clemson.edu/caah/departments/architecture/programs/graduate/architecture-and-health/phd-curriculum.html</t>
  </si>
  <si>
    <t>PhD Planning, Design and Built Environment</t>
  </si>
  <si>
    <t>http://www.clemson.edu/caah/departments/pdbe/students/index.html</t>
  </si>
  <si>
    <t>http://www.clemson.edu/caah/departments/architecture/programs/la/academics/undergraduate/index.html</t>
  </si>
  <si>
    <t>College of Charleston</t>
  </si>
  <si>
    <t>66 George St</t>
  </si>
  <si>
    <t>29424-0001</t>
  </si>
  <si>
    <t>www.cofc.edu</t>
  </si>
  <si>
    <t>Department of Art and Architectural History</t>
  </si>
  <si>
    <t>Historic Preservation and Community Planning / Riley Center for Community Planning</t>
  </si>
  <si>
    <t>M.A. Community Planning, Policy, and Design</t>
  </si>
  <si>
    <t>http://arthistory.cofc.edu/grad-progs/index.php</t>
  </si>
  <si>
    <t>Historic Preservation and Community Planning</t>
  </si>
  <si>
    <t>B.A. Historic Preservation and Community Planning</t>
  </si>
  <si>
    <t>http://arthistory.cofc.edu/undergrad-progs/index.php</t>
  </si>
  <si>
    <t>South Dakota State University</t>
  </si>
  <si>
    <t>Campanile Avenue</t>
  </si>
  <si>
    <t>Brookings</t>
  </si>
  <si>
    <t>SD</t>
  </si>
  <si>
    <t>57007-1898</t>
  </si>
  <si>
    <t>www.sdstate.edu/</t>
  </si>
  <si>
    <t>https://www.sdstate.edu/school-design/landscape-architecture</t>
  </si>
  <si>
    <t>https://www.sdstate.edu/programs/undergraduate/architecture-bfa</t>
  </si>
  <si>
    <t>https://www.sdstate.edu/programs/undergraduate/interior-design-bfa</t>
  </si>
  <si>
    <t>https://catalog.sdstate.edu/preview_program.php?catoid=39&amp;poid=9043&amp;returnto=6227</t>
  </si>
  <si>
    <t>Belmont University</t>
  </si>
  <si>
    <t>1900 Belmont Blvd</t>
  </si>
  <si>
    <t>Nashville</t>
  </si>
  <si>
    <t>TN</t>
  </si>
  <si>
    <t>37212-3757</t>
  </si>
  <si>
    <t>www.belmont.edu</t>
  </si>
  <si>
    <t>O'more College of Architecture and Design</t>
  </si>
  <si>
    <t>https://www.belmont.edu/omore/undergrad/architecture/index.html</t>
  </si>
  <si>
    <t>Middle Tennessee State University</t>
  </si>
  <si>
    <t>1301 East Main Street</t>
  </si>
  <si>
    <t>Murfreesboro</t>
  </si>
  <si>
    <t>www.mtsu.edu</t>
  </si>
  <si>
    <t>College of Graduate Studies</t>
  </si>
  <si>
    <t>Department of History</t>
  </si>
  <si>
    <t>M.A. Public History</t>
  </si>
  <si>
    <t>https://www.mtsu.edu/programs/public-history-ma/index.php</t>
  </si>
  <si>
    <t>PhD Public History</t>
  </si>
  <si>
    <t>https://www.mtsu.edu/programs/public-history-phd/index.php</t>
  </si>
  <si>
    <t>The University of Tennessee-Knoxville</t>
  </si>
  <si>
    <t>527 Andy Holt Tower</t>
  </si>
  <si>
    <t>Knoxville</t>
  </si>
  <si>
    <t>www.utk.edu</t>
  </si>
  <si>
    <t>College of Architecture + Design</t>
  </si>
  <si>
    <t>https://archdesign.utk.edu/programs/architecture-bachelor-5-years/</t>
  </si>
  <si>
    <t>https://archdesign.utk.edu/programs/interior-architecture-bachelor/</t>
  </si>
  <si>
    <t>https://archdesign.utk.edu/programs/landscape-architecture-master/</t>
  </si>
  <si>
    <t>https://archdesign.utk.edu/programs/architecture-master-3-5-year-2/</t>
  </si>
  <si>
    <t>University of Memphis</t>
  </si>
  <si>
    <t>Southern Avenue</t>
  </si>
  <si>
    <t>Memphis</t>
  </si>
  <si>
    <t>www.memphis.edu</t>
  </si>
  <si>
    <t>School of Urban Affairs and Public Policy</t>
  </si>
  <si>
    <t>https://www.memphis.edu/planning/programs/</t>
  </si>
  <si>
    <t>College of Communication and Fine Arts</t>
  </si>
  <si>
    <t>https://www.memphis.edu/architecture/index.php</t>
  </si>
  <si>
    <t>https://catalog.memphis.edu/preview_program.php?catoid=17&amp;poid=5543</t>
  </si>
  <si>
    <t>Del Mar College</t>
  </si>
  <si>
    <t>101 Baldwin Blvd.</t>
  </si>
  <si>
    <t>Corpus Christi</t>
  </si>
  <si>
    <t>TX</t>
  </si>
  <si>
    <t>78404-3897</t>
  </si>
  <si>
    <t>www.delmar.edu</t>
  </si>
  <si>
    <t>Architecture, Aviation, and Automotive</t>
  </si>
  <si>
    <t>A.A.S. Architectural Drafting</t>
  </si>
  <si>
    <t>https://www.delmar.edu/degrees/architecture/index.html</t>
  </si>
  <si>
    <t>A.S. Architecture</t>
  </si>
  <si>
    <t>Prairie View A &amp; M University</t>
  </si>
  <si>
    <t>FM 1098 Road &amp; University Drive</t>
  </si>
  <si>
    <t>Prairie View</t>
  </si>
  <si>
    <t>www.pvamu.edu</t>
  </si>
  <si>
    <t>Architecture and Art</t>
  </si>
  <si>
    <t>https://www.pvamu.edu/soa/programs/undergraduate/architecture/</t>
  </si>
  <si>
    <t>https://www.pvamu.edu/soa/programs/graduate/architecture/</t>
  </si>
  <si>
    <t>B.S. Construction Science</t>
  </si>
  <si>
    <t>https://www.pvamu.edu/soa/programs/undergraduate/construction-science/</t>
  </si>
  <si>
    <t>https://www.pvamu.edu/soa/programs/graduate/community-development/</t>
  </si>
  <si>
    <t>Rice University</t>
  </si>
  <si>
    <t>6100 S Main St</t>
  </si>
  <si>
    <t>Houston</t>
  </si>
  <si>
    <t>77005-1827</t>
  </si>
  <si>
    <t>www.rice.edu</t>
  </si>
  <si>
    <t>https://arch.rice.edu/academics/undergraduate</t>
  </si>
  <si>
    <t>https://arch.rice.edu/academics/graduate</t>
  </si>
  <si>
    <t>https://arch.rice.edu/facets/present-future</t>
  </si>
  <si>
    <t>Texas A &amp; M University-College Station</t>
  </si>
  <si>
    <t>JKW Administration Building Suite 100</t>
  </si>
  <si>
    <t>College Station</t>
  </si>
  <si>
    <t>77843-1248</t>
  </si>
  <si>
    <t>www.tamu.edu</t>
  </si>
  <si>
    <t>Landscape Architecture and Urban Planning</t>
  </si>
  <si>
    <t>http://laup.arch.tamu.edu/academics/undergraduate/bla/index.html</t>
  </si>
  <si>
    <t>http://laup.arch.tamu.edu/academics/graduate/mla/</t>
  </si>
  <si>
    <t>http://laup.arch.tamu.edu/academics/graduate/mup/index.html</t>
  </si>
  <si>
    <t>M. Land and Property Development</t>
  </si>
  <si>
    <t>http://laup.arch.tamu.edu/academics/graduate/mlpd/index.html</t>
  </si>
  <si>
    <t>PhD Urban and Regional Science</t>
  </si>
  <si>
    <t>http://laup.arch.tamu.edu/academics/graduate/ursc/</t>
  </si>
  <si>
    <t>http://laup.arch.tamu.edu/academics/undergraduate/bs-urpn/index.html</t>
  </si>
  <si>
    <t>http://cosc.arch.tamu.edu/undergraduate/index.html</t>
  </si>
  <si>
    <t>http://cosc.arch.tamu.edu/graduate/index.html</t>
  </si>
  <si>
    <t>B. Environmental Design</t>
  </si>
  <si>
    <t>http://dept.arch.tamu.edu/undergraduate/index.html</t>
  </si>
  <si>
    <t>http://dept.arch.tamu.edu/graduate/master-architecture/index.html</t>
  </si>
  <si>
    <t>http://dept.arch.tamu.edu/graduate/master-science-architecture/index.html</t>
  </si>
  <si>
    <t>http://dept.arch.tamu.edu/graduate/phd/index.html</t>
  </si>
  <si>
    <t>Texas Southern University</t>
  </si>
  <si>
    <t>3100 Cleburne St</t>
  </si>
  <si>
    <t>www.tsu.edu</t>
  </si>
  <si>
    <t>Urban Planning and Environmental Policy</t>
  </si>
  <si>
    <t>M. Urban Planning and Environmental Policy</t>
  </si>
  <si>
    <t>http://www.tsu.edu/academics/colleges-and-schools/bjml-school-public-affairs/departments/urban-planning-and-environmental-policy/index.html</t>
  </si>
  <si>
    <t>PhD Urban Planning and Environmental Policy</t>
  </si>
  <si>
    <t>http://bjmlspa.tsu.edu/urban-planning-and-environmental-policy/courses/</t>
  </si>
  <si>
    <t>Texas Tech University</t>
  </si>
  <si>
    <t>Broadway and University Avenue</t>
  </si>
  <si>
    <t>Lubbock</t>
  </si>
  <si>
    <t>79409-5005</t>
  </si>
  <si>
    <t>www.ttu.edu</t>
  </si>
  <si>
    <t>College of Architectural Sciences and Natural Resources</t>
  </si>
  <si>
    <t>http://www.depts.ttu.edu/larc/programs_and_degrees/bla/index.php</t>
  </si>
  <si>
    <t>https://www.depts.ttu.edu/architecture/acad-admissions/undergraduate-degrees.php</t>
  </si>
  <si>
    <t>http://www.depts.ttu.edu/larc/programs_and_degrees/mla/Archive/MLA_Old.php</t>
  </si>
  <si>
    <t>https://www.depts.ttu.edu/architecture/acad-admissions/graduate-degrees-march.php</t>
  </si>
  <si>
    <t>The University of Texas at Arlington</t>
  </si>
  <si>
    <t>701 S. Nedderman Dr.</t>
  </si>
  <si>
    <t>Arlington</t>
  </si>
  <si>
    <t>WWW.UTA.EDU</t>
  </si>
  <si>
    <t>College of Architecture, Planning and Public Affairs</t>
  </si>
  <si>
    <t>https://www.uta.edu/cappa/academics/architecture/architecture/bs-architecture.php</t>
  </si>
  <si>
    <t>https://www.uta.edu/cappa/academics/architecture/architecture/m-architecture.php</t>
  </si>
  <si>
    <t>Public Affairs and Planning</t>
  </si>
  <si>
    <t>https://www.uta.edu/cappa/academics/planning-publicaffairs/planning/master-city-regional-planning.php</t>
  </si>
  <si>
    <t>PhD Urban Planning and Public Policy</t>
  </si>
  <si>
    <t>https://www.uta.edu/cappa/academics/planning-publicaffairs/planning/phd-urban-planning-public-policy.php</t>
  </si>
  <si>
    <t>PhD Public and Urban Administration</t>
  </si>
  <si>
    <t>https://www.uta.edu/cappa/academics/planning-publicaffairs/public-affairs/phd-puad.php</t>
  </si>
  <si>
    <t>https://www.uta.edu/cappa/academics/landscape-architecture/master-landscape.php</t>
  </si>
  <si>
    <t>https://www.uta.edu/cappa/academics/architecture/interior-design/index.php</t>
  </si>
  <si>
    <t>The University of Texas at Austin</t>
  </si>
  <si>
    <t>110 Inner Campus Drive</t>
  </si>
  <si>
    <t>Austin</t>
  </si>
  <si>
    <t>www.utexas.edu</t>
  </si>
  <si>
    <t>https://soa.utexas.edu/programs/architecture/architecture-undergraduate-degrees</t>
  </si>
  <si>
    <t>https://soa.utexas.edu/programs/community-and-regional-planning/master-science-community-and-regional-planning-mscrp</t>
  </si>
  <si>
    <t>https://soa.utexas.edu/node/7500</t>
  </si>
  <si>
    <t>Certificate Latin American Architecture</t>
  </si>
  <si>
    <t>https://soa.utexas.edu/life-work/student-affairs/graduate-office/certificate-latin-american-architecture</t>
  </si>
  <si>
    <t>https://soa.utexas.edu/node/6391</t>
  </si>
  <si>
    <t>M. Advanced Architectural Design, Design and Theory</t>
  </si>
  <si>
    <t>https://soa.utexas.edu/node/6779</t>
  </si>
  <si>
    <t>M. Advanced Architectural Design, Historic Preservation</t>
  </si>
  <si>
    <t>M. Advanced Architectural Design, Sustainable Design</t>
  </si>
  <si>
    <t>M. Advanced Architectural Design, Interdisciplinary Studies</t>
  </si>
  <si>
    <t>M.A. Architectural History</t>
  </si>
  <si>
    <t>https://soa.utexas.edu/programs/architectural-history/graduate-study-history-architecture-ma-phd</t>
  </si>
  <si>
    <t>PhD History of Architecture and Landscape Architecture</t>
  </si>
  <si>
    <t>https://soa.utexas.edu/programs/architecture/graduate-degrees/doctor-philosophy</t>
  </si>
  <si>
    <t>PhD Sustainability</t>
  </si>
  <si>
    <t>The University of Texas at San Antonio</t>
  </si>
  <si>
    <t>One UTSA Circle</t>
  </si>
  <si>
    <t>San Antonio</t>
  </si>
  <si>
    <t>78249-1644</t>
  </si>
  <si>
    <t>www.utsa.edu/</t>
  </si>
  <si>
    <t>College of Architecture, Construction, and Planning</t>
  </si>
  <si>
    <t>http://cacp.utsa.edu/academic-programs/department-of-architecture/category/undergraduate-programs/</t>
  </si>
  <si>
    <t>http://cacp.utsa.edu/academic-programs/interior-design/</t>
  </si>
  <si>
    <t>http://cacp.utsa.edu/academic-programs/department-of-architecture/m.arch.-3/</t>
  </si>
  <si>
    <t>http://cacp.utsa.edu/academic-programs/department-of-architecture/m.s.-in-architecture/</t>
  </si>
  <si>
    <t>http://cacp.utsa.edu/academic-programs/urban-and-regional-planning/m.s.-in-urban-and-regional-planning/</t>
  </si>
  <si>
    <t>PhD Civil Engineering and Building Performance</t>
  </si>
  <si>
    <t>http://cacp.utsa.edu/academic-programs/department-of-architecture/ph.d.-in-civil-engineering-building-performance-track/</t>
  </si>
  <si>
    <t>Construction</t>
  </si>
  <si>
    <t>PhD Civil Engineering: Construction Science and Management</t>
  </si>
  <si>
    <t>http://cacp.utsa.edu/academic-programs/construction-science/ph.d.-in-civil-engineering-construction-science-and-management-track/</t>
  </si>
  <si>
    <t>B.S. Construction Science and Management</t>
  </si>
  <si>
    <t>http://cacp.utsa.edu/academic-programs/construction-science/b.s.-in-construction-science-and-management/</t>
  </si>
  <si>
    <t>University of Houston</t>
  </si>
  <si>
    <t>212 E. Cullen Building</t>
  </si>
  <si>
    <t>77204-2018</t>
  </si>
  <si>
    <t>www.uh.edu/</t>
  </si>
  <si>
    <t>Gerald D. Hines College of Architecture</t>
  </si>
  <si>
    <t>https://uh.edu/architecture/programs/undergraduate-programs/architecture/</t>
  </si>
  <si>
    <t>https://uh.edu/architecture/programs/undergraduate-programs/interior-architecture/</t>
  </si>
  <si>
    <t>https://uh.edu/architecture/programs/undergraduate-programs/industrial-design/</t>
  </si>
  <si>
    <t>https://uh.edu/architecture/programs/undergraduate-programs/environmental-design/</t>
  </si>
  <si>
    <t>https://uh.edu/architecture/programs/graduate-programs/architecture-level1/</t>
  </si>
  <si>
    <t>https://uh.edu/architecture/programs/graduate-programs/architecture/</t>
  </si>
  <si>
    <t>M.A. Architectural Studies</t>
  </si>
  <si>
    <t>https://uh.edu/architecture/programs/graduate-programs/architectural-studies/</t>
  </si>
  <si>
    <t>M.S. Industrial Design</t>
  </si>
  <si>
    <t>https://uh.edu/architecture/programs/graduate-programs/industrial-design/</t>
  </si>
  <si>
    <t>University of North Texas</t>
  </si>
  <si>
    <t>1155 Union Circle #311277</t>
  </si>
  <si>
    <t>Denton</t>
  </si>
  <si>
    <t>76203-5017</t>
  </si>
  <si>
    <t>www.unt.edu</t>
  </si>
  <si>
    <t>College of Health and Public Service</t>
  </si>
  <si>
    <t>Department of Public Administration</t>
  </si>
  <si>
    <t>B.A. Urban Policy and Planning</t>
  </si>
  <si>
    <t>https://hps.unt.edu/urban-policy-and-planning-ba</t>
  </si>
  <si>
    <t>University of Utah</t>
  </si>
  <si>
    <t>201 Presidents Circle ROOM 201</t>
  </si>
  <si>
    <t>Salt Lake City</t>
  </si>
  <si>
    <t>UT</t>
  </si>
  <si>
    <t>84112-9008</t>
  </si>
  <si>
    <t>www.utah.edu</t>
  </si>
  <si>
    <t>http://soa.cap.utah.edu/degrees/undergraduate/</t>
  </si>
  <si>
    <t>Department of City and Metropolitan Planning</t>
  </si>
  <si>
    <t>M. City and Metropolitan Planning</t>
  </si>
  <si>
    <t>http://plan.cap.utah.edu/master-of-city-and-metropolitan-planning/#corecurriculum</t>
  </si>
  <si>
    <t>David Eccles School of Business</t>
  </si>
  <si>
    <t>https://eccles.utah.edu/programs/master-of-real-estate-development/</t>
  </si>
  <si>
    <t>http://soa.cap.utah.edu/degrees/graduate/march-3/</t>
  </si>
  <si>
    <t>http://soa.cap.utah.edu/degrees/graduate/msas/</t>
  </si>
  <si>
    <t>Utah State University</t>
  </si>
  <si>
    <t>Old Main Hill</t>
  </si>
  <si>
    <t>Logan</t>
  </si>
  <si>
    <t>84322-1400</t>
  </si>
  <si>
    <t>Mountain West</t>
  </si>
  <si>
    <t>www.usu.edu</t>
  </si>
  <si>
    <t>College of Agriculture and Applied Sciences</t>
  </si>
  <si>
    <t>Department of Landscape Architecture and Environmental Planning</t>
  </si>
  <si>
    <t>https://laep.usu.edu/degrees/bachelors</t>
  </si>
  <si>
    <t>https://laep.usu.edu/degrees/mla-fp-1</t>
  </si>
  <si>
    <t>M.S. Bioregional Planning</t>
  </si>
  <si>
    <t>https://qcnr.usu.edu/graduates/degrees/bioregional_planning</t>
  </si>
  <si>
    <t>https://laep.usu.edu/degrees/doctorate</t>
  </si>
  <si>
    <t>Hampton University</t>
  </si>
  <si>
    <t>100 E. Queen Street</t>
  </si>
  <si>
    <t>Hampton</t>
  </si>
  <si>
    <t>VA</t>
  </si>
  <si>
    <t>23668-0099</t>
  </si>
  <si>
    <t>www.hamptonu.edu</t>
  </si>
  <si>
    <t>School of Engineering and Technology</t>
  </si>
  <si>
    <t>http://architecture.set.hamptonu.edu/</t>
  </si>
  <si>
    <t>James Madison University</t>
  </si>
  <si>
    <t>800 South Main Street</t>
  </si>
  <si>
    <t>Harrisonburg</t>
  </si>
  <si>
    <t>www.jmu.edu/</t>
  </si>
  <si>
    <t>School of Art, Design &amp; Art History</t>
  </si>
  <si>
    <t>https://www.jmu.edu/artandarthistory/programs/architectural-design-bfa.shtml</t>
  </si>
  <si>
    <t>University of Virginia-Main Campus</t>
  </si>
  <si>
    <t>1827 University Avenue</t>
  </si>
  <si>
    <t>Charlottesville</t>
  </si>
  <si>
    <t>22903-2628</t>
  </si>
  <si>
    <t>www.virginia.edu/</t>
  </si>
  <si>
    <t>Architectural History</t>
  </si>
  <si>
    <t>B. Architectural History</t>
  </si>
  <si>
    <t>https://www.arch.virginia.edu/programs/architectural-history/undergraduate</t>
  </si>
  <si>
    <t>Urban and Environmental Planning</t>
  </si>
  <si>
    <t>B. Urban and Environmental Planning</t>
  </si>
  <si>
    <t>https://www.arch.virginia.edu/programs/urban-environmental-planning/undergraduate</t>
  </si>
  <si>
    <t>https://www.arch.virginia.edu/programs/architecture/undergraduate</t>
  </si>
  <si>
    <t>https://www.arch.virginia.edu/programs/landscape-architecture/graduate</t>
  </si>
  <si>
    <t>https://www.arch.virginia.edu/programs/architecture/graduate</t>
  </si>
  <si>
    <t>M. Urban and Environmental Planning</t>
  </si>
  <si>
    <t>https://www.arch.virginia.edu/programs/urban-environmental-planning/graduate</t>
  </si>
  <si>
    <t>PhD the Constructed Environment</t>
  </si>
  <si>
    <t>https://www.arch.virginia.edu/programs/phd-in-the-constructed-environment</t>
  </si>
  <si>
    <t>M. Architectural History</t>
  </si>
  <si>
    <t>https://www.arch.virginia.edu/programs/architectural-history/graduate</t>
  </si>
  <si>
    <t>Virginia Commonwealth University</t>
  </si>
  <si>
    <t>910 W Franklin St</t>
  </si>
  <si>
    <t>Richmond</t>
  </si>
  <si>
    <t>23284-2512</t>
  </si>
  <si>
    <t>www.vcu.edu/</t>
  </si>
  <si>
    <t>School of the Arts</t>
  </si>
  <si>
    <t>http://bulletin.vcu.edu/undergraduate/arts/interior-design/interior-design-bfa/</t>
  </si>
  <si>
    <t>School of Business</t>
  </si>
  <si>
    <t>Finance, Insurance, and Real Estate</t>
  </si>
  <si>
    <t>B.S. Real Estate</t>
  </si>
  <si>
    <t>http://bulletin.vcu.edu/undergraduate/business/finance-insurance-real-estate/real-estate-bs/</t>
  </si>
  <si>
    <t>L. Douglas Wilder School of Government and Public Affairs</t>
  </si>
  <si>
    <t>http://bulletin.vcu.edu/graduate/school-government-public-affairs/urban-regional-planning-murp/</t>
  </si>
  <si>
    <t>http://bulletin.vcu.edu/undergraduate/government-public-affairs/urban-regional-studies-bs/#text</t>
  </si>
  <si>
    <t>Virginia Polytechnic Institute and State University</t>
  </si>
  <si>
    <t>210 Burruss Hall 800 Drillfield Dr.</t>
  </si>
  <si>
    <t>Blacksburg</t>
  </si>
  <si>
    <t>24061-0131</t>
  </si>
  <si>
    <t>WWW.VT.EDU</t>
  </si>
  <si>
    <t>College of Architecture and Urban Studies</t>
  </si>
  <si>
    <t>School of Architecture + Design</t>
  </si>
  <si>
    <t>https://archdesign.caus.vt.edu/degrees/bachelor-of-architecture/</t>
  </si>
  <si>
    <t>https://archdesign.caus.vt.edu/degrees/bachelor-of-landscape-architecture/</t>
  </si>
  <si>
    <t>https://archdesign.caus.vt.edu/degrees/bachelor-of-science-in-interior-design/</t>
  </si>
  <si>
    <t>School of Public And International Affairs</t>
  </si>
  <si>
    <t>Urban Affairs and Planning</t>
  </si>
  <si>
    <t>https://spia.vt.edu/academics/graduate/murp.html</t>
  </si>
  <si>
    <t>https://archdesign.caus.vt.edu/degrees/master-of-landscape-architecture/</t>
  </si>
  <si>
    <t>https://archdesign.caus.vt.edu/degrees/master-of-architecture/</t>
  </si>
  <si>
    <t>M.S. Architecture, Building Science</t>
  </si>
  <si>
    <t>https://archdesign.caus.vt.edu/degrees/master-of-science-in-architecture/</t>
  </si>
  <si>
    <t>M.S. Architecture, Interior Design</t>
  </si>
  <si>
    <t>https://archdesign.caus.vt.edu/degrees/master-of-science-in-architecture-emphasis-in-interior-design/</t>
  </si>
  <si>
    <t>M.S. Architecture, Urban Design</t>
  </si>
  <si>
    <t>https://archdesign.caus.vt.edu/degrees/urban-design/</t>
  </si>
  <si>
    <t>PhD Planning, Governance, and Globalization</t>
  </si>
  <si>
    <t>https://spia.vt.edu/academics/graduate/pgg.html</t>
  </si>
  <si>
    <t>PhD Architecture and Design Research</t>
  </si>
  <si>
    <t>https://archdesign.caus.vt.edu/degrees/ph-d-in-architecture-and-design-research/</t>
  </si>
  <si>
    <t>Norwich University</t>
  </si>
  <si>
    <t>158 Harmon Drive</t>
  </si>
  <si>
    <t>Northfield</t>
  </si>
  <si>
    <t>VT</t>
  </si>
  <si>
    <t>05663-1035</t>
  </si>
  <si>
    <t>www.norwich.edu</t>
  </si>
  <si>
    <t>College of Professional Schools</t>
  </si>
  <si>
    <t>School of Architecture and Art</t>
  </si>
  <si>
    <t>https://www.norwich.edu/programs/architecture-and-art</t>
  </si>
  <si>
    <t>University of Vermont</t>
  </si>
  <si>
    <t>85 S Prospect St</t>
  </si>
  <si>
    <t>Burlington</t>
  </si>
  <si>
    <t>05405-0160</t>
  </si>
  <si>
    <t>www.uvm.edu</t>
  </si>
  <si>
    <t>https://www.uvm.edu/cas/historicpreservation/ms-historic-preservation</t>
  </si>
  <si>
    <t>Eastern Washington University</t>
  </si>
  <si>
    <t>526 5th Street</t>
  </si>
  <si>
    <t>Cheney</t>
  </si>
  <si>
    <t>WA</t>
  </si>
  <si>
    <t>99004-2496</t>
  </si>
  <si>
    <t>www.ewu.edu</t>
  </si>
  <si>
    <t>Geography and Anthropology</t>
  </si>
  <si>
    <t>https://www.ewu.edu/css/geography-anthropology/urban-regional-planning/murp/</t>
  </si>
  <si>
    <t>https://www.ewu.edu/css/geography-anthropology/urban-regional-planning/ba/</t>
  </si>
  <si>
    <t>University of Washington-Seattle Campus</t>
  </si>
  <si>
    <t>1400 NE Campus Parkway</t>
  </si>
  <si>
    <t>Seattle</t>
  </si>
  <si>
    <t>98195-4550</t>
  </si>
  <si>
    <t>www.washington.edu</t>
  </si>
  <si>
    <t>College of Built Environments</t>
  </si>
  <si>
    <t>http://larch.be.uw.edu/programs/undergraduate/</t>
  </si>
  <si>
    <t>http://larch.be.uw.edu/programs/graduate/</t>
  </si>
  <si>
    <t>http://arch.be.washington.edu/programs-and-courses/ba-arch-2/ba-arch/</t>
  </si>
  <si>
    <t>B.A. Architectural Design</t>
  </si>
  <si>
    <t>http://arch.be.washington.edu/admissions/undergraduate-admissions/ba-arch-design/</t>
  </si>
  <si>
    <t>http://cm.be.uw.edu/degrees-certificates/bs-cm/</t>
  </si>
  <si>
    <t>Community and Environmental Planning</t>
  </si>
  <si>
    <t>B.A. Community, Environment, and Planning</t>
  </si>
  <si>
    <t>http://cep.be.washington.edu/about/structure/</t>
  </si>
  <si>
    <t>http://arch.be.washington.edu/admissions/m-arch/</t>
  </si>
  <si>
    <t>M.S. Architecture - Design Computing</t>
  </si>
  <si>
    <t>https://arch.be.uw.edu/programs-and-courses/ms-arch/design-technology/</t>
  </si>
  <si>
    <t>M.S. Architecture - History and Theory</t>
  </si>
  <si>
    <t>http://arch.be.uw.edu/programs-and-courses/ms-arch/theory/</t>
  </si>
  <si>
    <t>http://cm.be.uw.edu/degrees-certificates/graduate-degrees/</t>
  </si>
  <si>
    <t>M.S. Real Estate</t>
  </si>
  <si>
    <t>http://realestate.washington.edu/programs/masters-of-real-estate/</t>
  </si>
  <si>
    <t>Urban Design and Planning</t>
  </si>
  <si>
    <t>http://urbdp.be.washington.edu/programs/mup-graduate-degree/</t>
  </si>
  <si>
    <t>M. Infrastructure Planning and Management</t>
  </si>
  <si>
    <t>https://www.infrastructure-management.uw.edu/</t>
  </si>
  <si>
    <t>University of Washington-Tacoma Campus</t>
  </si>
  <si>
    <t>1900 Commerce St</t>
  </si>
  <si>
    <t>Tacoma</t>
  </si>
  <si>
    <t>98402-3100</t>
  </si>
  <si>
    <t>www.tacoma.uw.edu/</t>
  </si>
  <si>
    <t>School of Urban Studies</t>
  </si>
  <si>
    <t>Sustainable Urban Development</t>
  </si>
  <si>
    <t>B.A. Sustainable Urban Development</t>
  </si>
  <si>
    <t>https://www.tacoma.uw.edu/uwt/urban-studies/ba-sustainable-urban-development</t>
  </si>
  <si>
    <t>https://www.tacoma.uw.edu/node/20965#gsc.tab=0</t>
  </si>
  <si>
    <t>M.A. Community Planning</t>
  </si>
  <si>
    <t>https://www.tacoma.uw.edu/urban-studies/prospective-ma-students-1#gsc.tab=0</t>
  </si>
  <si>
    <t>Geospatial Technologies</t>
  </si>
  <si>
    <t>M.S. Geospatial Technologies</t>
  </si>
  <si>
    <t>https://www.tacoma.uw.edu/urban-studies/ms-program-overview#gsc.tab=0</t>
  </si>
  <si>
    <t>B.S. Urban Design</t>
  </si>
  <si>
    <t>https://www.tacoma.uw.edu/urban-studies/bs-urban-design#gsc.tab=0</t>
  </si>
  <si>
    <t>Washington State University</t>
  </si>
  <si>
    <t>French Administration Building</t>
  </si>
  <si>
    <t>Pullman</t>
  </si>
  <si>
    <t>99164-5910</t>
  </si>
  <si>
    <t>wsu.edu/</t>
  </si>
  <si>
    <t>Voiland College of Engineering and Architecture</t>
  </si>
  <si>
    <t>School of Design and Construction</t>
  </si>
  <si>
    <t>https://sdc.wsu.edu/landscape-architecture/</t>
  </si>
  <si>
    <t>https://sdc.wsu.edu/interior-design/</t>
  </si>
  <si>
    <t>https://sdc.wsu.edu/architectural-studies/</t>
  </si>
  <si>
    <t>B.S. Construction Engineering</t>
  </si>
  <si>
    <t>https://sdc.wsu.edu/construction-engineering/</t>
  </si>
  <si>
    <t>https://sdc.wsu.edu/construction-management/</t>
  </si>
  <si>
    <t>https://sdc.wsu.edu/architectural-studies/master-of-architecture/</t>
  </si>
  <si>
    <t>https://sdc.wsu.edu/interior-design/master-of-arts/</t>
  </si>
  <si>
    <t>Western Washington University</t>
  </si>
  <si>
    <t>516 High Street</t>
  </si>
  <si>
    <t>Bellingham</t>
  </si>
  <si>
    <t>98225-9008</t>
  </si>
  <si>
    <t>www.wwu.edu</t>
  </si>
  <si>
    <t>Huxley College of the Environment</t>
  </si>
  <si>
    <t>Urban and Environmental Planning and Policy</t>
  </si>
  <si>
    <t>B.A. Urban Planning and Sustainable Development</t>
  </si>
  <si>
    <t>https://huxley.wwu.edu/urban-planning-and-sustainable-development-program</t>
  </si>
  <si>
    <t>University of Wisconsin Colleges</t>
  </si>
  <si>
    <t>780 Regent St</t>
  </si>
  <si>
    <t>Madison</t>
  </si>
  <si>
    <t>WI</t>
  </si>
  <si>
    <t>53708-8680</t>
  </si>
  <si>
    <t>www.uwc.edu</t>
  </si>
  <si>
    <t>College of Letters and Science</t>
  </si>
  <si>
    <t>Planning and Landscape Architecture</t>
  </si>
  <si>
    <t>https://dpla.wisc.edu/bsla-professional-degree/</t>
  </si>
  <si>
    <t>https://dpla.wisc.edu/academics/graduate-programs/ms-landscape-architecture/</t>
  </si>
  <si>
    <t>https://dpla.wisc.edu/academics/graduate-programs/ms-urban-and-regional-planning-2/</t>
  </si>
  <si>
    <t>https://dpla.wisc.edu/academics/graduate-programs/phd-urban-and-regional-planning/</t>
  </si>
  <si>
    <t>University of Wisconsin-Milwaukee</t>
  </si>
  <si>
    <t>2200 E Kenwood Blvd</t>
  </si>
  <si>
    <t>Milwaukee</t>
  </si>
  <si>
    <t>53201-0413</t>
  </si>
  <si>
    <t>www.uwm.edu</t>
  </si>
  <si>
    <t>School of Architecture and Urban Planning</t>
  </si>
  <si>
    <t>https://uwm.edu/sarup/architecture/bsas/</t>
  </si>
  <si>
    <t>https://uwm.edu/sarup/architecture/march/</t>
  </si>
  <si>
    <t>https://uwm.edu/sarup/architecture/msarch/</t>
  </si>
  <si>
    <t>https://uwm.edu/sarup/architecture/phd/</t>
  </si>
  <si>
    <t>https://uwm.edu/sarup/urban-planning/</t>
  </si>
  <si>
    <t>Fairmont State University</t>
  </si>
  <si>
    <t>1201 Locust Ave</t>
  </si>
  <si>
    <t>Fairmont</t>
  </si>
  <si>
    <t>WV</t>
  </si>
  <si>
    <t>26554-2470</t>
  </si>
  <si>
    <t>www.fairmontstate.edu/</t>
  </si>
  <si>
    <t>College of Science and Technology</t>
  </si>
  <si>
    <t>Architecture, Art, and Design</t>
  </si>
  <si>
    <t>A.A.E.</t>
  </si>
  <si>
    <t>https://www.fairmontstate.edu/collegeofscitech/academics/architecture-program</t>
  </si>
  <si>
    <t>West Virginia University</t>
  </si>
  <si>
    <t>PO Box 6201</t>
  </si>
  <si>
    <t>Morgantown</t>
  </si>
  <si>
    <t>www.wvu.edu</t>
  </si>
  <si>
    <t>Davis College of Agriculture, Natural Resources and Design</t>
  </si>
  <si>
    <t>School of Design and Community Development</t>
  </si>
  <si>
    <t>B.S. Agriculture</t>
  </si>
  <si>
    <t>https://designcomm.wvu.edu/undergraduate/majors/agricultural-extension-education</t>
  </si>
  <si>
    <t>https://designcomm.wvu.edu/undergraduate/majors/interior-architecture</t>
  </si>
  <si>
    <t>https://designcomm.wvu.edu/undergraduate/majors/landscape-architecture</t>
  </si>
  <si>
    <t>https://designcomm.wvu.edu/graduate/landscape-architecture</t>
  </si>
  <si>
    <t>M. Agricultural and Extension Education</t>
  </si>
  <si>
    <t>https://designcomm.wvu.edu/graduate/agricultural-and-extension-education</t>
  </si>
  <si>
    <t>PhD Agricultural and Extension Education</t>
  </si>
  <si>
    <t>PhD Human and Community Development</t>
  </si>
  <si>
    <t>https://designcomm.wvu.edu/graduate/human-and-community-development</t>
  </si>
  <si>
    <t>in-state_tuition</t>
  </si>
  <si>
    <t>in-state_fees</t>
  </si>
  <si>
    <t>out-of-state_tuition</t>
  </si>
  <si>
    <t>out-of-state_fees</t>
  </si>
  <si>
    <r>
      <rPr>
        <u/>
        <sz val="10"/>
        <color rgb="FF1155CC"/>
        <rFont val="Arial"/>
        <family val="2"/>
      </rPr>
      <t>https://fayjones.uark.edu/academics/graduate-program/resiliency-design.php</t>
    </r>
    <r>
      <rPr>
        <u/>
        <sz val="10"/>
        <color rgb="FF1155CC"/>
        <rFont val="Arial"/>
        <family val="2"/>
      </rPr>
      <t xml:space="preserve"> and https://ua-cdc.squarespace.com/graduate-studies-1</t>
    </r>
  </si>
  <si>
    <r>
      <rPr>
        <u/>
        <sz val="10"/>
        <color rgb="FF0563C1"/>
        <rFont val="Arial"/>
        <family val="2"/>
      </rPr>
      <t xml:space="preserve">https://arch.illinois.edu/degrees/phd-architecture, </t>
    </r>
    <r>
      <rPr>
        <u/>
        <sz val="10"/>
        <color rgb="FF1155CC"/>
        <rFont val="Arial"/>
        <family val="2"/>
      </rPr>
      <t>http://phd.faa.illinois.edu/</t>
    </r>
  </si>
  <si>
    <t>https://www.uno.edu/academics/colaehd/la/planning-and-urban-studies/graduate/urban-studies-phdd</t>
  </si>
  <si>
    <t>https://capla.arizona.edu/academics/graduate-certificate-heritage-conservation</t>
  </si>
  <si>
    <t>Certificate Energy Efficient Building Design</t>
  </si>
  <si>
    <t>https://capla.arizona.edu/academics/graduate-certificate-energy-efficient-building-design</t>
  </si>
  <si>
    <t>CED certificate programs</t>
  </si>
  <si>
    <t>https://ced.berkeley.edu/academics/certificate-programs/</t>
  </si>
  <si>
    <t>asdfghjk</t>
  </si>
  <si>
    <t>M.F.A. Architecture</t>
  </si>
  <si>
    <t>B. Urban Science and Planning</t>
  </si>
  <si>
    <t>B.S. Design Studies</t>
  </si>
  <si>
    <t>M.S. Architecture Sustainable Design</t>
  </si>
  <si>
    <t>M.S. Architecture
 Metropolitan Design</t>
  </si>
  <si>
    <t>M.S. Architecture Research Practices</t>
  </si>
  <si>
    <t>M.S. Housing Studies</t>
  </si>
  <si>
    <t>https://design.umn.edu/academics/housing.html</t>
  </si>
  <si>
    <t>M.A. Housing Studies</t>
  </si>
  <si>
    <t>Public Interest Design Minor</t>
  </si>
  <si>
    <t>https://design.umn.edu/academics/pid_minor.html</t>
  </si>
  <si>
    <t>B.EnvD Landscape Design and Planning</t>
  </si>
  <si>
    <t>http://www.arch.montana.edu/programs/undergraduate/index.html</t>
  </si>
  <si>
    <t>https://planning.ecu.edu/academic-programs/#certificate</t>
  </si>
  <si>
    <t>Undergraduate Minor</t>
  </si>
  <si>
    <t>Plymouth State University</t>
  </si>
  <si>
    <t>https://www.plymouth.edu/academics/graduate-academic-programs/certificates/historic-preservation/</t>
  </si>
  <si>
    <t>M. P. S. Environmental Science</t>
  </si>
  <si>
    <t>https://daap.uc.edu/academics/sop/overview/historic-preservation-graduate-certificate</t>
  </si>
  <si>
    <t>https://www.ursuline.edu/academics/programs/historic-preservation2/course-requirements</t>
  </si>
  <si>
    <t>M.F.A. Landscape Architecture</t>
  </si>
  <si>
    <t>https://www.design.upenn.edu/all-degrees-certificates/master-urban-spatial-analytics</t>
  </si>
  <si>
    <t>https://gurabo.uagm.edu/sites/default/files/uploads/EIDA/pdf/BD-Diseno-Interiores.pdf</t>
  </si>
  <si>
    <t>B. Environmental Design (Dise����o Ambiental)</t>
  </si>
  <si>
    <t>REGIONS</t>
  </si>
  <si>
    <t>UNIVERSITIES</t>
  </si>
  <si>
    <t>DEGREES</t>
  </si>
  <si>
    <t>Degree Programs By Level</t>
  </si>
  <si>
    <t xml:space="preserve">Degree Programs by Type </t>
  </si>
  <si>
    <t>Degree Programs with dual degrees</t>
  </si>
  <si>
    <t>COUNTUNIQUE of university</t>
  </si>
  <si>
    <t>COUNTA of degree_name</t>
  </si>
  <si>
    <t>COUNTA of land_grant_university</t>
  </si>
  <si>
    <t>Grand Total</t>
  </si>
  <si>
    <t>Degree Programs by number of dual degree programs avaialble per degree</t>
  </si>
  <si>
    <t># DUAL DEGREES AVAILABLE</t>
  </si>
  <si>
    <t>LIST OF UNIVERSITIES</t>
  </si>
  <si>
    <t># of degrees</t>
  </si>
  <si>
    <t>Instate Tuition</t>
  </si>
  <si>
    <t>Degree Programs by Accrediations</t>
  </si>
  <si>
    <t>AVERAGE of instate_tuition_and_fees</t>
  </si>
  <si>
    <t>Degree Programs by Type of School Within Uni</t>
  </si>
  <si>
    <t>Number of Accredited Programs</t>
  </si>
  <si>
    <t>Degree Programs in HBCUs (1 = HBCU)</t>
  </si>
  <si>
    <t>Number of STEM Programs</t>
  </si>
  <si>
    <t>Degree Programs in Land Grant Universities</t>
  </si>
  <si>
    <t>Number programs by professional status</t>
  </si>
  <si>
    <t>Universities with healthcare-related courses/research</t>
  </si>
  <si>
    <t>Florida Atlantic University</t>
  </si>
  <si>
    <t>Pontificial Catholic University of Puerto Rico</t>
  </si>
  <si>
    <t>Savannah Technical College</t>
  </si>
  <si>
    <t>SUNY College of Technology at Alfred</t>
  </si>
  <si>
    <t>Plymouth</t>
  </si>
  <si>
    <t>NH</t>
  </si>
  <si>
    <t>www.plymouth.edu</t>
  </si>
  <si>
    <t>geo</t>
  </si>
  <si>
    <t>(-86.568502,34.7833679999999)</t>
  </si>
  <si>
    <t>(-85.488258,32.599378)</t>
  </si>
  <si>
    <t>(-85.708492,32.4309)</t>
  </si>
  <si>
    <t>(-94.176981,36.070009)</t>
  </si>
  <si>
    <t>(-92.457672,35.077945)</t>
  </si>
  <si>
    <t>(-111.934383,33.417721)</t>
  </si>
  <si>
    <t>(-111.653724,35.188449)</t>
  </si>
  <si>
    <t>(-110.950814999999,32.2326719999999)</t>
  </si>
  <si>
    <t>(-122.400686,37.787748)</t>
  </si>
  <si>
    <t>(-117.425869999999,33.928569)</t>
  </si>
  <si>
    <t>(-122.399451,37.767485)</t>
  </si>
  <si>
    <t>(-120.657311,35.299513)</t>
  </si>
  <si>
    <t>(-117.819019,34.0542729999999)</t>
  </si>
  <si>
    <t>(-118.526817,34.2367099999999)</t>
  </si>
  <si>
    <t>(-117.153457199999,32.7133678)</t>
  </si>
  <si>
    <t>(-117.071228,32.77525)</t>
  </si>
  <si>
    <t>(-121.880620999999,37.336569)</t>
  </si>
  <si>
    <t>(-122.673261,38.341023)</t>
  </si>
  <si>
    <t>(-118.232703,34.04365)</t>
  </si>
  <si>
    <t>(-122.260462999999,37.871918)</t>
  </si>
  <si>
    <t>(-121.751958,38.539895)</t>
  </si>
  <si>
    <t>(-117.841248,33.648434)</t>
  </si>
  <si>
    <t>(-118.443901,34.068892)</t>
  </si>
  <si>
    <t>(-118.284168999999,34.021281)</t>
  </si>
  <si>
    <t>(-118.341146999999,34.208011)</t>
  </si>
  <si>
    <t>(-105.080732,40.574805)</t>
  </si>
  <si>
    <t>(-105.270823,40.008781)</t>
  </si>
  <si>
    <t>(-104.837722,39.745149)</t>
  </si>
  <si>
    <t>(-72.249948,41.809098)</t>
  </si>
  <si>
    <t>(-72.714965,41.796485)</t>
  </si>
  <si>
    <t>(-72.926688,41.311158)</t>
  </si>
  <si>
    <t>(-76.998961,38.935796)</t>
  </si>
  <si>
    <t>(-77.047871,38.89865)</t>
  </si>
  <si>
    <t>(-77.073463,38.908809)</t>
  </si>
  <si>
    <t>(-77.019478,38.920739)</t>
  </si>
  <si>
    <t>(-77.066247,38.943819)</t>
  </si>
  <si>
    <t>(-75.752822,39.679577)</t>
  </si>
  <si>
    <t>(-84.290226,30.4285039999999)</t>
  </si>
  <si>
    <t>(-80.102978,26.372421)</t>
  </si>
  <si>
    <t>(-80.377591,25.757111)</t>
  </si>
  <si>
    <t>(-84.291921,30.440756)</t>
  </si>
  <si>
    <t>(-81.198805,28.6010599999999)</t>
  </si>
  <si>
    <t>(-82.347911,29.64629)</t>
  </si>
  <si>
    <t>(-80.278662,25.72126)</t>
  </si>
  <si>
    <t>(-82.413232,28.061458)</t>
  </si>
  <si>
    <t>(-84.394832,33.77242)</t>
  </si>
  <si>
    <t>(-84.38667,33.7527)</t>
  </si>
  <si>
    <t>(-84.583052,34.038807)</t>
  </si>
  <si>
    <t>(-81.093849,32.072963)</t>
  </si>
  <si>
    <t>(-81.114753,32.0232109999999)</t>
  </si>
  <si>
    <t>(-83.374039,33.956262)</t>
  </si>
  <si>
    <t>(-157.818979,21.298598)</t>
  </si>
  <si>
    <t>(-93.648504,42.026212)</t>
  </si>
  <si>
    <t>(-91.536425,41.661935)</t>
  </si>
  <si>
    <t>(-117.024295999999,46.726894)</t>
  </si>
  <si>
    <t>(-87.627321,41.8313)</t>
  </si>
  <si>
    <t>(-88.2897079999999,42.05896)</t>
  </si>
  <si>
    <t>(-87.621411,41.879646)</t>
  </si>
  <si>
    <t>(-89.2172729999999,37.714193)</t>
  </si>
  <si>
    <t>(-87.651145,41.872651)</t>
  </si>
  <si>
    <t>(-88.2303089999999,40.108864)</t>
  </si>
  <si>
    <t>(-90.6852349999999,40.465621)</t>
  </si>
  <si>
    <t>(-85.409043,40.203431)</t>
  </si>
  <si>
    <t>(-86.526904,39.166383)</t>
  </si>
  <si>
    <t>(-86.914435,40.428206)</t>
  </si>
  <si>
    <t>(-86.238959,41.703058)</t>
  </si>
  <si>
    <t>(-96.581077,39.188648)</t>
  </si>
  <si>
    <t>(-95.247567,38.958549)</t>
  </si>
  <si>
    <t>(-84.504747,38.038911)</t>
  </si>
  <si>
    <t>(-85.758843,38.215752)</t>
  </si>
  <si>
    <t>(-91.178921,30.414986)</t>
  </si>
  <si>
    <t>(-92.649963,32.5282969999999)</t>
  </si>
  <si>
    <t>(-90.120409,29.939696)</t>
  </si>
  <si>
    <t>(-92.01941,30.215283)</t>
  </si>
  <si>
    <t>(-71.085851,42.34867)</t>
  </si>
  <si>
    <t>(-71.09984,42.349581)</t>
  </si>
  <si>
    <t>(-71.118313,42.374471)</t>
  </si>
  <si>
    <t>(-71.099275,42.3368619999999)</t>
  </si>
  <si>
    <t>(-71.092115,42.360095)</t>
  </si>
  <si>
    <t>(-71.088782,42.3399919999999)</t>
  </si>
  <si>
    <t>(-71.120316,42.408465)</t>
  </si>
  <si>
    <t>(-72.526728,42.385999)</t>
  </si>
  <si>
    <t>(-71.036865,42.312881)</t>
  </si>
  <si>
    <t>(-71.094983,42.336632)</t>
  </si>
  <si>
    <t>(-72.795673,42.131589)</t>
  </si>
  <si>
    <t>(-76.5122229999999,39.049813)</t>
  </si>
  <si>
    <t>(-76.594843,39.410175)</t>
  </si>
  <si>
    <t>(-76.621033,39.308792)</t>
  </si>
  <si>
    <t>(-76.584238,39.344235)</t>
  </si>
  <si>
    <t>(-75.605705,38.345447)</t>
  </si>
  <si>
    <t>(-76.944721,38.988178)</t>
  </si>
  <si>
    <t>(-69.796396,44.337746)</t>
  </si>
  <si>
    <t>(-86.355815,41.963859)</t>
  </si>
  <si>
    <t>(-83.742769,42.275921)</t>
  </si>
  <si>
    <t>(-85.483509,43.687464)</t>
  </si>
  <si>
    <t>(-83.2497967,42.4755011)</t>
  </si>
  <si>
    <t>(-84.476111,42.73212)</t>
  </si>
  <si>
    <t>(-83.138369,42.417168)</t>
  </si>
  <si>
    <t>(-85.6151199999999,42.282589)</t>
  </si>
  <si>
    <t>(-93.2900689999999,44.973081)</t>
  </si>
  <si>
    <t>(-93.99945,44.146712)</t>
  </si>
  <si>
    <t>(-94.1529999999999,45.5524179999999)</t>
  </si>
  <si>
    <t>(-93.235352,44.977886)</t>
  </si>
  <si>
    <t>(-93.2857729999999,37.219757)</t>
  </si>
  <si>
    <t>(-93.276821,37.197983)</t>
  </si>
  <si>
    <t>(-90.23343,38.636516)</t>
  </si>
  <si>
    <t>(-89.529119,37.31575)</t>
  </si>
  <si>
    <t>(-94.578039,39.0353659999999)</t>
  </si>
  <si>
    <t>(-90.310604,38.647929)</t>
  </si>
  <si>
    <t>(-90.20663,32.296781)</t>
  </si>
  <si>
    <t>(-88.790139,33.454852)</t>
  </si>
  <si>
    <t>(-111.048812,45.666726)</t>
  </si>
  <si>
    <t>(-81.680234,36.214844)</t>
  </si>
  <si>
    <t>(-77.368291,35.607186)</t>
  </si>
  <si>
    <t>(-79.770152,36.076737)</t>
  </si>
  <si>
    <t>(-78.674517,35.785111)</t>
  </si>
  <si>
    <t>(-79.050969,35.911769)</t>
  </si>
  <si>
    <t>(-80.730919,35.306022)</t>
  </si>
  <si>
    <t>(-79.809844,36.067503)</t>
  </si>
  <si>
    <t>(-96.800838,46.893127)</t>
  </si>
  <si>
    <t>(-96.700508,40.817598)</t>
  </si>
  <si>
    <t>(-71.691164,43.757386)</t>
  </si>
  <si>
    <t>(-74.234668,40.679429)</t>
  </si>
  <si>
    <t>(-74.177113,40.741997)</t>
  </si>
  <si>
    <t>(-74.659365,40.348732)</t>
  </si>
  <si>
    <t>(-75.117974,39.709768)</t>
  </si>
  <si>
    <t>(-74.446251,40.498769)</t>
  </si>
  <si>
    <t>(-106.620155,35.083868)</t>
  </si>
  <si>
    <t>(-115.141153,36.106994)</t>
  </si>
  <si>
    <t>(-73.961885,40.8082859999999)</t>
  </si>
  <si>
    <t>(-73.990516,40.72938)</t>
  </si>
  <si>
    <t>(-76.4830839999999,42.4472)</t>
  </si>
  <si>
    <t>(-73.95055,40.819794)</t>
  </si>
  <si>
    <t>(-73.964795,40.768669)</t>
  </si>
  <si>
    <t>(-73.6078,40.812447)</t>
  </si>
  <si>
    <t>(-73.997264,40.729452)</t>
  </si>
  <si>
    <t>(-73.962149,40.691154)</t>
  </si>
  <si>
    <t>(-73.678768,42.728983)</t>
  </si>
  <si>
    <t>(-77.6738599999999,43.084188)</t>
  </si>
  <si>
    <t>(-73.825014,42.686917)</t>
  </si>
  <si>
    <t>(-76.138724,43.034765)</t>
  </si>
  <si>
    <t>(-77.794632,42.255262)</t>
  </si>
  <si>
    <t>(-78.789458,43.0009419999999)</t>
  </si>
  <si>
    <t>(-76.136975,43.040176)</t>
  </si>
  <si>
    <t>(-73.994636,40.735275)</t>
  </si>
  <si>
    <t>(-80.964901,40.07695)</t>
  </si>
  <si>
    <t>(-83.640896,41.375513)</t>
  </si>
  <si>
    <t>(-81.673052,41.502918)</t>
  </si>
  <si>
    <t>(-81.3425329999999,41.146653)</t>
  </si>
  <si>
    <t>(-84.731821,39.509642)</t>
  </si>
  <si>
    <t>(-83.009001,39.998389)</t>
  </si>
  <si>
    <t>(-84.51428,39.131159)</t>
  </si>
  <si>
    <t>(-81.466716,41.494971)</t>
  </si>
  <si>
    <t>(-97.069743,36.1230849999999)</t>
  </si>
  <si>
    <t>(-97.445692,35.208152)</t>
  </si>
  <si>
    <t>(-123.823338999999,46.183107)</t>
  </si>
  <si>
    <t>(-122.683553,45.511229)</t>
  </si>
  <si>
    <t>(-123.075791999999,44.045146)</t>
  </si>
  <si>
    <t>(-74.965841,40.239102)</t>
  </si>
  <si>
    <t>(-79.942914,40.4446159999999)</t>
  </si>
  <si>
    <t>(-75.158202,40.29757)</t>
  </si>
  <si>
    <t>(-75.188745,39.954855)</t>
  </si>
  <si>
    <t>(-79.159869,40.615589)</t>
  </si>
  <si>
    <t>(-75.192645,40.022882)</t>
  </si>
  <si>
    <t>(-75.633996,41.434978)</t>
  </si>
  <si>
    <t>(-77.861644,40.800732)</t>
  </si>
  <si>
    <t>(-75.158267,39.9809429999999)</t>
  </si>
  <si>
    <t>(-75.19391,39.9509289999999)</t>
  </si>
  <si>
    <t>(-79.954692,40.444502)</t>
  </si>
  <si>
    <t>(-75.59812,39.953398)</t>
  </si>
  <si>
    <t>(-66.0559137,18.4223343)</t>
  </si>
  <si>
    <t>(-66.6186800999999,18.0007601)</t>
  </si>
  <si>
    <t>(-66.0614433,18.3870373)</t>
  </si>
  <si>
    <t>(-66.0500407,18.4028091)</t>
  </si>
  <si>
    <t>(-71.407692,41.825935)</t>
  </si>
  <si>
    <t>(-71.260374,41.650214)</t>
  </si>
  <si>
    <t>(-71.301125,41.471445)</t>
  </si>
  <si>
    <t>(-71.527356,41.484691)</t>
  </si>
  <si>
    <t>(-79.9469442,32.8050545)</t>
  </si>
  <si>
    <t>(-82.835114,34.679381)</t>
  </si>
  <si>
    <t>(-79.937251,32.783142)</t>
  </si>
  <si>
    <t>(-96.782139,44.317485)</t>
  </si>
  <si>
    <t>(-86.794715,36.133866)</t>
  </si>
  <si>
    <t>(-86.360618,35.848005)</t>
  </si>
  <si>
    <t>(-83.925852,35.952082)</t>
  </si>
  <si>
    <t>(-89.938068,35.118878)</t>
  </si>
  <si>
    <t>(-97.407627,27.763623)</t>
  </si>
  <si>
    <t>(-95.989475,30.092425)</t>
  </si>
  <si>
    <t>(-95.402035,29.7178969999999)</t>
  </si>
  <si>
    <t>(-96.336475,30.618726)</t>
  </si>
  <si>
    <t>(-95.361961,29.722468)</t>
  </si>
  <si>
    <t>(-101.874783,33.583448)</t>
  </si>
  <si>
    <t>(-97.115087,32.728437)</t>
  </si>
  <si>
    <t>(-97.739291,30.28609)</t>
  </si>
  <si>
    <t>(-98.621386,29.582418)</t>
  </si>
  <si>
    <t>(-95.343537,29.7203929999999)</t>
  </si>
  <si>
    <t>(-97.148422,33.211178)</t>
  </si>
  <si>
    <t>(-111.846043999999,40.762484)</t>
  </si>
  <si>
    <t>(-111.81391,41.7407479999999)</t>
  </si>
  <si>
    <t>(-76.339161,37.019944)</t>
  </si>
  <si>
    <t>(-78.8704839999999,38.4363109999999)</t>
  </si>
  <si>
    <t>(-78.503428,38.035665)</t>
  </si>
  <si>
    <t>(-77.453597,37.547631)</t>
  </si>
  <si>
    <t>(-80.423675,37.229012)</t>
  </si>
  <si>
    <t>(-72.660129,44.139402)</t>
  </si>
  <si>
    <t>(-73.198128,44.479262)</t>
  </si>
  <si>
    <t>(-117.583808,47.4906669999999)</t>
  </si>
  <si>
    <t>(-122.313115,47.656213)</t>
  </si>
  <si>
    <t>(-122.438540999999,47.244594)</t>
  </si>
  <si>
    <t>(-117.158167999999,46.7304479999999)</t>
  </si>
  <si>
    <t>(-122.484873,48.7372359999999)</t>
  </si>
  <si>
    <t>(-89.39859,43.068214)</t>
  </si>
  <si>
    <t>(-87.880488,43.076848)</t>
  </si>
  <si>
    <t>(-80.1618439999999,39.485925)</t>
  </si>
  <si>
    <t>(-79.954391,39.634371)</t>
  </si>
  <si>
    <t>curriculum_url</t>
  </si>
  <si>
    <t>thesis_req</t>
  </si>
  <si>
    <t>notes</t>
  </si>
  <si>
    <t>One of 3 options: 
Plan A - A faculty-directed terminal research with a comprehensive examination.
Plan B - A planning project with comprehensive examination.
Plan C - Thesis option.</t>
  </si>
  <si>
    <t>n/a</t>
  </si>
  <si>
    <t>https://cadc.auburn.edu/wp-content/uploads/2019/08/architecture_foundation.pdf</t>
  </si>
  <si>
    <t>https://cadc.auburn.edu/wp-content/uploads/2019/08/mla_nondesign_curriculum_model.pdf</t>
  </si>
  <si>
    <t>https://cadc.auburn.edu/wp-content/uploads/2020/03/Graduate_MSArch.pdf</t>
  </si>
  <si>
    <t>https://cla.auburn.edu/polisci/graduate-programs/master-of-community-planning/curriculum/</t>
  </si>
  <si>
    <t>non-thesis degree but requires capstone project</t>
  </si>
  <si>
    <t>https://cadc.auburn.edu/wp-content/uploads/2019/08/interior-architecture_foundation.pdf</t>
  </si>
  <si>
    <t>https://cadc.auburn.edu/wp-content/uploads/2019/08/environmental_design_curriculum_model.pdf</t>
  </si>
  <si>
    <t>https://www.tuskegee.edu/Content/Uploads/Tuskegee/images/ARCHITECUTRE_CURRICULUM_SHEET_RESIZED.jpg</t>
  </si>
  <si>
    <t>https://fayjones.uark.edu/academics/architecture/curriculum.php</t>
  </si>
  <si>
    <t>offered for honor's students</t>
  </si>
  <si>
    <t>https://fayjones.uark.edu/academics/graduate-program/curriculum.php</t>
  </si>
  <si>
    <r>
      <rPr>
        <u/>
        <sz val="10"/>
        <color rgb="FF1155CC"/>
        <rFont val="Arial"/>
        <family val="2"/>
      </rPr>
      <t>https://fayjones.uark.edu/academics/graduate-program/resiliency-design.php</t>
    </r>
    <r>
      <rPr>
        <u/>
        <sz val="10"/>
        <color rgb="FF1155CC"/>
        <rFont val="Arial"/>
        <family val="2"/>
      </rPr>
      <t xml:space="preserve"> and https://ua-cdc.squarespace.com/graduate-studies-1</t>
    </r>
  </si>
  <si>
    <t>https://fayjones.uark.edu/academics/interior-design/curriculum.php</t>
  </si>
  <si>
    <t>https://fayjones.uark.edu/academics/landscape-architecture/curriculum.php</t>
  </si>
  <si>
    <t>required only for honor's students</t>
  </si>
  <si>
    <t>https://design.asu.edu/degree-programs/architecture-march#plan-of-study</t>
  </si>
  <si>
    <t>https://design.asu.edu/sites/default/files/master_of_science_in_design_ind.pdf</t>
  </si>
  <si>
    <t>thesis or applied project required</t>
  </si>
  <si>
    <t>https://design.asu.edu/sites/default/files/master_of_science_in_architecture.pdf</t>
  </si>
  <si>
    <t>https://webapp4.asu.edu/programs/t5/majorinfo/ASU00/HIDEADSPHD/graduate/false?init=false&amp;nopassive=true</t>
  </si>
  <si>
    <t>dissertation</t>
  </si>
  <si>
    <t xml:space="preserve"> </t>
  </si>
  <si>
    <t>https://webapp4.asu.edu/programs/t5/roadmaps/ASU00/ARPUPBSP/null/ALL/2020</t>
  </si>
  <si>
    <t>https://webapp4.asu.edu/programs/t5/roadmaps/ASU00/ARINDBSD/null/ALL/2020</t>
  </si>
  <si>
    <t>https://webapp4.asu.edu/programs/t5/roadmaps/ASU00/ARSTDBSD/null/ALL/2020</t>
  </si>
  <si>
    <t>https://webapp4.asu.edu/programs/t5/roadmaps/ASU00/ARPLABSLA/null/ALL/2020</t>
  </si>
  <si>
    <t>https://design.asu.edu/degree-programs/landscape-architecture-mla#plan-of-study</t>
  </si>
  <si>
    <t>https://nau.edu/gpr/home/degrees-programs/graduate-degrees-certificates/ms-applied-geospatial-sciences/</t>
  </si>
  <si>
    <t>offered as an option</t>
  </si>
  <si>
    <t>https://nau.edu/gpr/home/degrees-programs/undergraduate-degrees/bs-geographic-science-community-planning/</t>
  </si>
  <si>
    <t>https://capla.arizona.edu/academics/master-landscape-architecture/curriculum-courses</t>
  </si>
  <si>
    <t>master's report or thesis</t>
  </si>
  <si>
    <t>https://capla.arizona.edu/academics/master-real-estate-development/curriculum-courses</t>
  </si>
  <si>
    <t>master's report</t>
  </si>
  <si>
    <t>https://capla.arizona.edu/sites/default/files/UA%20HC%20Curriculum_20-21.pdf</t>
  </si>
  <si>
    <t>https://capla.arizona.edu/sites/default/files/CAPLA%20MRED%20Overview%20and%20Curriculum.pdf</t>
  </si>
  <si>
    <t>https://capla.arizona.edu/academics/bachelor-landscape-architecture/curriculum-courses</t>
  </si>
  <si>
    <t>https://capla.arizona.edu/academics/bachelor-science-sustainable-built-environments/curriculum-emphasis-areas-courses</t>
  </si>
  <si>
    <t>capstone</t>
  </si>
  <si>
    <t>https://capla.arizona.edu/academics/master-architecture/curriculum-courses</t>
  </si>
  <si>
    <t>master's project</t>
  </si>
  <si>
    <t>https://capla.arizona.edu/academics/bachelor-architecture/curriculum-courses</t>
  </si>
  <si>
    <t>https://capla.arizona.edu/academics/master-science-architecture/curriculum-courses</t>
  </si>
  <si>
    <t>master's project or thesis</t>
  </si>
  <si>
    <t>https://www.academyart.edu/degree/architecture/?degree=m-arch</t>
  </si>
  <si>
    <t>https://www.academyart.edu/degree/interior-architecture/?degree=aa</t>
  </si>
  <si>
    <t>https://www.academyart.edu/degree/interior-architecture/?degree=ma</t>
  </si>
  <si>
    <t>https://www.academyart.edu/degree/interior-architecture/?degree=mfa</t>
  </si>
  <si>
    <t>https://www.academyart.edu/degree/landscape-architecture/?degree=aa</t>
  </si>
  <si>
    <t>https://www.academyart.edu/degree/landscape-architecture/?degree=ma</t>
  </si>
  <si>
    <t>https://www.academyart.edu/degree/architecture/?degree=b-arch</t>
  </si>
  <si>
    <t>https://www.academyart.edu/degree/architecture/?degree=ba</t>
  </si>
  <si>
    <t>https://www.academyart.edu/degree/interior-architecture/?degree=bfa</t>
  </si>
  <si>
    <t>https://www.academyart.edu/degree/landscape-architecture/?degree=bfa</t>
  </si>
  <si>
    <t>https://www.cca.edu/architecture/barch/#section-curriculum</t>
  </si>
  <si>
    <t>https://www.cca.edu/architecture/maad/#section-concentrations</t>
  </si>
  <si>
    <t>B. Fine Art</t>
  </si>
  <si>
    <t>http://flowcharts.calpoly.edu/downloads/curric/20-21.Architecture.pdf</t>
  </si>
  <si>
    <t>structural engineering design project</t>
  </si>
  <si>
    <t>master's research project</t>
  </si>
  <si>
    <t>https://content-calpoly-edu.s3.amazonaws.com/planning/1/documents/MCRP-Curriculum_2020-21_Flowchart%20Rev%207-16-20.pdf</t>
  </si>
  <si>
    <t>https://content-calpoly-edu.s3.amazonaws.com/landscape/1/images/20-21%20LA%20Curriculum%20Sheet.pdf</t>
  </si>
  <si>
    <t>senior design project</t>
  </si>
  <si>
    <t>http://flowcharts.calpoly.edu/downloads/curric/20-21.Architectural%20Engineering.pdf</t>
  </si>
  <si>
    <t>http://catalog.calpoly.edu/collegesandprograms/collegeofarchitectureandenvironmentaldesign/constructionmanagement/bsconstructionmanagement/</t>
  </si>
  <si>
    <t>senior project</t>
  </si>
  <si>
    <t>https://content-calpoly-edu.s3.amazonaws.com/planning/1/images/BSCRP%2020-21%20Curriculum%20Sheet.pdf</t>
  </si>
  <si>
    <t>https://www.cpp.edu/academic-programs/academic-advising/tools/sheets-roadmaps/2019-2020/curriculum-sheets/env/19-20_architecture_0613-092717.pdf</t>
  </si>
  <si>
    <t>http://cpp-env-static.s3-us-west-2.amazonaws.com/prod/s3fs-public/attached_files/MArch_36.jpg</t>
  </si>
  <si>
    <t>https://www.cpp.edu/ceu/degree-programs/interior-architecture/curriculum.shtml</t>
  </si>
  <si>
    <t>https://newschoolarch.edu/wp-content/uploads/2018/07/Bachelor-of-Architecture-Program-Outline-2020-2021.pdf</t>
  </si>
  <si>
    <t>https://newschoolarch.edu/wp-content/uploads/2018/07/Bachelor-of-Science-in-Construction-Management-Program-Outline-2020-2021.pdf</t>
  </si>
  <si>
    <t>https://newschoolarch.edu/wp-content/uploads/2018/07/Bachelor-of-Arts-in-Architecture-Program-Outline-2020-2021.pdf</t>
  </si>
  <si>
    <t>https://newschoolarch.edu/wp-content/uploads/2018/07/Master-of-Architecture-First-Professional-Degree-IPAL-43-2020-2021.pdf</t>
  </si>
  <si>
    <t>https://newschoolarch.edu/wp-content/uploads/2018/07/Master-of-Architecture-First-Professional-Degree-43-2020-2021.pdf</t>
  </si>
  <si>
    <t>https://newschoolarch.edu/wp-content/uploads/2018/07/Master-of-Architectural-Studies-51-Program-Outline-2020-2021-1.pdf</t>
  </si>
  <si>
    <t>https://newschoolarch.edu/wp-content/uploads/2018/07/Master-of-Science-in-Architecture-Program-Outline_2020-21.pdf</t>
  </si>
  <si>
    <t>https://newschoolarch.edu/wp-content/uploads/2018/07/Master-of-Construction-Management-Program-Outline-2020-2021.pdf</t>
  </si>
  <si>
    <t>https://www.sjsu.edu/urbanplanning/graduate/masters-in-urban-planning/index.php</t>
  </si>
  <si>
    <t>along with capstone</t>
  </si>
  <si>
    <t>B.A. Geography and Environment</t>
  </si>
  <si>
    <t>http://gep.sonoma.edu/degree-programs/gep-current-students</t>
  </si>
  <si>
    <t>https://www.sciarc.edu/academics/undergraduate/thesis</t>
  </si>
  <si>
    <t>https://www.sciarc.edu/academics/graduate/thesis</t>
  </si>
  <si>
    <t>https://issuu.com/sci-arc/docs/2018-19_course_catalog?e=2062453/66473096</t>
  </si>
  <si>
    <t>https://ced.berkeley.edu/images/uploads/content/Program_Outline_2020.pdf</t>
  </si>
  <si>
    <t>https://ced.berkeley.edu/academics/architecture/programs/maad/</t>
  </si>
  <si>
    <t>or project report</t>
  </si>
  <si>
    <t>client report, thesis, or professional report</t>
  </si>
  <si>
    <t>thesis or professional project (40 pages of text +drawings)</t>
  </si>
  <si>
    <t>http://ced.berkeley.edu/downloads/forms/academic/Architecture_Major_Handbook_2018-19_FL18-SP19_Admits.pdf</t>
  </si>
  <si>
    <t>https://ced.berkeley.edu/images/uploads/content/Landscape_Architecture_Major_Handbook_2019-20_(FL19-SP20_ADMITS).pdf</t>
  </si>
  <si>
    <t>http://ced.berkeley.edu/downloads/forms/academic/Urban_Studies_Major_Handbook_2018-19_Admits_FL18-SP19_ADMITS.pdf</t>
  </si>
  <si>
    <t>one of four capstone options: planning studio, research studio, internship, thesis</t>
  </si>
  <si>
    <t>https://ucdavis.pubs.curricunet.com/Catalog/lda</t>
  </si>
  <si>
    <t>https://uppp.soceco.uci.edu/murp/capstone-experience-0</t>
  </si>
  <si>
    <t>one of four capstone options: professional report, community practicum, thesis, exam</t>
  </si>
  <si>
    <t>https://uppp.soceco.uci.edu/pages/phd-program-requirements</t>
  </si>
  <si>
    <t>https://uppp.soceco.uci.edu/urban-studies/classes-0 and https://uppp.soceco.uci.edu/pages/2019-2020-course-plan</t>
  </si>
  <si>
    <t>capstone offered</t>
  </si>
  <si>
    <t>https://www.aud.ucla.edu/academics/m-arch-professional-degree#typical-study-program</t>
  </si>
  <si>
    <t>research studio</t>
  </si>
  <si>
    <t>https://www.aud.ucla.edu/academics/m-a-ph-d-in-architecture#m-a-typical-study-program</t>
  </si>
  <si>
    <t>client project, thesis, or comprehesive project</t>
  </si>
  <si>
    <t>https://luskin.ucla.edu/urban-planning/our-degrees#toggle-id-2</t>
  </si>
  <si>
    <t>https://luskin.ucla.edu/undergraduate-program/public-affairs-major-curriculum#toggle-id-1</t>
  </si>
  <si>
    <t>https://priceschool.usc.edu/mup/curriculum/</t>
  </si>
  <si>
    <t>not sure if capstone is available</t>
  </si>
  <si>
    <t>directed design research or thesis</t>
  </si>
  <si>
    <t>advanced design research</t>
  </si>
  <si>
    <t>comprehensive architectural design</t>
  </si>
  <si>
    <t>https://issuu.com/woodburysoa/docs/wsoa_gradaute_look_book_issuu</t>
  </si>
  <si>
    <t>https://woodbury.edu/mia-scholar-program/</t>
  </si>
  <si>
    <t>https://1wbt411gsq722n1thn3wskiq-wpengine.netdna-ssl.com/wp-content/uploads/2016/09/Architecture-2019-2020-1.pdf</t>
  </si>
  <si>
    <t>https://1wbt411gsq722n1thn3wskiq-wpengine.netdna-ssl.com/wp-content/uploads/2016/09/Interior-Architecture-2019-2020.pdf</t>
  </si>
  <si>
    <t>https://www.colorado.edu/envd/sites/default/files/attached-files/new_curriculum_arch_curriculum_doc1.pdf</t>
  </si>
  <si>
    <t>https://www.colorado.edu/envd/sites/default/files/attached-files/new_curriculum_land_curriculum_doc_0.pdf</t>
  </si>
  <si>
    <t>https://www.colorado.edu/envd/sites/default/files/attached-files/new_curriculum_plan_curriculum_doc_0.pdf</t>
  </si>
  <si>
    <t>https://architectureandplanning.ucdenver.edu/architecture/academics/masters-programs/master-of-architecture/master-of-architecture-6-studio-track and https://architectureandplanning.ucdenver.edu/architecture/academics/masters-programs/master-of-architecture/master-arch</t>
  </si>
  <si>
    <t>thesis offered, not required</t>
  </si>
  <si>
    <t>https://architectureandplanning.ucdenver.edu/architecture/academics/masters-programs/master-of-urban-and-regional-planning/curriculum</t>
  </si>
  <si>
    <t>capstone or thesis</t>
  </si>
  <si>
    <t>capstone or travel studio</t>
  </si>
  <si>
    <t>https://architectureandplanning.ucdenver.edu/architecture/academics/phd/phd-geography-planning-design/phd-curriculum</t>
  </si>
  <si>
    <t>https://www.hartford.edu/academics/schools-colleges/ceta/academics/departments/department-of-architecture/master-of-architecture.aspx#</t>
  </si>
  <si>
    <t>https://www.hartford.edu/academics/schools-colleges/ceta/academics/departments/department-of-architecture/bs-in-architectural-design-and-technology.aspx#</t>
  </si>
  <si>
    <t>https://www.architecture.yale.edu/academics/programs/1-m-arch-i</t>
  </si>
  <si>
    <t xml:space="preserve">portfolio </t>
  </si>
  <si>
    <t>https://www.architecture.yale.edu/academics/programs/3-m-e-d</t>
  </si>
  <si>
    <t>https://www.architecture.yale.edu/academics/programs/4-p-h-d</t>
  </si>
  <si>
    <t>link broken</t>
  </si>
  <si>
    <t>https://scs.georgetown.edu/programs/356/master-of-professional-studies-urban-and-regional-planning/curriculum</t>
  </si>
  <si>
    <t>http://www.arch.cea.howard.edu/sites/arch.howard.edu/files/Master%20of%20Architecture%20Curriculum.pdf</t>
  </si>
  <si>
    <t>http://docs.udc.edu/causes/Architecture_Graduate_Curriculum_.pdf</t>
  </si>
  <si>
    <t>http://docs.udc.edu/causes/PSM-Curriculum-Updated-Website.pdf</t>
  </si>
  <si>
    <t>http://docs.udc.edu/causes/Curriculum_BA-Urban_Sustainability.pdf</t>
  </si>
  <si>
    <t>http://docs.udc.edu/causes/BS_Arch.pdf</t>
  </si>
  <si>
    <t>https://www.bidenschool.udel.edu/masters-programs/academic-programs/m-a-in-urban-affairs-public-policy/curriculum</t>
  </si>
  <si>
    <t>https://www.bidenschool.udel.edu/doctoral-programs/academic-programs/ph-d-in-urban-affairs-public-policy/plan-of-study</t>
  </si>
  <si>
    <t>http://www.famu.edu/Architecture/2020-BS%20Architectural%20Studies.pdf</t>
  </si>
  <si>
    <t>http://www.famu.edu/Architecture/2020-MS%20Facilities%20Management.pdf</t>
  </si>
  <si>
    <t>http://science.fau.edu/departments/urban-regional-planning/murp/curriculum/</t>
  </si>
  <si>
    <t>planning project or thesis</t>
  </si>
  <si>
    <t>http://science.fau.edu/departments/urban-regional-planning/burp/curriculum/</t>
  </si>
  <si>
    <t>http://science.fau.edu/departments/urban-regional-planning/bud/curriculum/</t>
  </si>
  <si>
    <t>http://fau.edu/artsandletters/architecture/barch/</t>
  </si>
  <si>
    <t>master's project/thesis</t>
  </si>
  <si>
    <t>master's project opt with departmental approval</t>
  </si>
  <si>
    <t>https://coss.fsu.edu/durp/masters-Program/</t>
  </si>
  <si>
    <t>capstone, paper, thesis</t>
  </si>
  <si>
    <t>https://coss.fsu.edu/durp/Doctoral-Program/</t>
  </si>
  <si>
    <t>https://catalog.ucf.edu/preview_program.php?catoid=17&amp;poid=7830</t>
  </si>
  <si>
    <t>non-thesis capstone</t>
  </si>
  <si>
    <t>https://dcp.ufl.edu/interior/wp-content/uploads/sites/38/2020/01/Interior-Advisement-Menu-2-2.pdf</t>
  </si>
  <si>
    <t>https://www2.dcp.ufl.edu/architecture/wp-content/uploads/sites/4/2018/04/2018-03-08_Curriculum_48cr-1.pdf</t>
  </si>
  <si>
    <t>master's project, thesis</t>
  </si>
  <si>
    <t>https://dcp.ufl.edu/academics/phd8/phd-program-requirements/</t>
  </si>
  <si>
    <t>https://dcp.ufl.edu/rinker/wp-content/uploads/sites/40/2016/12/CM_MastersHandbook2015-2016.pdf</t>
  </si>
  <si>
    <t>https://dcp.ufl.edu/rinker/wp-content/uploads/sites/40/2016/12/PhD_Handbook_RinkerSchool_Dec2014.pdf</t>
  </si>
  <si>
    <t>https://dcp.ufl.edu/interior/wp-content/uploads/sites/38/2020/01/MASTERS-Curriculum-Track-for-CIDA-accredited-bachelors-degree.pdf</t>
  </si>
  <si>
    <t>https://dcp.ufl.edu/wp-content/uploads/2020/02/Doctoral-Studies-Handbook-2017-2018-for-posting.pdf</t>
  </si>
  <si>
    <t>thesis, final project</t>
  </si>
  <si>
    <t>https://dcp.ufl.edu/rinker/wp-content/uploads/sites/40/2020/02/2018-19-constr-mgmt-diagram.pdf</t>
  </si>
  <si>
    <t>https://www.arc.miami.edu/academics/undergraduate/bachelor-of-architecture/curriculum/index.html</t>
  </si>
  <si>
    <t>thesis, design research studio</t>
  </si>
  <si>
    <t>https://bulletin.miami.edu/graduate-academic-programs/architecture/master-urban-design-mud/#curriculumtext</t>
  </si>
  <si>
    <t>https://bulletin.miami.edu/graduate-academic-programs/architecture/real-estate-development-urbanism-mredu/#curriculumtext</t>
  </si>
  <si>
    <t>https://bulletin.miami.edu/graduate-academic-programs/architecture/construction-management-master/#curriculumtext</t>
  </si>
  <si>
    <t>https://bulletin.miami.edu/undergraduate-academic-programs/engineering/civil-architectural-environmental-engineering/architectural-engineering-bs-master-architecture-dual-degree/#planofstudytext</t>
  </si>
  <si>
    <t>https://www.usf.edu/arts/architecture/academics/architecture-program/master-of-architecture.aspx</t>
  </si>
  <si>
    <t>https://www.usf.edu/arts/architecture/academics/urban-community-design-program/mucd-core-curriculum.aspx</t>
  </si>
  <si>
    <t>independent study offered</t>
  </si>
  <si>
    <t>https://www.usf.edu/arts-sciences/departments/public-affairs/murp/curriculum.aspx</t>
  </si>
  <si>
    <t>thesis option with dept approval, usually comprehensive exam</t>
  </si>
  <si>
    <t>thesis, applied research project</t>
  </si>
  <si>
    <t>thesis, capstone, or design research studio</t>
  </si>
  <si>
    <t>https://arch.gatech.edu/master-science-urban-design-curriculum</t>
  </si>
  <si>
    <t>thesis or capstone options</t>
  </si>
  <si>
    <t>https://pe.gatech.edu/degrees/pmosh/curriculum-0</t>
  </si>
  <si>
    <t>https://catalog.gatech.edu/programs/masters-industrial-design/#requirementstext</t>
  </si>
  <si>
    <t>thesis and non-thesis options offered</t>
  </si>
  <si>
    <t>https://arch.gatech.edu/bachelor-science-architecture-curriculum-plan</t>
  </si>
  <si>
    <t>electives offered, not sure if thesis is an option for them</t>
  </si>
  <si>
    <t>https://bc.gatech.edu/undergraduate-curriculum</t>
  </si>
  <si>
    <t>https://id.gatech.edu/academics/bsid/undergraduate-curriculum</t>
  </si>
  <si>
    <t>http://www.mshci.gatech.edu/program/about</t>
  </si>
  <si>
    <t>thesis offered as option with internships and directed research</t>
  </si>
  <si>
    <t>http://catalog.kennesaw.edu/preview_program.php?catoid=51&amp;poid=6049&amp;hl=architecture&amp;returnto=search</t>
  </si>
  <si>
    <t>https://www.scad.edu/academics/programs/preservation-design/degrees/bfa</t>
  </si>
  <si>
    <t>https://ced.uga.edu/programs/bla/bla-program-of-study/</t>
  </si>
  <si>
    <t>https://ced.uga.edu/programs/mupd/mupd-program-of-study/</t>
  </si>
  <si>
    <t>thesis or practicum</t>
  </si>
  <si>
    <t>https://ced.uga.edu/programs/mhp/mhp-curriculum/</t>
  </si>
  <si>
    <t>https://ced.uga.edu/programs/mla/mla_curriculum/</t>
  </si>
  <si>
    <t>non-thesis option also offered</t>
  </si>
  <si>
    <t>https://ced.uga.edu/programs/edp/epd-program/</t>
  </si>
  <si>
    <t>thesis or capstone</t>
  </si>
  <si>
    <t>https://manoa.hawaii.edu/durp/admissions/phd-in-urban-and-regional-planning/#1583968055868-d587e1a5-9dcf</t>
  </si>
  <si>
    <t>http://www.arch.hawaii.edu/wp-content/uploads/2019/11/MLA-I_First-professional-MLA-Track.pdf</t>
  </si>
  <si>
    <t>http://www.arch.hawaii.edu/doctor-of-architecture/</t>
  </si>
  <si>
    <t>https://www.design.iastate.edu/wp-content/uploads/2019/10/Architecture-Curriculum-Sheet-2019-20.pdf</t>
  </si>
  <si>
    <t>https://www.design.iastate.edu/wp-content/uploads/2017/07/LA-Curriculum-2017.pdf</t>
  </si>
  <si>
    <t>professional report or thesis</t>
  </si>
  <si>
    <t>independent project offered</t>
  </si>
  <si>
    <t>https://www.design.iastate.edu/landscape-architecture/degrees/master-of-landscape-architecture/about-our-program/</t>
  </si>
  <si>
    <t>thesis or creative project</t>
  </si>
  <si>
    <t>https://www.design.iastate.edu/wp-content/uploads/2020/08/DASMFA2020.pdf</t>
  </si>
  <si>
    <t>https://www.design.iastate.edu/wp-content/uploads/2020/07/DASMAPostProfessional2020-1.pdf</t>
  </si>
  <si>
    <t>https://www.design.iastate.edu/wp-content/uploads/2020/08/DASMAFirstProf2020NEW.pdf</t>
  </si>
  <si>
    <t>https://www.design.iastate.edu/wp-content/uploads/2019/12/ARTID-curriculum-sheet-2020.pdf</t>
  </si>
  <si>
    <t>https://www.design.iastate.edu/wp-content/uploads/2020/07/CRP-Curriculum_2020.pdf</t>
  </si>
  <si>
    <t>https://sppa.uiowa.edu/curriculum/required-courses</t>
  </si>
  <si>
    <t>thesis or master's project</t>
  </si>
  <si>
    <t>graduate project</t>
  </si>
  <si>
    <t>https://www.uidaho.edu/-/media/UIdaho-Responsive/Files/CAA/programs/architecture/program-sheets/MS-Integrated-Architecture-and-Design.pdf?la=en&amp;hash=24C698692B667A3FC9A832135C8F5733B8698AB7</t>
  </si>
  <si>
    <t>thesis and non-thesis option</t>
  </si>
  <si>
    <t>https://www.uidaho.edu/-/media/UIdaho-Responsive/Files/CAA/programs/Biop/BIOP-Grad-Curr-SP2017.pdf?la=en&amp;hash=B90F5A8C11D5666157BEE24AF713D76819D104FF</t>
  </si>
  <si>
    <t>internship</t>
  </si>
  <si>
    <t>https://www.uidaho.edu/-/media/UIdaho-Responsive/Files/CAA/programs/architecture/program-sheets/seamless.pdf?la=en&amp;hash=8F6A35E98B2D36C50CBD6D1203723E780E2E6603</t>
  </si>
  <si>
    <t>https://www.uidaho.edu/-/media/UIdaho-Responsive/Files/CAA/programs/Landscape-Architecture/M-Landscape-Architecture.pdf?la=en&amp;hash=DD07EC0974E9BFE3DE6A2C6AEB478CA189DFEBCC</t>
  </si>
  <si>
    <t>http://bulletin.iit.edu/undergraduate/colleges/architecture/barch/#programrequirementstext</t>
  </si>
  <si>
    <t>http://arch.iit.edu/study/m-arch-curriculum</t>
  </si>
  <si>
    <t>http://arch.iit.edu/study/mla-curriculum</t>
  </si>
  <si>
    <t>independent research project</t>
  </si>
  <si>
    <t>http://arch.iit.edu/study/htc-specialization</t>
  </si>
  <si>
    <t>dissertation and doctoral research</t>
  </si>
  <si>
    <t>https://www.judsonu.edu/uploadedFiles/__Judson_Public/Catalog/Traditional_Students/Schools/Art_Design_and_Arch/ARCH.pdf</t>
  </si>
  <si>
    <t>https://www.judsonu.edu/uploadedFiles/__Judson_Public/Catalog/Traditional_Students/Schools/Art_Design_and_Arch/INDE.pdf</t>
  </si>
  <si>
    <t>liberal arts thesis offered</t>
  </si>
  <si>
    <t>https://www.saic.edu/academics/degrees/bachelor-interior-architecture#:~:text=The%20Bachelor%20of%20Interior%20Architecture%20(BIA)%20program%20at%20the%20School,core%20of%20the%20BIA%20curriculum.</t>
  </si>
  <si>
    <t>https://www.saic.edu/academics/departments/hpres/courses</t>
  </si>
  <si>
    <t>https://www.saic.edu/academics/departments/aiado/courses</t>
  </si>
  <si>
    <t>https://architecture.siu.edu/_common/documents/arc-4yr2018.pdf</t>
  </si>
  <si>
    <t>https://architecture.siu.edu/graduate/master-of-public-safety/program-description.php</t>
  </si>
  <si>
    <t>https://architecture.siu.edu/_common/documents/id-4yr2018.pdf</t>
  </si>
  <si>
    <t>https://architecture.siu.edu/undergraduate/psm/capstone-option.php</t>
  </si>
  <si>
    <t>capstone option</t>
  </si>
  <si>
    <t>https://arch.uic.edu/curriculum-BA</t>
  </si>
  <si>
    <t>thesis or master's portfolio</t>
  </si>
  <si>
    <t>https://arch.uic.edu/march-curriculum</t>
  </si>
  <si>
    <t>research project</t>
  </si>
  <si>
    <t>https://arch.uic.edu/curriculum-MSArch</t>
  </si>
  <si>
    <t>https://arch.uic.edu/curriculum-MADCrit</t>
  </si>
  <si>
    <t>independent project</t>
  </si>
  <si>
    <t>https://catalog.uic.edu/ucat/colleges-depts/urban-planning-public-affairs/upp/ba/</t>
  </si>
  <si>
    <t>https://arch.uic.edu/bachelor-science-architecture-curriculum</t>
  </si>
  <si>
    <t>https://landarch.illinois.edu/wp-content/uploads/2020/10/BLA-Handbook-2020-2021.pdf</t>
  </si>
  <si>
    <t>https://arch.illinois.edu/degrees/master-architecture#section-2</t>
  </si>
  <si>
    <t>https://arch.illinois.edu/degrees/ms-arch-studies#section-2</t>
  </si>
  <si>
    <t>fieldwork or practicum</t>
  </si>
  <si>
    <r>
      <rPr>
        <sz val="10"/>
        <rFont val="Arial"/>
        <family val="2"/>
      </rPr>
      <t xml:space="preserve">https://arch.illinois.edu/degrees/phd-architecture, </t>
    </r>
    <r>
      <rPr>
        <u/>
        <sz val="10"/>
        <color rgb="FF1155CC"/>
        <rFont val="Arial"/>
        <family val="2"/>
      </rPr>
      <t>http://phd.faa.illinois.edu/</t>
    </r>
  </si>
  <si>
    <t>https://arch.illinois.edu/degrees/phd-architecture</t>
  </si>
  <si>
    <t>https://urban.illinois.edu/programs-applying/master-urban-planning/what-to-expect-mup/</t>
  </si>
  <si>
    <t>https://urban.illinois.edu/programs-applying/master-science-sustainable-urban-management/what-to-expect-mssum/</t>
  </si>
  <si>
    <t>https://urban.illinois.edu/programs-applying/phd-regional-planning/what-to-expect-phd/</t>
  </si>
  <si>
    <t>https://urban.illinois.edu/programs-applying/ba-urban-studies-planning/what-to-expect-ba/</t>
  </si>
  <si>
    <t>https://arch.illinois.edu/degrees/bs-arch-studies#section-1</t>
  </si>
  <si>
    <t>http://www.wiu.edu/cas/eagis/thesisguide.php</t>
  </si>
  <si>
    <t>https://www.bsu.edu/-/media/www/departmentalcontent/architecture/pdf/5barch_curriculumchart_f20.pdf?la=en&amp;hash=644C469663DDED6D38D8FDFC2E82DCC598A16F64</t>
  </si>
  <si>
    <t>final project</t>
  </si>
  <si>
    <t>final studio project</t>
  </si>
  <si>
    <t>https://catalog.bsu.edu/en/2020-2021/Graduate-Catalog/Estopinal-College-of-Architecture-and-Planning/Architecture/Master-of-Science-in-Historic-Preservation</t>
  </si>
  <si>
    <t>thesis track offered</t>
  </si>
  <si>
    <t>https://www.bsu.edu/-/media/www/departmentalcontent/landscapearchitecture/pdfs/2020mud_fast-track_curriculumx.pdf?la=en&amp;hash=0587610AE1A03F41AEE734556A8F70FF485005CC</t>
  </si>
  <si>
    <t>https://www.bsu.edu/-/media/www/departmentalcontent/urbanplanning/pdf/2020_murp_2yeartrack.pdf?la=en&amp;hash=B1EF130D8128D26E115BBE55B63148D006712E53</t>
  </si>
  <si>
    <t>https://www.bsu.edu/-/media/www/departmentalcontent/landscapearchitecture/pdfs/blacurriculumsheet2019-20r.pdf?la=en&amp;hash=A0531ADCA2E515069FBDC420248EA5CD92BBBEE4</t>
  </si>
  <si>
    <t>https://www.bsu.edu/-/media/www/departmentalcontent/urbanplanning/pdf/bupd_curriculumplan_2020.pdf?la=en&amp;hash=AAB0763D5BC737BBABB13638DF1E8BF174749F3B</t>
  </si>
  <si>
    <t>https://www.bsu.edu/-/media/www/departmentalcontent/architecture/pdf/4babsarch_curriculumsheet_f20.pdf?la=en&amp;hash=97DA49384B98F21DF06F67C3ADD0FD4A11061591</t>
  </si>
  <si>
    <t>https://www.bsu.edu/-/media/www/departmentalcontent/cmid/pdf/cm_curriculumplan_2019-20x.pdf?la=en&amp;hash=08574281BE11B9E4581210B4A936C1DF5E665B7E</t>
  </si>
  <si>
    <t>https://www.bsu.edu/-/media/www/departmentalcontent/cmid/pdf/id_curriculumplan_2019-20r.pdf?la=en&amp;hash=A1C6D80E02AE07E864C2FE1D1696DF2E1EF45CBE</t>
  </si>
  <si>
    <t>https://architecture.indiana.edu/academics/curriculum.html</t>
  </si>
  <si>
    <t>https://bulletins.iu.edu/iu/spea/2019-2020/programs/bloomington/mpa/core%20residential.shtml</t>
  </si>
  <si>
    <t>https://college.indiana.edu/academics/degrees-majors/major-guides/interior-design-bs.html</t>
  </si>
  <si>
    <t>https://bulletins.iu.edu/iub/kelley-ugrad/2019-2020/program-details/majors-by-dept/d-finance.shtml?_ga=2.223215321.371072131.1609792390-1577908594.1609792390</t>
  </si>
  <si>
    <t>https://catalog.purdue.edu/preview_program.php?catoid=9&amp;poid=10221</t>
  </si>
  <si>
    <t>https://architecture.nd.edu/academics-programs/graduate-programs/paths-of-study/</t>
  </si>
  <si>
    <t>https://apdesign.k-state.edu/larcp/la/LA_ProgramOfferings.html</t>
  </si>
  <si>
    <t>thesis or master's report</t>
  </si>
  <si>
    <t>https://apdesign.k-state.edu/future-students/curriculum-guides/PB%20RCP.pdf</t>
  </si>
  <si>
    <t>https://urbanplanning.ku.edu/comprehensive-exam-and-thesis-options</t>
  </si>
  <si>
    <t>thesis or comprehensive exam</t>
  </si>
  <si>
    <t>https://architecture.ku.edu/graduate</t>
  </si>
  <si>
    <t>https://architecture.ku.edu/ma-arts-architecture</t>
  </si>
  <si>
    <t>thesis or written project</t>
  </si>
  <si>
    <t>https://architecture.ku.edu/sites/architecture.ku.edu/files/files/2019_ARCH_MA-PhD_Handbook_with_Forms_Revised_20190409.pdf</t>
  </si>
  <si>
    <t>https://design.uky.edu/architecture-degrees/</t>
  </si>
  <si>
    <t>https://design.uky.edu/interiors-degrees/</t>
  </si>
  <si>
    <t>M.A. Interios: Planning/Strategy/Design</t>
  </si>
  <si>
    <t>https://design.uky.edu/mued-curriculum/</t>
  </si>
  <si>
    <t>http://ukla.ca.uky.edu/files/bslafouryearschedule_2021.pdf</t>
  </si>
  <si>
    <t>https://urbanlouisville.org/master-of-urban-planning</t>
  </si>
  <si>
    <t>https://urbanlouisville.org/phd-urban-and-public-affairs</t>
  </si>
  <si>
    <t>https://design.lsu.edu/architecture/admissions/bachelor-of-architecture/bachelor-of-architecture-curriculum/</t>
  </si>
  <si>
    <t>https://design.lsu.edu/interior-design/admissions/curriculum/</t>
  </si>
  <si>
    <t>https://design.lsu.edu/landscape-architecture/admissions/bachelor-of-landscape-architecture/bla-curriculum/</t>
  </si>
  <si>
    <t>https://design.lsu.edu/landscape-architecture/admissions/master-of-landscape-architecture/mla-curriculum/</t>
  </si>
  <si>
    <t>thesis only for MLA I</t>
  </si>
  <si>
    <t>https://design.lsu.edu/doctor-design-cultural-preservation/about/archival-studies/archival-studies-curriculum/</t>
  </si>
  <si>
    <t>http://design.latech.edu/wp-content/uploads/2020/09/Curr-Fall-19.pdf</t>
  </si>
  <si>
    <t>http://design.latech.edu/wp-content/uploads/2017/04/8-3-2015-SOA-Graduate-Application.pdf</t>
  </si>
  <si>
    <t>non-thesis program</t>
  </si>
  <si>
    <t>http://design.latech.edu/wp-content/uploads/2014/12/2018-Bachelor-of-Interior-Design-Curriculum.pdf</t>
  </si>
  <si>
    <t>https://tulane.app.box.com/s/cye55tymz4r8le5nagcmkq7ufm9mwvah</t>
  </si>
  <si>
    <t>https://tulane.app.box.com/s/2zoi9ow1vzmzomm2ltpsx0j8i1la5b0n</t>
  </si>
  <si>
    <t>https://tulane.app.box.com/s/hszjylcegd11mld5w9c58el8qmva2aaw</t>
  </si>
  <si>
    <t>thesis or advanced studio</t>
  </si>
  <si>
    <t>https://tulane.app.box.com/s/qxdpxrvm72j09mqhv66os6rktxt98odf</t>
  </si>
  <si>
    <t>directed research</t>
  </si>
  <si>
    <t>https://soad.louisiana.edu/sites/architecture/files/ARCH%202019-20.pdf</t>
  </si>
  <si>
    <t>https://soad.louisiana.edu/sites/architecture/files/INDS%202018-19.pdf</t>
  </si>
  <si>
    <t>https://soad.louisiana.edu/sites/architecture/files/INDN%202019-20.pdf</t>
  </si>
  <si>
    <t>senior project and portfolio</t>
  </si>
  <si>
    <t>https://soad.louisiana.edu/programs/master-architecture/masters-pre-professional-degree/curriculum</t>
  </si>
  <si>
    <t>thesis and non-thesis (master's project) tracks offered</t>
  </si>
  <si>
    <t>https://www.uno.edu/media/15776</t>
  </si>
  <si>
    <t>https://www.uno.edu/registrar/catalog/1819catalog/planning-urban-studies</t>
  </si>
  <si>
    <t>https://www.uno.edu/media/15371</t>
  </si>
  <si>
    <t>https://www.uno.edu/academics/colaehd/la/planning-and-urban-studies/graduate/transportation-degree-requirements</t>
  </si>
  <si>
    <t>https://www.uno.edu/academics/colaehd/la/planning-and-urban-studies/forms</t>
  </si>
  <si>
    <t>dissertation offered</t>
  </si>
  <si>
    <t>https://the-bac.edu/academics/school-of-architecture/bachelor-of-architecture/bachelor-of-architecture-curriculum#loc-tab-1</t>
  </si>
  <si>
    <t>portfolio</t>
  </si>
  <si>
    <t>https://the-bac.edu/academics/school-of-architecture/master-of-architecture/master-of-architecture-curriculum</t>
  </si>
  <si>
    <t>https://the-bac.edu/academics/school-of-interior-architecture/master-of-science-in-interior-architecture/master-of-science-in-interior-architecture-curriculum</t>
  </si>
  <si>
    <t>https://the-bac.edu/academics/school-of-interior-architecture/master-of-interior-architecture/master-of-interior-architecture-curriculum</t>
  </si>
  <si>
    <t>https://the-bac.edu/academics/school-of-landscape-architecture/master-of-landscape-architecture/master-of-landscape-architecture-curriculum</t>
  </si>
  <si>
    <t>https://the-bac.edu/academics/school-of-design-studies/master-of-design-for-human-health/mds-design-for-human-health-curriculum</t>
  </si>
  <si>
    <t>https://the-bac.edu/academics/school-of-design-studies/master-of-real-estate-development/master-of-real-estate-development-curriculum</t>
  </si>
  <si>
    <t>https://the-bac.edu/academics/school-of-design-studies/master-of-sustainable-design/mds-sustainable-design-curriculum</t>
  </si>
  <si>
    <t>https://the-bac.edu/academics/school-of-design-studies/master-of-historic-preservation/mds-historic-preservation-curriculum</t>
  </si>
  <si>
    <t>https://the-bac.edu/academics/school-of-design-studies/bachelor-of-design-studies/bds-sustainable-building-technology-curriculum</t>
  </si>
  <si>
    <t>https://the-bac.edu/academics/school-of-interior-architecture/bachelor-of-interior-architecture/bachelor-of-interior-architecture-curriculum</t>
  </si>
  <si>
    <t>https://the-bac.edu/academics/school-of-landscape-architecture/bachelor-of-landscape-architecture/bachelor-of-landscape-architecture-curriculum</t>
  </si>
  <si>
    <t>https://the-bac.edu/academics/school-of-architecture/bachelor-of-science-in-architecture/bachelor-of-science-in-architecture-curriculum-</t>
  </si>
  <si>
    <t>"independent degree project"</t>
  </si>
  <si>
    <t>https://www.bu.edu/met/degrees-certificates/master-city-planning/#degree</t>
  </si>
  <si>
    <t>https://www.bu.edu/met/degrees-certificates/applied-sustainability-graduate-certificate/#degree</t>
  </si>
  <si>
    <t>https://www.bu.edu/met/degrees-certificates/master-urban-affairs/#degree</t>
  </si>
  <si>
    <t>https://www.bu.edu/met/degrees-certificates/urban-policy-planning-graduate-certificate/#degree</t>
  </si>
  <si>
    <t>https://www.bu.edu/met/degrees-certificates/bs-urban-affairs/#degree</t>
  </si>
  <si>
    <t>https://www.gsd.harvard.edu/urban-planning-design/master-of-architecture-in-urban-design-master-of-landscape-architecture-in-urban-design/maud-mlaud-degree-requirements/</t>
  </si>
  <si>
    <t>thesis track available, other option is final studio</t>
  </si>
  <si>
    <t>https://www.gsd.harvard.edu/urban-planning-design/master-in-urban-planning/degree-requirements/</t>
  </si>
  <si>
    <t>thesis, studio, or elective</t>
  </si>
  <si>
    <t>https://www.gsd.harvard.edu/architecture/master-in-architecture-i/march-i-required-courses/</t>
  </si>
  <si>
    <t>https://l87r32c95dp1hz05tig4px11-wpengine.netdna-ssl.com/wp-content/uploads/2020/06/Landscape-Architecture-Degree-Requirements-2020-2021.pdf</t>
  </si>
  <si>
    <t>thesis offered</t>
  </si>
  <si>
    <t>https://www.gsd.harvard.edu/design-studies/general-requirements/</t>
  </si>
  <si>
    <t>https://mde.harvard.edu/curriculum</t>
  </si>
  <si>
    <t>"design engineering project much like a thesis"</t>
  </si>
  <si>
    <t>https://www.gsd.harvard.edu/doctoral-programs/doctor-of-design/curriculum/</t>
  </si>
  <si>
    <t>https://massart.edu/sites/default/files/MArch_Reqs.pdf</t>
  </si>
  <si>
    <t>http://academic-catalog.massart.edu/preview_program.php?catoid=10&amp;poid=395</t>
  </si>
  <si>
    <t>http://catalog.mit.edu/degree-charts/urban-science-planning-computer-science-11-6/</t>
  </si>
  <si>
    <t>thesis or independent research</t>
  </si>
  <si>
    <t>https://architecture.mit.edu/sites/architecture.mit.edu/files/attached_files/2020-2021_March%20Curriculum_AM_WWB_1.pdf</t>
  </si>
  <si>
    <t>https://architecture.mit.edu/sites/architecture.mit.edu/files/attached_files/smarchs_curriculum.pdf</t>
  </si>
  <si>
    <t>https://architecture.mit.edu/building-technology/degree/smbt</t>
  </si>
  <si>
    <t>https://architecture.mit.edu/history-theory-and-criticism/degree/phd</t>
  </si>
  <si>
    <t>https://architecture.mit.edu/building-technology/degree/phd</t>
  </si>
  <si>
    <t>https://architecture.mit.edu/computation/degree/phd</t>
  </si>
  <si>
    <t>https://dusp.mit.edu/degrees/masters</t>
  </si>
  <si>
    <t>https://dusp.mit.edu/degrees/doctoral</t>
  </si>
  <si>
    <t>https://mitcre.mit.edu/masters-program/about-the-program/curriculum</t>
  </si>
  <si>
    <t>https://architecture.mit.edu/sites/architecture.mit.edu/files/attached_files/2020-21%20BSA%20transition%20schedule%20.pdf</t>
  </si>
  <si>
    <t>thesis not required</t>
  </si>
  <si>
    <t>https://dusp.mit.edu/sites/dusp.mit.edu/files/attachments/simple/UG%20Roadmaps.pdf</t>
  </si>
  <si>
    <t>http://catalog.northeastern.edu/undergraduate/arts-media-design/architecture/landscape-architecture-bla/#majorrequirementstext</t>
  </si>
  <si>
    <t>http://catalog.northeastern.edu/undergraduate/arts-media-design/architecture/architectural-studies-bs/#programrequirementstext</t>
  </si>
  <si>
    <t>https://camd.northeastern.edu/program/architecture-m-arch/</t>
  </si>
  <si>
    <t>master's project and design thesis</t>
  </si>
  <si>
    <t>http://catalog.northeastern.edu/graduate/arts-media-design/architecture/#programstext</t>
  </si>
  <si>
    <t>http://catalog.northeastern.edu/graduate/social-sciences-humanities/public-policy-urban-affairs/urban-planning-policy-ms/#programrequirementstext</t>
  </si>
  <si>
    <t>graduate studio or capstone offered depending on concentration</t>
  </si>
  <si>
    <t>http://catalog.northeastern.edu/undergraduate/arts-media-design/architecture/architecture-bs/#majorrequirementstext</t>
  </si>
  <si>
    <t>http://catalog.northeastern.edu/undergraduate/engineering/civil-environmental/civil-engineering-architectural-studies-bsce/#programrequirementstext</t>
  </si>
  <si>
    <t>http://catalog.northeastern.edu/undergraduate/engineering/civil-environmental/environmental-engineering-landscape-architecture-bsenve/#programrequirementstext</t>
  </si>
  <si>
    <t>http://catalog.northeastern.edu/undergraduate/science/marine-environmental/environmental-science-landscape-architecture-bs/#programrequirementstext</t>
  </si>
  <si>
    <t>senior thesis offered as option</t>
  </si>
  <si>
    <t>http://catalog.northeastern.edu/undergraduate/arts-media-design/architecture/architecture-graphic-information-design-bs/#programrequirementstext</t>
  </si>
  <si>
    <t>https://as.tufts.edu/uep/current/masters/thesis-capstone</t>
  </si>
  <si>
    <t>thesis or capstone exam</t>
  </si>
  <si>
    <t>https://asegrad.tufts.edu/academics/explore-graduate-programs/public-policy#2</t>
  </si>
  <si>
    <t>https://as.tufts.edu/uep/current/masters/sustainability</t>
  </si>
  <si>
    <t>unclear if it's offered</t>
  </si>
  <si>
    <t>https://www.umass.edu/larp/sites/default/files/MLA%20handbook%202020.pdf</t>
  </si>
  <si>
    <t>thesis or design project</t>
  </si>
  <si>
    <t>https://www.umass.edu/larp/sites/default/files/MRP%20curriculum.pdf</t>
  </si>
  <si>
    <t>https://www.umass.edu/architecture/sites/default/files/assets/architecture/umass_march_sample_curriculum_2017.pdf</t>
  </si>
  <si>
    <t>https://www.umass.edu/architecture/historic-preservation-curriculum</t>
  </si>
  <si>
    <t xml:space="preserve">not sure if BS Design Studies is offered under arch? </t>
  </si>
  <si>
    <t>https://www.umass.edu/larp/sites/default/files/BSLA_curriculum_updated%2010-29-2018.pdf</t>
  </si>
  <si>
    <t>https://www.umass.edu/larp/undergraduate/sustainable-community-development-bs/curriculum-prior-fall-2017</t>
  </si>
  <si>
    <t>capstone - planning studio</t>
  </si>
  <si>
    <t>https://catalog.wit.edu/architecture-design/architecture/architecture-masters/#programdetailstext</t>
  </si>
  <si>
    <t>https://catalog.wit.edu/management/construction-management/building-construction-management-bachelor/#programdetailstext</t>
  </si>
  <si>
    <t>https://catalog.wit.edu/architecture-design/interior-design/interior-design-bs/#programdetailstext</t>
  </si>
  <si>
    <t>https://catalog.wit.edu/management/construction-management/construction-management-masters/#programdetailstext</t>
  </si>
  <si>
    <t>capstone and thesis</t>
  </si>
  <si>
    <t>https://catalog.wit.edu/management/construction-management/facility-management-masters/#programdetailstext</t>
  </si>
  <si>
    <t>https://www.westfield.ma.edu/academics/degrees/regional-planning-degree-environmental-planning-concentration</t>
  </si>
  <si>
    <t>https://catalog.aacc.edu/preview_program.php?catoid=28&amp;poid=10664</t>
  </si>
  <si>
    <t>https://catalog.aacc.edu/preview_program.php?catoid=28&amp;poid=10368</t>
  </si>
  <si>
    <t>https://catalog.aacc.edu/preview_program.php?catoid=28&amp;poid=10367</t>
  </si>
  <si>
    <t>https://catalog.aacc.edu/preview_program.php?catoid=28&amp;poid=10371</t>
  </si>
  <si>
    <t>https://catalog.aacc.edu/preview_program.php?catoid=28&amp;poid=10366</t>
  </si>
  <si>
    <t>https://catalog.aacc.edu/preview_program.php?catoid=28&amp;poid=10666</t>
  </si>
  <si>
    <t>https://catalog.aacc.edu/preview_program.php?catoid=28&amp;poid=10369</t>
  </si>
  <si>
    <t>https://catalog.aacc.edu/preview_program.php?catoid=28&amp;poid=10370</t>
  </si>
  <si>
    <t>https://catalog.aacc.edu/preview_degree_planner.php?catoid=23&amp;poid=8236&amp;print</t>
  </si>
  <si>
    <t>https://catalog.aacc.edu/preview_program.php?catoid=28&amp;poid=10372</t>
  </si>
  <si>
    <t>https://www.goucher.edu/learn/graduate-programs/ma-in-historic-preservation/curriculum/core-courses</t>
  </si>
  <si>
    <t>https://www.mica.edu/academic-catalog/undergraduate-curriculum/2019-20-architectural-design-curriculum/</t>
  </si>
  <si>
    <t>https://www.morgan.edu/school_of_architecture__planning/academic_departments/graduate_built_environment_studies/architecture/curriculum.html</t>
  </si>
  <si>
    <t>https://www.morgan.edu/school_of_architecture__planning/academic_departments/graduate_built_environment_studies/landscape_architecture/curriculum_tracks.html</t>
  </si>
  <si>
    <t>https://www.salisbury.edu/administration/academic-affairs/guides/Urban_Regional_Planning.pdf</t>
  </si>
  <si>
    <t>https://arch.umd.edu/sites/default/files/sections/-MARCH-PATH%20A%20-021219-CURRICULUM.pdf</t>
  </si>
  <si>
    <t>currently not accepting applicants</t>
  </si>
  <si>
    <t>https://larch.umd.edu/masters-landscape-architecture</t>
  </si>
  <si>
    <t>https://arch.umd.edu/sites/default/files/sections/MCP_CURRICULUM_pt.pdf</t>
  </si>
  <si>
    <t>https://arch.umd.edu/sites/default/files/sections/New%20MHP%20Course%20Plan%2001_10_2018.pdf</t>
  </si>
  <si>
    <t>applied research project</t>
  </si>
  <si>
    <t>https://arch.umd.edu/programs/real-estate-development/academics/real-estate-development-courses</t>
  </si>
  <si>
    <t>https://arch.umd.edu/programs/phd/academics/phd-urban-and-regional-planning-and-design</t>
  </si>
  <si>
    <t>https://www.uma.edu/academics/programs/architecture/details/</t>
  </si>
  <si>
    <t>thesis and portfolio</t>
  </si>
  <si>
    <t>https://issuu.com/au-architectureandinteriordesign/docs/5.5_year_typical_plan</t>
  </si>
  <si>
    <t>professional report</t>
  </si>
  <si>
    <t>https://kcad.ferris.edu/programs/graduate/m-arch/curriculum/?_ga=2.116673024.724932792.1610382459-1368466616.1610382459</t>
  </si>
  <si>
    <t>https://www.ltu.edu/architecture_and_design/art_design/interior_architecture.asp</t>
  </si>
  <si>
    <t>https://www.ltu.edu/uploads/media/arch-design/PDFs/Program_Flow_Charts/2020_2021/M_Architecture_Flowchart_Track_II_2019_2020.pdf</t>
  </si>
  <si>
    <t>thesis available, not required</t>
  </si>
  <si>
    <t>https://www.ltu.edu/uploads/media/arch-design/PDFs/Program_Flow_Charts/2020_2021/Master_of_Architecture_Track_1_Flowchart_12_01_20_VISIO_PDF.pdf</t>
  </si>
  <si>
    <t>https://www.ltu.edu/uploads/media/arch-design/PDFs/Program_Flow_Charts/2020_2021/Dual_Degree_M_Arch_Medi_Comm_2020.pdf</t>
  </si>
  <si>
    <t>https://reg.msu.edu/AcademicPrograms/ProgramDetail.aspx?Program=7619</t>
  </si>
  <si>
    <t>practicum</t>
  </si>
  <si>
    <t>https://reg.msu.edu/AcademicPrograms/ProgramDetail.aspx?Program=5355</t>
  </si>
  <si>
    <t>https://reg.msu.edu/AcademicPrograms/ProgramDetail.aspx?Program=7616</t>
  </si>
  <si>
    <t>https://reg.msu.edu/AcademicPrograms/ProgramDetail.aspx?Program=5265</t>
  </si>
  <si>
    <t>https://reg.msu.edu/AcademicPrograms/ProgramDetail.aspx?Program=5257</t>
  </si>
  <si>
    <t>https://reg.msu.edu/AcademicPrograms/ProgramDetail.aspx?Program=5261</t>
  </si>
  <si>
    <t>https://reg.msu.edu/AcademicPrograms/ProgramDetail.aspx?Program=5260</t>
  </si>
  <si>
    <t>thesis and non-thesis track available</t>
  </si>
  <si>
    <t>https://www.canr.msu.edu/spdc/programs/environmental-design/</t>
  </si>
  <si>
    <t>https://www.udmercy.edu/academics/catalog/undergraduate2020-2021/colleges/eng-sci/architectural-engineering</t>
  </si>
  <si>
    <t>https://architecture.udmercy.edu/_files/pdf/curriculum_plans_2019-20.pdf</t>
  </si>
  <si>
    <t>https://seas.umich.edu/sites/default/files/users/user36/EPP_Audit_Form.pdf</t>
  </si>
  <si>
    <t>capstone and non-capstone tracks available</t>
  </si>
  <si>
    <t>capstone for 2 and 3-year tracks</t>
  </si>
  <si>
    <t>https://seas.umich.edu/academics/doctoral-phd</t>
  </si>
  <si>
    <t>https://taubmancollege.umich.edu/urbanplanning/degrees/graduate-certificate-healthy-cities/requirements</t>
  </si>
  <si>
    <t>https://taubmancollege.umich.edu/sites/default/files/files/architecture/SampleSchedules/2020_1019_PhD-Curriculum.pdf</t>
  </si>
  <si>
    <t>https://taubmancollege.umich.edu/sites/default/files/images/masterofscience/2020_MS-Curriculum.png</t>
  </si>
  <si>
    <t>https://taubmancollege.umich.edu/architecture/degrees/master-urban-design/curriculum</t>
  </si>
  <si>
    <t>https://taubmancollege.umich.edu/urbanplanning/degrees/master-urban-and-regional-planning/degree-requirements</t>
  </si>
  <si>
    <t>capstone studio or thesis</t>
  </si>
  <si>
    <t>https://taubmancollege.umich.edu/urbanplanning/degrees/phd-urban-planning/dissertation</t>
  </si>
  <si>
    <t>https://taubmancollege.umich.edu/architecture/degrees/bachelor-science/sample-schedules</t>
  </si>
  <si>
    <t>https://bulletins.wayne.edu/undergraduate/college-liberal-arts-sciences/urban-studies-planning/urban-studies-ba/#requirementstext</t>
  </si>
  <si>
    <t>https://clas.wayne.edu/usp/grad/mup/curriculum</t>
  </si>
  <si>
    <t>master's professional report</t>
  </si>
  <si>
    <t>http://catalog.wmich.edu/preview_program.php?catoid=32&amp;poid=9618&amp;returnto=1359</t>
  </si>
  <si>
    <t>capstone offered as elective</t>
  </si>
  <si>
    <t>http://catalog.wmich.edu/preview_program.php?catoid=33&amp;poid=10137&amp;returnto=1413</t>
  </si>
  <si>
    <t>https://catalog.dunwoody.edu/catalog-student-handbook/academic-programs/construction-sciences-building-technology/architecture-barch-bachelor-architecture/#degreerequirementstext</t>
  </si>
  <si>
    <t>https://catalog.dunwoody.edu/catalog-student-handbook/academic-programs/construction-sciences-building-technology/architectural-drafting-design-arch-aas/#degreerequirementstext</t>
  </si>
  <si>
    <t>https://catalog.dunwoody.edu/catalog-student-handbook/academic-programs/construction-sciences-building-technology/construction-project-management-pmgt-aas/#degreerequirementstext</t>
  </si>
  <si>
    <t>https://catalog.dunwoody.edu/catalog-student-handbook/academic-programs/construction-sciences-building-technology/electrical-construction-maintenance-elec-aas/#degreerequirementstext</t>
  </si>
  <si>
    <t>https://catalog.dunwoody.edu/catalog-student-handbook/academic-programs/construction-sciences-building-technology/electrical-construction-design-management-ecdm-aas/#degreerequirementstext</t>
  </si>
  <si>
    <t>https://catalog.dunwoody.edu/catalog-student-handbook/academic-programs/construction-sciences-building-technology/facilities-operations--management/#degreerequirementstext</t>
  </si>
  <si>
    <t>https://catalog.dunwoody.edu/catalog-student-handbook/academic-programs/construction-sciences-building-technology/hvac-installation-residential-service-heat-aas/#degreerequirementstext</t>
  </si>
  <si>
    <t>https://catalog.dunwoody.edu/catalog-student-handbook/academic-programs/construction-sciences-building-technology/hvacr-systems-servicing-serv-aas/#degreerequirementstext</t>
  </si>
  <si>
    <t>https://catalog.dunwoody.edu/catalog-student-handbook/academic-programs/construction-sciences-building-technology/surveying-civil-engineering-technology-scvl-aas/#degreerequirementstext</t>
  </si>
  <si>
    <t>https://catalog.dunwoody.edu/catalog-student-handbook/academic-programs/construction-sciences-building-technology/construction-management-cmgt-bachelor-science/#degreerequirementstext</t>
  </si>
  <si>
    <t>https://catalog.dunwoody.edu/catalog-student-handbook/academic-programs/construction-sciences-building-technology/interior-design-idsn-bachelor-science/#degreerequirementstext</t>
  </si>
  <si>
    <t>capstone studio</t>
  </si>
  <si>
    <t>capstone seminar</t>
  </si>
  <si>
    <t>https://catalog.stcloudstate.edu/~/Catalog/ViewCatalog.aspx?pageid=viewcatalog&amp;catalogid=7&amp;topicgroupid=6303</t>
  </si>
  <si>
    <t>https://design.umn.edu/students/info/documents/2020-21_plans/ArchBDA_2020-21_rev_4-30-20.pdf</t>
  </si>
  <si>
    <t>https://arch.design.umn.edu/programs/m_arch/curriculum.html</t>
  </si>
  <si>
    <t>master's final project</t>
  </si>
  <si>
    <t>https://arch.design.umn.edu/programs/mssd/curriculum.html</t>
  </si>
  <si>
    <t>thesis and non-thesis tracks available</t>
  </si>
  <si>
    <t>https://arch.design.umn.edu/programs/msmd/curriculum.html</t>
  </si>
  <si>
    <t>https://arch.design.umn.edu/programs/msrp/curriculum.html</t>
  </si>
  <si>
    <t>https://hsph.design.umn.edu/curriculum.html</t>
  </si>
  <si>
    <t>https://dha.design.umn.edu/programs/grad/current/documents/Planning.html</t>
  </si>
  <si>
    <t>link to curriculum is broken</t>
  </si>
  <si>
    <t>https://dha.design.umn.edu/programs/grad/documents/PhDChecklist_018.pdf</t>
  </si>
  <si>
    <t>dissetation</t>
  </si>
  <si>
    <t>https://dha.design.umn.edu/programs/grad/documents/CPCSHousingStudiesMSPlanA.pdf</t>
  </si>
  <si>
    <t>https://dha.design.umn.edu/programs/grad/housingstudies.html</t>
  </si>
  <si>
    <t>https://dha.design.umn.edu/programs/grad/documents/CPCSHousingStudiesPhD.pdf</t>
  </si>
  <si>
    <t>https://landarch.design.umn.edu/prog/mla/plan2.html</t>
  </si>
  <si>
    <t>https://www.nursing.umn.edu/degrees-programs/certificates/health-care-design-and-innovation-post-baccalaureate-certificate/courses</t>
  </si>
  <si>
    <t>https://humanfactors.design.umn.edu/requirements_msphd.html</t>
  </si>
  <si>
    <t>https://humanfactors.design.umn.edu/phd_requirements.html</t>
  </si>
  <si>
    <t>no longer available as of 2021</t>
  </si>
  <si>
    <t>https://arch.design.umn.edu/programs/bs/curriculum.html</t>
  </si>
  <si>
    <t>https://www.drury.edu/architecture/master-of-architecture-degree-requirements-2</t>
  </si>
  <si>
    <t>https://science.missouristate.edu/MNAS/ProgReq.htm</t>
  </si>
  <si>
    <t>thesis track or final research paper or internship</t>
  </si>
  <si>
    <t>https://geosciences.missouristate.edu/Planning/ProgramReq.htm</t>
  </si>
  <si>
    <t>https://catalog.slu.edu/colleges-schools/public-health-social-justice/social-work/urban-planning-development-ms/#requirementstext</t>
  </si>
  <si>
    <t>https://semo.edu/pdf/degree_map/2020-2021/grad/MA-PublicHistory-2021.pdf</t>
  </si>
  <si>
    <t>thesis or internship or advanced project</t>
  </si>
  <si>
    <t>https://info.umkc.edu/aupd/wp-content/uploads/2020/08/Sample-Curriculum-2021-PAB-Accredited-BA-in-Urban-Planning.pdf</t>
  </si>
  <si>
    <t>practicum: studio or internship</t>
  </si>
  <si>
    <t>https://samfoxschool.wustl.edu/node/4125</t>
  </si>
  <si>
    <t>capstone open to degree, not required</t>
  </si>
  <si>
    <t>https://urbanstudies.wustl.edu/major-minor-requirements</t>
  </si>
  <si>
    <t>https://samfoxschool.wustl.edu/node/5721</t>
  </si>
  <si>
    <t>https://samfoxschool.wustl.edu/node/4489</t>
  </si>
  <si>
    <t>https://samfoxschool.wustl.edu/files/MUD%20Course%20Sequence_FL19.pdf</t>
  </si>
  <si>
    <t>no curriculum info</t>
  </si>
  <si>
    <t>https://samfoxschool.wustl.edu/node/10829</t>
  </si>
  <si>
    <t>https://graduateschool.wustl.edu/degree-req</t>
  </si>
  <si>
    <t>https://sever.wustl.edu/degree-programs/construction/index.html</t>
  </si>
  <si>
    <t>thesis available, not sure if it is required</t>
  </si>
  <si>
    <t>https://www.jsums.edu/planning/files/2010/07/Ph.D.-Curriculum.pdf</t>
  </si>
  <si>
    <t>http://catalog.msstate.edu/undergraduate/collegesanddegreeprograms/collegeofarchitectureartanddesign/schoolofarchitecture/#programsofstudytext</t>
  </si>
  <si>
    <t>https://www.lalc.msstate.edu/pdf/students/la_curriculum_2015.pdf</t>
  </si>
  <si>
    <t>https://www.lalc.msstate.edu/pdf/students/lc_curriculum_2015.pdf</t>
  </si>
  <si>
    <t>https://www.lalc.msstate.edu/pdf/students/mla%20curricula.pdf</t>
  </si>
  <si>
    <t>thesis and non-thesis electives available</t>
  </si>
  <si>
    <t>http://catalog.msstate.edu/undergraduate/collegesanddegreeprograms/collegeofarchitectureartanddesign/buildingconstructionscience/#programsofstudytext</t>
  </si>
  <si>
    <t>http://catalog.msstate.edu/undergraduate/collegesanddegreeprograms/collegeofarchitectureartanddesign/interiordesign/#programsofstudytext</t>
  </si>
  <si>
    <t>master's studio project and thesis</t>
  </si>
  <si>
    <t>thesis and non-thesis options available</t>
  </si>
  <si>
    <t>https://geo.appstate.edu/sites/geo.appstate.edu/files/ghy_218a_fyg.pdf</t>
  </si>
  <si>
    <t>https://planning.ecu.edu/academic-programs-5/academic-programs-2/#certificate</t>
  </si>
  <si>
    <t>M.S. Geography �������� Concentration in Planning</t>
  </si>
  <si>
    <t>planning concentration requires internship</t>
  </si>
  <si>
    <t>https://planning.ecu.edu/academic-programs-5/academic-programs-2/#BS</t>
  </si>
  <si>
    <t>https://www.ncat.edu/provost/academic-affairs/curriculum-guides/2019-2020/CAES/landscape-architecture---curriculum-guide-.pdf</t>
  </si>
  <si>
    <t>https://oucc.dasa.ncsu.edu/dn-12edab-nosubplan-2168/</t>
  </si>
  <si>
    <t>https://academics.design.ncsu.edu/departments/academics/design-studies/ds-courses/</t>
  </si>
  <si>
    <t>capstone required for non-profit concentration</t>
  </si>
  <si>
    <t>https://academics.design.ncsu.edu/departments/academics/architecture/arc-grad-courses/</t>
  </si>
  <si>
    <t>https://design.ncsu.edu/wp-content/uploads/2020/03/city-design-certificate-handout.pdf</t>
  </si>
  <si>
    <t>https://design.ncsu.edu/wp-content/uploads/2020/03/energy-tech-certificate-handout.pdf</t>
  </si>
  <si>
    <t>https://design.ncsu.edu/wp-content/uploads/2020/03/public-interest-design-certificate-handout.pdf</t>
  </si>
  <si>
    <t>https://academics.design.ncsu.edu/departments/academics/industrial-design/id-grad-courses/</t>
  </si>
  <si>
    <t>final project studio</t>
  </si>
  <si>
    <t>https://academics.design.ncsu.edu/departments/academics/phd-in-design/phd-courses/</t>
  </si>
  <si>
    <t>https://academics.design.ncsu.edu/departments/academics/landscape-architecture/lar-grad-courses/</t>
  </si>
  <si>
    <t>https://naturalearning.org/early-childhood-outdoor-learning-environments-certificate</t>
  </si>
  <si>
    <t>https://academics.design.ncsu.edu/departments/academics/doctor-of-design/ddes-courses-curriculum/</t>
  </si>
  <si>
    <t>https://planning.unc.edu/academics/masters/</t>
  </si>
  <si>
    <t>it seems that the minor isn't offered anymore?</t>
  </si>
  <si>
    <t>independent study as elective</t>
  </si>
  <si>
    <t>https://iarc.uncg.edu/wp-content/uploads/2020/10/HP-PBcertHandout2020.pdf</t>
  </si>
  <si>
    <t>internship required</t>
  </si>
  <si>
    <t>curriculum page broken</t>
  </si>
  <si>
    <t>landscape link broken</t>
  </si>
  <si>
    <t>https://catalog.unl.edu/undergraduate/architecture/landscape/#fouryearplanstext</t>
  </si>
  <si>
    <t>design research studio or thesis</t>
  </si>
  <si>
    <t>https://architecture.unl.edu/degree-programs/community-regional-planning/master-community-and-regional-planning</t>
  </si>
  <si>
    <t>four tracks: thesis, capstone, exam, professional project</t>
  </si>
  <si>
    <t>https://catalog.unl.edu/undergraduate/architecture/architecture/#fouryearplanstext</t>
  </si>
  <si>
    <t>https://catalog.unl.edu/undergraduate/architecture/interior-design/#fouryearplanstext</t>
  </si>
  <si>
    <t>https://coursecatalog.plymouth.edu/graduate-programs/historic-preservation-ma/#degreerequirementstext</t>
  </si>
  <si>
    <t>https://www.kean.edu/sites/default/files/2018-09/Master%20of%20Architecture%20Program%20Sheet%20%281%29_0.pdf</t>
  </si>
  <si>
    <t>required courses unclear</t>
  </si>
  <si>
    <t>https://design.njit.edu/sites/design/files/Interior%20Design%20Curriculum_1.pdf</t>
  </si>
  <si>
    <t>thesis required for students planning to pursue doctoral degree</t>
  </si>
  <si>
    <t>comprehensive exam</t>
  </si>
  <si>
    <t>not sure what program this is meant to say</t>
  </si>
  <si>
    <t>http://landarch.rutgers.edu/environmental-planning.html</t>
  </si>
  <si>
    <t>http://landarch.rutgers.edu/Documents/bsla-program/BSLA-graduation-requirements.pdf</t>
  </si>
  <si>
    <t>http://catalog.unm.edu/catalogs/2019-2020/colleges/architecture/architecture/undergraduate-program.html</t>
  </si>
  <si>
    <t>thesis course available, required departmental approval</t>
  </si>
  <si>
    <t>https://architecture.unm.edu/degree-programs/graduate-degree.html</t>
  </si>
  <si>
    <t>master's project, thesis, or advanced studio</t>
  </si>
  <si>
    <t>http://catalog.unm.edu/catalogs/2019-2020/colleges/architecture/comm-reg-plan/graduate-program.html</t>
  </si>
  <si>
    <t xml:space="preserve">thesis, professional project, capstone studio, </t>
  </si>
  <si>
    <t>https://landscape.unm.edu/degree-programs/index.html</t>
  </si>
  <si>
    <t>https://www.unlv.edu/degree/bla#catalog</t>
  </si>
  <si>
    <t>https://www.unlv.edu/degree/march#catalog</t>
  </si>
  <si>
    <t>professional project</t>
  </si>
  <si>
    <t>https://www.unlv.edu/degree/mhid#mhid-subplan-1</t>
  </si>
  <si>
    <t>https://www.unlv.edu/degree/bs-architecture#catalog</t>
  </si>
  <si>
    <t>https://www.unlv.edu/degree/bs-interior-architecture-design#catalog</t>
  </si>
  <si>
    <t>https://www.arch.columbia.edu/programs/1-master-of-architecture/degree-requirements</t>
  </si>
  <si>
    <t>https://www.arch.columbia.edu/programs/10-m-s-urban-planning/degree-requirements</t>
  </si>
  <si>
    <t>https://www.arch.columbia.edu/programs/7-m-s-historic-preservation/degree-requirements</t>
  </si>
  <si>
    <t>https://www.arch.columbia.edu/programs/9-m-s-architecture-and-urban-design/degree-requirements</t>
  </si>
  <si>
    <t>https://www.arch.columbia.edu/programs/4-m-s-critical-curatorial-conceptual-practices/degree-requirements</t>
  </si>
  <si>
    <t>https://www.arch.columbia.edu/programs/8-m-s-real-estate-development/degree-requirements</t>
  </si>
  <si>
    <t>https://www.arch.columbia.edu/programs/3-m-s-advanced-architectural-design/degree-requirements</t>
  </si>
  <si>
    <t>https://architecture.barnard.edu/majors-minors</t>
  </si>
  <si>
    <t>http://cooper.edu/architecture/curriculum/bachelor</t>
  </si>
  <si>
    <t>http://cooper.edu/architecture/curriculum/master</t>
  </si>
  <si>
    <t>https://aap.cornell.edu/academics/crp/graduate/planning/mrp/curriculum</t>
  </si>
  <si>
    <t>thesis, research paper, report</t>
  </si>
  <si>
    <t>https://aap.cornell.edu/academics/crp/graduate/ms-ma-rs/curriculum</t>
  </si>
  <si>
    <t>https://aap.cornell.edu/academics/crp/graduate/regional-science/phd/curriculum</t>
  </si>
  <si>
    <t>https://aap.cornell.edu/academics/crp/graduate/planning/phd/requirements-curriculum</t>
  </si>
  <si>
    <t>https://aap.cornell.edu/academics/crp/graduate/ma-hpp/curriculum-requirements</t>
  </si>
  <si>
    <t>https://landscape.cals.cornell.edu/undergraduate/degree-sequence/</t>
  </si>
  <si>
    <t>https://landscape.cals.cornell.edu/graduate/mla-3-year/curriculum/</t>
  </si>
  <si>
    <t>https://cals.cornell.edu/education/admissions/graduate-admissions/professional-masters-degrees/master-professional-studies-mps</t>
  </si>
  <si>
    <t>https://aap.cornell.edu/academics/architecture/graduate/march/curriculum</t>
  </si>
  <si>
    <t>https://aap.cornell.edu/academics/architecture/graduate/ms-aad/curriculum</t>
  </si>
  <si>
    <t>thesis required for 4 semester program</t>
  </si>
  <si>
    <t>https://aap.cornell.edu/academics/architecture/graduate/ms-mdc/curriculum</t>
  </si>
  <si>
    <t>https://aap.cornell.edu/academics/architecture/graduate/haud/requirements</t>
  </si>
  <si>
    <t>https://baker.realestate.cornell.edu/programs/curriculum/</t>
  </si>
  <si>
    <t>http://courses.cornell.edu/preview_program.php?catoid=22&amp;poid=10827</t>
  </si>
  <si>
    <t>thesis option available</t>
  </si>
  <si>
    <t>thesis is application based</t>
  </si>
  <si>
    <t>https://www.ccny.cuny.edu/sustainability/curriculum</t>
  </si>
  <si>
    <t>http://www.hunterurban.org/wp-content/uploads/2020/11/MUP-Degree-Map-11202020.pdf</t>
  </si>
  <si>
    <t>https://www.nyit.edu/degrees/architecture_barch/curriculum</t>
  </si>
  <si>
    <t>https://www.nyit.edu/degrees/architecture_march/curriculum/1/</t>
  </si>
  <si>
    <t>https://www.nyit.edu/degrees/urban_regional_design/curriculum</t>
  </si>
  <si>
    <t>https://www.nyit.edu/degrees/interior_design/curriculum/0</t>
  </si>
  <si>
    <t>https://www.nyit.edu/degrees/architectural_technology_bsat/curriculum</t>
  </si>
  <si>
    <t>https://wagner.nyu.edu/education/degrees/master-urban-planning/curriculum</t>
  </si>
  <si>
    <t>https://catalog.pratt.edu/undergraduate/architecture/architecture/architecture-barch/?_ga=2.216517022.982270277.1611346656-1552935564.1610634765#text</t>
  </si>
  <si>
    <t>https://catalog.pratt.edu/undergraduate/design/interior-design/interior-design-bfa/#yearlyplanofstudytext</t>
  </si>
  <si>
    <t>https://catalog.pratt.edu/undergraduate/architecture/construction-management/construction-management-bps/?_ga=2.15673534.982270277.1611346656-1552935564.1610634765#yearlyplanofstudytext</t>
  </si>
  <si>
    <t>https://catalog.pratt.edu/graduate/architecture/architecture-urban-design/architecture-march/?_ga=2.20348464.982270277.1611346656-1552935564.1610634765#text</t>
  </si>
  <si>
    <t>directed research available</t>
  </si>
  <si>
    <t>https://catalog.pratt.edu/graduate/architecture/planning-environment/city-regional-planning/?_ga=2.259009538.982270277.1611346656-1552935564.1610634765#text</t>
  </si>
  <si>
    <t>https://catalog.pratt.edu/graduate/architecture/planning-environment/historic-preservation/?_ga=2.221777168.982270277.1611346656-1552935564.1610634765#yearlyplanofstudytext</t>
  </si>
  <si>
    <t>https://catalog.pratt.edu/graduate/architecture/planning-environment/sustainable-environmental-systems/?_ga=2.221777168.982270277.1611346656-1552935564.1610634765#yearlyplanofstudytext</t>
  </si>
  <si>
    <t>https://catalog.pratt.edu/graduate/architecture/planning-environment/urban-placemaking-management/?_ga=2.11976892.982270277.1611346656-1552935564.1610634765#yearlyplanofstudytext</t>
  </si>
  <si>
    <t>https://catalog.pratt.edu/graduate/architecture/real-estate-practice/real-estate-practice-ms/?_ga=2.11068988.982270277.1611346656-1552935564.1610634765#yearlyplanofstudytext</t>
  </si>
  <si>
    <t>https://catalog.pratt.edu/graduate/design/interior-design/interior-design-mfa/?_ga=2.49924398.982270277.1611346656-1552935564.1610634765#yearlyplanofstudytext</t>
  </si>
  <si>
    <t>https://catalog.pratt.edu/undergraduate/architecture/construction-management/construction-management-bs/?_ga=2.49924398.982270277.1611346656-1552935564.1610634765#yearlyplanofstudytext</t>
  </si>
  <si>
    <t>final project but not thesis</t>
  </si>
  <si>
    <t>http://march1.arch.rpi.edu/academic/curriculum/</t>
  </si>
  <si>
    <t>https://www.rit.edu/study/interior-design-bfa#curriculum</t>
  </si>
  <si>
    <t>https://www.rit.edu/study/architecture-march#curriculum</t>
  </si>
  <si>
    <t>https://www.albany.edu/geographyplanning/programs/ba-urban-studies-and-planning#programofstudy</t>
  </si>
  <si>
    <t>https://www.albany.edu/geographyplanning/programs/mrp-urban-and-regional-planning#programofstudy</t>
  </si>
  <si>
    <t>master's research paper</t>
  </si>
  <si>
    <t>https://www.esf.edu/la/undergraduate/pos.asp</t>
  </si>
  <si>
    <t>https://www.esf.edu/catalog/fnrm.asp</t>
  </si>
  <si>
    <t>https://www.esf.edu/la/courses.asp</t>
  </si>
  <si>
    <t>https://www.esf.edu/catalog/es.asp#G-MPS</t>
  </si>
  <si>
    <t>M.S. Environmental Science</t>
  </si>
  <si>
    <t>https://www.esf.edu/environmentalscience/gpes/descriptions.htm</t>
  </si>
  <si>
    <t>MPS is non-thesis degree</t>
  </si>
  <si>
    <t>http://catalog.alfredstate.edu/current/programs/architecture/</t>
  </si>
  <si>
    <t>http://catalog.alfredstate.edu/current/programs/architectural-technology/</t>
  </si>
  <si>
    <t>http://catalog.alfredstate.edu/current/programs/interior-design/</t>
  </si>
  <si>
    <t>https://catalog.buffalo.edu/academicprograms/environmental_design_ba_requirements.html</t>
  </si>
  <si>
    <t>http://ap.buffalo.edu/academics/graduate-degrees/march/3-5track-program.html</t>
  </si>
  <si>
    <t>thesis and portfolio elective both available</t>
  </si>
  <si>
    <t>http://ap.buffalo.edu/academics/graduate-degrees/mup/mup-theprogram.html</t>
  </si>
  <si>
    <t>http://ap.buffalo.edu/academics/graduate-degrees/ms-real-estate-development/msred-theprogram.html</t>
  </si>
  <si>
    <t>https://soa.syr.edu/programs/undergraduate/curriculum/</t>
  </si>
  <si>
    <t>https://soa.syr.edu/programs/march/curriculum/</t>
  </si>
  <si>
    <t>https://soa.syr.edu/programs/post-professional-ms/</t>
  </si>
  <si>
    <t>https://www.newschool.edu/parsons/bfa-architectural-design-curriculum/</t>
  </si>
  <si>
    <t>https://www.newschool.edu/parsons/bfa-interior-design-curriculum/</t>
  </si>
  <si>
    <t>https://www.newschool.edu/parsons/masters-architecture-curriculum/</t>
  </si>
  <si>
    <t>https://www.newschool.edu/parsons/mfa-interior-design-curriculum/</t>
  </si>
  <si>
    <t>https://www.newschool.edu/parsons/ms-design-urban-ecology-curriculum/</t>
  </si>
  <si>
    <t>https://www.newschool.edu/parsons/ma-theories-urban-research-curriculum/</t>
  </si>
  <si>
    <t>website down</t>
  </si>
  <si>
    <t>thesis or portfolio</t>
  </si>
  <si>
    <t>https://www.bgsu.edu/content/dam/BGSU/college-of-technology/documents/Construction-Management-Course-Work.pdf</t>
  </si>
  <si>
    <t>https://www.bgsu.edu/content/dam/BGSU/college-of-technology/documents/degreeplans/BS-ARCH-degree-plan-2019-2020.pdf</t>
  </si>
  <si>
    <t>https://urban.csuohio.edu/sites/csuohio.edu.urban/files/MUPD_curr_sheet_2017_0.pdf?_ga=2.211814748.934297936.1611350424-1698990575.1611350424</t>
  </si>
  <si>
    <t>with departmental approval</t>
  </si>
  <si>
    <t>https://urban.csuohio.edu/sites/default/files/MSUS_CurriculumSheet_2020.pdf</t>
  </si>
  <si>
    <t>thesis or final studio</t>
  </si>
  <si>
    <t>https://urban.csuohio.edu/sites/csuohio.edu.urban/files/UrbanRegionalStudies2019.pdf?_ga=2.179792236.934297936.1611350424-1698990575.1611350424</t>
  </si>
  <si>
    <t>http://catalog.kent.edu/colleges/ae/architecture-march/#programrequirementstext</t>
  </si>
  <si>
    <t>master's project or advanced studio</t>
  </si>
  <si>
    <t>thesis and non-thesis option available</t>
  </si>
  <si>
    <t>http://catalog.kent.edu/colleges/ae/healthcare-design-mhd/#programrequirementstext</t>
  </si>
  <si>
    <t>https://www.kent.edu/caed/bachelor-science-architecture</t>
  </si>
  <si>
    <t>https://www.kent.edu/caed/acce-required-public-information</t>
  </si>
  <si>
    <t>http://www.miamioh.edu/cca/academics/departments/arch-id/academics/majors/bachelor-of-arts-in-architecture/arc-undergrad-curriulum/index.html</t>
  </si>
  <si>
    <t>https://bulletin.miamioh.edu/arts-science/urban-regional-planning-ba/</t>
  </si>
  <si>
    <t>http://www.miamioh.edu/cca/academics/departments/arch-id/academics/graduate-studies/index.html</t>
  </si>
  <si>
    <t>http://www.miamioh.edu/cca/academics/departments/arch-id/academics/majors/bachelor-of-fine-arts-in-interior-design/id-curriculum/index.html</t>
  </si>
  <si>
    <t>https://knowlton.osu.edu/city-and-regional-planning/phd-city-and-regional-planning</t>
  </si>
  <si>
    <t>https://knowlton.osu.edu/city-and-regional-planning/master-city-and-regional-planning</t>
  </si>
  <si>
    <t>https://knowlton.osu.edu/architecture/master-architecture</t>
  </si>
  <si>
    <t>exit review program instead of "traditional thesis"</t>
  </si>
  <si>
    <t>https://knowlton.osu.edu/landscape-architecture/master-landscape-architecture</t>
  </si>
  <si>
    <t>offered as elective</t>
  </si>
  <si>
    <t>https://knowlton.osu.edu/planning/bachelor-science-city-and-regional-planning</t>
  </si>
  <si>
    <t>https://webapps2.uc.edu/ecurriculum/DegreePrograms/Program/Detail/23MAS-ARCH-MARCH</t>
  </si>
  <si>
    <t>https://webapps2.uc.edu/ecurriculum/DegreePrograms/Home/MajorMap/1690</t>
  </si>
  <si>
    <t>https://webapps2.uc.edu/ecurriculum/DegreePrograms/Home/MajorMap/2633</t>
  </si>
  <si>
    <t>https://webapps2.uc.edu/ecurriculum/DegreePrograms/Home/MajorMap/1128</t>
  </si>
  <si>
    <t>https://webapps2.uc.edu/ecurriculum/DegreePrograms/Home/MajorMap/4013</t>
  </si>
  <si>
    <t>https://webapps2.uc.edu/ecurriculum/DegreePrograms/Home/MajorMap/1032</t>
  </si>
  <si>
    <t>available as elective</t>
  </si>
  <si>
    <t>https://webapps2.uc.edu/ecurriculum/DegreePrograms/Home/MajorMap/4112</t>
  </si>
  <si>
    <t>thesis available for MLAII</t>
  </si>
  <si>
    <t>https://webapps2.uc.edu/ecurriculum/DegreePrograms/Home/MajorMap/3055</t>
  </si>
  <si>
    <t>https://webapps2.uc.edu/ecurriculum/DegreePrograms/home/MajorMap/3426</t>
  </si>
  <si>
    <t>https://webapps2.uc.edu/ecurriculum/DegreePrograms/Home/MajorMap/3431</t>
  </si>
  <si>
    <t>https://webapps2.uc.edu/ecurriculum/DegreePrograms/Home/MajorMap/3786</t>
  </si>
  <si>
    <t>https://webapps2.uc.edu/ecurriculum/degreeprograms/program/majormap/23BAC-URST-BS</t>
  </si>
  <si>
    <t>https://www.ursuline.edu/academics/programs/historic-preservation/course-requirements</t>
  </si>
  <si>
    <t>https://agriculture.okstate.edu/departments-programs/finish-in-four/2020-2021/20-21_fin4_la.pdf</t>
  </si>
  <si>
    <t>https://agriculture.okstate.edu/departments-programs/finish-in-four/2019-2020/19-20_fin4_lm.pdf</t>
  </si>
  <si>
    <t>https://agriculture.okstate.edu/departments-programs/finish-in-four/2020-2021/20-21_fin4_hort-urb.pdf</t>
  </si>
  <si>
    <t>http://catalog.okstate.edu/engineering-architecture-technology/architecture/bar/</t>
  </si>
  <si>
    <t>https://studentservices.okstate.edu/sites/default/files/-ARCE-STR-2019-20.pdf</t>
  </si>
  <si>
    <t>http://ou-public.courseleaf.com/gibbs-architecture/architecture/architecture-four-year-program-bachelor-architecture/</t>
  </si>
  <si>
    <t>thesis option</t>
  </si>
  <si>
    <t>http://ou-public.courseleaf.com/gibbs-architecture/interior-design/interior-design-bachelor-interior-design/checksheet-interior-design-bachelor-interior-design.pdf</t>
  </si>
  <si>
    <t>can't find the degree</t>
  </si>
  <si>
    <t>http://ou-public.courseleaf.com/gibbs-architecture/architecture/architecture-via-non-architecture-bachelors-degree-master-architecture/</t>
  </si>
  <si>
    <t>http://ou-public.courseleaf.com/gibbs-architecture/landscape-architecture/landscape-architectural-studies-master-landscape-architecture/</t>
  </si>
  <si>
    <t>https://architecture.ou.edu/regional-and-city-planning-degree-requirements/</t>
  </si>
  <si>
    <t>http://ou-public.courseleaf.com/gibbs-architecture/architecture/urban-design-master-urban-design/</t>
  </si>
  <si>
    <t>https://architecture.ou.edu/wp-content/uploads/2020/03/gc-doc-reqs-d785.pdf</t>
  </si>
  <si>
    <t>http://ou-public.courseleaf.com/gibbs-architecture/environmental-design/environmental-design-bachelor-science/#degreerequirementstext</t>
  </si>
  <si>
    <t>https://www.pdx.edu/urban-studies-planning/sites/g/files/znldhr1926/files/2020-11/MURP%20Handbook%202020-2021%202nd_FINAL.pdf</t>
  </si>
  <si>
    <t>https://www.pdx.edu/business/grad-mred-curriculum</t>
  </si>
  <si>
    <t>https://www.pdx.edu/architecture/master-architecture</t>
  </si>
  <si>
    <t>https://archenvironment.uoregon.edu/architecture/undergrad/barch#degree_requirements</t>
  </si>
  <si>
    <t>https://cpb-us-e1.wpmucdn.com/blogs.uoregon.edu/dist/e/14815/files/2019/10/BLA-2019.pdf</t>
  </si>
  <si>
    <t>https://pppm.uoregon.edu/undergrad/ba-bs#thesis-honors</t>
  </si>
  <si>
    <t>requires departmental approval</t>
  </si>
  <si>
    <t>https://pppm.uoregon.edu/grad/master-of-community-and-regional-planning#sample_curriculum_outline</t>
  </si>
  <si>
    <t>https://archenvironment.uoregon.edu/architecture/grad/march1#sample_curriculum_outline</t>
  </si>
  <si>
    <t>option?</t>
  </si>
  <si>
    <t>https://archenvironment.uoregon.edu/architecture/grad/phd#sample_curriculum_outline</t>
  </si>
  <si>
    <t>https://archenvironment.uoregon.edu/hp/grad/ms#required-courses</t>
  </si>
  <si>
    <t>thesis course in development</t>
  </si>
  <si>
    <t>https://archenvironment.uoregon.edu/interior-architecture/graduate/miarch1#degree_requirements</t>
  </si>
  <si>
    <t>https://www.bucks.edu/catalog/majors/social/preservation/</t>
  </si>
  <si>
    <t>https://static1.squarespace.com/static/54c2a5c7e4b043776a0b0036/t/5da8cfb589ef447cbaf13dc9/1571344310085/BArch-Curriculum-Chart_2024_20190816.pdf</t>
  </si>
  <si>
    <t>https://static1.squarespace.com/static/54c2a5c7e4b043776a0b0036/t/5fbd923df7f7d861f4e1e2f0/1606259261922/MARCH_curriculum_20201123.pdf</t>
  </si>
  <si>
    <t>https://static1.squarespace.com/static/54c2a5c7e4b043776a0b0036/t/5b17f20e1ae6cfcb45f0e089/1528295950963/MAAD_curriculum_20180601.pdf</t>
  </si>
  <si>
    <t>https://static1.squarespace.com/static/54c2a5c7e4b043776a0b0036/t/5dfbb5e05156b361f4fd7aac/1576777184041/MSAECM_curriculum_2020.01.01.pdf</t>
  </si>
  <si>
    <t>https://static1.squarespace.com/static/54c2a5c7e4b043776a0b0036/t/577bee73579fb35f9469b309/1467739764244/cmu_phdaecm_062011.pdf</t>
  </si>
  <si>
    <t>https://static1.squarespace.com/static/54c2a5c7e4b043776a0b0036/t/5d7c23607e85cf79bae39ba1/1568416608546/MSBPD_Advanced_Curriculum_20190820.pdf</t>
  </si>
  <si>
    <t>https://static1.squarespace.com/static/54c2a5c7e4b043776a0b0036/t/56ab87b3fb36b139e8f7cf04/1454081971773/cmu_phdbpd_1_26_16.pdf</t>
  </si>
  <si>
    <t>https://static1.squarespace.com/static/54c2a5c7e4b043776a0b0036/t/582cb1313e00bed23e1fdcfe/1479323953273/MSCD_curriculum_20161114.pdf</t>
  </si>
  <si>
    <t>https://static1.squarespace.com/static/54c2a5c7e4b043776a0b0036/t/5f457baaa7feb51704b049b8/1598389162266/PhD-CD_Curriculum_20200822.pdf</t>
  </si>
  <si>
    <t>https://static1.squarespace.com/static/54c2a5c7e4b043776a0b0036/t/5d7c22b25f1727348651cee1/1568416434576/MSSD_Applied_Curriculum_20190820.pdf</t>
  </si>
  <si>
    <t>https://static1.squarespace.com/static/54c2a5c7e4b043776a0b0036/t/5d65a884082fd7000184bad8/1566943364835/BA-Curriculum_20190827.pdf</t>
  </si>
  <si>
    <t>http://catalog.delval.edu/preview_program.php?catoid=8&amp;poid=1147&amp;returnto=247</t>
  </si>
  <si>
    <t>http://catalog.delval.edu/preview_program.php?catoid=8&amp;poid=1133&amp;returnto=247</t>
  </si>
  <si>
    <t>http://catalog.drexel.edu/undergraduate/collegeofmediaartsanddesign/architecture/?_gl=1*xwoeje*_ga*MjE5MDc4NzQ0LjE2MTEzNTk3ODk.*_ga_6KJ1PNLE19*MTYxMTM1OTc4OS4xLjEuMTYxMTM1OTgwOS40MA..#sampleplanofstudy24text</t>
  </si>
  <si>
    <t>https://drexel.edu/~/media/Files/westphal/dept/intr/POS_Sample_2018.ashx?la=en</t>
  </si>
  <si>
    <t>http://catalog.drexel.edu/graduate/collegeofmediaartsanddesign/urbanstrategy/?_gl=1*132my2i*_ga*MjE5MDc4NzQ0LjE2MTEzNTk3ODk.*_ga_6KJ1PNLE19*MTYxMTM1OTc4OS4xLjEuMTYxMTM1OTg4MS41Mg..#degreerequirementstext</t>
  </si>
  <si>
    <t>http://www.catalog.drexel.edu/undergraduate/collegeofmediaartsanddesign/interiordesign/?_ga=1.245083269.1229775471.1477083424&amp;_gl=1*c1khw*_ga*MjE5MDc4NzQ0LjE2MTEzNTk3ODk.*_ga_6KJ1PNLE19*MTYxMTM1OTc4OS4xLjEuMTYxMTM1OTkwNS4yOA..#sampleplansofstudybstext</t>
  </si>
  <si>
    <t>https://www.jefferson.edu/academics/colleges-schools-institutes/architecture-and-the-built-environment/programs/architecture/curriculum.html</t>
  </si>
  <si>
    <t>https://www.jefferson.edu/academics/colleges-schools-institutes/architecture-and-the-built-environment/programs/landscape-architecture/curriculum.html</t>
  </si>
  <si>
    <t>https://www.jefferson.edu/academics/colleges-schools-institutes/architecture-and-the-built-environment/programs/architectural-studies/concentrations/architecture-design-curriculum.html</t>
  </si>
  <si>
    <t>https://www.jefferson.edu/academics/colleges-schools-institutes/architecture-and-the-built-environment/programs/construction-management/curriculum.html</t>
  </si>
  <si>
    <t>https://www.jefferson.edu/academics/colleges-schools-institutes/architecture-and-the-built-environment/programs/interior-design/curriculum.html</t>
  </si>
  <si>
    <t>https://www.jefferson.edu/academics/colleges-schools-institutes/architecture-and-the-built-environment/programs/architecture-march/curriculum.html</t>
  </si>
  <si>
    <t>https://www.jefferson.edu/academics/colleges-schools-institutes/architecture-and-the-built-environment/programs/architecture-ms/curriculum.html</t>
  </si>
  <si>
    <t>https://www.jefferson.edu/academics/colleges-schools-institutes/architecture-and-the-built-environment/programs/construction-management-ms/curriculum.html</t>
  </si>
  <si>
    <t>https://www.jefferson.edu/academics/colleges-schools-institutes/architecture-and-the-built-environment/programs/geospatial-technology-ms/curriculum.html</t>
  </si>
  <si>
    <t>https://www.jefferson.edu/academics/colleges-schools-institutes/architecture-and-the-built-environment/programs/historic-preservation-ms/curriculum.html</t>
  </si>
  <si>
    <t>https://www.jefferson.edu/academics/colleges-schools-institutes/architecture-and-the-built-environment/programs/interior-architecture-ms/curriculum.html</t>
  </si>
  <si>
    <t>https://www.jefferson.edu/academics/colleges-schools-institutes/architecture-and-the-built-environment/programs/real-estate-development-ms/curriculum.html</t>
  </si>
  <si>
    <t>https://www.jefferson.edu/academics/colleges-schools-institutes/architecture-and-the-built-environment/programs/sustainable-design-ms/curriculum.html</t>
  </si>
  <si>
    <t>http://www.marywood.edu/contentAsset/raw-data/c0ce3b1d-dd07-43de-8495-c2d39d8aa2ca/fileAsset</t>
  </si>
  <si>
    <t>http://www.marywood.edu/contentAsset/raw-data/d93e8d02-9c45-43d9-8f6a-42013764d0a1/fileAsset</t>
  </si>
  <si>
    <t>not sure if this program is still offered</t>
  </si>
  <si>
    <t>https://bulletins.psu.edu/undergraduate/colleges/arts-architecture/architecture-barch/#programrequirementstext</t>
  </si>
  <si>
    <t>https://bulletins.psu.edu/undergraduate/colleges/arts-architecture/landscape-architecture-bla/#suggestedacademicplantext</t>
  </si>
  <si>
    <t>https://bulletins.psu.edu/graduate/programs/majors/architecture/#degreerequirementstext</t>
  </si>
  <si>
    <t>https://bulletins.psu.edu/graduate/programs/majors/landscape-architecture/#degreerequirementstext</t>
  </si>
  <si>
    <t>https://www.worldcampus.psu.edu/degrees-and-certificates/geodesign-masters/courses</t>
  </si>
  <si>
    <t>https://bulletins.psu.edu/undergraduate/colleges/arts-architecture/architecture-bs/#programrequirementstext</t>
  </si>
  <si>
    <t>https://bulletin.temple.edu/undergraduate/tyler/architecture/bs-architecture/#requirementstext</t>
  </si>
  <si>
    <t>https://bulletin.temple.edu/undergraduate/tyler/architecture/bs-facilities-management/#requirementstext</t>
  </si>
  <si>
    <t>https://bulletin.temple.edu/undergraduate/tyler/architecture/bs-historic-preservation/#requirementstext</t>
  </si>
  <si>
    <t>thesis and capstone option</t>
  </si>
  <si>
    <t>https://bulletin.temple.edu/graduate/scd/tyler/architecture-march/#programrequirementstext</t>
  </si>
  <si>
    <t>https://bulletin.temple.edu/graduate/scd/tyler/architecture-ms/#programrequirementstext</t>
  </si>
  <si>
    <t>https://bulletin.temple.edu/graduate/scd/tyler/facilities-planning-ms/#programrequirementstext</t>
  </si>
  <si>
    <t>https://bulletin.temple.edu/graduate/scd/tyler/landscape-architecture-mlarch/#programrequirementstext</t>
  </si>
  <si>
    <t>https://bulletin.temple.edu/undergraduate/tyler/landscape-architecture-horticulture/bs-landscape-architecture/#requirementstext</t>
  </si>
  <si>
    <t>https://architecture.sas.upenn.edu/programs-study/major-architecture/design-concentration-dsn</t>
  </si>
  <si>
    <t>https://www.design.upenn.edu/architecture/graduate/master-environmental-building-design</t>
  </si>
  <si>
    <t>https://www.design.upenn.edu/city-regional-planning/phd/program-requirements</t>
  </si>
  <si>
    <t>disseration</t>
  </si>
  <si>
    <t>https://www.design.upenn.edu/sites/default/files/uploads/HSVP/MSHP%20Summary%20of%20Requirements%2003-28-19.pdf</t>
  </si>
  <si>
    <t>https://www.design.upenn.edu/landscape-architecture/curriculum-0</t>
  </si>
  <si>
    <t>https://www.urbanstudies.pitt.edu/program/urban-studies-major-requirements-beginning-fall-2021</t>
  </si>
  <si>
    <t>https://gspia.pitt.edu/sites/default/files/2019-07/MPA-UAP.pdf</t>
  </si>
  <si>
    <t>thesis with departmental approval</t>
  </si>
  <si>
    <t>https://www.pupr.edu/wp-content/uploads/2013/07/ARCHITECTURE-PROGRAM.jpg</t>
  </si>
  <si>
    <t>https://www.pupr.edu/wp-content/uploads/2019/06/Flowchart-M.ARCO-Rev.-FA-19.pdf</t>
  </si>
  <si>
    <t>https://www.pupr.edu/wp-content/uploads/2021/01/Flowchart-MLA-Rev.-WI-20.pdf</t>
  </si>
  <si>
    <t>https://arquitectura.pucpr.edu/wp-content/uploads/2020/06/BArch_Curr%C3%ADculo-181.pdf</t>
  </si>
  <si>
    <t>https://gurabo.uagm.edu/sites/default/files/uploads/EIDA/pdf/BS-Arquitectura-Paisajista.pdf</t>
  </si>
  <si>
    <t>http://earq.uprrp.edu/wp-content/uploads/2019/03/Secuencia-Curricular-Vigente-Agosto-2019.pdf</t>
  </si>
  <si>
    <t>http://planificacion.uprrp.edu/?page_id=43</t>
  </si>
  <si>
    <t>http://earq.uprrp.edu/wp-content/uploads/2020/11/March-2.0-1.pdf</t>
  </si>
  <si>
    <t>https://www.risd.edu/academics/architecture/undergraduate/</t>
  </si>
  <si>
    <t>thesis or directed research</t>
  </si>
  <si>
    <t>https://www.risd.edu/academics/architecture/graduate/</t>
  </si>
  <si>
    <t>https://www.risd.edu/academics/landscape-architecture/graduate/</t>
  </si>
  <si>
    <t>https://salve.edu/cultural-and-historic-preservation#lp-section-2131</t>
  </si>
  <si>
    <t>https://web.uri.edu/lar/academics/bla-curriculum/</t>
  </si>
  <si>
    <t>terminal project or thesis</t>
  </si>
  <si>
    <t>http://www.clemson.edu/caah/departments/cpred/real-estate-development/files/mred-handbook-2020-2021.pdf#MRED%20Program%20Student%20Handbook</t>
  </si>
  <si>
    <t>http://www.clemson.edu/caah/departments/architecture/programs/mrud/files/mrud-grad-handbook-2019-2020.pdf</t>
  </si>
  <si>
    <t>http://www.clemson.edu/caah/departments/architecture/programs/la/academics/graduate-programs/curriculum%20.html</t>
  </si>
  <si>
    <t>thesis available</t>
  </si>
  <si>
    <t>http://www.clemson.edu/caah/departments/architecture/files/files-programs/files-graduate/arch-grad-curriculum-plan-2019-20-1.jpg</t>
  </si>
  <si>
    <t>http://www.clemson.edu/caah/departments/architecture/programs/graduate/architecture-and-health/march-curriculum.html</t>
  </si>
  <si>
    <t>http://www.clemson.edu/caah/departments/architecture/programs/la/academics/undergraduate/curriculum.html</t>
  </si>
  <si>
    <t>https://arthistory.cofc.edu/grad-progs/index.php</t>
  </si>
  <si>
    <t>https://www.clemson.edu/caah/departments/architecture/programs/historic-preservation/academics/index.html</t>
  </si>
  <si>
    <t>https://catalog.cofc.edu/preview_program.php?catoid=17&amp;poid=3484</t>
  </si>
  <si>
    <t>https://www.sdstate.edu/sites/default/files/file-archive/2020-05/Landscape%20Architecture%20%28BLA%29%202020-2021%20Sample%20Plan.pdf</t>
  </si>
  <si>
    <t>https://catalog.sdstate.edu/preview_program.php?catoid=40&amp;poid=9490</t>
  </si>
  <si>
    <t>https://catalog.sdstate.edu/preview_program.php?catoid=40&amp;poid=9491</t>
  </si>
  <si>
    <t>https://www.belmont.edu/omore/undergrad/architecture/courses.html</t>
  </si>
  <si>
    <t>https://www.mtsu.edu/programs/public-history-ma/requirements</t>
  </si>
  <si>
    <t>thesis and non-thesis options</t>
  </si>
  <si>
    <t>https://www.mtsu.edu/programs/public-history-phd/requirements</t>
  </si>
  <si>
    <t>https://mk6vs3l2vyghvrhz2f3klvt6-wpengine.netdna-ssl.com/wp-content/uploads/2020/09/2020-21-BARCH-SHEETS1.pdf</t>
  </si>
  <si>
    <t>https://mk6vs3l2vyghvrhz2f3klvt6-wpengine.netdna-ssl.com/wp-content/uploads/2020/07/2020-21-BSIA-SHEETS.pdf</t>
  </si>
  <si>
    <t>https://mk6vs3l2vyghvrhz2f3klvt6-wpengine.netdna-ssl.com/wp-content/uploads/2020/09/UTK-MLA-Fall-2020.pdf</t>
  </si>
  <si>
    <t>https://mk6vs3l2vyghvrhz2f3klvt6-wpengine.netdna-ssl.com/wp-content/uploads/2018/09/2018-19-UTK_MArch-3G-Curriculum-Chart_Final.pdf</t>
  </si>
  <si>
    <t>https://www.memphis.edu/architecture/docs/pos.march.pdf</t>
  </si>
  <si>
    <t>https://delmarcollege.smartcatalogiq.com/en/2020-2021/Catalog-and-Student-Handbook/Degree-and-Certificate-Programs/Architecture/Architecture-Associate-in-Science</t>
  </si>
  <si>
    <t>http://www.pvamu.edu/soa/wp-content/uploads/sites/64/Master-of-COMMUNITY-DEVELOPMENT1.pdf</t>
  </si>
  <si>
    <t>http://laup.arch.tamu.edu/academics/undergraduate/bla/curriculum/index.html</t>
  </si>
  <si>
    <t>http://laup.arch.tamu.edu/academics/graduate/mla/curriculum/index.html</t>
  </si>
  <si>
    <t>http://laup.arch.tamu.edu/academics/graduate/mup/curriculum/MUP-Curriculum-TableFall2018updated.pdf</t>
  </si>
  <si>
    <t>http://laup.arch.tamu.edu/academics/graduate/mlpd/curriculum/core%20courses/index.html</t>
  </si>
  <si>
    <t>http://laup.arch.tamu.edu/academics/graduate/ursc/curriculum/index.html</t>
  </si>
  <si>
    <t>http://laup.arch.tamu.edu/academics/undergraduate/bs-urpn/urban-design-track/index.html</t>
  </si>
  <si>
    <t>http://cosc.arch.tamu.edu/undergraduate/course/index.html</t>
  </si>
  <si>
    <t>http://dept.arch.tamu.edu/undergraduate/prospective-students/approved-courses/index.html</t>
  </si>
  <si>
    <t>http://www.tsu.edu/academics/colleges-and-schools/bjml-school-public-affairs/departments/urban-planning-and-environmental-policy/courses.html</t>
  </si>
  <si>
    <t>http://www.tsu.edu/academics/colleges-and-schools/bjml-school-public-affairs/departments/urban-planning-and-environmental-policy/degrees/urban-planning-and-environmental-policy-ph.d.html</t>
  </si>
  <si>
    <t>https://www.depts.ttu.edu/larc/programs_and_degrees/bla/index.php</t>
  </si>
  <si>
    <t>https://www.depts.ttu.edu/architecture/documents/acad-admissions/bs_degree-requirements.pdf</t>
  </si>
  <si>
    <t>https://www.depts.ttu.edu/larc/programs_and_degrees/mla/Archive/MLA_Old.php</t>
  </si>
  <si>
    <t>https://www.depts.ttu.edu/architecture/documents/acad-admissions/march_degree-requirements.pdf</t>
  </si>
  <si>
    <t>https://www.uta.edu/academics/schools-colleges/cappa/academics/architecture/bs-in-architecture</t>
  </si>
  <si>
    <t>https://www.uta.edu/academics/schools-colleges/cappa/academics/architecture/master-of-architecture</t>
  </si>
  <si>
    <t>https://www.uta.edu/academics/schools-colleges/cappa/academics/public-affairs-planning/planning/master-of-city-and-regional-planning</t>
  </si>
  <si>
    <t>https://www.uta.edu/academics/schools-colleges/cappa/academics/public-affairs-planning/planning/phd-in-urban-planning-and-public-policy</t>
  </si>
  <si>
    <t>https://www.uta.edu/academics/schools-colleges/cappa/academics/public-affairs-planning/public-affairs/phd-in-public-administration-and-public-policy</t>
  </si>
  <si>
    <t>https://www.uta.edu/academics/schools-colleges/cappa/academics/landscape-architecture/master-of-landscape-architecture</t>
  </si>
  <si>
    <t>https://www.uta.edu/academics/schools-colleges/cappa/academics/architecture/bs-in-interior-design</t>
  </si>
  <si>
    <t>https://catalog.utexas.edu/undergraduate/architecture/degrees-and-programs/bachelor-of-architecture/suggested-arrangement-of-courses/</t>
  </si>
  <si>
    <t>https://catalog.utexas.edu/undergraduate/architecture/degrees-and-programs/bachelor-of-architecture-bs-arch-engr-ddp/suggested-arrangement-of-courses/</t>
  </si>
  <si>
    <t>https://catalog.utexas.edu/undergraduate/architecture/degrees-and-programs/bs-architectural-studies/suggested-arrangement-of-courses/</t>
  </si>
  <si>
    <t>https://soa.utexas.edu/programs/community-and-regional-planning/master-science-community-and-regional-planning-mscrp#Core</t>
  </si>
  <si>
    <t>https://soa.utexas.edu/programs/landscape-architecture/degree-programs-information/mla-i/degree-requirements</t>
  </si>
  <si>
    <t>https://soa.utexas.edu/programs/architecture/graduate-degrees/m-arch-i/m-arch-degree-requirements</t>
  </si>
  <si>
    <t>https://soa.utexas.edu/sites/default/files/MAAD%20Degree%20Requirements%202020-2021.pdf</t>
  </si>
  <si>
    <t>https://soa.utexas.edu/sites/default/files/MA%20in%20Architectural%20History%20Degree%20Requirements_1020.pdf</t>
  </si>
  <si>
    <t>https://catalog.utsa.edu/undergraduate/architecture/architecture/#arch</t>
  </si>
  <si>
    <t>https://catalog.utsa.edu/undergraduate/architecture/architecture/#ide</t>
  </si>
  <si>
    <t>https://catalog.utsa.edu/graduate/architecture/architecture/#architecture-master</t>
  </si>
  <si>
    <t>https://catalog.utsa.edu/graduate/architecture/#degreestext</t>
  </si>
  <si>
    <t>http://cacp.utsa.edu/images/uploads/PhDCivilEngineering_BuildingPerformanceTrack_Catalog2.pdf</t>
  </si>
  <si>
    <t>http://cacp.utsa.edu/images/uploads/2020-4-10_PhD_Catalogue_Civil_Engineering_CSM_Track.pdf</t>
  </si>
  <si>
    <t>https://catalog.utsa.edu/undergraduate/architecture/constructionsciencemanagement/?&amp;#degreestext</t>
  </si>
  <si>
    <t>https://uh.edu/architecture/programs/undergraduate-programs/architecture/barch-2019-.pdf</t>
  </si>
  <si>
    <t>https://uh.edu/architecture/programs/undergraduate-programs/interior-architecture/bsintarch-2019-.pdf</t>
  </si>
  <si>
    <t>https://uh.edu/architecture/programs/undergraduate-programs/environmental-design/bsenvdes-2019-plan1.pdf</t>
  </si>
  <si>
    <t>advanced master's project</t>
  </si>
  <si>
    <t>https://hps.unt.edu/sites/default/files/degrees/PADM/upop_20-21_program_sheet.pdf</t>
  </si>
  <si>
    <t>http://soa.cap.utah.edu/wp-content/uploads/sites/3/2014/10/ARCH-MAJOR-COURSE-MAP.pdf</t>
  </si>
  <si>
    <t>https://eccles.utah.edu/programs/master-of-real-estate-development/academics/degree-requirements/</t>
  </si>
  <si>
    <t>https://usu.app.box.com/s/au3jc5yzyma1hq8cbsn1z6t0uinse0ms</t>
  </si>
  <si>
    <t>https://usu.app.box.com/s/b3a2r0df0vbhz6fbqb6c8zls7kc2p713</t>
  </si>
  <si>
    <t>https://qcnr.usu.edu/pdfs/graduate_degrees/bioregional_planning/bioregional_coursework.pdf</t>
  </si>
  <si>
    <t>https://usu.app.box.com/s/6u5jttn0ksf751k3raqk4v68kc6tf489</t>
  </si>
  <si>
    <t>http://architecture.set.hamptonu.edu/media/docs/20161122_114802_Architecture%20Curriculum.pdf</t>
  </si>
  <si>
    <t>https://www.jmu.edu/artandarthistory/_files/2020-checklists/bfa-arcd-degree-checklist.pdf</t>
  </si>
  <si>
    <t>http://records.ureg.virginia.edu/preview_program.php?catoid=49&amp;poid=6210</t>
  </si>
  <si>
    <t>http://records.ureg.virginia.edu/preview_program.php?catoid=49&amp;poid=6281</t>
  </si>
  <si>
    <t>http://records.ureg.virginia.edu/preview_program.php?catoid=49&amp;poid=6211</t>
  </si>
  <si>
    <t>http://records.ureg.virginia.edu/preview_program.php?catoid=50&amp;poid=6394</t>
  </si>
  <si>
    <t>http://records.ureg.virginia.edu/preview_program.php?catoid=50&amp;poid=6389</t>
  </si>
  <si>
    <t>http://records.ureg.virginia.edu/preview_program.php?catoid=50&amp;poid=6401</t>
  </si>
  <si>
    <t>http://records.ureg.virginia.edu/preview_program.php?catoid=50&amp;poid=6477</t>
  </si>
  <si>
    <t>http://records.ureg.virginia.edu/preview_program.php?catoid=50&amp;poid=6388</t>
  </si>
  <si>
    <t>http://bulletin.vcu.edu/undergraduate/arts/interior-design/interior-design-bfa/#degreerequirementstext</t>
  </si>
  <si>
    <t>http://bulletin.vcu.edu/undergraduate/business/finance-insurance-real-estate/real-estate-bs/#degreerequirementstext</t>
  </si>
  <si>
    <t>http://bulletin.vcu.edu/graduate/school-government-public-affairs/urban-regional-planning-murp/#degreerequirementstext</t>
  </si>
  <si>
    <t>http://bulletin.vcu.edu/undergraduate/government-public-affairs/urban-regional-studies-bs/#degreerequirementstext</t>
  </si>
  <si>
    <t>https://archdesign.caus.vt.edu/degrees/bachelor-of-architecture/#degree-requirements</t>
  </si>
  <si>
    <t>https://archdesign.caus.vt.edu/wp-content/uploads/2018/04/LAR_Roadmap_Pathways_20190715.pdf</t>
  </si>
  <si>
    <t>https://archdesign.caus.vt.edu/degrees/bachelor-of-science-in-interior-design/#curriculum</t>
  </si>
  <si>
    <t>https://archdesign.caus.vt.edu/degrees/master-of-landscape-architecture/#degree-overview</t>
  </si>
  <si>
    <t>https://archdesign.caus.vt.edu/degrees/master-of-architecture/#graduate-thesis</t>
  </si>
  <si>
    <t>https://archdesign.caus.vt.edu/degrees/master-of-science-in-architecture-emphasis-in-interior-design/#graduation-requirements</t>
  </si>
  <si>
    <t>https://archdesign.caus.vt.edu/degrees/urban-design/#curriculum</t>
  </si>
  <si>
    <t>https://spia.vt.edu/academics/graduate/pgg/pgg-gg.html</t>
  </si>
  <si>
    <t>https://archdesign.caus.vt.edu/degrees/ph-d-in-architecture-and-design-research/#architecture-track</t>
  </si>
  <si>
    <t>https://catalog.norwich.edu/residentialprogramscatalog/collegeofprofessionalschools/schoolofarchitectureandart/architecturestudies/#majortext</t>
  </si>
  <si>
    <t>https://catalog.norwich.edu/residentialprogramscatalog/collegeofprofessionalschools/schoolofarchitectureandart/architecture/</t>
  </si>
  <si>
    <t>https://www.uvm.edu/cas/historicpreservation/courses</t>
  </si>
  <si>
    <t>https://www.ewu.edu/css/geography-anthropology/urban-regional-planning/murp/course-sequence/</t>
  </si>
  <si>
    <t>https://www.ewu.edu/css/geography-anthropology/urban-regional-planning/ba/course-sequence/</t>
  </si>
  <si>
    <t>https://larch.be.uw.edu/programs/undergraduate/</t>
  </si>
  <si>
    <t>https://larch.be.uw.edu/wp-content/uploads/sites/32/2020/09/MLA-Curriculum-Course-Guidelines-2020.pdf</t>
  </si>
  <si>
    <t>https://arch.be.uw.edu/wp-content/uploads/sites/30/2019/09/BA-ARCH_infosheet_090519.pdf</t>
  </si>
  <si>
    <t>https://arch.be.uw.edu/wp-content/uploads/sites/30/2019/09/BA-ARCH-DESIGN_infosheet_090519.pdf</t>
  </si>
  <si>
    <t>https://cm.be.uw.edu/degrees-certificates/bs-cm/curriculum/</t>
  </si>
  <si>
    <t>https://cep.be.uw.edu/about/structure/</t>
  </si>
  <si>
    <t>https://arch.be.uw.edu/wp-content/uploads/sites/30/2021/01/MARCH-Curriculum_effSp2021.pdf</t>
  </si>
  <si>
    <t>https://arch.be.uw.edu/wp-content/uploads/sites/30/2020/12/MS-Design-Technology_Curriculum_effA21-1.pdf</t>
  </si>
  <si>
    <t>https://arch.be.uw.edu/programs-and-courses/ms-arch/theory/</t>
  </si>
  <si>
    <t>https://cm.be.uw.edu/degrees-certificates/graduate-degrees/masters-cm/</t>
  </si>
  <si>
    <t>https://re.be.uw.edu/wp-content/uploads/sites/6/2021/01/MSRERegularstandingwheel.pdf</t>
  </si>
  <si>
    <t>https://urbdp.be.uw.edu/programs/mup-graduate-degree/master-of-urban-planning-program-curriculum/</t>
  </si>
  <si>
    <t>https://www.infrastructure-management.uw.edu/academic-experience/courses/</t>
  </si>
  <si>
    <t>https://www.tacoma.uw.edu/urban-studies/sustainable-urban-development#gsc.tab=0</t>
  </si>
  <si>
    <t>https://www.tacoma.uw.edu/urban-studies/curriculum-1</t>
  </si>
  <si>
    <t>https://www.tacoma.uw.edu/urban-studies/curriculum-0</t>
  </si>
  <si>
    <t>https://www.tacoma.uw.edu/urban-studies/graduation-requirements-0</t>
  </si>
  <si>
    <t>https://www.tacoma.uw.edu/urban-studies/graduation-requirements-1</t>
  </si>
  <si>
    <t>https://www.tacoma.uw.edu/urban-studies/curriculum-3</t>
  </si>
  <si>
    <t>https://sdc.wsu.edu/documents/2019/09/wsu-landscape-architeture-curricular-themes.pdf/</t>
  </si>
  <si>
    <t>https://sdc.wsu.edu/documents/2020/06/wsu-interior-design-advising-plan-fall-2020-spring-2021.pdf/</t>
  </si>
  <si>
    <t>https://sdc.wsu.edu/documents/2020/06/wsu-architecture-advising-plan-fall-2020-spring-2021.pdf/</t>
  </si>
  <si>
    <t>https://s3.wp.wsu.edu/uploads/sites/350/2018/09/Curriculum-Fall-2018-UCORE.pdf</t>
  </si>
  <si>
    <t>https://sdc.wsu.edu/documents/2020/06/wsu-construction-management-advising-plan-fall-2020-spring-2021.pdf/</t>
  </si>
  <si>
    <t>https://sdc.wsu.edu/documents/2020/08/wsu-master-of-architecture-graduate-handbook-2020-2021.pdf/</t>
  </si>
  <si>
    <t>http://faculty.wwu.edu/zaferan/UPSD_website/UPSD_Curriculum_2019-20.pdf</t>
  </si>
  <si>
    <t>https://guide.wisc.edu/graduate/planning-landscape-architecture/landscape-architecture-ms/#requirementstext</t>
  </si>
  <si>
    <t>https://dpla.wisc.edu/academics/graduate-programs/ms-urban-and-regional-planning/ms-urpl-degree-requirements/</t>
  </si>
  <si>
    <t>https://catalog.uwm.edu/architecture-urban-planning/architecture/architecture-ms/#requirementstext</t>
  </si>
  <si>
    <t>https://uwm.edu/sarup/urban-planning/mup/</t>
  </si>
  <si>
    <t>https://www.fairmontstate.edu/collegeofscitech/sites/default/files/model_schedules/Architecture_2018-10-23.pdf</t>
  </si>
  <si>
    <t>http://catalog.wvu.edu/undergraduate/daviscollegeofagriculturenaturalresourcesanddesign/divisionofresourcemanagement/agee/#majortext</t>
  </si>
  <si>
    <t>http://catalog.wvu.edu/undergraduate/daviscollegeofagriculturenaturalresourcesanddesign/divisionofdesignandmerchandising/id/#SPOS</t>
  </si>
  <si>
    <t>http://catalog.wvu.edu/undergraduate/daviscollegeofagriculturenaturalresourcesanddesign/divisionofresourcemanagement/larc/#majortext</t>
  </si>
  <si>
    <t>https://designcomm.wvu.edu/files/d/cec2667b-a12f-4113-9293-f87ca85c2145/mla-program-guide.pdf</t>
  </si>
  <si>
    <t>1600 SW Archer Rd</t>
  </si>
  <si>
    <t>2000 Lakeshore Dr</t>
  </si>
  <si>
    <t>419 Boston Avenue</t>
  </si>
  <si>
    <t>3501 University Blvd E</t>
  </si>
  <si>
    <t>426 Auditorium Road</t>
  </si>
  <si>
    <t>182 S College St</t>
  </si>
  <si>
    <t>graduate_in_state_tuition</t>
  </si>
  <si>
    <t>graduate_in_state_fees</t>
  </si>
  <si>
    <t>graduate_out_of_state_tuition</t>
  </si>
  <si>
    <t>graduate_out_of_state_fees</t>
  </si>
  <si>
    <t>NA</t>
  </si>
  <si>
    <t>beep</t>
  </si>
  <si>
    <t>boop</t>
  </si>
  <si>
    <t>CONCATENATE(TRANSPOSE(C2:C218)&amp;",")</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</si>
  <si>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</si>
  <si>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</si>
  <si>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</si>
  <si>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</si>
  <si>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</si>
  <si>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</si>
  <si>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</si>
  <si>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</si>
  <si>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</si>
  <si>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</si>
  <si>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</si>
  <si>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</si>
  <si>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</si>
  <si>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</si>
  <si>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</si>
  <si>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</si>
  <si>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</si>
  <si>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</si>
  <si>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</si>
  <si>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</si>
  <si>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Column24</t>
  </si>
  <si>
    <t>Column25</t>
  </si>
  <si>
    <t>Column26</t>
  </si>
  <si>
    <t>Column27</t>
  </si>
  <si>
    <t>CONCATENATE(TRANSPOSE(C2:C185)&amp;",")</t>
  </si>
  <si>
    <t>Column162</t>
  </si>
  <si>
    <t>Column163</t>
  </si>
  <si>
    <t>Column164</t>
  </si>
  <si>
    <t>Column165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</si>
</sst>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1">
    <font>
      <sz val="10"/>
      <color rgb="FF000000"/>
      <name val="Arial"/>
    </font>
    <font>
      <sz val="10"/>
      <color theme="1"/>
      <name val="Arial"/>
      <family val="2"/>
    </font>
    <font>
      <sz val="11"/>
      <color rgb="FF006100"/>
      <name val="Calibri"/>
      <family val="2"/>
    </font>
    <font>
      <sz val="11"/>
      <color rgb="FF9C5700"/>
      <name val="Calibri"/>
      <family val="2"/>
    </font>
    <font>
      <sz val="11"/>
      <color rgb="FFFFFFFF"/>
      <name val="Calibri"/>
      <family val="2"/>
    </font>
    <font>
      <sz val="11"/>
      <color theme="0"/>
      <name val="Calibri"/>
      <family val="2"/>
    </font>
    <font>
      <u/>
      <sz val="10"/>
      <color rgb="FF0000FF"/>
      <name val="Arial"/>
      <family val="2"/>
    </font>
    <font>
      <sz val="10"/>
      <color theme="1"/>
      <name val="Arial"/>
      <family val="2"/>
    </font>
    <font>
      <u/>
      <sz val="10"/>
      <color rgb="FF1155CC"/>
      <name val="Arial"/>
      <family val="2"/>
    </font>
    <font>
      <sz val="10"/>
      <color rgb="FF000000"/>
      <name val="Arial"/>
      <family val="2"/>
    </font>
    <font>
      <u/>
      <sz val="10"/>
      <color rgb="FF1155CC"/>
      <name val="Arial"/>
      <family val="2"/>
    </font>
    <font>
      <sz val="10"/>
      <color theme="1"/>
      <name val="Calibri"/>
      <family val="2"/>
    </font>
    <font>
      <sz val="10"/>
      <color rgb="FF1155CC"/>
      <name val="Arial"/>
      <family val="2"/>
    </font>
    <font>
      <sz val="10"/>
      <color rgb="FF000000"/>
      <name val="Roboto"/>
    </font>
    <font>
      <u/>
      <sz val="10"/>
      <color rgb="FF1155CC"/>
      <name val="Arial"/>
      <family val="2"/>
    </font>
    <font>
      <sz val="10"/>
      <color rgb="FF222222"/>
      <name val="Arial"/>
      <family val="2"/>
    </font>
    <font>
      <u/>
      <sz val="10"/>
      <color rgb="FF0000FF"/>
      <name val="Arial"/>
      <family val="2"/>
    </font>
    <font>
      <u/>
      <sz val="10"/>
      <color rgb="FF0000FF"/>
      <name val="Arial"/>
      <family val="2"/>
    </font>
    <font>
      <u/>
      <sz val="10"/>
      <color rgb="FF1155CC"/>
      <name val="Arial"/>
      <family val="2"/>
    </font>
    <font>
      <u/>
      <sz val="10"/>
      <color rgb="FF0563C1"/>
      <name val="Arial"/>
      <family val="2"/>
    </font>
    <font>
      <sz val="10"/>
      <color rgb="FF006100"/>
      <name val="Arial"/>
      <family val="2"/>
    </font>
    <font>
      <u/>
      <sz val="10"/>
      <color rgb="FF1155CC"/>
      <name val="Arial"/>
      <family val="2"/>
    </font>
    <font>
      <sz val="10"/>
      <color rgb="FF9C0006"/>
      <name val="Arial"/>
      <family val="2"/>
    </font>
    <font>
      <u/>
      <sz val="10"/>
      <color rgb="FF0563C1"/>
      <name val="Arial"/>
      <family val="2"/>
    </font>
    <font>
      <u/>
      <sz val="10"/>
      <color rgb="FF1155CC"/>
      <name val="Arial"/>
      <family val="2"/>
    </font>
    <font>
      <u/>
      <sz val="10"/>
      <color rgb="FF1155CC"/>
      <name val="Arial"/>
      <family val="2"/>
    </font>
    <font>
      <u/>
      <sz val="10"/>
      <color rgb="FF0563C1"/>
      <name val="Arial"/>
      <family val="2"/>
    </font>
    <font>
      <u/>
      <sz val="10"/>
      <color rgb="FF1155CC"/>
      <name val="Arial"/>
      <family val="2"/>
    </font>
    <font>
      <u/>
      <sz val="10"/>
      <color rgb="FF0563C1"/>
      <name val="Arial"/>
      <family val="2"/>
    </font>
    <font>
      <u/>
      <sz val="10"/>
      <color rgb="FF1155CC"/>
      <name val="Arial"/>
      <family val="2"/>
    </font>
    <font>
      <u/>
      <sz val="10"/>
      <color rgb="FF0563C1"/>
      <name val="Arial"/>
      <family val="2"/>
    </font>
    <font>
      <u/>
      <sz val="10"/>
      <color rgb="FF0563C1"/>
      <name val="Arial"/>
      <family val="2"/>
    </font>
    <font>
      <u/>
      <sz val="10"/>
      <color rgb="FF1155CC"/>
      <name val="Arial"/>
      <family val="2"/>
    </font>
    <font>
      <sz val="12"/>
      <color rgb="FF000000"/>
      <name val="Geneva"/>
    </font>
    <font>
      <u/>
      <sz val="10"/>
      <color rgb="FF1155CC"/>
      <name val="Arial"/>
      <family val="2"/>
    </font>
    <font>
      <b/>
      <sz val="10"/>
      <color theme="1"/>
      <name val="Arial"/>
      <family val="2"/>
    </font>
    <font>
      <b/>
      <sz val="12"/>
      <color rgb="FF0A0101"/>
      <name val="Arial"/>
      <family val="2"/>
    </font>
    <font>
      <u/>
      <sz val="10"/>
      <color rgb="FF000000"/>
      <name val="Arial"/>
      <family val="2"/>
    </font>
    <font>
      <sz val="10"/>
      <name val="Arial"/>
      <family val="2"/>
    </font>
    <font>
      <sz val="8"/>
      <name val="Arial"/>
      <family val="2"/>
    </font>
    <font>
      <sz val="8"/>
      <name val="Arial"/>
    </font>
  </fonts>
  <fills count="17">
    <fill>
      <patternFill patternType="none"/>
    </fill>
    <fill>
      <patternFill patternType="gray125"/>
    </fill>
    <fill>
      <patternFill patternType="solid">
        <fgColor rgb="FFC6EFCE"/>
        <bgColor rgb="FFC6EFCE"/>
      </patternFill>
    </fill>
    <fill>
      <patternFill patternType="solid">
        <fgColor rgb="FFFFEB9C"/>
        <bgColor rgb="FFFFEB9C"/>
      </patternFill>
    </fill>
    <fill>
      <patternFill patternType="solid">
        <fgColor theme="8"/>
        <bgColor theme="8"/>
      </patternFill>
    </fill>
    <fill>
      <patternFill patternType="solid">
        <fgColor theme="4"/>
        <bgColor theme="4"/>
      </patternFill>
    </fill>
    <fill>
      <patternFill patternType="solid">
        <fgColor theme="7"/>
        <bgColor theme="7"/>
      </patternFill>
    </fill>
    <fill>
      <patternFill patternType="solid">
        <fgColor rgb="FFFFFFFF"/>
        <bgColor rgb="FFFFFFFF"/>
      </patternFill>
    </fill>
    <fill>
      <patternFill patternType="solid">
        <fgColor rgb="FFFF0000"/>
        <bgColor rgb="FFFF0000"/>
      </patternFill>
    </fill>
    <fill>
      <patternFill patternType="solid">
        <fgColor rgb="FFD9EAD3"/>
        <bgColor rgb="FFD9EAD3"/>
      </patternFill>
    </fill>
    <fill>
      <patternFill patternType="solid">
        <fgColor rgb="FFFFFF00"/>
        <bgColor rgb="FFFFFF00"/>
      </patternFill>
    </fill>
    <fill>
      <patternFill patternType="solid">
        <fgColor rgb="FFFFC7CE"/>
        <bgColor rgb="FFFFC7CE"/>
      </patternFill>
    </fill>
    <fill>
      <patternFill patternType="solid">
        <fgColor rgb="FF00FFFF"/>
        <bgColor rgb="FF00FFFF"/>
      </patternFill>
    </fill>
    <fill>
      <patternFill patternType="solid">
        <fgColor rgb="FFB7E1CD"/>
        <bgColor rgb="FFB7E1CD"/>
      </patternFill>
    </fill>
    <fill>
      <patternFill patternType="solid">
        <fgColor rgb="FF00FF00"/>
        <bgColor rgb="FF00FF00"/>
      </patternFill>
    </fill>
    <fill>
      <patternFill patternType="solid">
        <fgColor rgb="FFD9D2E9"/>
        <bgColor rgb="FFD9D2E9"/>
      </patternFill>
    </fill>
    <fill>
      <patternFill patternType="solid">
        <fgColor rgb="FFFFFF00"/>
        <bgColor indexed="64"/>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9">
    <xf numFmtId="0" fontId="0" fillId="0" borderId="0" xfId="0" applyFont="1" applyAlignment="1"/>
    <xf numFmtId="0" fontId="1" fillId="0" borderId="0" xfId="0" applyFont="1"/>
    <xf numFmtId="0" fontId="2" fillId="2" borderId="1" xfId="0" applyFont="1" applyFill="1" applyBorder="1"/>
    <xf numFmtId="0" fontId="3" fillId="3" borderId="1" xfId="0" applyFont="1" applyFill="1" applyBorder="1"/>
    <xf numFmtId="0" fontId="4" fillId="4" borderId="1" xfId="0" applyFont="1" applyFill="1" applyBorder="1" applyAlignment="1"/>
    <xf numFmtId="0" fontId="5" fillId="4" borderId="1" xfId="0" applyFont="1" applyFill="1" applyBorder="1"/>
    <xf numFmtId="0" fontId="5" fillId="5" borderId="1" xfId="0" applyFont="1" applyFill="1" applyBorder="1"/>
    <xf numFmtId="0" fontId="5" fillId="6" borderId="1" xfId="0" applyFont="1" applyFill="1" applyBorder="1"/>
    <xf numFmtId="0" fontId="6" fillId="0" borderId="0" xfId="0" applyFont="1"/>
    <xf numFmtId="0" fontId="7" fillId="0" borderId="0" xfId="0" applyFont="1" applyAlignment="1"/>
    <xf numFmtId="0" fontId="8" fillId="0" borderId="0" xfId="0" applyFont="1"/>
    <xf numFmtId="0" fontId="0" fillId="7" borderId="0" xfId="0" applyFont="1" applyFill="1" applyAlignment="1"/>
    <xf numFmtId="0" fontId="1" fillId="0" borderId="0" xfId="0" applyFont="1" applyAlignment="1"/>
    <xf numFmtId="0" fontId="9" fillId="7" borderId="0" xfId="0" applyFont="1" applyFill="1" applyAlignment="1">
      <alignment horizontal="left"/>
    </xf>
    <xf numFmtId="0" fontId="10" fillId="0" borderId="0" xfId="0" applyFont="1" applyAlignment="1"/>
    <xf numFmtId="0" fontId="11" fillId="0" borderId="0" xfId="0" applyFont="1"/>
    <xf numFmtId="0" fontId="12" fillId="0" borderId="0" xfId="0" applyFont="1"/>
    <xf numFmtId="0" fontId="1" fillId="8" borderId="1" xfId="0" applyFont="1" applyFill="1" applyBorder="1"/>
    <xf numFmtId="0" fontId="11" fillId="0" borderId="0" xfId="0" applyFont="1" applyAlignment="1"/>
    <xf numFmtId="0" fontId="7" fillId="0" borderId="0" xfId="0" applyFont="1" applyAlignment="1">
      <alignment horizontal="right"/>
    </xf>
    <xf numFmtId="0" fontId="13" fillId="7" borderId="0" xfId="0" applyFont="1" applyFill="1" applyAlignment="1"/>
    <xf numFmtId="0" fontId="14" fillId="0" borderId="0" xfId="0" applyFont="1" applyAlignment="1"/>
    <xf numFmtId="0" fontId="9" fillId="0" borderId="0" xfId="0" applyFont="1" applyAlignment="1">
      <alignment horizontal="left"/>
    </xf>
    <xf numFmtId="0" fontId="7" fillId="0" borderId="0" xfId="0" applyFont="1" applyAlignment="1"/>
    <xf numFmtId="164" fontId="1" fillId="0" borderId="0" xfId="0" applyNumberFormat="1" applyFont="1"/>
    <xf numFmtId="0" fontId="9" fillId="7" borderId="0" xfId="0" applyFont="1" applyFill="1" applyAlignment="1">
      <alignment wrapText="1"/>
    </xf>
    <xf numFmtId="0" fontId="12" fillId="9" borderId="1" xfId="0" applyFont="1" applyFill="1" applyBorder="1"/>
    <xf numFmtId="0" fontId="15" fillId="0" borderId="0" xfId="0" applyFont="1" applyAlignment="1">
      <alignment horizontal="left"/>
    </xf>
    <xf numFmtId="0" fontId="16" fillId="0" borderId="0" xfId="0" applyFont="1" applyAlignment="1"/>
    <xf numFmtId="0" fontId="1" fillId="10" borderId="1" xfId="0" applyFont="1" applyFill="1" applyBorder="1"/>
    <xf numFmtId="0" fontId="17" fillId="10" borderId="1" xfId="0" applyFont="1" applyFill="1" applyBorder="1"/>
    <xf numFmtId="0" fontId="18" fillId="10" borderId="1" xfId="0" applyFont="1" applyFill="1" applyBorder="1"/>
    <xf numFmtId="0" fontId="9" fillId="0" borderId="0" xfId="0" applyFont="1" applyAlignment="1"/>
    <xf numFmtId="0" fontId="7" fillId="0" borderId="0" xfId="0" applyFont="1" applyAlignment="1"/>
    <xf numFmtId="0" fontId="0" fillId="0" borderId="0" xfId="0" applyFont="1" applyAlignment="1"/>
    <xf numFmtId="0" fontId="2" fillId="2" borderId="1" xfId="0" applyFont="1" applyFill="1" applyBorder="1" applyAlignment="1"/>
    <xf numFmtId="0" fontId="3" fillId="3" borderId="1" xfId="0" applyFont="1" applyFill="1" applyBorder="1" applyAlignment="1"/>
    <xf numFmtId="0" fontId="7" fillId="0" borderId="1" xfId="0" applyFont="1" applyBorder="1" applyAlignment="1"/>
    <xf numFmtId="0" fontId="7" fillId="0" borderId="1" xfId="0" applyFont="1" applyBorder="1" applyAlignment="1">
      <alignment horizontal="right"/>
    </xf>
    <xf numFmtId="0" fontId="19" fillId="0" borderId="1" xfId="0" applyFont="1" applyBorder="1" applyAlignment="1"/>
    <xf numFmtId="3" fontId="7" fillId="0" borderId="1" xfId="0" applyNumberFormat="1" applyFont="1" applyBorder="1" applyAlignment="1">
      <alignment horizontal="right"/>
    </xf>
    <xf numFmtId="0" fontId="7" fillId="0" borderId="1" xfId="0" applyFont="1" applyBorder="1" applyAlignment="1">
      <alignment horizontal="right"/>
    </xf>
    <xf numFmtId="0" fontId="11" fillId="0" borderId="1" xfId="0" applyFont="1" applyBorder="1" applyAlignment="1"/>
    <xf numFmtId="0" fontId="7" fillId="0" borderId="1" xfId="0" applyFont="1" applyBorder="1" applyAlignment="1">
      <alignment horizontal="center"/>
    </xf>
    <xf numFmtId="0" fontId="20" fillId="2" borderId="1" xfId="0" applyFont="1" applyFill="1" applyBorder="1" applyAlignment="1">
      <alignment horizontal="center"/>
    </xf>
    <xf numFmtId="0" fontId="21" fillId="0" borderId="1" xfId="0" applyFont="1" applyBorder="1" applyAlignment="1"/>
    <xf numFmtId="0" fontId="22" fillId="11" borderId="1" xfId="0" applyFont="1" applyFill="1" applyBorder="1" applyAlignment="1">
      <alignment horizontal="center"/>
    </xf>
    <xf numFmtId="0" fontId="23" fillId="0" borderId="0" xfId="0" applyFont="1" applyAlignment="1"/>
    <xf numFmtId="0" fontId="11" fillId="0" borderId="0" xfId="0" applyFont="1" applyAlignment="1"/>
    <xf numFmtId="0" fontId="7" fillId="0" borderId="0" xfId="0" applyFont="1" applyAlignment="1">
      <alignment horizontal="center"/>
    </xf>
    <xf numFmtId="0" fontId="22" fillId="11" borderId="0" xfId="0" applyFont="1" applyFill="1" applyAlignment="1">
      <alignment horizontal="center"/>
    </xf>
    <xf numFmtId="0" fontId="24" fillId="0" borderId="0" xfId="0" applyFont="1" applyAlignment="1"/>
    <xf numFmtId="0" fontId="7" fillId="0" borderId="2" xfId="0" applyFont="1" applyBorder="1" applyAlignment="1"/>
    <xf numFmtId="3" fontId="7" fillId="0" borderId="0" xfId="0" applyNumberFormat="1" applyFont="1" applyAlignment="1">
      <alignment horizontal="right"/>
    </xf>
    <xf numFmtId="0" fontId="7" fillId="0" borderId="0" xfId="0" applyFont="1" applyAlignment="1">
      <alignment horizontal="right"/>
    </xf>
    <xf numFmtId="0" fontId="20" fillId="2" borderId="0" xfId="0" applyFont="1" applyFill="1" applyAlignment="1">
      <alignment horizontal="center"/>
    </xf>
    <xf numFmtId="0" fontId="7" fillId="0" borderId="0" xfId="0" applyFont="1" applyAlignment="1"/>
    <xf numFmtId="0" fontId="9" fillId="7" borderId="0" xfId="0" applyFont="1" applyFill="1" applyAlignment="1"/>
    <xf numFmtId="0" fontId="11" fillId="0" borderId="0" xfId="0" applyFont="1" applyAlignment="1">
      <alignment horizontal="right"/>
    </xf>
    <xf numFmtId="0" fontId="9" fillId="7" borderId="0" xfId="0" applyFont="1" applyFill="1" applyAlignment="1">
      <alignment wrapText="1"/>
    </xf>
    <xf numFmtId="0" fontId="9" fillId="0" borderId="0" xfId="0" applyFont="1" applyAlignment="1"/>
    <xf numFmtId="0" fontId="25" fillId="0" borderId="2" xfId="0" applyFont="1" applyBorder="1" applyAlignment="1"/>
    <xf numFmtId="0" fontId="22" fillId="11" borderId="2" xfId="0" applyFont="1" applyFill="1" applyBorder="1" applyAlignment="1">
      <alignment horizontal="center"/>
    </xf>
    <xf numFmtId="0" fontId="20" fillId="2" borderId="2" xfId="0" applyFont="1" applyFill="1" applyBorder="1" applyAlignment="1">
      <alignment horizontal="center"/>
    </xf>
    <xf numFmtId="0" fontId="7" fillId="0" borderId="2" xfId="0" applyFont="1" applyBorder="1" applyAlignment="1"/>
    <xf numFmtId="0" fontId="7" fillId="12" borderId="0" xfId="0" applyFont="1" applyFill="1" applyAlignment="1">
      <alignment horizontal="right"/>
    </xf>
    <xf numFmtId="0" fontId="11" fillId="12" borderId="0" xfId="0" applyFont="1" applyFill="1" applyAlignment="1"/>
    <xf numFmtId="0" fontId="7" fillId="12" borderId="0" xfId="0" applyFont="1" applyFill="1" applyAlignment="1"/>
    <xf numFmtId="0" fontId="26" fillId="12" borderId="0" xfId="0" applyFont="1" applyFill="1" applyAlignment="1"/>
    <xf numFmtId="0" fontId="7" fillId="12" borderId="0" xfId="0" applyFont="1" applyFill="1" applyAlignment="1">
      <alignment horizontal="center"/>
    </xf>
    <xf numFmtId="0" fontId="22" fillId="12" borderId="0" xfId="0" applyFont="1" applyFill="1" applyAlignment="1">
      <alignment horizontal="center"/>
    </xf>
    <xf numFmtId="0" fontId="27" fillId="12" borderId="0" xfId="0" applyFont="1" applyFill="1" applyAlignment="1"/>
    <xf numFmtId="0" fontId="7" fillId="10" borderId="0" xfId="0" applyFont="1" applyFill="1" applyAlignment="1">
      <alignment horizontal="right"/>
    </xf>
    <xf numFmtId="0" fontId="7" fillId="10" borderId="0" xfId="0" applyFont="1" applyFill="1" applyAlignment="1"/>
    <xf numFmtId="0" fontId="28" fillId="10" borderId="0" xfId="0" applyFont="1" applyFill="1" applyAlignment="1"/>
    <xf numFmtId="0" fontId="7" fillId="10" borderId="0" xfId="0" applyFont="1" applyFill="1" applyAlignment="1">
      <alignment horizontal="center"/>
    </xf>
    <xf numFmtId="0" fontId="29" fillId="10" borderId="0" xfId="0" applyFont="1" applyFill="1" applyAlignment="1"/>
    <xf numFmtId="0" fontId="7" fillId="0" borderId="2" xfId="0" applyFont="1" applyBorder="1" applyAlignment="1">
      <alignment horizontal="right"/>
    </xf>
    <xf numFmtId="0" fontId="30" fillId="0" borderId="2" xfId="0" applyFont="1" applyBorder="1" applyAlignment="1"/>
    <xf numFmtId="3" fontId="7" fillId="0" borderId="2" xfId="0" applyNumberFormat="1" applyFont="1" applyBorder="1" applyAlignment="1">
      <alignment horizontal="right"/>
    </xf>
    <xf numFmtId="0" fontId="7" fillId="0" borderId="2" xfId="0" applyFont="1" applyBorder="1" applyAlignment="1">
      <alignment horizontal="center"/>
    </xf>
    <xf numFmtId="0" fontId="13" fillId="7" borderId="0" xfId="0" applyFont="1" applyFill="1" applyAlignment="1"/>
    <xf numFmtId="0" fontId="31" fillId="13" borderId="0" xfId="0" applyFont="1" applyFill="1" applyAlignment="1"/>
    <xf numFmtId="0" fontId="11" fillId="8" borderId="0" xfId="0" applyFont="1" applyFill="1" applyAlignment="1"/>
    <xf numFmtId="0" fontId="32" fillId="9" borderId="0" xfId="0" applyFont="1" applyFill="1" applyAlignment="1"/>
    <xf numFmtId="0" fontId="33" fillId="7" borderId="0" xfId="0" applyFont="1" applyFill="1" applyAlignment="1"/>
    <xf numFmtId="0" fontId="1" fillId="14" borderId="0" xfId="0" applyFont="1" applyFill="1"/>
    <xf numFmtId="0" fontId="7" fillId="0" borderId="0" xfId="0" applyFont="1" applyAlignment="1"/>
    <xf numFmtId="0" fontId="34" fillId="9" borderId="1" xfId="0" applyFont="1" applyFill="1" applyBorder="1"/>
    <xf numFmtId="0" fontId="35" fillId="0" borderId="0" xfId="0" applyFont="1"/>
    <xf numFmtId="3" fontId="1" fillId="0" borderId="0" xfId="0" applyNumberFormat="1" applyFont="1"/>
    <xf numFmtId="0" fontId="7" fillId="0" borderId="0" xfId="0" applyFont="1"/>
    <xf numFmtId="0" fontId="35" fillId="15" borderId="1" xfId="0" applyFont="1" applyFill="1" applyBorder="1"/>
    <xf numFmtId="0" fontId="1" fillId="15" borderId="1" xfId="0" applyFont="1" applyFill="1" applyBorder="1"/>
    <xf numFmtId="164" fontId="1" fillId="15" borderId="1" xfId="0" applyNumberFormat="1" applyFont="1" applyFill="1" applyBorder="1"/>
    <xf numFmtId="9" fontId="1" fillId="0" borderId="0" xfId="0" applyNumberFormat="1" applyFont="1"/>
    <xf numFmtId="0" fontId="36" fillId="0" borderId="0" xfId="0" applyFont="1"/>
    <xf numFmtId="0" fontId="0" fillId="0" borderId="0" xfId="0" applyFont="1"/>
    <xf numFmtId="0" fontId="1" fillId="0" borderId="0" xfId="0" applyFont="1" applyAlignment="1">
      <alignment horizontal="right"/>
    </xf>
    <xf numFmtId="0" fontId="37" fillId="0" borderId="0" xfId="0" applyFont="1"/>
    <xf numFmtId="0" fontId="1" fillId="9" borderId="1" xfId="0" applyFont="1" applyFill="1" applyBorder="1"/>
    <xf numFmtId="0" fontId="0" fillId="9" borderId="1" xfId="0" applyFont="1" applyFill="1" applyBorder="1"/>
    <xf numFmtId="0" fontId="38" fillId="0" borderId="0" xfId="0" applyFont="1" applyAlignment="1"/>
    <xf numFmtId="0" fontId="1" fillId="16" borderId="0" xfId="0" applyFont="1" applyFill="1"/>
    <xf numFmtId="0" fontId="1" fillId="16" borderId="0" xfId="0" applyFont="1" applyFill="1" applyAlignment="1"/>
    <xf numFmtId="3" fontId="1" fillId="0" borderId="1" xfId="0" applyNumberFormat="1" applyFont="1" applyBorder="1" applyAlignment="1">
      <alignment horizontal="right"/>
    </xf>
    <xf numFmtId="0" fontId="1" fillId="0" borderId="1" xfId="0" applyFont="1" applyBorder="1" applyAlignment="1">
      <alignment horizontal="right"/>
    </xf>
    <xf numFmtId="3" fontId="1" fillId="0" borderId="0" xfId="0" applyNumberFormat="1" applyFont="1" applyAlignment="1">
      <alignment horizontal="right"/>
    </xf>
    <xf numFmtId="0" fontId="1" fillId="12" borderId="0" xfId="0" applyFont="1" applyFill="1" applyAlignment="1">
      <alignment horizontal="right"/>
    </xf>
  </cellXfs>
  <cellStyles count="1">
    <cellStyle name="Normal" xfId="0" builtinId="0"/>
  </cellStyles>
  <dxfs count="177">
    <dxf>
      <fill>
        <patternFill patternType="solid">
          <fgColor rgb="FFFF0000"/>
          <bgColor rgb="FFFF0000"/>
        </patternFill>
      </fill>
    </dxf>
    <dxf>
      <fill>
        <patternFill patternType="none"/>
      </fill>
    </dxf>
    <dxf>
      <font>
        <b val="0"/>
        <i val="0"/>
        <strike val="0"/>
        <condense val="0"/>
        <extend val="0"/>
        <outline val="0"/>
        <shadow val="0"/>
        <u val="none"/>
        <vertAlign val="baseline"/>
        <sz val="10"/>
        <color theme="1"/>
        <name val="Arial"/>
        <family val="2"/>
        <scheme val="none"/>
      </font>
    </dxf>
    <dxf>
      <fill>
        <patternFill patternType="solid">
          <fgColor rgb="FFB7E1CD"/>
          <bgColor rgb="FFB7E1CD"/>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none"/>
      </fill>
    </dxf>
    <dxf>
      <font>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none"/>
      </fill>
    </dxf>
    <dxf>
      <font>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B7E1CD"/>
          <bgColor rgb="FFB7E1CD"/>
        </patternFill>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none"/>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none"/>
      </fill>
    </dxf>
    <dxf>
      <font>
        <color rgb="FF9C0006"/>
      </font>
      <fill>
        <patternFill patternType="solid">
          <fgColor rgb="FFFFC7CE"/>
          <bgColor rgb="FFFFC7CE"/>
        </patternFill>
      </fill>
    </dxf>
    <dxf>
      <font>
        <color rgb="FF006100"/>
      </font>
      <fill>
        <patternFill patternType="solid">
          <fgColor rgb="FFC6EFCE"/>
          <bgColor rgb="FFC6EFCE"/>
        </patternFill>
      </fill>
    </dxf>
    <dxf>
      <fill>
        <patternFill patternType="none"/>
      </fill>
    </dxf>
    <dxf>
      <font>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FF0000"/>
          <bgColor rgb="FFFF0000"/>
        </patternFill>
      </fill>
    </dxf>
    <dxf>
      <fill>
        <patternFill patternType="none"/>
      </fill>
    </dxf>
    <dxf>
      <font>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FF0000"/>
          <bgColor rgb="FFFF0000"/>
        </patternFill>
      </fill>
    </dxf>
    <dxf>
      <fill>
        <patternFill patternType="none"/>
      </fill>
    </dxf>
    <dxf>
      <font>
        <color rgb="FF9C0006"/>
      </font>
      <fill>
        <patternFill patternType="solid">
          <fgColor rgb="FFFFC7CE"/>
          <bgColor rgb="FFFFC7CE"/>
        </patternFill>
      </fill>
    </dxf>
    <dxf>
      <font>
        <color rgb="FF006100"/>
      </font>
      <fill>
        <patternFill patternType="solid">
          <fgColor rgb="FFC6EFCE"/>
          <bgColor rgb="FFC6EFCE"/>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ertAlign val="baseline"/>
        <sz val="10"/>
        <color rgb="FF0000FF"/>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ertAlign val="baseline"/>
        <sz val="10"/>
        <color rgb="FF0000FF"/>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ertAlign val="baseline"/>
        <sz val="10"/>
        <color rgb="FF0000FF"/>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B494C42-A5BD-4D7C-84D4-36B933EDA506}" name="Table3" displayName="Table3" ref="C1:Z185" totalsRowShown="0" dataDxfId="138">
  <autoFilter ref="C1:Z185" xr:uid="{AB494C42-A5BD-4D7C-84D4-36B933EDA506}"/>
  <sortState xmlns:xlrd2="http://schemas.microsoft.com/office/spreadsheetml/2017/richdata2" ref="C2:Z185">
    <sortCondition ref="C1:C185"/>
  </sortState>
  <tableColumns count="24">
    <tableColumn id="1" xr3:uid="{C83F6157-297F-4BED-8987-0154929BBCE3}" name="university" dataDxfId="137"/>
    <tableColumn id="2" xr3:uid="{FC1410C3-3E65-4EFA-9F37-4F45181A8D25}" name="city" dataDxfId="136"/>
    <tableColumn id="3" xr3:uid="{CCAC47C4-05E0-480F-ADCC-7CCEAEE16030}" name="state" dataDxfId="135"/>
    <tableColumn id="4" xr3:uid="{DF210BC4-A957-4A58-9AE9-5AE2BC2E2AA9}" name="census_division" dataDxfId="134"/>
    <tableColumn id="5" xr3:uid="{79F7B7AE-6EF6-48DB-9CEA-D78264AF02B3}" name="main_url" dataDxfId="133"/>
    <tableColumn id="6" xr3:uid="{C157CA5D-0325-4F39-9B36-D769CD058FD1}" name="long" dataDxfId="132"/>
    <tableColumn id="7" xr3:uid="{F3E0FCB4-347B-49E8-8E6B-7FFA3CEE6DB6}" name="lat" dataDxfId="131"/>
    <tableColumn id="8" xr3:uid="{7873764B-61D4-4355-8EA0-CE6D569EDDB6}" name="instate_tuition_and_fees" dataDxfId="130"/>
    <tableColumn id="9" xr3:uid="{1FC3B88B-47DE-4FE7-A1A0-37557978769C}" name="in-state_tuition_living_on_campus" dataDxfId="129"/>
    <tableColumn id="10" xr3:uid="{D834E013-51D2-454C-B0A5-67D6FE8910D5}" name="out-of-state_tuition_living_on_campus" dataDxfId="128"/>
    <tableColumn id="11" xr3:uid="{A2EE43CC-B4B6-4AED-AD84-C67086B15162}" name="in-state_tuition_living_off_campus" dataDxfId="127"/>
    <tableColumn id="12" xr3:uid="{6A6F0A5E-DB3B-4290-8913-7F2D1314CAB6}" name="out-of-state_tuition_living_off_campus" dataDxfId="126"/>
    <tableColumn id="13" xr3:uid="{F99E6170-4860-476B-A0EE-D492D5D474BD}" name="in-state_tuition_living_with_family" dataDxfId="125"/>
    <tableColumn id="14" xr3:uid="{3C6E432E-F347-4D00-A619-8642BCBC340A}" name="out-of-state_tuition_living_with_family" dataDxfId="124"/>
    <tableColumn id="15" xr3:uid="{11FA5198-E885-4050-944F-6737900640ED}" name="hbcu" dataDxfId="123"/>
    <tableColumn id="16" xr3:uid="{BF0C109A-B84C-4E77-BC3B-FC0531496778}" name="tribal_college" dataDxfId="122"/>
    <tableColumn id="17" xr3:uid="{8DF0DFA5-2A82-4391-90E4-500E16336BA7}" name="percent_admitted" dataDxfId="121"/>
    <tableColumn id="18" xr3:uid="{6FA1858D-1F21-4ED5-A351-2CCDDBA6A60B}" name="number_of_undergrad_students" dataDxfId="120"/>
    <tableColumn id="19" xr3:uid="{63B2F9E4-8EE1-47BE-8594-C8C84C8BE321}" name="funding_source" dataDxfId="119"/>
    <tableColumn id="20" xr3:uid="{E59ABD7F-F441-4EFD-9BC0-0FAAD9C31CCC}" name="land_grant_university" dataDxfId="118"/>
    <tableColumn id="22" xr3:uid="{81916A1A-DEA9-4BDD-B044-AB08C4ADCAB8}" name="stem_certification" dataDxfId="117"/>
    <tableColumn id="23" xr3:uid="{751B22A3-4F1D-4563-81E0-7CF99CCA0994}" name="accreditation_bool" dataDxfId="116"/>
    <tableColumn id="24" xr3:uid="{F6E25E45-FABF-4C18-A274-DF03311DF23A}" name="healthcare_schools" dataDxfId="115"/>
    <tableColumn id="25" xr3:uid="{F1A41EB2-7D98-493B-AA3B-16AB0A1D01F2}" name="degree_count" dataDxfId="1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05E28D7-39A0-4DD2-A58E-F4B16EE8319F}" name="Table4" displayName="Table4" ref="A1:AB18" totalsRowShown="0" headerRowDxfId="88" dataDxfId="89">
  <autoFilter ref="A1:AB18" xr:uid="{B05E28D7-39A0-4DD2-A58E-F4B16EE8319F}"/>
  <sortState xmlns:xlrd2="http://schemas.microsoft.com/office/spreadsheetml/2017/richdata2" ref="A2:AB18">
    <sortCondition ref="A1:A18"/>
  </sortState>
  <tableColumns count="28">
    <tableColumn id="3" xr3:uid="{47B296B4-2666-4977-9F5F-6D13EA6FF36E}" name="Column3" dataDxfId="113"/>
    <tableColumn id="4" xr3:uid="{D037344A-D295-4659-9F45-3F700FEF10CD}" name="Column4" dataDxfId="112"/>
    <tableColumn id="5" xr3:uid="{CAF0E22D-BAC1-47A9-91BC-27B6CD395FD4}" name="Column5" dataDxfId="111"/>
    <tableColumn id="6" xr3:uid="{5A76D877-EEED-4CEA-979B-09811FAF2DEF}" name="Column6" dataDxfId="110"/>
    <tableColumn id="7" xr3:uid="{B25D2791-76B5-4105-ABD7-3A4D85BD8699}" name="Column7" dataDxfId="109"/>
    <tableColumn id="8" xr3:uid="{24BA99B3-F251-43C0-BBA6-1573AFF802FC}" name="Column8" dataDxfId="108"/>
    <tableColumn id="9" xr3:uid="{419318E8-61AD-4E4F-9AEF-D3CB8702E697}" name="Column9" dataDxfId="107"/>
    <tableColumn id="10" xr3:uid="{16F1E8AE-E9DA-490F-9401-7F2D5B315129}" name="Column10" dataDxfId="106"/>
    <tableColumn id="11" xr3:uid="{19AAF762-2FA2-4C96-A55F-2190328B8ABC}" name="Column11" dataDxfId="105"/>
    <tableColumn id="12" xr3:uid="{1B9287BC-FBCC-4367-9621-B75F12549D2D}" name="Column12" dataDxfId="104"/>
    <tableColumn id="13" xr3:uid="{F10F8EE6-4289-4217-ADFD-8DA4745E8876}" name="Column13" dataDxfId="103"/>
    <tableColumn id="14" xr3:uid="{ED44E788-4FB5-4E7B-A3CC-FD3AB5C691B2}" name="Column14" dataDxfId="102"/>
    <tableColumn id="15" xr3:uid="{3090A6D0-E331-4F91-9EE1-FC736F4093F6}" name="Column15" dataDxfId="101"/>
    <tableColumn id="16" xr3:uid="{A1F14E7B-3791-49D3-B2F8-0A1255A77C5E}" name="Column16" dataDxfId="100"/>
    <tableColumn id="31" xr3:uid="{0D18E579-55CA-4167-837F-5EA4E2FCBE5C}" name="Column165" dataDxfId="2"/>
    <tableColumn id="30" xr3:uid="{348F2C61-3446-4F07-8CD2-5FD43906C05B}" name="Column164" dataDxfId="85"/>
    <tableColumn id="29" xr3:uid="{B2C18D02-FB52-4747-9FAF-07CF9B191039}" name="Column163" dataDxfId="86"/>
    <tableColumn id="28" xr3:uid="{BF69AA11-76F0-4552-BBB1-4F2863B5813A}" name="Column162" dataDxfId="87"/>
    <tableColumn id="17" xr3:uid="{760B596B-E01A-40A7-B093-C27ABA967FA5}" name="Column17" dataDxfId="99"/>
    <tableColumn id="18" xr3:uid="{755085A5-1B39-4263-8581-789EA42E0B62}" name="Column18" dataDxfId="98"/>
    <tableColumn id="19" xr3:uid="{833E9456-E52C-4E18-B48D-CB465023160E}" name="Column19" dataDxfId="97"/>
    <tableColumn id="20" xr3:uid="{FAE4A43C-6C62-43EF-984B-6BAB9F347178}" name="Column20" dataDxfId="96"/>
    <tableColumn id="21" xr3:uid="{F19FD477-8BF3-483B-BDBB-C6C8B9AD4BE4}" name="Column21" dataDxfId="95"/>
    <tableColumn id="22" xr3:uid="{9C4011DB-DDDE-496C-8810-8033D0A351DC}" name="Column22" dataDxfId="94"/>
    <tableColumn id="24" xr3:uid="{96E3F8A0-6018-4ED2-976F-514AE0B33507}" name="Column24" dataDxfId="93"/>
    <tableColumn id="25" xr3:uid="{487652C7-6DAD-47B1-9599-48B6FCBE0305}" name="Column25" dataDxfId="92"/>
    <tableColumn id="26" xr3:uid="{5E95A992-664D-437A-BC40-963C7298DCC7}" name="Column26" dataDxfId="91"/>
    <tableColumn id="27" xr3:uid="{16F0D959-F59F-4C5C-8266-25693BB9763C}" name="Column27" dataDxfId="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A018D0-EA98-4E9F-8DE0-09C5077C64F9}" name="Table1" displayName="Table1" ref="A1:AK218" totalsRowShown="0" dataDxfId="176">
  <autoFilter ref="A1:AK218" xr:uid="{5AA018D0-EA98-4E9F-8DE0-09C5077C64F9}"/>
  <sortState xmlns:xlrd2="http://schemas.microsoft.com/office/spreadsheetml/2017/richdata2" ref="A2:AK218">
    <sortCondition ref="C1:C218"/>
  </sortState>
  <tableColumns count="37">
    <tableColumn id="2" xr3:uid="{BBC6B1F0-D2FA-485C-9FAC-001C19592AA1}" name="Column1" dataDxfId="175"/>
    <tableColumn id="3" xr3:uid="{2C9EA156-1012-40BB-B7F4-DC81D45329F1}" name="UnitID" dataDxfId="174"/>
    <tableColumn id="4" xr3:uid="{91AF8676-8705-46C5-8BD2-87AB7065F9DF}" name="university" dataDxfId="173"/>
    <tableColumn id="5" xr3:uid="{2A8D4720-8D82-461E-B882-D1F6DC8C6BBE}" name="street_address" dataDxfId="172"/>
    <tableColumn id="6" xr3:uid="{0F7B6AF6-CD2C-4A4A-A003-13C9EDA53DD0}" name="city" dataDxfId="171"/>
    <tableColumn id="7" xr3:uid="{6D84D2BB-B53E-43AD-8C91-FED57DE36900}" name="state" dataDxfId="170"/>
    <tableColumn id="8" xr3:uid="{CE85131C-B30C-4286-89F9-C06625EC94BB}" name="zip" dataDxfId="169"/>
    <tableColumn id="9" xr3:uid="{D5E9A4EF-2579-4B92-8A88-FC9918D5902D}" name="census_region" dataDxfId="168"/>
    <tableColumn id="10" xr3:uid="{7044BB5B-A061-4EC7-B22A-D7D744DD1261}" name="census_division" dataDxfId="167"/>
    <tableColumn id="11" xr3:uid="{49A19AD9-DE3D-4606-8979-73EA13092A18}" name="main_url" dataDxfId="166"/>
    <tableColumn id="12" xr3:uid="{CEA11BCE-2284-4C2F-9D40-2521249B5543}" name="long" dataDxfId="165"/>
    <tableColumn id="13" xr3:uid="{3380AE08-CC83-44CE-93CA-76206483DA45}" name="lat" dataDxfId="164"/>
    <tableColumn id="16" xr3:uid="{A784EAC4-FAAB-4ECB-9D3B-D9824DB94754}" name="instate_tuition_and_fees" dataDxfId="163"/>
    <tableColumn id="17" xr3:uid="{B6F4234F-F0AF-4BC9-9977-4590A883406F}" name="in-state_tuition_living_on_campus" dataDxfId="162"/>
    <tableColumn id="18" xr3:uid="{40D6C2A1-1E20-4E0F-951E-1FD60B7E1E3B}" name="out-of-state_tuition_living_on_campus" dataDxfId="161"/>
    <tableColumn id="19" xr3:uid="{3EBF7D21-7DB3-4569-A7D6-F5AD7F0942E0}" name="in-state_tuition_living_off_campus" dataDxfId="160"/>
    <tableColumn id="20" xr3:uid="{1A980033-B609-4D79-A356-915E635C90FC}" name="out-of-state_tuition_living_off_campus" dataDxfId="159"/>
    <tableColumn id="21" xr3:uid="{36E8FE17-A4F5-4077-A786-D6F6442F55C6}" name="in-state_tuition_living_with_family" dataDxfId="158"/>
    <tableColumn id="22" xr3:uid="{2C537BD7-E029-4BA3-A9E9-0CB4EC85398A}" name="out-of-state_tuition_living_with_family" dataDxfId="157"/>
    <tableColumn id="69" xr3:uid="{6B462F26-11F1-4A78-B90D-4F5F4F4CB75D}" name="graduate_in_state_tuition" dataDxfId="156"/>
    <tableColumn id="71" xr3:uid="{8730C313-0899-4296-B120-E13C14CD63F6}" name="graduate_in_state_fees" dataDxfId="155"/>
    <tableColumn id="73" xr3:uid="{0AA36748-3409-454F-BE10-E2288929357C}" name="graduate_out_of_state_tuition" dataDxfId="154"/>
    <tableColumn id="72" xr3:uid="{9E640F5C-DB8E-4302-AC58-5E26B0434E3C}" name="graduate_out_of_state_fees" dataDxfId="153"/>
    <tableColumn id="23" xr3:uid="{4FF39783-39E8-4E59-914D-851B67E1EC6C}" name="hbcu" dataDxfId="152"/>
    <tableColumn id="24" xr3:uid="{596E7096-EFB7-4103-84DF-86E1D2235B7D}" name="tribal_college" dataDxfId="151"/>
    <tableColumn id="25" xr3:uid="{87EAB9D6-58F0-4E4E-9F80-1A209B112147}" name="IPED_BEA_Level" dataDxfId="150"/>
    <tableColumn id="26" xr3:uid="{480EED43-0270-420E-A84F-1FA0EB72051A}" name="IPED_classification_sector" dataDxfId="149"/>
    <tableColumn id="27" xr3:uid="{84CBC105-C219-442C-B09C-8B9F62F7D81F}" name="IPED_classification_control" dataDxfId="148"/>
    <tableColumn id="28" xr3:uid="{C9704D5E-FC51-4C11-A8FD-E773FE477DE8}" name="percent_admitted" dataDxfId="147"/>
    <tableColumn id="29" xr3:uid="{EB1D0B1B-C082-4BDF-9DB0-48DB519D0567}" name="number_of_undergrad_students" dataDxfId="146"/>
    <tableColumn id="30" xr3:uid="{4E4B8F76-F5AC-4A73-999C-28E2B4278C3E}" name="funding_source" dataDxfId="145"/>
    <tableColumn id="31" xr3:uid="{3D6E717D-3F6D-4D69-B5F3-A4113AFAFD48}" name="land_grant_university" dataDxfId="144"/>
    <tableColumn id="40" xr3:uid="{ECB63D0D-2B19-4085-AAA4-DFCD615DED0D}" name="stem_certification" dataDxfId="143"/>
    <tableColumn id="60" xr3:uid="{F80D6433-6137-4500-90EC-5EDB41C40B5D}" name="accreditation_bool" dataDxfId="142"/>
    <tableColumn id="61" xr3:uid="{4A6B6822-D44F-4EE0-A564-5AB9A3D82BB1}" name="healthcare_schools" dataDxfId="141"/>
    <tableColumn id="62" xr3:uid="{2CB5C979-7B48-414B-AD77-4121E6FDB19F}" name="degree_count" dataDxfId="140"/>
    <tableColumn id="65" xr3:uid="{450E6D1C-B85F-4F73-80F2-E4EED958D34A}" name="university_by_region_count" dataDxfId="139"/>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siu.edu/" TargetMode="External"/><Relationship Id="rId117" Type="http://schemas.openxmlformats.org/officeDocument/2006/relationships/hyperlink" Target="http://www.jmu.edu/" TargetMode="External"/><Relationship Id="rId21" Type="http://schemas.openxmlformats.org/officeDocument/2006/relationships/hyperlink" Target="http://www.uga.edu/" TargetMode="External"/><Relationship Id="rId42" Type="http://schemas.openxmlformats.org/officeDocument/2006/relationships/hyperlink" Target="http://www.salisbury.edu/" TargetMode="External"/><Relationship Id="rId47" Type="http://schemas.openxmlformats.org/officeDocument/2006/relationships/hyperlink" Target="https://wmich.edu/" TargetMode="External"/><Relationship Id="rId63" Type="http://schemas.openxmlformats.org/officeDocument/2006/relationships/hyperlink" Target="http://www.cooper.edu/" TargetMode="External"/><Relationship Id="rId68" Type="http://schemas.openxmlformats.org/officeDocument/2006/relationships/hyperlink" Target="http://www.rpi.edu/" TargetMode="External"/><Relationship Id="rId84" Type="http://schemas.openxmlformats.org/officeDocument/2006/relationships/hyperlink" Target="http://www.delval.edu/" TargetMode="External"/><Relationship Id="rId89" Type="http://schemas.openxmlformats.org/officeDocument/2006/relationships/hyperlink" Target="http://www.psu.edu/" TargetMode="External"/><Relationship Id="rId112" Type="http://schemas.openxmlformats.org/officeDocument/2006/relationships/hyperlink" Target="http://www.utsa.edu/" TargetMode="External"/><Relationship Id="rId133" Type="http://schemas.openxmlformats.org/officeDocument/2006/relationships/hyperlink" Target="http://www.clemson.edu/" TargetMode="External"/><Relationship Id="rId138" Type="http://schemas.openxmlformats.org/officeDocument/2006/relationships/hyperlink" Target="http://www.csuohio.edu/" TargetMode="External"/><Relationship Id="rId154" Type="http://schemas.openxmlformats.org/officeDocument/2006/relationships/hyperlink" Target="http://www.andrews.edu/" TargetMode="External"/><Relationship Id="rId159" Type="http://schemas.openxmlformats.org/officeDocument/2006/relationships/hyperlink" Target="http://uno.edu/" TargetMode="External"/><Relationship Id="rId175" Type="http://schemas.openxmlformats.org/officeDocument/2006/relationships/hyperlink" Target="http://www.uci.edu/" TargetMode="External"/><Relationship Id="rId170" Type="http://schemas.openxmlformats.org/officeDocument/2006/relationships/hyperlink" Target="http://www.udc.edu/" TargetMode="External"/><Relationship Id="rId16" Type="http://schemas.openxmlformats.org/officeDocument/2006/relationships/hyperlink" Target="http://www.ufl.edu/" TargetMode="External"/><Relationship Id="rId107" Type="http://schemas.openxmlformats.org/officeDocument/2006/relationships/hyperlink" Target="http://www.rice.edu/" TargetMode="External"/><Relationship Id="rId11" Type="http://schemas.openxmlformats.org/officeDocument/2006/relationships/hyperlink" Target="http://www.ucla.edu/" TargetMode="External"/><Relationship Id="rId32" Type="http://schemas.openxmlformats.org/officeDocument/2006/relationships/hyperlink" Target="http://www.lsu.edu/" TargetMode="External"/><Relationship Id="rId37" Type="http://schemas.openxmlformats.org/officeDocument/2006/relationships/hyperlink" Target="http://www.northeastern.edu/" TargetMode="External"/><Relationship Id="rId53" Type="http://schemas.openxmlformats.org/officeDocument/2006/relationships/hyperlink" Target="http://www.montana.edu/" TargetMode="External"/><Relationship Id="rId58" Type="http://schemas.openxmlformats.org/officeDocument/2006/relationships/hyperlink" Target="http://www.njit.edu/" TargetMode="External"/><Relationship Id="rId74" Type="http://schemas.openxmlformats.org/officeDocument/2006/relationships/hyperlink" Target="http://www.newschool.edu/" TargetMode="External"/><Relationship Id="rId79" Type="http://schemas.openxmlformats.org/officeDocument/2006/relationships/hyperlink" Target="http://www.okstate.edu/" TargetMode="External"/><Relationship Id="rId102" Type="http://schemas.openxmlformats.org/officeDocument/2006/relationships/hyperlink" Target="http://www.sdstate.edu/" TargetMode="External"/><Relationship Id="rId123" Type="http://schemas.openxmlformats.org/officeDocument/2006/relationships/hyperlink" Target="http://www.tacoma.uw.edu/" TargetMode="External"/><Relationship Id="rId128" Type="http://schemas.openxmlformats.org/officeDocument/2006/relationships/hyperlink" Target="http://www.fairmontstate.edu/" TargetMode="External"/><Relationship Id="rId144" Type="http://schemas.openxmlformats.org/officeDocument/2006/relationships/hyperlink" Target="http://www.appstate.edu/" TargetMode="External"/><Relationship Id="rId149" Type="http://schemas.openxmlformats.org/officeDocument/2006/relationships/hyperlink" Target="http://www.dunwoody.edu/" TargetMode="External"/><Relationship Id="rId5" Type="http://schemas.openxmlformats.org/officeDocument/2006/relationships/hyperlink" Target="http://calpoly.edu/" TargetMode="External"/><Relationship Id="rId90" Type="http://schemas.openxmlformats.org/officeDocument/2006/relationships/hyperlink" Target="http://www.temple.edu/" TargetMode="External"/><Relationship Id="rId95" Type="http://schemas.openxmlformats.org/officeDocument/2006/relationships/hyperlink" Target="https://www.pucpr.edu/" TargetMode="External"/><Relationship Id="rId160" Type="http://schemas.openxmlformats.org/officeDocument/2006/relationships/hyperlink" Target="http://tulane.edu/" TargetMode="External"/><Relationship Id="rId165" Type="http://schemas.openxmlformats.org/officeDocument/2006/relationships/hyperlink" Target="http://www.gatech.edu/" TargetMode="External"/><Relationship Id="rId181" Type="http://schemas.openxmlformats.org/officeDocument/2006/relationships/hyperlink" Target="http://nau.edu/" TargetMode="External"/><Relationship Id="rId22" Type="http://schemas.openxmlformats.org/officeDocument/2006/relationships/hyperlink" Target="http://www.iastate.edu/" TargetMode="External"/><Relationship Id="rId27" Type="http://schemas.openxmlformats.org/officeDocument/2006/relationships/hyperlink" Target="http://www.uic.edu/" TargetMode="External"/><Relationship Id="rId43" Type="http://schemas.openxmlformats.org/officeDocument/2006/relationships/hyperlink" Target="http://www.uma.edu/" TargetMode="External"/><Relationship Id="rId48" Type="http://schemas.openxmlformats.org/officeDocument/2006/relationships/hyperlink" Target="http://www.stcloudstate.edu/" TargetMode="External"/><Relationship Id="rId64" Type="http://schemas.openxmlformats.org/officeDocument/2006/relationships/hyperlink" Target="http://www.cornell.edu/" TargetMode="External"/><Relationship Id="rId69" Type="http://schemas.openxmlformats.org/officeDocument/2006/relationships/hyperlink" Target="http://www.rit.edu/" TargetMode="External"/><Relationship Id="rId113" Type="http://schemas.openxmlformats.org/officeDocument/2006/relationships/hyperlink" Target="http://www.uh.edu/" TargetMode="External"/><Relationship Id="rId118" Type="http://schemas.openxmlformats.org/officeDocument/2006/relationships/hyperlink" Target="http://www.virginia.edu/" TargetMode="External"/><Relationship Id="rId134" Type="http://schemas.openxmlformats.org/officeDocument/2006/relationships/hyperlink" Target="https://cupey.uagm.edu/" TargetMode="External"/><Relationship Id="rId139" Type="http://schemas.openxmlformats.org/officeDocument/2006/relationships/hyperlink" Target="http://www.bgsu.edu/" TargetMode="External"/><Relationship Id="rId80" Type="http://schemas.openxmlformats.org/officeDocument/2006/relationships/hyperlink" Target="http://www.ou.edu/" TargetMode="External"/><Relationship Id="rId85" Type="http://schemas.openxmlformats.org/officeDocument/2006/relationships/hyperlink" Target="http://www.drexel.edu/" TargetMode="External"/><Relationship Id="rId150" Type="http://schemas.openxmlformats.org/officeDocument/2006/relationships/hyperlink" Target="http://www.umich.edu/" TargetMode="External"/><Relationship Id="rId155" Type="http://schemas.openxmlformats.org/officeDocument/2006/relationships/hyperlink" Target="http://www.umd.edu/" TargetMode="External"/><Relationship Id="rId171" Type="http://schemas.openxmlformats.org/officeDocument/2006/relationships/hyperlink" Target="http://www.cua.edu/" TargetMode="External"/><Relationship Id="rId176" Type="http://schemas.openxmlformats.org/officeDocument/2006/relationships/hyperlink" Target="http://www.berkeley.edu/" TargetMode="External"/><Relationship Id="rId12" Type="http://schemas.openxmlformats.org/officeDocument/2006/relationships/hyperlink" Target="http://www.usc.edu/" TargetMode="External"/><Relationship Id="rId17" Type="http://schemas.openxmlformats.org/officeDocument/2006/relationships/hyperlink" Target="http://www.miami.edu/" TargetMode="External"/><Relationship Id="rId33" Type="http://schemas.openxmlformats.org/officeDocument/2006/relationships/hyperlink" Target="http://www.latech.edu/" TargetMode="External"/><Relationship Id="rId38" Type="http://schemas.openxmlformats.org/officeDocument/2006/relationships/hyperlink" Target="http://www.wit.edu/" TargetMode="External"/><Relationship Id="rId59" Type="http://schemas.openxmlformats.org/officeDocument/2006/relationships/hyperlink" Target="http://www.princeton.edu/" TargetMode="External"/><Relationship Id="rId103" Type="http://schemas.openxmlformats.org/officeDocument/2006/relationships/hyperlink" Target="http://www.belmont.edu/" TargetMode="External"/><Relationship Id="rId108" Type="http://schemas.openxmlformats.org/officeDocument/2006/relationships/hyperlink" Target="http://www.tamu.edu/" TargetMode="External"/><Relationship Id="rId124" Type="http://schemas.openxmlformats.org/officeDocument/2006/relationships/hyperlink" Target="http://wsu.edu/" TargetMode="External"/><Relationship Id="rId129" Type="http://schemas.openxmlformats.org/officeDocument/2006/relationships/hyperlink" Target="http://www.wvu.edu/" TargetMode="External"/><Relationship Id="rId54" Type="http://schemas.openxmlformats.org/officeDocument/2006/relationships/hyperlink" Target="http://www.ncat.edu/" TargetMode="External"/><Relationship Id="rId70" Type="http://schemas.openxmlformats.org/officeDocument/2006/relationships/hyperlink" Target="http://www.albany.edu/" TargetMode="External"/><Relationship Id="rId75" Type="http://schemas.openxmlformats.org/officeDocument/2006/relationships/hyperlink" Target="http://www.belmontcollege.edu/" TargetMode="External"/><Relationship Id="rId91" Type="http://schemas.openxmlformats.org/officeDocument/2006/relationships/hyperlink" Target="http://www.upenn.edu/" TargetMode="External"/><Relationship Id="rId96" Type="http://schemas.openxmlformats.org/officeDocument/2006/relationships/hyperlink" Target="http://www.uprrp.edu/" TargetMode="External"/><Relationship Id="rId140" Type="http://schemas.openxmlformats.org/officeDocument/2006/relationships/hyperlink" Target="http://www.alfredstate.edu/" TargetMode="External"/><Relationship Id="rId145" Type="http://schemas.openxmlformats.org/officeDocument/2006/relationships/hyperlink" Target="http://www.semo.edu/" TargetMode="External"/><Relationship Id="rId161" Type="http://schemas.openxmlformats.org/officeDocument/2006/relationships/hyperlink" Target="http://www.uky.edu/" TargetMode="External"/><Relationship Id="rId166" Type="http://schemas.openxmlformats.org/officeDocument/2006/relationships/hyperlink" Target="http://www.fiu.edu/" TargetMode="External"/><Relationship Id="rId182" Type="http://schemas.openxmlformats.org/officeDocument/2006/relationships/hyperlink" Target="http://www.asu.edu/" TargetMode="External"/><Relationship Id="rId1" Type="http://schemas.openxmlformats.org/officeDocument/2006/relationships/hyperlink" Target="http://www.auburn.edu/" TargetMode="External"/><Relationship Id="rId6" Type="http://schemas.openxmlformats.org/officeDocument/2006/relationships/hyperlink" Target="http://www.cpp.edu/" TargetMode="External"/><Relationship Id="rId23" Type="http://schemas.openxmlformats.org/officeDocument/2006/relationships/hyperlink" Target="http://www.iit.edu/" TargetMode="External"/><Relationship Id="rId28" Type="http://schemas.openxmlformats.org/officeDocument/2006/relationships/hyperlink" Target="http://www.illinois.edu/" TargetMode="External"/><Relationship Id="rId49" Type="http://schemas.openxmlformats.org/officeDocument/2006/relationships/hyperlink" Target="http://twin-cities.umn.edu/" TargetMode="External"/><Relationship Id="rId114" Type="http://schemas.openxmlformats.org/officeDocument/2006/relationships/hyperlink" Target="http://www.unt.edu/" TargetMode="External"/><Relationship Id="rId119" Type="http://schemas.openxmlformats.org/officeDocument/2006/relationships/hyperlink" Target="http://www.vcu.edu/" TargetMode="External"/><Relationship Id="rId44" Type="http://schemas.openxmlformats.org/officeDocument/2006/relationships/hyperlink" Target="http://ltu.edu/" TargetMode="External"/><Relationship Id="rId60" Type="http://schemas.openxmlformats.org/officeDocument/2006/relationships/hyperlink" Target="http://newbrunswick.rutgers.edu/" TargetMode="External"/><Relationship Id="rId65" Type="http://schemas.openxmlformats.org/officeDocument/2006/relationships/hyperlink" Target="http://www.ccny.cuny.edu/" TargetMode="External"/><Relationship Id="rId81" Type="http://schemas.openxmlformats.org/officeDocument/2006/relationships/hyperlink" Target="http://www.clatsopcc.edu/" TargetMode="External"/><Relationship Id="rId86" Type="http://schemas.openxmlformats.org/officeDocument/2006/relationships/hyperlink" Target="http://www.iup.edu/" TargetMode="External"/><Relationship Id="rId130" Type="http://schemas.openxmlformats.org/officeDocument/2006/relationships/hyperlink" Target="http://www.ewu.edu/" TargetMode="External"/><Relationship Id="rId135" Type="http://schemas.openxmlformats.org/officeDocument/2006/relationships/hyperlink" Target="http://www.pdx.edu/" TargetMode="External"/><Relationship Id="rId151" Type="http://schemas.openxmlformats.org/officeDocument/2006/relationships/hyperlink" Target="https://www.msu.edu/" TargetMode="External"/><Relationship Id="rId156" Type="http://schemas.openxmlformats.org/officeDocument/2006/relationships/hyperlink" Target="http://www.umass.edu/" TargetMode="External"/><Relationship Id="rId177" Type="http://schemas.openxmlformats.org/officeDocument/2006/relationships/hyperlink" Target="http://www.csun.edu/" TargetMode="External"/><Relationship Id="rId4" Type="http://schemas.openxmlformats.org/officeDocument/2006/relationships/hyperlink" Target="http://www.cca.edu/" TargetMode="External"/><Relationship Id="rId9" Type="http://schemas.openxmlformats.org/officeDocument/2006/relationships/hyperlink" Target="http://www.sciarc.edu/" TargetMode="External"/><Relationship Id="rId172" Type="http://schemas.openxmlformats.org/officeDocument/2006/relationships/hyperlink" Target="http://www.hartford.edu/" TargetMode="External"/><Relationship Id="rId180" Type="http://schemas.openxmlformats.org/officeDocument/2006/relationships/hyperlink" Target="http://www.arizona.edu/" TargetMode="External"/><Relationship Id="rId13" Type="http://schemas.openxmlformats.org/officeDocument/2006/relationships/hyperlink" Target="http://www.colostate.edu/" TargetMode="External"/><Relationship Id="rId18" Type="http://schemas.openxmlformats.org/officeDocument/2006/relationships/hyperlink" Target="http://www.kennesaw.edu/" TargetMode="External"/><Relationship Id="rId39" Type="http://schemas.openxmlformats.org/officeDocument/2006/relationships/hyperlink" Target="http://www.westfield.ma.edu/" TargetMode="External"/><Relationship Id="rId109" Type="http://schemas.openxmlformats.org/officeDocument/2006/relationships/hyperlink" Target="http://www.ttu.edu/" TargetMode="External"/><Relationship Id="rId34" Type="http://schemas.openxmlformats.org/officeDocument/2006/relationships/hyperlink" Target="http://www.louisiana.edu/" TargetMode="External"/><Relationship Id="rId50" Type="http://schemas.openxmlformats.org/officeDocument/2006/relationships/hyperlink" Target="http://www.umkc.edu/" TargetMode="External"/><Relationship Id="rId55" Type="http://schemas.openxmlformats.org/officeDocument/2006/relationships/hyperlink" Target="http://www.ncsu.edu/" TargetMode="External"/><Relationship Id="rId76" Type="http://schemas.openxmlformats.org/officeDocument/2006/relationships/hyperlink" Target="http://www.kent.edu/" TargetMode="External"/><Relationship Id="rId97" Type="http://schemas.openxmlformats.org/officeDocument/2006/relationships/hyperlink" Target="http://www.risd.edu/" TargetMode="External"/><Relationship Id="rId104" Type="http://schemas.openxmlformats.org/officeDocument/2006/relationships/hyperlink" Target="http://www.utk.edu/" TargetMode="External"/><Relationship Id="rId120" Type="http://schemas.openxmlformats.org/officeDocument/2006/relationships/hyperlink" Target="http://www.vt.edu/" TargetMode="External"/><Relationship Id="rId125" Type="http://schemas.openxmlformats.org/officeDocument/2006/relationships/hyperlink" Target="http://www.wwu.edu/" TargetMode="External"/><Relationship Id="rId141" Type="http://schemas.openxmlformats.org/officeDocument/2006/relationships/hyperlink" Target="http://www.columbia.edu/" TargetMode="External"/><Relationship Id="rId146" Type="http://schemas.openxmlformats.org/officeDocument/2006/relationships/hyperlink" Target="http://www.missouristate.edu/" TargetMode="External"/><Relationship Id="rId167" Type="http://schemas.openxmlformats.org/officeDocument/2006/relationships/hyperlink" Target="http://www.fau.edu/" TargetMode="External"/><Relationship Id="rId7" Type="http://schemas.openxmlformats.org/officeDocument/2006/relationships/hyperlink" Target="http://www.newschoolarch.edu/" TargetMode="External"/><Relationship Id="rId71" Type="http://schemas.openxmlformats.org/officeDocument/2006/relationships/hyperlink" Target="http://www.esf.edu/" TargetMode="External"/><Relationship Id="rId92" Type="http://schemas.openxmlformats.org/officeDocument/2006/relationships/hyperlink" Target="http://www.pitt.edu/" TargetMode="External"/><Relationship Id="rId162" Type="http://schemas.openxmlformats.org/officeDocument/2006/relationships/hyperlink" Target="http://www.ku.edu/" TargetMode="External"/><Relationship Id="rId183" Type="http://schemas.openxmlformats.org/officeDocument/2006/relationships/hyperlink" Target="http://www.uark.edu/" TargetMode="External"/><Relationship Id="rId2" Type="http://schemas.openxmlformats.org/officeDocument/2006/relationships/hyperlink" Target="http://www.tuskegee.edu/" TargetMode="External"/><Relationship Id="rId29" Type="http://schemas.openxmlformats.org/officeDocument/2006/relationships/hyperlink" Target="http://www.bsu.edu/" TargetMode="External"/><Relationship Id="rId24" Type="http://schemas.openxmlformats.org/officeDocument/2006/relationships/hyperlink" Target="http://www.judsonu.edu/" TargetMode="External"/><Relationship Id="rId40" Type="http://schemas.openxmlformats.org/officeDocument/2006/relationships/hyperlink" Target="http://www.aacc.edu/" TargetMode="External"/><Relationship Id="rId45" Type="http://schemas.openxmlformats.org/officeDocument/2006/relationships/hyperlink" Target="http://www.udmercy.edu/" TargetMode="External"/><Relationship Id="rId66" Type="http://schemas.openxmlformats.org/officeDocument/2006/relationships/hyperlink" Target="http://www.nyit.edu/" TargetMode="External"/><Relationship Id="rId87" Type="http://schemas.openxmlformats.org/officeDocument/2006/relationships/hyperlink" Target="http://www.philau.edu/" TargetMode="External"/><Relationship Id="rId110" Type="http://schemas.openxmlformats.org/officeDocument/2006/relationships/hyperlink" Target="http://www.uta.edu/" TargetMode="External"/><Relationship Id="rId115" Type="http://schemas.openxmlformats.org/officeDocument/2006/relationships/hyperlink" Target="http://www.utah.edu/" TargetMode="External"/><Relationship Id="rId131" Type="http://schemas.openxmlformats.org/officeDocument/2006/relationships/hyperlink" Target="http://www.memphis.edu/" TargetMode="External"/><Relationship Id="rId136" Type="http://schemas.openxmlformats.org/officeDocument/2006/relationships/hyperlink" Target="http://www.uc.edu/" TargetMode="External"/><Relationship Id="rId157" Type="http://schemas.openxmlformats.org/officeDocument/2006/relationships/hyperlink" Target="http://www.massart.edu/" TargetMode="External"/><Relationship Id="rId178" Type="http://schemas.openxmlformats.org/officeDocument/2006/relationships/hyperlink" Target="http://www.calbaptist.edu/" TargetMode="External"/><Relationship Id="rId61" Type="http://schemas.openxmlformats.org/officeDocument/2006/relationships/hyperlink" Target="http://www.unm.edu/" TargetMode="External"/><Relationship Id="rId82" Type="http://schemas.openxmlformats.org/officeDocument/2006/relationships/hyperlink" Target="http://www.uoregon.edu/" TargetMode="External"/><Relationship Id="rId152" Type="http://schemas.openxmlformats.org/officeDocument/2006/relationships/hyperlink" Target="http://www.ferris.edu/" TargetMode="External"/><Relationship Id="rId173" Type="http://schemas.openxmlformats.org/officeDocument/2006/relationships/hyperlink" Target="http://www.ucdenver.edu/" TargetMode="External"/><Relationship Id="rId19" Type="http://schemas.openxmlformats.org/officeDocument/2006/relationships/hyperlink" Target="http://www.scad.edu/" TargetMode="External"/><Relationship Id="rId14" Type="http://schemas.openxmlformats.org/officeDocument/2006/relationships/hyperlink" Target="http://www.colorado.edu/" TargetMode="External"/><Relationship Id="rId30" Type="http://schemas.openxmlformats.org/officeDocument/2006/relationships/hyperlink" Target="http://www.purdue.edu/" TargetMode="External"/><Relationship Id="rId35" Type="http://schemas.openxmlformats.org/officeDocument/2006/relationships/hyperlink" Target="http://www.the-bac.edu/" TargetMode="External"/><Relationship Id="rId56" Type="http://schemas.openxmlformats.org/officeDocument/2006/relationships/hyperlink" Target="http://www.uncc.edu/" TargetMode="External"/><Relationship Id="rId77" Type="http://schemas.openxmlformats.org/officeDocument/2006/relationships/hyperlink" Target="http://www.miamioh.edu/" TargetMode="External"/><Relationship Id="rId100" Type="http://schemas.openxmlformats.org/officeDocument/2006/relationships/hyperlink" Target="http://web.uri.edu/" TargetMode="External"/><Relationship Id="rId105" Type="http://schemas.openxmlformats.org/officeDocument/2006/relationships/hyperlink" Target="http://www.delmar.edu/" TargetMode="External"/><Relationship Id="rId126" Type="http://schemas.openxmlformats.org/officeDocument/2006/relationships/hyperlink" Target="http://www.uwc.edu/" TargetMode="External"/><Relationship Id="rId147" Type="http://schemas.openxmlformats.org/officeDocument/2006/relationships/hyperlink" Target="http://www.drury.edu/" TargetMode="External"/><Relationship Id="rId168" Type="http://schemas.openxmlformats.org/officeDocument/2006/relationships/hyperlink" Target="http://www.famu.edu/" TargetMode="External"/><Relationship Id="rId8" Type="http://schemas.openxmlformats.org/officeDocument/2006/relationships/hyperlink" Target="http://www.sonoma.edu/" TargetMode="External"/><Relationship Id="rId51" Type="http://schemas.openxmlformats.org/officeDocument/2006/relationships/hyperlink" Target="http://www.wustl.edu/" TargetMode="External"/><Relationship Id="rId72" Type="http://schemas.openxmlformats.org/officeDocument/2006/relationships/hyperlink" Target="http://www.buffalo.edu/" TargetMode="External"/><Relationship Id="rId93" Type="http://schemas.openxmlformats.org/officeDocument/2006/relationships/hyperlink" Target="http://www.wcupa.edu/" TargetMode="External"/><Relationship Id="rId98" Type="http://schemas.openxmlformats.org/officeDocument/2006/relationships/hyperlink" Target="http://www.rwu.edu/" TargetMode="External"/><Relationship Id="rId121" Type="http://schemas.openxmlformats.org/officeDocument/2006/relationships/hyperlink" Target="http://www.norwich.edu/" TargetMode="External"/><Relationship Id="rId142" Type="http://schemas.openxmlformats.org/officeDocument/2006/relationships/hyperlink" Target="https://www.ndsu.edu/" TargetMode="External"/><Relationship Id="rId163" Type="http://schemas.openxmlformats.org/officeDocument/2006/relationships/hyperlink" Target="http://www.iub.edu/" TargetMode="External"/><Relationship Id="rId184" Type="http://schemas.openxmlformats.org/officeDocument/2006/relationships/hyperlink" Target="http://www.aamu.edu/" TargetMode="External"/><Relationship Id="rId3" Type="http://schemas.openxmlformats.org/officeDocument/2006/relationships/hyperlink" Target="http://www.uca.edu/" TargetMode="External"/><Relationship Id="rId25" Type="http://schemas.openxmlformats.org/officeDocument/2006/relationships/hyperlink" Target="http://www.saic.edu/" TargetMode="External"/><Relationship Id="rId46" Type="http://schemas.openxmlformats.org/officeDocument/2006/relationships/hyperlink" Target="http://www.wayne.edu/" TargetMode="External"/><Relationship Id="rId67" Type="http://schemas.openxmlformats.org/officeDocument/2006/relationships/hyperlink" Target="http://www.pratt.edu/" TargetMode="External"/><Relationship Id="rId116" Type="http://schemas.openxmlformats.org/officeDocument/2006/relationships/hyperlink" Target="http://www.usu.edu/" TargetMode="External"/><Relationship Id="rId137" Type="http://schemas.openxmlformats.org/officeDocument/2006/relationships/hyperlink" Target="http://www.osu.edu/" TargetMode="External"/><Relationship Id="rId158" Type="http://schemas.openxmlformats.org/officeDocument/2006/relationships/hyperlink" Target="http://www.bu.edu/" TargetMode="External"/><Relationship Id="rId20" Type="http://schemas.openxmlformats.org/officeDocument/2006/relationships/hyperlink" Target="http://www.savannahtech.edu/" TargetMode="External"/><Relationship Id="rId41" Type="http://schemas.openxmlformats.org/officeDocument/2006/relationships/hyperlink" Target="http://www.mica.edu/" TargetMode="External"/><Relationship Id="rId62" Type="http://schemas.openxmlformats.org/officeDocument/2006/relationships/hyperlink" Target="http://www.unlv.edu/" TargetMode="External"/><Relationship Id="rId83" Type="http://schemas.openxmlformats.org/officeDocument/2006/relationships/hyperlink" Target="http://www.cmu.edu/" TargetMode="External"/><Relationship Id="rId88" Type="http://schemas.openxmlformats.org/officeDocument/2006/relationships/hyperlink" Target="http://www.marywood.edu/" TargetMode="External"/><Relationship Id="rId111" Type="http://schemas.openxmlformats.org/officeDocument/2006/relationships/hyperlink" Target="http://www.utexas.edu/" TargetMode="External"/><Relationship Id="rId132" Type="http://schemas.openxmlformats.org/officeDocument/2006/relationships/hyperlink" Target="http://www.cofc.edu/" TargetMode="External"/><Relationship Id="rId153" Type="http://schemas.openxmlformats.org/officeDocument/2006/relationships/hyperlink" Target="http://www.emich.edu/" TargetMode="External"/><Relationship Id="rId174" Type="http://schemas.openxmlformats.org/officeDocument/2006/relationships/hyperlink" Target="http://woodbury.edu/" TargetMode="External"/><Relationship Id="rId179" Type="http://schemas.openxmlformats.org/officeDocument/2006/relationships/hyperlink" Target="http://www.academyart.edu/" TargetMode="External"/><Relationship Id="rId15" Type="http://schemas.openxmlformats.org/officeDocument/2006/relationships/hyperlink" Target="http://uconn.edu/" TargetMode="External"/><Relationship Id="rId36" Type="http://schemas.openxmlformats.org/officeDocument/2006/relationships/hyperlink" Target="http://web.mit.edu/student/" TargetMode="External"/><Relationship Id="rId57" Type="http://schemas.openxmlformats.org/officeDocument/2006/relationships/hyperlink" Target="http://www.unl.edu/" TargetMode="External"/><Relationship Id="rId106" Type="http://schemas.openxmlformats.org/officeDocument/2006/relationships/hyperlink" Target="http://www.pvamu.edu/" TargetMode="External"/><Relationship Id="rId127" Type="http://schemas.openxmlformats.org/officeDocument/2006/relationships/hyperlink" Target="http://www.uwm.edu/" TargetMode="External"/><Relationship Id="rId10" Type="http://schemas.openxmlformats.org/officeDocument/2006/relationships/hyperlink" Target="http://www.ucdavis.edu/" TargetMode="External"/><Relationship Id="rId31" Type="http://schemas.openxmlformats.org/officeDocument/2006/relationships/hyperlink" Target="http://www.nd.edu/" TargetMode="External"/><Relationship Id="rId52" Type="http://schemas.openxmlformats.org/officeDocument/2006/relationships/hyperlink" Target="http://www.msstate.edu/" TargetMode="External"/><Relationship Id="rId73" Type="http://schemas.openxmlformats.org/officeDocument/2006/relationships/hyperlink" Target="http://syr.edu/" TargetMode="External"/><Relationship Id="rId78" Type="http://schemas.openxmlformats.org/officeDocument/2006/relationships/hyperlink" Target="http://www.ursuline.edu/" TargetMode="External"/><Relationship Id="rId94" Type="http://schemas.openxmlformats.org/officeDocument/2006/relationships/hyperlink" Target="http://www.pupr.edu/" TargetMode="External"/><Relationship Id="rId99" Type="http://schemas.openxmlformats.org/officeDocument/2006/relationships/hyperlink" Target="http://www.salve.edu/" TargetMode="External"/><Relationship Id="rId101" Type="http://schemas.openxmlformats.org/officeDocument/2006/relationships/hyperlink" Target="http://acba.edu/" TargetMode="External"/><Relationship Id="rId122" Type="http://schemas.openxmlformats.org/officeDocument/2006/relationships/hyperlink" Target="http://www.washington.edu/" TargetMode="External"/><Relationship Id="rId143" Type="http://schemas.openxmlformats.org/officeDocument/2006/relationships/hyperlink" Target="http://www.ecu.edu/" TargetMode="External"/><Relationship Id="rId148" Type="http://schemas.openxmlformats.org/officeDocument/2006/relationships/hyperlink" Target="http://www.mnsu.edu/" TargetMode="External"/><Relationship Id="rId164" Type="http://schemas.openxmlformats.org/officeDocument/2006/relationships/hyperlink" Target="http://www.uidaho.edu/" TargetMode="External"/><Relationship Id="rId169" Type="http://schemas.openxmlformats.org/officeDocument/2006/relationships/hyperlink" Target="http://www.udel.edu/" TargetMode="External"/><Relationship Id="rId18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umich.edu/" TargetMode="External"/><Relationship Id="rId13" Type="http://schemas.openxmlformats.org/officeDocument/2006/relationships/hyperlink" Target="http://www.clatsopcc.edu/" TargetMode="External"/><Relationship Id="rId18" Type="http://schemas.openxmlformats.org/officeDocument/2006/relationships/table" Target="../tables/table2.xml"/><Relationship Id="rId3" Type="http://schemas.openxmlformats.org/officeDocument/2006/relationships/hyperlink" Target="http://www.arizona.edu/" TargetMode="External"/><Relationship Id="rId7" Type="http://schemas.openxmlformats.org/officeDocument/2006/relationships/hyperlink" Target="http://www.aacc.edu/" TargetMode="External"/><Relationship Id="rId12" Type="http://schemas.openxmlformats.org/officeDocument/2006/relationships/hyperlink" Target="http://www.uc.edu/" TargetMode="External"/><Relationship Id="rId17" Type="http://schemas.openxmlformats.org/officeDocument/2006/relationships/hyperlink" Target="http://www.ecu.edu/" TargetMode="External"/><Relationship Id="rId2" Type="http://schemas.openxmlformats.org/officeDocument/2006/relationships/hyperlink" Target="http://www.bucks.edu/" TargetMode="External"/><Relationship Id="rId16" Type="http://schemas.openxmlformats.org/officeDocument/2006/relationships/hyperlink" Target="http://www.utexas.edu/" TargetMode="External"/><Relationship Id="rId1" Type="http://schemas.openxmlformats.org/officeDocument/2006/relationships/hyperlink" Target="http://www.uncg.edu/" TargetMode="External"/><Relationship Id="rId6" Type="http://schemas.openxmlformats.org/officeDocument/2006/relationships/hyperlink" Target="http://www.bu.edu/" TargetMode="External"/><Relationship Id="rId11" Type="http://schemas.openxmlformats.org/officeDocument/2006/relationships/hyperlink" Target="http://www.ncsu.edu/" TargetMode="External"/><Relationship Id="rId5" Type="http://schemas.openxmlformats.org/officeDocument/2006/relationships/hyperlink" Target="http://www.uky.edu/" TargetMode="External"/><Relationship Id="rId15" Type="http://schemas.openxmlformats.org/officeDocument/2006/relationships/hyperlink" Target="http://www.cofc.edu/" TargetMode="External"/><Relationship Id="rId10" Type="http://schemas.openxmlformats.org/officeDocument/2006/relationships/hyperlink" Target="http://www.umkc.edu/" TargetMode="External"/><Relationship Id="rId4" Type="http://schemas.openxmlformats.org/officeDocument/2006/relationships/hyperlink" Target="http://www.savannahtech.edu/" TargetMode="External"/><Relationship Id="rId9" Type="http://schemas.openxmlformats.org/officeDocument/2006/relationships/hyperlink" Target="http://twin-cities.umn.edu/" TargetMode="External"/><Relationship Id="rId14" Type="http://schemas.openxmlformats.org/officeDocument/2006/relationships/hyperlink" Target="http://web.uri.edu/"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www.ecu.edu/" TargetMode="External"/><Relationship Id="rId21" Type="http://schemas.openxmlformats.org/officeDocument/2006/relationships/hyperlink" Target="http://www.ucdavis.edu/" TargetMode="External"/><Relationship Id="rId42" Type="http://schemas.openxmlformats.org/officeDocument/2006/relationships/hyperlink" Target="http://www.ucf.edu/" TargetMode="External"/><Relationship Id="rId63" Type="http://schemas.openxmlformats.org/officeDocument/2006/relationships/hyperlink" Target="http://www.bsu.edu/" TargetMode="External"/><Relationship Id="rId84" Type="http://schemas.openxmlformats.org/officeDocument/2006/relationships/hyperlink" Target="http://www.umb.edu/" TargetMode="External"/><Relationship Id="rId138" Type="http://schemas.openxmlformats.org/officeDocument/2006/relationships/hyperlink" Target="http://www.nyu.edu/" TargetMode="External"/><Relationship Id="rId159" Type="http://schemas.openxmlformats.org/officeDocument/2006/relationships/hyperlink" Target="http://www.pdx.edu/" TargetMode="External"/><Relationship Id="rId170" Type="http://schemas.openxmlformats.org/officeDocument/2006/relationships/hyperlink" Target="http://www.upenn.edu/" TargetMode="External"/><Relationship Id="rId191" Type="http://schemas.openxmlformats.org/officeDocument/2006/relationships/hyperlink" Target="http://www.rice.edu/" TargetMode="External"/><Relationship Id="rId205" Type="http://schemas.openxmlformats.org/officeDocument/2006/relationships/hyperlink" Target="http://www.vcu.edu/" TargetMode="External"/><Relationship Id="rId107" Type="http://schemas.openxmlformats.org/officeDocument/2006/relationships/hyperlink" Target="http://www.drury.edu/" TargetMode="External"/><Relationship Id="rId11" Type="http://schemas.openxmlformats.org/officeDocument/2006/relationships/hyperlink" Target="http://www.cca.edu/" TargetMode="External"/><Relationship Id="rId32" Type="http://schemas.openxmlformats.org/officeDocument/2006/relationships/hyperlink" Target="http://www.cua.edu/" TargetMode="External"/><Relationship Id="rId53" Type="http://schemas.openxmlformats.org/officeDocument/2006/relationships/hyperlink" Target="http://www.iastate.edu/" TargetMode="External"/><Relationship Id="rId74" Type="http://schemas.openxmlformats.org/officeDocument/2006/relationships/hyperlink" Target="http://www.louisiana.edu/" TargetMode="External"/><Relationship Id="rId128" Type="http://schemas.openxmlformats.org/officeDocument/2006/relationships/hyperlink" Target="http://www.rowan.edu/" TargetMode="External"/><Relationship Id="rId149" Type="http://schemas.openxmlformats.org/officeDocument/2006/relationships/hyperlink" Target="http://www.bgsu.edu/" TargetMode="External"/><Relationship Id="rId5" Type="http://schemas.openxmlformats.org/officeDocument/2006/relationships/hyperlink" Target="http://www.uca.edu/" TargetMode="External"/><Relationship Id="rId90" Type="http://schemas.openxmlformats.org/officeDocument/2006/relationships/hyperlink" Target="http://www.morgan.edu/" TargetMode="External"/><Relationship Id="rId95" Type="http://schemas.openxmlformats.org/officeDocument/2006/relationships/hyperlink" Target="http://www.emich.edu/" TargetMode="External"/><Relationship Id="rId160" Type="http://schemas.openxmlformats.org/officeDocument/2006/relationships/hyperlink" Target="http://www.uoregon.edu/" TargetMode="External"/><Relationship Id="rId165" Type="http://schemas.openxmlformats.org/officeDocument/2006/relationships/hyperlink" Target="http://www.iup.edu/" TargetMode="External"/><Relationship Id="rId181" Type="http://schemas.openxmlformats.org/officeDocument/2006/relationships/hyperlink" Target="http://acba.edu/" TargetMode="External"/><Relationship Id="rId186" Type="http://schemas.openxmlformats.org/officeDocument/2006/relationships/hyperlink" Target="http://www.mtsu.edu/" TargetMode="External"/><Relationship Id="rId216" Type="http://schemas.openxmlformats.org/officeDocument/2006/relationships/hyperlink" Target="http://www.fairmontstate.edu/" TargetMode="External"/><Relationship Id="rId211" Type="http://schemas.openxmlformats.org/officeDocument/2006/relationships/hyperlink" Target="http://www.tacoma.uw.edu/" TargetMode="External"/><Relationship Id="rId22" Type="http://schemas.openxmlformats.org/officeDocument/2006/relationships/hyperlink" Target="http://www.uci.edu/" TargetMode="External"/><Relationship Id="rId27" Type="http://schemas.openxmlformats.org/officeDocument/2006/relationships/hyperlink" Target="http://www.colorado.edu/" TargetMode="External"/><Relationship Id="rId43" Type="http://schemas.openxmlformats.org/officeDocument/2006/relationships/hyperlink" Target="http://www.ufl.edu/" TargetMode="External"/><Relationship Id="rId48" Type="http://schemas.openxmlformats.org/officeDocument/2006/relationships/hyperlink" Target="http://www.kennesaw.edu/" TargetMode="External"/><Relationship Id="rId64" Type="http://schemas.openxmlformats.org/officeDocument/2006/relationships/hyperlink" Target="http://www.iub.edu/" TargetMode="External"/><Relationship Id="rId69" Type="http://schemas.openxmlformats.org/officeDocument/2006/relationships/hyperlink" Target="http://www.uky.edu/" TargetMode="External"/><Relationship Id="rId113" Type="http://schemas.openxmlformats.org/officeDocument/2006/relationships/hyperlink" Target="http://www.jsums.edu/" TargetMode="External"/><Relationship Id="rId118" Type="http://schemas.openxmlformats.org/officeDocument/2006/relationships/hyperlink" Target="http://www.ncat.edu/" TargetMode="External"/><Relationship Id="rId134" Type="http://schemas.openxmlformats.org/officeDocument/2006/relationships/hyperlink" Target="http://www.cornell.edu/" TargetMode="External"/><Relationship Id="rId139" Type="http://schemas.openxmlformats.org/officeDocument/2006/relationships/hyperlink" Target="http://www.pratt.edu/" TargetMode="External"/><Relationship Id="rId80" Type="http://schemas.openxmlformats.org/officeDocument/2006/relationships/hyperlink" Target="http://web.mit.edu/student/" TargetMode="External"/><Relationship Id="rId85" Type="http://schemas.openxmlformats.org/officeDocument/2006/relationships/hyperlink" Target="http://www.wit.edu/" TargetMode="External"/><Relationship Id="rId150" Type="http://schemas.openxmlformats.org/officeDocument/2006/relationships/hyperlink" Target="http://www.csuohio.edu/" TargetMode="External"/><Relationship Id="rId155" Type="http://schemas.openxmlformats.org/officeDocument/2006/relationships/hyperlink" Target="http://www.ursuline.edu/" TargetMode="External"/><Relationship Id="rId171" Type="http://schemas.openxmlformats.org/officeDocument/2006/relationships/hyperlink" Target="http://www.pitt.edu/" TargetMode="External"/><Relationship Id="rId176" Type="http://schemas.openxmlformats.org/officeDocument/2006/relationships/hyperlink" Target="http://www.uprrp.edu/" TargetMode="External"/><Relationship Id="rId192" Type="http://schemas.openxmlformats.org/officeDocument/2006/relationships/hyperlink" Target="http://www.tamu.edu/" TargetMode="External"/><Relationship Id="rId197" Type="http://schemas.openxmlformats.org/officeDocument/2006/relationships/hyperlink" Target="http://www.utsa.edu/" TargetMode="External"/><Relationship Id="rId206" Type="http://schemas.openxmlformats.org/officeDocument/2006/relationships/hyperlink" Target="http://www.vt.edu/" TargetMode="External"/><Relationship Id="rId201" Type="http://schemas.openxmlformats.org/officeDocument/2006/relationships/hyperlink" Target="http://www.usu.edu/" TargetMode="External"/><Relationship Id="rId12" Type="http://schemas.openxmlformats.org/officeDocument/2006/relationships/hyperlink" Target="http://calpoly.edu/" TargetMode="External"/><Relationship Id="rId17" Type="http://schemas.openxmlformats.org/officeDocument/2006/relationships/hyperlink" Target="http://www.sjsu.edu/" TargetMode="External"/><Relationship Id="rId33" Type="http://schemas.openxmlformats.org/officeDocument/2006/relationships/hyperlink" Target="http://www.gwu.edu/" TargetMode="External"/><Relationship Id="rId38" Type="http://schemas.openxmlformats.org/officeDocument/2006/relationships/hyperlink" Target="http://www.famu.edu/" TargetMode="External"/><Relationship Id="rId59" Type="http://schemas.openxmlformats.org/officeDocument/2006/relationships/hyperlink" Target="http://www.siu.edu/" TargetMode="External"/><Relationship Id="rId103" Type="http://schemas.openxmlformats.org/officeDocument/2006/relationships/hyperlink" Target="http://www.dunwoody.edu/" TargetMode="External"/><Relationship Id="rId108" Type="http://schemas.openxmlformats.org/officeDocument/2006/relationships/hyperlink" Target="http://www.missouristate.edu/" TargetMode="External"/><Relationship Id="rId124" Type="http://schemas.openxmlformats.org/officeDocument/2006/relationships/hyperlink" Target="http://www.unl.edu/" TargetMode="External"/><Relationship Id="rId129" Type="http://schemas.openxmlformats.org/officeDocument/2006/relationships/hyperlink" Target="http://newbrunswick.rutgers.edu/" TargetMode="External"/><Relationship Id="rId54" Type="http://schemas.openxmlformats.org/officeDocument/2006/relationships/hyperlink" Target="http://www.uiowa.edu/" TargetMode="External"/><Relationship Id="rId70" Type="http://schemas.openxmlformats.org/officeDocument/2006/relationships/hyperlink" Target="http://www.louisville.edu/" TargetMode="External"/><Relationship Id="rId75" Type="http://schemas.openxmlformats.org/officeDocument/2006/relationships/hyperlink" Target="http://uno.edu/" TargetMode="External"/><Relationship Id="rId91" Type="http://schemas.openxmlformats.org/officeDocument/2006/relationships/hyperlink" Target="http://www.salisbury.edu/" TargetMode="External"/><Relationship Id="rId96" Type="http://schemas.openxmlformats.org/officeDocument/2006/relationships/hyperlink" Target="http://www.ferris.edu/" TargetMode="External"/><Relationship Id="rId140" Type="http://schemas.openxmlformats.org/officeDocument/2006/relationships/hyperlink" Target="http://www.rpi.edu/" TargetMode="External"/><Relationship Id="rId145" Type="http://schemas.openxmlformats.org/officeDocument/2006/relationships/hyperlink" Target="http://www.buffalo.edu/" TargetMode="External"/><Relationship Id="rId161" Type="http://schemas.openxmlformats.org/officeDocument/2006/relationships/hyperlink" Target="http://www.bucks.edu/" TargetMode="External"/><Relationship Id="rId166" Type="http://schemas.openxmlformats.org/officeDocument/2006/relationships/hyperlink" Target="http://www.philau.edu/" TargetMode="External"/><Relationship Id="rId182" Type="http://schemas.openxmlformats.org/officeDocument/2006/relationships/hyperlink" Target="http://www.clemson.edu/" TargetMode="External"/><Relationship Id="rId187" Type="http://schemas.openxmlformats.org/officeDocument/2006/relationships/hyperlink" Target="http://www.utk.edu/" TargetMode="External"/><Relationship Id="rId217" Type="http://schemas.openxmlformats.org/officeDocument/2006/relationships/hyperlink" Target="http://www.wvu.edu/" TargetMode="External"/><Relationship Id="rId1" Type="http://schemas.openxmlformats.org/officeDocument/2006/relationships/hyperlink" Target="http://www.aamu.edu/" TargetMode="External"/><Relationship Id="rId6" Type="http://schemas.openxmlformats.org/officeDocument/2006/relationships/hyperlink" Target="http://www.asu.edu/" TargetMode="External"/><Relationship Id="rId212" Type="http://schemas.openxmlformats.org/officeDocument/2006/relationships/hyperlink" Target="http://wsu.edu/" TargetMode="External"/><Relationship Id="rId23" Type="http://schemas.openxmlformats.org/officeDocument/2006/relationships/hyperlink" Target="http://www.ucla.edu/" TargetMode="External"/><Relationship Id="rId28" Type="http://schemas.openxmlformats.org/officeDocument/2006/relationships/hyperlink" Target="http://www.ucdenver.edu/" TargetMode="External"/><Relationship Id="rId49" Type="http://schemas.openxmlformats.org/officeDocument/2006/relationships/hyperlink" Target="http://www.scad.edu/" TargetMode="External"/><Relationship Id="rId114" Type="http://schemas.openxmlformats.org/officeDocument/2006/relationships/hyperlink" Target="http://www.msstate.edu/" TargetMode="External"/><Relationship Id="rId119" Type="http://schemas.openxmlformats.org/officeDocument/2006/relationships/hyperlink" Target="http://www.ncsu.edu/" TargetMode="External"/><Relationship Id="rId44" Type="http://schemas.openxmlformats.org/officeDocument/2006/relationships/hyperlink" Target="http://www.miami.edu/" TargetMode="External"/><Relationship Id="rId60" Type="http://schemas.openxmlformats.org/officeDocument/2006/relationships/hyperlink" Target="http://www.uic.edu/" TargetMode="External"/><Relationship Id="rId65" Type="http://schemas.openxmlformats.org/officeDocument/2006/relationships/hyperlink" Target="http://www.purdue.edu/" TargetMode="External"/><Relationship Id="rId81" Type="http://schemas.openxmlformats.org/officeDocument/2006/relationships/hyperlink" Target="http://www.northeastern.edu/" TargetMode="External"/><Relationship Id="rId86" Type="http://schemas.openxmlformats.org/officeDocument/2006/relationships/hyperlink" Target="http://www.westfield.ma.edu/" TargetMode="External"/><Relationship Id="rId130" Type="http://schemas.openxmlformats.org/officeDocument/2006/relationships/hyperlink" Target="http://www.unm.edu/" TargetMode="External"/><Relationship Id="rId135" Type="http://schemas.openxmlformats.org/officeDocument/2006/relationships/hyperlink" Target="http://www.ccny.cuny.edu/" TargetMode="External"/><Relationship Id="rId151" Type="http://schemas.openxmlformats.org/officeDocument/2006/relationships/hyperlink" Target="http://www.kent.edu/" TargetMode="External"/><Relationship Id="rId156" Type="http://schemas.openxmlformats.org/officeDocument/2006/relationships/hyperlink" Target="http://www.okstate.edu/" TargetMode="External"/><Relationship Id="rId177" Type="http://schemas.openxmlformats.org/officeDocument/2006/relationships/hyperlink" Target="http://www.risd.edu/" TargetMode="External"/><Relationship Id="rId198" Type="http://schemas.openxmlformats.org/officeDocument/2006/relationships/hyperlink" Target="http://www.uh.edu/" TargetMode="External"/><Relationship Id="rId172" Type="http://schemas.openxmlformats.org/officeDocument/2006/relationships/hyperlink" Target="http://www.wcupa.edu/" TargetMode="External"/><Relationship Id="rId193" Type="http://schemas.openxmlformats.org/officeDocument/2006/relationships/hyperlink" Target="http://www.tsu.edu/" TargetMode="External"/><Relationship Id="rId202" Type="http://schemas.openxmlformats.org/officeDocument/2006/relationships/hyperlink" Target="http://www.hamptonu.edu/" TargetMode="External"/><Relationship Id="rId207" Type="http://schemas.openxmlformats.org/officeDocument/2006/relationships/hyperlink" Target="http://www.norwich.edu/" TargetMode="External"/><Relationship Id="rId13" Type="http://schemas.openxmlformats.org/officeDocument/2006/relationships/hyperlink" Target="http://www.cpp.edu/" TargetMode="External"/><Relationship Id="rId18" Type="http://schemas.openxmlformats.org/officeDocument/2006/relationships/hyperlink" Target="http://www.sonoma.edu/" TargetMode="External"/><Relationship Id="rId39" Type="http://schemas.openxmlformats.org/officeDocument/2006/relationships/hyperlink" Target="http://www.fau.edu/" TargetMode="External"/><Relationship Id="rId109" Type="http://schemas.openxmlformats.org/officeDocument/2006/relationships/hyperlink" Target="http://www.slu.edu/" TargetMode="External"/><Relationship Id="rId34" Type="http://schemas.openxmlformats.org/officeDocument/2006/relationships/hyperlink" Target="http://www.georgetown.edu/" TargetMode="External"/><Relationship Id="rId50" Type="http://schemas.openxmlformats.org/officeDocument/2006/relationships/hyperlink" Target="http://www.savannahtech.edu/" TargetMode="External"/><Relationship Id="rId55" Type="http://schemas.openxmlformats.org/officeDocument/2006/relationships/hyperlink" Target="http://www.uidaho.edu/" TargetMode="External"/><Relationship Id="rId76" Type="http://schemas.openxmlformats.org/officeDocument/2006/relationships/hyperlink" Target="http://www.the-bac.edu/" TargetMode="External"/><Relationship Id="rId97" Type="http://schemas.openxmlformats.org/officeDocument/2006/relationships/hyperlink" Target="http://ltu.edu/" TargetMode="External"/><Relationship Id="rId104" Type="http://schemas.openxmlformats.org/officeDocument/2006/relationships/hyperlink" Target="http://www.mnsu.edu/" TargetMode="External"/><Relationship Id="rId120" Type="http://schemas.openxmlformats.org/officeDocument/2006/relationships/hyperlink" Target="http://www.unc.edu/" TargetMode="External"/><Relationship Id="rId125" Type="http://schemas.openxmlformats.org/officeDocument/2006/relationships/hyperlink" Target="http://www.kean.edu/" TargetMode="External"/><Relationship Id="rId141" Type="http://schemas.openxmlformats.org/officeDocument/2006/relationships/hyperlink" Target="http://www.rit.edu/" TargetMode="External"/><Relationship Id="rId146" Type="http://schemas.openxmlformats.org/officeDocument/2006/relationships/hyperlink" Target="http://syr.edu/" TargetMode="External"/><Relationship Id="rId167" Type="http://schemas.openxmlformats.org/officeDocument/2006/relationships/hyperlink" Target="http://www.marywood.edu/" TargetMode="External"/><Relationship Id="rId188" Type="http://schemas.openxmlformats.org/officeDocument/2006/relationships/hyperlink" Target="http://www.memphis.edu/" TargetMode="External"/><Relationship Id="rId7" Type="http://schemas.openxmlformats.org/officeDocument/2006/relationships/hyperlink" Target="http://nau.edu/" TargetMode="External"/><Relationship Id="rId71" Type="http://schemas.openxmlformats.org/officeDocument/2006/relationships/hyperlink" Target="http://www.lsu.edu/" TargetMode="External"/><Relationship Id="rId92" Type="http://schemas.openxmlformats.org/officeDocument/2006/relationships/hyperlink" Target="http://www.umd.edu/" TargetMode="External"/><Relationship Id="rId162" Type="http://schemas.openxmlformats.org/officeDocument/2006/relationships/hyperlink" Target="http://www.cmu.edu/" TargetMode="External"/><Relationship Id="rId183" Type="http://schemas.openxmlformats.org/officeDocument/2006/relationships/hyperlink" Target="http://www.cofc.edu/" TargetMode="External"/><Relationship Id="rId213" Type="http://schemas.openxmlformats.org/officeDocument/2006/relationships/hyperlink" Target="http://www.wwu.edu/" TargetMode="External"/><Relationship Id="rId218" Type="http://schemas.openxmlformats.org/officeDocument/2006/relationships/vmlDrawing" Target="../drawings/vmlDrawing1.vml"/><Relationship Id="rId2" Type="http://schemas.openxmlformats.org/officeDocument/2006/relationships/hyperlink" Target="http://www.auburn.edu/" TargetMode="External"/><Relationship Id="rId29" Type="http://schemas.openxmlformats.org/officeDocument/2006/relationships/hyperlink" Target="http://uconn.edu/" TargetMode="External"/><Relationship Id="rId24" Type="http://schemas.openxmlformats.org/officeDocument/2006/relationships/hyperlink" Target="http://www.usc.edu/" TargetMode="External"/><Relationship Id="rId40" Type="http://schemas.openxmlformats.org/officeDocument/2006/relationships/hyperlink" Target="http://www.fiu.edu/" TargetMode="External"/><Relationship Id="rId45" Type="http://schemas.openxmlformats.org/officeDocument/2006/relationships/hyperlink" Target="http://www.usf.edu/" TargetMode="External"/><Relationship Id="rId66" Type="http://schemas.openxmlformats.org/officeDocument/2006/relationships/hyperlink" Target="http://www.nd.edu/" TargetMode="External"/><Relationship Id="rId87" Type="http://schemas.openxmlformats.org/officeDocument/2006/relationships/hyperlink" Target="http://www.aacc.edu/" TargetMode="External"/><Relationship Id="rId110" Type="http://schemas.openxmlformats.org/officeDocument/2006/relationships/hyperlink" Target="http://www.semo.edu/" TargetMode="External"/><Relationship Id="rId115" Type="http://schemas.openxmlformats.org/officeDocument/2006/relationships/hyperlink" Target="http://www.montana.edu/" TargetMode="External"/><Relationship Id="rId131" Type="http://schemas.openxmlformats.org/officeDocument/2006/relationships/hyperlink" Target="http://www.unlv.edu/" TargetMode="External"/><Relationship Id="rId136" Type="http://schemas.openxmlformats.org/officeDocument/2006/relationships/hyperlink" Target="http://www.hunter.cuny.edu/" TargetMode="External"/><Relationship Id="rId157" Type="http://schemas.openxmlformats.org/officeDocument/2006/relationships/hyperlink" Target="http://www.ou.edu/" TargetMode="External"/><Relationship Id="rId178" Type="http://schemas.openxmlformats.org/officeDocument/2006/relationships/hyperlink" Target="http://www.rwu.edu/" TargetMode="External"/><Relationship Id="rId61" Type="http://schemas.openxmlformats.org/officeDocument/2006/relationships/hyperlink" Target="http://www.illinois.edu/" TargetMode="External"/><Relationship Id="rId82" Type="http://schemas.openxmlformats.org/officeDocument/2006/relationships/hyperlink" Target="http://www.tufts.edu/" TargetMode="External"/><Relationship Id="rId152" Type="http://schemas.openxmlformats.org/officeDocument/2006/relationships/hyperlink" Target="http://www.miamioh.edu/" TargetMode="External"/><Relationship Id="rId173" Type="http://schemas.openxmlformats.org/officeDocument/2006/relationships/hyperlink" Target="http://www.pupr.edu/" TargetMode="External"/><Relationship Id="rId194" Type="http://schemas.openxmlformats.org/officeDocument/2006/relationships/hyperlink" Target="http://www.ttu.edu/" TargetMode="External"/><Relationship Id="rId199" Type="http://schemas.openxmlformats.org/officeDocument/2006/relationships/hyperlink" Target="http://www.unt.edu/" TargetMode="External"/><Relationship Id="rId203" Type="http://schemas.openxmlformats.org/officeDocument/2006/relationships/hyperlink" Target="http://www.jmu.edu/" TargetMode="External"/><Relationship Id="rId208" Type="http://schemas.openxmlformats.org/officeDocument/2006/relationships/hyperlink" Target="http://www.uvm.edu/" TargetMode="External"/><Relationship Id="rId19" Type="http://schemas.openxmlformats.org/officeDocument/2006/relationships/hyperlink" Target="http://www.sciarc.edu/" TargetMode="External"/><Relationship Id="rId14" Type="http://schemas.openxmlformats.org/officeDocument/2006/relationships/hyperlink" Target="http://www.csun.edu/" TargetMode="External"/><Relationship Id="rId30" Type="http://schemas.openxmlformats.org/officeDocument/2006/relationships/hyperlink" Target="http://www.hartford.edu/" TargetMode="External"/><Relationship Id="rId35" Type="http://schemas.openxmlformats.org/officeDocument/2006/relationships/hyperlink" Target="http://www.howard.edu/" TargetMode="External"/><Relationship Id="rId56" Type="http://schemas.openxmlformats.org/officeDocument/2006/relationships/hyperlink" Target="http://www.iit.edu/" TargetMode="External"/><Relationship Id="rId77" Type="http://schemas.openxmlformats.org/officeDocument/2006/relationships/hyperlink" Target="http://www.bu.edu/" TargetMode="External"/><Relationship Id="rId100" Type="http://schemas.openxmlformats.org/officeDocument/2006/relationships/hyperlink" Target="http://www.umich.edu/" TargetMode="External"/><Relationship Id="rId105" Type="http://schemas.openxmlformats.org/officeDocument/2006/relationships/hyperlink" Target="http://www.stcloudstate.edu/" TargetMode="External"/><Relationship Id="rId126" Type="http://schemas.openxmlformats.org/officeDocument/2006/relationships/hyperlink" Target="http://www.njit.edu/" TargetMode="External"/><Relationship Id="rId147" Type="http://schemas.openxmlformats.org/officeDocument/2006/relationships/hyperlink" Target="http://www.newschool.edu/" TargetMode="External"/><Relationship Id="rId168" Type="http://schemas.openxmlformats.org/officeDocument/2006/relationships/hyperlink" Target="http://www.psu.edu/" TargetMode="External"/><Relationship Id="rId8" Type="http://schemas.openxmlformats.org/officeDocument/2006/relationships/hyperlink" Target="http://www.arizona.edu/" TargetMode="External"/><Relationship Id="rId51" Type="http://schemas.openxmlformats.org/officeDocument/2006/relationships/hyperlink" Target="http://www.uga.edu/" TargetMode="External"/><Relationship Id="rId72" Type="http://schemas.openxmlformats.org/officeDocument/2006/relationships/hyperlink" Target="http://www.latech.edu/" TargetMode="External"/><Relationship Id="rId93" Type="http://schemas.openxmlformats.org/officeDocument/2006/relationships/hyperlink" Target="http://www.uma.edu/" TargetMode="External"/><Relationship Id="rId98" Type="http://schemas.openxmlformats.org/officeDocument/2006/relationships/hyperlink" Target="https://www.msu.edu/" TargetMode="External"/><Relationship Id="rId121" Type="http://schemas.openxmlformats.org/officeDocument/2006/relationships/hyperlink" Target="http://www.uncc.edu/" TargetMode="External"/><Relationship Id="rId142" Type="http://schemas.openxmlformats.org/officeDocument/2006/relationships/hyperlink" Target="http://www.albany.edu/" TargetMode="External"/><Relationship Id="rId163" Type="http://schemas.openxmlformats.org/officeDocument/2006/relationships/hyperlink" Target="http://www.delval.edu/" TargetMode="External"/><Relationship Id="rId184" Type="http://schemas.openxmlformats.org/officeDocument/2006/relationships/hyperlink" Target="http://www.sdstate.edu/" TargetMode="External"/><Relationship Id="rId189" Type="http://schemas.openxmlformats.org/officeDocument/2006/relationships/hyperlink" Target="http://www.delmar.edu/" TargetMode="External"/><Relationship Id="rId219" Type="http://schemas.openxmlformats.org/officeDocument/2006/relationships/table" Target="../tables/table3.xml"/><Relationship Id="rId3" Type="http://schemas.openxmlformats.org/officeDocument/2006/relationships/hyperlink" Target="http://www.tuskegee.edu/" TargetMode="External"/><Relationship Id="rId214" Type="http://schemas.openxmlformats.org/officeDocument/2006/relationships/hyperlink" Target="http://www.uwc.edu/" TargetMode="External"/><Relationship Id="rId25" Type="http://schemas.openxmlformats.org/officeDocument/2006/relationships/hyperlink" Target="http://woodbury.edu/" TargetMode="External"/><Relationship Id="rId46" Type="http://schemas.openxmlformats.org/officeDocument/2006/relationships/hyperlink" Target="http://www.gatech.edu/" TargetMode="External"/><Relationship Id="rId67" Type="http://schemas.openxmlformats.org/officeDocument/2006/relationships/hyperlink" Target="http://www.k-state.edu/" TargetMode="External"/><Relationship Id="rId116" Type="http://schemas.openxmlformats.org/officeDocument/2006/relationships/hyperlink" Target="http://www.appstate.edu/" TargetMode="External"/><Relationship Id="rId137" Type="http://schemas.openxmlformats.org/officeDocument/2006/relationships/hyperlink" Target="http://www.nyit.edu/" TargetMode="External"/><Relationship Id="rId158" Type="http://schemas.openxmlformats.org/officeDocument/2006/relationships/hyperlink" Target="http://www.clatsopcc.edu/" TargetMode="External"/><Relationship Id="rId20" Type="http://schemas.openxmlformats.org/officeDocument/2006/relationships/hyperlink" Target="http://www.berkeley.edu/" TargetMode="External"/><Relationship Id="rId41" Type="http://schemas.openxmlformats.org/officeDocument/2006/relationships/hyperlink" Target="http://www.fsu.edu/" TargetMode="External"/><Relationship Id="rId62" Type="http://schemas.openxmlformats.org/officeDocument/2006/relationships/hyperlink" Target="http://www.wiu.edu/" TargetMode="External"/><Relationship Id="rId83" Type="http://schemas.openxmlformats.org/officeDocument/2006/relationships/hyperlink" Target="http://www.umass.edu/" TargetMode="External"/><Relationship Id="rId88" Type="http://schemas.openxmlformats.org/officeDocument/2006/relationships/hyperlink" Target="http://www.goucher.edu/" TargetMode="External"/><Relationship Id="rId111" Type="http://schemas.openxmlformats.org/officeDocument/2006/relationships/hyperlink" Target="http://www.umkc.edu/" TargetMode="External"/><Relationship Id="rId132" Type="http://schemas.openxmlformats.org/officeDocument/2006/relationships/hyperlink" Target="http://www.columbia.edu/" TargetMode="External"/><Relationship Id="rId153" Type="http://schemas.openxmlformats.org/officeDocument/2006/relationships/hyperlink" Target="http://www.osu.edu/" TargetMode="External"/><Relationship Id="rId174" Type="http://schemas.openxmlformats.org/officeDocument/2006/relationships/hyperlink" Target="https://www.pucpr.edu/" TargetMode="External"/><Relationship Id="rId179" Type="http://schemas.openxmlformats.org/officeDocument/2006/relationships/hyperlink" Target="http://www.salve.edu/" TargetMode="External"/><Relationship Id="rId195" Type="http://schemas.openxmlformats.org/officeDocument/2006/relationships/hyperlink" Target="http://www.uta.edu/" TargetMode="External"/><Relationship Id="rId209" Type="http://schemas.openxmlformats.org/officeDocument/2006/relationships/hyperlink" Target="http://www.ewu.edu/" TargetMode="External"/><Relationship Id="rId190" Type="http://schemas.openxmlformats.org/officeDocument/2006/relationships/hyperlink" Target="http://www.pvamu.edu/" TargetMode="External"/><Relationship Id="rId204" Type="http://schemas.openxmlformats.org/officeDocument/2006/relationships/hyperlink" Target="http://www.virginia.edu/" TargetMode="External"/><Relationship Id="rId220" Type="http://schemas.openxmlformats.org/officeDocument/2006/relationships/comments" Target="../comments1.xml"/><Relationship Id="rId15" Type="http://schemas.openxmlformats.org/officeDocument/2006/relationships/hyperlink" Target="http://www.newschoolarch.edu/" TargetMode="External"/><Relationship Id="rId36" Type="http://schemas.openxmlformats.org/officeDocument/2006/relationships/hyperlink" Target="http://www.udc.edu/" TargetMode="External"/><Relationship Id="rId57" Type="http://schemas.openxmlformats.org/officeDocument/2006/relationships/hyperlink" Target="http://www.judsonu.edu/" TargetMode="External"/><Relationship Id="rId106" Type="http://schemas.openxmlformats.org/officeDocument/2006/relationships/hyperlink" Target="http://twin-cities.umn.edu/" TargetMode="External"/><Relationship Id="rId127" Type="http://schemas.openxmlformats.org/officeDocument/2006/relationships/hyperlink" Target="http://www.princeton.edu/" TargetMode="External"/><Relationship Id="rId10" Type="http://schemas.openxmlformats.org/officeDocument/2006/relationships/hyperlink" Target="http://www.calbaptist.edu/" TargetMode="External"/><Relationship Id="rId31" Type="http://schemas.openxmlformats.org/officeDocument/2006/relationships/hyperlink" Target="http://www.yale.edu/" TargetMode="External"/><Relationship Id="rId52" Type="http://schemas.openxmlformats.org/officeDocument/2006/relationships/hyperlink" Target="http://www.manoa.hawaii.edu/" TargetMode="External"/><Relationship Id="rId73" Type="http://schemas.openxmlformats.org/officeDocument/2006/relationships/hyperlink" Target="http://tulane.edu/" TargetMode="External"/><Relationship Id="rId78" Type="http://schemas.openxmlformats.org/officeDocument/2006/relationships/hyperlink" Target="http://www.harvard.edu/" TargetMode="External"/><Relationship Id="rId94" Type="http://schemas.openxmlformats.org/officeDocument/2006/relationships/hyperlink" Target="http://www.andrews.edu/" TargetMode="External"/><Relationship Id="rId99" Type="http://schemas.openxmlformats.org/officeDocument/2006/relationships/hyperlink" Target="http://www.udmercy.edu/" TargetMode="External"/><Relationship Id="rId101" Type="http://schemas.openxmlformats.org/officeDocument/2006/relationships/hyperlink" Target="http://www.wayne.edu/" TargetMode="External"/><Relationship Id="rId122" Type="http://schemas.openxmlformats.org/officeDocument/2006/relationships/hyperlink" Target="http://www.uncg.edu/" TargetMode="External"/><Relationship Id="rId143" Type="http://schemas.openxmlformats.org/officeDocument/2006/relationships/hyperlink" Target="http://www.esf.edu/" TargetMode="External"/><Relationship Id="rId148" Type="http://schemas.openxmlformats.org/officeDocument/2006/relationships/hyperlink" Target="http://www.belmontcollege.edu/" TargetMode="External"/><Relationship Id="rId164" Type="http://schemas.openxmlformats.org/officeDocument/2006/relationships/hyperlink" Target="http://www.drexel.edu/" TargetMode="External"/><Relationship Id="rId169" Type="http://schemas.openxmlformats.org/officeDocument/2006/relationships/hyperlink" Target="http://www.temple.edu/" TargetMode="External"/><Relationship Id="rId185" Type="http://schemas.openxmlformats.org/officeDocument/2006/relationships/hyperlink" Target="http://www.belmont.edu/" TargetMode="External"/><Relationship Id="rId4" Type="http://schemas.openxmlformats.org/officeDocument/2006/relationships/hyperlink" Target="http://www.uark.edu/" TargetMode="External"/><Relationship Id="rId9" Type="http://schemas.openxmlformats.org/officeDocument/2006/relationships/hyperlink" Target="http://www.academyart.edu/" TargetMode="External"/><Relationship Id="rId180" Type="http://schemas.openxmlformats.org/officeDocument/2006/relationships/hyperlink" Target="http://web.uri.edu/" TargetMode="External"/><Relationship Id="rId210" Type="http://schemas.openxmlformats.org/officeDocument/2006/relationships/hyperlink" Target="http://www.washington.edu/" TargetMode="External"/><Relationship Id="rId215" Type="http://schemas.openxmlformats.org/officeDocument/2006/relationships/hyperlink" Target="http://www.uwm.edu/" TargetMode="External"/><Relationship Id="rId26" Type="http://schemas.openxmlformats.org/officeDocument/2006/relationships/hyperlink" Target="http://www.colostate.edu/" TargetMode="External"/><Relationship Id="rId47" Type="http://schemas.openxmlformats.org/officeDocument/2006/relationships/hyperlink" Target="http://www.gsu.edu/" TargetMode="External"/><Relationship Id="rId68" Type="http://schemas.openxmlformats.org/officeDocument/2006/relationships/hyperlink" Target="http://www.ku.edu/" TargetMode="External"/><Relationship Id="rId89" Type="http://schemas.openxmlformats.org/officeDocument/2006/relationships/hyperlink" Target="http://www.mica.edu/" TargetMode="External"/><Relationship Id="rId112" Type="http://schemas.openxmlformats.org/officeDocument/2006/relationships/hyperlink" Target="http://www.wustl.edu/" TargetMode="External"/><Relationship Id="rId133" Type="http://schemas.openxmlformats.org/officeDocument/2006/relationships/hyperlink" Target="http://www.cooper.edu/" TargetMode="External"/><Relationship Id="rId154" Type="http://schemas.openxmlformats.org/officeDocument/2006/relationships/hyperlink" Target="http://www.uc.edu/" TargetMode="External"/><Relationship Id="rId175" Type="http://schemas.openxmlformats.org/officeDocument/2006/relationships/hyperlink" Target="https://cupey.uagm.edu/" TargetMode="External"/><Relationship Id="rId196" Type="http://schemas.openxmlformats.org/officeDocument/2006/relationships/hyperlink" Target="http://www.utexas.edu/" TargetMode="External"/><Relationship Id="rId200" Type="http://schemas.openxmlformats.org/officeDocument/2006/relationships/hyperlink" Target="http://www.utah.edu/" TargetMode="External"/><Relationship Id="rId16" Type="http://schemas.openxmlformats.org/officeDocument/2006/relationships/hyperlink" Target="http://www.sdsu.edu/" TargetMode="External"/><Relationship Id="rId37" Type="http://schemas.openxmlformats.org/officeDocument/2006/relationships/hyperlink" Target="http://www.udel.edu/" TargetMode="External"/><Relationship Id="rId58" Type="http://schemas.openxmlformats.org/officeDocument/2006/relationships/hyperlink" Target="http://www.saic.edu/" TargetMode="External"/><Relationship Id="rId79" Type="http://schemas.openxmlformats.org/officeDocument/2006/relationships/hyperlink" Target="http://www.massart.edu/" TargetMode="External"/><Relationship Id="rId102" Type="http://schemas.openxmlformats.org/officeDocument/2006/relationships/hyperlink" Target="https://wmich.edu/" TargetMode="External"/><Relationship Id="rId123" Type="http://schemas.openxmlformats.org/officeDocument/2006/relationships/hyperlink" Target="https://www.ndsu.edu/" TargetMode="External"/><Relationship Id="rId144" Type="http://schemas.openxmlformats.org/officeDocument/2006/relationships/hyperlink" Target="http://www.alfredstate.edu/"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s://www.kent.edu/caed/master-landscape-architecture" TargetMode="External"/><Relationship Id="rId1827" Type="http://schemas.openxmlformats.org/officeDocument/2006/relationships/hyperlink" Target="https://cupey.uagm.edu/" TargetMode="External"/><Relationship Id="rId21" Type="http://schemas.openxmlformats.org/officeDocument/2006/relationships/hyperlink" Target="http://www.uark.edu/" TargetMode="External"/><Relationship Id="rId2089" Type="http://schemas.openxmlformats.org/officeDocument/2006/relationships/hyperlink" Target="https://www.arch.virginia.edu/programs/urban-environmental-planning/undergraduate" TargetMode="External"/><Relationship Id="rId170" Type="http://schemas.openxmlformats.org/officeDocument/2006/relationships/hyperlink" Target="https://newschoolarch.edu/academics/school-of-architecture-and-cm/school-of-architecture/graduate-architecture-programs/master-of-architecture-i/" TargetMode="External"/><Relationship Id="rId268" Type="http://schemas.openxmlformats.org/officeDocument/2006/relationships/hyperlink" Target="https://woodbury.edu/program/school-of-architecture/programs/science-architecture-msarch-la/" TargetMode="External"/><Relationship Id="rId475" Type="http://schemas.openxmlformats.org/officeDocument/2006/relationships/hyperlink" Target="https://www.scad.edu/academics/programs/preservation-design/degrees/mfa" TargetMode="External"/><Relationship Id="rId682" Type="http://schemas.openxmlformats.org/officeDocument/2006/relationships/hyperlink" Target="https://apdesign.k-state.edu/iaid/interior-architecture/" TargetMode="External"/><Relationship Id="rId2156" Type="http://schemas.openxmlformats.org/officeDocument/2006/relationships/hyperlink" Target="http://www.washington.edu/" TargetMode="External"/><Relationship Id="rId128" Type="http://schemas.openxmlformats.org/officeDocument/2006/relationships/hyperlink" Target="https://arce.calpoly.edu/content/programs/graduate" TargetMode="External"/><Relationship Id="rId335" Type="http://schemas.openxmlformats.org/officeDocument/2006/relationships/hyperlink" Target="http://www.udc.edu/" TargetMode="External"/><Relationship Id="rId542" Type="http://schemas.openxmlformats.org/officeDocument/2006/relationships/hyperlink" Target="https://www.uidaho.edu/caa/programs/architecture/degree-paths" TargetMode="External"/><Relationship Id="rId987" Type="http://schemas.openxmlformats.org/officeDocument/2006/relationships/hyperlink" Target="http://ltu.edu/" TargetMode="External"/><Relationship Id="rId1172" Type="http://schemas.openxmlformats.org/officeDocument/2006/relationships/hyperlink" Target="http://www.appstate.edu/" TargetMode="External"/><Relationship Id="rId2016" Type="http://schemas.openxmlformats.org/officeDocument/2006/relationships/hyperlink" Target="http://www.utexas.edu/" TargetMode="External"/><Relationship Id="rId2223" Type="http://schemas.openxmlformats.org/officeDocument/2006/relationships/hyperlink" Target="https://designcomm.wvu.edu/undergraduate/majors/landscape-architecture" TargetMode="External"/><Relationship Id="rId402" Type="http://schemas.openxmlformats.org/officeDocument/2006/relationships/hyperlink" Target="https://catalog.ufl.edu/graduate/colleges-departments/design-construction-planning/landscape-architecture/" TargetMode="External"/><Relationship Id="rId847" Type="http://schemas.openxmlformats.org/officeDocument/2006/relationships/hyperlink" Target="http://web.mit.edu/student/" TargetMode="External"/><Relationship Id="rId1032" Type="http://schemas.openxmlformats.org/officeDocument/2006/relationships/hyperlink" Target="https://taubmancollege.umich.edu/architecture/degrees/master-urban-design" TargetMode="External"/><Relationship Id="rId1477" Type="http://schemas.openxmlformats.org/officeDocument/2006/relationships/hyperlink" Target="http://www.buffalo.edu/" TargetMode="External"/><Relationship Id="rId1684" Type="http://schemas.openxmlformats.org/officeDocument/2006/relationships/hyperlink" Target="https://soa.cmu.edu/mscd" TargetMode="External"/><Relationship Id="rId1891" Type="http://schemas.openxmlformats.org/officeDocument/2006/relationships/hyperlink" Target="http://www.clemson.edu/caah/departments/architecture/programs/la/academics/undergraduate/index.html" TargetMode="External"/><Relationship Id="rId707" Type="http://schemas.openxmlformats.org/officeDocument/2006/relationships/hyperlink" Target="http://www.uky.edu/" TargetMode="External"/><Relationship Id="rId914" Type="http://schemas.openxmlformats.org/officeDocument/2006/relationships/hyperlink" Target="http://www.westfield.ma.edu/academics/degrees/regional-planning-degree-environmental-planning-concentration" TargetMode="External"/><Relationship Id="rId1337" Type="http://schemas.openxmlformats.org/officeDocument/2006/relationships/hyperlink" Target="http://www.cornell.edu/" TargetMode="External"/><Relationship Id="rId1544" Type="http://schemas.openxmlformats.org/officeDocument/2006/relationships/hyperlink" Target="http://www.miamioh.edu/cca/academics/departments/arch-id/academics/majors/bachelor-of-fine-arts-in-interior-design/index.html" TargetMode="External"/><Relationship Id="rId1751" Type="http://schemas.openxmlformats.org/officeDocument/2006/relationships/hyperlink" Target="http://www.psu.edu/" TargetMode="External"/><Relationship Id="rId1989" Type="http://schemas.openxmlformats.org/officeDocument/2006/relationships/hyperlink" Target="https://www.uta.edu/cappa/academics/planning-publicaffairs/planning/master-city-regional-planning.php" TargetMode="External"/><Relationship Id="rId43" Type="http://schemas.openxmlformats.org/officeDocument/2006/relationships/hyperlink" Target="http://www.asu.edu/" TargetMode="External"/><Relationship Id="rId1404" Type="http://schemas.openxmlformats.org/officeDocument/2006/relationships/hyperlink" Target="https://www.pratt.edu/academics/architecture/grad-arch-urban-design/dept-urban-design/" TargetMode="External"/><Relationship Id="rId1611" Type="http://schemas.openxmlformats.org/officeDocument/2006/relationships/hyperlink" Target="http://www.ou.edu/" TargetMode="External"/><Relationship Id="rId1849" Type="http://schemas.openxmlformats.org/officeDocument/2006/relationships/hyperlink" Target="https://www.risd.edu/academics/interior-architecture/graduate/" TargetMode="External"/><Relationship Id="rId192" Type="http://schemas.openxmlformats.org/officeDocument/2006/relationships/hyperlink" Target="https://www.sciarc.edu/academics/postgraduate/design-theory-and-pedagogy" TargetMode="External"/><Relationship Id="rId1709" Type="http://schemas.openxmlformats.org/officeDocument/2006/relationships/hyperlink" Target="http://www.philau.edu/" TargetMode="External"/><Relationship Id="rId1916" Type="http://schemas.openxmlformats.org/officeDocument/2006/relationships/hyperlink" Target="http://www.utk.edu/" TargetMode="External"/><Relationship Id="rId497" Type="http://schemas.openxmlformats.org/officeDocument/2006/relationships/hyperlink" Target="https://manoa.hawaii.edu/durp/admissions/masters-in-urban-and-regional-planning/" TargetMode="External"/><Relationship Id="rId2080" Type="http://schemas.openxmlformats.org/officeDocument/2006/relationships/hyperlink" Target="http://www.usu.edu/" TargetMode="External"/><Relationship Id="rId2178" Type="http://schemas.openxmlformats.org/officeDocument/2006/relationships/hyperlink" Target="http://wsu.edu/" TargetMode="External"/><Relationship Id="rId357" Type="http://schemas.openxmlformats.org/officeDocument/2006/relationships/hyperlink" Target="http://www.fau.edu/" TargetMode="External"/><Relationship Id="rId1194" Type="http://schemas.openxmlformats.org/officeDocument/2006/relationships/hyperlink" Target="http://www.ncsu.edu/" TargetMode="External"/><Relationship Id="rId2038" Type="http://schemas.openxmlformats.org/officeDocument/2006/relationships/hyperlink" Target="http://www.utsa.edu/" TargetMode="External"/><Relationship Id="rId217" Type="http://schemas.openxmlformats.org/officeDocument/2006/relationships/hyperlink" Target="http://www.berkeley.edu/" TargetMode="External"/><Relationship Id="rId564" Type="http://schemas.openxmlformats.org/officeDocument/2006/relationships/hyperlink" Target="https://www.saic.edu/academics/departments/aiado/undergraduate-overview" TargetMode="External"/><Relationship Id="rId771" Type="http://schemas.openxmlformats.org/officeDocument/2006/relationships/hyperlink" Target="http://www.the-bac.edu/" TargetMode="External"/><Relationship Id="rId869" Type="http://schemas.openxmlformats.org/officeDocument/2006/relationships/hyperlink" Target="http://www.northeastern.edu/" TargetMode="External"/><Relationship Id="rId1499" Type="http://schemas.openxmlformats.org/officeDocument/2006/relationships/hyperlink" Target="http://www.belmontcollege.edu/" TargetMode="External"/><Relationship Id="rId424" Type="http://schemas.openxmlformats.org/officeDocument/2006/relationships/hyperlink" Target="http://www.miami.edu/" TargetMode="External"/><Relationship Id="rId631" Type="http://schemas.openxmlformats.org/officeDocument/2006/relationships/hyperlink" Target="http://www.bsu.edu/" TargetMode="External"/><Relationship Id="rId729" Type="http://schemas.openxmlformats.org/officeDocument/2006/relationships/hyperlink" Target="http://www.latech.edu/" TargetMode="External"/><Relationship Id="rId1054" Type="http://schemas.openxmlformats.org/officeDocument/2006/relationships/hyperlink" Target="https://dunwoody.edu/construction/electrical-construction-maintenance/" TargetMode="External"/><Relationship Id="rId1261" Type="http://schemas.openxmlformats.org/officeDocument/2006/relationships/hyperlink" Target="http://www.njit.edu/" TargetMode="External"/><Relationship Id="rId1359" Type="http://schemas.openxmlformats.org/officeDocument/2006/relationships/hyperlink" Target="http://www.cornell.edu/" TargetMode="External"/><Relationship Id="rId2105" Type="http://schemas.openxmlformats.org/officeDocument/2006/relationships/hyperlink" Target="http://bulletin.vcu.edu/undergraduate/business/finance-insurance-real-estate/real-estate-bs/" TargetMode="External"/><Relationship Id="rId936" Type="http://schemas.openxmlformats.org/officeDocument/2006/relationships/hyperlink" Target="https://www.aacc.edu/programs-and-courses/credit-and-degree-seekers/landscape-design/" TargetMode="External"/><Relationship Id="rId1121" Type="http://schemas.openxmlformats.org/officeDocument/2006/relationships/hyperlink" Target="https://semo.edu/study/MA-public-history.html" TargetMode="External"/><Relationship Id="rId1219" Type="http://schemas.openxmlformats.org/officeDocument/2006/relationships/hyperlink" Target="http://www.uncc.edu/" TargetMode="External"/><Relationship Id="rId1566" Type="http://schemas.openxmlformats.org/officeDocument/2006/relationships/hyperlink" Target="https://daap.uc.edu/academics/said/programs/mintd" TargetMode="External"/><Relationship Id="rId1773" Type="http://schemas.openxmlformats.org/officeDocument/2006/relationships/hyperlink" Target="http://www.temple.edu/" TargetMode="External"/><Relationship Id="rId1980" Type="http://schemas.openxmlformats.org/officeDocument/2006/relationships/hyperlink" Target="http://www.ttu.edu/" TargetMode="External"/><Relationship Id="rId65" Type="http://schemas.openxmlformats.org/officeDocument/2006/relationships/hyperlink" Target="http://nau.edu/" TargetMode="External"/><Relationship Id="rId1426" Type="http://schemas.openxmlformats.org/officeDocument/2006/relationships/hyperlink" Target="https://geofutures.arch.rpi.edu/" TargetMode="External"/><Relationship Id="rId1633" Type="http://schemas.openxmlformats.org/officeDocument/2006/relationships/hyperlink" Target="http://www.pdx.edu/" TargetMode="External"/><Relationship Id="rId1840" Type="http://schemas.openxmlformats.org/officeDocument/2006/relationships/hyperlink" Target="https://www.risd.edu/academics/architecture/" TargetMode="External"/><Relationship Id="rId1700" Type="http://schemas.openxmlformats.org/officeDocument/2006/relationships/hyperlink" Target="https://drexel.edu/westphal/academics/graduate/INTR/" TargetMode="External"/><Relationship Id="rId1938" Type="http://schemas.openxmlformats.org/officeDocument/2006/relationships/hyperlink" Target="http://www.pvamu.edu/" TargetMode="External"/><Relationship Id="rId281" Type="http://schemas.openxmlformats.org/officeDocument/2006/relationships/hyperlink" Target="http://www.colorado.edu/" TargetMode="External"/><Relationship Id="rId141" Type="http://schemas.openxmlformats.org/officeDocument/2006/relationships/hyperlink" Target="http://www.cpp.edu/" TargetMode="External"/><Relationship Id="rId379" Type="http://schemas.openxmlformats.org/officeDocument/2006/relationships/hyperlink" Target="http://www.ucf.edu/" TargetMode="External"/><Relationship Id="rId586" Type="http://schemas.openxmlformats.org/officeDocument/2006/relationships/hyperlink" Target="https://cuppa.uic.edu/academics/upp/upp-programs/mupp/" TargetMode="External"/><Relationship Id="rId793" Type="http://schemas.openxmlformats.org/officeDocument/2006/relationships/hyperlink" Target="http://www.bu.edu/" TargetMode="External"/><Relationship Id="rId7" Type="http://schemas.openxmlformats.org/officeDocument/2006/relationships/hyperlink" Target="http://www.auburn.edu/" TargetMode="External"/><Relationship Id="rId239" Type="http://schemas.openxmlformats.org/officeDocument/2006/relationships/hyperlink" Target="http://www.ucla.edu/" TargetMode="External"/><Relationship Id="rId446" Type="http://schemas.openxmlformats.org/officeDocument/2006/relationships/hyperlink" Target="http://www.gatech.edu/" TargetMode="External"/><Relationship Id="rId653" Type="http://schemas.openxmlformats.org/officeDocument/2006/relationships/hyperlink" Target="http://www.bsu.edu/" TargetMode="External"/><Relationship Id="rId1076" Type="http://schemas.openxmlformats.org/officeDocument/2006/relationships/hyperlink" Target="https://arch.design.umn.edu/programs/bda/overview.html" TargetMode="External"/><Relationship Id="rId1283" Type="http://schemas.openxmlformats.org/officeDocument/2006/relationships/hyperlink" Target="http://newbrunswick.rutgers.edu/" TargetMode="External"/><Relationship Id="rId1490" Type="http://schemas.openxmlformats.org/officeDocument/2006/relationships/hyperlink" Target="https://www.newschool.edu/parsons/bfa-interior-design/" TargetMode="External"/><Relationship Id="rId2127" Type="http://schemas.openxmlformats.org/officeDocument/2006/relationships/hyperlink" Target="https://archdesign.caus.vt.edu/degrees/urban-design/" TargetMode="External"/><Relationship Id="rId306" Type="http://schemas.openxmlformats.org/officeDocument/2006/relationships/hyperlink" Target="https://www.architecture.yale.edu/" TargetMode="External"/><Relationship Id="rId860" Type="http://schemas.openxmlformats.org/officeDocument/2006/relationships/hyperlink" Target="https://camd.northeastern.edu/program/urban-planning-and-policy/" TargetMode="External"/><Relationship Id="rId958" Type="http://schemas.openxmlformats.org/officeDocument/2006/relationships/hyperlink" Target="https://arch.umd.edu/ursp/urban-studies-and-planning" TargetMode="External"/><Relationship Id="rId1143" Type="http://schemas.openxmlformats.org/officeDocument/2006/relationships/hyperlink" Target="https://samfoxschool.wustl.edu/programs/msaad" TargetMode="External"/><Relationship Id="rId1588" Type="http://schemas.openxmlformats.org/officeDocument/2006/relationships/hyperlink" Target="https://www.ursuline.edu/academics/programs/historic-preservation2" TargetMode="External"/><Relationship Id="rId1795" Type="http://schemas.openxmlformats.org/officeDocument/2006/relationships/hyperlink" Target="http://www.upenn.edu/" TargetMode="External"/><Relationship Id="rId87" Type="http://schemas.openxmlformats.org/officeDocument/2006/relationships/hyperlink" Target="http://www.arizona.edu/" TargetMode="External"/><Relationship Id="rId513" Type="http://schemas.openxmlformats.org/officeDocument/2006/relationships/hyperlink" Target="https://www.design.iastate.edu/architecture/degrees/architecture-march/" TargetMode="External"/><Relationship Id="rId720" Type="http://schemas.openxmlformats.org/officeDocument/2006/relationships/hyperlink" Target="https://design.lsu.edu/landscape-architecture/admissions/bachelor-of-landscape-architecture/" TargetMode="External"/><Relationship Id="rId818" Type="http://schemas.openxmlformats.org/officeDocument/2006/relationships/hyperlink" Target="https://www.gsd.harvard.edu/doctoral-programs/doctor-of-philosophy/requirements/" TargetMode="External"/><Relationship Id="rId1350" Type="http://schemas.openxmlformats.org/officeDocument/2006/relationships/hyperlink" Target="https://landscape.cals.cornell.edu/graduate/mla-3-year/" TargetMode="External"/><Relationship Id="rId1448" Type="http://schemas.openxmlformats.org/officeDocument/2006/relationships/hyperlink" Target="https://www.esf.edu/la/graduate/ms.htm" TargetMode="External"/><Relationship Id="rId1655" Type="http://schemas.openxmlformats.org/officeDocument/2006/relationships/hyperlink" Target="http://www.uoregon.edu/" TargetMode="External"/><Relationship Id="rId1003" Type="http://schemas.openxmlformats.org/officeDocument/2006/relationships/hyperlink" Target="https://www.msu.edu/" TargetMode="External"/><Relationship Id="rId1210" Type="http://schemas.openxmlformats.org/officeDocument/2006/relationships/hyperlink" Target="http://www.ncsu.edu/" TargetMode="External"/><Relationship Id="rId1308" Type="http://schemas.openxmlformats.org/officeDocument/2006/relationships/hyperlink" Target="https://www.arch.columbia.edu/programs/1-master-of-architecture" TargetMode="External"/><Relationship Id="rId1862" Type="http://schemas.openxmlformats.org/officeDocument/2006/relationships/hyperlink" Target="http://web.uri.edu/" TargetMode="External"/><Relationship Id="rId1515" Type="http://schemas.openxmlformats.org/officeDocument/2006/relationships/hyperlink" Target="http://www.csuohio.edu/" TargetMode="External"/><Relationship Id="rId1722" Type="http://schemas.openxmlformats.org/officeDocument/2006/relationships/hyperlink" Target="https://www.jefferson.edu/academics/colleges-schools-institutes/architecture-and-the-built-environment/programs/architecture-ms.html" TargetMode="External"/><Relationship Id="rId14" Type="http://schemas.openxmlformats.org/officeDocument/2006/relationships/hyperlink" Target="https://cadc.auburn.edu/architecture/architecture-degrees-programs/program-of-interior-architecture/" TargetMode="External"/><Relationship Id="rId2191" Type="http://schemas.openxmlformats.org/officeDocument/2006/relationships/hyperlink" Target="https://sdc.wsu.edu/interior-design/master-of-arts/" TargetMode="External"/><Relationship Id="rId163" Type="http://schemas.openxmlformats.org/officeDocument/2006/relationships/hyperlink" Target="http://www.newschoolarch.edu/" TargetMode="External"/><Relationship Id="rId370" Type="http://schemas.openxmlformats.org/officeDocument/2006/relationships/hyperlink" Target="https://carta.fiu.edu/interiors/academics/degrees-and-programs/master-of-arts-in-interior-architecture-mia/" TargetMode="External"/><Relationship Id="rId2051" Type="http://schemas.openxmlformats.org/officeDocument/2006/relationships/hyperlink" Target="https://uh.edu/architecture/programs/undergraduate-programs/industrial-design/" TargetMode="External"/><Relationship Id="rId230" Type="http://schemas.openxmlformats.org/officeDocument/2006/relationships/hyperlink" Target="https://www.aud.ucla.edu/academics/undergraduate" TargetMode="External"/><Relationship Id="rId468" Type="http://schemas.openxmlformats.org/officeDocument/2006/relationships/hyperlink" Target="http://www.scad.edu/" TargetMode="External"/><Relationship Id="rId675" Type="http://schemas.openxmlformats.org/officeDocument/2006/relationships/hyperlink" Target="http://www.k-state.edu/" TargetMode="External"/><Relationship Id="rId882" Type="http://schemas.openxmlformats.org/officeDocument/2006/relationships/hyperlink" Target="https://www.umass.edu/larp/graduate/regional-planning-mrp" TargetMode="External"/><Relationship Id="rId1098" Type="http://schemas.openxmlformats.org/officeDocument/2006/relationships/hyperlink" Target="http://twin-cities.umn.edu/" TargetMode="External"/><Relationship Id="rId2149" Type="http://schemas.openxmlformats.org/officeDocument/2006/relationships/hyperlink" Target="http://arch.be.washington.edu/admissions/undergraduate-admissions/ba-arch-design/" TargetMode="External"/><Relationship Id="rId328" Type="http://schemas.openxmlformats.org/officeDocument/2006/relationships/hyperlink" Target="https://scs.georgetown.edu/programs/356/master-of-professional-studies-urban-and-regional-planning/" TargetMode="External"/><Relationship Id="rId535" Type="http://schemas.openxmlformats.org/officeDocument/2006/relationships/hyperlink" Target="https://www.uidaho.edu/caa/programs/landscape-architecture/academic-programs/graduate/mla-landscape-architecture" TargetMode="External"/><Relationship Id="rId742" Type="http://schemas.openxmlformats.org/officeDocument/2006/relationships/hyperlink" Target="https://architecture.tulane.edu/academics/architecture/ms-arc" TargetMode="External"/><Relationship Id="rId1165" Type="http://schemas.openxmlformats.org/officeDocument/2006/relationships/hyperlink" Target="http://catalog.msstate.edu/undergraduate/collegesanddegreeprograms/collegeofarchitectureartanddesign/buildingconstructionscience/" TargetMode="External"/><Relationship Id="rId1372" Type="http://schemas.openxmlformats.org/officeDocument/2006/relationships/hyperlink" Target="https://ssa.ccny.cuny.edu/programs-centers/graduate-programs/m-land-arch-i/" TargetMode="External"/><Relationship Id="rId2009" Type="http://schemas.openxmlformats.org/officeDocument/2006/relationships/hyperlink" Target="https://soa.utexas.edu/life-work/student-affairs/graduate-office/certificate-latin-american-architecture" TargetMode="External"/><Relationship Id="rId2216" Type="http://schemas.openxmlformats.org/officeDocument/2006/relationships/hyperlink" Target="http://www.fairmontstate.edu/" TargetMode="External"/><Relationship Id="rId602" Type="http://schemas.openxmlformats.org/officeDocument/2006/relationships/hyperlink" Target="https://arch.illinois.edu/degrees/master-architecture" TargetMode="External"/><Relationship Id="rId1025" Type="http://schemas.openxmlformats.org/officeDocument/2006/relationships/hyperlink" Target="http://www.umich.edu/" TargetMode="External"/><Relationship Id="rId1232" Type="http://schemas.openxmlformats.org/officeDocument/2006/relationships/hyperlink" Target="https://www.ndsu.edu/majors/arch/" TargetMode="External"/><Relationship Id="rId1677" Type="http://schemas.openxmlformats.org/officeDocument/2006/relationships/hyperlink" Target="http://www.cmu.edu/" TargetMode="External"/><Relationship Id="rId1884" Type="http://schemas.openxmlformats.org/officeDocument/2006/relationships/hyperlink" Target="http://www.clemson.edu/" TargetMode="External"/><Relationship Id="rId907" Type="http://schemas.openxmlformats.org/officeDocument/2006/relationships/hyperlink" Target="http://www.wit.edu/" TargetMode="External"/><Relationship Id="rId1537" Type="http://schemas.openxmlformats.org/officeDocument/2006/relationships/hyperlink" Target="http://www.miamioh.edu/" TargetMode="External"/><Relationship Id="rId1744" Type="http://schemas.openxmlformats.org/officeDocument/2006/relationships/hyperlink" Target="https://arts.psu.edu/degrees/bachelor-of-architecture-in-architecture/" TargetMode="External"/><Relationship Id="rId1951" Type="http://schemas.openxmlformats.org/officeDocument/2006/relationships/hyperlink" Target="http://laup.arch.tamu.edu/academics/graduate/mla/" TargetMode="External"/><Relationship Id="rId36" Type="http://schemas.openxmlformats.org/officeDocument/2006/relationships/hyperlink" Target="https://uca.edu/ubulletin/colleges-departments/ca/art-design/" TargetMode="External"/><Relationship Id="rId1604" Type="http://schemas.openxmlformats.org/officeDocument/2006/relationships/hyperlink" Target="https://architecture.ou.edu/interior-design-degree-requirements/" TargetMode="External"/><Relationship Id="rId185" Type="http://schemas.openxmlformats.org/officeDocument/2006/relationships/hyperlink" Target="http://www.sciarc.edu/" TargetMode="External"/><Relationship Id="rId1811" Type="http://schemas.openxmlformats.org/officeDocument/2006/relationships/hyperlink" Target="http://www.wcupa.edu/" TargetMode="External"/><Relationship Id="rId1909" Type="http://schemas.openxmlformats.org/officeDocument/2006/relationships/hyperlink" Target="https://www.belmont.edu/omore/undergrad/architecture/index.html" TargetMode="External"/><Relationship Id="rId392" Type="http://schemas.openxmlformats.org/officeDocument/2006/relationships/hyperlink" Target="https://dcp.ufl.edu/academics/phd8/" TargetMode="External"/><Relationship Id="rId697" Type="http://schemas.openxmlformats.org/officeDocument/2006/relationships/hyperlink" Target="http://www.uky.edu/" TargetMode="External"/><Relationship Id="rId2073" Type="http://schemas.openxmlformats.org/officeDocument/2006/relationships/hyperlink" Target="http://soa.cap.utah.edu/degrees/graduate/msas/" TargetMode="External"/><Relationship Id="rId252" Type="http://schemas.openxmlformats.org/officeDocument/2006/relationships/hyperlink" Target="https://uscpriceonline.usc.edu/urban-planning/" TargetMode="External"/><Relationship Id="rId1187" Type="http://schemas.openxmlformats.org/officeDocument/2006/relationships/hyperlink" Target="https://design.ncsu.edu/academics/architecture/" TargetMode="External"/><Relationship Id="rId2140" Type="http://schemas.openxmlformats.org/officeDocument/2006/relationships/hyperlink" Target="http://www.ewu.edu/" TargetMode="External"/><Relationship Id="rId112" Type="http://schemas.openxmlformats.org/officeDocument/2006/relationships/hyperlink" Target="https://cavad.calbaptist.edu/programs/architecture-program" TargetMode="External"/><Relationship Id="rId557" Type="http://schemas.openxmlformats.org/officeDocument/2006/relationships/hyperlink" Target="http://www.judsonu.edu/" TargetMode="External"/><Relationship Id="rId764" Type="http://schemas.openxmlformats.org/officeDocument/2006/relationships/hyperlink" Target="http://www.the-bac.edu/" TargetMode="External"/><Relationship Id="rId971" Type="http://schemas.openxmlformats.org/officeDocument/2006/relationships/hyperlink" Target="http://www.andrews.edu/" TargetMode="External"/><Relationship Id="rId1394" Type="http://schemas.openxmlformats.org/officeDocument/2006/relationships/hyperlink" Target="https://www.pratt.edu/academics/architecture/ug-dept-architecture/arch-b-arch/" TargetMode="External"/><Relationship Id="rId1699" Type="http://schemas.openxmlformats.org/officeDocument/2006/relationships/hyperlink" Target="http://www.drexel.edu/" TargetMode="External"/><Relationship Id="rId2000" Type="http://schemas.openxmlformats.org/officeDocument/2006/relationships/hyperlink" Target="http://www.utexas.edu/" TargetMode="External"/><Relationship Id="rId417" Type="http://schemas.openxmlformats.org/officeDocument/2006/relationships/hyperlink" Target="https://grad.arc.miami.edu/curriculum/m.arch-curriculum/index.html" TargetMode="External"/><Relationship Id="rId624" Type="http://schemas.openxmlformats.org/officeDocument/2006/relationships/hyperlink" Target="https://www.bsu.edu/academics/collegesanddepartments/architecture/academic-programs" TargetMode="External"/><Relationship Id="rId831" Type="http://schemas.openxmlformats.org/officeDocument/2006/relationships/hyperlink" Target="http://web.mit.edu/student/" TargetMode="External"/><Relationship Id="rId1047" Type="http://schemas.openxmlformats.org/officeDocument/2006/relationships/hyperlink" Target="http://www.dunwoody.edu/" TargetMode="External"/><Relationship Id="rId1254" Type="http://schemas.openxmlformats.org/officeDocument/2006/relationships/hyperlink" Target="https://design.njit.edu/master-architecture" TargetMode="External"/><Relationship Id="rId1461" Type="http://schemas.openxmlformats.org/officeDocument/2006/relationships/hyperlink" Target="http://www.alfredstate.edu/" TargetMode="External"/><Relationship Id="rId929" Type="http://schemas.openxmlformats.org/officeDocument/2006/relationships/hyperlink" Target="http://www.aacc.edu/" TargetMode="External"/><Relationship Id="rId1114" Type="http://schemas.openxmlformats.org/officeDocument/2006/relationships/hyperlink" Target="http://www.missouristate.edu/" TargetMode="External"/><Relationship Id="rId1321" Type="http://schemas.openxmlformats.org/officeDocument/2006/relationships/hyperlink" Target="http://www.columbia.edu/" TargetMode="External"/><Relationship Id="rId1559" Type="http://schemas.openxmlformats.org/officeDocument/2006/relationships/hyperlink" Target="http://www.uc.edu/" TargetMode="External"/><Relationship Id="rId1766" Type="http://schemas.openxmlformats.org/officeDocument/2006/relationships/hyperlink" Target="https://tyler.temple.edu/programs/architecture/degree" TargetMode="External"/><Relationship Id="rId1973" Type="http://schemas.openxmlformats.org/officeDocument/2006/relationships/hyperlink" Target="http://www.tsu.edu/academics/colleges-and-schools/bjml-school-public-affairs/departments/urban-planning-and-environmental-policy/index.html" TargetMode="External"/><Relationship Id="rId58" Type="http://schemas.openxmlformats.org/officeDocument/2006/relationships/hyperlink" Target="https://design.asu.edu/degree-programs/architectural-studies-bsd" TargetMode="External"/><Relationship Id="rId1419" Type="http://schemas.openxmlformats.org/officeDocument/2006/relationships/hyperlink" Target="http://www.rpi.edu/" TargetMode="External"/><Relationship Id="rId1626" Type="http://schemas.openxmlformats.org/officeDocument/2006/relationships/hyperlink" Target="https://www.clatsopcc.edu/academic-path/academic-programs-a-z/historic-preservation/" TargetMode="External"/><Relationship Id="rId1833" Type="http://schemas.openxmlformats.org/officeDocument/2006/relationships/hyperlink" Target="http://www.uprrp.edu/" TargetMode="External"/><Relationship Id="rId1900" Type="http://schemas.openxmlformats.org/officeDocument/2006/relationships/hyperlink" Target="http://www.sdstate.edu/" TargetMode="External"/><Relationship Id="rId2095" Type="http://schemas.openxmlformats.org/officeDocument/2006/relationships/hyperlink" Target="https://www.arch.virginia.edu/programs/architecture/graduate" TargetMode="External"/><Relationship Id="rId274" Type="http://schemas.openxmlformats.org/officeDocument/2006/relationships/hyperlink" Target="https://woodbury.edu/program/school-of-architecture/programs/interior-architecture/" TargetMode="External"/><Relationship Id="rId481" Type="http://schemas.openxmlformats.org/officeDocument/2006/relationships/hyperlink" Target="https://www.savannahtech.edu/programs/historic-preservation-and-restoration-associate-degree/" TargetMode="External"/><Relationship Id="rId2162" Type="http://schemas.openxmlformats.org/officeDocument/2006/relationships/hyperlink" Target="http://www.washington.edu/" TargetMode="External"/><Relationship Id="rId134" Type="http://schemas.openxmlformats.org/officeDocument/2006/relationships/hyperlink" Target="https://landscape.calpoly.edu/content/prospective/index" TargetMode="External"/><Relationship Id="rId579" Type="http://schemas.openxmlformats.org/officeDocument/2006/relationships/hyperlink" Target="http://www.siu.edu/" TargetMode="External"/><Relationship Id="rId786" Type="http://schemas.openxmlformats.org/officeDocument/2006/relationships/hyperlink" Target="http://www.the-bac.edu/" TargetMode="External"/><Relationship Id="rId993" Type="http://schemas.openxmlformats.org/officeDocument/2006/relationships/hyperlink" Target="https://www.msu.edu/" TargetMode="External"/><Relationship Id="rId341" Type="http://schemas.openxmlformats.org/officeDocument/2006/relationships/hyperlink" Target="http://www.udel.edu/" TargetMode="External"/><Relationship Id="rId439" Type="http://schemas.openxmlformats.org/officeDocument/2006/relationships/hyperlink" Target="https://arch.gatech.edu/master-architecture" TargetMode="External"/><Relationship Id="rId646" Type="http://schemas.openxmlformats.org/officeDocument/2006/relationships/hyperlink" Target="https://www.bsu.edu/academics/collegesanddepartments/architecture/academic-programs/bachelors/environmental-design" TargetMode="External"/><Relationship Id="rId1069" Type="http://schemas.openxmlformats.org/officeDocument/2006/relationships/hyperlink" Target="http://www.mnsu.edu/" TargetMode="External"/><Relationship Id="rId1276" Type="http://schemas.openxmlformats.org/officeDocument/2006/relationships/hyperlink" Target="https://bloustein.rutgers.edu/graduate/uppd/mcrp/" TargetMode="External"/><Relationship Id="rId1483" Type="http://schemas.openxmlformats.org/officeDocument/2006/relationships/hyperlink" Target="http://syr.edu/" TargetMode="External"/><Relationship Id="rId2022" Type="http://schemas.openxmlformats.org/officeDocument/2006/relationships/hyperlink" Target="http://www.utexas.edu/" TargetMode="External"/><Relationship Id="rId201" Type="http://schemas.openxmlformats.org/officeDocument/2006/relationships/hyperlink" Target="http://www.berkeley.edu/" TargetMode="External"/><Relationship Id="rId506" Type="http://schemas.openxmlformats.org/officeDocument/2006/relationships/hyperlink" Target="http://www.iastate.edu/" TargetMode="External"/><Relationship Id="rId853" Type="http://schemas.openxmlformats.org/officeDocument/2006/relationships/hyperlink" Target="http://www.northeastern.edu/" TargetMode="External"/><Relationship Id="rId1136" Type="http://schemas.openxmlformats.org/officeDocument/2006/relationships/hyperlink" Target="http://www.wustl.edu/" TargetMode="External"/><Relationship Id="rId1690" Type="http://schemas.openxmlformats.org/officeDocument/2006/relationships/hyperlink" Target="https://soa.cmu.edu/ddes" TargetMode="External"/><Relationship Id="rId1788" Type="http://schemas.openxmlformats.org/officeDocument/2006/relationships/hyperlink" Target="https://www.design.upenn.edu/architecture/graduate/master-environmental-building-design-mebd" TargetMode="External"/><Relationship Id="rId1995" Type="http://schemas.openxmlformats.org/officeDocument/2006/relationships/hyperlink" Target="https://www.uta.edu/cappa/academics/landscape-architecture/master-landscape.php" TargetMode="External"/><Relationship Id="rId713" Type="http://schemas.openxmlformats.org/officeDocument/2006/relationships/hyperlink" Target="http://www.louisville.edu/" TargetMode="External"/><Relationship Id="rId920" Type="http://schemas.openxmlformats.org/officeDocument/2006/relationships/hyperlink" Target="https://www.aacc.edu/programs-and-courses/credit-and-degree-seekers/architecture/" TargetMode="External"/><Relationship Id="rId1343" Type="http://schemas.openxmlformats.org/officeDocument/2006/relationships/hyperlink" Target="http://www.cornell.edu/" TargetMode="External"/><Relationship Id="rId1550" Type="http://schemas.openxmlformats.org/officeDocument/2006/relationships/hyperlink" Target="https://knowlton.osu.edu/architecture/march" TargetMode="External"/><Relationship Id="rId1648" Type="http://schemas.openxmlformats.org/officeDocument/2006/relationships/hyperlink" Target="https://pppm.uoregon.edu/grad/phd" TargetMode="External"/><Relationship Id="rId1203" Type="http://schemas.openxmlformats.org/officeDocument/2006/relationships/hyperlink" Target="https://design.ncsu.edu/academics/phd-in-design/" TargetMode="External"/><Relationship Id="rId1410" Type="http://schemas.openxmlformats.org/officeDocument/2006/relationships/hyperlink" Target="https://www.pratt.edu/academics/architecture/sustainable-environmental-systems/" TargetMode="External"/><Relationship Id="rId1508" Type="http://schemas.openxmlformats.org/officeDocument/2006/relationships/hyperlink" Target="https://www.bgsu.edu/distance-learning/browse-programs/graduate/phd-tech-management.html" TargetMode="External"/><Relationship Id="rId1855" Type="http://schemas.openxmlformats.org/officeDocument/2006/relationships/hyperlink" Target="https://www.rwu.edu/graduate/programs/graduate-programs/architecture" TargetMode="External"/><Relationship Id="rId1715" Type="http://schemas.openxmlformats.org/officeDocument/2006/relationships/hyperlink" Target="http://www.philau.edu/" TargetMode="External"/><Relationship Id="rId1922" Type="http://schemas.openxmlformats.org/officeDocument/2006/relationships/hyperlink" Target="http://www.memphis.edu/" TargetMode="External"/><Relationship Id="rId296" Type="http://schemas.openxmlformats.org/officeDocument/2006/relationships/hyperlink" Target="https://architectureandplanning.ucdenver.edu/architecture/academics/bachelor's-programs/bachelor-science-architecture" TargetMode="External"/><Relationship Id="rId2184" Type="http://schemas.openxmlformats.org/officeDocument/2006/relationships/hyperlink" Target="http://wsu.edu/" TargetMode="External"/><Relationship Id="rId156" Type="http://schemas.openxmlformats.org/officeDocument/2006/relationships/hyperlink" Target="http://env.cpp.edu/urp/degree/bachelor-science-urban-and-regional-planning" TargetMode="External"/><Relationship Id="rId363" Type="http://schemas.openxmlformats.org/officeDocument/2006/relationships/hyperlink" Target="http://www.fiu.edu/" TargetMode="External"/><Relationship Id="rId570" Type="http://schemas.openxmlformats.org/officeDocument/2006/relationships/hyperlink" Target="https://www.saic.edu/academics/departments/aiado/master-fine-arts-studio-architecture" TargetMode="External"/><Relationship Id="rId2044" Type="http://schemas.openxmlformats.org/officeDocument/2006/relationships/hyperlink" Target="http://www.utsa.edu/" TargetMode="External"/><Relationship Id="rId223" Type="http://schemas.openxmlformats.org/officeDocument/2006/relationships/hyperlink" Target="http://www.uci.edu/" TargetMode="External"/><Relationship Id="rId430" Type="http://schemas.openxmlformats.org/officeDocument/2006/relationships/hyperlink" Target="http://www.usf.edu/" TargetMode="External"/><Relationship Id="rId668" Type="http://schemas.openxmlformats.org/officeDocument/2006/relationships/hyperlink" Target="https://architecture.nd.edu/academics-programs/undergrad-program/" TargetMode="External"/><Relationship Id="rId875" Type="http://schemas.openxmlformats.org/officeDocument/2006/relationships/hyperlink" Target="http://www.tufts.edu/" TargetMode="External"/><Relationship Id="rId1060" Type="http://schemas.openxmlformats.org/officeDocument/2006/relationships/hyperlink" Target="https://dunwoody.edu/construction/hvac-installation-residential-service/" TargetMode="External"/><Relationship Id="rId1298" Type="http://schemas.openxmlformats.org/officeDocument/2006/relationships/hyperlink" Target="https://www.unlv.edu/degree/bla" TargetMode="External"/><Relationship Id="rId2111" Type="http://schemas.openxmlformats.org/officeDocument/2006/relationships/hyperlink" Target="https://archdesign.caus.vt.edu/degrees/bachelor-of-architecture/" TargetMode="External"/><Relationship Id="rId528" Type="http://schemas.openxmlformats.org/officeDocument/2006/relationships/hyperlink" Target="http://www.iastate.edu/" TargetMode="External"/><Relationship Id="rId735" Type="http://schemas.openxmlformats.org/officeDocument/2006/relationships/hyperlink" Target="http://tulane.edu/" TargetMode="External"/><Relationship Id="rId942" Type="http://schemas.openxmlformats.org/officeDocument/2006/relationships/hyperlink" Target="https://www.morgan.edu/school_of_architecture__planning/academic_departments/graduate_built_environment_studies/city_and_regional_planning/curriculum.html" TargetMode="External"/><Relationship Id="rId1158" Type="http://schemas.openxmlformats.org/officeDocument/2006/relationships/hyperlink" Target="http://www.msstate.edu/" TargetMode="External"/><Relationship Id="rId1365" Type="http://schemas.openxmlformats.org/officeDocument/2006/relationships/hyperlink" Target="http://www.ccny.cuny.edu/" TargetMode="External"/><Relationship Id="rId1572" Type="http://schemas.openxmlformats.org/officeDocument/2006/relationships/hyperlink" Target="https://daap.uc.edu/academics/sop/overview/master-of-community-planning" TargetMode="External"/><Relationship Id="rId2209" Type="http://schemas.openxmlformats.org/officeDocument/2006/relationships/hyperlink" Target="https://uwm.edu/sarup/architecture/phd/" TargetMode="External"/><Relationship Id="rId1018" Type="http://schemas.openxmlformats.org/officeDocument/2006/relationships/hyperlink" Target="https://seas.umich.edu/academics/ms" TargetMode="External"/><Relationship Id="rId1225" Type="http://schemas.openxmlformats.org/officeDocument/2006/relationships/hyperlink" Target="http://www.uncg.edu/" TargetMode="External"/><Relationship Id="rId1432" Type="http://schemas.openxmlformats.org/officeDocument/2006/relationships/hyperlink" Target="https://www.arch.rpi.edu/academic/graduate/phd-program/" TargetMode="External"/><Relationship Id="rId1877" Type="http://schemas.openxmlformats.org/officeDocument/2006/relationships/hyperlink" Target="http://www.clemson.edu/caah/departments/architecture/programs/la/academics/graduate-programs/index.html" TargetMode="External"/><Relationship Id="rId71" Type="http://schemas.openxmlformats.org/officeDocument/2006/relationships/hyperlink" Target="http://www.arizona.edu/" TargetMode="External"/><Relationship Id="rId802" Type="http://schemas.openxmlformats.org/officeDocument/2006/relationships/hyperlink" Target="https://www.gsd.harvard.edu/urban-planning-design/master-of-landscape-architecture-in-urban-design/" TargetMode="External"/><Relationship Id="rId1737" Type="http://schemas.openxmlformats.org/officeDocument/2006/relationships/hyperlink" Target="http://www.marywood.edu/" TargetMode="External"/><Relationship Id="rId1944" Type="http://schemas.openxmlformats.org/officeDocument/2006/relationships/hyperlink" Target="http://www.rice.edu/" TargetMode="External"/><Relationship Id="rId29" Type="http://schemas.openxmlformats.org/officeDocument/2006/relationships/hyperlink" Target="http://www.uark.edu/" TargetMode="External"/><Relationship Id="rId178" Type="http://schemas.openxmlformats.org/officeDocument/2006/relationships/hyperlink" Target="https://curriculum.sdsu.edu/curriculum-services/graduate-bulletin/19_20_gb/044-city-planning.pdf" TargetMode="External"/><Relationship Id="rId1804" Type="http://schemas.openxmlformats.org/officeDocument/2006/relationships/hyperlink" Target="https://www.arch.pitt.edu/current-incoming-students/ba-architectural-studies" TargetMode="External"/><Relationship Id="rId385" Type="http://schemas.openxmlformats.org/officeDocument/2006/relationships/hyperlink" Target="http://www.ufl.edu/" TargetMode="External"/><Relationship Id="rId592" Type="http://schemas.openxmlformats.org/officeDocument/2006/relationships/hyperlink" Target="https://arch.uic.edu/MSArch" TargetMode="External"/><Relationship Id="rId2066" Type="http://schemas.openxmlformats.org/officeDocument/2006/relationships/hyperlink" Target="http://www.utah.edu/" TargetMode="External"/><Relationship Id="rId245" Type="http://schemas.openxmlformats.org/officeDocument/2006/relationships/hyperlink" Target="http://www.usc.edu/" TargetMode="External"/><Relationship Id="rId452" Type="http://schemas.openxmlformats.org/officeDocument/2006/relationships/hyperlink" Target="http://www.gatech.edu/" TargetMode="External"/><Relationship Id="rId897" Type="http://schemas.openxmlformats.org/officeDocument/2006/relationships/hyperlink" Target="http://www.umass.edu/" TargetMode="External"/><Relationship Id="rId1082" Type="http://schemas.openxmlformats.org/officeDocument/2006/relationships/hyperlink" Target="https://arch.design.umn.edu/programs/msmd/" TargetMode="External"/><Relationship Id="rId2133" Type="http://schemas.openxmlformats.org/officeDocument/2006/relationships/hyperlink" Target="https://www.norwich.edu/programs/architecture-and-art" TargetMode="External"/><Relationship Id="rId105" Type="http://schemas.openxmlformats.org/officeDocument/2006/relationships/hyperlink" Target="http://www.academyart.edu/" TargetMode="External"/><Relationship Id="rId312" Type="http://schemas.openxmlformats.org/officeDocument/2006/relationships/hyperlink" Target="https://architecture.catholic.edu/academics/undergraduate-programs/architecture/index.html" TargetMode="External"/><Relationship Id="rId757" Type="http://schemas.openxmlformats.org/officeDocument/2006/relationships/hyperlink" Target="http://uno.edu/" TargetMode="External"/><Relationship Id="rId964" Type="http://schemas.openxmlformats.org/officeDocument/2006/relationships/hyperlink" Target="https://arch.umd.edu/phd/phd-home" TargetMode="External"/><Relationship Id="rId1387" Type="http://schemas.openxmlformats.org/officeDocument/2006/relationships/hyperlink" Target="http://www.nyit.edu/" TargetMode="External"/><Relationship Id="rId1594" Type="http://schemas.openxmlformats.org/officeDocument/2006/relationships/hyperlink" Target="http://www.hortla.okstate.edu/academics/public-horticulture" TargetMode="External"/><Relationship Id="rId2200" Type="http://schemas.openxmlformats.org/officeDocument/2006/relationships/hyperlink" Target="http://www.uwc.edu/" TargetMode="External"/><Relationship Id="rId93" Type="http://schemas.openxmlformats.org/officeDocument/2006/relationships/hyperlink" Target="http://www.academyart.edu/" TargetMode="External"/><Relationship Id="rId617" Type="http://schemas.openxmlformats.org/officeDocument/2006/relationships/hyperlink" Target="http://www.illinois.edu/" TargetMode="External"/><Relationship Id="rId824" Type="http://schemas.openxmlformats.org/officeDocument/2006/relationships/hyperlink" Target="http://dusp.mit.edu/" TargetMode="External"/><Relationship Id="rId1247" Type="http://schemas.openxmlformats.org/officeDocument/2006/relationships/hyperlink" Target="http://www.kean.edu/" TargetMode="External"/><Relationship Id="rId1454" Type="http://schemas.openxmlformats.org/officeDocument/2006/relationships/hyperlink" Target="https://www.esf.edu/environmentalscience/graduate/mps.htm" TargetMode="External"/><Relationship Id="rId1661" Type="http://schemas.openxmlformats.org/officeDocument/2006/relationships/hyperlink" Target="http://www.uoregon.edu/" TargetMode="External"/><Relationship Id="rId1899" Type="http://schemas.openxmlformats.org/officeDocument/2006/relationships/hyperlink" Target="http://arthistory.cofc.edu/undergrad-progs/index.php" TargetMode="External"/><Relationship Id="rId1107" Type="http://schemas.openxmlformats.org/officeDocument/2006/relationships/hyperlink" Target="https://arch.design.umn.edu/programs/bs/index.html" TargetMode="External"/><Relationship Id="rId1314" Type="http://schemas.openxmlformats.org/officeDocument/2006/relationships/hyperlink" Target="https://www.arch.columbia.edu/programs/9-m-s-architecture-and-urban-design" TargetMode="External"/><Relationship Id="rId1521" Type="http://schemas.openxmlformats.org/officeDocument/2006/relationships/hyperlink" Target="http://www.kent.edu/" TargetMode="External"/><Relationship Id="rId1759" Type="http://schemas.openxmlformats.org/officeDocument/2006/relationships/hyperlink" Target="http://www.psu.edu/" TargetMode="External"/><Relationship Id="rId1966" Type="http://schemas.openxmlformats.org/officeDocument/2006/relationships/hyperlink" Target="http://www.tamu.edu/" TargetMode="External"/><Relationship Id="rId1619" Type="http://schemas.openxmlformats.org/officeDocument/2006/relationships/hyperlink" Target="http://www.ou.edu/" TargetMode="External"/><Relationship Id="rId1826" Type="http://schemas.openxmlformats.org/officeDocument/2006/relationships/hyperlink" Target="https://gurabo.uagm.edu/sites/default/files/uploads/EIDA/pdf/M-Architecture.pdf" TargetMode="External"/><Relationship Id="rId20" Type="http://schemas.openxmlformats.org/officeDocument/2006/relationships/hyperlink" Target="https://fayjones.uark.edu/academics/architecture/index.php" TargetMode="External"/><Relationship Id="rId2088" Type="http://schemas.openxmlformats.org/officeDocument/2006/relationships/hyperlink" Target="http://www.virginia.edu/" TargetMode="External"/><Relationship Id="rId267" Type="http://schemas.openxmlformats.org/officeDocument/2006/relationships/hyperlink" Target="http://woodbury.edu/" TargetMode="External"/><Relationship Id="rId474" Type="http://schemas.openxmlformats.org/officeDocument/2006/relationships/hyperlink" Target="http://www.scad.edu/" TargetMode="External"/><Relationship Id="rId2155" Type="http://schemas.openxmlformats.org/officeDocument/2006/relationships/hyperlink" Target="http://arch.be.washington.edu/admissions/m-arch/" TargetMode="External"/><Relationship Id="rId127" Type="http://schemas.openxmlformats.org/officeDocument/2006/relationships/hyperlink" Target="http://calpoly.edu/" TargetMode="External"/><Relationship Id="rId681" Type="http://schemas.openxmlformats.org/officeDocument/2006/relationships/hyperlink" Target="http://www.k-state.edu/" TargetMode="External"/><Relationship Id="rId779" Type="http://schemas.openxmlformats.org/officeDocument/2006/relationships/hyperlink" Target="http://www.the-bac.edu/" TargetMode="External"/><Relationship Id="rId986" Type="http://schemas.openxmlformats.org/officeDocument/2006/relationships/hyperlink" Target="https://www.ltu.edu/architecture_and_design/architecture/architecture.asp" TargetMode="External"/><Relationship Id="rId334" Type="http://schemas.openxmlformats.org/officeDocument/2006/relationships/hyperlink" Target="https://www.udc.edu/causes/professional-science-masters-program/" TargetMode="External"/><Relationship Id="rId541" Type="http://schemas.openxmlformats.org/officeDocument/2006/relationships/hyperlink" Target="http://www.uidaho.edu/" TargetMode="External"/><Relationship Id="rId639" Type="http://schemas.openxmlformats.org/officeDocument/2006/relationships/hyperlink" Target="http://www.bsu.edu/" TargetMode="External"/><Relationship Id="rId1171" Type="http://schemas.openxmlformats.org/officeDocument/2006/relationships/hyperlink" Target="http://www.arch.montana.edu/programs/graduate/index.html" TargetMode="External"/><Relationship Id="rId1269" Type="http://schemas.openxmlformats.org/officeDocument/2006/relationships/hyperlink" Target="http://www.rowan.edu/" TargetMode="External"/><Relationship Id="rId1476" Type="http://schemas.openxmlformats.org/officeDocument/2006/relationships/hyperlink" Target="http://ap.buffalo.edu/academics/graduate-degrees/mup.html" TargetMode="External"/><Relationship Id="rId2015" Type="http://schemas.openxmlformats.org/officeDocument/2006/relationships/hyperlink" Target="https://soa.utexas.edu/node/6779" TargetMode="External"/><Relationship Id="rId2222" Type="http://schemas.openxmlformats.org/officeDocument/2006/relationships/hyperlink" Target="http://www.wvu.edu/" TargetMode="External"/><Relationship Id="rId401" Type="http://schemas.openxmlformats.org/officeDocument/2006/relationships/hyperlink" Target="http://www.ufl.edu/" TargetMode="External"/><Relationship Id="rId846" Type="http://schemas.openxmlformats.org/officeDocument/2006/relationships/hyperlink" Target="http://architecture.mit.edu/" TargetMode="External"/><Relationship Id="rId1031" Type="http://schemas.openxmlformats.org/officeDocument/2006/relationships/hyperlink" Target="http://www.umich.edu/" TargetMode="External"/><Relationship Id="rId1129" Type="http://schemas.openxmlformats.org/officeDocument/2006/relationships/hyperlink" Target="https://info.umkc.edu/aupd/academic-programs/historic-preservation/" TargetMode="External"/><Relationship Id="rId1683" Type="http://schemas.openxmlformats.org/officeDocument/2006/relationships/hyperlink" Target="http://www.cmu.edu/" TargetMode="External"/><Relationship Id="rId1890" Type="http://schemas.openxmlformats.org/officeDocument/2006/relationships/hyperlink" Target="http://www.clemson.edu/" TargetMode="External"/><Relationship Id="rId1988" Type="http://schemas.openxmlformats.org/officeDocument/2006/relationships/hyperlink" Target="http://www.uta.edu/" TargetMode="External"/><Relationship Id="rId706" Type="http://schemas.openxmlformats.org/officeDocument/2006/relationships/hyperlink" Target="https://design.uky.edu/interiors/" TargetMode="External"/><Relationship Id="rId913" Type="http://schemas.openxmlformats.org/officeDocument/2006/relationships/hyperlink" Target="http://www.westfield.ma.edu/" TargetMode="External"/><Relationship Id="rId1336" Type="http://schemas.openxmlformats.org/officeDocument/2006/relationships/hyperlink" Target="https://aap.cornell.edu/academics/crp/graduate" TargetMode="External"/><Relationship Id="rId1543" Type="http://schemas.openxmlformats.org/officeDocument/2006/relationships/hyperlink" Target="http://www.miamioh.edu/" TargetMode="External"/><Relationship Id="rId1750" Type="http://schemas.openxmlformats.org/officeDocument/2006/relationships/hyperlink" Target="https://arts.psu.edu/degrees/master-of-science-in-architecture/" TargetMode="External"/><Relationship Id="rId42" Type="http://schemas.openxmlformats.org/officeDocument/2006/relationships/hyperlink" Target="https://design.asu.edu/degree-programs/industrial-design-msd" TargetMode="External"/><Relationship Id="rId1403" Type="http://schemas.openxmlformats.org/officeDocument/2006/relationships/hyperlink" Target="http://www.pratt.edu/" TargetMode="External"/><Relationship Id="rId1610" Type="http://schemas.openxmlformats.org/officeDocument/2006/relationships/hyperlink" Target="https://architecture.ou.edu/construction-science-degree-requirements/" TargetMode="External"/><Relationship Id="rId1848" Type="http://schemas.openxmlformats.org/officeDocument/2006/relationships/hyperlink" Target="http://www.risd.edu/" TargetMode="External"/><Relationship Id="rId191" Type="http://schemas.openxmlformats.org/officeDocument/2006/relationships/hyperlink" Target="http://www.sciarc.edu/" TargetMode="External"/><Relationship Id="rId1708" Type="http://schemas.openxmlformats.org/officeDocument/2006/relationships/hyperlink" Target="https://www.iup.edu/georegionalplan/undergrad/regional-planning/environmental-planning-bs/" TargetMode="External"/><Relationship Id="rId1915" Type="http://schemas.openxmlformats.org/officeDocument/2006/relationships/hyperlink" Target="https://archdesign.utk.edu/programs/architecture-bachelor-5-years/" TargetMode="External"/><Relationship Id="rId289" Type="http://schemas.openxmlformats.org/officeDocument/2006/relationships/hyperlink" Target="http://www.ucdenver.edu/" TargetMode="External"/><Relationship Id="rId496" Type="http://schemas.openxmlformats.org/officeDocument/2006/relationships/hyperlink" Target="http://www.manoa.hawaii.edu/" TargetMode="External"/><Relationship Id="rId2177" Type="http://schemas.openxmlformats.org/officeDocument/2006/relationships/hyperlink" Target="https://www.tacoma.uw.edu/urban-studies/bs-urban-design" TargetMode="External"/><Relationship Id="rId149" Type="http://schemas.openxmlformats.org/officeDocument/2006/relationships/hyperlink" Target="http://www.cpp.edu/" TargetMode="External"/><Relationship Id="rId356" Type="http://schemas.openxmlformats.org/officeDocument/2006/relationships/hyperlink" Target="http://cdsi.fau.edu/surp/burp/" TargetMode="External"/><Relationship Id="rId563" Type="http://schemas.openxmlformats.org/officeDocument/2006/relationships/hyperlink" Target="http://www.saic.edu/" TargetMode="External"/><Relationship Id="rId770" Type="http://schemas.openxmlformats.org/officeDocument/2006/relationships/hyperlink" Target="http://www.the-bac.edu/" TargetMode="External"/><Relationship Id="rId1193" Type="http://schemas.openxmlformats.org/officeDocument/2006/relationships/hyperlink" Target="https://design.ncsu.edu/academics/architecture/" TargetMode="External"/><Relationship Id="rId2037" Type="http://schemas.openxmlformats.org/officeDocument/2006/relationships/hyperlink" Target="http://cacp.utsa.edu/academic-programs/urban-and-regional-planning/m.s.-in-urban-and-regional-planning/" TargetMode="External"/><Relationship Id="rId216" Type="http://schemas.openxmlformats.org/officeDocument/2006/relationships/hyperlink" Target="https://ced.berkeley.edu/academics/architecture/programs/bachelor-of-arts-in-architecture/" TargetMode="External"/><Relationship Id="rId423" Type="http://schemas.openxmlformats.org/officeDocument/2006/relationships/hyperlink" Target="http://bulletin.miami.edu/graduate-academic-programs/architecture/real-estate-development-urbanism-mredu/" TargetMode="External"/><Relationship Id="rId868" Type="http://schemas.openxmlformats.org/officeDocument/2006/relationships/hyperlink" Target="https://camd.northeastern.edu/program/environmental-science-and-landscape-architecture-bs/" TargetMode="External"/><Relationship Id="rId1053" Type="http://schemas.openxmlformats.org/officeDocument/2006/relationships/hyperlink" Target="http://www.dunwoody.edu/" TargetMode="External"/><Relationship Id="rId1260" Type="http://schemas.openxmlformats.org/officeDocument/2006/relationships/hyperlink" Target="https://design.njit.edu/phd-urban-systems" TargetMode="External"/><Relationship Id="rId1498" Type="http://schemas.openxmlformats.org/officeDocument/2006/relationships/hyperlink" Target="https://www.newschool.edu/parsons/ma-theories-urban-research/" TargetMode="External"/><Relationship Id="rId2104" Type="http://schemas.openxmlformats.org/officeDocument/2006/relationships/hyperlink" Target="http://www.vcu.edu/" TargetMode="External"/><Relationship Id="rId630" Type="http://schemas.openxmlformats.org/officeDocument/2006/relationships/hyperlink" Target="https://www.bsu.edu/academics/collegesanddepartments/landscape-architecture/academic-programs/master-landscape-architecture" TargetMode="External"/><Relationship Id="rId728" Type="http://schemas.openxmlformats.org/officeDocument/2006/relationships/hyperlink" Target="http://design.latech.edu/architecture/arch_curriculum/" TargetMode="External"/><Relationship Id="rId935" Type="http://schemas.openxmlformats.org/officeDocument/2006/relationships/hyperlink" Target="http://www.aacc.edu/" TargetMode="External"/><Relationship Id="rId1358" Type="http://schemas.openxmlformats.org/officeDocument/2006/relationships/hyperlink" Target="https://aap.cornell.edu/academics/architecture/graduate/mdc" TargetMode="External"/><Relationship Id="rId1565" Type="http://schemas.openxmlformats.org/officeDocument/2006/relationships/hyperlink" Target="http://www.uc.edu/" TargetMode="External"/><Relationship Id="rId1772" Type="http://schemas.openxmlformats.org/officeDocument/2006/relationships/hyperlink" Target="https://tyler.temple.edu/programs/architecture/degree" TargetMode="External"/><Relationship Id="rId64" Type="http://schemas.openxmlformats.org/officeDocument/2006/relationships/hyperlink" Target="https://nau.edu/gpr/ms-applied-geospatial-sciences/" TargetMode="External"/><Relationship Id="rId1120" Type="http://schemas.openxmlformats.org/officeDocument/2006/relationships/hyperlink" Target="http://www.semo.edu/" TargetMode="External"/><Relationship Id="rId1218" Type="http://schemas.openxmlformats.org/officeDocument/2006/relationships/hyperlink" Target="https://catalog.uncc.edu/preview_program.php?catoid=25&amp;poid=5928&amp;returnto=2031" TargetMode="External"/><Relationship Id="rId1425" Type="http://schemas.openxmlformats.org/officeDocument/2006/relationships/hyperlink" Target="http://www.rpi.edu/" TargetMode="External"/><Relationship Id="rId1632" Type="http://schemas.openxmlformats.org/officeDocument/2006/relationships/hyperlink" Target="https://www.pdx.edu/urban-studies-planning/mus" TargetMode="External"/><Relationship Id="rId1937" Type="http://schemas.openxmlformats.org/officeDocument/2006/relationships/hyperlink" Target="https://www.pvamu.edu/soa/programs/undergraduate/construction-science/" TargetMode="External"/><Relationship Id="rId2199" Type="http://schemas.openxmlformats.org/officeDocument/2006/relationships/hyperlink" Target="https://dpla.wisc.edu/academics/graduate-programs/ms-urban-and-regional-planning-2/" TargetMode="External"/><Relationship Id="rId280" Type="http://schemas.openxmlformats.org/officeDocument/2006/relationships/hyperlink" Target="https://www.colorado.edu/envd/about/majors" TargetMode="External"/><Relationship Id="rId140" Type="http://schemas.openxmlformats.org/officeDocument/2006/relationships/hyperlink" Target="https://planning.calpoly.edu/content/programs/bscrp" TargetMode="External"/><Relationship Id="rId378" Type="http://schemas.openxmlformats.org/officeDocument/2006/relationships/hyperlink" Target="https://coss.fsu.edu/durp/Doctoral-Program" TargetMode="External"/><Relationship Id="rId585" Type="http://schemas.openxmlformats.org/officeDocument/2006/relationships/hyperlink" Target="http://www.uic.edu/" TargetMode="External"/><Relationship Id="rId792" Type="http://schemas.openxmlformats.org/officeDocument/2006/relationships/hyperlink" Target="https://www.bu.edu/met/programs/graduate/applied-sustainability-certificate/" TargetMode="External"/><Relationship Id="rId2059" Type="http://schemas.openxmlformats.org/officeDocument/2006/relationships/hyperlink" Target="https://uh.edu/architecture/programs/graduate-programs/architectural-studies/" TargetMode="External"/><Relationship Id="rId6" Type="http://schemas.openxmlformats.org/officeDocument/2006/relationships/hyperlink" Target="https://cadc.auburn.edu/architecture/architecture-degrees-programs/program-of-architecture/" TargetMode="External"/><Relationship Id="rId238" Type="http://schemas.openxmlformats.org/officeDocument/2006/relationships/hyperlink" Target="https://www.aud.ucla.edu/academics/m-a-ph-d-in-architecture" TargetMode="External"/><Relationship Id="rId445" Type="http://schemas.openxmlformats.org/officeDocument/2006/relationships/hyperlink" Target="https://bc.gatech.edu/master-science-building-construction-and-facility-management" TargetMode="External"/><Relationship Id="rId652" Type="http://schemas.openxmlformats.org/officeDocument/2006/relationships/hyperlink" Target="https://www.bsu.edu/academics/collegesanddepartments/construction-management-interior-design/academic-programs/construction-management-major" TargetMode="External"/><Relationship Id="rId1075" Type="http://schemas.openxmlformats.org/officeDocument/2006/relationships/hyperlink" Target="http://twin-cities.umn.edu/" TargetMode="External"/><Relationship Id="rId1282" Type="http://schemas.openxmlformats.org/officeDocument/2006/relationships/hyperlink" Target="https://admissions.rutgers.edu/academics/find-your-major/environmental-planning/new-brunswick" TargetMode="External"/><Relationship Id="rId2126" Type="http://schemas.openxmlformats.org/officeDocument/2006/relationships/hyperlink" Target="http://www.vt.edu/" TargetMode="External"/><Relationship Id="rId305" Type="http://schemas.openxmlformats.org/officeDocument/2006/relationships/hyperlink" Target="http://www.yale.edu/" TargetMode="External"/><Relationship Id="rId512" Type="http://schemas.openxmlformats.org/officeDocument/2006/relationships/hyperlink" Target="http://www.iastate.edu/" TargetMode="External"/><Relationship Id="rId957" Type="http://schemas.openxmlformats.org/officeDocument/2006/relationships/hyperlink" Target="http://www.umd.edu/" TargetMode="External"/><Relationship Id="rId1142" Type="http://schemas.openxmlformats.org/officeDocument/2006/relationships/hyperlink" Target="http://www.wustl.edu/" TargetMode="External"/><Relationship Id="rId1587" Type="http://schemas.openxmlformats.org/officeDocument/2006/relationships/hyperlink" Target="http://www.ursuline.edu/" TargetMode="External"/><Relationship Id="rId1794" Type="http://schemas.openxmlformats.org/officeDocument/2006/relationships/hyperlink" Target="https://www.design.upenn.edu/city-regional-planning/graduate/graduate-city-and-regional-planning-programs" TargetMode="External"/><Relationship Id="rId86" Type="http://schemas.openxmlformats.org/officeDocument/2006/relationships/hyperlink" Target="https://capla.arizona.edu/academics/master-architecture" TargetMode="External"/><Relationship Id="rId817" Type="http://schemas.openxmlformats.org/officeDocument/2006/relationships/hyperlink" Target="http://www.harvard.edu/" TargetMode="External"/><Relationship Id="rId1002" Type="http://schemas.openxmlformats.org/officeDocument/2006/relationships/hyperlink" Target="https://www.canr.msu.edu/spdc/programs/construction_management/cm_undergraduate_degrees" TargetMode="External"/><Relationship Id="rId1447" Type="http://schemas.openxmlformats.org/officeDocument/2006/relationships/hyperlink" Target="http://www.esf.edu/" TargetMode="External"/><Relationship Id="rId1654" Type="http://schemas.openxmlformats.org/officeDocument/2006/relationships/hyperlink" Target="https://archenvironment.uoregon.edu/architecture/grad/phd" TargetMode="External"/><Relationship Id="rId1861" Type="http://schemas.openxmlformats.org/officeDocument/2006/relationships/hyperlink" Target="https://salve.edu/cultural-and-historic-preservation" TargetMode="External"/><Relationship Id="rId1307" Type="http://schemas.openxmlformats.org/officeDocument/2006/relationships/hyperlink" Target="http://www.columbia.edu/" TargetMode="External"/><Relationship Id="rId1514" Type="http://schemas.openxmlformats.org/officeDocument/2006/relationships/hyperlink" Target="https://urban.csuohio.edu/msus/msus?_ga=2.134268914.2023061427.1591898973-479913795.1591125728" TargetMode="External"/><Relationship Id="rId1721" Type="http://schemas.openxmlformats.org/officeDocument/2006/relationships/hyperlink" Target="http://www.philau.edu/" TargetMode="External"/><Relationship Id="rId1959" Type="http://schemas.openxmlformats.org/officeDocument/2006/relationships/hyperlink" Target="http://laup.arch.tamu.edu/academics/undergraduate/bs-urpn/index.html" TargetMode="External"/><Relationship Id="rId13" Type="http://schemas.openxmlformats.org/officeDocument/2006/relationships/hyperlink" Target="http://www.auburn.edu/" TargetMode="External"/><Relationship Id="rId1819" Type="http://schemas.openxmlformats.org/officeDocument/2006/relationships/hyperlink" Target="http://www.pupr.edu/" TargetMode="External"/><Relationship Id="rId2190" Type="http://schemas.openxmlformats.org/officeDocument/2006/relationships/hyperlink" Target="http://wsu.edu/" TargetMode="External"/><Relationship Id="rId162" Type="http://schemas.openxmlformats.org/officeDocument/2006/relationships/hyperlink" Target="https://newschoolarch.edu/academics/school-of-architecture-and-cm/school-of-architecture/undergraduate-architecture-programs/bachelor-of-architecture/" TargetMode="External"/><Relationship Id="rId467" Type="http://schemas.openxmlformats.org/officeDocument/2006/relationships/hyperlink" Target="https://cacm.kennesaw.edu/architecture/programs/bachelor-architecture.php" TargetMode="External"/><Relationship Id="rId1097" Type="http://schemas.openxmlformats.org/officeDocument/2006/relationships/hyperlink" Target="https://landarch.design.umn.edu/prog/msla/index.html" TargetMode="External"/><Relationship Id="rId2050" Type="http://schemas.openxmlformats.org/officeDocument/2006/relationships/hyperlink" Target="http://www.uh.edu/" TargetMode="External"/><Relationship Id="rId2148" Type="http://schemas.openxmlformats.org/officeDocument/2006/relationships/hyperlink" Target="http://www.washington.edu/" TargetMode="External"/><Relationship Id="rId674" Type="http://schemas.openxmlformats.org/officeDocument/2006/relationships/hyperlink" Target="https://apdesign.k-state.edu/larcp/la/index.html" TargetMode="External"/><Relationship Id="rId881" Type="http://schemas.openxmlformats.org/officeDocument/2006/relationships/hyperlink" Target="http://www.umass.edu/" TargetMode="External"/><Relationship Id="rId979" Type="http://schemas.openxmlformats.org/officeDocument/2006/relationships/hyperlink" Target="http://www.ferris.edu/" TargetMode="External"/><Relationship Id="rId327" Type="http://schemas.openxmlformats.org/officeDocument/2006/relationships/hyperlink" Target="http://www.georgetown.edu/" TargetMode="External"/><Relationship Id="rId534" Type="http://schemas.openxmlformats.org/officeDocument/2006/relationships/hyperlink" Target="http://www.uidaho.edu/" TargetMode="External"/><Relationship Id="rId741" Type="http://schemas.openxmlformats.org/officeDocument/2006/relationships/hyperlink" Target="http://tulane.edu/" TargetMode="External"/><Relationship Id="rId839" Type="http://schemas.openxmlformats.org/officeDocument/2006/relationships/hyperlink" Target="http://web.mit.edu/student/" TargetMode="External"/><Relationship Id="rId1164" Type="http://schemas.openxmlformats.org/officeDocument/2006/relationships/hyperlink" Target="http://www.msstate.edu/" TargetMode="External"/><Relationship Id="rId1371" Type="http://schemas.openxmlformats.org/officeDocument/2006/relationships/hyperlink" Target="http://www.ccny.cuny.edu/" TargetMode="External"/><Relationship Id="rId1469" Type="http://schemas.openxmlformats.org/officeDocument/2006/relationships/hyperlink" Target="http://www.buffalo.edu/" TargetMode="External"/><Relationship Id="rId2008" Type="http://schemas.openxmlformats.org/officeDocument/2006/relationships/hyperlink" Target="http://www.utexas.edu/" TargetMode="External"/><Relationship Id="rId2215" Type="http://schemas.openxmlformats.org/officeDocument/2006/relationships/hyperlink" Target="https://www.fairmontstate.edu/collegeofscitech/academics/architecture-program" TargetMode="External"/><Relationship Id="rId601" Type="http://schemas.openxmlformats.org/officeDocument/2006/relationships/hyperlink" Target="http://www.illinois.edu/" TargetMode="External"/><Relationship Id="rId1024" Type="http://schemas.openxmlformats.org/officeDocument/2006/relationships/hyperlink" Target="https://taubmancollege.umich.edu/architecture/degrees/master-architecture" TargetMode="External"/><Relationship Id="rId1231" Type="http://schemas.openxmlformats.org/officeDocument/2006/relationships/hyperlink" Target="https://www.ndsu.edu/" TargetMode="External"/><Relationship Id="rId1676" Type="http://schemas.openxmlformats.org/officeDocument/2006/relationships/hyperlink" Target="https://soa.cmu.edu/msaecm" TargetMode="External"/><Relationship Id="rId1883" Type="http://schemas.openxmlformats.org/officeDocument/2006/relationships/hyperlink" Target="http://www.clemson.edu/caah/departments/architecture/programs/graduate/architecture-and-health/index.html" TargetMode="External"/><Relationship Id="rId906" Type="http://schemas.openxmlformats.org/officeDocument/2006/relationships/hyperlink" Target="https://wit.edu/interior-design" TargetMode="External"/><Relationship Id="rId1329" Type="http://schemas.openxmlformats.org/officeDocument/2006/relationships/hyperlink" Target="http://www.cooper.edu/" TargetMode="External"/><Relationship Id="rId1536" Type="http://schemas.openxmlformats.org/officeDocument/2006/relationships/hyperlink" Target="https://www.kent.edu/caed/construction-management" TargetMode="External"/><Relationship Id="rId1743" Type="http://schemas.openxmlformats.org/officeDocument/2006/relationships/hyperlink" Target="http://www.psu.edu/" TargetMode="External"/><Relationship Id="rId1950" Type="http://schemas.openxmlformats.org/officeDocument/2006/relationships/hyperlink" Target="http://www.tamu.edu/" TargetMode="External"/><Relationship Id="rId35" Type="http://schemas.openxmlformats.org/officeDocument/2006/relationships/hyperlink" Target="http://www.uca.edu/" TargetMode="External"/><Relationship Id="rId1603" Type="http://schemas.openxmlformats.org/officeDocument/2006/relationships/hyperlink" Target="http://www.ou.edu/" TargetMode="External"/><Relationship Id="rId1810" Type="http://schemas.openxmlformats.org/officeDocument/2006/relationships/hyperlink" Target="https://gspia.pitt.edu/academics/majors/urban-affairs-and-planning" TargetMode="External"/><Relationship Id="rId184" Type="http://schemas.openxmlformats.org/officeDocument/2006/relationships/hyperlink" Target="https://www.sciarc.edu/academics/undergraduate" TargetMode="External"/><Relationship Id="rId391" Type="http://schemas.openxmlformats.org/officeDocument/2006/relationships/hyperlink" Target="http://www.ufl.edu/" TargetMode="External"/><Relationship Id="rId1908" Type="http://schemas.openxmlformats.org/officeDocument/2006/relationships/hyperlink" Target="http://www.belmont.edu/" TargetMode="External"/><Relationship Id="rId2072" Type="http://schemas.openxmlformats.org/officeDocument/2006/relationships/hyperlink" Target="http://www.utah.edu/" TargetMode="External"/><Relationship Id="rId251" Type="http://schemas.openxmlformats.org/officeDocument/2006/relationships/hyperlink" Target="http://www.usc.edu/" TargetMode="External"/><Relationship Id="rId489" Type="http://schemas.openxmlformats.org/officeDocument/2006/relationships/hyperlink" Target="https://ced.uga.edu/programs/mupd/" TargetMode="External"/><Relationship Id="rId696" Type="http://schemas.openxmlformats.org/officeDocument/2006/relationships/hyperlink" Target="https://design.uky.edu/historic-preservation-degrees/" TargetMode="External"/><Relationship Id="rId349" Type="http://schemas.openxmlformats.org/officeDocument/2006/relationships/hyperlink" Target="http://www.famu.edu/" TargetMode="External"/><Relationship Id="rId556" Type="http://schemas.openxmlformats.org/officeDocument/2006/relationships/hyperlink" Target="https://www.judsonu.edu/architecture/" TargetMode="External"/><Relationship Id="rId763" Type="http://schemas.openxmlformats.org/officeDocument/2006/relationships/hyperlink" Target="http://www.the-bac.edu/" TargetMode="External"/><Relationship Id="rId1186" Type="http://schemas.openxmlformats.org/officeDocument/2006/relationships/hyperlink" Target="http://www.ncsu.edu/" TargetMode="External"/><Relationship Id="rId1393" Type="http://schemas.openxmlformats.org/officeDocument/2006/relationships/hyperlink" Target="http://www.pratt.edu/" TargetMode="External"/><Relationship Id="rId111" Type="http://schemas.openxmlformats.org/officeDocument/2006/relationships/hyperlink" Target="http://www.calbaptist.edu/" TargetMode="External"/><Relationship Id="rId209" Type="http://schemas.openxmlformats.org/officeDocument/2006/relationships/hyperlink" Target="http://www.berkeley.edu/" TargetMode="External"/><Relationship Id="rId416" Type="http://schemas.openxmlformats.org/officeDocument/2006/relationships/hyperlink" Target="http://www.miami.edu/" TargetMode="External"/><Relationship Id="rId970" Type="http://schemas.openxmlformats.org/officeDocument/2006/relationships/hyperlink" Target="https://www.andrews.edu/said/interior-design" TargetMode="External"/><Relationship Id="rId1046" Type="http://schemas.openxmlformats.org/officeDocument/2006/relationships/hyperlink" Target="https://wmich.edu/geography/academics/masters" TargetMode="External"/><Relationship Id="rId1253" Type="http://schemas.openxmlformats.org/officeDocument/2006/relationships/hyperlink" Target="http://www.njit.edu/" TargetMode="External"/><Relationship Id="rId1698" Type="http://schemas.openxmlformats.org/officeDocument/2006/relationships/hyperlink" Target="https://drexel.edu/westphal/academics/undergraduate/ARCH/Curriculum/" TargetMode="External"/><Relationship Id="rId623" Type="http://schemas.openxmlformats.org/officeDocument/2006/relationships/hyperlink" Target="http://www.bsu.edu/" TargetMode="External"/><Relationship Id="rId830" Type="http://schemas.openxmlformats.org/officeDocument/2006/relationships/hyperlink" Target="http://architecture.mit.edu/building-technology/degree/smbt" TargetMode="External"/><Relationship Id="rId928" Type="http://schemas.openxmlformats.org/officeDocument/2006/relationships/hyperlink" Target="https://www.aacc.edu/programs-and-courses/credit-and-degree-seekers/construction-management/" TargetMode="External"/><Relationship Id="rId1460" Type="http://schemas.openxmlformats.org/officeDocument/2006/relationships/hyperlink" Target="https://www.esf.edu/fnrm/graduate/scm/" TargetMode="External"/><Relationship Id="rId1558" Type="http://schemas.openxmlformats.org/officeDocument/2006/relationships/hyperlink" Target="https://knowlton.osu.edu/landscape/bachelor-science-landscape-architecture" TargetMode="External"/><Relationship Id="rId1765" Type="http://schemas.openxmlformats.org/officeDocument/2006/relationships/hyperlink" Target="http://www.temple.edu/" TargetMode="External"/><Relationship Id="rId57" Type="http://schemas.openxmlformats.org/officeDocument/2006/relationships/hyperlink" Target="http://www.asu.edu/" TargetMode="External"/><Relationship Id="rId1113" Type="http://schemas.openxmlformats.org/officeDocument/2006/relationships/hyperlink" Target="https://www.drury.edu/architecture/bachelor-of-science-in-architectural-studies-degree-requirements" TargetMode="External"/><Relationship Id="rId1320" Type="http://schemas.openxmlformats.org/officeDocument/2006/relationships/hyperlink" Target="https://www.arch.columbia.edu/programs/3-m-s-advanced-architectural-design" TargetMode="External"/><Relationship Id="rId1418" Type="http://schemas.openxmlformats.org/officeDocument/2006/relationships/hyperlink" Target="https://www.pratt.edu/academics/architecture/construction-management/construction-degrees/construction-management-B.S/" TargetMode="External"/><Relationship Id="rId1972" Type="http://schemas.openxmlformats.org/officeDocument/2006/relationships/hyperlink" Target="http://www.tsu.edu/" TargetMode="External"/><Relationship Id="rId1625" Type="http://schemas.openxmlformats.org/officeDocument/2006/relationships/hyperlink" Target="http://www.clatsopcc.edu/" TargetMode="External"/><Relationship Id="rId1832" Type="http://schemas.openxmlformats.org/officeDocument/2006/relationships/hyperlink" Target="https://gurabo.uagm.edu/sites/default/files/uploads/EIDA/pdf/GA-Architectural_Drafting.pdf" TargetMode="External"/><Relationship Id="rId2094" Type="http://schemas.openxmlformats.org/officeDocument/2006/relationships/hyperlink" Target="http://www.virginia.edu/" TargetMode="External"/><Relationship Id="rId273" Type="http://schemas.openxmlformats.org/officeDocument/2006/relationships/hyperlink" Target="http://woodbury.edu/" TargetMode="External"/><Relationship Id="rId480" Type="http://schemas.openxmlformats.org/officeDocument/2006/relationships/hyperlink" Target="http://www.savannahtech.edu/" TargetMode="External"/><Relationship Id="rId2161" Type="http://schemas.openxmlformats.org/officeDocument/2006/relationships/hyperlink" Target="http://cm.be.uw.edu/degrees-certificates/graduate-degrees/" TargetMode="External"/><Relationship Id="rId133" Type="http://schemas.openxmlformats.org/officeDocument/2006/relationships/hyperlink" Target="http://calpoly.edu/" TargetMode="External"/><Relationship Id="rId340" Type="http://schemas.openxmlformats.org/officeDocument/2006/relationships/hyperlink" Target="https://www.bidenschool.udel.edu/masters-programs/academic-programs/m-a-in-urban-affairs-public-policy" TargetMode="External"/><Relationship Id="rId578" Type="http://schemas.openxmlformats.org/officeDocument/2006/relationships/hyperlink" Target="https://architecture.siu.edu/undergraduate/id/" TargetMode="External"/><Relationship Id="rId785" Type="http://schemas.openxmlformats.org/officeDocument/2006/relationships/hyperlink" Target="http://www.the-bac.edu/" TargetMode="External"/><Relationship Id="rId992" Type="http://schemas.openxmlformats.org/officeDocument/2006/relationships/hyperlink" Target="https://www.ltu.edu/architecture_and_design/architecture/dual_arch_media_comm.asp" TargetMode="External"/><Relationship Id="rId2021" Type="http://schemas.openxmlformats.org/officeDocument/2006/relationships/hyperlink" Target="https://soa.utexas.edu/programs/architectural-history/graduate-study-history-architecture-ma-phd" TargetMode="External"/><Relationship Id="rId200" Type="http://schemas.openxmlformats.org/officeDocument/2006/relationships/hyperlink" Target="https://ced.berkeley.edu/academics/architecture/programs/master-of-science-1/" TargetMode="External"/><Relationship Id="rId438" Type="http://schemas.openxmlformats.org/officeDocument/2006/relationships/hyperlink" Target="http://www.gatech.edu/" TargetMode="External"/><Relationship Id="rId645" Type="http://schemas.openxmlformats.org/officeDocument/2006/relationships/hyperlink" Target="http://www.bsu.edu/" TargetMode="External"/><Relationship Id="rId852" Type="http://schemas.openxmlformats.org/officeDocument/2006/relationships/hyperlink" Target="https://camd.northeastern.edu/program/architectural-studies/" TargetMode="External"/><Relationship Id="rId1068" Type="http://schemas.openxmlformats.org/officeDocument/2006/relationships/hyperlink" Target="https://dunwoody.edu/construction/interior-design/" TargetMode="External"/><Relationship Id="rId1275" Type="http://schemas.openxmlformats.org/officeDocument/2006/relationships/hyperlink" Target="http://newbrunswick.rutgers.edu/" TargetMode="External"/><Relationship Id="rId1482" Type="http://schemas.openxmlformats.org/officeDocument/2006/relationships/hyperlink" Target="http://soa.syr.edu/programs/" TargetMode="External"/><Relationship Id="rId2119" Type="http://schemas.openxmlformats.org/officeDocument/2006/relationships/hyperlink" Target="https://archdesign.caus.vt.edu/degrees/master-of-landscape-architecture/" TargetMode="External"/><Relationship Id="rId505" Type="http://schemas.openxmlformats.org/officeDocument/2006/relationships/hyperlink" Target="https://www.design.iastate.edu/architecture/degrees/bachelor-of-architecture/b-arch-degree-program/" TargetMode="External"/><Relationship Id="rId712" Type="http://schemas.openxmlformats.org/officeDocument/2006/relationships/hyperlink" Target="http://louisville.edu/upa/programs/mup" TargetMode="External"/><Relationship Id="rId1135" Type="http://schemas.openxmlformats.org/officeDocument/2006/relationships/hyperlink" Target="https://urbanstudies.wustl.edu/" TargetMode="External"/><Relationship Id="rId1342" Type="http://schemas.openxmlformats.org/officeDocument/2006/relationships/hyperlink" Target="https://aap.cornell.edu/academics/crp/graduate/rs/phd" TargetMode="External"/><Relationship Id="rId1787" Type="http://schemas.openxmlformats.org/officeDocument/2006/relationships/hyperlink" Target="http://www.upenn.edu/" TargetMode="External"/><Relationship Id="rId1994" Type="http://schemas.openxmlformats.org/officeDocument/2006/relationships/hyperlink" Target="http://www.uta.edu/" TargetMode="External"/><Relationship Id="rId79" Type="http://schemas.openxmlformats.org/officeDocument/2006/relationships/hyperlink" Target="http://www.arizona.edu/" TargetMode="External"/><Relationship Id="rId1202" Type="http://schemas.openxmlformats.org/officeDocument/2006/relationships/hyperlink" Target="http://www.ncsu.edu/" TargetMode="External"/><Relationship Id="rId1647" Type="http://schemas.openxmlformats.org/officeDocument/2006/relationships/hyperlink" Target="http://www.uoregon.edu/" TargetMode="External"/><Relationship Id="rId1854" Type="http://schemas.openxmlformats.org/officeDocument/2006/relationships/hyperlink" Target="http://www.rwu.edu/" TargetMode="External"/><Relationship Id="rId1507" Type="http://schemas.openxmlformats.org/officeDocument/2006/relationships/hyperlink" Target="http://www.bgsu.edu/" TargetMode="External"/><Relationship Id="rId1714" Type="http://schemas.openxmlformats.org/officeDocument/2006/relationships/hyperlink" Target="https://www.jefferson.edu/academics/colleges-schools-institutes/architecture-and-the-built-environment/programs/architectural-studies.html" TargetMode="External"/><Relationship Id="rId295" Type="http://schemas.openxmlformats.org/officeDocument/2006/relationships/hyperlink" Target="http://www.ucdenver.edu/" TargetMode="External"/><Relationship Id="rId1921" Type="http://schemas.openxmlformats.org/officeDocument/2006/relationships/hyperlink" Target="https://archdesign.utk.edu/programs/architecture-master-3-5-year-2/" TargetMode="External"/><Relationship Id="rId2183" Type="http://schemas.openxmlformats.org/officeDocument/2006/relationships/hyperlink" Target="https://sdc.wsu.edu/architectural-studies/" TargetMode="External"/><Relationship Id="rId155" Type="http://schemas.openxmlformats.org/officeDocument/2006/relationships/hyperlink" Target="http://www.cpp.edu/" TargetMode="External"/><Relationship Id="rId362" Type="http://schemas.openxmlformats.org/officeDocument/2006/relationships/hyperlink" Target="http://catalog.fiu.edu/2019_2020/graduate/College_of_Communication_Architecture_The_Arts/Graduate_Landscape_Architecture_Environmental_and_Urban_Design.pdf" TargetMode="External"/><Relationship Id="rId1297" Type="http://schemas.openxmlformats.org/officeDocument/2006/relationships/hyperlink" Target="http://www.unlv.edu/" TargetMode="External"/><Relationship Id="rId2043" Type="http://schemas.openxmlformats.org/officeDocument/2006/relationships/hyperlink" Target="http://cacp.utsa.edu/academic-programs/urban-and-regional-planning/m.s.-in-urban-and-regional-planning/" TargetMode="External"/><Relationship Id="rId222" Type="http://schemas.openxmlformats.org/officeDocument/2006/relationships/hyperlink" Target="https://humanecology.ucdavis.edu/landscape-architecture-major" TargetMode="External"/><Relationship Id="rId667" Type="http://schemas.openxmlformats.org/officeDocument/2006/relationships/hyperlink" Target="http://www.nd.edu/" TargetMode="External"/><Relationship Id="rId874" Type="http://schemas.openxmlformats.org/officeDocument/2006/relationships/hyperlink" Target="https://as.tufts.edu/uep/current/masters/uep-ms-epp" TargetMode="External"/><Relationship Id="rId2110" Type="http://schemas.openxmlformats.org/officeDocument/2006/relationships/hyperlink" Target="http://www.vt.edu/" TargetMode="External"/><Relationship Id="rId527" Type="http://schemas.openxmlformats.org/officeDocument/2006/relationships/hyperlink" Target="https://www.design.iastate.edu/interdisciplinary-programs/sustainable-environments/degree/" TargetMode="External"/><Relationship Id="rId734" Type="http://schemas.openxmlformats.org/officeDocument/2006/relationships/hyperlink" Target="https://architecture.tulane.edu/academics/preservation/mps" TargetMode="External"/><Relationship Id="rId941" Type="http://schemas.openxmlformats.org/officeDocument/2006/relationships/hyperlink" Target="http://www.morgan.edu/" TargetMode="External"/><Relationship Id="rId1157" Type="http://schemas.openxmlformats.org/officeDocument/2006/relationships/hyperlink" Target="https://www.caad.msstate.edu/academics/majors/architecture" TargetMode="External"/><Relationship Id="rId1364" Type="http://schemas.openxmlformats.org/officeDocument/2006/relationships/hyperlink" Target="https://aap.cornell.edu/academics/crp/undergraduate/bs-urs-degree-details" TargetMode="External"/><Relationship Id="rId1571" Type="http://schemas.openxmlformats.org/officeDocument/2006/relationships/hyperlink" Target="http://www.uc.edu/" TargetMode="External"/><Relationship Id="rId2208" Type="http://schemas.openxmlformats.org/officeDocument/2006/relationships/hyperlink" Target="http://www.uwm.edu/" TargetMode="External"/><Relationship Id="rId70" Type="http://schemas.openxmlformats.org/officeDocument/2006/relationships/hyperlink" Target="https://capla.arizona.edu/academics/master-real-estate-development" TargetMode="External"/><Relationship Id="rId801" Type="http://schemas.openxmlformats.org/officeDocument/2006/relationships/hyperlink" Target="http://www.harvard.edu/" TargetMode="External"/><Relationship Id="rId1017" Type="http://schemas.openxmlformats.org/officeDocument/2006/relationships/hyperlink" Target="http://www.umich.edu/" TargetMode="External"/><Relationship Id="rId1224" Type="http://schemas.openxmlformats.org/officeDocument/2006/relationships/hyperlink" Target="https://coaa.uncc.edu/architecture/graduate-programs/master-urban-design" TargetMode="External"/><Relationship Id="rId1431" Type="http://schemas.openxmlformats.org/officeDocument/2006/relationships/hyperlink" Target="http://www.rpi.edu/" TargetMode="External"/><Relationship Id="rId1669" Type="http://schemas.openxmlformats.org/officeDocument/2006/relationships/hyperlink" Target="http://www.cmu.edu/" TargetMode="External"/><Relationship Id="rId1876" Type="http://schemas.openxmlformats.org/officeDocument/2006/relationships/hyperlink" Target="http://www.clemson.edu/" TargetMode="External"/><Relationship Id="rId1529" Type="http://schemas.openxmlformats.org/officeDocument/2006/relationships/hyperlink" Target="http://www.kent.edu/" TargetMode="External"/><Relationship Id="rId1736" Type="http://schemas.openxmlformats.org/officeDocument/2006/relationships/hyperlink" Target="http://www.marywood.edu/architecture/programs/b-arch/" TargetMode="External"/><Relationship Id="rId1943" Type="http://schemas.openxmlformats.org/officeDocument/2006/relationships/hyperlink" Target="https://arch.rice.edu/academics/undergraduate" TargetMode="External"/><Relationship Id="rId28" Type="http://schemas.openxmlformats.org/officeDocument/2006/relationships/hyperlink" Target="https://fayjones.uark.edu/academics/interior-design/" TargetMode="External"/><Relationship Id="rId1803" Type="http://schemas.openxmlformats.org/officeDocument/2006/relationships/hyperlink" Target="http://www.pitt.edu/" TargetMode="External"/><Relationship Id="rId177" Type="http://schemas.openxmlformats.org/officeDocument/2006/relationships/hyperlink" Target="http://www.sdsu.edu/" TargetMode="External"/><Relationship Id="rId384" Type="http://schemas.openxmlformats.org/officeDocument/2006/relationships/hyperlink" Target="https://dcp.ufl.edu/interior/academics-pathways/" TargetMode="External"/><Relationship Id="rId591" Type="http://schemas.openxmlformats.org/officeDocument/2006/relationships/hyperlink" Target="http://www.uic.edu/" TargetMode="External"/><Relationship Id="rId2065" Type="http://schemas.openxmlformats.org/officeDocument/2006/relationships/hyperlink" Target="http://soa.cap.utah.edu/degrees/undergraduate/" TargetMode="External"/><Relationship Id="rId244" Type="http://schemas.openxmlformats.org/officeDocument/2006/relationships/hyperlink" Target="https://luskin.ucla.edu/undergraduate-program/public-affairs-major-curriculum" TargetMode="External"/><Relationship Id="rId689" Type="http://schemas.openxmlformats.org/officeDocument/2006/relationships/hyperlink" Target="http://www.ku.edu/" TargetMode="External"/><Relationship Id="rId896" Type="http://schemas.openxmlformats.org/officeDocument/2006/relationships/hyperlink" Target="https://www.umass.edu/larp/undergraduate/landscape-architecture" TargetMode="External"/><Relationship Id="rId1081" Type="http://schemas.openxmlformats.org/officeDocument/2006/relationships/hyperlink" Target="http://twin-cities.umn.edu/" TargetMode="External"/><Relationship Id="rId451" Type="http://schemas.openxmlformats.org/officeDocument/2006/relationships/hyperlink" Target="https://planning.gatech.edu/master-science-geographic-information-science-technology" TargetMode="External"/><Relationship Id="rId549" Type="http://schemas.openxmlformats.org/officeDocument/2006/relationships/hyperlink" Target="http://www.iit.edu/" TargetMode="External"/><Relationship Id="rId756" Type="http://schemas.openxmlformats.org/officeDocument/2006/relationships/hyperlink" Target="https://www.uno.edu/academics/colaehd/la/planning-and-urban-studies/undergraduate" TargetMode="External"/><Relationship Id="rId1179" Type="http://schemas.openxmlformats.org/officeDocument/2006/relationships/hyperlink" Target="https://www.ecu.edu/degrees/MS/Geography" TargetMode="External"/><Relationship Id="rId1386" Type="http://schemas.openxmlformats.org/officeDocument/2006/relationships/hyperlink" Target="https://www.nyit.edu/degrees/urban_regional_design/" TargetMode="External"/><Relationship Id="rId1593" Type="http://schemas.openxmlformats.org/officeDocument/2006/relationships/hyperlink" Target="http://www.okstate.edu/" TargetMode="External"/><Relationship Id="rId2132" Type="http://schemas.openxmlformats.org/officeDocument/2006/relationships/hyperlink" Target="http://www.norwich.edu/" TargetMode="External"/><Relationship Id="rId104" Type="http://schemas.openxmlformats.org/officeDocument/2006/relationships/hyperlink" Target="https://www.academyart.edu/academics/architecture/" TargetMode="External"/><Relationship Id="rId311" Type="http://schemas.openxmlformats.org/officeDocument/2006/relationships/hyperlink" Target="http://www.cua.edu/" TargetMode="External"/><Relationship Id="rId409" Type="http://schemas.openxmlformats.org/officeDocument/2006/relationships/hyperlink" Target="http://www.ufl.edu/" TargetMode="External"/><Relationship Id="rId963" Type="http://schemas.openxmlformats.org/officeDocument/2006/relationships/hyperlink" Target="http://www.umd.edu/" TargetMode="External"/><Relationship Id="rId1039" Type="http://schemas.openxmlformats.org/officeDocument/2006/relationships/hyperlink" Target="http://www.wayne.edu/" TargetMode="External"/><Relationship Id="rId1246" Type="http://schemas.openxmlformats.org/officeDocument/2006/relationships/hyperlink" Target="https://architecture.unl.edu/degree-programs/interior-design" TargetMode="External"/><Relationship Id="rId1898" Type="http://schemas.openxmlformats.org/officeDocument/2006/relationships/hyperlink" Target="http://www.cofc.edu/" TargetMode="External"/><Relationship Id="rId92" Type="http://schemas.openxmlformats.org/officeDocument/2006/relationships/hyperlink" Target="https://www.academyart.edu/academics/architecture/" TargetMode="External"/><Relationship Id="rId616" Type="http://schemas.openxmlformats.org/officeDocument/2006/relationships/hyperlink" Target="https://urban.illinois.edu/programs-applying/phd-regional-planning/" TargetMode="External"/><Relationship Id="rId823" Type="http://schemas.openxmlformats.org/officeDocument/2006/relationships/hyperlink" Target="http://web.mit.edu/student/" TargetMode="External"/><Relationship Id="rId1453" Type="http://schemas.openxmlformats.org/officeDocument/2006/relationships/hyperlink" Target="http://www.esf.edu/" TargetMode="External"/><Relationship Id="rId1660" Type="http://schemas.openxmlformats.org/officeDocument/2006/relationships/hyperlink" Target="https://archenvironment.uoregon.edu/landarch/grad/phd" TargetMode="External"/><Relationship Id="rId1758" Type="http://schemas.openxmlformats.org/officeDocument/2006/relationships/hyperlink" Target="https://arts.psu.edu/degrees/doctor-of-philosophy-in-architecture/" TargetMode="External"/><Relationship Id="rId1106" Type="http://schemas.openxmlformats.org/officeDocument/2006/relationships/hyperlink" Target="http://twin-cities.umn.edu/" TargetMode="External"/><Relationship Id="rId1313" Type="http://schemas.openxmlformats.org/officeDocument/2006/relationships/hyperlink" Target="http://www.columbia.edu/" TargetMode="External"/><Relationship Id="rId1520" Type="http://schemas.openxmlformats.org/officeDocument/2006/relationships/hyperlink" Target="http://catalog.kent.edu/colleges/ae/architecture-march/" TargetMode="External"/><Relationship Id="rId1965" Type="http://schemas.openxmlformats.org/officeDocument/2006/relationships/hyperlink" Target="http://dept.arch.tamu.edu/undergraduate/index.html" TargetMode="External"/><Relationship Id="rId1618" Type="http://schemas.openxmlformats.org/officeDocument/2006/relationships/hyperlink" Target="https://architecture.ou.edu/urban-design/" TargetMode="External"/><Relationship Id="rId1825" Type="http://schemas.openxmlformats.org/officeDocument/2006/relationships/hyperlink" Target="https://cupey.uagm.edu/" TargetMode="External"/><Relationship Id="rId199" Type="http://schemas.openxmlformats.org/officeDocument/2006/relationships/hyperlink" Target="http://www.berkeley.edu/" TargetMode="External"/><Relationship Id="rId627" Type="http://schemas.openxmlformats.org/officeDocument/2006/relationships/hyperlink" Target="http://www.bsu.edu/" TargetMode="External"/><Relationship Id="rId834" Type="http://schemas.openxmlformats.org/officeDocument/2006/relationships/hyperlink" Target="http://architecture.mit.edu/" TargetMode="External"/><Relationship Id="rId1257" Type="http://schemas.openxmlformats.org/officeDocument/2006/relationships/hyperlink" Target="http://www.njit.edu/" TargetMode="External"/><Relationship Id="rId1464" Type="http://schemas.openxmlformats.org/officeDocument/2006/relationships/hyperlink" Target="https://www.alfredstate.edu/architectural-tech" TargetMode="External"/><Relationship Id="rId1671" Type="http://schemas.openxmlformats.org/officeDocument/2006/relationships/hyperlink" Target="http://www.cmu.edu/" TargetMode="External"/><Relationship Id="rId2087" Type="http://schemas.openxmlformats.org/officeDocument/2006/relationships/hyperlink" Target="https://www.arch.virginia.edu/programs/architectural-history/undergraduate" TargetMode="External"/><Relationship Id="rId266" Type="http://schemas.openxmlformats.org/officeDocument/2006/relationships/hyperlink" Target="https://woodbury.edu/program/school-of-architecture/programs/interior-architecture-mia-la/" TargetMode="External"/><Relationship Id="rId473" Type="http://schemas.openxmlformats.org/officeDocument/2006/relationships/hyperlink" Target="https://www.scad.edu/academics/programs/preservation-design/degrees/ma" TargetMode="External"/><Relationship Id="rId680" Type="http://schemas.openxmlformats.org/officeDocument/2006/relationships/hyperlink" Target="https://apdesign.k-state.edu/arch/academics/index.html" TargetMode="External"/><Relationship Id="rId901" Type="http://schemas.openxmlformats.org/officeDocument/2006/relationships/hyperlink" Target="http://www.wit.edu/" TargetMode="External"/><Relationship Id="rId1117" Type="http://schemas.openxmlformats.org/officeDocument/2006/relationships/hyperlink" Target="https://geosciences.missouristate.edu/planning/" TargetMode="External"/><Relationship Id="rId1324" Type="http://schemas.openxmlformats.org/officeDocument/2006/relationships/hyperlink" Target="https://www.arch.columbia.edu/programs/11-ph-d-in-urban-planning" TargetMode="External"/><Relationship Id="rId1531" Type="http://schemas.openxmlformats.org/officeDocument/2006/relationships/hyperlink" Target="http://www.kent.edu/" TargetMode="External"/><Relationship Id="rId1769" Type="http://schemas.openxmlformats.org/officeDocument/2006/relationships/hyperlink" Target="http://www.temple.edu/" TargetMode="External"/><Relationship Id="rId1976" Type="http://schemas.openxmlformats.org/officeDocument/2006/relationships/hyperlink" Target="http://www.ttu.edu/" TargetMode="External"/><Relationship Id="rId2154" Type="http://schemas.openxmlformats.org/officeDocument/2006/relationships/hyperlink" Target="http://www.washington.edu/" TargetMode="External"/><Relationship Id="rId30" Type="http://schemas.openxmlformats.org/officeDocument/2006/relationships/hyperlink" Target="https://fayjones.uark.edu/academics/landscape-architecture/index.php" TargetMode="External"/><Relationship Id="rId126" Type="http://schemas.openxmlformats.org/officeDocument/2006/relationships/hyperlink" Target="https://architecture.calpoly.edu/about/undergraduate" TargetMode="External"/><Relationship Id="rId333" Type="http://schemas.openxmlformats.org/officeDocument/2006/relationships/hyperlink" Target="http://www.udc.edu/" TargetMode="External"/><Relationship Id="rId540" Type="http://schemas.openxmlformats.org/officeDocument/2006/relationships/hyperlink" Target="http://www.uidaho.edu/" TargetMode="External"/><Relationship Id="rId778" Type="http://schemas.openxmlformats.org/officeDocument/2006/relationships/hyperlink" Target="http://www.the-bac.edu/" TargetMode="External"/><Relationship Id="rId985" Type="http://schemas.openxmlformats.org/officeDocument/2006/relationships/hyperlink" Target="http://ltu.edu/" TargetMode="External"/><Relationship Id="rId1170" Type="http://schemas.openxmlformats.org/officeDocument/2006/relationships/hyperlink" Target="http://www.montana.edu/" TargetMode="External"/><Relationship Id="rId1629" Type="http://schemas.openxmlformats.org/officeDocument/2006/relationships/hyperlink" Target="http://www.pdx.edu/" TargetMode="External"/><Relationship Id="rId1836" Type="http://schemas.openxmlformats.org/officeDocument/2006/relationships/hyperlink" Target="http://planificacion.uprrp.edu/?page_id=445" TargetMode="External"/><Relationship Id="rId2014" Type="http://schemas.openxmlformats.org/officeDocument/2006/relationships/hyperlink" Target="http://www.utexas.edu/" TargetMode="External"/><Relationship Id="rId2221" Type="http://schemas.openxmlformats.org/officeDocument/2006/relationships/hyperlink" Target="https://designcomm.wvu.edu/undergraduate/majors/interior-architecture" TargetMode="External"/><Relationship Id="rId638" Type="http://schemas.openxmlformats.org/officeDocument/2006/relationships/hyperlink" Target="https://www.bsu.edu/academics/collegesanddepartments/landscape-architecture/academic-programs/bachelors" TargetMode="External"/><Relationship Id="rId845" Type="http://schemas.openxmlformats.org/officeDocument/2006/relationships/hyperlink" Target="http://web.mit.edu/student/" TargetMode="External"/><Relationship Id="rId1030" Type="http://schemas.openxmlformats.org/officeDocument/2006/relationships/hyperlink" Target="https://taubmancollege.umich.edu/architecture/degrees/master-science-architecture" TargetMode="External"/><Relationship Id="rId1268" Type="http://schemas.openxmlformats.org/officeDocument/2006/relationships/hyperlink" Target="https://gradschool.princeton.edu/academics/fields-study/architecture" TargetMode="External"/><Relationship Id="rId1475" Type="http://schemas.openxmlformats.org/officeDocument/2006/relationships/hyperlink" Target="http://www.buffalo.edu/" TargetMode="External"/><Relationship Id="rId1682" Type="http://schemas.openxmlformats.org/officeDocument/2006/relationships/hyperlink" Target="https://soa.cmu.edu/bpd" TargetMode="External"/><Relationship Id="rId1903" Type="http://schemas.openxmlformats.org/officeDocument/2006/relationships/hyperlink" Target="https://www.sdstate.edu/programs/undergraduate/architecture-bfa" TargetMode="External"/><Relationship Id="rId2098" Type="http://schemas.openxmlformats.org/officeDocument/2006/relationships/hyperlink" Target="http://www.virginia.edu/" TargetMode="External"/><Relationship Id="rId277" Type="http://schemas.openxmlformats.org/officeDocument/2006/relationships/hyperlink" Target="http://www.colorado.edu/" TargetMode="External"/><Relationship Id="rId400" Type="http://schemas.openxmlformats.org/officeDocument/2006/relationships/hyperlink" Target="https://dcp.ufl.edu/interior/academics-pathways/" TargetMode="External"/><Relationship Id="rId484" Type="http://schemas.openxmlformats.org/officeDocument/2006/relationships/hyperlink" Target="http://www.savannahtech.edu/" TargetMode="External"/><Relationship Id="rId705" Type="http://schemas.openxmlformats.org/officeDocument/2006/relationships/hyperlink" Target="http://www.uky.edu/" TargetMode="External"/><Relationship Id="rId1128" Type="http://schemas.openxmlformats.org/officeDocument/2006/relationships/hyperlink" Target="http://www.umkc.edu/" TargetMode="External"/><Relationship Id="rId1335" Type="http://schemas.openxmlformats.org/officeDocument/2006/relationships/hyperlink" Target="http://www.cornell.edu/" TargetMode="External"/><Relationship Id="rId1542" Type="http://schemas.openxmlformats.org/officeDocument/2006/relationships/hyperlink" Target="http://www.miamioh.edu/cca/academics/departments/arch-id/academics/graduate-studies/degree-programs/index.html" TargetMode="External"/><Relationship Id="rId1987" Type="http://schemas.openxmlformats.org/officeDocument/2006/relationships/hyperlink" Target="https://www.uta.edu/cappa/academics/architecture/architecture/m-architecture.php" TargetMode="External"/><Relationship Id="rId2165" Type="http://schemas.openxmlformats.org/officeDocument/2006/relationships/hyperlink" Target="http://urbdp.be.washington.edu/programs/mup-graduate-degree/" TargetMode="External"/><Relationship Id="rId137" Type="http://schemas.openxmlformats.org/officeDocument/2006/relationships/hyperlink" Target="http://calpoly.edu/" TargetMode="External"/><Relationship Id="rId344" Type="http://schemas.openxmlformats.org/officeDocument/2006/relationships/hyperlink" Target="https://www.udel.edu/academics/colleges/canr/departments/plant-and-soil-sciences/undergraduate-programs/landscape-architecture/" TargetMode="External"/><Relationship Id="rId691" Type="http://schemas.openxmlformats.org/officeDocument/2006/relationships/hyperlink" Target="http://www.ku.edu/" TargetMode="External"/><Relationship Id="rId789" Type="http://schemas.openxmlformats.org/officeDocument/2006/relationships/hyperlink" Target="http://www.bu.edu/" TargetMode="External"/><Relationship Id="rId912" Type="http://schemas.openxmlformats.org/officeDocument/2006/relationships/hyperlink" Target="https://catalog.wit.edu/management/construction-management/facility-management-masters/" TargetMode="External"/><Relationship Id="rId996" Type="http://schemas.openxmlformats.org/officeDocument/2006/relationships/hyperlink" Target="https://www.canr.msu.edu/spdc/programs/pdc-doctorate-program/urban-and-regional-planning-concentration" TargetMode="External"/><Relationship Id="rId1847" Type="http://schemas.openxmlformats.org/officeDocument/2006/relationships/hyperlink" Target="https://www.risd.edu/academics/interior-architecture/graduate/" TargetMode="External"/><Relationship Id="rId2025" Type="http://schemas.openxmlformats.org/officeDocument/2006/relationships/hyperlink" Target="https://soa.utexas.edu/programs/architecture/graduate-degrees/doctor-philosophy" TargetMode="External"/><Relationship Id="rId41" Type="http://schemas.openxmlformats.org/officeDocument/2006/relationships/hyperlink" Target="http://www.asu.edu/" TargetMode="External"/><Relationship Id="rId551" Type="http://schemas.openxmlformats.org/officeDocument/2006/relationships/hyperlink" Target="http://www.iit.edu/" TargetMode="External"/><Relationship Id="rId649" Type="http://schemas.openxmlformats.org/officeDocument/2006/relationships/hyperlink" Target="http://www.bsu.edu/" TargetMode="External"/><Relationship Id="rId856" Type="http://schemas.openxmlformats.org/officeDocument/2006/relationships/hyperlink" Target="https://camd.northeastern.edu/program/master-of-design-for-sustainable-urban-environments-one/" TargetMode="External"/><Relationship Id="rId1181" Type="http://schemas.openxmlformats.org/officeDocument/2006/relationships/hyperlink" Target="https://planning.ecu.edu/academic-programs/" TargetMode="External"/><Relationship Id="rId1279" Type="http://schemas.openxmlformats.org/officeDocument/2006/relationships/hyperlink" Target="http://newbrunswick.rutgers.edu/" TargetMode="External"/><Relationship Id="rId1402" Type="http://schemas.openxmlformats.org/officeDocument/2006/relationships/hyperlink" Target="https://www.pratt.edu/academics/architecture/grad-arch-urban-design/graduate-architecture-m.s.-arch/" TargetMode="External"/><Relationship Id="rId1486" Type="http://schemas.openxmlformats.org/officeDocument/2006/relationships/hyperlink" Target="http://soa.syr.edu/programs/post-professional-ms/" TargetMode="External"/><Relationship Id="rId1707" Type="http://schemas.openxmlformats.org/officeDocument/2006/relationships/hyperlink" Target="http://www.iup.edu/" TargetMode="External"/><Relationship Id="rId2232" Type="http://schemas.openxmlformats.org/officeDocument/2006/relationships/vmlDrawing" Target="../drawings/vmlDrawing2.vml"/><Relationship Id="rId190" Type="http://schemas.openxmlformats.org/officeDocument/2006/relationships/hyperlink" Target="https://www.sciarc.edu/academics/postgraduate/design-of-cities" TargetMode="External"/><Relationship Id="rId204" Type="http://schemas.openxmlformats.org/officeDocument/2006/relationships/hyperlink" Target="https://ced.berkeley.edu/academics/city-regional-planning/programs/master-of-city-planning/" TargetMode="External"/><Relationship Id="rId288" Type="http://schemas.openxmlformats.org/officeDocument/2006/relationships/hyperlink" Target="https://architectureandplanning.ucdenver.edu/architecture/academics/masters-programs/master-of-urban-and-regional-planning" TargetMode="External"/><Relationship Id="rId411" Type="http://schemas.openxmlformats.org/officeDocument/2006/relationships/hyperlink" Target="http://www.ufl.edu/" TargetMode="External"/><Relationship Id="rId509" Type="http://schemas.openxmlformats.org/officeDocument/2006/relationships/hyperlink" Target="https://www.design.iastate.edu/community-and-regional-planning/degrees/master-of-community-and-regional-planning/graduate-planning-degree-program/" TargetMode="External"/><Relationship Id="rId1041" Type="http://schemas.openxmlformats.org/officeDocument/2006/relationships/hyperlink" Target="http://www.wayne.edu/" TargetMode="External"/><Relationship Id="rId1139" Type="http://schemas.openxmlformats.org/officeDocument/2006/relationships/hyperlink" Target="https://samfoxschool.wustl.edu/programs/mla" TargetMode="External"/><Relationship Id="rId1346" Type="http://schemas.openxmlformats.org/officeDocument/2006/relationships/hyperlink" Target="https://aap.cornell.edu/academics/crp/graduate/hpp" TargetMode="External"/><Relationship Id="rId1693" Type="http://schemas.openxmlformats.org/officeDocument/2006/relationships/hyperlink" Target="http://www.delval.edu/" TargetMode="External"/><Relationship Id="rId1914" Type="http://schemas.openxmlformats.org/officeDocument/2006/relationships/hyperlink" Target="http://www.utk.edu/" TargetMode="External"/><Relationship Id="rId1998" Type="http://schemas.openxmlformats.org/officeDocument/2006/relationships/hyperlink" Target="http://www.utexas.edu/" TargetMode="External"/><Relationship Id="rId495" Type="http://schemas.openxmlformats.org/officeDocument/2006/relationships/hyperlink" Target="https://ced.uga.edu/programs/edp/" TargetMode="External"/><Relationship Id="rId716" Type="http://schemas.openxmlformats.org/officeDocument/2006/relationships/hyperlink" Target="https://design.lsu.edu/architecture/admissions/bachelor-of-architecture/" TargetMode="External"/><Relationship Id="rId923" Type="http://schemas.openxmlformats.org/officeDocument/2006/relationships/hyperlink" Target="http://www.aacc.edu/" TargetMode="External"/><Relationship Id="rId1553" Type="http://schemas.openxmlformats.org/officeDocument/2006/relationships/hyperlink" Target="http://www.osu.edu/" TargetMode="External"/><Relationship Id="rId1760" Type="http://schemas.openxmlformats.org/officeDocument/2006/relationships/hyperlink" Target="https://bulletins.psu.edu/undergraduate/colleges/arts-architecture/architecture-bs/" TargetMode="External"/><Relationship Id="rId1858" Type="http://schemas.openxmlformats.org/officeDocument/2006/relationships/hyperlink" Target="http://www.rwu.edu/" TargetMode="External"/><Relationship Id="rId2176" Type="http://schemas.openxmlformats.org/officeDocument/2006/relationships/hyperlink" Target="http://www.tacoma.uw.edu/" TargetMode="External"/><Relationship Id="rId52" Type="http://schemas.openxmlformats.org/officeDocument/2006/relationships/hyperlink" Target="https://design.asu.edu/degree-programs/environmental-design?dept=148427&amp;id=1" TargetMode="External"/><Relationship Id="rId148" Type="http://schemas.openxmlformats.org/officeDocument/2006/relationships/hyperlink" Target="http://env.cpp.edu/la/degree/master-landscape-architecture" TargetMode="External"/><Relationship Id="rId355" Type="http://schemas.openxmlformats.org/officeDocument/2006/relationships/hyperlink" Target="http://www.fau.edu/" TargetMode="External"/><Relationship Id="rId562" Type="http://schemas.openxmlformats.org/officeDocument/2006/relationships/hyperlink" Target="https://www.saic.edu/academics/departments/aiado/undergraduate-overview" TargetMode="External"/><Relationship Id="rId1192" Type="http://schemas.openxmlformats.org/officeDocument/2006/relationships/hyperlink" Target="http://www.ncsu.edu/" TargetMode="External"/><Relationship Id="rId1206" Type="http://schemas.openxmlformats.org/officeDocument/2006/relationships/hyperlink" Target="http://www.ncsu.edu/" TargetMode="External"/><Relationship Id="rId1413" Type="http://schemas.openxmlformats.org/officeDocument/2006/relationships/hyperlink" Target="http://www.pratt.edu/" TargetMode="External"/><Relationship Id="rId1620" Type="http://schemas.openxmlformats.org/officeDocument/2006/relationships/hyperlink" Target="https://architecture.ou.edu/urban-design/" TargetMode="External"/><Relationship Id="rId2036" Type="http://schemas.openxmlformats.org/officeDocument/2006/relationships/hyperlink" Target="http://www.utsa.edu/" TargetMode="External"/><Relationship Id="rId215" Type="http://schemas.openxmlformats.org/officeDocument/2006/relationships/hyperlink" Target="http://www.berkeley.edu/" TargetMode="External"/><Relationship Id="rId422" Type="http://schemas.openxmlformats.org/officeDocument/2006/relationships/hyperlink" Target="http://www.miami.edu/" TargetMode="External"/><Relationship Id="rId867" Type="http://schemas.openxmlformats.org/officeDocument/2006/relationships/hyperlink" Target="http://www.northeastern.edu/" TargetMode="External"/><Relationship Id="rId1052" Type="http://schemas.openxmlformats.org/officeDocument/2006/relationships/hyperlink" Target="https://dunwoody.edu/construction/construction-project-management/" TargetMode="External"/><Relationship Id="rId1497" Type="http://schemas.openxmlformats.org/officeDocument/2006/relationships/hyperlink" Target="http://www.newschool.edu/" TargetMode="External"/><Relationship Id="rId1718" Type="http://schemas.openxmlformats.org/officeDocument/2006/relationships/hyperlink" Target="https://www.jefferson.edu/academics/colleges-schools-institutes/architecture-and-the-built-environment/programs/interior-design.html" TargetMode="External"/><Relationship Id="rId1925" Type="http://schemas.openxmlformats.org/officeDocument/2006/relationships/hyperlink" Target="https://www.memphis.edu/architecture/index.php" TargetMode="External"/><Relationship Id="rId2103" Type="http://schemas.openxmlformats.org/officeDocument/2006/relationships/hyperlink" Target="http://bulletin.vcu.edu/undergraduate/arts/interior-design/interior-design-bfa/" TargetMode="External"/><Relationship Id="rId299" Type="http://schemas.openxmlformats.org/officeDocument/2006/relationships/hyperlink" Target="http://www.hartford.edu/" TargetMode="External"/><Relationship Id="rId727" Type="http://schemas.openxmlformats.org/officeDocument/2006/relationships/hyperlink" Target="http://www.latech.edu/" TargetMode="External"/><Relationship Id="rId934" Type="http://schemas.openxmlformats.org/officeDocument/2006/relationships/hyperlink" Target="https://www.aacc.edu/programs-and-courses/credit-and-degree-seekers/landscape-design/" TargetMode="External"/><Relationship Id="rId1357" Type="http://schemas.openxmlformats.org/officeDocument/2006/relationships/hyperlink" Target="http://www.cornell.edu/" TargetMode="External"/><Relationship Id="rId1564" Type="http://schemas.openxmlformats.org/officeDocument/2006/relationships/hyperlink" Target="https://daap.uc.edu/academics/said/programs/phd-architecture" TargetMode="External"/><Relationship Id="rId1771" Type="http://schemas.openxmlformats.org/officeDocument/2006/relationships/hyperlink" Target="http://www.temple.edu/" TargetMode="External"/><Relationship Id="rId2187" Type="http://schemas.openxmlformats.org/officeDocument/2006/relationships/hyperlink" Target="https://sdc.wsu.edu/construction-management/" TargetMode="External"/><Relationship Id="rId63" Type="http://schemas.openxmlformats.org/officeDocument/2006/relationships/hyperlink" Target="http://nau.edu/" TargetMode="External"/><Relationship Id="rId159" Type="http://schemas.openxmlformats.org/officeDocument/2006/relationships/hyperlink" Target="http://www.csun.edu/" TargetMode="External"/><Relationship Id="rId366" Type="http://schemas.openxmlformats.org/officeDocument/2006/relationships/hyperlink" Target="http://catalog.fiu.edu/2019_2020/graduate/College_of_Communication_Architecture_The_Arts/Graduate_Architecture.pdf" TargetMode="External"/><Relationship Id="rId573" Type="http://schemas.openxmlformats.org/officeDocument/2006/relationships/hyperlink" Target="http://www.siu.edu/" TargetMode="External"/><Relationship Id="rId780" Type="http://schemas.openxmlformats.org/officeDocument/2006/relationships/hyperlink" Target="http://www.the-bac.edu/" TargetMode="External"/><Relationship Id="rId1217" Type="http://schemas.openxmlformats.org/officeDocument/2006/relationships/hyperlink" Target="http://www.uncc.edu/" TargetMode="External"/><Relationship Id="rId1424" Type="http://schemas.openxmlformats.org/officeDocument/2006/relationships/hyperlink" Target="http://march1.arch.rpi.edu/" TargetMode="External"/><Relationship Id="rId1631" Type="http://schemas.openxmlformats.org/officeDocument/2006/relationships/hyperlink" Target="http://www.pdx.edu/" TargetMode="External"/><Relationship Id="rId1869" Type="http://schemas.openxmlformats.org/officeDocument/2006/relationships/hyperlink" Target="http://www.clemson.edu/caah/departments/cpred/city-and-regional-planning/academics/mcrp-degree/index.html" TargetMode="External"/><Relationship Id="rId2047" Type="http://schemas.openxmlformats.org/officeDocument/2006/relationships/hyperlink" Target="https://uh.edu/architecture/programs/undergraduate-programs/architecture/" TargetMode="External"/><Relationship Id="rId226" Type="http://schemas.openxmlformats.org/officeDocument/2006/relationships/hyperlink" Target="https://uppp.soceco.uci.edu/pages/phd-program-planning-policy-and-design" TargetMode="External"/><Relationship Id="rId433" Type="http://schemas.openxmlformats.org/officeDocument/2006/relationships/hyperlink" Target="https://www.usf.edu/arts-sciences/departments/public-affairs/" TargetMode="External"/><Relationship Id="rId878" Type="http://schemas.openxmlformats.org/officeDocument/2006/relationships/hyperlink" Target="https://as.tufts.edu/uep/prospective/masters/sustainability" TargetMode="External"/><Relationship Id="rId1063" Type="http://schemas.openxmlformats.org/officeDocument/2006/relationships/hyperlink" Target="http://www.dunwoody.edu/" TargetMode="External"/><Relationship Id="rId1270" Type="http://schemas.openxmlformats.org/officeDocument/2006/relationships/hyperlink" Target="https://global.rowan.edu/programs/ms-in-urban-and-regional-planning.html" TargetMode="External"/><Relationship Id="rId1729" Type="http://schemas.openxmlformats.org/officeDocument/2006/relationships/hyperlink" Target="http://www.philau.edu/" TargetMode="External"/><Relationship Id="rId1936" Type="http://schemas.openxmlformats.org/officeDocument/2006/relationships/hyperlink" Target="http://www.pvamu.edu/" TargetMode="External"/><Relationship Id="rId2114" Type="http://schemas.openxmlformats.org/officeDocument/2006/relationships/hyperlink" Target="http://www.vt.edu/" TargetMode="External"/><Relationship Id="rId640" Type="http://schemas.openxmlformats.org/officeDocument/2006/relationships/hyperlink" Target="https://www.bsu.edu/academics/collegesanddepartments/urban-planning/academic-programs" TargetMode="External"/><Relationship Id="rId738" Type="http://schemas.openxmlformats.org/officeDocument/2006/relationships/hyperlink" Target="https://architecture.tulane.edu/academics/architecture/bsa" TargetMode="External"/><Relationship Id="rId945" Type="http://schemas.openxmlformats.org/officeDocument/2006/relationships/hyperlink" Target="http://www.morgan.edu/" TargetMode="External"/><Relationship Id="rId1368" Type="http://schemas.openxmlformats.org/officeDocument/2006/relationships/hyperlink" Target="https://ssa.ccny.cuny.edu/programs-centers/graduate-programs/m-arch-i/" TargetMode="External"/><Relationship Id="rId1575" Type="http://schemas.openxmlformats.org/officeDocument/2006/relationships/hyperlink" Target="http://www.uc.edu/" TargetMode="External"/><Relationship Id="rId1782" Type="http://schemas.openxmlformats.org/officeDocument/2006/relationships/hyperlink" Target="https://www.design.upenn.edu/city-regional-planning/undergraduate/about" TargetMode="External"/><Relationship Id="rId2198" Type="http://schemas.openxmlformats.org/officeDocument/2006/relationships/hyperlink" Target="http://www.uwc.edu/" TargetMode="External"/><Relationship Id="rId74" Type="http://schemas.openxmlformats.org/officeDocument/2006/relationships/hyperlink" Target="https://capla.arizona.edu/academics/certificates/heritage-conservation" TargetMode="External"/><Relationship Id="rId377" Type="http://schemas.openxmlformats.org/officeDocument/2006/relationships/hyperlink" Target="http://www.fsu.edu/" TargetMode="External"/><Relationship Id="rId500" Type="http://schemas.openxmlformats.org/officeDocument/2006/relationships/hyperlink" Target="http://www.manoa.hawaii.edu/" TargetMode="External"/><Relationship Id="rId584" Type="http://schemas.openxmlformats.org/officeDocument/2006/relationships/hyperlink" Target="https://cuppa.uic.edu/academics/upp/upp-programs/master-of-city-design/" TargetMode="External"/><Relationship Id="rId805" Type="http://schemas.openxmlformats.org/officeDocument/2006/relationships/hyperlink" Target="https://www.gsd.harvard.edu/architecture/master-in-architecture-i/" TargetMode="External"/><Relationship Id="rId1130" Type="http://schemas.openxmlformats.org/officeDocument/2006/relationships/hyperlink" Target="http://www.wustl.edu/" TargetMode="External"/><Relationship Id="rId1228" Type="http://schemas.openxmlformats.org/officeDocument/2006/relationships/hyperlink" Target="https://bulletin.ndsu.edu/programs-study/graduate/architecture/" TargetMode="External"/><Relationship Id="rId1435" Type="http://schemas.openxmlformats.org/officeDocument/2006/relationships/hyperlink" Target="http://www.rit.edu/" TargetMode="External"/><Relationship Id="rId2058" Type="http://schemas.openxmlformats.org/officeDocument/2006/relationships/hyperlink" Target="http://www.uh.edu/" TargetMode="External"/><Relationship Id="rId5" Type="http://schemas.openxmlformats.org/officeDocument/2006/relationships/hyperlink" Target="http://www.auburn.edu/" TargetMode="External"/><Relationship Id="rId237" Type="http://schemas.openxmlformats.org/officeDocument/2006/relationships/hyperlink" Target="http://www.ucla.edu/" TargetMode="External"/><Relationship Id="rId791" Type="http://schemas.openxmlformats.org/officeDocument/2006/relationships/hyperlink" Target="http://www.bu.edu/" TargetMode="External"/><Relationship Id="rId889" Type="http://schemas.openxmlformats.org/officeDocument/2006/relationships/hyperlink" Target="http://www.umass.edu/" TargetMode="External"/><Relationship Id="rId1074" Type="http://schemas.openxmlformats.org/officeDocument/2006/relationships/hyperlink" Target="https://www.stcloudstate.edu/programs/community-development/default.aspx" TargetMode="External"/><Relationship Id="rId1642" Type="http://schemas.openxmlformats.org/officeDocument/2006/relationships/hyperlink" Target="https://archenvironment.uoregon.edu/landarch/undergraduate" TargetMode="External"/><Relationship Id="rId1947" Type="http://schemas.openxmlformats.org/officeDocument/2006/relationships/hyperlink" Target="https://arch.rice.edu/facets/present-future" TargetMode="External"/><Relationship Id="rId444" Type="http://schemas.openxmlformats.org/officeDocument/2006/relationships/hyperlink" Target="http://www.gatech.edu/" TargetMode="External"/><Relationship Id="rId651" Type="http://schemas.openxmlformats.org/officeDocument/2006/relationships/hyperlink" Target="http://www.bsu.edu/" TargetMode="External"/><Relationship Id="rId749" Type="http://schemas.openxmlformats.org/officeDocument/2006/relationships/hyperlink" Target="http://www.louisiana.edu/" TargetMode="External"/><Relationship Id="rId1281" Type="http://schemas.openxmlformats.org/officeDocument/2006/relationships/hyperlink" Target="http://newbrunswick.rutgers.edu/" TargetMode="External"/><Relationship Id="rId1379" Type="http://schemas.openxmlformats.org/officeDocument/2006/relationships/hyperlink" Target="http://www.hunter.cuny.edu/" TargetMode="External"/><Relationship Id="rId1502" Type="http://schemas.openxmlformats.org/officeDocument/2006/relationships/hyperlink" Target="https://www.bgsu.edu/technology-architecture-and-applied-engineering/graduate-programs/master-of-architecture.html" TargetMode="External"/><Relationship Id="rId1586" Type="http://schemas.openxmlformats.org/officeDocument/2006/relationships/hyperlink" Target="https://www.ursuline.edu/academics/programs/historic-preservation" TargetMode="External"/><Relationship Id="rId1807" Type="http://schemas.openxmlformats.org/officeDocument/2006/relationships/hyperlink" Target="http://www.pitt.edu/" TargetMode="External"/><Relationship Id="rId2125" Type="http://schemas.openxmlformats.org/officeDocument/2006/relationships/hyperlink" Target="https://archdesign.caus.vt.edu/degrees/master-of-science-in-architecture-emphasis-in-interior-design/" TargetMode="External"/><Relationship Id="rId290" Type="http://schemas.openxmlformats.org/officeDocument/2006/relationships/hyperlink" Target="https://architectureandplanning.ucdenver.edu/architecture/academics/departments/urban-design/master-of-urban-design" TargetMode="External"/><Relationship Id="rId304" Type="http://schemas.openxmlformats.org/officeDocument/2006/relationships/hyperlink" Target="https://www.architecture.yale.edu/" TargetMode="External"/><Relationship Id="rId388" Type="http://schemas.openxmlformats.org/officeDocument/2006/relationships/hyperlink" Target="https://dcp.ufl.edu/architecture/graduate-school/admissions/how-to-apply/" TargetMode="External"/><Relationship Id="rId511" Type="http://schemas.openxmlformats.org/officeDocument/2006/relationships/hyperlink" Target="https://www.ivybusiness.iastate.edu/masters/mred/" TargetMode="External"/><Relationship Id="rId609" Type="http://schemas.openxmlformats.org/officeDocument/2006/relationships/hyperlink" Target="http://www.illinois.edu/" TargetMode="External"/><Relationship Id="rId956" Type="http://schemas.openxmlformats.org/officeDocument/2006/relationships/hyperlink" Target="https://larch.umd.edu/graduate/masters-landscape-architecture" TargetMode="External"/><Relationship Id="rId1141" Type="http://schemas.openxmlformats.org/officeDocument/2006/relationships/hyperlink" Target="https://samfoxschool.wustl.edu/programs/mud" TargetMode="External"/><Relationship Id="rId1239" Type="http://schemas.openxmlformats.org/officeDocument/2006/relationships/hyperlink" Target="http://www.unl.edu/" TargetMode="External"/><Relationship Id="rId1793" Type="http://schemas.openxmlformats.org/officeDocument/2006/relationships/hyperlink" Target="http://www.upenn.edu/" TargetMode="External"/><Relationship Id="rId2069" Type="http://schemas.openxmlformats.org/officeDocument/2006/relationships/hyperlink" Target="https://eccles.utah.edu/programs/master-of-real-estate-development/" TargetMode="External"/><Relationship Id="rId85" Type="http://schemas.openxmlformats.org/officeDocument/2006/relationships/hyperlink" Target="http://www.arizona.edu/" TargetMode="External"/><Relationship Id="rId150" Type="http://schemas.openxmlformats.org/officeDocument/2006/relationships/hyperlink" Target="http://env.cpp.edu/urp/degree/master-urban-and-regional-planning" TargetMode="External"/><Relationship Id="rId595" Type="http://schemas.openxmlformats.org/officeDocument/2006/relationships/hyperlink" Target="http://www.uic.edu/" TargetMode="External"/><Relationship Id="rId816" Type="http://schemas.openxmlformats.org/officeDocument/2006/relationships/hyperlink" Target="https://www.gsd.harvard.edu/doctoral-programs/doctor-of-philosophy/requirements/" TargetMode="External"/><Relationship Id="rId1001" Type="http://schemas.openxmlformats.org/officeDocument/2006/relationships/hyperlink" Target="https://www.msu.edu/" TargetMode="External"/><Relationship Id="rId1446" Type="http://schemas.openxmlformats.org/officeDocument/2006/relationships/hyperlink" Target="https://www.esf.edu/la/graduate/mla.htm" TargetMode="External"/><Relationship Id="rId1653" Type="http://schemas.openxmlformats.org/officeDocument/2006/relationships/hyperlink" Target="http://www.uoregon.edu/" TargetMode="External"/><Relationship Id="rId1860" Type="http://schemas.openxmlformats.org/officeDocument/2006/relationships/hyperlink" Target="http://www.salve.edu/" TargetMode="External"/><Relationship Id="rId248" Type="http://schemas.openxmlformats.org/officeDocument/2006/relationships/hyperlink" Target="https://priceschool.usc.edu/programs/masters/mup/" TargetMode="External"/><Relationship Id="rId455" Type="http://schemas.openxmlformats.org/officeDocument/2006/relationships/hyperlink" Target="https://arch.gatech.edu/bachelor-science-architecture" TargetMode="External"/><Relationship Id="rId662" Type="http://schemas.openxmlformats.org/officeDocument/2006/relationships/hyperlink" Target="https://www.indiana.edu/academics/degrees-majors/degree/interior-design-bs-iu-bloomington-indsbs1" TargetMode="External"/><Relationship Id="rId1085" Type="http://schemas.openxmlformats.org/officeDocument/2006/relationships/hyperlink" Target="http://twin-cities.umn.edu/" TargetMode="External"/><Relationship Id="rId1292" Type="http://schemas.openxmlformats.org/officeDocument/2006/relationships/hyperlink" Target="http://architecture.unm.edu/degree-programs/graduate-degree.html" TargetMode="External"/><Relationship Id="rId1306" Type="http://schemas.openxmlformats.org/officeDocument/2006/relationships/hyperlink" Target="https://www.unlv.edu/degree/bs-interior-architecture-design" TargetMode="External"/><Relationship Id="rId1513" Type="http://schemas.openxmlformats.org/officeDocument/2006/relationships/hyperlink" Target="http://www.csuohio.edu/" TargetMode="External"/><Relationship Id="rId1720" Type="http://schemas.openxmlformats.org/officeDocument/2006/relationships/hyperlink" Target="https://www.jefferson.edu/academics/colleges-schools-institutes/architecture-and-the-built-environment/programs/architecture-march.html" TargetMode="External"/><Relationship Id="rId1958" Type="http://schemas.openxmlformats.org/officeDocument/2006/relationships/hyperlink" Target="http://www.tamu.edu/" TargetMode="External"/><Relationship Id="rId2136" Type="http://schemas.openxmlformats.org/officeDocument/2006/relationships/hyperlink" Target="http://www.uvm.edu/" TargetMode="External"/><Relationship Id="rId12" Type="http://schemas.openxmlformats.org/officeDocument/2006/relationships/hyperlink" Target="https://cla.auburn.edu/polisci/graduate-programs/master-of-community-planning/" TargetMode="External"/><Relationship Id="rId108" Type="http://schemas.openxmlformats.org/officeDocument/2006/relationships/hyperlink" Target="https://www.academyart.edu/academics/interior-architecture/" TargetMode="External"/><Relationship Id="rId315" Type="http://schemas.openxmlformats.org/officeDocument/2006/relationships/hyperlink" Target="http://www.cua.edu/" TargetMode="External"/><Relationship Id="rId522" Type="http://schemas.openxmlformats.org/officeDocument/2006/relationships/hyperlink" Target="http://www.iastate.edu/" TargetMode="External"/><Relationship Id="rId967" Type="http://schemas.openxmlformats.org/officeDocument/2006/relationships/hyperlink" Target="http://www.andrews.edu/" TargetMode="External"/><Relationship Id="rId1152" Type="http://schemas.openxmlformats.org/officeDocument/2006/relationships/hyperlink" Target="http://www.jsums.edu/" TargetMode="External"/><Relationship Id="rId1597" Type="http://schemas.openxmlformats.org/officeDocument/2006/relationships/hyperlink" Target="http://www.okstate.edu/" TargetMode="External"/><Relationship Id="rId1818" Type="http://schemas.openxmlformats.org/officeDocument/2006/relationships/hyperlink" Target="https://www.pupr.edu/master-in-architectural-conservation-and-rehabilitation/" TargetMode="External"/><Relationship Id="rId2203" Type="http://schemas.openxmlformats.org/officeDocument/2006/relationships/hyperlink" Target="https://uwm.edu/sarup/architecture/bsas/" TargetMode="External"/><Relationship Id="rId96" Type="http://schemas.openxmlformats.org/officeDocument/2006/relationships/hyperlink" Target="https://www.academyart.edu/academics/interior-architecture/" TargetMode="External"/><Relationship Id="rId161" Type="http://schemas.openxmlformats.org/officeDocument/2006/relationships/hyperlink" Target="http://www.newschoolarch.edu/" TargetMode="External"/><Relationship Id="rId399" Type="http://schemas.openxmlformats.org/officeDocument/2006/relationships/hyperlink" Target="http://www.ufl.edu/" TargetMode="External"/><Relationship Id="rId827" Type="http://schemas.openxmlformats.org/officeDocument/2006/relationships/hyperlink" Target="http://web.mit.edu/student/" TargetMode="External"/><Relationship Id="rId1012" Type="http://schemas.openxmlformats.org/officeDocument/2006/relationships/hyperlink" Target="https://architecture.udmercy.edu/programs/5-year.php" TargetMode="External"/><Relationship Id="rId1457" Type="http://schemas.openxmlformats.org/officeDocument/2006/relationships/hyperlink" Target="http://www.esf.edu/" TargetMode="External"/><Relationship Id="rId1664" Type="http://schemas.openxmlformats.org/officeDocument/2006/relationships/hyperlink" Target="https://archenvironment.uoregon.edu/interior-architecture/graduate/msiarch" TargetMode="External"/><Relationship Id="rId1871" Type="http://schemas.openxmlformats.org/officeDocument/2006/relationships/hyperlink" Target="http://www.clemson.edu/caah/departments/cpred/real-estate-development/about/index.html" TargetMode="External"/><Relationship Id="rId259" Type="http://schemas.openxmlformats.org/officeDocument/2006/relationships/hyperlink" Target="http://www.usc.edu/" TargetMode="External"/><Relationship Id="rId466" Type="http://schemas.openxmlformats.org/officeDocument/2006/relationships/hyperlink" Target="http://www.kennesaw.edu/" TargetMode="External"/><Relationship Id="rId673" Type="http://schemas.openxmlformats.org/officeDocument/2006/relationships/hyperlink" Target="http://www.k-state.edu/" TargetMode="External"/><Relationship Id="rId880" Type="http://schemas.openxmlformats.org/officeDocument/2006/relationships/hyperlink" Target="https://www.umass.edu/larp/graduate/landscape-architecture-mla" TargetMode="External"/><Relationship Id="rId1096" Type="http://schemas.openxmlformats.org/officeDocument/2006/relationships/hyperlink" Target="http://twin-cities.umn.edu/" TargetMode="External"/><Relationship Id="rId1317" Type="http://schemas.openxmlformats.org/officeDocument/2006/relationships/hyperlink" Target="http://www.columbia.edu/" TargetMode="External"/><Relationship Id="rId1524" Type="http://schemas.openxmlformats.org/officeDocument/2006/relationships/hyperlink" Target="https://www.kent.edu/caed/master-science-architecture-environmental-design" TargetMode="External"/><Relationship Id="rId1731" Type="http://schemas.openxmlformats.org/officeDocument/2006/relationships/hyperlink" Target="http://www.philau.edu/" TargetMode="External"/><Relationship Id="rId1969" Type="http://schemas.openxmlformats.org/officeDocument/2006/relationships/hyperlink" Target="http://dept.arch.tamu.edu/graduate/master-science-architecture/index.html" TargetMode="External"/><Relationship Id="rId2147" Type="http://schemas.openxmlformats.org/officeDocument/2006/relationships/hyperlink" Target="http://arch.be.washington.edu/programs-and-courses/ba-arch-2/ba-arch/" TargetMode="External"/><Relationship Id="rId23" Type="http://schemas.openxmlformats.org/officeDocument/2006/relationships/hyperlink" Target="http://www.uark.edu/" TargetMode="External"/><Relationship Id="rId119" Type="http://schemas.openxmlformats.org/officeDocument/2006/relationships/hyperlink" Target="http://www.cca.edu/" TargetMode="External"/><Relationship Id="rId326" Type="http://schemas.openxmlformats.org/officeDocument/2006/relationships/hyperlink" Target="https://www.cps.gwu.edu/sustainable-urban-planning-master-professional-studies" TargetMode="External"/><Relationship Id="rId533" Type="http://schemas.openxmlformats.org/officeDocument/2006/relationships/hyperlink" Target="https://www.urban.uiowa.edu/prospective-students/about" TargetMode="External"/><Relationship Id="rId978" Type="http://schemas.openxmlformats.org/officeDocument/2006/relationships/hyperlink" Target="https://kcad.ferris.edu/programs/graduate/m-arch/" TargetMode="External"/><Relationship Id="rId1163" Type="http://schemas.openxmlformats.org/officeDocument/2006/relationships/hyperlink" Target="https://www.lalc.msstate.edu/students/graduate.php" TargetMode="External"/><Relationship Id="rId1370" Type="http://schemas.openxmlformats.org/officeDocument/2006/relationships/hyperlink" Target="https://ssa.ccny.cuny.edu/programs-centers/graduate-programs/ms-arch/" TargetMode="External"/><Relationship Id="rId1829" Type="http://schemas.openxmlformats.org/officeDocument/2006/relationships/hyperlink" Target="https://cupey.uagm.edu/" TargetMode="External"/><Relationship Id="rId2007" Type="http://schemas.openxmlformats.org/officeDocument/2006/relationships/hyperlink" Target="https://soa.utexas.edu/node/7500" TargetMode="External"/><Relationship Id="rId2214" Type="http://schemas.openxmlformats.org/officeDocument/2006/relationships/hyperlink" Target="http://www.fairmontstate.edu/" TargetMode="External"/><Relationship Id="rId740" Type="http://schemas.openxmlformats.org/officeDocument/2006/relationships/hyperlink" Target="https://architecture.tulane.edu/academics/architecture/m-arch" TargetMode="External"/><Relationship Id="rId838" Type="http://schemas.openxmlformats.org/officeDocument/2006/relationships/hyperlink" Target="http://dusp.mit.edu/" TargetMode="External"/><Relationship Id="rId1023" Type="http://schemas.openxmlformats.org/officeDocument/2006/relationships/hyperlink" Target="http://www.umich.edu/" TargetMode="External"/><Relationship Id="rId1468" Type="http://schemas.openxmlformats.org/officeDocument/2006/relationships/hyperlink" Target="http://ap.buffalo.edu/academics/undergraduate-degrees/baed.html" TargetMode="External"/><Relationship Id="rId1675" Type="http://schemas.openxmlformats.org/officeDocument/2006/relationships/hyperlink" Target="http://www.cmu.edu/" TargetMode="External"/><Relationship Id="rId1882" Type="http://schemas.openxmlformats.org/officeDocument/2006/relationships/hyperlink" Target="http://www.clemson.edu/" TargetMode="External"/><Relationship Id="rId172" Type="http://schemas.openxmlformats.org/officeDocument/2006/relationships/hyperlink" Target="https://newschoolarch.edu/academics/school-of-architecture-and-cm/school-of-architecture/graduate-architecture-programs/master-of-architecture-ii/" TargetMode="External"/><Relationship Id="rId477" Type="http://schemas.openxmlformats.org/officeDocument/2006/relationships/hyperlink" Target="https://www.scad.edu/academics/programs/architecture/degrees/march" TargetMode="External"/><Relationship Id="rId600" Type="http://schemas.openxmlformats.org/officeDocument/2006/relationships/hyperlink" Target="https://landarch.illinois.edu/bachelor-program/" TargetMode="External"/><Relationship Id="rId684" Type="http://schemas.openxmlformats.org/officeDocument/2006/relationships/hyperlink" Target="https://urbanplanning.ku.edu/" TargetMode="External"/><Relationship Id="rId1230" Type="http://schemas.openxmlformats.org/officeDocument/2006/relationships/hyperlink" Target="https://www.ndsu.edu/ala/landscape-architecture/landscapearchitecturehome.php" TargetMode="External"/><Relationship Id="rId1328" Type="http://schemas.openxmlformats.org/officeDocument/2006/relationships/hyperlink" Target="https://architecture.barnard.edu/" TargetMode="External"/><Relationship Id="rId1535" Type="http://schemas.openxmlformats.org/officeDocument/2006/relationships/hyperlink" Target="http://www.kent.edu/" TargetMode="External"/><Relationship Id="rId2060" Type="http://schemas.openxmlformats.org/officeDocument/2006/relationships/hyperlink" Target="http://www.uh.edu/" TargetMode="External"/><Relationship Id="rId2158" Type="http://schemas.openxmlformats.org/officeDocument/2006/relationships/hyperlink" Target="http://www.washington.edu/" TargetMode="External"/><Relationship Id="rId337" Type="http://schemas.openxmlformats.org/officeDocument/2006/relationships/hyperlink" Target="http://www.udc.edu/" TargetMode="External"/><Relationship Id="rId891" Type="http://schemas.openxmlformats.org/officeDocument/2006/relationships/hyperlink" Target="http://www.umass.edu/" TargetMode="External"/><Relationship Id="rId905" Type="http://schemas.openxmlformats.org/officeDocument/2006/relationships/hyperlink" Target="http://www.wit.edu/" TargetMode="External"/><Relationship Id="rId989" Type="http://schemas.openxmlformats.org/officeDocument/2006/relationships/hyperlink" Target="http://ltu.edu/" TargetMode="External"/><Relationship Id="rId1742" Type="http://schemas.openxmlformats.org/officeDocument/2006/relationships/hyperlink" Target="http://www.marywood.edu/progs/grad/interior-architecture" TargetMode="External"/><Relationship Id="rId2018" Type="http://schemas.openxmlformats.org/officeDocument/2006/relationships/hyperlink" Target="http://www.utexas.edu/" TargetMode="External"/><Relationship Id="rId34" Type="http://schemas.openxmlformats.org/officeDocument/2006/relationships/hyperlink" Target="https://fayjones.uark.edu/academics/architecture/degrees.php" TargetMode="External"/><Relationship Id="rId544" Type="http://schemas.openxmlformats.org/officeDocument/2006/relationships/hyperlink" Target="https://www.uidaho.edu/caa/programs/landscape-architecture/academic-programs/bsla/bs-landscape-architecture" TargetMode="External"/><Relationship Id="rId751" Type="http://schemas.openxmlformats.org/officeDocument/2006/relationships/hyperlink" Target="http://www.louisiana.edu/" TargetMode="External"/><Relationship Id="rId849" Type="http://schemas.openxmlformats.org/officeDocument/2006/relationships/hyperlink" Target="http://www.northeastern.edu/" TargetMode="External"/><Relationship Id="rId1174" Type="http://schemas.openxmlformats.org/officeDocument/2006/relationships/hyperlink" Target="http://www.appstate.edu/" TargetMode="External"/><Relationship Id="rId1381" Type="http://schemas.openxmlformats.org/officeDocument/2006/relationships/hyperlink" Target="http://www.nyit.edu/" TargetMode="External"/><Relationship Id="rId1479" Type="http://schemas.openxmlformats.org/officeDocument/2006/relationships/hyperlink" Target="http://www.buffalo.edu/" TargetMode="External"/><Relationship Id="rId1602" Type="http://schemas.openxmlformats.org/officeDocument/2006/relationships/hyperlink" Target="https://architecture.ou.edu/construction-science-degree-requirements/" TargetMode="External"/><Relationship Id="rId1686" Type="http://schemas.openxmlformats.org/officeDocument/2006/relationships/hyperlink" Target="https://soa.cmu.edu/phdcd" TargetMode="External"/><Relationship Id="rId2225" Type="http://schemas.openxmlformats.org/officeDocument/2006/relationships/hyperlink" Target="https://designcomm.wvu.edu/graduate/landscape-architecture" TargetMode="External"/><Relationship Id="rId183" Type="http://schemas.openxmlformats.org/officeDocument/2006/relationships/hyperlink" Target="http://www.sciarc.edu/" TargetMode="External"/><Relationship Id="rId390" Type="http://schemas.openxmlformats.org/officeDocument/2006/relationships/hyperlink" Target="https://dcp.ufl.edu/architecture/graduate-school/m-s-in-architectural-studies/" TargetMode="External"/><Relationship Id="rId404" Type="http://schemas.openxmlformats.org/officeDocument/2006/relationships/hyperlink" Target="https://dcp.ufl.edu/historic-preservation/academics/" TargetMode="External"/><Relationship Id="rId611" Type="http://schemas.openxmlformats.org/officeDocument/2006/relationships/hyperlink" Target="http://www.illinois.edu/" TargetMode="External"/><Relationship Id="rId1034" Type="http://schemas.openxmlformats.org/officeDocument/2006/relationships/hyperlink" Target="https://taubmancollege.umich.edu/urbanplanning/degrees/master-urban-and-regional-planning" TargetMode="External"/><Relationship Id="rId1241" Type="http://schemas.openxmlformats.org/officeDocument/2006/relationships/hyperlink" Target="http://www.unl.edu/" TargetMode="External"/><Relationship Id="rId1339" Type="http://schemas.openxmlformats.org/officeDocument/2006/relationships/hyperlink" Target="http://www.cornell.edu/" TargetMode="External"/><Relationship Id="rId1893" Type="http://schemas.openxmlformats.org/officeDocument/2006/relationships/hyperlink" Target="http://arthistory.cofc.edu/grad-progs/index.php" TargetMode="External"/><Relationship Id="rId1907" Type="http://schemas.openxmlformats.org/officeDocument/2006/relationships/hyperlink" Target="https://catalog.sdstate.edu/preview_program.php?catoid=39&amp;poid=9043&amp;returnto=6227" TargetMode="External"/><Relationship Id="rId2071" Type="http://schemas.openxmlformats.org/officeDocument/2006/relationships/hyperlink" Target="http://soa.cap.utah.edu/degrees/graduate/march-3/" TargetMode="External"/><Relationship Id="rId250" Type="http://schemas.openxmlformats.org/officeDocument/2006/relationships/hyperlink" Target="https://arch.usc.edu/master-of-heritage-conservation" TargetMode="External"/><Relationship Id="rId488" Type="http://schemas.openxmlformats.org/officeDocument/2006/relationships/hyperlink" Target="http://www.uga.edu/" TargetMode="External"/><Relationship Id="rId695" Type="http://schemas.openxmlformats.org/officeDocument/2006/relationships/hyperlink" Target="http://www.uky.edu/" TargetMode="External"/><Relationship Id="rId709" Type="http://schemas.openxmlformats.org/officeDocument/2006/relationships/hyperlink" Target="http://www.uky.edu/" TargetMode="External"/><Relationship Id="rId916" Type="http://schemas.openxmlformats.org/officeDocument/2006/relationships/hyperlink" Target="https://www.aacc.edu/programs-and-courses/credit-and-degree-seekers/architecture/" TargetMode="External"/><Relationship Id="rId1101" Type="http://schemas.openxmlformats.org/officeDocument/2006/relationships/hyperlink" Target="https://design.umn.edu/academics/humanfactors.html" TargetMode="External"/><Relationship Id="rId1546" Type="http://schemas.openxmlformats.org/officeDocument/2006/relationships/hyperlink" Target="https://knowlton.osu.edu/phd" TargetMode="External"/><Relationship Id="rId1753" Type="http://schemas.openxmlformats.org/officeDocument/2006/relationships/hyperlink" Target="http://www.psu.edu/" TargetMode="External"/><Relationship Id="rId1960" Type="http://schemas.openxmlformats.org/officeDocument/2006/relationships/hyperlink" Target="http://www.tamu.edu/" TargetMode="External"/><Relationship Id="rId2169" Type="http://schemas.openxmlformats.org/officeDocument/2006/relationships/hyperlink" Target="https://www.tacoma.uw.edu/uwt/urban-studies/ba-sustainable-urban-development" TargetMode="External"/><Relationship Id="rId45" Type="http://schemas.openxmlformats.org/officeDocument/2006/relationships/hyperlink" Target="http://www.asu.edu/" TargetMode="External"/><Relationship Id="rId110" Type="http://schemas.openxmlformats.org/officeDocument/2006/relationships/hyperlink" Target="https://www.academyart.edu/academics/landscape-architecture/" TargetMode="External"/><Relationship Id="rId348" Type="http://schemas.openxmlformats.org/officeDocument/2006/relationships/hyperlink" Target="http://www.famu.edu/index.cfm?Architecture&amp;BachelorofArchitecture" TargetMode="External"/><Relationship Id="rId555" Type="http://schemas.openxmlformats.org/officeDocument/2006/relationships/hyperlink" Target="http://www.judsonu.edu/" TargetMode="External"/><Relationship Id="rId762" Type="http://schemas.openxmlformats.org/officeDocument/2006/relationships/hyperlink" Target="https://www.uno.edu/academics/colaehd/la/planning-and-urban-studies/graduate/urban-studies-phd" TargetMode="External"/><Relationship Id="rId1185" Type="http://schemas.openxmlformats.org/officeDocument/2006/relationships/hyperlink" Target="https://design.ncsu.edu/academics/architecture/" TargetMode="External"/><Relationship Id="rId1392" Type="http://schemas.openxmlformats.org/officeDocument/2006/relationships/hyperlink" Target="https://wagner.nyu.edu/education/degrees/master-urban-planning" TargetMode="External"/><Relationship Id="rId1406" Type="http://schemas.openxmlformats.org/officeDocument/2006/relationships/hyperlink" Target="https://www.pratt.edu/academics/architecture/city-and-regional-planning/city-and-regional-planning-ms/" TargetMode="External"/><Relationship Id="rId1613" Type="http://schemas.openxmlformats.org/officeDocument/2006/relationships/hyperlink" Target="http://www.ou.edu/" TargetMode="External"/><Relationship Id="rId1820" Type="http://schemas.openxmlformats.org/officeDocument/2006/relationships/hyperlink" Target="https://www.pupr.edu/landscape-architecture/" TargetMode="External"/><Relationship Id="rId2029" Type="http://schemas.openxmlformats.org/officeDocument/2006/relationships/hyperlink" Target="http://cacp.utsa.edu/academic-programs/department-of-architecture/category/undergraduate-programs/" TargetMode="External"/><Relationship Id="rId194" Type="http://schemas.openxmlformats.org/officeDocument/2006/relationships/hyperlink" Target="https://www.sciarc.edu/academics/postgraduate/ms-synthetic-landscapes" TargetMode="External"/><Relationship Id="rId208" Type="http://schemas.openxmlformats.org/officeDocument/2006/relationships/hyperlink" Target="https://ced.berkeley.edu/academics/landscape-architecture-environmental-planning/programs/master-of-landscape-architecture/" TargetMode="External"/><Relationship Id="rId415" Type="http://schemas.openxmlformats.org/officeDocument/2006/relationships/hyperlink" Target="https://www.arc.miami.edu/academics/undergraduate/bachelor-of-architecture/index.html" TargetMode="External"/><Relationship Id="rId622" Type="http://schemas.openxmlformats.org/officeDocument/2006/relationships/hyperlink" Target="http://www.wiu.edu/cas/eagis/grad.php" TargetMode="External"/><Relationship Id="rId1045" Type="http://schemas.openxmlformats.org/officeDocument/2006/relationships/hyperlink" Target="https://wmich.edu/" TargetMode="External"/><Relationship Id="rId1252" Type="http://schemas.openxmlformats.org/officeDocument/2006/relationships/hyperlink" Target="https://design.njit.edu/bachelor-arts-interior-design" TargetMode="External"/><Relationship Id="rId1697" Type="http://schemas.openxmlformats.org/officeDocument/2006/relationships/hyperlink" Target="http://www.drexel.edu/" TargetMode="External"/><Relationship Id="rId1918" Type="http://schemas.openxmlformats.org/officeDocument/2006/relationships/hyperlink" Target="http://www.utk.edu/" TargetMode="External"/><Relationship Id="rId2082" Type="http://schemas.openxmlformats.org/officeDocument/2006/relationships/hyperlink" Target="http://www.hamptonu.edu/" TargetMode="External"/><Relationship Id="rId261" Type="http://schemas.openxmlformats.org/officeDocument/2006/relationships/hyperlink" Target="http://www.usc.edu/" TargetMode="External"/><Relationship Id="rId499" Type="http://schemas.openxmlformats.org/officeDocument/2006/relationships/hyperlink" Target="https://manoa.hawaii.edu/durp/admissions/phd-in-urban-and-regional-planning/" TargetMode="External"/><Relationship Id="rId927" Type="http://schemas.openxmlformats.org/officeDocument/2006/relationships/hyperlink" Target="http://www.aacc.edu/" TargetMode="External"/><Relationship Id="rId1112" Type="http://schemas.openxmlformats.org/officeDocument/2006/relationships/hyperlink" Target="http://www.drury.edu/" TargetMode="External"/><Relationship Id="rId1557" Type="http://schemas.openxmlformats.org/officeDocument/2006/relationships/hyperlink" Target="http://www.osu.edu/" TargetMode="External"/><Relationship Id="rId1764" Type="http://schemas.openxmlformats.org/officeDocument/2006/relationships/hyperlink" Target="https://tyler.temple.edu/programs/architecture/degree" TargetMode="External"/><Relationship Id="rId1971" Type="http://schemas.openxmlformats.org/officeDocument/2006/relationships/hyperlink" Target="http://dept.arch.tamu.edu/graduate/phd/index.html" TargetMode="External"/><Relationship Id="rId56" Type="http://schemas.openxmlformats.org/officeDocument/2006/relationships/hyperlink" Target="https://design.asu.edu/degree-programs/industrial-design-bsd" TargetMode="External"/><Relationship Id="rId359" Type="http://schemas.openxmlformats.org/officeDocument/2006/relationships/hyperlink" Target="http://www.fau.edu/" TargetMode="External"/><Relationship Id="rId566" Type="http://schemas.openxmlformats.org/officeDocument/2006/relationships/hyperlink" Target="https://www.saic.edu/academics/departments/hpres" TargetMode="External"/><Relationship Id="rId773" Type="http://schemas.openxmlformats.org/officeDocument/2006/relationships/hyperlink" Target="http://www.the-bac.edu/" TargetMode="External"/><Relationship Id="rId1196" Type="http://schemas.openxmlformats.org/officeDocument/2006/relationships/hyperlink" Target="http://www.ncsu.edu/" TargetMode="External"/><Relationship Id="rId1417" Type="http://schemas.openxmlformats.org/officeDocument/2006/relationships/hyperlink" Target="http://www.pratt.edu/" TargetMode="External"/><Relationship Id="rId1624" Type="http://schemas.openxmlformats.org/officeDocument/2006/relationships/hyperlink" Target="https://architecture.ou.edu/environmental-design-degree-requirements/" TargetMode="External"/><Relationship Id="rId1831" Type="http://schemas.openxmlformats.org/officeDocument/2006/relationships/hyperlink" Target="https://cupey.uagm.edu/" TargetMode="External"/><Relationship Id="rId121" Type="http://schemas.openxmlformats.org/officeDocument/2006/relationships/hyperlink" Target="http://www.cca.edu/" TargetMode="External"/><Relationship Id="rId219" Type="http://schemas.openxmlformats.org/officeDocument/2006/relationships/hyperlink" Target="http://www.berkeley.edu/" TargetMode="External"/><Relationship Id="rId426" Type="http://schemas.openxmlformats.org/officeDocument/2006/relationships/hyperlink" Target="http://www.miami.edu/" TargetMode="External"/><Relationship Id="rId633" Type="http://schemas.openxmlformats.org/officeDocument/2006/relationships/hyperlink" Target="http://www.bsu.edu/" TargetMode="External"/><Relationship Id="rId980" Type="http://schemas.openxmlformats.org/officeDocument/2006/relationships/hyperlink" Target="https://kcad.ferris.edu/programs/undergraduate/interiordesign/" TargetMode="External"/><Relationship Id="rId1056" Type="http://schemas.openxmlformats.org/officeDocument/2006/relationships/hyperlink" Target="https://dunwoody.edu/construction/electrical-construction-design-management/" TargetMode="External"/><Relationship Id="rId1263" Type="http://schemas.openxmlformats.org/officeDocument/2006/relationships/hyperlink" Target="http://www.princeton.edu/" TargetMode="External"/><Relationship Id="rId1929" Type="http://schemas.openxmlformats.org/officeDocument/2006/relationships/hyperlink" Target="https://www.delmar.edu/degrees/architecture/index.html" TargetMode="External"/><Relationship Id="rId2093" Type="http://schemas.openxmlformats.org/officeDocument/2006/relationships/hyperlink" Target="https://www.arch.virginia.edu/programs/landscape-architecture/graduate" TargetMode="External"/><Relationship Id="rId2107" Type="http://schemas.openxmlformats.org/officeDocument/2006/relationships/hyperlink" Target="http://bulletin.vcu.edu/graduate/school-government-public-affairs/urban-regional-planning-murp/" TargetMode="External"/><Relationship Id="rId840" Type="http://schemas.openxmlformats.org/officeDocument/2006/relationships/hyperlink" Target="http://dusp.mit.edu/" TargetMode="External"/><Relationship Id="rId938" Type="http://schemas.openxmlformats.org/officeDocument/2006/relationships/hyperlink" Target="https://www.goucher.edu/learn/graduate-programs/ma-in-historic-preservation/" TargetMode="External"/><Relationship Id="rId1470" Type="http://schemas.openxmlformats.org/officeDocument/2006/relationships/hyperlink" Target="http://ap.buffalo.edu/academics/undergraduate-degrees/bs-in-architecture.html" TargetMode="External"/><Relationship Id="rId1568" Type="http://schemas.openxmlformats.org/officeDocument/2006/relationships/hyperlink" Target="https://daap.uc.edu/academics/soa/programs/ms-art-education" TargetMode="External"/><Relationship Id="rId1775" Type="http://schemas.openxmlformats.org/officeDocument/2006/relationships/hyperlink" Target="http://www.temple.edu/" TargetMode="External"/><Relationship Id="rId67" Type="http://schemas.openxmlformats.org/officeDocument/2006/relationships/hyperlink" Target="http://www.arizona.edu/" TargetMode="External"/><Relationship Id="rId272" Type="http://schemas.openxmlformats.org/officeDocument/2006/relationships/hyperlink" Target="https://woodbury.edu/program/school-of-architecture/programs/architecture-la/" TargetMode="External"/><Relationship Id="rId577" Type="http://schemas.openxmlformats.org/officeDocument/2006/relationships/hyperlink" Target="http://www.siu.edu/" TargetMode="External"/><Relationship Id="rId700" Type="http://schemas.openxmlformats.org/officeDocument/2006/relationships/hyperlink" Target="https://design.uky.edu/architecture/" TargetMode="External"/><Relationship Id="rId1123" Type="http://schemas.openxmlformats.org/officeDocument/2006/relationships/hyperlink" Target="https://semo.edu/pdf/degree_map/2019-2020/COHSS-HIAN-HistoricPreservation-DONE-19.pdf" TargetMode="External"/><Relationship Id="rId1330" Type="http://schemas.openxmlformats.org/officeDocument/2006/relationships/hyperlink" Target="http://cooper.edu/architecture/about" TargetMode="External"/><Relationship Id="rId1428" Type="http://schemas.openxmlformats.org/officeDocument/2006/relationships/hyperlink" Target="https://www.arch.rpi.edu/academic/graduate/master-of-science-in-architectural-sciences/" TargetMode="External"/><Relationship Id="rId1635" Type="http://schemas.openxmlformats.org/officeDocument/2006/relationships/hyperlink" Target="http://www.pdx.edu/" TargetMode="External"/><Relationship Id="rId1982" Type="http://schemas.openxmlformats.org/officeDocument/2006/relationships/hyperlink" Target="http://www.ttu.edu/" TargetMode="External"/><Relationship Id="rId2160" Type="http://schemas.openxmlformats.org/officeDocument/2006/relationships/hyperlink" Target="http://www.washington.edu/" TargetMode="External"/><Relationship Id="rId132" Type="http://schemas.openxmlformats.org/officeDocument/2006/relationships/hyperlink" Target="https://planning.calpoly.edu/content/programs/mcrp" TargetMode="External"/><Relationship Id="rId784" Type="http://schemas.openxmlformats.org/officeDocument/2006/relationships/hyperlink" Target="http://www.the-bac.edu/" TargetMode="External"/><Relationship Id="rId991" Type="http://schemas.openxmlformats.org/officeDocument/2006/relationships/hyperlink" Target="http://ltu.edu/" TargetMode="External"/><Relationship Id="rId1067" Type="http://schemas.openxmlformats.org/officeDocument/2006/relationships/hyperlink" Target="http://www.dunwoody.edu/" TargetMode="External"/><Relationship Id="rId1842" Type="http://schemas.openxmlformats.org/officeDocument/2006/relationships/hyperlink" Target="https://www.risd.edu/academics/interior-architecture/undergraduate/" TargetMode="External"/><Relationship Id="rId2020" Type="http://schemas.openxmlformats.org/officeDocument/2006/relationships/hyperlink" Target="http://www.utexas.edu/" TargetMode="External"/><Relationship Id="rId437" Type="http://schemas.openxmlformats.org/officeDocument/2006/relationships/hyperlink" Target="https://planning.gatech.edu/phd" TargetMode="External"/><Relationship Id="rId644" Type="http://schemas.openxmlformats.org/officeDocument/2006/relationships/hyperlink" Target="https://www.bsu.edu/academics/collegesanddepartments/construction-management-interior-design/academic-programs/construction-management-major" TargetMode="External"/><Relationship Id="rId851" Type="http://schemas.openxmlformats.org/officeDocument/2006/relationships/hyperlink" Target="http://www.northeastern.edu/" TargetMode="External"/><Relationship Id="rId1274" Type="http://schemas.openxmlformats.org/officeDocument/2006/relationships/hyperlink" Target="http://landarch.rutgers.edu/master-landscape-architecture.html" TargetMode="External"/><Relationship Id="rId1481" Type="http://schemas.openxmlformats.org/officeDocument/2006/relationships/hyperlink" Target="http://syr.edu/" TargetMode="External"/><Relationship Id="rId1579" Type="http://schemas.openxmlformats.org/officeDocument/2006/relationships/hyperlink" Target="http://www.uc.edu/" TargetMode="External"/><Relationship Id="rId1702" Type="http://schemas.openxmlformats.org/officeDocument/2006/relationships/hyperlink" Target="https://drexel.edu/westphal/academics/graduate/URBS/" TargetMode="External"/><Relationship Id="rId2118" Type="http://schemas.openxmlformats.org/officeDocument/2006/relationships/hyperlink" Target="http://www.vt.edu/" TargetMode="External"/><Relationship Id="rId283" Type="http://schemas.openxmlformats.org/officeDocument/2006/relationships/hyperlink" Target="http://www.ucdenver.edu/" TargetMode="External"/><Relationship Id="rId490" Type="http://schemas.openxmlformats.org/officeDocument/2006/relationships/hyperlink" Target="http://www.uga.edu/" TargetMode="External"/><Relationship Id="rId504" Type="http://schemas.openxmlformats.org/officeDocument/2006/relationships/hyperlink" Target="http://www.iastate.edu/" TargetMode="External"/><Relationship Id="rId711" Type="http://schemas.openxmlformats.org/officeDocument/2006/relationships/hyperlink" Target="http://www.louisville.edu/" TargetMode="External"/><Relationship Id="rId949" Type="http://schemas.openxmlformats.org/officeDocument/2006/relationships/hyperlink" Target="http://www.umd.edu/" TargetMode="External"/><Relationship Id="rId1134" Type="http://schemas.openxmlformats.org/officeDocument/2006/relationships/hyperlink" Target="http://www.wustl.edu/" TargetMode="External"/><Relationship Id="rId1341" Type="http://schemas.openxmlformats.org/officeDocument/2006/relationships/hyperlink" Target="http://www.cornell.edu/" TargetMode="External"/><Relationship Id="rId1786" Type="http://schemas.openxmlformats.org/officeDocument/2006/relationships/hyperlink" Target="https://www.design.upenn.edu/architecture/graduate/post-professional-program-msd-aad" TargetMode="External"/><Relationship Id="rId1993" Type="http://schemas.openxmlformats.org/officeDocument/2006/relationships/hyperlink" Target="https://www.uta.edu/cappa/academics/planning-publicaffairs/public-affairs/phd-puad.php" TargetMode="External"/><Relationship Id="rId2171" Type="http://schemas.openxmlformats.org/officeDocument/2006/relationships/hyperlink" Target="https://www.tacoma.uw.edu/node/20965" TargetMode="External"/><Relationship Id="rId78" Type="http://schemas.openxmlformats.org/officeDocument/2006/relationships/hyperlink" Target="https://capla.arizona.edu/academics/certificates/real-estate-development" TargetMode="External"/><Relationship Id="rId143" Type="http://schemas.openxmlformats.org/officeDocument/2006/relationships/hyperlink" Target="http://www.cpp.edu/" TargetMode="External"/><Relationship Id="rId350" Type="http://schemas.openxmlformats.org/officeDocument/2006/relationships/hyperlink" Target="http://www.famu.edu/index.cfm?Architecture&amp;BachelorScienceArchitecturalStudies" TargetMode="External"/><Relationship Id="rId588" Type="http://schemas.openxmlformats.org/officeDocument/2006/relationships/hyperlink" Target="https://cuppa.uic.edu/academics/upp/upp-programs/doctorate-urban-planning-policy/" TargetMode="External"/><Relationship Id="rId795" Type="http://schemas.openxmlformats.org/officeDocument/2006/relationships/hyperlink" Target="http://www.bu.edu/" TargetMode="External"/><Relationship Id="rId809" Type="http://schemas.openxmlformats.org/officeDocument/2006/relationships/hyperlink" Target="http://www.harvard.edu/" TargetMode="External"/><Relationship Id="rId1201" Type="http://schemas.openxmlformats.org/officeDocument/2006/relationships/hyperlink" Target="https://design.ncsu.edu/academics/industrial-design/" TargetMode="External"/><Relationship Id="rId1439" Type="http://schemas.openxmlformats.org/officeDocument/2006/relationships/hyperlink" Target="http://www.albany.edu/" TargetMode="External"/><Relationship Id="rId1646" Type="http://schemas.openxmlformats.org/officeDocument/2006/relationships/hyperlink" Target="https://pppm.uoregon.edu/grad/master-of-community-and-regional-planning" TargetMode="External"/><Relationship Id="rId1853" Type="http://schemas.openxmlformats.org/officeDocument/2006/relationships/hyperlink" Target="https://www.rwu.edu/undergraduate/academics/programs/architecture" TargetMode="External"/><Relationship Id="rId2031" Type="http://schemas.openxmlformats.org/officeDocument/2006/relationships/hyperlink" Target="http://cacp.utsa.edu/academic-programs/interior-design/" TargetMode="External"/><Relationship Id="rId9" Type="http://schemas.openxmlformats.org/officeDocument/2006/relationships/hyperlink" Target="http://www.auburn.edu/" TargetMode="External"/><Relationship Id="rId210" Type="http://schemas.openxmlformats.org/officeDocument/2006/relationships/hyperlink" Target="https://ced.berkeley.edu/academics/landscape-architecture-environmental-planning/programs/phd-in-landscape-architecture-and-environmental-planning/" TargetMode="External"/><Relationship Id="rId448" Type="http://schemas.openxmlformats.org/officeDocument/2006/relationships/hyperlink" Target="http://www.gatech.edu/" TargetMode="External"/><Relationship Id="rId655" Type="http://schemas.openxmlformats.org/officeDocument/2006/relationships/hyperlink" Target="http://www.bsu.edu/" TargetMode="External"/><Relationship Id="rId862" Type="http://schemas.openxmlformats.org/officeDocument/2006/relationships/hyperlink" Target="https://camd.northeastern.edu/program/architecture/" TargetMode="External"/><Relationship Id="rId1078" Type="http://schemas.openxmlformats.org/officeDocument/2006/relationships/hyperlink" Target="https://arch.design.umn.edu/programs/m_arch/" TargetMode="External"/><Relationship Id="rId1285" Type="http://schemas.openxmlformats.org/officeDocument/2006/relationships/hyperlink" Target="http://newbrunswick.rutgers.edu/" TargetMode="External"/><Relationship Id="rId1492" Type="http://schemas.openxmlformats.org/officeDocument/2006/relationships/hyperlink" Target="https://www.newschool.edu/parsons/masters-architecture/" TargetMode="External"/><Relationship Id="rId1506" Type="http://schemas.openxmlformats.org/officeDocument/2006/relationships/hyperlink" Target="https://www.bgsu.edu/technology-architecture-and-applied-engineering/graduate-programs/construction-management.html" TargetMode="External"/><Relationship Id="rId1713" Type="http://schemas.openxmlformats.org/officeDocument/2006/relationships/hyperlink" Target="http://www.philau.edu/" TargetMode="External"/><Relationship Id="rId1920" Type="http://schemas.openxmlformats.org/officeDocument/2006/relationships/hyperlink" Target="http://www.utk.edu/" TargetMode="External"/><Relationship Id="rId2129" Type="http://schemas.openxmlformats.org/officeDocument/2006/relationships/hyperlink" Target="https://spia.vt.edu/academics/graduate/pgg.html" TargetMode="External"/><Relationship Id="rId294" Type="http://schemas.openxmlformats.org/officeDocument/2006/relationships/hyperlink" Target="https://architectureandplanning.ucdenver.edu/architecture/academics/phd/phd-geography-planning-design" TargetMode="External"/><Relationship Id="rId308" Type="http://schemas.openxmlformats.org/officeDocument/2006/relationships/hyperlink" Target="https://www.architecture.yale.edu/" TargetMode="External"/><Relationship Id="rId515" Type="http://schemas.openxmlformats.org/officeDocument/2006/relationships/hyperlink" Target="https://www.design.iastate.edu/architecture/degrees/architecture-ms/" TargetMode="External"/><Relationship Id="rId722" Type="http://schemas.openxmlformats.org/officeDocument/2006/relationships/hyperlink" Target="https://design.lsu.edu/architecture/admissions/master-of-architecture/" TargetMode="External"/><Relationship Id="rId1145" Type="http://schemas.openxmlformats.org/officeDocument/2006/relationships/hyperlink" Target="https://samfoxschool.wustl.edu/programs/msas" TargetMode="External"/><Relationship Id="rId1352" Type="http://schemas.openxmlformats.org/officeDocument/2006/relationships/hyperlink" Target="https://landscape.cals.cornell.edu/graduate/master-professional-studies/" TargetMode="External"/><Relationship Id="rId1797" Type="http://schemas.openxmlformats.org/officeDocument/2006/relationships/hyperlink" Target="http://www.upenn.edu/" TargetMode="External"/><Relationship Id="rId2182" Type="http://schemas.openxmlformats.org/officeDocument/2006/relationships/hyperlink" Target="http://wsu.edu/" TargetMode="External"/><Relationship Id="rId89" Type="http://schemas.openxmlformats.org/officeDocument/2006/relationships/hyperlink" Target="http://www.arizona.edu/" TargetMode="External"/><Relationship Id="rId154" Type="http://schemas.openxmlformats.org/officeDocument/2006/relationships/hyperlink" Target="http://env.cpp.edu/la/degree/bachelor-science-landscape-architecture" TargetMode="External"/><Relationship Id="rId361" Type="http://schemas.openxmlformats.org/officeDocument/2006/relationships/hyperlink" Target="http://www.fiu.edu/" TargetMode="External"/><Relationship Id="rId599" Type="http://schemas.openxmlformats.org/officeDocument/2006/relationships/hyperlink" Target="http://www.illinois.edu/" TargetMode="External"/><Relationship Id="rId1005" Type="http://schemas.openxmlformats.org/officeDocument/2006/relationships/hyperlink" Target="https://www.msu.edu/" TargetMode="External"/><Relationship Id="rId1212" Type="http://schemas.openxmlformats.org/officeDocument/2006/relationships/hyperlink" Target="http://www.unc.edu/" TargetMode="External"/><Relationship Id="rId1657" Type="http://schemas.openxmlformats.org/officeDocument/2006/relationships/hyperlink" Target="http://www.uoregon.edu/" TargetMode="External"/><Relationship Id="rId1864" Type="http://schemas.openxmlformats.org/officeDocument/2006/relationships/hyperlink" Target="http://web.uri.edu/" TargetMode="External"/><Relationship Id="rId2042" Type="http://schemas.openxmlformats.org/officeDocument/2006/relationships/hyperlink" Target="http://www.utsa.edu/" TargetMode="External"/><Relationship Id="rId459" Type="http://schemas.openxmlformats.org/officeDocument/2006/relationships/hyperlink" Target="https://id.gatech.edu/academics/bsid" TargetMode="External"/><Relationship Id="rId666" Type="http://schemas.openxmlformats.org/officeDocument/2006/relationships/hyperlink" Target="https://ag.purdue.edu/hla/LA/Pages/ProspectiveStudents-LA.aspx" TargetMode="External"/><Relationship Id="rId873" Type="http://schemas.openxmlformats.org/officeDocument/2006/relationships/hyperlink" Target="http://www.tufts.edu/" TargetMode="External"/><Relationship Id="rId1089" Type="http://schemas.openxmlformats.org/officeDocument/2006/relationships/hyperlink" Target="https://dha.design.umn.edu/programs/grad/" TargetMode="External"/><Relationship Id="rId1296" Type="http://schemas.openxmlformats.org/officeDocument/2006/relationships/hyperlink" Target="http://landscape.unm.edu/degree-programs/index.html" TargetMode="External"/><Relationship Id="rId1517" Type="http://schemas.openxmlformats.org/officeDocument/2006/relationships/hyperlink" Target="http://www.kent.edu/" TargetMode="External"/><Relationship Id="rId1724" Type="http://schemas.openxmlformats.org/officeDocument/2006/relationships/hyperlink" Target="https://www.jefferson.edu/academics/colleges-schools-institutes/architecture-and-the-built-environment/programs/construction-management-ms.html" TargetMode="External"/><Relationship Id="rId16" Type="http://schemas.openxmlformats.org/officeDocument/2006/relationships/hyperlink" Target="https://cadc.auburn.edu/architecture/program-of-environmental-design/" TargetMode="External"/><Relationship Id="rId221" Type="http://schemas.openxmlformats.org/officeDocument/2006/relationships/hyperlink" Target="http://www.ucdavis.edu/" TargetMode="External"/><Relationship Id="rId319" Type="http://schemas.openxmlformats.org/officeDocument/2006/relationships/hyperlink" Target="http://www.cua.edu/" TargetMode="External"/><Relationship Id="rId526" Type="http://schemas.openxmlformats.org/officeDocument/2006/relationships/hyperlink" Target="http://www.iastate.edu/" TargetMode="External"/><Relationship Id="rId1156" Type="http://schemas.openxmlformats.org/officeDocument/2006/relationships/hyperlink" Target="http://www.msstate.edu/" TargetMode="External"/><Relationship Id="rId1363" Type="http://schemas.openxmlformats.org/officeDocument/2006/relationships/hyperlink" Target="http://www.cornell.edu/" TargetMode="External"/><Relationship Id="rId1931" Type="http://schemas.openxmlformats.org/officeDocument/2006/relationships/hyperlink" Target="https://www.delmar.edu/degrees/architecture/index.html" TargetMode="External"/><Relationship Id="rId2207" Type="http://schemas.openxmlformats.org/officeDocument/2006/relationships/hyperlink" Target="https://uwm.edu/sarup/architecture/msarch/" TargetMode="External"/><Relationship Id="rId733" Type="http://schemas.openxmlformats.org/officeDocument/2006/relationships/hyperlink" Target="http://tulane.edu/" TargetMode="External"/><Relationship Id="rId940" Type="http://schemas.openxmlformats.org/officeDocument/2006/relationships/hyperlink" Target="https://www.mica.edu/undergraduate-majors-minors/architectural-design-major/" TargetMode="External"/><Relationship Id="rId1016" Type="http://schemas.openxmlformats.org/officeDocument/2006/relationships/hyperlink" Target="https://architecture.udmercy.edu/programs/5-year.php" TargetMode="External"/><Relationship Id="rId1570" Type="http://schemas.openxmlformats.org/officeDocument/2006/relationships/hyperlink" Target="https://www.artsci.uc.edu/undergradprograms/minors/historic-preservation.html" TargetMode="External"/><Relationship Id="rId1668" Type="http://schemas.openxmlformats.org/officeDocument/2006/relationships/hyperlink" Target="https://soa.cmu.edu/barch" TargetMode="External"/><Relationship Id="rId1875" Type="http://schemas.openxmlformats.org/officeDocument/2006/relationships/hyperlink" Target="http://www.clemson.edu/caah/departments/architecture/programs/mrud/index.html" TargetMode="External"/><Relationship Id="rId2193" Type="http://schemas.openxmlformats.org/officeDocument/2006/relationships/hyperlink" Target="https://huxley.wwu.edu/urban-planning-and-sustainable-development-program" TargetMode="External"/><Relationship Id="rId165" Type="http://schemas.openxmlformats.org/officeDocument/2006/relationships/hyperlink" Target="http://www.newschoolarch.edu/" TargetMode="External"/><Relationship Id="rId372" Type="http://schemas.openxmlformats.org/officeDocument/2006/relationships/hyperlink" Target="https://carta.fiu.edu/interiors/academics/degrees-and-programs/interior-architecture-ma/" TargetMode="External"/><Relationship Id="rId677" Type="http://schemas.openxmlformats.org/officeDocument/2006/relationships/hyperlink" Target="http://www.k-state.edu/" TargetMode="External"/><Relationship Id="rId800" Type="http://schemas.openxmlformats.org/officeDocument/2006/relationships/hyperlink" Target="https://www.gsd.harvard.edu/urban-planning-design/master-of-architecture-in-urban-design/" TargetMode="External"/><Relationship Id="rId1223" Type="http://schemas.openxmlformats.org/officeDocument/2006/relationships/hyperlink" Target="http://www.uncc.edu/" TargetMode="External"/><Relationship Id="rId1430" Type="http://schemas.openxmlformats.org/officeDocument/2006/relationships/hyperlink" Target="https://www.arch.rpi.edu/academic/graduate/lighting/" TargetMode="External"/><Relationship Id="rId1528" Type="http://schemas.openxmlformats.org/officeDocument/2006/relationships/hyperlink" Target="https://www.kent.edu/caed/master-healthcare-design" TargetMode="External"/><Relationship Id="rId2053" Type="http://schemas.openxmlformats.org/officeDocument/2006/relationships/hyperlink" Target="https://uh.edu/architecture/programs/undergraduate-programs/environmental-design/" TargetMode="External"/><Relationship Id="rId232" Type="http://schemas.openxmlformats.org/officeDocument/2006/relationships/hyperlink" Target="https://www.aud.ucla.edu/academics/m-arch-professional-degree" TargetMode="External"/><Relationship Id="rId884" Type="http://schemas.openxmlformats.org/officeDocument/2006/relationships/hyperlink" Target="https://www.umass.edu/larp/graduate/phd-planning" TargetMode="External"/><Relationship Id="rId1735" Type="http://schemas.openxmlformats.org/officeDocument/2006/relationships/hyperlink" Target="http://www.marywood.edu/" TargetMode="External"/><Relationship Id="rId1942" Type="http://schemas.openxmlformats.org/officeDocument/2006/relationships/hyperlink" Target="http://www.rice.edu/" TargetMode="External"/><Relationship Id="rId2120" Type="http://schemas.openxmlformats.org/officeDocument/2006/relationships/hyperlink" Target="http://www.vt.edu/" TargetMode="External"/><Relationship Id="rId27" Type="http://schemas.openxmlformats.org/officeDocument/2006/relationships/hyperlink" Target="http://www.uark.edu/" TargetMode="External"/><Relationship Id="rId537" Type="http://schemas.openxmlformats.org/officeDocument/2006/relationships/hyperlink" Target="https://www.uidaho.edu/caa/programs/architecture/m-architecture" TargetMode="External"/><Relationship Id="rId744" Type="http://schemas.openxmlformats.org/officeDocument/2006/relationships/hyperlink" Target="https://architecture.tulane.edu/academics/real-estate/msred" TargetMode="External"/><Relationship Id="rId951" Type="http://schemas.openxmlformats.org/officeDocument/2006/relationships/hyperlink" Target="http://www.umd.edu/" TargetMode="External"/><Relationship Id="rId1167" Type="http://schemas.openxmlformats.org/officeDocument/2006/relationships/hyperlink" Target="http://catalog.msstate.edu/undergraduate/collegesanddegreeprograms/collegeofarchitectureartanddesign/interiordesign/" TargetMode="External"/><Relationship Id="rId1374" Type="http://schemas.openxmlformats.org/officeDocument/2006/relationships/hyperlink" Target="https://ssa.ccny.cuny.edu/programs-centers/graduate-programs/m-urban-planning/" TargetMode="External"/><Relationship Id="rId1581" Type="http://schemas.openxmlformats.org/officeDocument/2006/relationships/hyperlink" Target="http://www.uc.edu/" TargetMode="External"/><Relationship Id="rId1679" Type="http://schemas.openxmlformats.org/officeDocument/2006/relationships/hyperlink" Target="http://www.cmu.edu/" TargetMode="External"/><Relationship Id="rId1802" Type="http://schemas.openxmlformats.org/officeDocument/2006/relationships/hyperlink" Target="https://www.design.upenn.edu/landscape-architecture/landscape-architecture-about" TargetMode="External"/><Relationship Id="rId2218" Type="http://schemas.openxmlformats.org/officeDocument/2006/relationships/hyperlink" Target="http://www.wvu.edu/" TargetMode="External"/><Relationship Id="rId80" Type="http://schemas.openxmlformats.org/officeDocument/2006/relationships/hyperlink" Target="https://capla.arizona.edu/academics/certificates/real-estate-development" TargetMode="External"/><Relationship Id="rId176" Type="http://schemas.openxmlformats.org/officeDocument/2006/relationships/hyperlink" Target="https://newschoolarch.edu/academics/school-of-architecture-and-cm/cm-programs/master-of-construction-management/" TargetMode="External"/><Relationship Id="rId383" Type="http://schemas.openxmlformats.org/officeDocument/2006/relationships/hyperlink" Target="http://www.ufl.edu/" TargetMode="External"/><Relationship Id="rId590" Type="http://schemas.openxmlformats.org/officeDocument/2006/relationships/hyperlink" Target="https://arch.uic.edu/MArch" TargetMode="External"/><Relationship Id="rId604" Type="http://schemas.openxmlformats.org/officeDocument/2006/relationships/hyperlink" Target="https://arch.illinois.edu/degrees/ms-arch-studies" TargetMode="External"/><Relationship Id="rId811" Type="http://schemas.openxmlformats.org/officeDocument/2006/relationships/hyperlink" Target="http://www.harvard.edu/" TargetMode="External"/><Relationship Id="rId1027" Type="http://schemas.openxmlformats.org/officeDocument/2006/relationships/hyperlink" Target="http://www.umich.edu/" TargetMode="External"/><Relationship Id="rId1234" Type="http://schemas.openxmlformats.org/officeDocument/2006/relationships/hyperlink" Target="https://bulletin.ndsu.edu/programs-study/undergraduate/environmental-design/" TargetMode="External"/><Relationship Id="rId1441" Type="http://schemas.openxmlformats.org/officeDocument/2006/relationships/hyperlink" Target="http://www.esf.edu/" TargetMode="External"/><Relationship Id="rId1886" Type="http://schemas.openxmlformats.org/officeDocument/2006/relationships/hyperlink" Target="http://www.clemson.edu/" TargetMode="External"/><Relationship Id="rId2064" Type="http://schemas.openxmlformats.org/officeDocument/2006/relationships/hyperlink" Target="http://www.utah.edu/" TargetMode="External"/><Relationship Id="rId243" Type="http://schemas.openxmlformats.org/officeDocument/2006/relationships/hyperlink" Target="http://www.ucla.edu/" TargetMode="External"/><Relationship Id="rId450" Type="http://schemas.openxmlformats.org/officeDocument/2006/relationships/hyperlink" Target="http://www.gatech.edu/" TargetMode="External"/><Relationship Id="rId688" Type="http://schemas.openxmlformats.org/officeDocument/2006/relationships/hyperlink" Target="https://architecture.ku.edu/" TargetMode="External"/><Relationship Id="rId895" Type="http://schemas.openxmlformats.org/officeDocument/2006/relationships/hyperlink" Target="http://www.umass.edu/" TargetMode="External"/><Relationship Id="rId909" Type="http://schemas.openxmlformats.org/officeDocument/2006/relationships/hyperlink" Target="http://www.wit.edu/" TargetMode="External"/><Relationship Id="rId1080" Type="http://schemas.openxmlformats.org/officeDocument/2006/relationships/hyperlink" Target="https://arch.design.umn.edu/programs/mssd/" TargetMode="External"/><Relationship Id="rId1301" Type="http://schemas.openxmlformats.org/officeDocument/2006/relationships/hyperlink" Target="http://www.unlv.edu/" TargetMode="External"/><Relationship Id="rId1539" Type="http://schemas.openxmlformats.org/officeDocument/2006/relationships/hyperlink" Target="http://www.miamioh.edu/" TargetMode="External"/><Relationship Id="rId1746" Type="http://schemas.openxmlformats.org/officeDocument/2006/relationships/hyperlink" Target="https://stuckeman.psu.edu/larch/programs/bla" TargetMode="External"/><Relationship Id="rId1953" Type="http://schemas.openxmlformats.org/officeDocument/2006/relationships/hyperlink" Target="http://laup.arch.tamu.edu/academics/graduate/mup/index.html" TargetMode="External"/><Relationship Id="rId2131" Type="http://schemas.openxmlformats.org/officeDocument/2006/relationships/hyperlink" Target="https://archdesign.caus.vt.edu/degrees/ph-d-in-architecture-and-design-research/" TargetMode="External"/><Relationship Id="rId38" Type="http://schemas.openxmlformats.org/officeDocument/2006/relationships/hyperlink" Target="https://uca.edu/ubulletin/colleges-departments/ca/art-design/" TargetMode="External"/><Relationship Id="rId103" Type="http://schemas.openxmlformats.org/officeDocument/2006/relationships/hyperlink" Target="http://www.academyart.edu/" TargetMode="External"/><Relationship Id="rId310" Type="http://schemas.openxmlformats.org/officeDocument/2006/relationships/hyperlink" Target="https://architecture.catholic.edu/academics/graduate-programs/index.html" TargetMode="External"/><Relationship Id="rId548" Type="http://schemas.openxmlformats.org/officeDocument/2006/relationships/hyperlink" Target="http://arch.iit.edu/study/m-arch-introduction" TargetMode="External"/><Relationship Id="rId755" Type="http://schemas.openxmlformats.org/officeDocument/2006/relationships/hyperlink" Target="http://uno.edu/" TargetMode="External"/><Relationship Id="rId962" Type="http://schemas.openxmlformats.org/officeDocument/2006/relationships/hyperlink" Target="https://arch.umd.edu/rdev/real-estate-development" TargetMode="External"/><Relationship Id="rId1178" Type="http://schemas.openxmlformats.org/officeDocument/2006/relationships/hyperlink" Target="http://www.ecu.edu/" TargetMode="External"/><Relationship Id="rId1385" Type="http://schemas.openxmlformats.org/officeDocument/2006/relationships/hyperlink" Target="http://www.nyit.edu/" TargetMode="External"/><Relationship Id="rId1592" Type="http://schemas.openxmlformats.org/officeDocument/2006/relationships/hyperlink" Target="http://www.hortla.okstate.edu/academics/landscape-management" TargetMode="External"/><Relationship Id="rId1606" Type="http://schemas.openxmlformats.org/officeDocument/2006/relationships/hyperlink" Target="http://ou-public.courseleaf.com/gibbs-architecture/architecture/architecture-three-year-program-bachelor-architectural-studies/" TargetMode="External"/><Relationship Id="rId1813" Type="http://schemas.openxmlformats.org/officeDocument/2006/relationships/hyperlink" Target="http://www.wcupa.edu/" TargetMode="External"/><Relationship Id="rId2229" Type="http://schemas.openxmlformats.org/officeDocument/2006/relationships/hyperlink" Target="https://designcomm.wvu.edu/graduate/agricultural-and-extension-education" TargetMode="External"/><Relationship Id="rId91" Type="http://schemas.openxmlformats.org/officeDocument/2006/relationships/hyperlink" Target="http://www.academyart.edu/" TargetMode="External"/><Relationship Id="rId187" Type="http://schemas.openxmlformats.org/officeDocument/2006/relationships/hyperlink" Target="http://www.sciarc.edu/" TargetMode="External"/><Relationship Id="rId394" Type="http://schemas.openxmlformats.org/officeDocument/2006/relationships/hyperlink" Target="https://dcp.ufl.edu/rinker/academics/masters/construction-management/" TargetMode="External"/><Relationship Id="rId408" Type="http://schemas.openxmlformats.org/officeDocument/2006/relationships/hyperlink" Target="https://catalog.ufl.edu/graduate/colleges-departments/design-construction-planning/urban-regional-planning/" TargetMode="External"/><Relationship Id="rId615" Type="http://schemas.openxmlformats.org/officeDocument/2006/relationships/hyperlink" Target="http://www.illinois.edu/" TargetMode="External"/><Relationship Id="rId822" Type="http://schemas.openxmlformats.org/officeDocument/2006/relationships/hyperlink" Target="https://massart.edu/academics/programs/architectural-design" TargetMode="External"/><Relationship Id="rId1038" Type="http://schemas.openxmlformats.org/officeDocument/2006/relationships/hyperlink" Target="https://taubmancollege.umich.edu/architecture/degrees/bachelor-science" TargetMode="External"/><Relationship Id="rId1245" Type="http://schemas.openxmlformats.org/officeDocument/2006/relationships/hyperlink" Target="http://www.unl.edu/" TargetMode="External"/><Relationship Id="rId1452" Type="http://schemas.openxmlformats.org/officeDocument/2006/relationships/hyperlink" Target="https://www.esf.edu/es/graduate/esgp.htm" TargetMode="External"/><Relationship Id="rId1897" Type="http://schemas.openxmlformats.org/officeDocument/2006/relationships/hyperlink" Target="http://arthistory.cofc.edu/grad-progs/index.php" TargetMode="External"/><Relationship Id="rId2075" Type="http://schemas.openxmlformats.org/officeDocument/2006/relationships/hyperlink" Target="https://laep.usu.edu/degrees/bachelors" TargetMode="External"/><Relationship Id="rId254" Type="http://schemas.openxmlformats.org/officeDocument/2006/relationships/hyperlink" Target="https://arch.usc.edu/master-of-architecture" TargetMode="External"/><Relationship Id="rId699" Type="http://schemas.openxmlformats.org/officeDocument/2006/relationships/hyperlink" Target="http://www.uky.edu/" TargetMode="External"/><Relationship Id="rId1091" Type="http://schemas.openxmlformats.org/officeDocument/2006/relationships/hyperlink" Target="https://dha.design.umn.edu/programs/grad/" TargetMode="External"/><Relationship Id="rId1105" Type="http://schemas.openxmlformats.org/officeDocument/2006/relationships/hyperlink" Target="https://landarch.design.umn.edu/prog/ldp/index.html" TargetMode="External"/><Relationship Id="rId1312" Type="http://schemas.openxmlformats.org/officeDocument/2006/relationships/hyperlink" Target="https://www.arch.columbia.edu/programs/7-m-s-historic-preservation" TargetMode="External"/><Relationship Id="rId1757" Type="http://schemas.openxmlformats.org/officeDocument/2006/relationships/hyperlink" Target="http://www.psu.edu/" TargetMode="External"/><Relationship Id="rId1964" Type="http://schemas.openxmlformats.org/officeDocument/2006/relationships/hyperlink" Target="http://www.tamu.edu/" TargetMode="External"/><Relationship Id="rId49" Type="http://schemas.openxmlformats.org/officeDocument/2006/relationships/hyperlink" Target="http://www.asu.edu/" TargetMode="External"/><Relationship Id="rId114" Type="http://schemas.openxmlformats.org/officeDocument/2006/relationships/hyperlink" Target="https://cavad.calbaptist.edu/programs/architecture-program" TargetMode="External"/><Relationship Id="rId461" Type="http://schemas.openxmlformats.org/officeDocument/2006/relationships/hyperlink" Target="http://mshci.gatech.edu/" TargetMode="External"/><Relationship Id="rId559" Type="http://schemas.openxmlformats.org/officeDocument/2006/relationships/hyperlink" Target="http://www.judsonu.edu/" TargetMode="External"/><Relationship Id="rId766" Type="http://schemas.openxmlformats.org/officeDocument/2006/relationships/hyperlink" Target="http://www.the-bac.edu/" TargetMode="External"/><Relationship Id="rId1189" Type="http://schemas.openxmlformats.org/officeDocument/2006/relationships/hyperlink" Target="https://oucc.dasa.ncsu.edu/dn-12idb-nosubplan-2198/" TargetMode="External"/><Relationship Id="rId1396" Type="http://schemas.openxmlformats.org/officeDocument/2006/relationships/hyperlink" Target="https://www.pratt.edu/academics/school-of-design/undergraduate-school-of-design/interior-design/interior-design-bfa/" TargetMode="External"/><Relationship Id="rId1617" Type="http://schemas.openxmlformats.org/officeDocument/2006/relationships/hyperlink" Target="http://www.ou.edu/" TargetMode="External"/><Relationship Id="rId1824" Type="http://schemas.openxmlformats.org/officeDocument/2006/relationships/hyperlink" Target="https://studyarchitecture.com/school/universidad-del-turabo/" TargetMode="External"/><Relationship Id="rId2142" Type="http://schemas.openxmlformats.org/officeDocument/2006/relationships/hyperlink" Target="http://www.washington.edu/" TargetMode="External"/><Relationship Id="rId198" Type="http://schemas.openxmlformats.org/officeDocument/2006/relationships/hyperlink" Target="https://ced.berkeley.edu/academics/architecture/programs/maad/" TargetMode="External"/><Relationship Id="rId321" Type="http://schemas.openxmlformats.org/officeDocument/2006/relationships/hyperlink" Target="http://www.cua.edu/" TargetMode="External"/><Relationship Id="rId419" Type="http://schemas.openxmlformats.org/officeDocument/2006/relationships/hyperlink" Target="https://www.arc.miami.edu/academics/graduate/master-of-science-in-architecture/index.html" TargetMode="External"/><Relationship Id="rId626" Type="http://schemas.openxmlformats.org/officeDocument/2006/relationships/hyperlink" Target="https://www.bsu.edu/academics/collegesanddepartments/architecture/academic-programs/masters/architecture" TargetMode="External"/><Relationship Id="rId973" Type="http://schemas.openxmlformats.org/officeDocument/2006/relationships/hyperlink" Target="http://www.emich.edu/" TargetMode="External"/><Relationship Id="rId1049" Type="http://schemas.openxmlformats.org/officeDocument/2006/relationships/hyperlink" Target="http://www.dunwoody.edu/" TargetMode="External"/><Relationship Id="rId1256" Type="http://schemas.openxmlformats.org/officeDocument/2006/relationships/hyperlink" Target="https://design.njit.edu/master-science-architecture" TargetMode="External"/><Relationship Id="rId2002" Type="http://schemas.openxmlformats.org/officeDocument/2006/relationships/hyperlink" Target="http://www.utexas.edu/" TargetMode="External"/><Relationship Id="rId2086" Type="http://schemas.openxmlformats.org/officeDocument/2006/relationships/hyperlink" Target="http://www.virginia.edu/" TargetMode="External"/><Relationship Id="rId833" Type="http://schemas.openxmlformats.org/officeDocument/2006/relationships/hyperlink" Target="http://web.mit.edu/student/" TargetMode="External"/><Relationship Id="rId1116" Type="http://schemas.openxmlformats.org/officeDocument/2006/relationships/hyperlink" Target="http://www.missouristate.edu/" TargetMode="External"/><Relationship Id="rId1463" Type="http://schemas.openxmlformats.org/officeDocument/2006/relationships/hyperlink" Target="http://www.alfredstate.edu/" TargetMode="External"/><Relationship Id="rId1670" Type="http://schemas.openxmlformats.org/officeDocument/2006/relationships/hyperlink" Target="https://soa.cmu.edu/march" TargetMode="External"/><Relationship Id="rId1768" Type="http://schemas.openxmlformats.org/officeDocument/2006/relationships/hyperlink" Target="https://bulletin.temple.edu/graduate/scd/tyler/city-regional-planning-ms/" TargetMode="External"/><Relationship Id="rId265" Type="http://schemas.openxmlformats.org/officeDocument/2006/relationships/hyperlink" Target="http://woodbury.edu/" TargetMode="External"/><Relationship Id="rId472" Type="http://schemas.openxmlformats.org/officeDocument/2006/relationships/hyperlink" Target="http://www.scad.edu/" TargetMode="External"/><Relationship Id="rId900" Type="http://schemas.openxmlformats.org/officeDocument/2006/relationships/hyperlink" Target="https://environment.umb.edu/graduate-programs/urban-planning-and-community-development-ms" TargetMode="External"/><Relationship Id="rId1323" Type="http://schemas.openxmlformats.org/officeDocument/2006/relationships/hyperlink" Target="http://www.columbia.edu/" TargetMode="External"/><Relationship Id="rId1530" Type="http://schemas.openxmlformats.org/officeDocument/2006/relationships/hyperlink" Target="https://www.kent.edu/caed/master-urban-design" TargetMode="External"/><Relationship Id="rId1628" Type="http://schemas.openxmlformats.org/officeDocument/2006/relationships/hyperlink" Target="https://www.clatsopcc.edu/academic-path/academic-programs-a-z/historic-preservation/" TargetMode="External"/><Relationship Id="rId1975" Type="http://schemas.openxmlformats.org/officeDocument/2006/relationships/hyperlink" Target="http://bjmlspa.tsu.edu/urban-planning-and-environmental-policy/courses/" TargetMode="External"/><Relationship Id="rId2153" Type="http://schemas.openxmlformats.org/officeDocument/2006/relationships/hyperlink" Target="http://cep.be.washington.edu/about/structure/" TargetMode="External"/><Relationship Id="rId125" Type="http://schemas.openxmlformats.org/officeDocument/2006/relationships/hyperlink" Target="http://calpoly.edu/" TargetMode="External"/><Relationship Id="rId332" Type="http://schemas.openxmlformats.org/officeDocument/2006/relationships/hyperlink" Target="https://www.udc.edu/causes/architecture/" TargetMode="External"/><Relationship Id="rId777" Type="http://schemas.openxmlformats.org/officeDocument/2006/relationships/hyperlink" Target="http://www.the-bac.edu/" TargetMode="External"/><Relationship Id="rId984" Type="http://schemas.openxmlformats.org/officeDocument/2006/relationships/hyperlink" Target="https://www.ltu.edu/architecture_and_design/architecture/architecture.asp" TargetMode="External"/><Relationship Id="rId1835" Type="http://schemas.openxmlformats.org/officeDocument/2006/relationships/hyperlink" Target="http://www.uprrp.edu/" TargetMode="External"/><Relationship Id="rId2013" Type="http://schemas.openxmlformats.org/officeDocument/2006/relationships/hyperlink" Target="https://soa.utexas.edu/node/6779" TargetMode="External"/><Relationship Id="rId2220" Type="http://schemas.openxmlformats.org/officeDocument/2006/relationships/hyperlink" Target="http://www.wvu.edu/" TargetMode="External"/><Relationship Id="rId637" Type="http://schemas.openxmlformats.org/officeDocument/2006/relationships/hyperlink" Target="http://www.bsu.edu/" TargetMode="External"/><Relationship Id="rId844" Type="http://schemas.openxmlformats.org/officeDocument/2006/relationships/hyperlink" Target="https://mitcre.mit.edu/" TargetMode="External"/><Relationship Id="rId1267" Type="http://schemas.openxmlformats.org/officeDocument/2006/relationships/hyperlink" Target="http://www.princeton.edu/" TargetMode="External"/><Relationship Id="rId1474" Type="http://schemas.openxmlformats.org/officeDocument/2006/relationships/hyperlink" Target="http://ap.buffalo.edu/academics/graduate-degrees/ms-architecture.html" TargetMode="External"/><Relationship Id="rId1681" Type="http://schemas.openxmlformats.org/officeDocument/2006/relationships/hyperlink" Target="http://www.cmu.edu/" TargetMode="External"/><Relationship Id="rId1902" Type="http://schemas.openxmlformats.org/officeDocument/2006/relationships/hyperlink" Target="http://www.sdstate.edu/" TargetMode="External"/><Relationship Id="rId2097" Type="http://schemas.openxmlformats.org/officeDocument/2006/relationships/hyperlink" Target="https://www.arch.virginia.edu/programs/urban-environmental-planning/graduate" TargetMode="External"/><Relationship Id="rId276" Type="http://schemas.openxmlformats.org/officeDocument/2006/relationships/hyperlink" Target="https://la.agsci.colostate.edu/" TargetMode="External"/><Relationship Id="rId483" Type="http://schemas.openxmlformats.org/officeDocument/2006/relationships/hyperlink" Target="https://www.savannahtech.edu/programs/historic-preservation-technician/" TargetMode="External"/><Relationship Id="rId690" Type="http://schemas.openxmlformats.org/officeDocument/2006/relationships/hyperlink" Target="https://architecture.ku.edu/" TargetMode="External"/><Relationship Id="rId704" Type="http://schemas.openxmlformats.org/officeDocument/2006/relationships/hyperlink" Target="https://design.uky.edu/interiors/" TargetMode="External"/><Relationship Id="rId911" Type="http://schemas.openxmlformats.org/officeDocument/2006/relationships/hyperlink" Target="http://www.wit.edu/" TargetMode="External"/><Relationship Id="rId1127" Type="http://schemas.openxmlformats.org/officeDocument/2006/relationships/hyperlink" Target="https://info.umkc.edu/aupd/academic-programs/urban-studies/" TargetMode="External"/><Relationship Id="rId1334" Type="http://schemas.openxmlformats.org/officeDocument/2006/relationships/hyperlink" Target="https://aap.cornell.edu/academics/architecture/undergraduate/barch-curriculum" TargetMode="External"/><Relationship Id="rId1541" Type="http://schemas.openxmlformats.org/officeDocument/2006/relationships/hyperlink" Target="http://www.miamioh.edu/" TargetMode="External"/><Relationship Id="rId1779" Type="http://schemas.openxmlformats.org/officeDocument/2006/relationships/hyperlink" Target="http://www.upenn.edu/" TargetMode="External"/><Relationship Id="rId1986" Type="http://schemas.openxmlformats.org/officeDocument/2006/relationships/hyperlink" Target="http://www.uta.edu/" TargetMode="External"/><Relationship Id="rId2164" Type="http://schemas.openxmlformats.org/officeDocument/2006/relationships/hyperlink" Target="http://www.washington.edu/" TargetMode="External"/><Relationship Id="rId40" Type="http://schemas.openxmlformats.org/officeDocument/2006/relationships/hyperlink" Target="https://design.asu.edu/degree-programs/architecture-march" TargetMode="External"/><Relationship Id="rId136" Type="http://schemas.openxmlformats.org/officeDocument/2006/relationships/hyperlink" Target="https://arce.calpoly.edu/content/programs/undergraduate" TargetMode="External"/><Relationship Id="rId343" Type="http://schemas.openxmlformats.org/officeDocument/2006/relationships/hyperlink" Target="http://www.udel.edu/" TargetMode="External"/><Relationship Id="rId550" Type="http://schemas.openxmlformats.org/officeDocument/2006/relationships/hyperlink" Target="http://arch.iit.edu/study/mla" TargetMode="External"/><Relationship Id="rId788" Type="http://schemas.openxmlformats.org/officeDocument/2006/relationships/hyperlink" Target="https://the-bac.edu/academics/school-of-architecture" TargetMode="External"/><Relationship Id="rId995" Type="http://schemas.openxmlformats.org/officeDocument/2006/relationships/hyperlink" Target="https://www.msu.edu/" TargetMode="External"/><Relationship Id="rId1180" Type="http://schemas.openxmlformats.org/officeDocument/2006/relationships/hyperlink" Target="http://www.ecu.edu/" TargetMode="External"/><Relationship Id="rId1401" Type="http://schemas.openxmlformats.org/officeDocument/2006/relationships/hyperlink" Target="http://www.pratt.edu/" TargetMode="External"/><Relationship Id="rId1639" Type="http://schemas.openxmlformats.org/officeDocument/2006/relationships/hyperlink" Target="http://www.uoregon.edu/" TargetMode="External"/><Relationship Id="rId1846" Type="http://schemas.openxmlformats.org/officeDocument/2006/relationships/hyperlink" Target="http://www.risd.edu/" TargetMode="External"/><Relationship Id="rId2024" Type="http://schemas.openxmlformats.org/officeDocument/2006/relationships/hyperlink" Target="http://www.utexas.edu/" TargetMode="External"/><Relationship Id="rId2231" Type="http://schemas.openxmlformats.org/officeDocument/2006/relationships/hyperlink" Target="https://designcomm.wvu.edu/graduate/human-and-community-development" TargetMode="External"/><Relationship Id="rId203" Type="http://schemas.openxmlformats.org/officeDocument/2006/relationships/hyperlink" Target="http://www.berkeley.edu/" TargetMode="External"/><Relationship Id="rId648" Type="http://schemas.openxmlformats.org/officeDocument/2006/relationships/hyperlink" Target="https://www.bsu.edu/academics/collegesanddepartments/construction-management-interior-design/academic-programs/interior-design-major" TargetMode="External"/><Relationship Id="rId855" Type="http://schemas.openxmlformats.org/officeDocument/2006/relationships/hyperlink" Target="http://www.northeastern.edu/" TargetMode="External"/><Relationship Id="rId1040" Type="http://schemas.openxmlformats.org/officeDocument/2006/relationships/hyperlink" Target="https://clas.wayne.edu/usp/undergrad/ba" TargetMode="External"/><Relationship Id="rId1278" Type="http://schemas.openxmlformats.org/officeDocument/2006/relationships/hyperlink" Target="https://bloustein.rutgers.edu/graduate/uppd/mcrs/" TargetMode="External"/><Relationship Id="rId1485" Type="http://schemas.openxmlformats.org/officeDocument/2006/relationships/hyperlink" Target="http://syr.edu/" TargetMode="External"/><Relationship Id="rId1692" Type="http://schemas.openxmlformats.org/officeDocument/2006/relationships/hyperlink" Target="https://soa.cmu.edu/ba-architecture" TargetMode="External"/><Relationship Id="rId1706" Type="http://schemas.openxmlformats.org/officeDocument/2006/relationships/hyperlink" Target="https://www.iup.edu/georegionalplan/undergrad/regional-planning/community-planning-and-development-bs/" TargetMode="External"/><Relationship Id="rId1913" Type="http://schemas.openxmlformats.org/officeDocument/2006/relationships/hyperlink" Target="https://www.mtsu.edu/programs/public-history-phd/index.php" TargetMode="External"/><Relationship Id="rId287" Type="http://schemas.openxmlformats.org/officeDocument/2006/relationships/hyperlink" Target="http://www.ucdenver.edu/" TargetMode="External"/><Relationship Id="rId410" Type="http://schemas.openxmlformats.org/officeDocument/2006/relationships/hyperlink" Target="https://dcp.ufl.edu/urp/academics/ph-d/" TargetMode="External"/><Relationship Id="rId494" Type="http://schemas.openxmlformats.org/officeDocument/2006/relationships/hyperlink" Target="http://www.uga.edu/" TargetMode="External"/><Relationship Id="rId508" Type="http://schemas.openxmlformats.org/officeDocument/2006/relationships/hyperlink" Target="http://www.iastate.edu/" TargetMode="External"/><Relationship Id="rId715" Type="http://schemas.openxmlformats.org/officeDocument/2006/relationships/hyperlink" Target="http://www.lsu.edu/" TargetMode="External"/><Relationship Id="rId922" Type="http://schemas.openxmlformats.org/officeDocument/2006/relationships/hyperlink" Target="https://www.aacc.edu/programs-and-courses/credit-and-degree-seekers/interior-design/" TargetMode="External"/><Relationship Id="rId1138" Type="http://schemas.openxmlformats.org/officeDocument/2006/relationships/hyperlink" Target="http://www.wustl.edu/" TargetMode="External"/><Relationship Id="rId1345" Type="http://schemas.openxmlformats.org/officeDocument/2006/relationships/hyperlink" Target="http://www.cornell.edu/" TargetMode="External"/><Relationship Id="rId1552" Type="http://schemas.openxmlformats.org/officeDocument/2006/relationships/hyperlink" Target="https://knowlton.osu.edu/landscape-architecture/mla" TargetMode="External"/><Relationship Id="rId1997" Type="http://schemas.openxmlformats.org/officeDocument/2006/relationships/hyperlink" Target="https://www.uta.edu/cappa/academics/architecture/interior-design/index.php" TargetMode="External"/><Relationship Id="rId2175" Type="http://schemas.openxmlformats.org/officeDocument/2006/relationships/hyperlink" Target="https://www.tacoma.uw.edu/urban-studies/ms-program-overview" TargetMode="External"/><Relationship Id="rId147" Type="http://schemas.openxmlformats.org/officeDocument/2006/relationships/hyperlink" Target="http://www.cpp.edu/" TargetMode="External"/><Relationship Id="rId354" Type="http://schemas.openxmlformats.org/officeDocument/2006/relationships/hyperlink" Target="http://cdsi.fau.edu/surp/murp/" TargetMode="External"/><Relationship Id="rId799" Type="http://schemas.openxmlformats.org/officeDocument/2006/relationships/hyperlink" Target="http://www.harvard.edu/" TargetMode="External"/><Relationship Id="rId1191" Type="http://schemas.openxmlformats.org/officeDocument/2006/relationships/hyperlink" Target="https://design.ncsu.edu/academics/design-studies/" TargetMode="External"/><Relationship Id="rId1205" Type="http://schemas.openxmlformats.org/officeDocument/2006/relationships/hyperlink" Target="https://design.ncsu.edu/academics/landscape-architecture/" TargetMode="External"/><Relationship Id="rId1857" Type="http://schemas.openxmlformats.org/officeDocument/2006/relationships/hyperlink" Target="https://www.rwu.edu/graduate/programs/graduate-programs/preservation-practices" TargetMode="External"/><Relationship Id="rId2035" Type="http://schemas.openxmlformats.org/officeDocument/2006/relationships/hyperlink" Target="http://cacp.utsa.edu/academic-programs/department-of-architecture/m.s.-in-architecture/" TargetMode="External"/><Relationship Id="rId51" Type="http://schemas.openxmlformats.org/officeDocument/2006/relationships/hyperlink" Target="http://www.asu.edu/" TargetMode="External"/><Relationship Id="rId561" Type="http://schemas.openxmlformats.org/officeDocument/2006/relationships/hyperlink" Target="http://www.saic.edu/" TargetMode="External"/><Relationship Id="rId659" Type="http://schemas.openxmlformats.org/officeDocument/2006/relationships/hyperlink" Target="http://www.iub.edu/" TargetMode="External"/><Relationship Id="rId866" Type="http://schemas.openxmlformats.org/officeDocument/2006/relationships/hyperlink" Target="https://camd.northeastern.edu/program/environmental-engineering-and-landscape-architecture-bsenve-2/" TargetMode="External"/><Relationship Id="rId1289" Type="http://schemas.openxmlformats.org/officeDocument/2006/relationships/hyperlink" Target="http://www.unm.edu/" TargetMode="External"/><Relationship Id="rId1412" Type="http://schemas.openxmlformats.org/officeDocument/2006/relationships/hyperlink" Target="https://www.pratt.edu/academics/architecture/urban-placemaking-and-management/" TargetMode="External"/><Relationship Id="rId1496" Type="http://schemas.openxmlformats.org/officeDocument/2006/relationships/hyperlink" Target="https://www.newschool.edu/parsons/ms-design-urban-ecology/" TargetMode="External"/><Relationship Id="rId1717" Type="http://schemas.openxmlformats.org/officeDocument/2006/relationships/hyperlink" Target="http://www.philau.edu/" TargetMode="External"/><Relationship Id="rId1924" Type="http://schemas.openxmlformats.org/officeDocument/2006/relationships/hyperlink" Target="http://www.memphis.edu/" TargetMode="External"/><Relationship Id="rId214" Type="http://schemas.openxmlformats.org/officeDocument/2006/relationships/hyperlink" Target="https://ced.berkeley.edu/academics/urban-design/master-of-urban-design/" TargetMode="External"/><Relationship Id="rId298" Type="http://schemas.openxmlformats.org/officeDocument/2006/relationships/hyperlink" Target="http://plantscience.uconn.edu/Students/Undergrad/Landscape_Architecture.php" TargetMode="External"/><Relationship Id="rId421" Type="http://schemas.openxmlformats.org/officeDocument/2006/relationships/hyperlink" Target="http://bulletin.miami.edu/graduate-academic-programs/architecture/master-urban-design-mud/" TargetMode="External"/><Relationship Id="rId519" Type="http://schemas.openxmlformats.org/officeDocument/2006/relationships/hyperlink" Target="https://www.design.iastate.edu/interdisciplinary-programs/urban-design/degree/" TargetMode="External"/><Relationship Id="rId1051" Type="http://schemas.openxmlformats.org/officeDocument/2006/relationships/hyperlink" Target="http://www.dunwoody.edu/" TargetMode="External"/><Relationship Id="rId1149" Type="http://schemas.openxmlformats.org/officeDocument/2006/relationships/hyperlink" Target="https://urbanstudies.wustl.edu/" TargetMode="External"/><Relationship Id="rId1356" Type="http://schemas.openxmlformats.org/officeDocument/2006/relationships/hyperlink" Target="https://aap.cornell.edu/academics/architecture/graduate/ms-aad" TargetMode="External"/><Relationship Id="rId2102" Type="http://schemas.openxmlformats.org/officeDocument/2006/relationships/hyperlink" Target="http://www.vcu.edu/" TargetMode="External"/><Relationship Id="rId158" Type="http://schemas.openxmlformats.org/officeDocument/2006/relationships/hyperlink" Target="https://catalog.csun.edu/academics/urbs/programs/mup-urban-planning/" TargetMode="External"/><Relationship Id="rId726" Type="http://schemas.openxmlformats.org/officeDocument/2006/relationships/hyperlink" Target="https://design.lsu.edu/doctor-design-cultural-preservation/about/" TargetMode="External"/><Relationship Id="rId933" Type="http://schemas.openxmlformats.org/officeDocument/2006/relationships/hyperlink" Target="http://www.aacc.edu/" TargetMode="External"/><Relationship Id="rId1009" Type="http://schemas.openxmlformats.org/officeDocument/2006/relationships/hyperlink" Target="http://www.udmercy.edu/" TargetMode="External"/><Relationship Id="rId1563" Type="http://schemas.openxmlformats.org/officeDocument/2006/relationships/hyperlink" Target="http://www.uc.edu/" TargetMode="External"/><Relationship Id="rId1770" Type="http://schemas.openxmlformats.org/officeDocument/2006/relationships/hyperlink" Target="https://tyler.temple.edu/programs/architecture/degree" TargetMode="External"/><Relationship Id="rId1868" Type="http://schemas.openxmlformats.org/officeDocument/2006/relationships/hyperlink" Target="http://www.clemson.edu/" TargetMode="External"/><Relationship Id="rId2186" Type="http://schemas.openxmlformats.org/officeDocument/2006/relationships/hyperlink" Target="http://wsu.edu/" TargetMode="External"/><Relationship Id="rId62" Type="http://schemas.openxmlformats.org/officeDocument/2006/relationships/hyperlink" Target="https://design.asu.edu/degree-programs/landscape-architecture-mla" TargetMode="External"/><Relationship Id="rId365" Type="http://schemas.openxmlformats.org/officeDocument/2006/relationships/hyperlink" Target="http://www.fiu.edu/" TargetMode="External"/><Relationship Id="rId572" Type="http://schemas.openxmlformats.org/officeDocument/2006/relationships/hyperlink" Target="https://architecture.siu.edu/undergraduate/arc-studies/program-description.php" TargetMode="External"/><Relationship Id="rId1216" Type="http://schemas.openxmlformats.org/officeDocument/2006/relationships/hyperlink" Target="https://catalog.uncc.edu/preview_program.php?catoid=25&amp;poid=5929&amp;returnto=2031" TargetMode="External"/><Relationship Id="rId1423" Type="http://schemas.openxmlformats.org/officeDocument/2006/relationships/hyperlink" Target="http://www.rpi.edu/" TargetMode="External"/><Relationship Id="rId1630" Type="http://schemas.openxmlformats.org/officeDocument/2006/relationships/hyperlink" Target="https://www.pdx.edu/urban-studies-planning/murp" TargetMode="External"/><Relationship Id="rId2046" Type="http://schemas.openxmlformats.org/officeDocument/2006/relationships/hyperlink" Target="http://www.uh.edu/" TargetMode="External"/><Relationship Id="rId225" Type="http://schemas.openxmlformats.org/officeDocument/2006/relationships/hyperlink" Target="http://www.uci.edu/" TargetMode="External"/><Relationship Id="rId432" Type="http://schemas.openxmlformats.org/officeDocument/2006/relationships/hyperlink" Target="http://www.usf.edu/" TargetMode="External"/><Relationship Id="rId877" Type="http://schemas.openxmlformats.org/officeDocument/2006/relationships/hyperlink" Target="http://www.tufts.edu/" TargetMode="External"/><Relationship Id="rId1062" Type="http://schemas.openxmlformats.org/officeDocument/2006/relationships/hyperlink" Target="https://dunwoody.edu/construction/hvacr-systems-servicing/" TargetMode="External"/><Relationship Id="rId1728" Type="http://schemas.openxmlformats.org/officeDocument/2006/relationships/hyperlink" Target="https://www.jefferson.edu/academics/colleges-schools-institutes/architecture-and-the-built-environment/programs/historic-preservation-ms.html" TargetMode="External"/><Relationship Id="rId1935" Type="http://schemas.openxmlformats.org/officeDocument/2006/relationships/hyperlink" Target="https://www.pvamu.edu/soa/programs/graduate/architecture/" TargetMode="External"/><Relationship Id="rId2113" Type="http://schemas.openxmlformats.org/officeDocument/2006/relationships/hyperlink" Target="https://archdesign.caus.vt.edu/degrees/bachelor-of-landscape-architecture/" TargetMode="External"/><Relationship Id="rId737" Type="http://schemas.openxmlformats.org/officeDocument/2006/relationships/hyperlink" Target="http://tulane.edu/" TargetMode="External"/><Relationship Id="rId944" Type="http://schemas.openxmlformats.org/officeDocument/2006/relationships/hyperlink" Target="https://www.morgan.edu/sap/arch" TargetMode="External"/><Relationship Id="rId1367" Type="http://schemas.openxmlformats.org/officeDocument/2006/relationships/hyperlink" Target="http://www.ccny.cuny.edu/" TargetMode="External"/><Relationship Id="rId1574" Type="http://schemas.openxmlformats.org/officeDocument/2006/relationships/hyperlink" Target="https://daap.uc.edu/academics/sop/overview/master-landscape-arch" TargetMode="External"/><Relationship Id="rId1781" Type="http://schemas.openxmlformats.org/officeDocument/2006/relationships/hyperlink" Target="http://www.upenn.edu/" TargetMode="External"/><Relationship Id="rId2197" Type="http://schemas.openxmlformats.org/officeDocument/2006/relationships/hyperlink" Target="https://dpla.wisc.edu/academics/graduate-programs/ms-landscape-architecture/" TargetMode="External"/><Relationship Id="rId73" Type="http://schemas.openxmlformats.org/officeDocument/2006/relationships/hyperlink" Target="http://www.arizona.edu/" TargetMode="External"/><Relationship Id="rId169" Type="http://schemas.openxmlformats.org/officeDocument/2006/relationships/hyperlink" Target="http://www.newschoolarch.edu/" TargetMode="External"/><Relationship Id="rId376" Type="http://schemas.openxmlformats.org/officeDocument/2006/relationships/hyperlink" Target="https://coss.fsu.edu/durp/masters-Program" TargetMode="External"/><Relationship Id="rId583" Type="http://schemas.openxmlformats.org/officeDocument/2006/relationships/hyperlink" Target="http://www.uic.edu/" TargetMode="External"/><Relationship Id="rId790" Type="http://schemas.openxmlformats.org/officeDocument/2006/relationships/hyperlink" Target="https://www.bu.edu/met/programs/graduate/city-planning/" TargetMode="External"/><Relationship Id="rId804" Type="http://schemas.openxmlformats.org/officeDocument/2006/relationships/hyperlink" Target="http://www.harvard.edu/" TargetMode="External"/><Relationship Id="rId1227" Type="http://schemas.openxmlformats.org/officeDocument/2006/relationships/hyperlink" Target="https://www.ndsu.edu/" TargetMode="External"/><Relationship Id="rId1434" Type="http://schemas.openxmlformats.org/officeDocument/2006/relationships/hyperlink" Target="https://www.rit.edu/study/interior-design-bfa" TargetMode="External"/><Relationship Id="rId1641" Type="http://schemas.openxmlformats.org/officeDocument/2006/relationships/hyperlink" Target="http://www.uoregon.edu/" TargetMode="External"/><Relationship Id="rId1879" Type="http://schemas.openxmlformats.org/officeDocument/2006/relationships/hyperlink" Target="http://www.clemson.edu/caah/departments/architecture/programs/graduate/master-of-architecture/index.html" TargetMode="External"/><Relationship Id="rId2057" Type="http://schemas.openxmlformats.org/officeDocument/2006/relationships/hyperlink" Target="https://uh.edu/architecture/programs/graduate-programs/architecture/" TargetMode="External"/><Relationship Id="rId4" Type="http://schemas.openxmlformats.org/officeDocument/2006/relationships/hyperlink" Target="https://www.aamu.edu/academics/undergraduate-studies/bachelor-science-urban-planning.html" TargetMode="External"/><Relationship Id="rId236" Type="http://schemas.openxmlformats.org/officeDocument/2006/relationships/hyperlink" Target="https://www.aud.ucla.edu/academics/m-a-ph-d-in-architecture" TargetMode="External"/><Relationship Id="rId443" Type="http://schemas.openxmlformats.org/officeDocument/2006/relationships/hyperlink" Target="https://arch.gatech.edu/master-science-urban-design" TargetMode="External"/><Relationship Id="rId650" Type="http://schemas.openxmlformats.org/officeDocument/2006/relationships/hyperlink" Target="https://www.bsu.edu/academics/collegesanddepartments/architecture/academic-programs" TargetMode="External"/><Relationship Id="rId888" Type="http://schemas.openxmlformats.org/officeDocument/2006/relationships/hyperlink" Target="https://www.umass.edu/architecture/ms-design" TargetMode="External"/><Relationship Id="rId1073" Type="http://schemas.openxmlformats.org/officeDocument/2006/relationships/hyperlink" Target="http://www.stcloudstate.edu/" TargetMode="External"/><Relationship Id="rId1280" Type="http://schemas.openxmlformats.org/officeDocument/2006/relationships/hyperlink" Target="https://bloustein.rutgers.edu/graduate/doctoral-studies/" TargetMode="External"/><Relationship Id="rId1501" Type="http://schemas.openxmlformats.org/officeDocument/2006/relationships/hyperlink" Target="http://www.bgsu.edu/" TargetMode="External"/><Relationship Id="rId1739" Type="http://schemas.openxmlformats.org/officeDocument/2006/relationships/hyperlink" Target="http://www.marywood.edu/" TargetMode="External"/><Relationship Id="rId1946" Type="http://schemas.openxmlformats.org/officeDocument/2006/relationships/hyperlink" Target="http://www.rice.edu/" TargetMode="External"/><Relationship Id="rId2124" Type="http://schemas.openxmlformats.org/officeDocument/2006/relationships/hyperlink" Target="http://www.vt.edu/" TargetMode="External"/><Relationship Id="rId303" Type="http://schemas.openxmlformats.org/officeDocument/2006/relationships/hyperlink" Target="http://www.yale.edu/" TargetMode="External"/><Relationship Id="rId748" Type="http://schemas.openxmlformats.org/officeDocument/2006/relationships/hyperlink" Target="https://soad.louisiana.edu/programs/interior-design" TargetMode="External"/><Relationship Id="rId955" Type="http://schemas.openxmlformats.org/officeDocument/2006/relationships/hyperlink" Target="http://www.umd.edu/" TargetMode="External"/><Relationship Id="rId1140" Type="http://schemas.openxmlformats.org/officeDocument/2006/relationships/hyperlink" Target="http://www.wustl.edu/" TargetMode="External"/><Relationship Id="rId1378" Type="http://schemas.openxmlformats.org/officeDocument/2006/relationships/hyperlink" Target="http://www.hunterurban.org/master-of-urban-planning" TargetMode="External"/><Relationship Id="rId1585" Type="http://schemas.openxmlformats.org/officeDocument/2006/relationships/hyperlink" Target="http://www.ursuline.edu/" TargetMode="External"/><Relationship Id="rId1792" Type="http://schemas.openxmlformats.org/officeDocument/2006/relationships/hyperlink" Target="https://www.design.upenn.edu/architecture/phd/about" TargetMode="External"/><Relationship Id="rId1806" Type="http://schemas.openxmlformats.org/officeDocument/2006/relationships/hyperlink" Target="https://www.urbanstudies.pitt.edu/program/major-requirements" TargetMode="External"/><Relationship Id="rId84" Type="http://schemas.openxmlformats.org/officeDocument/2006/relationships/hyperlink" Target="https://capla.arizona.edu/academics/bachelor-science-sustainable-built-environments" TargetMode="External"/><Relationship Id="rId387" Type="http://schemas.openxmlformats.org/officeDocument/2006/relationships/hyperlink" Target="http://www.ufl.edu/" TargetMode="External"/><Relationship Id="rId510" Type="http://schemas.openxmlformats.org/officeDocument/2006/relationships/hyperlink" Target="http://www.iastate.edu/" TargetMode="External"/><Relationship Id="rId594" Type="http://schemas.openxmlformats.org/officeDocument/2006/relationships/hyperlink" Target="https://arch.uic.edu/MADCrit" TargetMode="External"/><Relationship Id="rId608" Type="http://schemas.openxmlformats.org/officeDocument/2006/relationships/hyperlink" Target="https://landarch.illinois.edu/mla-program/" TargetMode="External"/><Relationship Id="rId815" Type="http://schemas.openxmlformats.org/officeDocument/2006/relationships/hyperlink" Target="http://www.harvard.edu/" TargetMode="External"/><Relationship Id="rId1238" Type="http://schemas.openxmlformats.org/officeDocument/2006/relationships/hyperlink" Target="https://architecture.unl.edu/degree-programs/interior-design/ms-architecture-specialization-interior-design" TargetMode="External"/><Relationship Id="rId1445" Type="http://schemas.openxmlformats.org/officeDocument/2006/relationships/hyperlink" Target="http://www.esf.edu/" TargetMode="External"/><Relationship Id="rId1652" Type="http://schemas.openxmlformats.org/officeDocument/2006/relationships/hyperlink" Target="https://archenvironment.uoregon.edu/architecture/grad/msarch" TargetMode="External"/><Relationship Id="rId2068" Type="http://schemas.openxmlformats.org/officeDocument/2006/relationships/hyperlink" Target="http://www.utah.edu/" TargetMode="External"/><Relationship Id="rId247" Type="http://schemas.openxmlformats.org/officeDocument/2006/relationships/hyperlink" Target="http://www.usc.edu/" TargetMode="External"/><Relationship Id="rId899" Type="http://schemas.openxmlformats.org/officeDocument/2006/relationships/hyperlink" Target="http://www.umb.edu/" TargetMode="External"/><Relationship Id="rId1000" Type="http://schemas.openxmlformats.org/officeDocument/2006/relationships/hyperlink" Target="https://www.canr.msu.edu/spdc/programs/landscape_architecture/la-undergraduate-degree" TargetMode="External"/><Relationship Id="rId1084" Type="http://schemas.openxmlformats.org/officeDocument/2006/relationships/hyperlink" Target="https://arch.design.umn.edu/programs/msrp/" TargetMode="External"/><Relationship Id="rId1305" Type="http://schemas.openxmlformats.org/officeDocument/2006/relationships/hyperlink" Target="http://www.unlv.edu/" TargetMode="External"/><Relationship Id="rId1957" Type="http://schemas.openxmlformats.org/officeDocument/2006/relationships/hyperlink" Target="http://laup.arch.tamu.edu/academics/graduate/ursc/" TargetMode="External"/><Relationship Id="rId107" Type="http://schemas.openxmlformats.org/officeDocument/2006/relationships/hyperlink" Target="http://www.academyart.edu/" TargetMode="External"/><Relationship Id="rId454" Type="http://schemas.openxmlformats.org/officeDocument/2006/relationships/hyperlink" Target="http://www.gatech.edu/" TargetMode="External"/><Relationship Id="rId661" Type="http://schemas.openxmlformats.org/officeDocument/2006/relationships/hyperlink" Target="http://www.iub.edu/" TargetMode="External"/><Relationship Id="rId759" Type="http://schemas.openxmlformats.org/officeDocument/2006/relationships/hyperlink" Target="http://uno.edu/" TargetMode="External"/><Relationship Id="rId966" Type="http://schemas.openxmlformats.org/officeDocument/2006/relationships/hyperlink" Target="https://www.uma.edu/academics/programs/architecture" TargetMode="External"/><Relationship Id="rId1291" Type="http://schemas.openxmlformats.org/officeDocument/2006/relationships/hyperlink" Target="http://www.unm.edu/" TargetMode="External"/><Relationship Id="rId1389" Type="http://schemas.openxmlformats.org/officeDocument/2006/relationships/hyperlink" Target="http://www.nyit.edu/" TargetMode="External"/><Relationship Id="rId1512" Type="http://schemas.openxmlformats.org/officeDocument/2006/relationships/hyperlink" Target="https://urban.csuohio.edu/mupd/mupd?_ga=2.202243091.385469338.1591125728-479913795.1591125728" TargetMode="External"/><Relationship Id="rId1596" Type="http://schemas.openxmlformats.org/officeDocument/2006/relationships/hyperlink" Target="https://go.okstate.edu/undergraduate-academics/majors/architecture.html" TargetMode="External"/><Relationship Id="rId1817" Type="http://schemas.openxmlformats.org/officeDocument/2006/relationships/hyperlink" Target="http://www.pupr.edu/" TargetMode="External"/><Relationship Id="rId2135" Type="http://schemas.openxmlformats.org/officeDocument/2006/relationships/hyperlink" Target="https://www.norwich.edu/programs/architecture-and-art" TargetMode="External"/><Relationship Id="rId11" Type="http://schemas.openxmlformats.org/officeDocument/2006/relationships/hyperlink" Target="http://www.auburn.edu/" TargetMode="External"/><Relationship Id="rId314" Type="http://schemas.openxmlformats.org/officeDocument/2006/relationships/hyperlink" Target="https://architecture.catholic.edu/academics/undergraduate-programs/architectural-studies/index.html" TargetMode="External"/><Relationship Id="rId398" Type="http://schemas.openxmlformats.org/officeDocument/2006/relationships/hyperlink" Target="https://dcp.ufl.edu/interior/academics-pathways/" TargetMode="External"/><Relationship Id="rId521" Type="http://schemas.openxmlformats.org/officeDocument/2006/relationships/hyperlink" Target="https://www.design.iastate.edu/interior-design/graduate-degrees/mfa-in-interior-design/" TargetMode="External"/><Relationship Id="rId619" Type="http://schemas.openxmlformats.org/officeDocument/2006/relationships/hyperlink" Target="http://www.illinois.edu/" TargetMode="External"/><Relationship Id="rId1151" Type="http://schemas.openxmlformats.org/officeDocument/2006/relationships/hyperlink" Target="https://sever.wustl.edu/degreeprograms/construction-management/Pages/Construction-Management-Curriculum.aspx" TargetMode="External"/><Relationship Id="rId1249" Type="http://schemas.openxmlformats.org/officeDocument/2006/relationships/hyperlink" Target="http://www.njit.edu/" TargetMode="External"/><Relationship Id="rId2079" Type="http://schemas.openxmlformats.org/officeDocument/2006/relationships/hyperlink" Target="https://qcnr.usu.edu/graduates/degrees/bioregional_planning" TargetMode="External"/><Relationship Id="rId2202" Type="http://schemas.openxmlformats.org/officeDocument/2006/relationships/hyperlink" Target="http://www.uwm.edu/" TargetMode="External"/><Relationship Id="rId95" Type="http://schemas.openxmlformats.org/officeDocument/2006/relationships/hyperlink" Target="http://www.academyart.edu/" TargetMode="External"/><Relationship Id="rId160" Type="http://schemas.openxmlformats.org/officeDocument/2006/relationships/hyperlink" Target="https://catalog.csun.edu/academics/urbs/programs/ba-urban-studies-and-planning/" TargetMode="External"/><Relationship Id="rId826" Type="http://schemas.openxmlformats.org/officeDocument/2006/relationships/hyperlink" Target="http://architecture.mit.edu/" TargetMode="External"/><Relationship Id="rId1011" Type="http://schemas.openxmlformats.org/officeDocument/2006/relationships/hyperlink" Target="http://www.udmercy.edu/" TargetMode="External"/><Relationship Id="rId1109" Type="http://schemas.openxmlformats.org/officeDocument/2006/relationships/hyperlink" Target="https://interior.design.umn.edu/about/degree_programs.html" TargetMode="External"/><Relationship Id="rId1456" Type="http://schemas.openxmlformats.org/officeDocument/2006/relationships/hyperlink" Target="https://www.esf.edu/fnrm/graduate/scm/" TargetMode="External"/><Relationship Id="rId1663" Type="http://schemas.openxmlformats.org/officeDocument/2006/relationships/hyperlink" Target="http://www.uoregon.edu/" TargetMode="External"/><Relationship Id="rId1870" Type="http://schemas.openxmlformats.org/officeDocument/2006/relationships/hyperlink" Target="http://www.clemson.edu/" TargetMode="External"/><Relationship Id="rId1968" Type="http://schemas.openxmlformats.org/officeDocument/2006/relationships/hyperlink" Target="http://www.tamu.edu/" TargetMode="External"/><Relationship Id="rId258" Type="http://schemas.openxmlformats.org/officeDocument/2006/relationships/hyperlink" Target="https://arch.usc.edu/master-of-building-science" TargetMode="External"/><Relationship Id="rId465" Type="http://schemas.openxmlformats.org/officeDocument/2006/relationships/hyperlink" Target="https://catalog.gsu.edu/graduate20192020/college-of-arts-and-sciences/" TargetMode="External"/><Relationship Id="rId672" Type="http://schemas.openxmlformats.org/officeDocument/2006/relationships/hyperlink" Target="https://architecture.nd.edu/academics-programs/graduate-programs/" TargetMode="External"/><Relationship Id="rId1095" Type="http://schemas.openxmlformats.org/officeDocument/2006/relationships/hyperlink" Target="https://landarch.design.umn.edu/prog/mla/index.html" TargetMode="External"/><Relationship Id="rId1316" Type="http://schemas.openxmlformats.org/officeDocument/2006/relationships/hyperlink" Target="https://www.arch.columbia.edu/programs/4-m-s-critical-curatorial-conceptual-practices" TargetMode="External"/><Relationship Id="rId1523" Type="http://schemas.openxmlformats.org/officeDocument/2006/relationships/hyperlink" Target="http://www.kent.edu/" TargetMode="External"/><Relationship Id="rId1730" Type="http://schemas.openxmlformats.org/officeDocument/2006/relationships/hyperlink" Target="https://www.jefferson.edu/academics/colleges-schools-institutes/architecture-and-the-built-environment/programs/interior-architecture-ms.html" TargetMode="External"/><Relationship Id="rId2146" Type="http://schemas.openxmlformats.org/officeDocument/2006/relationships/hyperlink" Target="http://www.washington.edu/" TargetMode="External"/><Relationship Id="rId22" Type="http://schemas.openxmlformats.org/officeDocument/2006/relationships/hyperlink" Target="https://fayjones.uark.edu/academics/graduate-program/index.php" TargetMode="External"/><Relationship Id="rId118" Type="http://schemas.openxmlformats.org/officeDocument/2006/relationships/hyperlink" Target="https://www.cca.edu/architecture/barch/" TargetMode="External"/><Relationship Id="rId325" Type="http://schemas.openxmlformats.org/officeDocument/2006/relationships/hyperlink" Target="http://www.gwu.edu/" TargetMode="External"/><Relationship Id="rId532" Type="http://schemas.openxmlformats.org/officeDocument/2006/relationships/hyperlink" Target="http://www.uiowa.edu/" TargetMode="External"/><Relationship Id="rId977" Type="http://schemas.openxmlformats.org/officeDocument/2006/relationships/hyperlink" Target="http://www.ferris.edu/" TargetMode="External"/><Relationship Id="rId1162" Type="http://schemas.openxmlformats.org/officeDocument/2006/relationships/hyperlink" Target="http://www.msstate.edu/" TargetMode="External"/><Relationship Id="rId1828" Type="http://schemas.openxmlformats.org/officeDocument/2006/relationships/hyperlink" Target="https://gurabo.uagm.edu/en/node/13281" TargetMode="External"/><Relationship Id="rId2006" Type="http://schemas.openxmlformats.org/officeDocument/2006/relationships/hyperlink" Target="http://www.utexas.edu/" TargetMode="External"/><Relationship Id="rId2213" Type="http://schemas.openxmlformats.org/officeDocument/2006/relationships/hyperlink" Target="https://www.fairmontstate.edu/collegeofscitech/academics/architecture-program" TargetMode="External"/><Relationship Id="rId171" Type="http://schemas.openxmlformats.org/officeDocument/2006/relationships/hyperlink" Target="http://www.newschoolarch.edu/" TargetMode="External"/><Relationship Id="rId837" Type="http://schemas.openxmlformats.org/officeDocument/2006/relationships/hyperlink" Target="http://web.mit.edu/student/" TargetMode="External"/><Relationship Id="rId1022" Type="http://schemas.openxmlformats.org/officeDocument/2006/relationships/hyperlink" Target="https://seas.umich.edu/academics/phd" TargetMode="External"/><Relationship Id="rId1467" Type="http://schemas.openxmlformats.org/officeDocument/2006/relationships/hyperlink" Target="http://www.buffalo.edu/" TargetMode="External"/><Relationship Id="rId1674" Type="http://schemas.openxmlformats.org/officeDocument/2006/relationships/hyperlink" Target="https://soa.cmu.edu/mud" TargetMode="External"/><Relationship Id="rId1881" Type="http://schemas.openxmlformats.org/officeDocument/2006/relationships/hyperlink" Target="http://www.clemson.edu/caah/departments/architecture/programs/graduate/master-of-science/index.html" TargetMode="External"/><Relationship Id="rId269" Type="http://schemas.openxmlformats.org/officeDocument/2006/relationships/hyperlink" Target="http://woodbury.edu/" TargetMode="External"/><Relationship Id="rId476" Type="http://schemas.openxmlformats.org/officeDocument/2006/relationships/hyperlink" Target="http://www.scad.edu/" TargetMode="External"/><Relationship Id="rId683" Type="http://schemas.openxmlformats.org/officeDocument/2006/relationships/hyperlink" Target="http://www.ku.edu/" TargetMode="External"/><Relationship Id="rId890" Type="http://schemas.openxmlformats.org/officeDocument/2006/relationships/hyperlink" Target="https://www.umass.edu/architecture/ms-design-historic-preservation" TargetMode="External"/><Relationship Id="rId904" Type="http://schemas.openxmlformats.org/officeDocument/2006/relationships/hyperlink" Target="https://wit.edu/learning/school-management/building-construction-management-bs" TargetMode="External"/><Relationship Id="rId1327" Type="http://schemas.openxmlformats.org/officeDocument/2006/relationships/hyperlink" Target="http://www.columbia.edu/" TargetMode="External"/><Relationship Id="rId1534" Type="http://schemas.openxmlformats.org/officeDocument/2006/relationships/hyperlink" Target="https://www.kent.edu/caed/architecture-0" TargetMode="External"/><Relationship Id="rId1741" Type="http://schemas.openxmlformats.org/officeDocument/2006/relationships/hyperlink" Target="http://www.marywood.edu/" TargetMode="External"/><Relationship Id="rId1979" Type="http://schemas.openxmlformats.org/officeDocument/2006/relationships/hyperlink" Target="https://www.depts.ttu.edu/architecture/acad-admissions/undergraduate-degrees.php" TargetMode="External"/><Relationship Id="rId2157" Type="http://schemas.openxmlformats.org/officeDocument/2006/relationships/hyperlink" Target="https://arch.be.uw.edu/programs-and-courses/ms-arch/design-technology/" TargetMode="External"/><Relationship Id="rId33" Type="http://schemas.openxmlformats.org/officeDocument/2006/relationships/hyperlink" Target="http://www.uark.edu/" TargetMode="External"/><Relationship Id="rId129" Type="http://schemas.openxmlformats.org/officeDocument/2006/relationships/hyperlink" Target="http://calpoly.edu/" TargetMode="External"/><Relationship Id="rId336" Type="http://schemas.openxmlformats.org/officeDocument/2006/relationships/hyperlink" Target="https://www.udc.edu/causes/urban-sustainability/" TargetMode="External"/><Relationship Id="rId543" Type="http://schemas.openxmlformats.org/officeDocument/2006/relationships/hyperlink" Target="http://www.uidaho.edu/" TargetMode="External"/><Relationship Id="rId988" Type="http://schemas.openxmlformats.org/officeDocument/2006/relationships/hyperlink" Target="https://www.ltu.edu/engineering/technology/construction-engineering-technology-and-management-undergrad.asp" TargetMode="External"/><Relationship Id="rId1173" Type="http://schemas.openxmlformats.org/officeDocument/2006/relationships/hyperlink" Target="https://www.appstate.edu/academics/graduate/id/geography-ma" TargetMode="External"/><Relationship Id="rId1380" Type="http://schemas.openxmlformats.org/officeDocument/2006/relationships/hyperlink" Target="http://www.hunterurban.org/master-of-science-in-urban-policy-and-leadership" TargetMode="External"/><Relationship Id="rId1601" Type="http://schemas.openxmlformats.org/officeDocument/2006/relationships/hyperlink" Target="http://www.ou.edu/" TargetMode="External"/><Relationship Id="rId1839" Type="http://schemas.openxmlformats.org/officeDocument/2006/relationships/hyperlink" Target="http://www.risd.edu/" TargetMode="External"/><Relationship Id="rId2017" Type="http://schemas.openxmlformats.org/officeDocument/2006/relationships/hyperlink" Target="https://soa.utexas.edu/node/6779" TargetMode="External"/><Relationship Id="rId2224" Type="http://schemas.openxmlformats.org/officeDocument/2006/relationships/hyperlink" Target="http://www.wvu.edu/" TargetMode="External"/><Relationship Id="rId182" Type="http://schemas.openxmlformats.org/officeDocument/2006/relationships/hyperlink" Target="http://gep.sonoma.edu/degree-programs" TargetMode="External"/><Relationship Id="rId403" Type="http://schemas.openxmlformats.org/officeDocument/2006/relationships/hyperlink" Target="http://www.ufl.edu/" TargetMode="External"/><Relationship Id="rId750" Type="http://schemas.openxmlformats.org/officeDocument/2006/relationships/hyperlink" Target="https://soad.louisiana.edu/programs/industrial-design" TargetMode="External"/><Relationship Id="rId848" Type="http://schemas.openxmlformats.org/officeDocument/2006/relationships/hyperlink" Target="http://dusp.mit.edu/degrees/undergraduate" TargetMode="External"/><Relationship Id="rId1033" Type="http://schemas.openxmlformats.org/officeDocument/2006/relationships/hyperlink" Target="http://www.umich.edu/" TargetMode="External"/><Relationship Id="rId1478" Type="http://schemas.openxmlformats.org/officeDocument/2006/relationships/hyperlink" Target="http://ap.buffalo.edu/academics/graduate-degrees/ms-real-estate-development.html" TargetMode="External"/><Relationship Id="rId1685" Type="http://schemas.openxmlformats.org/officeDocument/2006/relationships/hyperlink" Target="http://www.cmu.edu/" TargetMode="External"/><Relationship Id="rId1892" Type="http://schemas.openxmlformats.org/officeDocument/2006/relationships/hyperlink" Target="http://www.cofc.edu/" TargetMode="External"/><Relationship Id="rId1906" Type="http://schemas.openxmlformats.org/officeDocument/2006/relationships/hyperlink" Target="http://www.sdstate.edu/" TargetMode="External"/><Relationship Id="rId487" Type="http://schemas.openxmlformats.org/officeDocument/2006/relationships/hyperlink" Target="https://ced.uga.edu/programs/bla/" TargetMode="External"/><Relationship Id="rId610" Type="http://schemas.openxmlformats.org/officeDocument/2006/relationships/hyperlink" Target="https://landarch.illinois.edu/msud-program/" TargetMode="External"/><Relationship Id="rId694" Type="http://schemas.openxmlformats.org/officeDocument/2006/relationships/hyperlink" Target="https://design.uky.edu/historic-preservation/" TargetMode="External"/><Relationship Id="rId708" Type="http://schemas.openxmlformats.org/officeDocument/2006/relationships/hyperlink" Target="https://design.uky.edu/urban-and-environmental-design/" TargetMode="External"/><Relationship Id="rId915" Type="http://schemas.openxmlformats.org/officeDocument/2006/relationships/hyperlink" Target="http://www.aacc.edu/" TargetMode="External"/><Relationship Id="rId1240" Type="http://schemas.openxmlformats.org/officeDocument/2006/relationships/hyperlink" Target="https://architecture.unl.edu/degree-programs/architecture/masters-architecture" TargetMode="External"/><Relationship Id="rId1338" Type="http://schemas.openxmlformats.org/officeDocument/2006/relationships/hyperlink" Target="https://aap.cornell.edu/academics/crp/graduate/ms-ma-rs-degree-details" TargetMode="External"/><Relationship Id="rId1545" Type="http://schemas.openxmlformats.org/officeDocument/2006/relationships/hyperlink" Target="http://www.osu.edu/" TargetMode="External"/><Relationship Id="rId2070" Type="http://schemas.openxmlformats.org/officeDocument/2006/relationships/hyperlink" Target="http://www.utah.edu/" TargetMode="External"/><Relationship Id="rId2168" Type="http://schemas.openxmlformats.org/officeDocument/2006/relationships/hyperlink" Target="http://www.tacoma.uw.edu/" TargetMode="External"/><Relationship Id="rId347" Type="http://schemas.openxmlformats.org/officeDocument/2006/relationships/hyperlink" Target="http://www.famu.edu/" TargetMode="External"/><Relationship Id="rId999" Type="http://schemas.openxmlformats.org/officeDocument/2006/relationships/hyperlink" Target="https://www.msu.edu/" TargetMode="External"/><Relationship Id="rId1100" Type="http://schemas.openxmlformats.org/officeDocument/2006/relationships/hyperlink" Target="http://twin-cities.umn.edu/" TargetMode="External"/><Relationship Id="rId1184" Type="http://schemas.openxmlformats.org/officeDocument/2006/relationships/hyperlink" Target="http://www.ncsu.edu/" TargetMode="External"/><Relationship Id="rId1405" Type="http://schemas.openxmlformats.org/officeDocument/2006/relationships/hyperlink" Target="http://www.pratt.edu/" TargetMode="External"/><Relationship Id="rId1752" Type="http://schemas.openxmlformats.org/officeDocument/2006/relationships/hyperlink" Target="https://stuckeman.psu.edu/larch/programs/mla" TargetMode="External"/><Relationship Id="rId2028" Type="http://schemas.openxmlformats.org/officeDocument/2006/relationships/hyperlink" Target="http://www.utsa.edu/" TargetMode="External"/><Relationship Id="rId44" Type="http://schemas.openxmlformats.org/officeDocument/2006/relationships/hyperlink" Target="https://design.asu.edu/degree-programs/energy-performance-climate-responsive-architecture-ms" TargetMode="External"/><Relationship Id="rId554" Type="http://schemas.openxmlformats.org/officeDocument/2006/relationships/hyperlink" Target="http://arch.iit.edu/study/phd-introduction" TargetMode="External"/><Relationship Id="rId761" Type="http://schemas.openxmlformats.org/officeDocument/2006/relationships/hyperlink" Target="http://uno.edu/" TargetMode="External"/><Relationship Id="rId859" Type="http://schemas.openxmlformats.org/officeDocument/2006/relationships/hyperlink" Target="http://www.northeastern.edu/" TargetMode="External"/><Relationship Id="rId1391" Type="http://schemas.openxmlformats.org/officeDocument/2006/relationships/hyperlink" Target="http://www.nyu.edu/" TargetMode="External"/><Relationship Id="rId1489" Type="http://schemas.openxmlformats.org/officeDocument/2006/relationships/hyperlink" Target="http://www.newschool.edu/" TargetMode="External"/><Relationship Id="rId1612" Type="http://schemas.openxmlformats.org/officeDocument/2006/relationships/hyperlink" Target="https://architecture.ou.edu/interior-design-degree-requirements/" TargetMode="External"/><Relationship Id="rId1696" Type="http://schemas.openxmlformats.org/officeDocument/2006/relationships/hyperlink" Target="https://delval.edu/programs/undergraduate-majors/landscape-designbuild-bs" TargetMode="External"/><Relationship Id="rId1917" Type="http://schemas.openxmlformats.org/officeDocument/2006/relationships/hyperlink" Target="https://archdesign.utk.edu/programs/interior-architecture-bachelor/" TargetMode="External"/><Relationship Id="rId193" Type="http://schemas.openxmlformats.org/officeDocument/2006/relationships/hyperlink" Target="http://www.sciarc.edu/" TargetMode="External"/><Relationship Id="rId207" Type="http://schemas.openxmlformats.org/officeDocument/2006/relationships/hyperlink" Target="http://www.berkeley.edu/" TargetMode="External"/><Relationship Id="rId414" Type="http://schemas.openxmlformats.org/officeDocument/2006/relationships/hyperlink" Target="http://www.miami.edu/" TargetMode="External"/><Relationship Id="rId498" Type="http://schemas.openxmlformats.org/officeDocument/2006/relationships/hyperlink" Target="http://www.manoa.hawaii.edu/" TargetMode="External"/><Relationship Id="rId621" Type="http://schemas.openxmlformats.org/officeDocument/2006/relationships/hyperlink" Target="http://www.wiu.edu/" TargetMode="External"/><Relationship Id="rId1044" Type="http://schemas.openxmlformats.org/officeDocument/2006/relationships/hyperlink" Target="https://wmich.edu/geography/community-regional-planning" TargetMode="External"/><Relationship Id="rId1251" Type="http://schemas.openxmlformats.org/officeDocument/2006/relationships/hyperlink" Target="http://www.njit.edu/" TargetMode="External"/><Relationship Id="rId1349" Type="http://schemas.openxmlformats.org/officeDocument/2006/relationships/hyperlink" Target="http://www.cornell.edu/" TargetMode="External"/><Relationship Id="rId2081" Type="http://schemas.openxmlformats.org/officeDocument/2006/relationships/hyperlink" Target="https://laep.usu.edu/degrees/doctorate" TargetMode="External"/><Relationship Id="rId2179" Type="http://schemas.openxmlformats.org/officeDocument/2006/relationships/hyperlink" Target="https://sdc.wsu.edu/landscape-architecture/" TargetMode="External"/><Relationship Id="rId260" Type="http://schemas.openxmlformats.org/officeDocument/2006/relationships/hyperlink" Target="https://arch.usc.edu/master-of-landscape-architecture-and-urbanism" TargetMode="External"/><Relationship Id="rId719" Type="http://schemas.openxmlformats.org/officeDocument/2006/relationships/hyperlink" Target="http://www.lsu.edu/" TargetMode="External"/><Relationship Id="rId926" Type="http://schemas.openxmlformats.org/officeDocument/2006/relationships/hyperlink" Target="https://www.aacc.edu/programs-and-courses/credit-and-degree-seekers/interior-design/" TargetMode="External"/><Relationship Id="rId1111" Type="http://schemas.openxmlformats.org/officeDocument/2006/relationships/hyperlink" Target="https://www.drury.edu/architecture/master-of-architecture-degree-requirements" TargetMode="External"/><Relationship Id="rId1556" Type="http://schemas.openxmlformats.org/officeDocument/2006/relationships/hyperlink" Target="https://knowlton.osu.edu/bscrp" TargetMode="External"/><Relationship Id="rId1763" Type="http://schemas.openxmlformats.org/officeDocument/2006/relationships/hyperlink" Target="http://www.temple.edu/" TargetMode="External"/><Relationship Id="rId1970" Type="http://schemas.openxmlformats.org/officeDocument/2006/relationships/hyperlink" Target="http://www.tamu.edu/" TargetMode="External"/><Relationship Id="rId55" Type="http://schemas.openxmlformats.org/officeDocument/2006/relationships/hyperlink" Target="http://www.asu.edu/" TargetMode="External"/><Relationship Id="rId120" Type="http://schemas.openxmlformats.org/officeDocument/2006/relationships/hyperlink" Target="https://www.cca.edu/architecture/march/" TargetMode="External"/><Relationship Id="rId358" Type="http://schemas.openxmlformats.org/officeDocument/2006/relationships/hyperlink" Target="http://cdsi.fau.edu/surp/bud/" TargetMode="External"/><Relationship Id="rId565" Type="http://schemas.openxmlformats.org/officeDocument/2006/relationships/hyperlink" Target="http://www.saic.edu/" TargetMode="External"/><Relationship Id="rId772" Type="http://schemas.openxmlformats.org/officeDocument/2006/relationships/hyperlink" Target="http://www.the-bac.edu/" TargetMode="External"/><Relationship Id="rId1195" Type="http://schemas.openxmlformats.org/officeDocument/2006/relationships/hyperlink" Target="https://design.ncsu.edu/academics/architecture/city-design-certificate/" TargetMode="External"/><Relationship Id="rId1209" Type="http://schemas.openxmlformats.org/officeDocument/2006/relationships/hyperlink" Target="https://naturalearning.org/Designing-Early-Childhood-Outdoor-Environments-Certificate" TargetMode="External"/><Relationship Id="rId1416" Type="http://schemas.openxmlformats.org/officeDocument/2006/relationships/hyperlink" Target="https://www.pratt.edu/academics/school-of-design/graduate-school-of-design/interior-design-grad/interior-design-mfa/" TargetMode="External"/><Relationship Id="rId1623" Type="http://schemas.openxmlformats.org/officeDocument/2006/relationships/hyperlink" Target="http://www.ou.edu/" TargetMode="External"/><Relationship Id="rId1830" Type="http://schemas.openxmlformats.org/officeDocument/2006/relationships/hyperlink" Target="https://gurabo.uagm.edu/sites/default/files/uploads/Asuntos-Academicos/Catalogos/Subgrad/UAGM-Gurabo-Undergraduate-Programs-Catalog-2019-20.2.11.2020.pdf" TargetMode="External"/><Relationship Id="rId2039" Type="http://schemas.openxmlformats.org/officeDocument/2006/relationships/hyperlink" Target="http://cacp.utsa.edu/academic-programs/department-of-architecture/ph.d.-in-civil-engineering-building-performance-track/" TargetMode="External"/><Relationship Id="rId218" Type="http://schemas.openxmlformats.org/officeDocument/2006/relationships/hyperlink" Target="https://ced.berkeley.edu/academics/landscape-architecture-environmental-planning/programs/bachelor-of-arts-in-landscape-architecture/" TargetMode="External"/><Relationship Id="rId425" Type="http://schemas.openxmlformats.org/officeDocument/2006/relationships/hyperlink" Target="http://bulletin.miami.edu/graduate-academic-programs/architecture/construction-management-master/" TargetMode="External"/><Relationship Id="rId632" Type="http://schemas.openxmlformats.org/officeDocument/2006/relationships/hyperlink" Target="https://www.bsu.edu/academics/collegesanddepartments/landscape-architecture/academic-programs/master-urban-design" TargetMode="External"/><Relationship Id="rId1055" Type="http://schemas.openxmlformats.org/officeDocument/2006/relationships/hyperlink" Target="http://www.dunwoody.edu/" TargetMode="External"/><Relationship Id="rId1262" Type="http://schemas.openxmlformats.org/officeDocument/2006/relationships/hyperlink" Target="https://design.njit.edu/bachelor-science-architecture" TargetMode="External"/><Relationship Id="rId1928" Type="http://schemas.openxmlformats.org/officeDocument/2006/relationships/hyperlink" Target="http://www.delmar.edu/" TargetMode="External"/><Relationship Id="rId2092" Type="http://schemas.openxmlformats.org/officeDocument/2006/relationships/hyperlink" Target="http://www.virginia.edu/" TargetMode="External"/><Relationship Id="rId2106" Type="http://schemas.openxmlformats.org/officeDocument/2006/relationships/hyperlink" Target="http://www.vcu.edu/" TargetMode="External"/><Relationship Id="rId271" Type="http://schemas.openxmlformats.org/officeDocument/2006/relationships/hyperlink" Target="http://woodbury.edu/" TargetMode="External"/><Relationship Id="rId937" Type="http://schemas.openxmlformats.org/officeDocument/2006/relationships/hyperlink" Target="http://www.goucher.edu/" TargetMode="External"/><Relationship Id="rId1122" Type="http://schemas.openxmlformats.org/officeDocument/2006/relationships/hyperlink" Target="http://www.semo.edu/" TargetMode="External"/><Relationship Id="rId1567" Type="http://schemas.openxmlformats.org/officeDocument/2006/relationships/hyperlink" Target="http://www.uc.edu/" TargetMode="External"/><Relationship Id="rId1774" Type="http://schemas.openxmlformats.org/officeDocument/2006/relationships/hyperlink" Target="https://tyler.temple.edu/programs/architecture/degree" TargetMode="External"/><Relationship Id="rId1981" Type="http://schemas.openxmlformats.org/officeDocument/2006/relationships/hyperlink" Target="http://www.depts.ttu.edu/larc/programs_and_degrees/mla/Archive/MLA_Old.php" TargetMode="External"/><Relationship Id="rId66" Type="http://schemas.openxmlformats.org/officeDocument/2006/relationships/hyperlink" Target="https://nau.edu/gpr/bs-geographic-science-community-planning/" TargetMode="External"/><Relationship Id="rId131" Type="http://schemas.openxmlformats.org/officeDocument/2006/relationships/hyperlink" Target="http://calpoly.edu/" TargetMode="External"/><Relationship Id="rId369" Type="http://schemas.openxmlformats.org/officeDocument/2006/relationships/hyperlink" Target="http://www.fiu.edu/" TargetMode="External"/><Relationship Id="rId576" Type="http://schemas.openxmlformats.org/officeDocument/2006/relationships/hyperlink" Target="https://architecture.siu.edu/graduate/master-of-public-safety/" TargetMode="External"/><Relationship Id="rId783" Type="http://schemas.openxmlformats.org/officeDocument/2006/relationships/hyperlink" Target="http://www.the-bac.edu/" TargetMode="External"/><Relationship Id="rId990" Type="http://schemas.openxmlformats.org/officeDocument/2006/relationships/hyperlink" Target="https://www.ltu.edu/engineering/civil/civil-engineering-undergrad.asp" TargetMode="External"/><Relationship Id="rId1427" Type="http://schemas.openxmlformats.org/officeDocument/2006/relationships/hyperlink" Target="http://www.rpi.edu/" TargetMode="External"/><Relationship Id="rId1634" Type="http://schemas.openxmlformats.org/officeDocument/2006/relationships/hyperlink" Target="https://www.pdx.edu/academics/programs/graduate/real-estate-development" TargetMode="External"/><Relationship Id="rId1841" Type="http://schemas.openxmlformats.org/officeDocument/2006/relationships/hyperlink" Target="http://www.risd.edu/" TargetMode="External"/><Relationship Id="rId229" Type="http://schemas.openxmlformats.org/officeDocument/2006/relationships/hyperlink" Target="http://www.ucla.edu/" TargetMode="External"/><Relationship Id="rId436" Type="http://schemas.openxmlformats.org/officeDocument/2006/relationships/hyperlink" Target="http://www.gatech.edu/" TargetMode="External"/><Relationship Id="rId643" Type="http://schemas.openxmlformats.org/officeDocument/2006/relationships/hyperlink" Target="http://www.bsu.edu/" TargetMode="External"/><Relationship Id="rId1066" Type="http://schemas.openxmlformats.org/officeDocument/2006/relationships/hyperlink" Target="https://dunwoody.edu/construction/construction-management/" TargetMode="External"/><Relationship Id="rId1273" Type="http://schemas.openxmlformats.org/officeDocument/2006/relationships/hyperlink" Target="http://newbrunswick.rutgers.edu/" TargetMode="External"/><Relationship Id="rId1480" Type="http://schemas.openxmlformats.org/officeDocument/2006/relationships/hyperlink" Target="http://ap.buffalo.edu/academics/graduate-degrees/phd.html" TargetMode="External"/><Relationship Id="rId1939" Type="http://schemas.openxmlformats.org/officeDocument/2006/relationships/hyperlink" Target="https://www.pvamu.edu/soa/programs/graduate/community-development/" TargetMode="External"/><Relationship Id="rId2117" Type="http://schemas.openxmlformats.org/officeDocument/2006/relationships/hyperlink" Target="https://spia.vt.edu/academics/graduate/murp.html" TargetMode="External"/><Relationship Id="rId850" Type="http://schemas.openxmlformats.org/officeDocument/2006/relationships/hyperlink" Target="https://camd.northeastern.edu/program/landscape-architecture/" TargetMode="External"/><Relationship Id="rId948" Type="http://schemas.openxmlformats.org/officeDocument/2006/relationships/hyperlink" Target="https://www.salisbury.edu/explore-academics/programs/undergraduate-degree-programs/majors/urban-regional-planning-major.aspx" TargetMode="External"/><Relationship Id="rId1133" Type="http://schemas.openxmlformats.org/officeDocument/2006/relationships/hyperlink" Target="http://samfoxschool.wustl.edu/programs/arch" TargetMode="External"/><Relationship Id="rId1578" Type="http://schemas.openxmlformats.org/officeDocument/2006/relationships/hyperlink" Target="https://webapps2.uc.edu/ecurriculum/degreeprograms/program/detail/23BC-URPL-BUP" TargetMode="External"/><Relationship Id="rId1701" Type="http://schemas.openxmlformats.org/officeDocument/2006/relationships/hyperlink" Target="http://www.drexel.edu/" TargetMode="External"/><Relationship Id="rId1785" Type="http://schemas.openxmlformats.org/officeDocument/2006/relationships/hyperlink" Target="http://www.upenn.edu/" TargetMode="External"/><Relationship Id="rId1992" Type="http://schemas.openxmlformats.org/officeDocument/2006/relationships/hyperlink" Target="http://www.uta.edu/" TargetMode="External"/><Relationship Id="rId77" Type="http://schemas.openxmlformats.org/officeDocument/2006/relationships/hyperlink" Target="http://www.arizona.edu/" TargetMode="External"/><Relationship Id="rId282" Type="http://schemas.openxmlformats.org/officeDocument/2006/relationships/hyperlink" Target="https://www.colorado.edu/envd/about/majors" TargetMode="External"/><Relationship Id="rId503" Type="http://schemas.openxmlformats.org/officeDocument/2006/relationships/hyperlink" Target="https://manoa.hawaii.edu/durp/admissions/phd-in-urban-and-regional-planning/" TargetMode="External"/><Relationship Id="rId587" Type="http://schemas.openxmlformats.org/officeDocument/2006/relationships/hyperlink" Target="http://www.uic.edu/" TargetMode="External"/><Relationship Id="rId710" Type="http://schemas.openxmlformats.org/officeDocument/2006/relationships/hyperlink" Target="http://ukla.ca.uky.edu/academics-bsla" TargetMode="External"/><Relationship Id="rId808" Type="http://schemas.openxmlformats.org/officeDocument/2006/relationships/hyperlink" Target="https://www.gsd.harvard.edu/design-studies/" TargetMode="External"/><Relationship Id="rId1340" Type="http://schemas.openxmlformats.org/officeDocument/2006/relationships/hyperlink" Target="https://aap.cornell.edu/academics/crp/graduate/ms-ma-rs-degree-details" TargetMode="External"/><Relationship Id="rId1438" Type="http://schemas.openxmlformats.org/officeDocument/2006/relationships/hyperlink" Target="https://www.albany.edu/geographyplanning/programs/ba-urban-studies-and-planning" TargetMode="External"/><Relationship Id="rId1645" Type="http://schemas.openxmlformats.org/officeDocument/2006/relationships/hyperlink" Target="http://www.uoregon.edu/" TargetMode="External"/><Relationship Id="rId2170" Type="http://schemas.openxmlformats.org/officeDocument/2006/relationships/hyperlink" Target="http://www.tacoma.uw.edu/" TargetMode="External"/><Relationship Id="rId8" Type="http://schemas.openxmlformats.org/officeDocument/2006/relationships/hyperlink" Target="https://cadc.auburn.edu/architecture/architecture-degrees-programs/mla/" TargetMode="External"/><Relationship Id="rId142" Type="http://schemas.openxmlformats.org/officeDocument/2006/relationships/hyperlink" Target="http://env.cpp.edu/arc/degree/bachelor-architecture" TargetMode="External"/><Relationship Id="rId447" Type="http://schemas.openxmlformats.org/officeDocument/2006/relationships/hyperlink" Target="https://bc.gatech.edu/master-real-estate-development" TargetMode="External"/><Relationship Id="rId794" Type="http://schemas.openxmlformats.org/officeDocument/2006/relationships/hyperlink" Target="https://www.bu.edu/met/subject/city-planning-urban-affairs/" TargetMode="External"/><Relationship Id="rId1077" Type="http://schemas.openxmlformats.org/officeDocument/2006/relationships/hyperlink" Target="http://twin-cities.umn.edu/" TargetMode="External"/><Relationship Id="rId1200" Type="http://schemas.openxmlformats.org/officeDocument/2006/relationships/hyperlink" Target="http://www.ncsu.edu/" TargetMode="External"/><Relationship Id="rId1852" Type="http://schemas.openxmlformats.org/officeDocument/2006/relationships/hyperlink" Target="http://www.rwu.edu/" TargetMode="External"/><Relationship Id="rId2030" Type="http://schemas.openxmlformats.org/officeDocument/2006/relationships/hyperlink" Target="http://www.utsa.edu/" TargetMode="External"/><Relationship Id="rId2128" Type="http://schemas.openxmlformats.org/officeDocument/2006/relationships/hyperlink" Target="http://www.vt.edu/" TargetMode="External"/><Relationship Id="rId654" Type="http://schemas.openxmlformats.org/officeDocument/2006/relationships/hyperlink" Target="https://www.bsu.edu/academics/collegesanddepartments/architecture/academic-programs/bachelors/environmental-design" TargetMode="External"/><Relationship Id="rId861" Type="http://schemas.openxmlformats.org/officeDocument/2006/relationships/hyperlink" Target="http://www.northeastern.edu/" TargetMode="External"/><Relationship Id="rId959" Type="http://schemas.openxmlformats.org/officeDocument/2006/relationships/hyperlink" Target="http://www.umd.edu/" TargetMode="External"/><Relationship Id="rId1284" Type="http://schemas.openxmlformats.org/officeDocument/2006/relationships/hyperlink" Target="http://landarch.rutgers.edu/landscape-architecture-program.html" TargetMode="External"/><Relationship Id="rId1491" Type="http://schemas.openxmlformats.org/officeDocument/2006/relationships/hyperlink" Target="http://www.newschool.edu/" TargetMode="External"/><Relationship Id="rId1505" Type="http://schemas.openxmlformats.org/officeDocument/2006/relationships/hyperlink" Target="http://www.bgsu.edu/" TargetMode="External"/><Relationship Id="rId1589" Type="http://schemas.openxmlformats.org/officeDocument/2006/relationships/hyperlink" Target="http://www.okstate.edu/" TargetMode="External"/><Relationship Id="rId1712" Type="http://schemas.openxmlformats.org/officeDocument/2006/relationships/hyperlink" Target="https://www.jefferson.edu/academics/colleges-schools-institutes/architecture-and-the-built-environment/programs/landscape-architecture.html" TargetMode="External"/><Relationship Id="rId293" Type="http://schemas.openxmlformats.org/officeDocument/2006/relationships/hyperlink" Target="http://www.ucdenver.edu/" TargetMode="External"/><Relationship Id="rId307" Type="http://schemas.openxmlformats.org/officeDocument/2006/relationships/hyperlink" Target="http://www.yale.edu/" TargetMode="External"/><Relationship Id="rId514" Type="http://schemas.openxmlformats.org/officeDocument/2006/relationships/hyperlink" Target="http://www.iastate.edu/" TargetMode="External"/><Relationship Id="rId721" Type="http://schemas.openxmlformats.org/officeDocument/2006/relationships/hyperlink" Target="http://www.lsu.edu/" TargetMode="External"/><Relationship Id="rId1144" Type="http://schemas.openxmlformats.org/officeDocument/2006/relationships/hyperlink" Target="http://www.wustl.edu/" TargetMode="External"/><Relationship Id="rId1351" Type="http://schemas.openxmlformats.org/officeDocument/2006/relationships/hyperlink" Target="http://www.cornell.edu/" TargetMode="External"/><Relationship Id="rId1449" Type="http://schemas.openxmlformats.org/officeDocument/2006/relationships/hyperlink" Target="http://www.esf.edu/" TargetMode="External"/><Relationship Id="rId1796" Type="http://schemas.openxmlformats.org/officeDocument/2006/relationships/hyperlink" Target="https://www.design.upenn.edu/musa/about" TargetMode="External"/><Relationship Id="rId2181" Type="http://schemas.openxmlformats.org/officeDocument/2006/relationships/hyperlink" Target="https://sdc.wsu.edu/interior-design/" TargetMode="External"/><Relationship Id="rId88" Type="http://schemas.openxmlformats.org/officeDocument/2006/relationships/hyperlink" Target="https://capla.arizona.edu/academics/bachelor-architecture" TargetMode="External"/><Relationship Id="rId153" Type="http://schemas.openxmlformats.org/officeDocument/2006/relationships/hyperlink" Target="http://www.cpp.edu/" TargetMode="External"/><Relationship Id="rId360" Type="http://schemas.openxmlformats.org/officeDocument/2006/relationships/hyperlink" Target="http://fausa.fau.edu/barch/" TargetMode="External"/><Relationship Id="rId598" Type="http://schemas.openxmlformats.org/officeDocument/2006/relationships/hyperlink" Target="https://arch.uic.edu/BSArch" TargetMode="External"/><Relationship Id="rId819" Type="http://schemas.openxmlformats.org/officeDocument/2006/relationships/hyperlink" Target="http://www.massart.edu/" TargetMode="External"/><Relationship Id="rId1004" Type="http://schemas.openxmlformats.org/officeDocument/2006/relationships/hyperlink" Target="https://www.canr.msu.edu/spdc/programs/interior_design/id_undergraduate_degrees" TargetMode="External"/><Relationship Id="rId1211" Type="http://schemas.openxmlformats.org/officeDocument/2006/relationships/hyperlink" Target="https://design.ncsu.edu/academics/doctor-of-design/" TargetMode="External"/><Relationship Id="rId1656" Type="http://schemas.openxmlformats.org/officeDocument/2006/relationships/hyperlink" Target="https://archenvironment.uoregon.edu/hp/grad/ms" TargetMode="External"/><Relationship Id="rId1863" Type="http://schemas.openxmlformats.org/officeDocument/2006/relationships/hyperlink" Target="https://web.uri.edu/lar/academics/bla/" TargetMode="External"/><Relationship Id="rId2041" Type="http://schemas.openxmlformats.org/officeDocument/2006/relationships/hyperlink" Target="http://cacp.utsa.edu/academic-programs/construction-science/ph.d.-in-civil-engineering-construction-science-and-management-track/" TargetMode="External"/><Relationship Id="rId220" Type="http://schemas.openxmlformats.org/officeDocument/2006/relationships/hyperlink" Target="https://ced.berkeley.edu/academics/city-regional-planning/programs/bachelor-of-arts-in-urban-studies/" TargetMode="External"/><Relationship Id="rId458" Type="http://schemas.openxmlformats.org/officeDocument/2006/relationships/hyperlink" Target="http://www.gatech.edu/" TargetMode="External"/><Relationship Id="rId665" Type="http://schemas.openxmlformats.org/officeDocument/2006/relationships/hyperlink" Target="http://www.purdue.edu/" TargetMode="External"/><Relationship Id="rId872" Type="http://schemas.openxmlformats.org/officeDocument/2006/relationships/hyperlink" Target="https://tufts.app.box.com/s/7vxocbgl3u7t7in2t2ac19fjpamjk3hx" TargetMode="External"/><Relationship Id="rId1088" Type="http://schemas.openxmlformats.org/officeDocument/2006/relationships/hyperlink" Target="http://twin-cities.umn.edu/" TargetMode="External"/><Relationship Id="rId1295" Type="http://schemas.openxmlformats.org/officeDocument/2006/relationships/hyperlink" Target="http://www.unm.edu/" TargetMode="External"/><Relationship Id="rId1309" Type="http://schemas.openxmlformats.org/officeDocument/2006/relationships/hyperlink" Target="http://www.columbia.edu/" TargetMode="External"/><Relationship Id="rId1516" Type="http://schemas.openxmlformats.org/officeDocument/2006/relationships/hyperlink" Target="https://urban.csuohio.edu/undergraduate/bachelor-arts-in-urban-and-regional-studies?_ga=2.96521884.2023061427.1591898973-479913795.1591125728" TargetMode="External"/><Relationship Id="rId1723" Type="http://schemas.openxmlformats.org/officeDocument/2006/relationships/hyperlink" Target="http://www.philau.edu/" TargetMode="External"/><Relationship Id="rId1930" Type="http://schemas.openxmlformats.org/officeDocument/2006/relationships/hyperlink" Target="http://www.delmar.edu/" TargetMode="External"/><Relationship Id="rId2139" Type="http://schemas.openxmlformats.org/officeDocument/2006/relationships/hyperlink" Target="https://www.ewu.edu/css/geography-anthropology/urban-regional-planning/murp/" TargetMode="External"/><Relationship Id="rId15" Type="http://schemas.openxmlformats.org/officeDocument/2006/relationships/hyperlink" Target="http://www.auburn.edu/" TargetMode="External"/><Relationship Id="rId318" Type="http://schemas.openxmlformats.org/officeDocument/2006/relationships/hyperlink" Target="https://architecture.catholic.edu/academics/graduate-programs/index.html" TargetMode="External"/><Relationship Id="rId525" Type="http://schemas.openxmlformats.org/officeDocument/2006/relationships/hyperlink" Target="https://www.design.iastate.edu/interior-design/graduate-degrees/first-professional-ma-in-art-and-design-interior-design/" TargetMode="External"/><Relationship Id="rId732" Type="http://schemas.openxmlformats.org/officeDocument/2006/relationships/hyperlink" Target="http://design.latech.edu/interior-design/" TargetMode="External"/><Relationship Id="rId1155" Type="http://schemas.openxmlformats.org/officeDocument/2006/relationships/hyperlink" Target="https://www.jsums.edu/planning/programs/doctor-of-philosophy/" TargetMode="External"/><Relationship Id="rId1362" Type="http://schemas.openxmlformats.org/officeDocument/2006/relationships/hyperlink" Target="https://baker.realestate.cornell.edu/programs/" TargetMode="External"/><Relationship Id="rId2192" Type="http://schemas.openxmlformats.org/officeDocument/2006/relationships/hyperlink" Target="http://www.wwu.edu/" TargetMode="External"/><Relationship Id="rId2206" Type="http://schemas.openxmlformats.org/officeDocument/2006/relationships/hyperlink" Target="http://www.uwm.edu/" TargetMode="External"/><Relationship Id="rId99" Type="http://schemas.openxmlformats.org/officeDocument/2006/relationships/hyperlink" Target="http://www.academyart.edu/" TargetMode="External"/><Relationship Id="rId164" Type="http://schemas.openxmlformats.org/officeDocument/2006/relationships/hyperlink" Target="https://newschoolarch.edu/academics/school-of-architecture-and-cm/cm-programs/bachelor-of-science-in-construction-management/" TargetMode="External"/><Relationship Id="rId371" Type="http://schemas.openxmlformats.org/officeDocument/2006/relationships/hyperlink" Target="http://www.fiu.edu/" TargetMode="External"/><Relationship Id="rId1015" Type="http://schemas.openxmlformats.org/officeDocument/2006/relationships/hyperlink" Target="http://www.udmercy.edu/" TargetMode="External"/><Relationship Id="rId1222" Type="http://schemas.openxmlformats.org/officeDocument/2006/relationships/hyperlink" Target="https://coaa.uncc.edu/architecture/graduate-programs/master-science-architecture-ms" TargetMode="External"/><Relationship Id="rId1667" Type="http://schemas.openxmlformats.org/officeDocument/2006/relationships/hyperlink" Target="http://www.cmu.edu/" TargetMode="External"/><Relationship Id="rId1874" Type="http://schemas.openxmlformats.org/officeDocument/2006/relationships/hyperlink" Target="http://www.clemson.edu/" TargetMode="External"/><Relationship Id="rId2052" Type="http://schemas.openxmlformats.org/officeDocument/2006/relationships/hyperlink" Target="http://www.uh.edu/" TargetMode="External"/><Relationship Id="rId469" Type="http://schemas.openxmlformats.org/officeDocument/2006/relationships/hyperlink" Target="https://www.scad.edu/academics/programs/architecture/degrees/bfa" TargetMode="External"/><Relationship Id="rId676" Type="http://schemas.openxmlformats.org/officeDocument/2006/relationships/hyperlink" Target="https://apdesign.k-state.edu/larcp/rcp/index.html" TargetMode="External"/><Relationship Id="rId883" Type="http://schemas.openxmlformats.org/officeDocument/2006/relationships/hyperlink" Target="http://www.umass.edu/" TargetMode="External"/><Relationship Id="rId1099" Type="http://schemas.openxmlformats.org/officeDocument/2006/relationships/hyperlink" Target="https://www.nursing.umn.edu/degrees-programs/certificates/health-care-design-and-innovation-post-baccalaureate-certificate" TargetMode="External"/><Relationship Id="rId1527" Type="http://schemas.openxmlformats.org/officeDocument/2006/relationships/hyperlink" Target="http://www.kent.edu/" TargetMode="External"/><Relationship Id="rId1734" Type="http://schemas.openxmlformats.org/officeDocument/2006/relationships/hyperlink" Target="https://www.jefferson.edu/academics/colleges-schools-institutes/architecture-and-the-built-environment/programs/sustainable-design-ms.html" TargetMode="External"/><Relationship Id="rId1941" Type="http://schemas.openxmlformats.org/officeDocument/2006/relationships/hyperlink" Target="https://arch.rice.edu/academics/undergraduate" TargetMode="External"/><Relationship Id="rId26" Type="http://schemas.openxmlformats.org/officeDocument/2006/relationships/hyperlink" Target="https://fayjones.uark.edu/academics/graduate-program/retail-and-hospitality-design.php" TargetMode="External"/><Relationship Id="rId231" Type="http://schemas.openxmlformats.org/officeDocument/2006/relationships/hyperlink" Target="http://www.ucla.edu/" TargetMode="External"/><Relationship Id="rId329" Type="http://schemas.openxmlformats.org/officeDocument/2006/relationships/hyperlink" Target="http://www.howard.edu/" TargetMode="External"/><Relationship Id="rId536" Type="http://schemas.openxmlformats.org/officeDocument/2006/relationships/hyperlink" Target="http://www.uidaho.edu/" TargetMode="External"/><Relationship Id="rId1166" Type="http://schemas.openxmlformats.org/officeDocument/2006/relationships/hyperlink" Target="http://www.msstate.edu/" TargetMode="External"/><Relationship Id="rId1373" Type="http://schemas.openxmlformats.org/officeDocument/2006/relationships/hyperlink" Target="http://www.ccny.cuny.edu/" TargetMode="External"/><Relationship Id="rId2217" Type="http://schemas.openxmlformats.org/officeDocument/2006/relationships/hyperlink" Target="https://www.fairmontstate.edu/collegeofscitech/academics/architecture-program" TargetMode="External"/><Relationship Id="rId175" Type="http://schemas.openxmlformats.org/officeDocument/2006/relationships/hyperlink" Target="http://www.newschoolarch.edu/" TargetMode="External"/><Relationship Id="rId743" Type="http://schemas.openxmlformats.org/officeDocument/2006/relationships/hyperlink" Target="http://tulane.edu/" TargetMode="External"/><Relationship Id="rId950" Type="http://schemas.openxmlformats.org/officeDocument/2006/relationships/hyperlink" Target="https://arch.umd.edu/arch/degree/master-architecture" TargetMode="External"/><Relationship Id="rId1026" Type="http://schemas.openxmlformats.org/officeDocument/2006/relationships/hyperlink" Target="https://taubmancollege.umich.edu/urbanplanning/degrees/graduate-certificate-healthy-cities" TargetMode="External"/><Relationship Id="rId1580" Type="http://schemas.openxmlformats.org/officeDocument/2006/relationships/hyperlink" Target="https://daap.uc.edu/academics/said/programs/bs-architecture" TargetMode="External"/><Relationship Id="rId1678" Type="http://schemas.openxmlformats.org/officeDocument/2006/relationships/hyperlink" Target="https://soa.cmu.edu/phdaecm" TargetMode="External"/><Relationship Id="rId1801" Type="http://schemas.openxmlformats.org/officeDocument/2006/relationships/hyperlink" Target="http://www.upenn.edu/" TargetMode="External"/><Relationship Id="rId1885" Type="http://schemas.openxmlformats.org/officeDocument/2006/relationships/hyperlink" Target="http://www.clemson.edu/caah/departments/architecture/programs/graduate/architecture-and-health/ms-curriculum.html" TargetMode="External"/><Relationship Id="rId382" Type="http://schemas.openxmlformats.org/officeDocument/2006/relationships/hyperlink" Target="https://dcp.ufl.edu/architecture/bachelor-of-design/overview/" TargetMode="External"/><Relationship Id="rId603" Type="http://schemas.openxmlformats.org/officeDocument/2006/relationships/hyperlink" Target="http://www.illinois.edu/" TargetMode="External"/><Relationship Id="rId687" Type="http://schemas.openxmlformats.org/officeDocument/2006/relationships/hyperlink" Target="http://www.ku.edu/" TargetMode="External"/><Relationship Id="rId810" Type="http://schemas.openxmlformats.org/officeDocument/2006/relationships/hyperlink" Target="https://mde.harvard.edu/" TargetMode="External"/><Relationship Id="rId908" Type="http://schemas.openxmlformats.org/officeDocument/2006/relationships/hyperlink" Target="https://wit.edu/architecture" TargetMode="External"/><Relationship Id="rId1233" Type="http://schemas.openxmlformats.org/officeDocument/2006/relationships/hyperlink" Target="https://www.ndsu.edu/" TargetMode="External"/><Relationship Id="rId1440" Type="http://schemas.openxmlformats.org/officeDocument/2006/relationships/hyperlink" Target="https://www.albany.edu/geographyplanning/programs/mrp-urban-and-regional-planning" TargetMode="External"/><Relationship Id="rId1538" Type="http://schemas.openxmlformats.org/officeDocument/2006/relationships/hyperlink" Target="http://www.miamioh.edu/cca/academics/departments/arch-id/academics/majors/bachelor-of-arts-in-architecture/index.html" TargetMode="External"/><Relationship Id="rId2063" Type="http://schemas.openxmlformats.org/officeDocument/2006/relationships/hyperlink" Target="https://hps.unt.edu/urban-policy-and-planning-ba" TargetMode="External"/><Relationship Id="rId242" Type="http://schemas.openxmlformats.org/officeDocument/2006/relationships/hyperlink" Target="https://luskin.ucla.edu/urban-planning/our-degrees" TargetMode="External"/><Relationship Id="rId894" Type="http://schemas.openxmlformats.org/officeDocument/2006/relationships/hyperlink" Target="https://www.umass.edu/architecture/bfa-architecture" TargetMode="External"/><Relationship Id="rId1177" Type="http://schemas.openxmlformats.org/officeDocument/2006/relationships/hyperlink" Target="https://planning.ecu.edu/academic-programs-5/academic-programs-4/" TargetMode="External"/><Relationship Id="rId1300" Type="http://schemas.openxmlformats.org/officeDocument/2006/relationships/hyperlink" Target="https://www.unlv.edu/degree/march" TargetMode="External"/><Relationship Id="rId1745" Type="http://schemas.openxmlformats.org/officeDocument/2006/relationships/hyperlink" Target="http://www.psu.edu/" TargetMode="External"/><Relationship Id="rId1952" Type="http://schemas.openxmlformats.org/officeDocument/2006/relationships/hyperlink" Target="http://www.tamu.edu/" TargetMode="External"/><Relationship Id="rId2130" Type="http://schemas.openxmlformats.org/officeDocument/2006/relationships/hyperlink" Target="http://www.vt.edu/" TargetMode="External"/><Relationship Id="rId37" Type="http://schemas.openxmlformats.org/officeDocument/2006/relationships/hyperlink" Target="http://www.uca.edu/" TargetMode="External"/><Relationship Id="rId102" Type="http://schemas.openxmlformats.org/officeDocument/2006/relationships/hyperlink" Target="https://www.academyart.edu/academics/landscape-architecture/" TargetMode="External"/><Relationship Id="rId547" Type="http://schemas.openxmlformats.org/officeDocument/2006/relationships/hyperlink" Target="http://www.iit.edu/" TargetMode="External"/><Relationship Id="rId754" Type="http://schemas.openxmlformats.org/officeDocument/2006/relationships/hyperlink" Target="https://www.uno.edu/academics/colaehd/la/planning-and-urban-studies/graduate/murp" TargetMode="External"/><Relationship Id="rId961" Type="http://schemas.openxmlformats.org/officeDocument/2006/relationships/hyperlink" Target="http://www.umd.edu/" TargetMode="External"/><Relationship Id="rId1384" Type="http://schemas.openxmlformats.org/officeDocument/2006/relationships/hyperlink" Target="https://www.nyit.edu/degrees/architecture_march/" TargetMode="External"/><Relationship Id="rId1591" Type="http://schemas.openxmlformats.org/officeDocument/2006/relationships/hyperlink" Target="http://www.okstate.edu/" TargetMode="External"/><Relationship Id="rId1605" Type="http://schemas.openxmlformats.org/officeDocument/2006/relationships/hyperlink" Target="http://www.ou.edu/" TargetMode="External"/><Relationship Id="rId1689" Type="http://schemas.openxmlformats.org/officeDocument/2006/relationships/hyperlink" Target="http://www.cmu.edu/" TargetMode="External"/><Relationship Id="rId1812" Type="http://schemas.openxmlformats.org/officeDocument/2006/relationships/hyperlink" Target="https://www.wcupa.edu/business-PublicManagement/geographyPlanning/planningTrack.aspx" TargetMode="External"/><Relationship Id="rId2228" Type="http://schemas.openxmlformats.org/officeDocument/2006/relationships/hyperlink" Target="http://www.wvu.edu/" TargetMode="External"/><Relationship Id="rId90" Type="http://schemas.openxmlformats.org/officeDocument/2006/relationships/hyperlink" Target="https://capla.arizona.edu/academics/master-science-architecture" TargetMode="External"/><Relationship Id="rId186" Type="http://schemas.openxmlformats.org/officeDocument/2006/relationships/hyperlink" Target="https://www.sciarc.edu/academics/graduate/m-arch-1" TargetMode="External"/><Relationship Id="rId393" Type="http://schemas.openxmlformats.org/officeDocument/2006/relationships/hyperlink" Target="http://www.ufl.edu/" TargetMode="External"/><Relationship Id="rId407" Type="http://schemas.openxmlformats.org/officeDocument/2006/relationships/hyperlink" Target="http://www.ufl.edu/" TargetMode="External"/><Relationship Id="rId614" Type="http://schemas.openxmlformats.org/officeDocument/2006/relationships/hyperlink" Target="https://urban.illinois.edu/programs-applying/master-science-sustainable-urban-management/" TargetMode="External"/><Relationship Id="rId821" Type="http://schemas.openxmlformats.org/officeDocument/2006/relationships/hyperlink" Target="http://www.massart.edu/" TargetMode="External"/><Relationship Id="rId1037" Type="http://schemas.openxmlformats.org/officeDocument/2006/relationships/hyperlink" Target="http://www.umich.edu/" TargetMode="External"/><Relationship Id="rId1244" Type="http://schemas.openxmlformats.org/officeDocument/2006/relationships/hyperlink" Target="https://architecture.unl.edu/degree-programs/architecture/bs-design-architecture" TargetMode="External"/><Relationship Id="rId1451" Type="http://schemas.openxmlformats.org/officeDocument/2006/relationships/hyperlink" Target="http://www.esf.edu/" TargetMode="External"/><Relationship Id="rId1896" Type="http://schemas.openxmlformats.org/officeDocument/2006/relationships/hyperlink" Target="http://www.cofc.edu/" TargetMode="External"/><Relationship Id="rId2074" Type="http://schemas.openxmlformats.org/officeDocument/2006/relationships/hyperlink" Target="http://www.usu.edu/" TargetMode="External"/><Relationship Id="rId253" Type="http://schemas.openxmlformats.org/officeDocument/2006/relationships/hyperlink" Target="http://www.usc.edu/" TargetMode="External"/><Relationship Id="rId460" Type="http://schemas.openxmlformats.org/officeDocument/2006/relationships/hyperlink" Target="http://www.gatech.edu/" TargetMode="External"/><Relationship Id="rId698" Type="http://schemas.openxmlformats.org/officeDocument/2006/relationships/hyperlink" Target="https://design.uky.edu/historic-preservation-degrees/" TargetMode="External"/><Relationship Id="rId919" Type="http://schemas.openxmlformats.org/officeDocument/2006/relationships/hyperlink" Target="http://www.aacc.edu/" TargetMode="External"/><Relationship Id="rId1090" Type="http://schemas.openxmlformats.org/officeDocument/2006/relationships/hyperlink" Target="http://twin-cities.umn.edu/" TargetMode="External"/><Relationship Id="rId1104" Type="http://schemas.openxmlformats.org/officeDocument/2006/relationships/hyperlink" Target="http://twin-cities.umn.edu/" TargetMode="External"/><Relationship Id="rId1311" Type="http://schemas.openxmlformats.org/officeDocument/2006/relationships/hyperlink" Target="http://www.columbia.edu/" TargetMode="External"/><Relationship Id="rId1549" Type="http://schemas.openxmlformats.org/officeDocument/2006/relationships/hyperlink" Target="http://www.osu.edu/" TargetMode="External"/><Relationship Id="rId1756" Type="http://schemas.openxmlformats.org/officeDocument/2006/relationships/hyperlink" Target="http://geodesign.psu.edu/" TargetMode="External"/><Relationship Id="rId1963" Type="http://schemas.openxmlformats.org/officeDocument/2006/relationships/hyperlink" Target="http://cosc.arch.tamu.edu/graduate/index.html" TargetMode="External"/><Relationship Id="rId2141" Type="http://schemas.openxmlformats.org/officeDocument/2006/relationships/hyperlink" Target="https://www.ewu.edu/css/geography-anthropology/urban-regional-planning/ba/" TargetMode="External"/><Relationship Id="rId48" Type="http://schemas.openxmlformats.org/officeDocument/2006/relationships/hyperlink" Target="https://sgsup.asu.edu/degree-programs/graduate-degrees/phd-urban-planning" TargetMode="External"/><Relationship Id="rId113" Type="http://schemas.openxmlformats.org/officeDocument/2006/relationships/hyperlink" Target="http://www.calbaptist.edu/" TargetMode="External"/><Relationship Id="rId320" Type="http://schemas.openxmlformats.org/officeDocument/2006/relationships/hyperlink" Target="https://architecture.catholic.edu/academics/graduate-programs/city-and-regional-planning/index.html" TargetMode="External"/><Relationship Id="rId558" Type="http://schemas.openxmlformats.org/officeDocument/2006/relationships/hyperlink" Target="https://www.judsonu.edu/ArchMaster/" TargetMode="External"/><Relationship Id="rId765" Type="http://schemas.openxmlformats.org/officeDocument/2006/relationships/hyperlink" Target="http://www.the-bac.edu/" TargetMode="External"/><Relationship Id="rId972" Type="http://schemas.openxmlformats.org/officeDocument/2006/relationships/hyperlink" Target="https://www.andrews.edu/said/architecture" TargetMode="External"/><Relationship Id="rId1188" Type="http://schemas.openxmlformats.org/officeDocument/2006/relationships/hyperlink" Target="http://www.ncsu.edu/" TargetMode="External"/><Relationship Id="rId1395" Type="http://schemas.openxmlformats.org/officeDocument/2006/relationships/hyperlink" Target="http://www.pratt.edu/" TargetMode="External"/><Relationship Id="rId1409" Type="http://schemas.openxmlformats.org/officeDocument/2006/relationships/hyperlink" Target="http://www.pratt.edu/" TargetMode="External"/><Relationship Id="rId1616" Type="http://schemas.openxmlformats.org/officeDocument/2006/relationships/hyperlink" Target="https://architecture.ou.edu/landscape-architecture-degree-requirements/" TargetMode="External"/><Relationship Id="rId1823" Type="http://schemas.openxmlformats.org/officeDocument/2006/relationships/hyperlink" Target="https://cupey.uagm.edu/" TargetMode="External"/><Relationship Id="rId2001" Type="http://schemas.openxmlformats.org/officeDocument/2006/relationships/hyperlink" Target="https://soa.utexas.edu/programs/architecture/architecture-undergraduate-degrees" TargetMode="External"/><Relationship Id="rId197" Type="http://schemas.openxmlformats.org/officeDocument/2006/relationships/hyperlink" Target="http://www.berkeley.edu/" TargetMode="External"/><Relationship Id="rId418" Type="http://schemas.openxmlformats.org/officeDocument/2006/relationships/hyperlink" Target="http://www.miami.edu/" TargetMode="External"/><Relationship Id="rId625" Type="http://schemas.openxmlformats.org/officeDocument/2006/relationships/hyperlink" Target="http://www.bsu.edu/" TargetMode="External"/><Relationship Id="rId832" Type="http://schemas.openxmlformats.org/officeDocument/2006/relationships/hyperlink" Target="http://architecture.mit.edu/" TargetMode="External"/><Relationship Id="rId1048" Type="http://schemas.openxmlformats.org/officeDocument/2006/relationships/hyperlink" Target="http://dunwoody.edu/construction/architecture/" TargetMode="External"/><Relationship Id="rId1255" Type="http://schemas.openxmlformats.org/officeDocument/2006/relationships/hyperlink" Target="http://www.njit.edu/" TargetMode="External"/><Relationship Id="rId1462" Type="http://schemas.openxmlformats.org/officeDocument/2006/relationships/hyperlink" Target="https://www.alfredstate.edu/architecture" TargetMode="External"/><Relationship Id="rId2085" Type="http://schemas.openxmlformats.org/officeDocument/2006/relationships/hyperlink" Target="https://www.jmu.edu/artandarthistory/programs/architectural-design-bfa.shtml" TargetMode="External"/><Relationship Id="rId264" Type="http://schemas.openxmlformats.org/officeDocument/2006/relationships/hyperlink" Target="https://woodbury.edu/program/school-of-architecture/programs/architecture-march-la/" TargetMode="External"/><Relationship Id="rId471" Type="http://schemas.openxmlformats.org/officeDocument/2006/relationships/hyperlink" Target="https://www.scad.edu/academics/programs/preservation-design" TargetMode="External"/><Relationship Id="rId1115" Type="http://schemas.openxmlformats.org/officeDocument/2006/relationships/hyperlink" Target="https://geosciences.missouristate.edu/mnas/" TargetMode="External"/><Relationship Id="rId1322" Type="http://schemas.openxmlformats.org/officeDocument/2006/relationships/hyperlink" Target="https://www.arch.columbia.edu/programs/5-ph-d-in-architecture" TargetMode="External"/><Relationship Id="rId1767" Type="http://schemas.openxmlformats.org/officeDocument/2006/relationships/hyperlink" Target="http://www.temple.edu/" TargetMode="External"/><Relationship Id="rId1974" Type="http://schemas.openxmlformats.org/officeDocument/2006/relationships/hyperlink" Target="http://www.tsu.edu/" TargetMode="External"/><Relationship Id="rId2152" Type="http://schemas.openxmlformats.org/officeDocument/2006/relationships/hyperlink" Target="http://www.washington.edu/" TargetMode="External"/><Relationship Id="rId59" Type="http://schemas.openxmlformats.org/officeDocument/2006/relationships/hyperlink" Target="http://www.asu.edu/" TargetMode="External"/><Relationship Id="rId124" Type="http://schemas.openxmlformats.org/officeDocument/2006/relationships/hyperlink" Target="https://www.cca.edu/fine-arts/" TargetMode="External"/><Relationship Id="rId569" Type="http://schemas.openxmlformats.org/officeDocument/2006/relationships/hyperlink" Target="http://www.saic.edu/" TargetMode="External"/><Relationship Id="rId776" Type="http://schemas.openxmlformats.org/officeDocument/2006/relationships/hyperlink" Target="http://www.the-bac.edu/" TargetMode="External"/><Relationship Id="rId983" Type="http://schemas.openxmlformats.org/officeDocument/2006/relationships/hyperlink" Target="http://ltu.edu/" TargetMode="External"/><Relationship Id="rId1199" Type="http://schemas.openxmlformats.org/officeDocument/2006/relationships/hyperlink" Target="https://design.ncsu.edu/academics/architecture/public-interest-design-certificate/" TargetMode="External"/><Relationship Id="rId1627" Type="http://schemas.openxmlformats.org/officeDocument/2006/relationships/hyperlink" Target="http://www.clatsopcc.edu/" TargetMode="External"/><Relationship Id="rId1834" Type="http://schemas.openxmlformats.org/officeDocument/2006/relationships/hyperlink" Target="http://earq.uprrp.edu/programa/b-ed/" TargetMode="External"/><Relationship Id="rId331" Type="http://schemas.openxmlformats.org/officeDocument/2006/relationships/hyperlink" Target="http://www.udc.edu/" TargetMode="External"/><Relationship Id="rId429" Type="http://schemas.openxmlformats.org/officeDocument/2006/relationships/hyperlink" Target="https://www.usf.edu/arts/architecture/academics/architecture-program/" TargetMode="External"/><Relationship Id="rId636" Type="http://schemas.openxmlformats.org/officeDocument/2006/relationships/hyperlink" Target="https://www.bsu.edu/academics/collegesanddepartments/online/academic-programs/masters/msintdesign" TargetMode="External"/><Relationship Id="rId1059" Type="http://schemas.openxmlformats.org/officeDocument/2006/relationships/hyperlink" Target="http://www.dunwoody.edu/" TargetMode="External"/><Relationship Id="rId1266" Type="http://schemas.openxmlformats.org/officeDocument/2006/relationships/hyperlink" Target="https://soa.princeton.edu/zone/degree" TargetMode="External"/><Relationship Id="rId1473" Type="http://schemas.openxmlformats.org/officeDocument/2006/relationships/hyperlink" Target="http://www.buffalo.edu/" TargetMode="External"/><Relationship Id="rId2012" Type="http://schemas.openxmlformats.org/officeDocument/2006/relationships/hyperlink" Target="http://www.utexas.edu/" TargetMode="External"/><Relationship Id="rId2096" Type="http://schemas.openxmlformats.org/officeDocument/2006/relationships/hyperlink" Target="http://www.virginia.edu/" TargetMode="External"/><Relationship Id="rId843" Type="http://schemas.openxmlformats.org/officeDocument/2006/relationships/hyperlink" Target="http://web.mit.edu/student/" TargetMode="External"/><Relationship Id="rId1126" Type="http://schemas.openxmlformats.org/officeDocument/2006/relationships/hyperlink" Target="http://www.umkc.edu/" TargetMode="External"/><Relationship Id="rId1680" Type="http://schemas.openxmlformats.org/officeDocument/2006/relationships/hyperlink" Target="https://soa.cmu.edu/bpd" TargetMode="External"/><Relationship Id="rId1778" Type="http://schemas.openxmlformats.org/officeDocument/2006/relationships/hyperlink" Target="https://bulletin.temple.edu/undergraduate/tyler/landscape-architecture-horticulture/bs-landscape-architecture/" TargetMode="External"/><Relationship Id="rId1901" Type="http://schemas.openxmlformats.org/officeDocument/2006/relationships/hyperlink" Target="https://www.sdstate.edu/school-design/landscape-architecture" TargetMode="External"/><Relationship Id="rId1985" Type="http://schemas.openxmlformats.org/officeDocument/2006/relationships/hyperlink" Target="https://www.uta.edu/cappa/academics/architecture/architecture/bs-architecture.php" TargetMode="External"/><Relationship Id="rId275" Type="http://schemas.openxmlformats.org/officeDocument/2006/relationships/hyperlink" Target="http://www.colostate.edu/" TargetMode="External"/><Relationship Id="rId482" Type="http://schemas.openxmlformats.org/officeDocument/2006/relationships/hyperlink" Target="http://www.savannahtech.edu/" TargetMode="External"/><Relationship Id="rId703" Type="http://schemas.openxmlformats.org/officeDocument/2006/relationships/hyperlink" Target="http://www.uky.edu/" TargetMode="External"/><Relationship Id="rId910" Type="http://schemas.openxmlformats.org/officeDocument/2006/relationships/hyperlink" Target="https://wit.edu/learning/school-management/construction-management-ms" TargetMode="External"/><Relationship Id="rId1333" Type="http://schemas.openxmlformats.org/officeDocument/2006/relationships/hyperlink" Target="http://www.cornell.edu/" TargetMode="External"/><Relationship Id="rId1540" Type="http://schemas.openxmlformats.org/officeDocument/2006/relationships/hyperlink" Target="http://www.miamioh.edu/cas/academics/departments/geography/academics/majors/urban-regional-planning-major/index.html" TargetMode="External"/><Relationship Id="rId1638" Type="http://schemas.openxmlformats.org/officeDocument/2006/relationships/hyperlink" Target="https://www.pdx.edu/architecture/graduate" TargetMode="External"/><Relationship Id="rId2163" Type="http://schemas.openxmlformats.org/officeDocument/2006/relationships/hyperlink" Target="http://realestate.washington.edu/programs/masters-of-real-estate/" TargetMode="External"/><Relationship Id="rId135" Type="http://schemas.openxmlformats.org/officeDocument/2006/relationships/hyperlink" Target="http://calpoly.edu/" TargetMode="External"/><Relationship Id="rId342" Type="http://schemas.openxmlformats.org/officeDocument/2006/relationships/hyperlink" Target="https://www.bidenschool.udel.edu/doctoral-programs/academic-programs/ph-d-in-urban-affairs-public-policy" TargetMode="External"/><Relationship Id="rId787" Type="http://schemas.openxmlformats.org/officeDocument/2006/relationships/hyperlink" Target="http://www.the-bac.edu/" TargetMode="External"/><Relationship Id="rId994" Type="http://schemas.openxmlformats.org/officeDocument/2006/relationships/hyperlink" Target="https://www.canr.msu.edu/spdc/programs/urban_and_regional_planning/urp_graduate_degrees" TargetMode="External"/><Relationship Id="rId1400" Type="http://schemas.openxmlformats.org/officeDocument/2006/relationships/hyperlink" Target="https://www.pratt.edu/academics/architecture/grad-arch-urban-design/grad-dept-architecture/" TargetMode="External"/><Relationship Id="rId1845" Type="http://schemas.openxmlformats.org/officeDocument/2006/relationships/hyperlink" Target="http://www.risd.edu/" TargetMode="External"/><Relationship Id="rId2023" Type="http://schemas.openxmlformats.org/officeDocument/2006/relationships/hyperlink" Target="https://soa.utexas.edu/programs/architecture/graduate-degrees/doctor-philosophy" TargetMode="External"/><Relationship Id="rId2230" Type="http://schemas.openxmlformats.org/officeDocument/2006/relationships/hyperlink" Target="http://www.wvu.edu/" TargetMode="External"/><Relationship Id="rId202" Type="http://schemas.openxmlformats.org/officeDocument/2006/relationships/hyperlink" Target="https://ced.berkeley.edu/academics/architecture/programs/ph.d/" TargetMode="External"/><Relationship Id="rId647" Type="http://schemas.openxmlformats.org/officeDocument/2006/relationships/hyperlink" Target="http://www.bsu.edu/" TargetMode="External"/><Relationship Id="rId854" Type="http://schemas.openxmlformats.org/officeDocument/2006/relationships/hyperlink" Target="https://camd.northeastern.edu/program/master-of-architecture/" TargetMode="External"/><Relationship Id="rId1277" Type="http://schemas.openxmlformats.org/officeDocument/2006/relationships/hyperlink" Target="http://newbrunswick.rutgers.edu/" TargetMode="External"/><Relationship Id="rId1484" Type="http://schemas.openxmlformats.org/officeDocument/2006/relationships/hyperlink" Target="http://soa.syr.edu/programs/" TargetMode="External"/><Relationship Id="rId1691" Type="http://schemas.openxmlformats.org/officeDocument/2006/relationships/hyperlink" Target="http://www.cmu.edu/" TargetMode="External"/><Relationship Id="rId1705" Type="http://schemas.openxmlformats.org/officeDocument/2006/relationships/hyperlink" Target="http://www.iup.edu/" TargetMode="External"/><Relationship Id="rId1912" Type="http://schemas.openxmlformats.org/officeDocument/2006/relationships/hyperlink" Target="http://www.mtsu.edu/" TargetMode="External"/><Relationship Id="rId286" Type="http://schemas.openxmlformats.org/officeDocument/2006/relationships/hyperlink" Target="https://architectureandplanning.ucdenver.edu/architecture/academics/masters-programs/master-landscape-architecture" TargetMode="External"/><Relationship Id="rId493" Type="http://schemas.openxmlformats.org/officeDocument/2006/relationships/hyperlink" Target="https://ced.uga.edu/programs/mla/" TargetMode="External"/><Relationship Id="rId507" Type="http://schemas.openxmlformats.org/officeDocument/2006/relationships/hyperlink" Target="https://www.design.iastate.edu/landscape-architecture/degrees/bla/bachelor-of-landscape-architecture/" TargetMode="External"/><Relationship Id="rId714" Type="http://schemas.openxmlformats.org/officeDocument/2006/relationships/hyperlink" Target="http://louisville.edu/upa/programs/phd" TargetMode="External"/><Relationship Id="rId921" Type="http://schemas.openxmlformats.org/officeDocument/2006/relationships/hyperlink" Target="http://www.aacc.edu/" TargetMode="External"/><Relationship Id="rId1137" Type="http://schemas.openxmlformats.org/officeDocument/2006/relationships/hyperlink" Target="https://samfoxschool.wustl.edu/programs/march" TargetMode="External"/><Relationship Id="rId1344" Type="http://schemas.openxmlformats.org/officeDocument/2006/relationships/hyperlink" Target="https://aap.cornell.edu/academics/crp/graduate/planning/phd" TargetMode="External"/><Relationship Id="rId1551" Type="http://schemas.openxmlformats.org/officeDocument/2006/relationships/hyperlink" Target="http://www.osu.edu/" TargetMode="External"/><Relationship Id="rId1789" Type="http://schemas.openxmlformats.org/officeDocument/2006/relationships/hyperlink" Target="http://www.upenn.edu/" TargetMode="External"/><Relationship Id="rId1996" Type="http://schemas.openxmlformats.org/officeDocument/2006/relationships/hyperlink" Target="http://www.uta.edu/" TargetMode="External"/><Relationship Id="rId2174" Type="http://schemas.openxmlformats.org/officeDocument/2006/relationships/hyperlink" Target="http://www.tacoma.uw.edu/" TargetMode="External"/><Relationship Id="rId50" Type="http://schemas.openxmlformats.org/officeDocument/2006/relationships/hyperlink" Target="https://sgsup.asu.edu/degree-programs/graduate-degrees/master-urban-environmental-planning" TargetMode="External"/><Relationship Id="rId146" Type="http://schemas.openxmlformats.org/officeDocument/2006/relationships/hyperlink" Target="http://env.cpp.edu/arc/degree/master-interior-architecture" TargetMode="External"/><Relationship Id="rId353" Type="http://schemas.openxmlformats.org/officeDocument/2006/relationships/hyperlink" Target="http://www.fau.edu/" TargetMode="External"/><Relationship Id="rId560" Type="http://schemas.openxmlformats.org/officeDocument/2006/relationships/hyperlink" Target="https://www.judsonu.edu/Undergraduate/Architecture/Interior_Design_Major/" TargetMode="External"/><Relationship Id="rId798" Type="http://schemas.openxmlformats.org/officeDocument/2006/relationships/hyperlink" Target="https://www.bu.edu/met/programs/undergraduate/urban-affairs/" TargetMode="External"/><Relationship Id="rId1190" Type="http://schemas.openxmlformats.org/officeDocument/2006/relationships/hyperlink" Target="http://www.ncsu.edu/" TargetMode="External"/><Relationship Id="rId1204" Type="http://schemas.openxmlformats.org/officeDocument/2006/relationships/hyperlink" Target="http://www.ncsu.edu/" TargetMode="External"/><Relationship Id="rId1411" Type="http://schemas.openxmlformats.org/officeDocument/2006/relationships/hyperlink" Target="http://www.pratt.edu/" TargetMode="External"/><Relationship Id="rId1649" Type="http://schemas.openxmlformats.org/officeDocument/2006/relationships/hyperlink" Target="http://www.uoregon.edu/" TargetMode="External"/><Relationship Id="rId1856" Type="http://schemas.openxmlformats.org/officeDocument/2006/relationships/hyperlink" Target="http://www.rwu.edu/" TargetMode="External"/><Relationship Id="rId2034" Type="http://schemas.openxmlformats.org/officeDocument/2006/relationships/hyperlink" Target="http://www.utsa.edu/" TargetMode="External"/><Relationship Id="rId213" Type="http://schemas.openxmlformats.org/officeDocument/2006/relationships/hyperlink" Target="http://www.berkeley.edu/" TargetMode="External"/><Relationship Id="rId420" Type="http://schemas.openxmlformats.org/officeDocument/2006/relationships/hyperlink" Target="http://www.miami.edu/" TargetMode="External"/><Relationship Id="rId658" Type="http://schemas.openxmlformats.org/officeDocument/2006/relationships/hyperlink" Target="https://architecture.indiana.edu/" TargetMode="External"/><Relationship Id="rId865" Type="http://schemas.openxmlformats.org/officeDocument/2006/relationships/hyperlink" Target="http://www.northeastern.edu/" TargetMode="External"/><Relationship Id="rId1050" Type="http://schemas.openxmlformats.org/officeDocument/2006/relationships/hyperlink" Target="https://dunwoody.edu/construction/architectural-drafting-design/" TargetMode="External"/><Relationship Id="rId1288" Type="http://schemas.openxmlformats.org/officeDocument/2006/relationships/hyperlink" Target="http://architecture.unm.edu/degree-programs/index.html" TargetMode="External"/><Relationship Id="rId1495" Type="http://schemas.openxmlformats.org/officeDocument/2006/relationships/hyperlink" Target="http://www.newschool.edu/" TargetMode="External"/><Relationship Id="rId1509" Type="http://schemas.openxmlformats.org/officeDocument/2006/relationships/hyperlink" Target="http://www.bgsu.edu/" TargetMode="External"/><Relationship Id="rId1716" Type="http://schemas.openxmlformats.org/officeDocument/2006/relationships/hyperlink" Target="https://www.jefferson.edu/academics/colleges-schools-institutes/architecture-and-the-built-environment/programs/construction-management.html" TargetMode="External"/><Relationship Id="rId1923" Type="http://schemas.openxmlformats.org/officeDocument/2006/relationships/hyperlink" Target="https://www.memphis.edu/planning/programs/" TargetMode="External"/><Relationship Id="rId2101" Type="http://schemas.openxmlformats.org/officeDocument/2006/relationships/hyperlink" Target="https://www.arch.virginia.edu/programs/architectural-history/graduate" TargetMode="External"/><Relationship Id="rId297" Type="http://schemas.openxmlformats.org/officeDocument/2006/relationships/hyperlink" Target="http://uconn.edu/" TargetMode="External"/><Relationship Id="rId518" Type="http://schemas.openxmlformats.org/officeDocument/2006/relationships/hyperlink" Target="http://www.iastate.edu/" TargetMode="External"/><Relationship Id="rId725" Type="http://schemas.openxmlformats.org/officeDocument/2006/relationships/hyperlink" Target="http://www.lsu.edu/" TargetMode="External"/><Relationship Id="rId932" Type="http://schemas.openxmlformats.org/officeDocument/2006/relationships/hyperlink" Target="https://www.aacc.edu/programs-and-courses/credit-and-degree-seekers/construction-management/" TargetMode="External"/><Relationship Id="rId1148" Type="http://schemas.openxmlformats.org/officeDocument/2006/relationships/hyperlink" Target="http://www.wustl.edu/" TargetMode="External"/><Relationship Id="rId1355" Type="http://schemas.openxmlformats.org/officeDocument/2006/relationships/hyperlink" Target="http://www.cornell.edu/" TargetMode="External"/><Relationship Id="rId1562" Type="http://schemas.openxmlformats.org/officeDocument/2006/relationships/hyperlink" Target="https://daap.uc.edu/academics/said/programs/ms-arch" TargetMode="External"/><Relationship Id="rId2185" Type="http://schemas.openxmlformats.org/officeDocument/2006/relationships/hyperlink" Target="https://sdc.wsu.edu/construction-engineering/" TargetMode="External"/><Relationship Id="rId157" Type="http://schemas.openxmlformats.org/officeDocument/2006/relationships/hyperlink" Target="http://www.csun.edu/" TargetMode="External"/><Relationship Id="rId364" Type="http://schemas.openxmlformats.org/officeDocument/2006/relationships/hyperlink" Target="http://catalog.fiu.edu/2019_2020/graduate/College_of_Communication_Architecture_The_Arts/Graduate_Landscape_Architecture_Environmental_and_Urban_Design.pdf" TargetMode="External"/><Relationship Id="rId1008" Type="http://schemas.openxmlformats.org/officeDocument/2006/relationships/hyperlink" Target="https://www.canr.msu.edu/spdc/student_services/graduate" TargetMode="External"/><Relationship Id="rId1215" Type="http://schemas.openxmlformats.org/officeDocument/2006/relationships/hyperlink" Target="http://www.uncc.edu/" TargetMode="External"/><Relationship Id="rId1422" Type="http://schemas.openxmlformats.org/officeDocument/2006/relationships/hyperlink" Target="https://www.arch.rpi.edu/undergraduate-bldgscience/" TargetMode="External"/><Relationship Id="rId1867" Type="http://schemas.openxmlformats.org/officeDocument/2006/relationships/hyperlink" Target="https://acba.edu/files/collegecatalog.pdf" TargetMode="External"/><Relationship Id="rId2045" Type="http://schemas.openxmlformats.org/officeDocument/2006/relationships/hyperlink" Target="http://cacp.utsa.edu/academic-programs/construction-science/b.s.-in-construction-science-and-management/" TargetMode="External"/><Relationship Id="rId61" Type="http://schemas.openxmlformats.org/officeDocument/2006/relationships/hyperlink" Target="http://www.asu.edu/" TargetMode="External"/><Relationship Id="rId571" Type="http://schemas.openxmlformats.org/officeDocument/2006/relationships/hyperlink" Target="http://www.siu.edu/" TargetMode="External"/><Relationship Id="rId669" Type="http://schemas.openxmlformats.org/officeDocument/2006/relationships/hyperlink" Target="http://www.nd.edu/" TargetMode="External"/><Relationship Id="rId876" Type="http://schemas.openxmlformats.org/officeDocument/2006/relationships/hyperlink" Target="https://asegrad.tufts.edu/academics/explore-graduate-programs/public-policy" TargetMode="External"/><Relationship Id="rId1299" Type="http://schemas.openxmlformats.org/officeDocument/2006/relationships/hyperlink" Target="http://www.unlv.edu/" TargetMode="External"/><Relationship Id="rId1727" Type="http://schemas.openxmlformats.org/officeDocument/2006/relationships/hyperlink" Target="http://www.philau.edu/" TargetMode="External"/><Relationship Id="rId1934" Type="http://schemas.openxmlformats.org/officeDocument/2006/relationships/hyperlink" Target="http://www.pvamu.edu/" TargetMode="External"/><Relationship Id="rId19" Type="http://schemas.openxmlformats.org/officeDocument/2006/relationships/hyperlink" Target="http://www.uark.edu/" TargetMode="External"/><Relationship Id="rId224" Type="http://schemas.openxmlformats.org/officeDocument/2006/relationships/hyperlink" Target="https://uppp.soceco.uci.edu/murp/curriculum" TargetMode="External"/><Relationship Id="rId431" Type="http://schemas.openxmlformats.org/officeDocument/2006/relationships/hyperlink" Target="https://www.usf.edu/arts/architecture/academics/urban-community-design-program/" TargetMode="External"/><Relationship Id="rId529" Type="http://schemas.openxmlformats.org/officeDocument/2006/relationships/hyperlink" Target="https://www.design.iastate.edu/interior-design/undergraduate-degree/bachelor-of-fine-arts-in-interior-design/undergraduate-curriculum/" TargetMode="External"/><Relationship Id="rId736" Type="http://schemas.openxmlformats.org/officeDocument/2006/relationships/hyperlink" Target="https://architecture.tulane.edu/academics/architecture/barch" TargetMode="External"/><Relationship Id="rId1061" Type="http://schemas.openxmlformats.org/officeDocument/2006/relationships/hyperlink" Target="http://www.dunwoody.edu/" TargetMode="External"/><Relationship Id="rId1159" Type="http://schemas.openxmlformats.org/officeDocument/2006/relationships/hyperlink" Target="https://www.lalc.msstate.edu/students/la-prospective.php" TargetMode="External"/><Relationship Id="rId1366" Type="http://schemas.openxmlformats.org/officeDocument/2006/relationships/hyperlink" Target="https://ssa.ccny.cuny.edu/programs-centers/undergraduate-programs/b-arch/" TargetMode="External"/><Relationship Id="rId2112" Type="http://schemas.openxmlformats.org/officeDocument/2006/relationships/hyperlink" Target="http://www.vt.edu/" TargetMode="External"/><Relationship Id="rId2196" Type="http://schemas.openxmlformats.org/officeDocument/2006/relationships/hyperlink" Target="http://www.uwc.edu/" TargetMode="External"/><Relationship Id="rId168" Type="http://schemas.openxmlformats.org/officeDocument/2006/relationships/hyperlink" Target="https://newschoolarch.edu/academics/school-of-architecture-and-cm/school-of-architecture/graduate-architecture-programs/integrated-path-to-architectural-licensure/" TargetMode="External"/><Relationship Id="rId943" Type="http://schemas.openxmlformats.org/officeDocument/2006/relationships/hyperlink" Target="http://www.morgan.edu/" TargetMode="External"/><Relationship Id="rId1019" Type="http://schemas.openxmlformats.org/officeDocument/2006/relationships/hyperlink" Target="http://www.umich.edu/" TargetMode="External"/><Relationship Id="rId1573" Type="http://schemas.openxmlformats.org/officeDocument/2006/relationships/hyperlink" Target="http://www.uc.edu/" TargetMode="External"/><Relationship Id="rId1780" Type="http://schemas.openxmlformats.org/officeDocument/2006/relationships/hyperlink" Target="https://architecture.sas.upenn.edu/programs-study/major-architecture" TargetMode="External"/><Relationship Id="rId1878" Type="http://schemas.openxmlformats.org/officeDocument/2006/relationships/hyperlink" Target="http://www.clemson.edu/" TargetMode="External"/><Relationship Id="rId72" Type="http://schemas.openxmlformats.org/officeDocument/2006/relationships/hyperlink" Target="https://capla.arizona.edu/academics/master-science-urban-planning/curriculum-concentrations-courses" TargetMode="External"/><Relationship Id="rId375" Type="http://schemas.openxmlformats.org/officeDocument/2006/relationships/hyperlink" Target="http://www.fsu.edu/" TargetMode="External"/><Relationship Id="rId582" Type="http://schemas.openxmlformats.org/officeDocument/2006/relationships/hyperlink" Target="https://arch.uic.edu/BAArch" TargetMode="External"/><Relationship Id="rId803" Type="http://schemas.openxmlformats.org/officeDocument/2006/relationships/hyperlink" Target="http://www.harvard.edu/" TargetMode="External"/><Relationship Id="rId1226" Type="http://schemas.openxmlformats.org/officeDocument/2006/relationships/hyperlink" Target="https://iarc.uncg.edu/post-baccalaureate/" TargetMode="External"/><Relationship Id="rId1433" Type="http://schemas.openxmlformats.org/officeDocument/2006/relationships/hyperlink" Target="http://www.rit.edu/" TargetMode="External"/><Relationship Id="rId1640" Type="http://schemas.openxmlformats.org/officeDocument/2006/relationships/hyperlink" Target="https://archenvironment.uoregon.edu/architecture/undergraduate" TargetMode="External"/><Relationship Id="rId1738" Type="http://schemas.openxmlformats.org/officeDocument/2006/relationships/hyperlink" Target="http://www.marywood.edu/architecture/programs/beda/" TargetMode="External"/><Relationship Id="rId2056" Type="http://schemas.openxmlformats.org/officeDocument/2006/relationships/hyperlink" Target="http://www.uh.edu/" TargetMode="External"/><Relationship Id="rId3" Type="http://schemas.openxmlformats.org/officeDocument/2006/relationships/hyperlink" Target="http://www.aamu.edu/" TargetMode="External"/><Relationship Id="rId235" Type="http://schemas.openxmlformats.org/officeDocument/2006/relationships/hyperlink" Target="http://www.ucla.edu/" TargetMode="External"/><Relationship Id="rId442" Type="http://schemas.openxmlformats.org/officeDocument/2006/relationships/hyperlink" Target="http://www.gatech.edu/" TargetMode="External"/><Relationship Id="rId887" Type="http://schemas.openxmlformats.org/officeDocument/2006/relationships/hyperlink" Target="http://www.umass.edu/" TargetMode="External"/><Relationship Id="rId1072" Type="http://schemas.openxmlformats.org/officeDocument/2006/relationships/hyperlink" Target="https://sbs.mnsu.edu/academics/urban-and-regional-studies/undergraduate/urban-and-regional-studies-bs" TargetMode="External"/><Relationship Id="rId1500" Type="http://schemas.openxmlformats.org/officeDocument/2006/relationships/hyperlink" Target="http://www.belmontcollege.edu/current-students/programs-of-study/building-preservationrestoration/" TargetMode="External"/><Relationship Id="rId1945" Type="http://schemas.openxmlformats.org/officeDocument/2006/relationships/hyperlink" Target="https://arch.rice.edu/academics/graduate" TargetMode="External"/><Relationship Id="rId2123" Type="http://schemas.openxmlformats.org/officeDocument/2006/relationships/hyperlink" Target="https://archdesign.caus.vt.edu/degrees/master-of-science-in-architecture/" TargetMode="External"/><Relationship Id="rId302" Type="http://schemas.openxmlformats.org/officeDocument/2006/relationships/hyperlink" Target="https://www.hartford.edu/academics/schools-colleges/ceta/academics/departments/department-of-architecture/bs-in-architectural-design-and-technology.aspx" TargetMode="External"/><Relationship Id="rId747" Type="http://schemas.openxmlformats.org/officeDocument/2006/relationships/hyperlink" Target="http://www.louisiana.edu/" TargetMode="External"/><Relationship Id="rId954" Type="http://schemas.openxmlformats.org/officeDocument/2006/relationships/hyperlink" Target="https://larch.umd.edu/bachelor-landscape-architecture" TargetMode="External"/><Relationship Id="rId1377" Type="http://schemas.openxmlformats.org/officeDocument/2006/relationships/hyperlink" Target="http://www.hunter.cuny.edu/" TargetMode="External"/><Relationship Id="rId1584" Type="http://schemas.openxmlformats.org/officeDocument/2006/relationships/hyperlink" Target="https://webapps2.uc.edu/ecurriculum/degreeprograms/program/detail/23BAC-URST-BS" TargetMode="External"/><Relationship Id="rId1791" Type="http://schemas.openxmlformats.org/officeDocument/2006/relationships/hyperlink" Target="http://www.upenn.edu/" TargetMode="External"/><Relationship Id="rId1805" Type="http://schemas.openxmlformats.org/officeDocument/2006/relationships/hyperlink" Target="http://www.pitt.edu/" TargetMode="External"/><Relationship Id="rId83" Type="http://schemas.openxmlformats.org/officeDocument/2006/relationships/hyperlink" Target="http://www.arizona.edu/" TargetMode="External"/><Relationship Id="rId179" Type="http://schemas.openxmlformats.org/officeDocument/2006/relationships/hyperlink" Target="http://www.sjsu.edu/" TargetMode="External"/><Relationship Id="rId386" Type="http://schemas.openxmlformats.org/officeDocument/2006/relationships/hyperlink" Target="https://dcp.ufl.edu/landscape/academics/bachelor-of-landscape-architecture-program/" TargetMode="External"/><Relationship Id="rId593" Type="http://schemas.openxmlformats.org/officeDocument/2006/relationships/hyperlink" Target="http://www.uic.edu/" TargetMode="External"/><Relationship Id="rId607" Type="http://schemas.openxmlformats.org/officeDocument/2006/relationships/hyperlink" Target="http://www.illinois.edu/" TargetMode="External"/><Relationship Id="rId814" Type="http://schemas.openxmlformats.org/officeDocument/2006/relationships/hyperlink" Target="https://www.gsd.harvard.edu/doctoral-programs/doctor-of-philosophy/requirements/" TargetMode="External"/><Relationship Id="rId1237" Type="http://schemas.openxmlformats.org/officeDocument/2006/relationships/hyperlink" Target="http://www.unl.edu/" TargetMode="External"/><Relationship Id="rId1444" Type="http://schemas.openxmlformats.org/officeDocument/2006/relationships/hyperlink" Target="https://www.esf.edu/fnrm/cm/" TargetMode="External"/><Relationship Id="rId1651" Type="http://schemas.openxmlformats.org/officeDocument/2006/relationships/hyperlink" Target="http://www.uoregon.edu/" TargetMode="External"/><Relationship Id="rId1889" Type="http://schemas.openxmlformats.org/officeDocument/2006/relationships/hyperlink" Target="http://www.clemson.edu/caah/departments/pdbe/students/index.html" TargetMode="External"/><Relationship Id="rId2067" Type="http://schemas.openxmlformats.org/officeDocument/2006/relationships/hyperlink" Target="http://plan.cap.utah.edu/master-of-city-and-metropolitan-planning/" TargetMode="External"/><Relationship Id="rId246" Type="http://schemas.openxmlformats.org/officeDocument/2006/relationships/hyperlink" Target="https://arch.usc.edu/bachelor-of-architecture" TargetMode="External"/><Relationship Id="rId453" Type="http://schemas.openxmlformats.org/officeDocument/2006/relationships/hyperlink" Target="https://id.gatech.edu/academics/mid" TargetMode="External"/><Relationship Id="rId660" Type="http://schemas.openxmlformats.org/officeDocument/2006/relationships/hyperlink" Target="https://www.indiana.edu/academics/degrees-majors/degree/urban-management-mpa-iu-bloomington-urbmgmpa" TargetMode="External"/><Relationship Id="rId898" Type="http://schemas.openxmlformats.org/officeDocument/2006/relationships/hyperlink" Target="https://www.umass.edu/larp/undergraduate/sustcomm" TargetMode="External"/><Relationship Id="rId1083" Type="http://schemas.openxmlformats.org/officeDocument/2006/relationships/hyperlink" Target="http://twin-cities.umn.edu/" TargetMode="External"/><Relationship Id="rId1290" Type="http://schemas.openxmlformats.org/officeDocument/2006/relationships/hyperlink" Target="http://catalog.unm.edu/catalogs/2019-2020/colleges/architecture/comm-reg-plan/undergraduate-program.html" TargetMode="External"/><Relationship Id="rId1304" Type="http://schemas.openxmlformats.org/officeDocument/2006/relationships/hyperlink" Target="https://www.unlv.edu/architecture/bs-arch" TargetMode="External"/><Relationship Id="rId1511" Type="http://schemas.openxmlformats.org/officeDocument/2006/relationships/hyperlink" Target="http://www.csuohio.edu/" TargetMode="External"/><Relationship Id="rId1749" Type="http://schemas.openxmlformats.org/officeDocument/2006/relationships/hyperlink" Target="http://www.psu.edu/" TargetMode="External"/><Relationship Id="rId1956" Type="http://schemas.openxmlformats.org/officeDocument/2006/relationships/hyperlink" Target="http://www.tamu.edu/" TargetMode="External"/><Relationship Id="rId2134" Type="http://schemas.openxmlformats.org/officeDocument/2006/relationships/hyperlink" Target="http://www.norwich.edu/" TargetMode="External"/><Relationship Id="rId106" Type="http://schemas.openxmlformats.org/officeDocument/2006/relationships/hyperlink" Target="https://www.academyart.edu/academics/architecture/" TargetMode="External"/><Relationship Id="rId313" Type="http://schemas.openxmlformats.org/officeDocument/2006/relationships/hyperlink" Target="http://www.cua.edu/" TargetMode="External"/><Relationship Id="rId758" Type="http://schemas.openxmlformats.org/officeDocument/2006/relationships/hyperlink" Target="https://www.uno.edu/academics/colaehd/la/planning-and-urban-studies/graduate/urban-studies-ms" TargetMode="External"/><Relationship Id="rId965" Type="http://schemas.openxmlformats.org/officeDocument/2006/relationships/hyperlink" Target="http://www.uma.edu/" TargetMode="External"/><Relationship Id="rId1150" Type="http://schemas.openxmlformats.org/officeDocument/2006/relationships/hyperlink" Target="http://www.wustl.edu/" TargetMode="External"/><Relationship Id="rId1388" Type="http://schemas.openxmlformats.org/officeDocument/2006/relationships/hyperlink" Target="https://www.nyit.edu/degrees/interior_design/" TargetMode="External"/><Relationship Id="rId1595" Type="http://schemas.openxmlformats.org/officeDocument/2006/relationships/hyperlink" Target="http://www.okstate.edu/" TargetMode="External"/><Relationship Id="rId1609" Type="http://schemas.openxmlformats.org/officeDocument/2006/relationships/hyperlink" Target="http://www.ou.edu/" TargetMode="External"/><Relationship Id="rId1816" Type="http://schemas.openxmlformats.org/officeDocument/2006/relationships/hyperlink" Target="https://www.pupr.edu/architecture-undergraduate/" TargetMode="External"/><Relationship Id="rId10" Type="http://schemas.openxmlformats.org/officeDocument/2006/relationships/hyperlink" Target="https://cadc.auburn.edu/cadc/academics/graduate-programs/master-of-science-in-architecture-with-option-in-public-interest-design/" TargetMode="External"/><Relationship Id="rId94" Type="http://schemas.openxmlformats.org/officeDocument/2006/relationships/hyperlink" Target="https://www.academyart.edu/academics/interior-architecture/" TargetMode="External"/><Relationship Id="rId397" Type="http://schemas.openxmlformats.org/officeDocument/2006/relationships/hyperlink" Target="http://www.ufl.edu/" TargetMode="External"/><Relationship Id="rId520" Type="http://schemas.openxmlformats.org/officeDocument/2006/relationships/hyperlink" Target="http://www.iastate.edu/" TargetMode="External"/><Relationship Id="rId618" Type="http://schemas.openxmlformats.org/officeDocument/2006/relationships/hyperlink" Target="https://urban.illinois.edu/programs-applying/ba-urban-studies-planning/" TargetMode="External"/><Relationship Id="rId825" Type="http://schemas.openxmlformats.org/officeDocument/2006/relationships/hyperlink" Target="http://web.mit.edu/student/" TargetMode="External"/><Relationship Id="rId1248" Type="http://schemas.openxmlformats.org/officeDocument/2006/relationships/hyperlink" Target="https://www.kean.edu/academics/programs/architectural-studies" TargetMode="External"/><Relationship Id="rId1455" Type="http://schemas.openxmlformats.org/officeDocument/2006/relationships/hyperlink" Target="http://www.esf.edu/" TargetMode="External"/><Relationship Id="rId1662" Type="http://schemas.openxmlformats.org/officeDocument/2006/relationships/hyperlink" Target="https://archenvironment.uoregon.edu/interior-architecture/graduate/miarch1" TargetMode="External"/><Relationship Id="rId2078" Type="http://schemas.openxmlformats.org/officeDocument/2006/relationships/hyperlink" Target="http://www.usu.edu/" TargetMode="External"/><Relationship Id="rId2201" Type="http://schemas.openxmlformats.org/officeDocument/2006/relationships/hyperlink" Target="https://dpla.wisc.edu/academics/graduate-programs/phd-urban-and-regional-planning/" TargetMode="External"/><Relationship Id="rId257" Type="http://schemas.openxmlformats.org/officeDocument/2006/relationships/hyperlink" Target="http://www.usc.edu/" TargetMode="External"/><Relationship Id="rId464" Type="http://schemas.openxmlformats.org/officeDocument/2006/relationships/hyperlink" Target="http://www.gsu.edu/" TargetMode="External"/><Relationship Id="rId1010" Type="http://schemas.openxmlformats.org/officeDocument/2006/relationships/hyperlink" Target="https://architecture.udmercy.edu/programs/arch-eng.php" TargetMode="External"/><Relationship Id="rId1094" Type="http://schemas.openxmlformats.org/officeDocument/2006/relationships/hyperlink" Target="http://twin-cities.umn.edu/" TargetMode="External"/><Relationship Id="rId1108" Type="http://schemas.openxmlformats.org/officeDocument/2006/relationships/hyperlink" Target="http://twin-cities.umn.edu/" TargetMode="External"/><Relationship Id="rId1315" Type="http://schemas.openxmlformats.org/officeDocument/2006/relationships/hyperlink" Target="http://www.columbia.edu/" TargetMode="External"/><Relationship Id="rId1967" Type="http://schemas.openxmlformats.org/officeDocument/2006/relationships/hyperlink" Target="http://dept.arch.tamu.edu/graduate/master-architecture/index.html" TargetMode="External"/><Relationship Id="rId2145" Type="http://schemas.openxmlformats.org/officeDocument/2006/relationships/hyperlink" Target="http://larch.be.uw.edu/programs/graduate/" TargetMode="External"/><Relationship Id="rId117" Type="http://schemas.openxmlformats.org/officeDocument/2006/relationships/hyperlink" Target="http://www.cca.edu/" TargetMode="External"/><Relationship Id="rId671" Type="http://schemas.openxmlformats.org/officeDocument/2006/relationships/hyperlink" Target="http://www.nd.edu/" TargetMode="External"/><Relationship Id="rId769" Type="http://schemas.openxmlformats.org/officeDocument/2006/relationships/hyperlink" Target="http://www.the-bac.edu/" TargetMode="External"/><Relationship Id="rId976" Type="http://schemas.openxmlformats.org/officeDocument/2006/relationships/hyperlink" Target="https://catalog.emich.edu/preview_program.php?catoid=32&amp;poid=13494" TargetMode="External"/><Relationship Id="rId1399" Type="http://schemas.openxmlformats.org/officeDocument/2006/relationships/hyperlink" Target="http://www.pratt.edu/" TargetMode="External"/><Relationship Id="rId324" Type="http://schemas.openxmlformats.org/officeDocument/2006/relationships/hyperlink" Target="https://architecture.catholic.edu/academics/graduate-programs/facilities-management/index.html" TargetMode="External"/><Relationship Id="rId531" Type="http://schemas.openxmlformats.org/officeDocument/2006/relationships/hyperlink" Target="https://www.design.iastate.edu/community-and-regional-planning/degrees/bachelor-of-science-in-community-and-regional-planning/undergraduate-planning-degree-program/" TargetMode="External"/><Relationship Id="rId629" Type="http://schemas.openxmlformats.org/officeDocument/2006/relationships/hyperlink" Target="http://www.bsu.edu/" TargetMode="External"/><Relationship Id="rId1161" Type="http://schemas.openxmlformats.org/officeDocument/2006/relationships/hyperlink" Target="https://www.lalc.msstate.edu/students/lc-prospective.php" TargetMode="External"/><Relationship Id="rId1259" Type="http://schemas.openxmlformats.org/officeDocument/2006/relationships/hyperlink" Target="http://www.njit.edu/" TargetMode="External"/><Relationship Id="rId1466" Type="http://schemas.openxmlformats.org/officeDocument/2006/relationships/hyperlink" Target="https://www.alfredstate.edu/interior-design" TargetMode="External"/><Relationship Id="rId2005" Type="http://schemas.openxmlformats.org/officeDocument/2006/relationships/hyperlink" Target="https://soa.utexas.edu/programs/community-and-regional-planning/master-science-community-and-regional-planning-mscrp" TargetMode="External"/><Relationship Id="rId2212" Type="http://schemas.openxmlformats.org/officeDocument/2006/relationships/hyperlink" Target="http://www.fairmontstate.edu/" TargetMode="External"/><Relationship Id="rId836" Type="http://schemas.openxmlformats.org/officeDocument/2006/relationships/hyperlink" Target="http://architecture.mit.edu/" TargetMode="External"/><Relationship Id="rId1021" Type="http://schemas.openxmlformats.org/officeDocument/2006/relationships/hyperlink" Target="http://www.umich.edu/" TargetMode="External"/><Relationship Id="rId1119" Type="http://schemas.openxmlformats.org/officeDocument/2006/relationships/hyperlink" Target="https://catalog.slu.edu/colleges-schools/public-health-social-justice/social-work/urban-planning-development-ms/" TargetMode="External"/><Relationship Id="rId1673" Type="http://schemas.openxmlformats.org/officeDocument/2006/relationships/hyperlink" Target="http://www.cmu.edu/" TargetMode="External"/><Relationship Id="rId1880" Type="http://schemas.openxmlformats.org/officeDocument/2006/relationships/hyperlink" Target="http://www.clemson.edu/" TargetMode="External"/><Relationship Id="rId1978" Type="http://schemas.openxmlformats.org/officeDocument/2006/relationships/hyperlink" Target="http://www.ttu.edu/" TargetMode="External"/><Relationship Id="rId903" Type="http://schemas.openxmlformats.org/officeDocument/2006/relationships/hyperlink" Target="http://www.wit.edu/" TargetMode="External"/><Relationship Id="rId1326" Type="http://schemas.openxmlformats.org/officeDocument/2006/relationships/hyperlink" Target="https://www.arch.columbia.edu/programs/14-ph-d-in-historic-preservation" TargetMode="External"/><Relationship Id="rId1533" Type="http://schemas.openxmlformats.org/officeDocument/2006/relationships/hyperlink" Target="http://www.kent.edu/" TargetMode="External"/><Relationship Id="rId1740" Type="http://schemas.openxmlformats.org/officeDocument/2006/relationships/hyperlink" Target="http://www.marywood.edu/architecture/programs/bia-int-arch/" TargetMode="External"/><Relationship Id="rId32" Type="http://schemas.openxmlformats.org/officeDocument/2006/relationships/hyperlink" Target="https://fayjones.uark.edu/academics/landscape-architecture/degrees.php" TargetMode="External"/><Relationship Id="rId1600" Type="http://schemas.openxmlformats.org/officeDocument/2006/relationships/hyperlink" Target="https://architecture.ou.edu/architecture-degree-requirements/" TargetMode="External"/><Relationship Id="rId1838" Type="http://schemas.openxmlformats.org/officeDocument/2006/relationships/hyperlink" Target="http://earq.uprrp.edu/programa/maestria-en-arquitectura/" TargetMode="External"/><Relationship Id="rId181" Type="http://schemas.openxmlformats.org/officeDocument/2006/relationships/hyperlink" Target="http://www.sonoma.edu/" TargetMode="External"/><Relationship Id="rId1905" Type="http://schemas.openxmlformats.org/officeDocument/2006/relationships/hyperlink" Target="https://www.sdstate.edu/programs/undergraduate/interior-design-bfa" TargetMode="External"/><Relationship Id="rId279" Type="http://schemas.openxmlformats.org/officeDocument/2006/relationships/hyperlink" Target="http://www.colorado.edu/" TargetMode="External"/><Relationship Id="rId486" Type="http://schemas.openxmlformats.org/officeDocument/2006/relationships/hyperlink" Target="http://www.uga.edu/" TargetMode="External"/><Relationship Id="rId693" Type="http://schemas.openxmlformats.org/officeDocument/2006/relationships/hyperlink" Target="http://www.uky.edu/" TargetMode="External"/><Relationship Id="rId2167" Type="http://schemas.openxmlformats.org/officeDocument/2006/relationships/hyperlink" Target="https://www.infrastructure-management.uw.edu/" TargetMode="External"/><Relationship Id="rId139" Type="http://schemas.openxmlformats.org/officeDocument/2006/relationships/hyperlink" Target="http://calpoly.edu/" TargetMode="External"/><Relationship Id="rId346" Type="http://schemas.openxmlformats.org/officeDocument/2006/relationships/hyperlink" Target="http://www.famu.edu/index.cfm?Architecture&amp;2018MasterofArchitectureProgramDescription" TargetMode="External"/><Relationship Id="rId553" Type="http://schemas.openxmlformats.org/officeDocument/2006/relationships/hyperlink" Target="http://www.iit.edu/" TargetMode="External"/><Relationship Id="rId760" Type="http://schemas.openxmlformats.org/officeDocument/2006/relationships/hyperlink" Target="https://www.uno.edu/academics/colaehd/la/planning-and-urban-studies/graduate/transportation-master" TargetMode="External"/><Relationship Id="rId998" Type="http://schemas.openxmlformats.org/officeDocument/2006/relationships/hyperlink" Target="https://www.canr.msu.edu/spdc/programs/urban_and_regional_planning/urp_undergraduate_degrees" TargetMode="External"/><Relationship Id="rId1183" Type="http://schemas.openxmlformats.org/officeDocument/2006/relationships/hyperlink" Target="https://www.ncat.edu/caes/departments/natural-resources-and-environmental-design/bs-landscaping-architecture.php" TargetMode="External"/><Relationship Id="rId1390" Type="http://schemas.openxmlformats.org/officeDocument/2006/relationships/hyperlink" Target="https://www.nyit.edu/degrees/architectural_technology_bsat" TargetMode="External"/><Relationship Id="rId2027" Type="http://schemas.openxmlformats.org/officeDocument/2006/relationships/hyperlink" Target="https://soa.utexas.edu/programs/architecture/graduate-degrees/doctor-philosophy" TargetMode="External"/><Relationship Id="rId206" Type="http://schemas.openxmlformats.org/officeDocument/2006/relationships/hyperlink" Target="https://ced.berkeley.edu/academics/city-regional-planning/programs/phd-in-city-and-regional-planning/" TargetMode="External"/><Relationship Id="rId413" Type="http://schemas.openxmlformats.org/officeDocument/2006/relationships/hyperlink" Target="https://catalog.ufl.edu/UGRD/colleges-schools/UGDCP/SUB_BSUB_BSUB01/" TargetMode="External"/><Relationship Id="rId858" Type="http://schemas.openxmlformats.org/officeDocument/2006/relationships/hyperlink" Target="https://www.northeastern.edu/graduate/program/master-of-science-in-sustainable-building-systems-5284/" TargetMode="External"/><Relationship Id="rId1043" Type="http://schemas.openxmlformats.org/officeDocument/2006/relationships/hyperlink" Target="https://wmich.edu/" TargetMode="External"/><Relationship Id="rId1488" Type="http://schemas.openxmlformats.org/officeDocument/2006/relationships/hyperlink" Target="https://www.newschool.edu/parsons/bfa-architecture-design/" TargetMode="External"/><Relationship Id="rId1695" Type="http://schemas.openxmlformats.org/officeDocument/2006/relationships/hyperlink" Target="http://www.delval.edu/" TargetMode="External"/><Relationship Id="rId620" Type="http://schemas.openxmlformats.org/officeDocument/2006/relationships/hyperlink" Target="https://arch.illinois.edu/degrees/bs-arch-studies" TargetMode="External"/><Relationship Id="rId718" Type="http://schemas.openxmlformats.org/officeDocument/2006/relationships/hyperlink" Target="https://design.lsu.edu/interior-design/about/overview/" TargetMode="External"/><Relationship Id="rId925" Type="http://schemas.openxmlformats.org/officeDocument/2006/relationships/hyperlink" Target="http://www.aacc.edu/" TargetMode="External"/><Relationship Id="rId1250" Type="http://schemas.openxmlformats.org/officeDocument/2006/relationships/hyperlink" Target="https://design.njit.edu/bachelor-architecture" TargetMode="External"/><Relationship Id="rId1348" Type="http://schemas.openxmlformats.org/officeDocument/2006/relationships/hyperlink" Target="https://landscape.cals.cornell.edu/undergraduate/" TargetMode="External"/><Relationship Id="rId1555" Type="http://schemas.openxmlformats.org/officeDocument/2006/relationships/hyperlink" Target="http://www.osu.edu/" TargetMode="External"/><Relationship Id="rId1762" Type="http://schemas.openxmlformats.org/officeDocument/2006/relationships/hyperlink" Target="https://tyler.temple.edu/programs/architecture/degree" TargetMode="External"/><Relationship Id="rId1110" Type="http://schemas.openxmlformats.org/officeDocument/2006/relationships/hyperlink" Target="http://www.drury.edu/" TargetMode="External"/><Relationship Id="rId1208" Type="http://schemas.openxmlformats.org/officeDocument/2006/relationships/hyperlink" Target="http://www.ncsu.edu/" TargetMode="External"/><Relationship Id="rId1415" Type="http://schemas.openxmlformats.org/officeDocument/2006/relationships/hyperlink" Target="http://www.pratt.edu/" TargetMode="External"/><Relationship Id="rId54" Type="http://schemas.openxmlformats.org/officeDocument/2006/relationships/hyperlink" Target="https://sgsup.asu.edu/degree-programs/undergraduate-degrees/urban-planning" TargetMode="External"/><Relationship Id="rId1622" Type="http://schemas.openxmlformats.org/officeDocument/2006/relationships/hyperlink" Target="https://architecture.ou.edu/planning-design-and-construction/" TargetMode="External"/><Relationship Id="rId1927" Type="http://schemas.openxmlformats.org/officeDocument/2006/relationships/hyperlink" Target="https://catalog.memphis.edu/preview_program.php?catoid=17&amp;poid=5543" TargetMode="External"/><Relationship Id="rId2091" Type="http://schemas.openxmlformats.org/officeDocument/2006/relationships/hyperlink" Target="https://www.arch.virginia.edu/programs/architecture/undergraduate" TargetMode="External"/><Relationship Id="rId2189" Type="http://schemas.openxmlformats.org/officeDocument/2006/relationships/hyperlink" Target="https://sdc.wsu.edu/architectural-studies/master-of-architecture/" TargetMode="External"/><Relationship Id="rId270" Type="http://schemas.openxmlformats.org/officeDocument/2006/relationships/hyperlink" Target="https://woodbury.edu/program/school-of-architecture/programs/architecture-msarch-red/" TargetMode="External"/><Relationship Id="rId130" Type="http://schemas.openxmlformats.org/officeDocument/2006/relationships/hyperlink" Target="https://architecture.calpoly.edu/prospective/masters" TargetMode="External"/><Relationship Id="rId368" Type="http://schemas.openxmlformats.org/officeDocument/2006/relationships/hyperlink" Target="http://catalog.fiu.edu/2019_2020/graduate/College_of_Communication_Architecture_The_Arts/Graduate_Architecture.pdf" TargetMode="External"/><Relationship Id="rId575" Type="http://schemas.openxmlformats.org/officeDocument/2006/relationships/hyperlink" Target="http://www.siu.edu/" TargetMode="External"/><Relationship Id="rId782" Type="http://schemas.openxmlformats.org/officeDocument/2006/relationships/hyperlink" Target="https://the-bac.edu/academics/school-of-design-studies/bachelor-of-design-studies" TargetMode="External"/><Relationship Id="rId2049" Type="http://schemas.openxmlformats.org/officeDocument/2006/relationships/hyperlink" Target="https://uh.edu/architecture/programs/undergraduate-programs/interior-architecture/" TargetMode="External"/><Relationship Id="rId228" Type="http://schemas.openxmlformats.org/officeDocument/2006/relationships/hyperlink" Target="https://uppp.soceco.uci.edu/urban-studies/urban-studies-major" TargetMode="External"/><Relationship Id="rId435" Type="http://schemas.openxmlformats.org/officeDocument/2006/relationships/hyperlink" Target="https://planning.gatech.edu/master-city-and-regional-planning" TargetMode="External"/><Relationship Id="rId642" Type="http://schemas.openxmlformats.org/officeDocument/2006/relationships/hyperlink" Target="https://www.bsu.edu/academics/collegesanddepartments/architecture/academic-programs" TargetMode="External"/><Relationship Id="rId1065" Type="http://schemas.openxmlformats.org/officeDocument/2006/relationships/hyperlink" Target="http://www.dunwoody.edu/" TargetMode="External"/><Relationship Id="rId1272" Type="http://schemas.openxmlformats.org/officeDocument/2006/relationships/hyperlink" Target="https://bloustein.rutgers.edu/undergraduate/planningandpublicpolicy/" TargetMode="External"/><Relationship Id="rId2116" Type="http://schemas.openxmlformats.org/officeDocument/2006/relationships/hyperlink" Target="http://www.vt.edu/" TargetMode="External"/><Relationship Id="rId502" Type="http://schemas.openxmlformats.org/officeDocument/2006/relationships/hyperlink" Target="http://www.manoa.hawaii.edu/" TargetMode="External"/><Relationship Id="rId947" Type="http://schemas.openxmlformats.org/officeDocument/2006/relationships/hyperlink" Target="http://www.salisbury.edu/" TargetMode="External"/><Relationship Id="rId1132" Type="http://schemas.openxmlformats.org/officeDocument/2006/relationships/hyperlink" Target="http://www.wustl.edu/" TargetMode="External"/><Relationship Id="rId1577" Type="http://schemas.openxmlformats.org/officeDocument/2006/relationships/hyperlink" Target="http://www.uc.edu/" TargetMode="External"/><Relationship Id="rId1784" Type="http://schemas.openxmlformats.org/officeDocument/2006/relationships/hyperlink" Target="https://www.design.upenn.edu/architecture/graduate/professional-program-march" TargetMode="External"/><Relationship Id="rId1991" Type="http://schemas.openxmlformats.org/officeDocument/2006/relationships/hyperlink" Target="https://www.uta.edu/cappa/academics/planning-publicaffairs/planning/phd-urban-planning-public-policy.php" TargetMode="External"/><Relationship Id="rId76" Type="http://schemas.openxmlformats.org/officeDocument/2006/relationships/hyperlink" Target="https://capla.arizona.edu/academics/certificates/real-estate-development" TargetMode="External"/><Relationship Id="rId807" Type="http://schemas.openxmlformats.org/officeDocument/2006/relationships/hyperlink" Target="http://www.harvard.edu/" TargetMode="External"/><Relationship Id="rId1437" Type="http://schemas.openxmlformats.org/officeDocument/2006/relationships/hyperlink" Target="http://www.albany.edu/" TargetMode="External"/><Relationship Id="rId1644" Type="http://schemas.openxmlformats.org/officeDocument/2006/relationships/hyperlink" Target="https://pppm.uoregon.edu/undergrad/ba-bs" TargetMode="External"/><Relationship Id="rId1851" Type="http://schemas.openxmlformats.org/officeDocument/2006/relationships/hyperlink" Target="https://www.rwu.edu/undergraduate/academics/programs/art-and-architectural-history" TargetMode="External"/><Relationship Id="rId1504" Type="http://schemas.openxmlformats.org/officeDocument/2006/relationships/hyperlink" Target="https://www.bgsu.edu/ecampus/masters-degrees/med-instructional-design.html" TargetMode="External"/><Relationship Id="rId1711" Type="http://schemas.openxmlformats.org/officeDocument/2006/relationships/hyperlink" Target="http://www.philau.edu/" TargetMode="External"/><Relationship Id="rId1949" Type="http://schemas.openxmlformats.org/officeDocument/2006/relationships/hyperlink" Target="http://laup.arch.tamu.edu/academics/undergraduate/bla/index.html" TargetMode="External"/><Relationship Id="rId292" Type="http://schemas.openxmlformats.org/officeDocument/2006/relationships/hyperlink" Target="https://architectureandplanning.ucdenver.edu/architecture/academics/masters-programs/master-of-science-in-historic-preservation" TargetMode="External"/><Relationship Id="rId1809" Type="http://schemas.openxmlformats.org/officeDocument/2006/relationships/hyperlink" Target="http://www.pitt.edu/" TargetMode="External"/><Relationship Id="rId597" Type="http://schemas.openxmlformats.org/officeDocument/2006/relationships/hyperlink" Target="http://www.uic.edu/" TargetMode="External"/><Relationship Id="rId2180" Type="http://schemas.openxmlformats.org/officeDocument/2006/relationships/hyperlink" Target="http://wsu.edu/" TargetMode="External"/><Relationship Id="rId152" Type="http://schemas.openxmlformats.org/officeDocument/2006/relationships/hyperlink" Target="http://env.cpp.edu/rs/degree/master-science-regenerative-studies" TargetMode="External"/><Relationship Id="rId457" Type="http://schemas.openxmlformats.org/officeDocument/2006/relationships/hyperlink" Target="https://bc.gatech.edu/bachelor-science-building-construction" TargetMode="External"/><Relationship Id="rId1087" Type="http://schemas.openxmlformats.org/officeDocument/2006/relationships/hyperlink" Target="http://twin-cities.umn.edu/" TargetMode="External"/><Relationship Id="rId1294" Type="http://schemas.openxmlformats.org/officeDocument/2006/relationships/hyperlink" Target="http://crp.unm.edu/degree-programs/graduate-degree.html" TargetMode="External"/><Relationship Id="rId2040" Type="http://schemas.openxmlformats.org/officeDocument/2006/relationships/hyperlink" Target="http://www.utsa.edu/" TargetMode="External"/><Relationship Id="rId2138" Type="http://schemas.openxmlformats.org/officeDocument/2006/relationships/hyperlink" Target="http://www.ewu.edu/" TargetMode="External"/><Relationship Id="rId664" Type="http://schemas.openxmlformats.org/officeDocument/2006/relationships/hyperlink" Target="https://www.indiana.edu/academics/degrees-majors/degree/real-estate-bsb-iu-bloomington-rlestbsb" TargetMode="External"/><Relationship Id="rId871" Type="http://schemas.openxmlformats.org/officeDocument/2006/relationships/hyperlink" Target="http://www.tufts.edu/" TargetMode="External"/><Relationship Id="rId969" Type="http://schemas.openxmlformats.org/officeDocument/2006/relationships/hyperlink" Target="http://www.andrews.edu/" TargetMode="External"/><Relationship Id="rId1599" Type="http://schemas.openxmlformats.org/officeDocument/2006/relationships/hyperlink" Target="http://www.ou.edu/" TargetMode="External"/><Relationship Id="rId317" Type="http://schemas.openxmlformats.org/officeDocument/2006/relationships/hyperlink" Target="http://www.cua.edu/" TargetMode="External"/><Relationship Id="rId524" Type="http://schemas.openxmlformats.org/officeDocument/2006/relationships/hyperlink" Target="http://www.iastate.edu/" TargetMode="External"/><Relationship Id="rId731" Type="http://schemas.openxmlformats.org/officeDocument/2006/relationships/hyperlink" Target="http://www.latech.edu/" TargetMode="External"/><Relationship Id="rId1154" Type="http://schemas.openxmlformats.org/officeDocument/2006/relationships/hyperlink" Target="http://www.jsums.edu/" TargetMode="External"/><Relationship Id="rId1361" Type="http://schemas.openxmlformats.org/officeDocument/2006/relationships/hyperlink" Target="http://www.cornell.edu/" TargetMode="External"/><Relationship Id="rId1459" Type="http://schemas.openxmlformats.org/officeDocument/2006/relationships/hyperlink" Target="http://www.esf.edu/" TargetMode="External"/><Relationship Id="rId2205" Type="http://schemas.openxmlformats.org/officeDocument/2006/relationships/hyperlink" Target="https://uwm.edu/sarup/architecture/march/" TargetMode="External"/><Relationship Id="rId98" Type="http://schemas.openxmlformats.org/officeDocument/2006/relationships/hyperlink" Target="https://www.academyart.edu/academics/interior-architecture/" TargetMode="External"/><Relationship Id="rId829" Type="http://schemas.openxmlformats.org/officeDocument/2006/relationships/hyperlink" Target="http://web.mit.edu/student/" TargetMode="External"/><Relationship Id="rId1014" Type="http://schemas.openxmlformats.org/officeDocument/2006/relationships/hyperlink" Target="https://architecture.udmercy.edu/programs/mcd.php" TargetMode="External"/><Relationship Id="rId1221" Type="http://schemas.openxmlformats.org/officeDocument/2006/relationships/hyperlink" Target="http://www.uncc.edu/" TargetMode="External"/><Relationship Id="rId1666" Type="http://schemas.openxmlformats.org/officeDocument/2006/relationships/hyperlink" Target="https://www.bucks.edu/academics/department/social-behavioral/historic/" TargetMode="External"/><Relationship Id="rId1873" Type="http://schemas.openxmlformats.org/officeDocument/2006/relationships/hyperlink" Target="http://www.clemson.edu/caah/departments/architecture/programs/historic-preservation/academics/index.html" TargetMode="External"/><Relationship Id="rId1319" Type="http://schemas.openxmlformats.org/officeDocument/2006/relationships/hyperlink" Target="http://www.columbia.edu/" TargetMode="External"/><Relationship Id="rId1526" Type="http://schemas.openxmlformats.org/officeDocument/2006/relationships/hyperlink" Target="https://www.kent.edu/caed/master-science-construction-management" TargetMode="External"/><Relationship Id="rId1733" Type="http://schemas.openxmlformats.org/officeDocument/2006/relationships/hyperlink" Target="http://www.philau.edu/" TargetMode="External"/><Relationship Id="rId1940" Type="http://schemas.openxmlformats.org/officeDocument/2006/relationships/hyperlink" Target="http://www.rice.edu/" TargetMode="External"/><Relationship Id="rId25" Type="http://schemas.openxmlformats.org/officeDocument/2006/relationships/hyperlink" Target="http://www.uark.edu/" TargetMode="External"/><Relationship Id="rId1800" Type="http://schemas.openxmlformats.org/officeDocument/2006/relationships/hyperlink" Target="https://www.design.upenn.edu/all-degrees-certificates/degrees-and-certificates" TargetMode="External"/><Relationship Id="rId174" Type="http://schemas.openxmlformats.org/officeDocument/2006/relationships/hyperlink" Target="https://newschoolarch.edu/academics/school-of-architecture-and-cm/school-of-architecture/graduate-architecture-programs/master-of-science-in-architecture/" TargetMode="External"/><Relationship Id="rId381" Type="http://schemas.openxmlformats.org/officeDocument/2006/relationships/hyperlink" Target="http://www.ufl.edu/" TargetMode="External"/><Relationship Id="rId2062" Type="http://schemas.openxmlformats.org/officeDocument/2006/relationships/hyperlink" Target="http://www.unt.edu/" TargetMode="External"/><Relationship Id="rId241" Type="http://schemas.openxmlformats.org/officeDocument/2006/relationships/hyperlink" Target="http://www.ucla.edu/" TargetMode="External"/><Relationship Id="rId479" Type="http://schemas.openxmlformats.org/officeDocument/2006/relationships/hyperlink" Target="https://www.scad.edu/academics/programs/urban-design/degrees/mud" TargetMode="External"/><Relationship Id="rId686" Type="http://schemas.openxmlformats.org/officeDocument/2006/relationships/hyperlink" Target="https://architecture.ku.edu/" TargetMode="External"/><Relationship Id="rId893" Type="http://schemas.openxmlformats.org/officeDocument/2006/relationships/hyperlink" Target="http://www.umass.edu/" TargetMode="External"/><Relationship Id="rId339" Type="http://schemas.openxmlformats.org/officeDocument/2006/relationships/hyperlink" Target="http://www.udel.edu/" TargetMode="External"/><Relationship Id="rId546" Type="http://schemas.openxmlformats.org/officeDocument/2006/relationships/hyperlink" Target="https://www.iit.edu/academics/programs/architecture-barch" TargetMode="External"/><Relationship Id="rId753" Type="http://schemas.openxmlformats.org/officeDocument/2006/relationships/hyperlink" Target="http://uno.edu/" TargetMode="External"/><Relationship Id="rId1176" Type="http://schemas.openxmlformats.org/officeDocument/2006/relationships/hyperlink" Target="http://www.ecu.edu/" TargetMode="External"/><Relationship Id="rId1383" Type="http://schemas.openxmlformats.org/officeDocument/2006/relationships/hyperlink" Target="http://www.nyit.edu/" TargetMode="External"/><Relationship Id="rId2227" Type="http://schemas.openxmlformats.org/officeDocument/2006/relationships/hyperlink" Target="https://designcomm.wvu.edu/graduate/agricultural-and-extension-education" TargetMode="External"/><Relationship Id="rId101" Type="http://schemas.openxmlformats.org/officeDocument/2006/relationships/hyperlink" Target="http://www.academyart.edu/" TargetMode="External"/><Relationship Id="rId406" Type="http://schemas.openxmlformats.org/officeDocument/2006/relationships/hyperlink" Target="https://dcp.ufl.edu/historic-preservation/academics/" TargetMode="External"/><Relationship Id="rId960" Type="http://schemas.openxmlformats.org/officeDocument/2006/relationships/hyperlink" Target="https://arch.umd.edu/hisp/historic-preservation" TargetMode="External"/><Relationship Id="rId1036" Type="http://schemas.openxmlformats.org/officeDocument/2006/relationships/hyperlink" Target="https://taubmancollege.umich.edu/urbanplanning/degrees/phd-urban-and-regional-planning" TargetMode="External"/><Relationship Id="rId1243" Type="http://schemas.openxmlformats.org/officeDocument/2006/relationships/hyperlink" Target="http://www.unl.edu/" TargetMode="External"/><Relationship Id="rId1590" Type="http://schemas.openxmlformats.org/officeDocument/2006/relationships/hyperlink" Target="http://www.hortla.okstate.edu/academics/landscape-architecture" TargetMode="External"/><Relationship Id="rId1688" Type="http://schemas.openxmlformats.org/officeDocument/2006/relationships/hyperlink" Target="https://soa.cmu.edu/mssd" TargetMode="External"/><Relationship Id="rId1895" Type="http://schemas.openxmlformats.org/officeDocument/2006/relationships/hyperlink" Target="http://arthistory.cofc.edu/grad-progs/index.php" TargetMode="External"/><Relationship Id="rId613" Type="http://schemas.openxmlformats.org/officeDocument/2006/relationships/hyperlink" Target="http://www.illinois.edu/" TargetMode="External"/><Relationship Id="rId820" Type="http://schemas.openxmlformats.org/officeDocument/2006/relationships/hyperlink" Target="https://massart.edu/academics/programs/architectural-design" TargetMode="External"/><Relationship Id="rId918" Type="http://schemas.openxmlformats.org/officeDocument/2006/relationships/hyperlink" Target="https://www.aacc.edu/programs-and-courses/credit-and-degree-seekers/architecture/" TargetMode="External"/><Relationship Id="rId1450" Type="http://schemas.openxmlformats.org/officeDocument/2006/relationships/hyperlink" Target="https://www.esf.edu/es/graduate/esgp.htm" TargetMode="External"/><Relationship Id="rId1548" Type="http://schemas.openxmlformats.org/officeDocument/2006/relationships/hyperlink" Target="https://knowlton.osu.edu/mcrp" TargetMode="External"/><Relationship Id="rId1755" Type="http://schemas.openxmlformats.org/officeDocument/2006/relationships/hyperlink" Target="http://www.psu.edu/" TargetMode="External"/><Relationship Id="rId1103" Type="http://schemas.openxmlformats.org/officeDocument/2006/relationships/hyperlink" Target="https://design.umn.edu/academics/humanfactors.html" TargetMode="External"/><Relationship Id="rId1310" Type="http://schemas.openxmlformats.org/officeDocument/2006/relationships/hyperlink" Target="https://www.arch.columbia.edu/programs/10-m-s-urban-planning" TargetMode="External"/><Relationship Id="rId1408" Type="http://schemas.openxmlformats.org/officeDocument/2006/relationships/hyperlink" Target="https://www.pratt.edu/academics/architecture/historic-preservation/" TargetMode="External"/><Relationship Id="rId1962" Type="http://schemas.openxmlformats.org/officeDocument/2006/relationships/hyperlink" Target="http://www.tamu.edu/" TargetMode="External"/><Relationship Id="rId47" Type="http://schemas.openxmlformats.org/officeDocument/2006/relationships/hyperlink" Target="http://www.asu.edu/" TargetMode="External"/><Relationship Id="rId1615" Type="http://schemas.openxmlformats.org/officeDocument/2006/relationships/hyperlink" Target="http://www.ou.edu/" TargetMode="External"/><Relationship Id="rId1822" Type="http://schemas.openxmlformats.org/officeDocument/2006/relationships/hyperlink" Target="https://arquitectura.pucpr.edu/" TargetMode="External"/><Relationship Id="rId196" Type="http://schemas.openxmlformats.org/officeDocument/2006/relationships/hyperlink" Target="https://ced.berkeley.edu/academics/architecture/programs/master-of-architecture/" TargetMode="External"/><Relationship Id="rId2084" Type="http://schemas.openxmlformats.org/officeDocument/2006/relationships/hyperlink" Target="http://www.jmu.edu/" TargetMode="External"/><Relationship Id="rId263" Type="http://schemas.openxmlformats.org/officeDocument/2006/relationships/hyperlink" Target="http://woodbury.edu/" TargetMode="External"/><Relationship Id="rId470" Type="http://schemas.openxmlformats.org/officeDocument/2006/relationships/hyperlink" Target="http://www.scad.edu/" TargetMode="External"/><Relationship Id="rId2151" Type="http://schemas.openxmlformats.org/officeDocument/2006/relationships/hyperlink" Target="http://cm.be.uw.edu/degrees-certificates/bs-cm/" TargetMode="External"/><Relationship Id="rId123" Type="http://schemas.openxmlformats.org/officeDocument/2006/relationships/hyperlink" Target="http://www.cca.edu/" TargetMode="External"/><Relationship Id="rId330" Type="http://schemas.openxmlformats.org/officeDocument/2006/relationships/hyperlink" Target="http://www.arch.cea.howard.edu/march-program" TargetMode="External"/><Relationship Id="rId568" Type="http://schemas.openxmlformats.org/officeDocument/2006/relationships/hyperlink" Target="https://www.saic.edu/academics/departments/aiado/master-architecture" TargetMode="External"/><Relationship Id="rId775" Type="http://schemas.openxmlformats.org/officeDocument/2006/relationships/hyperlink" Target="http://www.the-bac.edu/" TargetMode="External"/><Relationship Id="rId982" Type="http://schemas.openxmlformats.org/officeDocument/2006/relationships/hyperlink" Target="https://www.ltu.edu/architecture_and_design/architecture/interior-architecture.asp" TargetMode="External"/><Relationship Id="rId1198" Type="http://schemas.openxmlformats.org/officeDocument/2006/relationships/hyperlink" Target="http://www.ncsu.edu/" TargetMode="External"/><Relationship Id="rId2011" Type="http://schemas.openxmlformats.org/officeDocument/2006/relationships/hyperlink" Target="https://soa.utexas.edu/node/6391" TargetMode="External"/><Relationship Id="rId428" Type="http://schemas.openxmlformats.org/officeDocument/2006/relationships/hyperlink" Target="http://www.usf.edu/" TargetMode="External"/><Relationship Id="rId635" Type="http://schemas.openxmlformats.org/officeDocument/2006/relationships/hyperlink" Target="http://www.bsu.edu/" TargetMode="External"/><Relationship Id="rId842" Type="http://schemas.openxmlformats.org/officeDocument/2006/relationships/hyperlink" Target="http://dusp.mit.edu/" TargetMode="External"/><Relationship Id="rId1058" Type="http://schemas.openxmlformats.org/officeDocument/2006/relationships/hyperlink" Target="https://dunwoody.edu/construction/facilities-operations-management/" TargetMode="External"/><Relationship Id="rId1265" Type="http://schemas.openxmlformats.org/officeDocument/2006/relationships/hyperlink" Target="http://www.princeton.edu/" TargetMode="External"/><Relationship Id="rId1472" Type="http://schemas.openxmlformats.org/officeDocument/2006/relationships/hyperlink" Target="http://ap.buffalo.edu/academics/graduate-degrees/march.html" TargetMode="External"/><Relationship Id="rId2109" Type="http://schemas.openxmlformats.org/officeDocument/2006/relationships/hyperlink" Target="http://bulletin.vcu.edu/undergraduate/government-public-affairs/urban-regional-studies-bs/" TargetMode="External"/><Relationship Id="rId702" Type="http://schemas.openxmlformats.org/officeDocument/2006/relationships/hyperlink" Target="https://design.uky.edu/architecture/" TargetMode="External"/><Relationship Id="rId1125" Type="http://schemas.openxmlformats.org/officeDocument/2006/relationships/hyperlink" Target="https://info.umkc.edu/aupd/academic-programs/urban-planning-design/curriculum/" TargetMode="External"/><Relationship Id="rId1332" Type="http://schemas.openxmlformats.org/officeDocument/2006/relationships/hyperlink" Target="http://cooper.edu/architecture/masters-degree" TargetMode="External"/><Relationship Id="rId1777" Type="http://schemas.openxmlformats.org/officeDocument/2006/relationships/hyperlink" Target="http://www.temple.edu/" TargetMode="External"/><Relationship Id="rId1984" Type="http://schemas.openxmlformats.org/officeDocument/2006/relationships/hyperlink" Target="http://www.uta.edu/" TargetMode="External"/><Relationship Id="rId69" Type="http://schemas.openxmlformats.org/officeDocument/2006/relationships/hyperlink" Target="http://www.arizona.edu/" TargetMode="External"/><Relationship Id="rId1637" Type="http://schemas.openxmlformats.org/officeDocument/2006/relationships/hyperlink" Target="http://www.pdx.edu/" TargetMode="External"/><Relationship Id="rId1844" Type="http://schemas.openxmlformats.org/officeDocument/2006/relationships/hyperlink" Target="https://www.risd.edu/academics/architecture/" TargetMode="External"/><Relationship Id="rId1704" Type="http://schemas.openxmlformats.org/officeDocument/2006/relationships/hyperlink" Target="https://drexel.edu/westphal/academics/undergraduate/INTR/Program-Details/" TargetMode="External"/><Relationship Id="rId285" Type="http://schemas.openxmlformats.org/officeDocument/2006/relationships/hyperlink" Target="http://www.ucdenver.edu/" TargetMode="External"/><Relationship Id="rId1911" Type="http://schemas.openxmlformats.org/officeDocument/2006/relationships/hyperlink" Target="https://www.mtsu.edu/programs/public-history-ma/index.php" TargetMode="External"/><Relationship Id="rId492" Type="http://schemas.openxmlformats.org/officeDocument/2006/relationships/hyperlink" Target="http://www.uga.edu/" TargetMode="External"/><Relationship Id="rId797" Type="http://schemas.openxmlformats.org/officeDocument/2006/relationships/hyperlink" Target="http://www.bu.edu/" TargetMode="External"/><Relationship Id="rId2173" Type="http://schemas.openxmlformats.org/officeDocument/2006/relationships/hyperlink" Target="https://www.tacoma.uw.edu/urban-studies/prospective-ma-students-1" TargetMode="External"/><Relationship Id="rId145" Type="http://schemas.openxmlformats.org/officeDocument/2006/relationships/hyperlink" Target="http://www.cpp.edu/" TargetMode="External"/><Relationship Id="rId352" Type="http://schemas.openxmlformats.org/officeDocument/2006/relationships/hyperlink" Target="http://www.famu.edu/index.cfm?Architecture&amp;ProgramDescription(MSArch)" TargetMode="External"/><Relationship Id="rId1287" Type="http://schemas.openxmlformats.org/officeDocument/2006/relationships/hyperlink" Target="http://www.unm.edu/" TargetMode="External"/><Relationship Id="rId2033" Type="http://schemas.openxmlformats.org/officeDocument/2006/relationships/hyperlink" Target="http://cacp.utsa.edu/academic-programs/department-of-architecture/m.arch.-3/" TargetMode="External"/><Relationship Id="rId212" Type="http://schemas.openxmlformats.org/officeDocument/2006/relationships/hyperlink" Target="https://ced.berkeley.edu/academics/real-estate/real-estate-programs/curriculum/" TargetMode="External"/><Relationship Id="rId657" Type="http://schemas.openxmlformats.org/officeDocument/2006/relationships/hyperlink" Target="http://www.iub.edu/" TargetMode="External"/><Relationship Id="rId864" Type="http://schemas.openxmlformats.org/officeDocument/2006/relationships/hyperlink" Target="https://camd.northeastern.edu/program/civil-engineering-and-architectural-studies-bsce/" TargetMode="External"/><Relationship Id="rId1494" Type="http://schemas.openxmlformats.org/officeDocument/2006/relationships/hyperlink" Target="https://www.newschool.edu/parsons/mfa-interior-design/" TargetMode="External"/><Relationship Id="rId1799" Type="http://schemas.openxmlformats.org/officeDocument/2006/relationships/hyperlink" Target="http://www.upenn.edu/" TargetMode="External"/><Relationship Id="rId2100" Type="http://schemas.openxmlformats.org/officeDocument/2006/relationships/hyperlink" Target="http://www.virginia.edu/" TargetMode="External"/><Relationship Id="rId517" Type="http://schemas.openxmlformats.org/officeDocument/2006/relationships/hyperlink" Target="https://www.design.iastate.edu/landscape-architecture/degrees/master-of-landscape-architecture/" TargetMode="External"/><Relationship Id="rId724" Type="http://schemas.openxmlformats.org/officeDocument/2006/relationships/hyperlink" Target="https://design.lsu.edu/landscape-architecture/admissions/master-of-landscape-architecture/" TargetMode="External"/><Relationship Id="rId931" Type="http://schemas.openxmlformats.org/officeDocument/2006/relationships/hyperlink" Target="http://www.aacc.edu/" TargetMode="External"/><Relationship Id="rId1147" Type="http://schemas.openxmlformats.org/officeDocument/2006/relationships/hyperlink" Target="https://samfoxschool.wustl.edu/programs/drsu" TargetMode="External"/><Relationship Id="rId1354" Type="http://schemas.openxmlformats.org/officeDocument/2006/relationships/hyperlink" Target="https://aap.cornell.edu/academics/architecture/graduate/march" TargetMode="External"/><Relationship Id="rId1561" Type="http://schemas.openxmlformats.org/officeDocument/2006/relationships/hyperlink" Target="http://www.uc.edu/" TargetMode="External"/><Relationship Id="rId60" Type="http://schemas.openxmlformats.org/officeDocument/2006/relationships/hyperlink" Target="https://design.asu.edu/degree-programs/landscape-architecture-bsla" TargetMode="External"/><Relationship Id="rId1007" Type="http://schemas.openxmlformats.org/officeDocument/2006/relationships/hyperlink" Target="https://www.msu.edu/" TargetMode="External"/><Relationship Id="rId1214" Type="http://schemas.openxmlformats.org/officeDocument/2006/relationships/hyperlink" Target="https://planning.unc.edu/academics/phd/" TargetMode="External"/><Relationship Id="rId1421" Type="http://schemas.openxmlformats.org/officeDocument/2006/relationships/hyperlink" Target="http://www.rpi.edu/" TargetMode="External"/><Relationship Id="rId1659" Type="http://schemas.openxmlformats.org/officeDocument/2006/relationships/hyperlink" Target="http://www.uoregon.edu/" TargetMode="External"/><Relationship Id="rId1866" Type="http://schemas.openxmlformats.org/officeDocument/2006/relationships/hyperlink" Target="http://acba.edu/" TargetMode="External"/><Relationship Id="rId1519" Type="http://schemas.openxmlformats.org/officeDocument/2006/relationships/hyperlink" Target="http://www.kent.edu/" TargetMode="External"/><Relationship Id="rId1726" Type="http://schemas.openxmlformats.org/officeDocument/2006/relationships/hyperlink" Target="https://www.jefferson.edu/academics/colleges-schools-institutes/architecture-and-the-built-environment/programs/geospatial-technology-ms.html" TargetMode="External"/><Relationship Id="rId1933" Type="http://schemas.openxmlformats.org/officeDocument/2006/relationships/hyperlink" Target="https://www.pvamu.edu/soa/programs/undergraduate/architecture/" TargetMode="External"/><Relationship Id="rId18" Type="http://schemas.openxmlformats.org/officeDocument/2006/relationships/hyperlink" Target="https://www.tuskegee.edu/programs-courses/colleges-schools/tsacs/department-of-architecture" TargetMode="External"/><Relationship Id="rId2195" Type="http://schemas.openxmlformats.org/officeDocument/2006/relationships/hyperlink" Target="https://dpla.wisc.edu/bsla-professional-degree/" TargetMode="External"/><Relationship Id="rId167" Type="http://schemas.openxmlformats.org/officeDocument/2006/relationships/hyperlink" Target="http://www.newschoolarch.edu/" TargetMode="External"/><Relationship Id="rId374" Type="http://schemas.openxmlformats.org/officeDocument/2006/relationships/hyperlink" Target="http://catalog.fiu.edu/2019_2020/undergraduate/College_of_Communication_Architecture_The_Arts/Undergraduate_Interior_Architecture.pdf" TargetMode="External"/><Relationship Id="rId581" Type="http://schemas.openxmlformats.org/officeDocument/2006/relationships/hyperlink" Target="http://www.uic.edu/" TargetMode="External"/><Relationship Id="rId2055" Type="http://schemas.openxmlformats.org/officeDocument/2006/relationships/hyperlink" Target="https://uh.edu/architecture/programs/graduate-programs/architecture-level1/" TargetMode="External"/><Relationship Id="rId234" Type="http://schemas.openxmlformats.org/officeDocument/2006/relationships/hyperlink" Target="https://www.aud.ucla.edu/academics/m-s-architecture-and-urban-design" TargetMode="External"/><Relationship Id="rId679" Type="http://schemas.openxmlformats.org/officeDocument/2006/relationships/hyperlink" Target="http://www.k-state.edu/" TargetMode="External"/><Relationship Id="rId886" Type="http://schemas.openxmlformats.org/officeDocument/2006/relationships/hyperlink" Target="https://www.umass.edu/architecture/master-architecture" TargetMode="External"/><Relationship Id="rId2" Type="http://schemas.openxmlformats.org/officeDocument/2006/relationships/hyperlink" Target="https://www.aamu.edu/academics/graduate-studies/master-urban-regional-planning.html" TargetMode="External"/><Relationship Id="rId441" Type="http://schemas.openxmlformats.org/officeDocument/2006/relationships/hyperlink" Target="https://arch.gatech.edu/master-science-architecture" TargetMode="External"/><Relationship Id="rId539" Type="http://schemas.openxmlformats.org/officeDocument/2006/relationships/hyperlink" Target="https://www.uidaho.edu/caa/programs/architecture/ms-integrated-architecture-design" TargetMode="External"/><Relationship Id="rId746" Type="http://schemas.openxmlformats.org/officeDocument/2006/relationships/hyperlink" Target="https://soad.louisiana.edu/programs/architecture" TargetMode="External"/><Relationship Id="rId1071" Type="http://schemas.openxmlformats.org/officeDocument/2006/relationships/hyperlink" Target="http://www.mnsu.edu/" TargetMode="External"/><Relationship Id="rId1169" Type="http://schemas.openxmlformats.org/officeDocument/2006/relationships/hyperlink" Target="http://catalog.montana.edu/undergraduate/artsarchitecture/environmental-design/" TargetMode="External"/><Relationship Id="rId1376" Type="http://schemas.openxmlformats.org/officeDocument/2006/relationships/hyperlink" Target="https://ssa.ccny.cuny.edu/programs-centers/graduate-programs/m-sustainability/" TargetMode="External"/><Relationship Id="rId1583" Type="http://schemas.openxmlformats.org/officeDocument/2006/relationships/hyperlink" Target="http://www.uc.edu/" TargetMode="External"/><Relationship Id="rId2122" Type="http://schemas.openxmlformats.org/officeDocument/2006/relationships/hyperlink" Target="http://www.vt.edu/" TargetMode="External"/><Relationship Id="rId301" Type="http://schemas.openxmlformats.org/officeDocument/2006/relationships/hyperlink" Target="http://www.hartford.edu/" TargetMode="External"/><Relationship Id="rId953" Type="http://schemas.openxmlformats.org/officeDocument/2006/relationships/hyperlink" Target="http://www.umd.edu/" TargetMode="External"/><Relationship Id="rId1029" Type="http://schemas.openxmlformats.org/officeDocument/2006/relationships/hyperlink" Target="http://www.umich.edu/" TargetMode="External"/><Relationship Id="rId1236" Type="http://schemas.openxmlformats.org/officeDocument/2006/relationships/hyperlink" Target="https://architecture.unl.edu/degree-programs/landscape-architecture/bachelor-landscape-architecture" TargetMode="External"/><Relationship Id="rId1790" Type="http://schemas.openxmlformats.org/officeDocument/2006/relationships/hyperlink" Target="https://www.design.upenn.edu/msd-ras" TargetMode="External"/><Relationship Id="rId1888" Type="http://schemas.openxmlformats.org/officeDocument/2006/relationships/hyperlink" Target="http://www.clemson.edu/" TargetMode="External"/><Relationship Id="rId82" Type="http://schemas.openxmlformats.org/officeDocument/2006/relationships/hyperlink" Target="https://capla.arizona.edu/academics/bachelor-landscape-architecture" TargetMode="External"/><Relationship Id="rId606" Type="http://schemas.openxmlformats.org/officeDocument/2006/relationships/hyperlink" Target="http://phd.faa.illinois.edu/" TargetMode="External"/><Relationship Id="rId813" Type="http://schemas.openxmlformats.org/officeDocument/2006/relationships/hyperlink" Target="http://www.harvard.edu/" TargetMode="External"/><Relationship Id="rId1443" Type="http://schemas.openxmlformats.org/officeDocument/2006/relationships/hyperlink" Target="http://www.esf.edu/" TargetMode="External"/><Relationship Id="rId1650" Type="http://schemas.openxmlformats.org/officeDocument/2006/relationships/hyperlink" Target="https://archenvironment.uoregon.edu/architecture/grad/march1" TargetMode="External"/><Relationship Id="rId1748" Type="http://schemas.openxmlformats.org/officeDocument/2006/relationships/hyperlink" Target="https://arts.psu.edu/degrees/master-of-architecture/" TargetMode="External"/><Relationship Id="rId1303" Type="http://schemas.openxmlformats.org/officeDocument/2006/relationships/hyperlink" Target="http://www.unlv.edu/" TargetMode="External"/><Relationship Id="rId1510" Type="http://schemas.openxmlformats.org/officeDocument/2006/relationships/hyperlink" Target="https://www.bgsu.edu/academics/architecture-and-environmental-design.html" TargetMode="External"/><Relationship Id="rId1955" Type="http://schemas.openxmlformats.org/officeDocument/2006/relationships/hyperlink" Target="http://laup.arch.tamu.edu/academics/graduate/mlpd/index.html" TargetMode="External"/><Relationship Id="rId1608" Type="http://schemas.openxmlformats.org/officeDocument/2006/relationships/hyperlink" Target="https://architecture.ou.edu/architecture-degree-requirements/" TargetMode="External"/><Relationship Id="rId1815" Type="http://schemas.openxmlformats.org/officeDocument/2006/relationships/hyperlink" Target="http://www.pupr.edu/" TargetMode="External"/><Relationship Id="rId189" Type="http://schemas.openxmlformats.org/officeDocument/2006/relationships/hyperlink" Target="http://www.sciarc.edu/" TargetMode="External"/><Relationship Id="rId396" Type="http://schemas.openxmlformats.org/officeDocument/2006/relationships/hyperlink" Target="https://dcp.ufl.edu/rinker/academics/doctor-of-philosophy/construction-management/" TargetMode="External"/><Relationship Id="rId2077" Type="http://schemas.openxmlformats.org/officeDocument/2006/relationships/hyperlink" Target="https://laep.usu.edu/degrees/mla-fp-1" TargetMode="External"/><Relationship Id="rId256" Type="http://schemas.openxmlformats.org/officeDocument/2006/relationships/hyperlink" Target="https://arch.usc.edu/master-of-advanced-architectural-studies" TargetMode="External"/><Relationship Id="rId463" Type="http://schemas.openxmlformats.org/officeDocument/2006/relationships/hyperlink" Target="https://catalog.gsu.edu/graduate20192020/college-of-arts-and-sciences/" TargetMode="External"/><Relationship Id="rId670" Type="http://schemas.openxmlformats.org/officeDocument/2006/relationships/hyperlink" Target="https://architecture.nd.edu/academics-programs/graduate-programs/" TargetMode="External"/><Relationship Id="rId1093" Type="http://schemas.openxmlformats.org/officeDocument/2006/relationships/hyperlink" Target="https://design.umn.edu/admissions/graduate/grad_housing1.html" TargetMode="External"/><Relationship Id="rId2144" Type="http://schemas.openxmlformats.org/officeDocument/2006/relationships/hyperlink" Target="http://www.washington.edu/" TargetMode="External"/><Relationship Id="rId116" Type="http://schemas.openxmlformats.org/officeDocument/2006/relationships/hyperlink" Target="https://cavad.calbaptist.edu/programs/interior-design-program" TargetMode="External"/><Relationship Id="rId323" Type="http://schemas.openxmlformats.org/officeDocument/2006/relationships/hyperlink" Target="http://www.cua.edu/" TargetMode="External"/><Relationship Id="rId530" Type="http://schemas.openxmlformats.org/officeDocument/2006/relationships/hyperlink" Target="http://www.iastate.edu/" TargetMode="External"/><Relationship Id="rId768" Type="http://schemas.openxmlformats.org/officeDocument/2006/relationships/hyperlink" Target="http://www.the-bac.edu/" TargetMode="External"/><Relationship Id="rId975" Type="http://schemas.openxmlformats.org/officeDocument/2006/relationships/hyperlink" Target="http://www.emich.edu/" TargetMode="External"/><Relationship Id="rId1160" Type="http://schemas.openxmlformats.org/officeDocument/2006/relationships/hyperlink" Target="http://www.msstate.edu/" TargetMode="External"/><Relationship Id="rId1398" Type="http://schemas.openxmlformats.org/officeDocument/2006/relationships/hyperlink" Target="https://www.pratt.edu/academics/architecture/construction-management/construction-degrees/construction-management-b.p.s/" TargetMode="External"/><Relationship Id="rId2004" Type="http://schemas.openxmlformats.org/officeDocument/2006/relationships/hyperlink" Target="http://www.utexas.edu/" TargetMode="External"/><Relationship Id="rId2211" Type="http://schemas.openxmlformats.org/officeDocument/2006/relationships/hyperlink" Target="https://uwm.edu/sarup/urban-planning/" TargetMode="External"/><Relationship Id="rId628" Type="http://schemas.openxmlformats.org/officeDocument/2006/relationships/hyperlink" Target="https://www.bsu.edu/academics/collegesanddepartments/architecture/academic-programs/masters/historic-preservation" TargetMode="External"/><Relationship Id="rId835" Type="http://schemas.openxmlformats.org/officeDocument/2006/relationships/hyperlink" Target="http://web.mit.edu/student/" TargetMode="External"/><Relationship Id="rId1258" Type="http://schemas.openxmlformats.org/officeDocument/2006/relationships/hyperlink" Target="https://design.njit.edu/master-infrastructure-planning" TargetMode="External"/><Relationship Id="rId1465" Type="http://schemas.openxmlformats.org/officeDocument/2006/relationships/hyperlink" Target="http://www.alfredstate.edu/" TargetMode="External"/><Relationship Id="rId1672" Type="http://schemas.openxmlformats.org/officeDocument/2006/relationships/hyperlink" Target="https://soa.cmu.edu/maad" TargetMode="External"/><Relationship Id="rId1020" Type="http://schemas.openxmlformats.org/officeDocument/2006/relationships/hyperlink" Target="https://seas.umich.edu/academics/master-landscape-architecture" TargetMode="External"/><Relationship Id="rId1118" Type="http://schemas.openxmlformats.org/officeDocument/2006/relationships/hyperlink" Target="http://www.slu.edu/" TargetMode="External"/><Relationship Id="rId1325" Type="http://schemas.openxmlformats.org/officeDocument/2006/relationships/hyperlink" Target="http://www.columbia.edu/" TargetMode="External"/><Relationship Id="rId1532" Type="http://schemas.openxmlformats.org/officeDocument/2006/relationships/hyperlink" Target="https://www.kent.edu/caed/interior-design" TargetMode="External"/><Relationship Id="rId1977" Type="http://schemas.openxmlformats.org/officeDocument/2006/relationships/hyperlink" Target="http://www.depts.ttu.edu/larc/programs_and_degrees/bla/index.php" TargetMode="External"/><Relationship Id="rId902" Type="http://schemas.openxmlformats.org/officeDocument/2006/relationships/hyperlink" Target="https://wit.edu/architecture" TargetMode="External"/><Relationship Id="rId1837" Type="http://schemas.openxmlformats.org/officeDocument/2006/relationships/hyperlink" Target="http://www.uprrp.edu/" TargetMode="External"/><Relationship Id="rId31" Type="http://schemas.openxmlformats.org/officeDocument/2006/relationships/hyperlink" Target="http://www.uark.edu/" TargetMode="External"/><Relationship Id="rId2099" Type="http://schemas.openxmlformats.org/officeDocument/2006/relationships/hyperlink" Target="https://www.arch.virginia.edu/programs/phd-in-the-constructed-environment" TargetMode="External"/><Relationship Id="rId180" Type="http://schemas.openxmlformats.org/officeDocument/2006/relationships/hyperlink" Target="https://www.sjsu.edu/urbanplanning/" TargetMode="External"/><Relationship Id="rId278" Type="http://schemas.openxmlformats.org/officeDocument/2006/relationships/hyperlink" Target="https://www.colorado.edu/envd/about/majors" TargetMode="External"/><Relationship Id="rId1904" Type="http://schemas.openxmlformats.org/officeDocument/2006/relationships/hyperlink" Target="http://www.sdstate.edu/" TargetMode="External"/><Relationship Id="rId485" Type="http://schemas.openxmlformats.org/officeDocument/2006/relationships/hyperlink" Target="https://www.savannahtech.edu/programs/historic-preservation-program-assistant/" TargetMode="External"/><Relationship Id="rId692" Type="http://schemas.openxmlformats.org/officeDocument/2006/relationships/hyperlink" Target="https://architecture-dev.drupal.ku.edu/interdisciplinary-academic-degrees-iad" TargetMode="External"/><Relationship Id="rId2166" Type="http://schemas.openxmlformats.org/officeDocument/2006/relationships/hyperlink" Target="http://www.washington.edu/" TargetMode="External"/><Relationship Id="rId138" Type="http://schemas.openxmlformats.org/officeDocument/2006/relationships/hyperlink" Target="http://catalog.calpoly.edu/collegesandprograms/collegeofarchitectureandenvironmentaldesign/constructionmanagement/" TargetMode="External"/><Relationship Id="rId345" Type="http://schemas.openxmlformats.org/officeDocument/2006/relationships/hyperlink" Target="http://www.famu.edu/" TargetMode="External"/><Relationship Id="rId552" Type="http://schemas.openxmlformats.org/officeDocument/2006/relationships/hyperlink" Target="http://arch.iit.edu/study/ms-arch" TargetMode="External"/><Relationship Id="rId997" Type="http://schemas.openxmlformats.org/officeDocument/2006/relationships/hyperlink" Target="https://www.msu.edu/" TargetMode="External"/><Relationship Id="rId1182" Type="http://schemas.openxmlformats.org/officeDocument/2006/relationships/hyperlink" Target="http://www.ncat.edu/" TargetMode="External"/><Relationship Id="rId2026" Type="http://schemas.openxmlformats.org/officeDocument/2006/relationships/hyperlink" Target="http://www.utexas.edu/" TargetMode="External"/><Relationship Id="rId2233" Type="http://schemas.openxmlformats.org/officeDocument/2006/relationships/comments" Target="../comments2.xml"/><Relationship Id="rId205" Type="http://schemas.openxmlformats.org/officeDocument/2006/relationships/hyperlink" Target="http://www.berkeley.edu/" TargetMode="External"/><Relationship Id="rId412" Type="http://schemas.openxmlformats.org/officeDocument/2006/relationships/hyperlink" Target="http://www.ufl.edu/" TargetMode="External"/><Relationship Id="rId857" Type="http://schemas.openxmlformats.org/officeDocument/2006/relationships/hyperlink" Target="http://www.northeastern.edu/" TargetMode="External"/><Relationship Id="rId1042" Type="http://schemas.openxmlformats.org/officeDocument/2006/relationships/hyperlink" Target="https://clas.wayne.edu/usp/grad/mup" TargetMode="External"/><Relationship Id="rId1487" Type="http://schemas.openxmlformats.org/officeDocument/2006/relationships/hyperlink" Target="http://www.newschool.edu/" TargetMode="External"/><Relationship Id="rId1694" Type="http://schemas.openxmlformats.org/officeDocument/2006/relationships/hyperlink" Target="https://delval.edu/programs/undergraduate-majors/landscape-architecture-bs" TargetMode="External"/><Relationship Id="rId717" Type="http://schemas.openxmlformats.org/officeDocument/2006/relationships/hyperlink" Target="http://www.lsu.edu/" TargetMode="External"/><Relationship Id="rId924" Type="http://schemas.openxmlformats.org/officeDocument/2006/relationships/hyperlink" Target="https://www.aacc.edu/programs-and-courses/credit-and-degree-seekers/interior-design/" TargetMode="External"/><Relationship Id="rId1347" Type="http://schemas.openxmlformats.org/officeDocument/2006/relationships/hyperlink" Target="http://www.cornell.edu/" TargetMode="External"/><Relationship Id="rId1554" Type="http://schemas.openxmlformats.org/officeDocument/2006/relationships/hyperlink" Target="https://knowlton.osu.edu/architecture/march" TargetMode="External"/><Relationship Id="rId1761" Type="http://schemas.openxmlformats.org/officeDocument/2006/relationships/hyperlink" Target="http://www.temple.edu/" TargetMode="External"/><Relationship Id="rId1999" Type="http://schemas.openxmlformats.org/officeDocument/2006/relationships/hyperlink" Target="https://soa.utexas.edu/programs/architecture/architecture-undergraduate-degrees" TargetMode="External"/><Relationship Id="rId53" Type="http://schemas.openxmlformats.org/officeDocument/2006/relationships/hyperlink" Target="http://www.asu.edu/" TargetMode="External"/><Relationship Id="rId1207" Type="http://schemas.openxmlformats.org/officeDocument/2006/relationships/hyperlink" Target="https://naturalearning.org/Early-Childhood-Outdoor-Learning-Environments-Certificate" TargetMode="External"/><Relationship Id="rId1414" Type="http://schemas.openxmlformats.org/officeDocument/2006/relationships/hyperlink" Target="https://www.pratt.edu/academics/architecture/real-estate-practice/" TargetMode="External"/><Relationship Id="rId1621" Type="http://schemas.openxmlformats.org/officeDocument/2006/relationships/hyperlink" Target="http://www.ou.edu/" TargetMode="External"/><Relationship Id="rId1859" Type="http://schemas.openxmlformats.org/officeDocument/2006/relationships/hyperlink" Target="https://www.rwu.edu/undergraduate/academics/programs/preservation-studies" TargetMode="External"/><Relationship Id="rId1719" Type="http://schemas.openxmlformats.org/officeDocument/2006/relationships/hyperlink" Target="http://www.philau.edu/" TargetMode="External"/><Relationship Id="rId1926" Type="http://schemas.openxmlformats.org/officeDocument/2006/relationships/hyperlink" Target="http://www.memphis.edu/" TargetMode="External"/><Relationship Id="rId2090" Type="http://schemas.openxmlformats.org/officeDocument/2006/relationships/hyperlink" Target="http://www.virginia.edu/" TargetMode="External"/><Relationship Id="rId2188" Type="http://schemas.openxmlformats.org/officeDocument/2006/relationships/hyperlink" Target="http://wsu.edu/" TargetMode="External"/><Relationship Id="rId367" Type="http://schemas.openxmlformats.org/officeDocument/2006/relationships/hyperlink" Target="http://www.fiu.edu/" TargetMode="External"/><Relationship Id="rId574" Type="http://schemas.openxmlformats.org/officeDocument/2006/relationships/hyperlink" Target="https://architecture.siu.edu/graduate/master-of-architecture/" TargetMode="External"/><Relationship Id="rId2048" Type="http://schemas.openxmlformats.org/officeDocument/2006/relationships/hyperlink" Target="http://www.uh.edu/" TargetMode="External"/><Relationship Id="rId227" Type="http://schemas.openxmlformats.org/officeDocument/2006/relationships/hyperlink" Target="http://www.uci.edu/" TargetMode="External"/><Relationship Id="rId781" Type="http://schemas.openxmlformats.org/officeDocument/2006/relationships/hyperlink" Target="http://www.the-bac.edu/" TargetMode="External"/><Relationship Id="rId879" Type="http://schemas.openxmlformats.org/officeDocument/2006/relationships/hyperlink" Target="http://www.umass.edu/" TargetMode="External"/><Relationship Id="rId434" Type="http://schemas.openxmlformats.org/officeDocument/2006/relationships/hyperlink" Target="http://www.gatech.edu/" TargetMode="External"/><Relationship Id="rId641" Type="http://schemas.openxmlformats.org/officeDocument/2006/relationships/hyperlink" Target="http://www.bsu.edu/" TargetMode="External"/><Relationship Id="rId739" Type="http://schemas.openxmlformats.org/officeDocument/2006/relationships/hyperlink" Target="http://tulane.edu/" TargetMode="External"/><Relationship Id="rId1064" Type="http://schemas.openxmlformats.org/officeDocument/2006/relationships/hyperlink" Target="https://dunwoody.edu/construction/surveying-civil-engineering-technology/" TargetMode="External"/><Relationship Id="rId1271" Type="http://schemas.openxmlformats.org/officeDocument/2006/relationships/hyperlink" Target="http://newbrunswick.rutgers.edu/" TargetMode="External"/><Relationship Id="rId1369" Type="http://schemas.openxmlformats.org/officeDocument/2006/relationships/hyperlink" Target="http://www.ccny.cuny.edu/" TargetMode="External"/><Relationship Id="rId1576" Type="http://schemas.openxmlformats.org/officeDocument/2006/relationships/hyperlink" Target="https://daap.uc.edu/academics/sop/overview/phd-in-regional-development-planning" TargetMode="External"/><Relationship Id="rId2115" Type="http://schemas.openxmlformats.org/officeDocument/2006/relationships/hyperlink" Target="https://archdesign.caus.vt.edu/degrees/bachelor-of-science-in-interior-design/" TargetMode="External"/><Relationship Id="rId501" Type="http://schemas.openxmlformats.org/officeDocument/2006/relationships/hyperlink" Target="http://www.arch.hawaii.edu/master-of-landscape-architecture/" TargetMode="External"/><Relationship Id="rId946" Type="http://schemas.openxmlformats.org/officeDocument/2006/relationships/hyperlink" Target="https://www.morgan.edu/sap/laar" TargetMode="External"/><Relationship Id="rId1131" Type="http://schemas.openxmlformats.org/officeDocument/2006/relationships/hyperlink" Target="http://samfoxschool.wustl.edu/programs/arch" TargetMode="External"/><Relationship Id="rId1229" Type="http://schemas.openxmlformats.org/officeDocument/2006/relationships/hyperlink" Target="https://www.ndsu.edu/" TargetMode="External"/><Relationship Id="rId1783" Type="http://schemas.openxmlformats.org/officeDocument/2006/relationships/hyperlink" Target="http://www.upenn.edu/" TargetMode="External"/><Relationship Id="rId1990" Type="http://schemas.openxmlformats.org/officeDocument/2006/relationships/hyperlink" Target="http://www.uta.edu/" TargetMode="External"/><Relationship Id="rId75" Type="http://schemas.openxmlformats.org/officeDocument/2006/relationships/hyperlink" Target="http://www.arizona.edu/" TargetMode="External"/><Relationship Id="rId806" Type="http://schemas.openxmlformats.org/officeDocument/2006/relationships/hyperlink" Target="http://www.harvard.edu/" TargetMode="External"/><Relationship Id="rId1436" Type="http://schemas.openxmlformats.org/officeDocument/2006/relationships/hyperlink" Target="https://www.rit.edu/study/architecture-march" TargetMode="External"/><Relationship Id="rId1643" Type="http://schemas.openxmlformats.org/officeDocument/2006/relationships/hyperlink" Target="http://www.uoregon.edu/" TargetMode="External"/><Relationship Id="rId1850" Type="http://schemas.openxmlformats.org/officeDocument/2006/relationships/hyperlink" Target="http://www.rwu.edu/" TargetMode="External"/><Relationship Id="rId1503" Type="http://schemas.openxmlformats.org/officeDocument/2006/relationships/hyperlink" Target="http://www.bgsu.edu/" TargetMode="External"/><Relationship Id="rId1710" Type="http://schemas.openxmlformats.org/officeDocument/2006/relationships/hyperlink" Target="https://www.jefferson.edu/academics/colleges-schools-institutes/architecture-and-the-built-environment/programs/architecture.html" TargetMode="External"/><Relationship Id="rId1948" Type="http://schemas.openxmlformats.org/officeDocument/2006/relationships/hyperlink" Target="http://www.tamu.edu/" TargetMode="External"/><Relationship Id="rId291" Type="http://schemas.openxmlformats.org/officeDocument/2006/relationships/hyperlink" Target="http://www.ucdenver.edu/" TargetMode="External"/><Relationship Id="rId1808" Type="http://schemas.openxmlformats.org/officeDocument/2006/relationships/hyperlink" Target="https://www.arch.pitt.edu/current-incoming-students/bs-architecture" TargetMode="External"/><Relationship Id="rId151" Type="http://schemas.openxmlformats.org/officeDocument/2006/relationships/hyperlink" Target="http://www.cpp.edu/" TargetMode="External"/><Relationship Id="rId389" Type="http://schemas.openxmlformats.org/officeDocument/2006/relationships/hyperlink" Target="http://www.ufl.edu/" TargetMode="External"/><Relationship Id="rId596" Type="http://schemas.openxmlformats.org/officeDocument/2006/relationships/hyperlink" Target="https://cuppa.uic.edu/academics/upp/upp-programs/ba-urban-studies/" TargetMode="External"/><Relationship Id="rId249" Type="http://schemas.openxmlformats.org/officeDocument/2006/relationships/hyperlink" Target="http://www.usc.edu/" TargetMode="External"/><Relationship Id="rId456" Type="http://schemas.openxmlformats.org/officeDocument/2006/relationships/hyperlink" Target="http://www.gatech.edu/" TargetMode="External"/><Relationship Id="rId663" Type="http://schemas.openxmlformats.org/officeDocument/2006/relationships/hyperlink" Target="http://www.iub.edu/" TargetMode="External"/><Relationship Id="rId870" Type="http://schemas.openxmlformats.org/officeDocument/2006/relationships/hyperlink" Target="https://camd.northeastern.edu/program/architecture-and-graphic-and-information-design-bs/" TargetMode="External"/><Relationship Id="rId1086" Type="http://schemas.openxmlformats.org/officeDocument/2006/relationships/hyperlink" Target="https://hsph.design.umn.edu/program.html" TargetMode="External"/><Relationship Id="rId1293" Type="http://schemas.openxmlformats.org/officeDocument/2006/relationships/hyperlink" Target="http://www.unm.edu/" TargetMode="External"/><Relationship Id="rId2137" Type="http://schemas.openxmlformats.org/officeDocument/2006/relationships/hyperlink" Target="https://www.uvm.edu/cas/historicpreservation/ms-historic-preservation" TargetMode="External"/><Relationship Id="rId109" Type="http://schemas.openxmlformats.org/officeDocument/2006/relationships/hyperlink" Target="http://www.academyart.edu/" TargetMode="External"/><Relationship Id="rId316" Type="http://schemas.openxmlformats.org/officeDocument/2006/relationships/hyperlink" Target="https://architecture.catholic.edu/academics/undergraduate-programs/environmental-studies/index.html" TargetMode="External"/><Relationship Id="rId523" Type="http://schemas.openxmlformats.org/officeDocument/2006/relationships/hyperlink" Target="https://www.design.iastate.edu/interior-design/graduate-degrees/ma-in-art-and-design-interior-design/" TargetMode="External"/><Relationship Id="rId968" Type="http://schemas.openxmlformats.org/officeDocument/2006/relationships/hyperlink" Target="https://www.andrews.edu/said/architecture" TargetMode="External"/><Relationship Id="rId1153" Type="http://schemas.openxmlformats.org/officeDocument/2006/relationships/hyperlink" Target="https://www.jsums.edu/planning/programs/master-of-arts/" TargetMode="External"/><Relationship Id="rId1598" Type="http://schemas.openxmlformats.org/officeDocument/2006/relationships/hyperlink" Target="https://arch-ceat.okstate.edu/architectural-engineering-program" TargetMode="External"/><Relationship Id="rId2204" Type="http://schemas.openxmlformats.org/officeDocument/2006/relationships/hyperlink" Target="http://www.uwm.edu/" TargetMode="External"/><Relationship Id="rId97" Type="http://schemas.openxmlformats.org/officeDocument/2006/relationships/hyperlink" Target="http://www.academyart.edu/" TargetMode="External"/><Relationship Id="rId730" Type="http://schemas.openxmlformats.org/officeDocument/2006/relationships/hyperlink" Target="http://design.latech.edu/architecture/" TargetMode="External"/><Relationship Id="rId828" Type="http://schemas.openxmlformats.org/officeDocument/2006/relationships/hyperlink" Target="http://architecture.mit.edu/overview/smarchs-degrees" TargetMode="External"/><Relationship Id="rId1013" Type="http://schemas.openxmlformats.org/officeDocument/2006/relationships/hyperlink" Target="http://www.udmercy.edu/" TargetMode="External"/><Relationship Id="rId1360" Type="http://schemas.openxmlformats.org/officeDocument/2006/relationships/hyperlink" Target="https://aap.cornell.edu/academics/architecture/graduate/haud" TargetMode="External"/><Relationship Id="rId1458" Type="http://schemas.openxmlformats.org/officeDocument/2006/relationships/hyperlink" Target="https://www.esf.edu/fnrm/graduate/scm/" TargetMode="External"/><Relationship Id="rId1665" Type="http://schemas.openxmlformats.org/officeDocument/2006/relationships/hyperlink" Target="http://www.bucks.edu/" TargetMode="External"/><Relationship Id="rId1872" Type="http://schemas.openxmlformats.org/officeDocument/2006/relationships/hyperlink" Target="http://www.clemson.edu/" TargetMode="External"/><Relationship Id="rId1220" Type="http://schemas.openxmlformats.org/officeDocument/2006/relationships/hyperlink" Target="https://coaa.uncc.edu/architecture/graduate-programs/graduate-degree-programs/master-architecture-i" TargetMode="External"/><Relationship Id="rId1318" Type="http://schemas.openxmlformats.org/officeDocument/2006/relationships/hyperlink" Target="https://www.arch.columbia.edu/programs/8-m-s-real-estate-development" TargetMode="External"/><Relationship Id="rId1525" Type="http://schemas.openxmlformats.org/officeDocument/2006/relationships/hyperlink" Target="http://www.kent.edu/" TargetMode="External"/><Relationship Id="rId1732" Type="http://schemas.openxmlformats.org/officeDocument/2006/relationships/hyperlink" Target="https://www.jefferson.edu/academics/colleges-schools-institutes/architecture-and-the-built-environment/programs/real-estate-development-ms.html" TargetMode="External"/><Relationship Id="rId24" Type="http://schemas.openxmlformats.org/officeDocument/2006/relationships/hyperlink" Target="https://fayjones.uark.edu/academics/graduate-program/resiliency-design.php" TargetMode="External"/><Relationship Id="rId173" Type="http://schemas.openxmlformats.org/officeDocument/2006/relationships/hyperlink" Target="http://www.newschoolarch.edu/" TargetMode="External"/><Relationship Id="rId380" Type="http://schemas.openxmlformats.org/officeDocument/2006/relationships/hyperlink" Target="https://ccie.ucf.edu/public-administration/urban-regional-planning/master-science-urban-regional-planning/" TargetMode="External"/><Relationship Id="rId2061" Type="http://schemas.openxmlformats.org/officeDocument/2006/relationships/hyperlink" Target="https://uh.edu/architecture/programs/graduate-programs/industrial-design/" TargetMode="External"/><Relationship Id="rId240" Type="http://schemas.openxmlformats.org/officeDocument/2006/relationships/hyperlink" Target="https://luskin.ucla.edu/urban-planning/our-degrees" TargetMode="External"/><Relationship Id="rId478" Type="http://schemas.openxmlformats.org/officeDocument/2006/relationships/hyperlink" Target="http://www.scad.edu/" TargetMode="External"/><Relationship Id="rId685" Type="http://schemas.openxmlformats.org/officeDocument/2006/relationships/hyperlink" Target="http://www.ku.edu/" TargetMode="External"/><Relationship Id="rId892" Type="http://schemas.openxmlformats.org/officeDocument/2006/relationships/hyperlink" Target="https://www.umass.edu/architecture/bfa-architecture" TargetMode="External"/><Relationship Id="rId2159" Type="http://schemas.openxmlformats.org/officeDocument/2006/relationships/hyperlink" Target="http://arch.be.uw.edu/programs-and-courses/ms-arch/theory/" TargetMode="External"/><Relationship Id="rId100" Type="http://schemas.openxmlformats.org/officeDocument/2006/relationships/hyperlink" Target="https://www.academyart.edu/academics/landscape-architecture/" TargetMode="External"/><Relationship Id="rId338" Type="http://schemas.openxmlformats.org/officeDocument/2006/relationships/hyperlink" Target="https://www.udc.edu/causes/architecture/" TargetMode="External"/><Relationship Id="rId545" Type="http://schemas.openxmlformats.org/officeDocument/2006/relationships/hyperlink" Target="http://www.iit.edu/" TargetMode="External"/><Relationship Id="rId752" Type="http://schemas.openxmlformats.org/officeDocument/2006/relationships/hyperlink" Target="https://soad.louisiana.edu/programs/master-architecture" TargetMode="External"/><Relationship Id="rId1175" Type="http://schemas.openxmlformats.org/officeDocument/2006/relationships/hyperlink" Target="https://geo.appstate.edu/undergraduate-students/academics/bachelor-science-community-regional-planning" TargetMode="External"/><Relationship Id="rId1382" Type="http://schemas.openxmlformats.org/officeDocument/2006/relationships/hyperlink" Target="https://www.nyit.edu/degrees/architecture_barch/" TargetMode="External"/><Relationship Id="rId2019" Type="http://schemas.openxmlformats.org/officeDocument/2006/relationships/hyperlink" Target="https://soa.utexas.edu/node/6779" TargetMode="External"/><Relationship Id="rId2226" Type="http://schemas.openxmlformats.org/officeDocument/2006/relationships/hyperlink" Target="http://www.wvu.edu/" TargetMode="External"/><Relationship Id="rId405" Type="http://schemas.openxmlformats.org/officeDocument/2006/relationships/hyperlink" Target="http://www.ufl.edu/" TargetMode="External"/><Relationship Id="rId612" Type="http://schemas.openxmlformats.org/officeDocument/2006/relationships/hyperlink" Target="https://urban.illinois.edu/programs-applying/master-urban-planning/" TargetMode="External"/><Relationship Id="rId1035" Type="http://schemas.openxmlformats.org/officeDocument/2006/relationships/hyperlink" Target="http://www.umich.edu/" TargetMode="External"/><Relationship Id="rId1242" Type="http://schemas.openxmlformats.org/officeDocument/2006/relationships/hyperlink" Target="https://architecture.unl.edu/degree-programs/community-and-regional-planning" TargetMode="External"/><Relationship Id="rId1687" Type="http://schemas.openxmlformats.org/officeDocument/2006/relationships/hyperlink" Target="http://www.cmu.edu/" TargetMode="External"/><Relationship Id="rId1894" Type="http://schemas.openxmlformats.org/officeDocument/2006/relationships/hyperlink" Target="http://www.cofc.edu/" TargetMode="External"/><Relationship Id="rId917" Type="http://schemas.openxmlformats.org/officeDocument/2006/relationships/hyperlink" Target="http://www.aacc.edu/" TargetMode="External"/><Relationship Id="rId1102" Type="http://schemas.openxmlformats.org/officeDocument/2006/relationships/hyperlink" Target="http://twin-cities.umn.edu/" TargetMode="External"/><Relationship Id="rId1547" Type="http://schemas.openxmlformats.org/officeDocument/2006/relationships/hyperlink" Target="http://www.osu.edu/" TargetMode="External"/><Relationship Id="rId1754" Type="http://schemas.openxmlformats.org/officeDocument/2006/relationships/hyperlink" Target="https://stuckeman.psu.edu/larch/programs/msla" TargetMode="External"/><Relationship Id="rId1961" Type="http://schemas.openxmlformats.org/officeDocument/2006/relationships/hyperlink" Target="http://cosc.arch.tamu.edu/undergraduate/index.html" TargetMode="External"/><Relationship Id="rId46" Type="http://schemas.openxmlformats.org/officeDocument/2006/relationships/hyperlink" Target="https://design.asu.edu/degree-programs/design-environment-and-arts-design-phd" TargetMode="External"/><Relationship Id="rId1407" Type="http://schemas.openxmlformats.org/officeDocument/2006/relationships/hyperlink" Target="http://www.pratt.edu/" TargetMode="External"/><Relationship Id="rId1614" Type="http://schemas.openxmlformats.org/officeDocument/2006/relationships/hyperlink" Target="https://architecture.ou.edu/landscape-architecture-degree-requirements/" TargetMode="External"/><Relationship Id="rId1821" Type="http://schemas.openxmlformats.org/officeDocument/2006/relationships/hyperlink" Target="https://www.pucpr.edu/" TargetMode="External"/><Relationship Id="rId195" Type="http://schemas.openxmlformats.org/officeDocument/2006/relationships/hyperlink" Target="http://www.berkeley.edu/" TargetMode="External"/><Relationship Id="rId1919" Type="http://schemas.openxmlformats.org/officeDocument/2006/relationships/hyperlink" Target="https://archdesign.utk.edu/programs/landscape-architecture-master/" TargetMode="External"/><Relationship Id="rId2083" Type="http://schemas.openxmlformats.org/officeDocument/2006/relationships/hyperlink" Target="http://architecture.set.hamptonu.edu/" TargetMode="External"/><Relationship Id="rId262" Type="http://schemas.openxmlformats.org/officeDocument/2006/relationships/hyperlink" Target="https://arch.usc.edu/bachelor-of-architecture" TargetMode="External"/><Relationship Id="rId567" Type="http://schemas.openxmlformats.org/officeDocument/2006/relationships/hyperlink" Target="http://www.saic.edu/" TargetMode="External"/><Relationship Id="rId1197" Type="http://schemas.openxmlformats.org/officeDocument/2006/relationships/hyperlink" Target="https://design.ncsu.edu/academics/architecture/energy-technology-certificate/" TargetMode="External"/><Relationship Id="rId2150" Type="http://schemas.openxmlformats.org/officeDocument/2006/relationships/hyperlink" Target="http://www.washington.edu/" TargetMode="External"/><Relationship Id="rId122" Type="http://schemas.openxmlformats.org/officeDocument/2006/relationships/hyperlink" Target="https://www.cca.edu/architecture/maad/" TargetMode="External"/><Relationship Id="rId774" Type="http://schemas.openxmlformats.org/officeDocument/2006/relationships/hyperlink" Target="https://the-bac.edu/academics/school-of-design-studies/master-of-design-for-human-health" TargetMode="External"/><Relationship Id="rId981" Type="http://schemas.openxmlformats.org/officeDocument/2006/relationships/hyperlink" Target="http://ltu.edu/" TargetMode="External"/><Relationship Id="rId1057" Type="http://schemas.openxmlformats.org/officeDocument/2006/relationships/hyperlink" Target="http://www.dunwoody.edu/" TargetMode="External"/><Relationship Id="rId2010" Type="http://schemas.openxmlformats.org/officeDocument/2006/relationships/hyperlink" Target="http://www.utexas.edu/" TargetMode="External"/><Relationship Id="rId427" Type="http://schemas.openxmlformats.org/officeDocument/2006/relationships/hyperlink" Target="https://www.arc.miami.edu/academics/graduate/bachelor-of-science-in-architectural-engineering-master-of-science-in-architecture-dual-degree/index.html" TargetMode="External"/><Relationship Id="rId634" Type="http://schemas.openxmlformats.org/officeDocument/2006/relationships/hyperlink" Target="https://www.bsu.edu/academics/collegesanddepartments/urban-planning/academic-programs" TargetMode="External"/><Relationship Id="rId841" Type="http://schemas.openxmlformats.org/officeDocument/2006/relationships/hyperlink" Target="http://web.mit.edu/student/" TargetMode="External"/><Relationship Id="rId1264" Type="http://schemas.openxmlformats.org/officeDocument/2006/relationships/hyperlink" Target="https://soa.princeton.edu/content/undergraduate-program-architecture" TargetMode="External"/><Relationship Id="rId1471" Type="http://schemas.openxmlformats.org/officeDocument/2006/relationships/hyperlink" Target="http://www.buffalo.edu/" TargetMode="External"/><Relationship Id="rId1569" Type="http://schemas.openxmlformats.org/officeDocument/2006/relationships/hyperlink" Target="http://www.uc.edu/" TargetMode="External"/><Relationship Id="rId2108" Type="http://schemas.openxmlformats.org/officeDocument/2006/relationships/hyperlink" Target="http://www.vcu.edu/" TargetMode="External"/><Relationship Id="rId701" Type="http://schemas.openxmlformats.org/officeDocument/2006/relationships/hyperlink" Target="http://www.uky.edu/" TargetMode="External"/><Relationship Id="rId939" Type="http://schemas.openxmlformats.org/officeDocument/2006/relationships/hyperlink" Target="http://www.mica.edu/" TargetMode="External"/><Relationship Id="rId1124" Type="http://schemas.openxmlformats.org/officeDocument/2006/relationships/hyperlink" Target="http://www.umkc.edu/" TargetMode="External"/><Relationship Id="rId1331" Type="http://schemas.openxmlformats.org/officeDocument/2006/relationships/hyperlink" Target="http://www.cooper.edu/" TargetMode="External"/><Relationship Id="rId1776" Type="http://schemas.openxmlformats.org/officeDocument/2006/relationships/hyperlink" Target="https://bulletin.temple.edu/graduate/scd/tyler/landscape-architecture-mlarch/" TargetMode="External"/><Relationship Id="rId1983" Type="http://schemas.openxmlformats.org/officeDocument/2006/relationships/hyperlink" Target="https://www.depts.ttu.edu/architecture/acad-admissions/graduate-degrees-march.php" TargetMode="External"/><Relationship Id="rId68" Type="http://schemas.openxmlformats.org/officeDocument/2006/relationships/hyperlink" Target="https://capla.arizona.edu/academics/master-landscape-architecture" TargetMode="External"/><Relationship Id="rId1429" Type="http://schemas.openxmlformats.org/officeDocument/2006/relationships/hyperlink" Target="http://www.rpi.edu/" TargetMode="External"/><Relationship Id="rId1636" Type="http://schemas.openxmlformats.org/officeDocument/2006/relationships/hyperlink" Target="https://www.pdx.edu/architecture/academics/programs/undergraduate/architecture" TargetMode="External"/><Relationship Id="rId1843" Type="http://schemas.openxmlformats.org/officeDocument/2006/relationships/hyperlink" Target="http://www.risd.edu/" TargetMode="External"/><Relationship Id="rId1703" Type="http://schemas.openxmlformats.org/officeDocument/2006/relationships/hyperlink" Target="http://www.drexel.edu/" TargetMode="External"/><Relationship Id="rId1910" Type="http://schemas.openxmlformats.org/officeDocument/2006/relationships/hyperlink" Target="http://www.mtsu.edu/" TargetMode="External"/><Relationship Id="rId284" Type="http://schemas.openxmlformats.org/officeDocument/2006/relationships/hyperlink" Target="https://architectureandplanning.ucdenver.edu/architecture/academics/masters-programs/master-of-architecture" TargetMode="External"/><Relationship Id="rId491" Type="http://schemas.openxmlformats.org/officeDocument/2006/relationships/hyperlink" Target="https://ced.uga.edu/programs/mhp/" TargetMode="External"/><Relationship Id="rId2172" Type="http://schemas.openxmlformats.org/officeDocument/2006/relationships/hyperlink" Target="http://www.tacoma.uw.edu/" TargetMode="External"/><Relationship Id="rId144" Type="http://schemas.openxmlformats.org/officeDocument/2006/relationships/hyperlink" Target="http://env.cpp.edu/arc/degree/master-architecture" TargetMode="External"/><Relationship Id="rId589" Type="http://schemas.openxmlformats.org/officeDocument/2006/relationships/hyperlink" Target="http://www.uic.edu/" TargetMode="External"/><Relationship Id="rId796" Type="http://schemas.openxmlformats.org/officeDocument/2006/relationships/hyperlink" Target="https://www.bu.edu/met/programs/graduate/urban-policy-certificate/" TargetMode="External"/><Relationship Id="rId351" Type="http://schemas.openxmlformats.org/officeDocument/2006/relationships/hyperlink" Target="http://www.famu.edu/" TargetMode="External"/><Relationship Id="rId449" Type="http://schemas.openxmlformats.org/officeDocument/2006/relationships/hyperlink" Target="https://pe.gatech.edu/degrees/pmosh" TargetMode="External"/><Relationship Id="rId656" Type="http://schemas.openxmlformats.org/officeDocument/2006/relationships/hyperlink" Target="https://www.bsu.edu/academics/collegesanddepartments/construction-management-interior-design/academic-programs/interior-design-major" TargetMode="External"/><Relationship Id="rId863" Type="http://schemas.openxmlformats.org/officeDocument/2006/relationships/hyperlink" Target="http://www.northeastern.edu/" TargetMode="External"/><Relationship Id="rId1079" Type="http://schemas.openxmlformats.org/officeDocument/2006/relationships/hyperlink" Target="http://twin-cities.umn.edu/" TargetMode="External"/><Relationship Id="rId1286" Type="http://schemas.openxmlformats.org/officeDocument/2006/relationships/hyperlink" Target="https://bloustein.rutgers.edu/undergraduate/urbanplanninganddesign/" TargetMode="External"/><Relationship Id="rId1493" Type="http://schemas.openxmlformats.org/officeDocument/2006/relationships/hyperlink" Target="http://www.newschool.edu/" TargetMode="External"/><Relationship Id="rId2032" Type="http://schemas.openxmlformats.org/officeDocument/2006/relationships/hyperlink" Target="http://www.utsa.edu/" TargetMode="External"/><Relationship Id="rId211" Type="http://schemas.openxmlformats.org/officeDocument/2006/relationships/hyperlink" Target="http://www.berkeley.edu/" TargetMode="External"/><Relationship Id="rId309" Type="http://schemas.openxmlformats.org/officeDocument/2006/relationships/hyperlink" Target="http://www.cua.edu/" TargetMode="External"/><Relationship Id="rId516" Type="http://schemas.openxmlformats.org/officeDocument/2006/relationships/hyperlink" Target="http://www.iastate.edu/" TargetMode="External"/><Relationship Id="rId1146" Type="http://schemas.openxmlformats.org/officeDocument/2006/relationships/hyperlink" Target="http://www.wustl.edu/" TargetMode="External"/><Relationship Id="rId1798" Type="http://schemas.openxmlformats.org/officeDocument/2006/relationships/hyperlink" Target="https://www.design.upenn.edu/city-regional-planning/phd/about" TargetMode="External"/><Relationship Id="rId723" Type="http://schemas.openxmlformats.org/officeDocument/2006/relationships/hyperlink" Target="http://www.lsu.edu/" TargetMode="External"/><Relationship Id="rId930" Type="http://schemas.openxmlformats.org/officeDocument/2006/relationships/hyperlink" Target="https://www.aacc.edu/programs-and-courses/credit-and-degree-seekers/construction-management/" TargetMode="External"/><Relationship Id="rId1006" Type="http://schemas.openxmlformats.org/officeDocument/2006/relationships/hyperlink" Target="https://www.canr.msu.edu/spdc/programs/construction_management/cm_graduate_degrees" TargetMode="External"/><Relationship Id="rId1353" Type="http://schemas.openxmlformats.org/officeDocument/2006/relationships/hyperlink" Target="http://www.cornell.edu/" TargetMode="External"/><Relationship Id="rId1560" Type="http://schemas.openxmlformats.org/officeDocument/2006/relationships/hyperlink" Target="https://daap.uc.edu/academics/said/programs/m-arch" TargetMode="External"/><Relationship Id="rId1658" Type="http://schemas.openxmlformats.org/officeDocument/2006/relationships/hyperlink" Target="https://archenvironment.uoregon.edu/landarch/grad/mla" TargetMode="External"/><Relationship Id="rId1865" Type="http://schemas.openxmlformats.org/officeDocument/2006/relationships/hyperlink" Target="https://web.uri.edu/lar/academics/community-planning-certificate/" TargetMode="External"/><Relationship Id="rId1213" Type="http://schemas.openxmlformats.org/officeDocument/2006/relationships/hyperlink" Target="http://www.unc.edu/" TargetMode="External"/><Relationship Id="rId1420" Type="http://schemas.openxmlformats.org/officeDocument/2006/relationships/hyperlink" Target="https://www.arch.rpi.edu/academic/undergraduate-barch/" TargetMode="External"/><Relationship Id="rId1518" Type="http://schemas.openxmlformats.org/officeDocument/2006/relationships/hyperlink" Target="https://www.kent.edu/caed/architectural-studies" TargetMode="External"/><Relationship Id="rId1725" Type="http://schemas.openxmlformats.org/officeDocument/2006/relationships/hyperlink" Target="http://www.philau.edu/" TargetMode="External"/><Relationship Id="rId1932" Type="http://schemas.openxmlformats.org/officeDocument/2006/relationships/hyperlink" Target="http://www.pvamu.edu/" TargetMode="External"/><Relationship Id="rId17" Type="http://schemas.openxmlformats.org/officeDocument/2006/relationships/hyperlink" Target="http://www.tuskegee.edu/" TargetMode="External"/><Relationship Id="rId2194" Type="http://schemas.openxmlformats.org/officeDocument/2006/relationships/hyperlink" Target="http://www.uwc.edu/" TargetMode="External"/><Relationship Id="rId166" Type="http://schemas.openxmlformats.org/officeDocument/2006/relationships/hyperlink" Target="https://newschoolarch.edu/academics/school-of-architecture-and-cm/school-of-architecture/undergraduate-architecture-programs/bachelor-of-arts-in-architecture/" TargetMode="External"/><Relationship Id="rId373" Type="http://schemas.openxmlformats.org/officeDocument/2006/relationships/hyperlink" Target="http://www.fiu.edu/" TargetMode="External"/><Relationship Id="rId580" Type="http://schemas.openxmlformats.org/officeDocument/2006/relationships/hyperlink" Target="https://architecture.siu.edu/undergraduate/psm/" TargetMode="External"/><Relationship Id="rId2054" Type="http://schemas.openxmlformats.org/officeDocument/2006/relationships/hyperlink" Target="http://www.uh.edu/" TargetMode="External"/><Relationship Id="rId1" Type="http://schemas.openxmlformats.org/officeDocument/2006/relationships/hyperlink" Target="http://www.aamu.edu/" TargetMode="External"/><Relationship Id="rId233" Type="http://schemas.openxmlformats.org/officeDocument/2006/relationships/hyperlink" Target="http://www.ucla.edu/" TargetMode="External"/><Relationship Id="rId440" Type="http://schemas.openxmlformats.org/officeDocument/2006/relationships/hyperlink" Target="http://www.gatech.edu/" TargetMode="External"/><Relationship Id="rId678" Type="http://schemas.openxmlformats.org/officeDocument/2006/relationships/hyperlink" Target="https://apdesign.k-state.edu/arch/academics/index.html" TargetMode="External"/><Relationship Id="rId885" Type="http://schemas.openxmlformats.org/officeDocument/2006/relationships/hyperlink" Target="http://www.umass.edu/" TargetMode="External"/><Relationship Id="rId1070" Type="http://schemas.openxmlformats.org/officeDocument/2006/relationships/hyperlink" Target="https://mankato.mnsu.edu/academics/academic-catalog/graduate/urban-and-regional-studies/urban-planning-ma/" TargetMode="External"/><Relationship Id="rId2121" Type="http://schemas.openxmlformats.org/officeDocument/2006/relationships/hyperlink" Target="https://archdesign.caus.vt.edu/degrees/master-of-architecture/" TargetMode="External"/><Relationship Id="rId300" Type="http://schemas.openxmlformats.org/officeDocument/2006/relationships/hyperlink" Target="https://www.hartford.edu/academics/schools-colleges/ceta/academics/departments/department-of-architecture/master-of-architecture.aspx" TargetMode="External"/><Relationship Id="rId538" Type="http://schemas.openxmlformats.org/officeDocument/2006/relationships/hyperlink" Target="http://www.uidaho.edu/" TargetMode="External"/><Relationship Id="rId745" Type="http://schemas.openxmlformats.org/officeDocument/2006/relationships/hyperlink" Target="http://www.louisiana.edu/" TargetMode="External"/><Relationship Id="rId952" Type="http://schemas.openxmlformats.org/officeDocument/2006/relationships/hyperlink" Target="https://arch.umd.edu/arch/degree/master-science-architecture" TargetMode="External"/><Relationship Id="rId1168" Type="http://schemas.openxmlformats.org/officeDocument/2006/relationships/hyperlink" Target="http://www.montana.edu/" TargetMode="External"/><Relationship Id="rId1375" Type="http://schemas.openxmlformats.org/officeDocument/2006/relationships/hyperlink" Target="http://www.ccny.cuny.edu/" TargetMode="External"/><Relationship Id="rId1582" Type="http://schemas.openxmlformats.org/officeDocument/2006/relationships/hyperlink" Target="https://daap.uc.edu/academics/said/programs/bs-interior-design" TargetMode="External"/><Relationship Id="rId2219" Type="http://schemas.openxmlformats.org/officeDocument/2006/relationships/hyperlink" Target="https://designcomm.wvu.edu/undergraduate/majors/agricultural-extension-education" TargetMode="External"/><Relationship Id="rId81" Type="http://schemas.openxmlformats.org/officeDocument/2006/relationships/hyperlink" Target="http://www.arizona.edu/" TargetMode="External"/><Relationship Id="rId605" Type="http://schemas.openxmlformats.org/officeDocument/2006/relationships/hyperlink" Target="http://www.illinois.edu/" TargetMode="External"/><Relationship Id="rId812" Type="http://schemas.openxmlformats.org/officeDocument/2006/relationships/hyperlink" Target="https://www.gsd.harvard.edu/doctoral-programs/doctor-of-design/" TargetMode="External"/><Relationship Id="rId1028" Type="http://schemas.openxmlformats.org/officeDocument/2006/relationships/hyperlink" Target="https://taubmancollege.umich.edu/architecture/degrees/phd-architecture" TargetMode="External"/><Relationship Id="rId1235" Type="http://schemas.openxmlformats.org/officeDocument/2006/relationships/hyperlink" Target="http://www.unl.edu/" TargetMode="External"/><Relationship Id="rId1442" Type="http://schemas.openxmlformats.org/officeDocument/2006/relationships/hyperlink" Target="https://www.esf.edu/la/undergraduate/" TargetMode="External"/><Relationship Id="rId1887" Type="http://schemas.openxmlformats.org/officeDocument/2006/relationships/hyperlink" Target="http://www.clemson.edu/caah/departments/architecture/programs/graduate/architecture-and-health/phd-curriculum.html" TargetMode="External"/><Relationship Id="rId1302" Type="http://schemas.openxmlformats.org/officeDocument/2006/relationships/hyperlink" Target="https://www.unlv.edu/architecture/m-hid" TargetMode="External"/><Relationship Id="rId1747" Type="http://schemas.openxmlformats.org/officeDocument/2006/relationships/hyperlink" Target="http://www.psu.edu/" TargetMode="External"/><Relationship Id="rId1954" Type="http://schemas.openxmlformats.org/officeDocument/2006/relationships/hyperlink" Target="http://www.tamu.edu/" TargetMode="External"/><Relationship Id="rId39" Type="http://schemas.openxmlformats.org/officeDocument/2006/relationships/hyperlink" Target="http://www.asu.edu/" TargetMode="External"/><Relationship Id="rId1607" Type="http://schemas.openxmlformats.org/officeDocument/2006/relationships/hyperlink" Target="http://www.ou.edu/" TargetMode="External"/><Relationship Id="rId1814" Type="http://schemas.openxmlformats.org/officeDocument/2006/relationships/hyperlink" Target="https://www.wcupa.edu/business-PublicManagement/geographyPlanning/murpProgramOverview.aspx" TargetMode="External"/><Relationship Id="rId188" Type="http://schemas.openxmlformats.org/officeDocument/2006/relationships/hyperlink" Target="https://www.sciarc.edu/academics/postgraduate/architectural-technologies" TargetMode="External"/><Relationship Id="rId395" Type="http://schemas.openxmlformats.org/officeDocument/2006/relationships/hyperlink" Target="http://www.ufl.edu/" TargetMode="External"/><Relationship Id="rId2076" Type="http://schemas.openxmlformats.org/officeDocument/2006/relationships/hyperlink" Target="http://www.usu.edu/" TargetMode="External"/><Relationship Id="rId255" Type="http://schemas.openxmlformats.org/officeDocument/2006/relationships/hyperlink" Target="http://www.usc.edu/" TargetMode="External"/><Relationship Id="rId462" Type="http://schemas.openxmlformats.org/officeDocument/2006/relationships/hyperlink" Target="http://www.gsu.edu/" TargetMode="External"/><Relationship Id="rId1092" Type="http://schemas.openxmlformats.org/officeDocument/2006/relationships/hyperlink" Target="http://twin-cities.umn.edu/" TargetMode="External"/><Relationship Id="rId1397" Type="http://schemas.openxmlformats.org/officeDocument/2006/relationships/hyperlink" Target="http://www.pratt.edu/" TargetMode="External"/><Relationship Id="rId2143" Type="http://schemas.openxmlformats.org/officeDocument/2006/relationships/hyperlink" Target="http://larch.be.uw.edu/programs/undergraduate/" TargetMode="External"/><Relationship Id="rId115" Type="http://schemas.openxmlformats.org/officeDocument/2006/relationships/hyperlink" Target="http://www.calbaptist.edu/" TargetMode="External"/><Relationship Id="rId322" Type="http://schemas.openxmlformats.org/officeDocument/2006/relationships/hyperlink" Target="https://architecture.catholic.edu/academics/graduate-programs/sustainable-design/curriculum.html" TargetMode="External"/><Relationship Id="rId767" Type="http://schemas.openxmlformats.org/officeDocument/2006/relationships/hyperlink" Target="http://www.the-bac.edu/" TargetMode="External"/><Relationship Id="rId974" Type="http://schemas.openxmlformats.org/officeDocument/2006/relationships/hyperlink" Target="https://catalog.emich.edu/preview_program.php?catoid=33&amp;poid=13905" TargetMode="External"/><Relationship Id="rId2003" Type="http://schemas.openxmlformats.org/officeDocument/2006/relationships/hyperlink" Target="https://soa.utexas.edu/programs/architecture/architecture-undergraduate-degrees" TargetMode="External"/><Relationship Id="rId2210" Type="http://schemas.openxmlformats.org/officeDocument/2006/relationships/hyperlink" Target="http://www.uwm.edu/"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cmu.edu/" TargetMode="External"/><Relationship Id="rId671" Type="http://schemas.openxmlformats.org/officeDocument/2006/relationships/hyperlink" Target="http://soa.syr.edu/programs/post-professional-ms/" TargetMode="External"/><Relationship Id="rId769" Type="http://schemas.openxmlformats.org/officeDocument/2006/relationships/hyperlink" Target="https://as.tufts.edu/uep/prospective/masters/sustainability" TargetMode="External"/><Relationship Id="rId976" Type="http://schemas.openxmlformats.org/officeDocument/2006/relationships/hyperlink" Target="https://design.uky.edu/urban-and-environmental-design/" TargetMode="External"/><Relationship Id="rId21" Type="http://schemas.openxmlformats.org/officeDocument/2006/relationships/hyperlink" Target="http://www.asu.edu/" TargetMode="External"/><Relationship Id="rId324" Type="http://schemas.openxmlformats.org/officeDocument/2006/relationships/hyperlink" Target="http://arch.iit.edu/study/ms-arch" TargetMode="External"/><Relationship Id="rId531" Type="http://schemas.openxmlformats.org/officeDocument/2006/relationships/hyperlink" Target="http://www.pdx.edu/" TargetMode="External"/><Relationship Id="rId629" Type="http://schemas.openxmlformats.org/officeDocument/2006/relationships/hyperlink" Target="https://www.sciarc.edu/academics/postgraduate/architectural-technologies" TargetMode="External"/><Relationship Id="rId1161" Type="http://schemas.openxmlformats.org/officeDocument/2006/relationships/hyperlink" Target="http://www.upenn.edu/" TargetMode="External"/><Relationship Id="rId1259" Type="http://schemas.openxmlformats.org/officeDocument/2006/relationships/hyperlink" Target="http://www.usu.edu/" TargetMode="External"/><Relationship Id="rId170" Type="http://schemas.openxmlformats.org/officeDocument/2006/relationships/hyperlink" Target="https://www.arch.columbia.edu/programs/10-m-s-urban-planning" TargetMode="External"/><Relationship Id="rId836" Type="http://schemas.openxmlformats.org/officeDocument/2006/relationships/hyperlink" Target="http://www.ucf.edu/" TargetMode="External"/><Relationship Id="rId1021" Type="http://schemas.openxmlformats.org/officeDocument/2006/relationships/hyperlink" Target="http://www.miami.edu/" TargetMode="External"/><Relationship Id="rId1119" Type="http://schemas.openxmlformats.org/officeDocument/2006/relationships/hyperlink" Target="http://www.ou.edu/" TargetMode="External"/><Relationship Id="rId268" Type="http://schemas.openxmlformats.org/officeDocument/2006/relationships/hyperlink" Target="https://planning.gatech.edu/master-city-and-regional-planning" TargetMode="External"/><Relationship Id="rId475" Type="http://schemas.openxmlformats.org/officeDocument/2006/relationships/hyperlink" Target="http://www.nyit.edu/" TargetMode="External"/><Relationship Id="rId682" Type="http://schemas.openxmlformats.org/officeDocument/2006/relationships/hyperlink" Target="http://www.tamu.edu/" TargetMode="External"/><Relationship Id="rId903" Type="http://schemas.openxmlformats.org/officeDocument/2006/relationships/hyperlink" Target="https://ced.uga.edu/programs/mhp/" TargetMode="External"/><Relationship Id="rId1326" Type="http://schemas.openxmlformats.org/officeDocument/2006/relationships/hyperlink" Target="https://woodbury.edu/program/school-of-architecture/programs/science-architecture-msarch-la/" TargetMode="External"/><Relationship Id="rId32" Type="http://schemas.openxmlformats.org/officeDocument/2006/relationships/hyperlink" Target="https://cadc.auburn.edu/cadc/academics/graduate-programs/master-of-science-in-architecture-with-option-in-public-interest-design/" TargetMode="External"/><Relationship Id="rId128" Type="http://schemas.openxmlformats.org/officeDocument/2006/relationships/hyperlink" Target="https://architecture.catholic.edu/academics/graduate-programs/sustainable-design/curriculum.html" TargetMode="External"/><Relationship Id="rId335" Type="http://schemas.openxmlformats.org/officeDocument/2006/relationships/hyperlink" Target="http://www.iastate.edu/" TargetMode="External"/><Relationship Id="rId542" Type="http://schemas.openxmlformats.org/officeDocument/2006/relationships/hyperlink" Target="https://www.pvamu.edu/soa/programs/graduate/community-development/" TargetMode="External"/><Relationship Id="rId987" Type="http://schemas.openxmlformats.org/officeDocument/2006/relationships/hyperlink" Target="http://www.umd.edu/" TargetMode="External"/><Relationship Id="rId1172" Type="http://schemas.openxmlformats.org/officeDocument/2006/relationships/hyperlink" Target="http://planificacion.uprrp.edu/?page_id=445" TargetMode="External"/><Relationship Id="rId181" Type="http://schemas.openxmlformats.org/officeDocument/2006/relationships/hyperlink" Target="http://www.cooper.edu/" TargetMode="External"/><Relationship Id="rId402" Type="http://schemas.openxmlformats.org/officeDocument/2006/relationships/hyperlink" Target="https://design.lsu.edu/landscape-architecture/admissions/master-of-landscape-architecture/" TargetMode="External"/><Relationship Id="rId847" Type="http://schemas.openxmlformats.org/officeDocument/2006/relationships/hyperlink" Target="https://daap.uc.edu/academics/said/programs/mintd" TargetMode="External"/><Relationship Id="rId1032" Type="http://schemas.openxmlformats.org/officeDocument/2006/relationships/hyperlink" Target="https://seas.umich.edu/academics/ms" TargetMode="External"/><Relationship Id="rId279" Type="http://schemas.openxmlformats.org/officeDocument/2006/relationships/hyperlink" Target="http://www.gatech.edu/" TargetMode="External"/><Relationship Id="rId486" Type="http://schemas.openxmlformats.org/officeDocument/2006/relationships/hyperlink" Target="https://design.ncsu.edu/academics/architecture/" TargetMode="External"/><Relationship Id="rId693" Type="http://schemas.openxmlformats.org/officeDocument/2006/relationships/hyperlink" Target="http://cosc.arch.tamu.edu/graduate/index.html" TargetMode="External"/><Relationship Id="rId707" Type="http://schemas.openxmlformats.org/officeDocument/2006/relationships/hyperlink" Target="https://www.newschool.edu/parsons/masters-architecture/" TargetMode="External"/><Relationship Id="rId914" Type="http://schemas.openxmlformats.org/officeDocument/2006/relationships/hyperlink" Target="http://www.manoa.hawaii.edu/" TargetMode="External"/><Relationship Id="rId43" Type="http://schemas.openxmlformats.org/officeDocument/2006/relationships/hyperlink" Target="http://www.bsu.edu/" TargetMode="External"/><Relationship Id="rId139" Type="http://schemas.openxmlformats.org/officeDocument/2006/relationships/hyperlink" Target="http://www.clemson.edu/" TargetMode="External"/><Relationship Id="rId346" Type="http://schemas.openxmlformats.org/officeDocument/2006/relationships/hyperlink" Target="https://www.design.iastate.edu/interior-design/graduate-degrees/first-professional-ma-in-art-and-design-interior-design/" TargetMode="External"/><Relationship Id="rId553" Type="http://schemas.openxmlformats.org/officeDocument/2006/relationships/hyperlink" Target="http://www.pratt.edu/" TargetMode="External"/><Relationship Id="rId760" Type="http://schemas.openxmlformats.org/officeDocument/2006/relationships/hyperlink" Target="http://www.utsa.edu/" TargetMode="External"/><Relationship Id="rId998" Type="http://schemas.openxmlformats.org/officeDocument/2006/relationships/hyperlink" Target="https://www.umass.edu/larp/graduate/phd-planning" TargetMode="External"/><Relationship Id="rId1183" Type="http://schemas.openxmlformats.org/officeDocument/2006/relationships/hyperlink" Target="http://www.usc.edu/" TargetMode="External"/><Relationship Id="rId192" Type="http://schemas.openxmlformats.org/officeDocument/2006/relationships/hyperlink" Target="https://aap.cornell.edu/academics/crp/graduate/ms-ma-rs-degree-details" TargetMode="External"/><Relationship Id="rId206" Type="http://schemas.openxmlformats.org/officeDocument/2006/relationships/hyperlink" Target="https://aap.cornell.edu/academics/architecture/graduate/mdc" TargetMode="External"/><Relationship Id="rId413" Type="http://schemas.openxmlformats.org/officeDocument/2006/relationships/hyperlink" Target="http://web.mit.edu/student/" TargetMode="External"/><Relationship Id="rId858" Type="http://schemas.openxmlformats.org/officeDocument/2006/relationships/hyperlink" Target="http://www.ucdenver.edu/" TargetMode="External"/><Relationship Id="rId1043" Type="http://schemas.openxmlformats.org/officeDocument/2006/relationships/hyperlink" Target="http://twin-cities.umn.edu/" TargetMode="External"/><Relationship Id="rId497" Type="http://schemas.openxmlformats.org/officeDocument/2006/relationships/hyperlink" Target="http://www.northeastern.edu/" TargetMode="External"/><Relationship Id="rId620" Type="http://schemas.openxmlformats.org/officeDocument/2006/relationships/hyperlink" Target="http://www.saic.edu/" TargetMode="External"/><Relationship Id="rId718" Type="http://schemas.openxmlformats.org/officeDocument/2006/relationships/hyperlink" Target="http://www.uta.edu/" TargetMode="External"/><Relationship Id="rId925" Type="http://schemas.openxmlformats.org/officeDocument/2006/relationships/hyperlink" Target="https://www.uidaho.edu/caa/programs/landscape-architecture/academic-programs/graduate/mla-landscape-architecture" TargetMode="External"/><Relationship Id="rId1250" Type="http://schemas.openxmlformats.org/officeDocument/2006/relationships/hyperlink" Target="https://uwm.edu/sarup/architecture/msarch/" TargetMode="External"/><Relationship Id="rId357" Type="http://schemas.openxmlformats.org/officeDocument/2006/relationships/hyperlink" Target="http://www.philau.edu/" TargetMode="External"/><Relationship Id="rId1110" Type="http://schemas.openxmlformats.org/officeDocument/2006/relationships/hyperlink" Target="https://architecture.nd.edu/academics-programs/graduate-programs/" TargetMode="External"/><Relationship Id="rId1194" Type="http://schemas.openxmlformats.org/officeDocument/2006/relationships/hyperlink" Target="https://arch.usc.edu/master-of-landscape-architecture-and-urbanism" TargetMode="External"/><Relationship Id="rId1208" Type="http://schemas.openxmlformats.org/officeDocument/2006/relationships/hyperlink" Target="https://www.uvm.edu/cas/historicpreservation/ms-historic-preservation" TargetMode="External"/><Relationship Id="rId54" Type="http://schemas.openxmlformats.org/officeDocument/2006/relationships/hyperlink" Target="http://www.the-bac.edu/" TargetMode="External"/><Relationship Id="rId217" Type="http://schemas.openxmlformats.org/officeDocument/2006/relationships/hyperlink" Target="http://www.ccny.cuny.edu/" TargetMode="External"/><Relationship Id="rId564" Type="http://schemas.openxmlformats.org/officeDocument/2006/relationships/hyperlink" Target="https://soa.princeton.edu/zone/degree" TargetMode="External"/><Relationship Id="rId771" Type="http://schemas.openxmlformats.org/officeDocument/2006/relationships/hyperlink" Target="https://architecture.tulane.edu/academics/preservation/mps" TargetMode="External"/><Relationship Id="rId869" Type="http://schemas.openxmlformats.org/officeDocument/2006/relationships/hyperlink" Target="https://www.bidenschool.udel.edu/masters-programs/academic-programs/m-a-in-urban-affairs-public-policy" TargetMode="External"/><Relationship Id="rId424" Type="http://schemas.openxmlformats.org/officeDocument/2006/relationships/hyperlink" Target="http://dusp.mit.edu/" TargetMode="External"/><Relationship Id="rId631" Type="http://schemas.openxmlformats.org/officeDocument/2006/relationships/hyperlink" Target="https://www.sciarc.edu/academics/postgraduate/design-of-cities" TargetMode="External"/><Relationship Id="rId729" Type="http://schemas.openxmlformats.org/officeDocument/2006/relationships/hyperlink" Target="https://soa.utexas.edu/programs/architecture/graduate-degrees/doctor-philosophy" TargetMode="External"/><Relationship Id="rId1054" Type="http://schemas.openxmlformats.org/officeDocument/2006/relationships/hyperlink" Target="https://arch.design.umn.edu/programs/msrp/" TargetMode="External"/><Relationship Id="rId1261" Type="http://schemas.openxmlformats.org/officeDocument/2006/relationships/hyperlink" Target="http://www.vcu.edu/" TargetMode="External"/><Relationship Id="rId270" Type="http://schemas.openxmlformats.org/officeDocument/2006/relationships/hyperlink" Target="https://arch.gatech.edu/master-architecture" TargetMode="External"/><Relationship Id="rId936" Type="http://schemas.openxmlformats.org/officeDocument/2006/relationships/hyperlink" Target="https://cuppa.uic.edu/academics/upp/upp-programs/mupp/" TargetMode="External"/><Relationship Id="rId1121" Type="http://schemas.openxmlformats.org/officeDocument/2006/relationships/hyperlink" Target="http://www.ou.edu/" TargetMode="External"/><Relationship Id="rId1219" Type="http://schemas.openxmlformats.org/officeDocument/2006/relationships/hyperlink" Target="http://www.washington.edu/" TargetMode="External"/><Relationship Id="rId65" Type="http://schemas.openxmlformats.org/officeDocument/2006/relationships/hyperlink" Target="http://www.bu.edu/" TargetMode="External"/><Relationship Id="rId130" Type="http://schemas.openxmlformats.org/officeDocument/2006/relationships/hyperlink" Target="https://architecture.catholic.edu/academics/graduate-programs/facilities-management/index.html" TargetMode="External"/><Relationship Id="rId368" Type="http://schemas.openxmlformats.org/officeDocument/2006/relationships/hyperlink" Target="https://www.jefferson.edu/academics/colleges-schools-institutes/architecture-and-the-built-environment/programs/sustainable-design-ms.html" TargetMode="External"/><Relationship Id="rId575" Type="http://schemas.openxmlformats.org/officeDocument/2006/relationships/hyperlink" Target="http://www.risd.edu/" TargetMode="External"/><Relationship Id="rId782" Type="http://schemas.openxmlformats.org/officeDocument/2006/relationships/hyperlink" Target="http://www.arizona.edu/" TargetMode="External"/><Relationship Id="rId228" Type="http://schemas.openxmlformats.org/officeDocument/2006/relationships/hyperlink" Target="https://www.drury.edu/architecture/master-of-architecture-degree-requirements" TargetMode="External"/><Relationship Id="rId435" Type="http://schemas.openxmlformats.org/officeDocument/2006/relationships/hyperlink" Target="https://www.msu.edu/" TargetMode="External"/><Relationship Id="rId642" Type="http://schemas.openxmlformats.org/officeDocument/2006/relationships/hyperlink" Target="http://www.esf.edu/" TargetMode="External"/><Relationship Id="rId1065" Type="http://schemas.openxmlformats.org/officeDocument/2006/relationships/hyperlink" Target="https://design.umn.edu/academics/humanfactors.html" TargetMode="External"/><Relationship Id="rId1272" Type="http://schemas.openxmlformats.org/officeDocument/2006/relationships/hyperlink" Target="https://archdesign.caus.vt.edu/degrees/master-of-architecture/" TargetMode="External"/><Relationship Id="rId281" Type="http://schemas.openxmlformats.org/officeDocument/2006/relationships/hyperlink" Target="http://www.gatech.edu/" TargetMode="External"/><Relationship Id="rId502" Type="http://schemas.openxmlformats.org/officeDocument/2006/relationships/hyperlink" Target="https://camd.northeastern.edu/program/urban-planning-and-policy/" TargetMode="External"/><Relationship Id="rId947" Type="http://schemas.openxmlformats.org/officeDocument/2006/relationships/hyperlink" Target="http://www.illinois.edu/" TargetMode="External"/><Relationship Id="rId1132" Type="http://schemas.openxmlformats.org/officeDocument/2006/relationships/hyperlink" Target="https://archenvironment.uoregon.edu/architecture/grad/phd" TargetMode="External"/><Relationship Id="rId76" Type="http://schemas.openxmlformats.org/officeDocument/2006/relationships/hyperlink" Target="https://cavad.calbaptist.edu/programs/architecture-program" TargetMode="External"/><Relationship Id="rId141" Type="http://schemas.openxmlformats.org/officeDocument/2006/relationships/hyperlink" Target="http://www.clemson.edu/" TargetMode="External"/><Relationship Id="rId379" Type="http://schemas.openxmlformats.org/officeDocument/2006/relationships/hyperlink" Target="http://www.k-state.edu/" TargetMode="External"/><Relationship Id="rId586" Type="http://schemas.openxmlformats.org/officeDocument/2006/relationships/hyperlink" Target="http://www.rit.edu/" TargetMode="External"/><Relationship Id="rId793" Type="http://schemas.openxmlformats.org/officeDocument/2006/relationships/hyperlink" Target="https://fayjones.uark.edu/academics/architecture/index.php" TargetMode="External"/><Relationship Id="rId807" Type="http://schemas.openxmlformats.org/officeDocument/2006/relationships/hyperlink" Target="https://ced.berkeley.edu/academics/architecture/programs/master-of-architecture/" TargetMode="External"/><Relationship Id="rId7" Type="http://schemas.openxmlformats.org/officeDocument/2006/relationships/hyperlink" Target="http://www.academyart.edu/" TargetMode="External"/><Relationship Id="rId239" Type="http://schemas.openxmlformats.org/officeDocument/2006/relationships/hyperlink" Target="http://www.famu.edu/" TargetMode="External"/><Relationship Id="rId446" Type="http://schemas.openxmlformats.org/officeDocument/2006/relationships/hyperlink" Target="https://www.lalc.msstate.edu/students/graduate.php" TargetMode="External"/><Relationship Id="rId653" Type="http://schemas.openxmlformats.org/officeDocument/2006/relationships/hyperlink" Target="https://www.esf.edu/es/graduate/esgp.htm" TargetMode="External"/><Relationship Id="rId1076" Type="http://schemas.openxmlformats.org/officeDocument/2006/relationships/hyperlink" Target="http://www.unlv.edu/" TargetMode="External"/><Relationship Id="rId1283" Type="http://schemas.openxmlformats.org/officeDocument/2006/relationships/hyperlink" Target="http://www.wustl.edu/" TargetMode="External"/><Relationship Id="rId292" Type="http://schemas.openxmlformats.org/officeDocument/2006/relationships/hyperlink" Target="https://www.goucher.edu/learn/graduate-programs/ma-in-historic-preservation/" TargetMode="External"/><Relationship Id="rId306" Type="http://schemas.openxmlformats.org/officeDocument/2006/relationships/hyperlink" Target="https://www.gsd.harvard.edu/urban-planning-design/master-of-landscape-architecture-in-urban-design/" TargetMode="External"/><Relationship Id="rId860" Type="http://schemas.openxmlformats.org/officeDocument/2006/relationships/hyperlink" Target="http://www.ucdenver.edu/" TargetMode="External"/><Relationship Id="rId958" Type="http://schemas.openxmlformats.org/officeDocument/2006/relationships/hyperlink" Target="https://urban.illinois.edu/programs-applying/master-science-sustainable-urban-management/" TargetMode="External"/><Relationship Id="rId1143" Type="http://schemas.openxmlformats.org/officeDocument/2006/relationships/hyperlink" Target="http://www.uoregon.edu/" TargetMode="External"/><Relationship Id="rId87" Type="http://schemas.openxmlformats.org/officeDocument/2006/relationships/hyperlink" Target="http://www.cpp.edu/" TargetMode="External"/><Relationship Id="rId513" Type="http://schemas.openxmlformats.org/officeDocument/2006/relationships/hyperlink" Target="http://www.osu.edu/" TargetMode="External"/><Relationship Id="rId597" Type="http://schemas.openxmlformats.org/officeDocument/2006/relationships/hyperlink" Target="http://landarch.rutgers.edu/master-landscape-architecture.html" TargetMode="External"/><Relationship Id="rId720" Type="http://schemas.openxmlformats.org/officeDocument/2006/relationships/hyperlink" Target="http://www.uta.edu/" TargetMode="External"/><Relationship Id="rId818" Type="http://schemas.openxmlformats.org/officeDocument/2006/relationships/hyperlink" Target="http://www.berkeley.edu/" TargetMode="External"/><Relationship Id="rId152" Type="http://schemas.openxmlformats.org/officeDocument/2006/relationships/hyperlink" Target="http://www.clemson.edu/caah/departments/architecture/programs/graduate/architecture-and-health/ms-curriculum.html" TargetMode="External"/><Relationship Id="rId457" Type="http://schemas.openxmlformats.org/officeDocument/2006/relationships/hyperlink" Target="http://www.njit.edu/" TargetMode="External"/><Relationship Id="rId1003" Type="http://schemas.openxmlformats.org/officeDocument/2006/relationships/hyperlink" Target="http://www.umass.edu/" TargetMode="External"/><Relationship Id="rId1087" Type="http://schemas.openxmlformats.org/officeDocument/2006/relationships/hyperlink" Target="https://www.uno.edu/academics/colaehd/la/planning-and-urban-studies/graduate/transportation-master" TargetMode="External"/><Relationship Id="rId1210" Type="http://schemas.openxmlformats.org/officeDocument/2006/relationships/hyperlink" Target="https://www.arch.virginia.edu/programs/phd-in-the-constructed-environment" TargetMode="External"/><Relationship Id="rId1294" Type="http://schemas.openxmlformats.org/officeDocument/2006/relationships/hyperlink" Target="https://samfoxschool.wustl.edu/programs/msaad" TargetMode="External"/><Relationship Id="rId1308" Type="http://schemas.openxmlformats.org/officeDocument/2006/relationships/hyperlink" Target="https://www.wcupa.edu/business-PublicManagement/geographyPlanning/murpProgramOverview.aspx" TargetMode="External"/><Relationship Id="rId664" Type="http://schemas.openxmlformats.org/officeDocument/2006/relationships/hyperlink" Target="http://www.buffalo.edu/" TargetMode="External"/><Relationship Id="rId871" Type="http://schemas.openxmlformats.org/officeDocument/2006/relationships/hyperlink" Target="https://architecture.udmercy.edu/programs/5-year.php" TargetMode="External"/><Relationship Id="rId969" Type="http://schemas.openxmlformats.org/officeDocument/2006/relationships/hyperlink" Target="http://www.uky.edu/" TargetMode="External"/><Relationship Id="rId14" Type="http://schemas.openxmlformats.org/officeDocument/2006/relationships/hyperlink" Target="https://www.appstate.edu/academics/graduate/id/geography-ma" TargetMode="External"/><Relationship Id="rId317" Type="http://schemas.openxmlformats.org/officeDocument/2006/relationships/hyperlink" Target="http://www.iit.edu/" TargetMode="External"/><Relationship Id="rId524" Type="http://schemas.openxmlformats.org/officeDocument/2006/relationships/hyperlink" Target="https://stuckeman.psu.edu/larch/programs/msla" TargetMode="External"/><Relationship Id="rId731" Type="http://schemas.openxmlformats.org/officeDocument/2006/relationships/hyperlink" Target="https://soa.utexas.edu/programs/architecture/graduate-degrees/doctor-philosophy" TargetMode="External"/><Relationship Id="rId1154" Type="http://schemas.openxmlformats.org/officeDocument/2006/relationships/hyperlink" Target="https://www.design.upenn.edu/architecture/graduate/professional-program-march" TargetMode="External"/><Relationship Id="rId98" Type="http://schemas.openxmlformats.org/officeDocument/2006/relationships/hyperlink" Target="https://catalog.csun.edu/academics/urbs/programs/mup-urban-planning/" TargetMode="External"/><Relationship Id="rId163" Type="http://schemas.openxmlformats.org/officeDocument/2006/relationships/hyperlink" Target="http://www.columbia.edu/" TargetMode="External"/><Relationship Id="rId370" Type="http://schemas.openxmlformats.org/officeDocument/2006/relationships/hyperlink" Target="https://www.judsonu.edu/ArchMaster/" TargetMode="External"/><Relationship Id="rId829" Type="http://schemas.openxmlformats.org/officeDocument/2006/relationships/hyperlink" Target="https://www.aud.ucla.edu/academics/m-arch-professional-degree" TargetMode="External"/><Relationship Id="rId1014" Type="http://schemas.openxmlformats.org/officeDocument/2006/relationships/hyperlink" Target="https://www.memphis.edu/architecture/index.php" TargetMode="External"/><Relationship Id="rId1221" Type="http://schemas.openxmlformats.org/officeDocument/2006/relationships/hyperlink" Target="http://www.washington.edu/" TargetMode="External"/><Relationship Id="rId230" Type="http://schemas.openxmlformats.org/officeDocument/2006/relationships/hyperlink" Target="https://www.ecu.edu/degrees/MS/Geography" TargetMode="External"/><Relationship Id="rId468" Type="http://schemas.openxmlformats.org/officeDocument/2006/relationships/hyperlink" Target="https://newschoolarch.edu/academics/school-of-architecture-and-cm/school-of-architecture/graduate-architecture-programs/master-of-architecture-i/" TargetMode="External"/><Relationship Id="rId675" Type="http://schemas.openxmlformats.org/officeDocument/2006/relationships/hyperlink" Target="https://tyler.temple.edu/programs/architecture/degree" TargetMode="External"/><Relationship Id="rId882" Type="http://schemas.openxmlformats.org/officeDocument/2006/relationships/hyperlink" Target="http://www.ufl.edu/" TargetMode="External"/><Relationship Id="rId1098" Type="http://schemas.openxmlformats.org/officeDocument/2006/relationships/hyperlink" Target="http://uno.edu/" TargetMode="External"/><Relationship Id="rId1319" Type="http://schemas.openxmlformats.org/officeDocument/2006/relationships/hyperlink" Target="https://wmich.edu/" TargetMode="External"/><Relationship Id="rId25" Type="http://schemas.openxmlformats.org/officeDocument/2006/relationships/hyperlink" Target="http://www.asu.edu/" TargetMode="External"/><Relationship Id="rId328" Type="http://schemas.openxmlformats.org/officeDocument/2006/relationships/hyperlink" Target="https://www.indiana.edu/academics/degrees-majors/degree/urban-management-mpa-iu-bloomington-urbmgmpa" TargetMode="External"/><Relationship Id="rId535" Type="http://schemas.openxmlformats.org/officeDocument/2006/relationships/hyperlink" Target="http://www.pdx.edu/" TargetMode="External"/><Relationship Id="rId742" Type="http://schemas.openxmlformats.org/officeDocument/2006/relationships/hyperlink" Target="http://www.utexas.edu/" TargetMode="External"/><Relationship Id="rId1165" Type="http://schemas.openxmlformats.org/officeDocument/2006/relationships/hyperlink" Target="http://www.upenn.edu/" TargetMode="External"/><Relationship Id="rId174" Type="http://schemas.openxmlformats.org/officeDocument/2006/relationships/hyperlink" Target="https://www.arch.columbia.edu/programs/9-m-s-architecture-and-urban-design" TargetMode="External"/><Relationship Id="rId381" Type="http://schemas.openxmlformats.org/officeDocument/2006/relationships/hyperlink" Target="http://www.kean.edu/" TargetMode="External"/><Relationship Id="rId602" Type="http://schemas.openxmlformats.org/officeDocument/2006/relationships/hyperlink" Target="http://www.slu.edu/" TargetMode="External"/><Relationship Id="rId1025" Type="http://schemas.openxmlformats.org/officeDocument/2006/relationships/hyperlink" Target="http://www.umich.edu/" TargetMode="External"/><Relationship Id="rId1232" Type="http://schemas.openxmlformats.org/officeDocument/2006/relationships/hyperlink" Target="http://urbdp.be.washington.edu/programs/mup-graduate-degree/" TargetMode="External"/><Relationship Id="rId241" Type="http://schemas.openxmlformats.org/officeDocument/2006/relationships/hyperlink" Target="http://www.famu.edu/" TargetMode="External"/><Relationship Id="rId479" Type="http://schemas.openxmlformats.org/officeDocument/2006/relationships/hyperlink" Target="http://www.nyu.edu/" TargetMode="External"/><Relationship Id="rId686" Type="http://schemas.openxmlformats.org/officeDocument/2006/relationships/hyperlink" Target="http://www.tamu.edu/" TargetMode="External"/><Relationship Id="rId893" Type="http://schemas.openxmlformats.org/officeDocument/2006/relationships/hyperlink" Target="https://catalog.ufl.edu/graduate/colleges-departments/design-construction-planning/landscape-architecture/" TargetMode="External"/><Relationship Id="rId907" Type="http://schemas.openxmlformats.org/officeDocument/2006/relationships/hyperlink" Target="https://www.hartford.edu/academics/schools-colleges/ceta/academics/departments/department-of-architecture/master-of-architecture.aspx" TargetMode="External"/><Relationship Id="rId36" Type="http://schemas.openxmlformats.org/officeDocument/2006/relationships/hyperlink" Target="https://www.bsu.edu/academics/collegesanddepartments/architecture/academic-programs/masters/architecture" TargetMode="External"/><Relationship Id="rId339" Type="http://schemas.openxmlformats.org/officeDocument/2006/relationships/hyperlink" Target="http://www.iastate.edu/" TargetMode="External"/><Relationship Id="rId546" Type="http://schemas.openxmlformats.org/officeDocument/2006/relationships/hyperlink" Target="https://www.pratt.edu/academics/architecture/grad-arch-urban-design/graduate-architecture-m.s.-arch/" TargetMode="External"/><Relationship Id="rId753" Type="http://schemas.openxmlformats.org/officeDocument/2006/relationships/hyperlink" Target="http://cacp.utsa.edu/academic-programs/construction-science/ph.d.-in-civil-engineering-construction-science-and-management-track/" TargetMode="External"/><Relationship Id="rId1176" Type="http://schemas.openxmlformats.org/officeDocument/2006/relationships/hyperlink" Target="https://www.usf.edu/arts/architecture/academics/architecture-program/" TargetMode="External"/><Relationship Id="rId101" Type="http://schemas.openxmlformats.org/officeDocument/2006/relationships/hyperlink" Target="http://www.cmu.edu/" TargetMode="External"/><Relationship Id="rId185" Type="http://schemas.openxmlformats.org/officeDocument/2006/relationships/hyperlink" Target="http://www.cornell.edu/" TargetMode="External"/><Relationship Id="rId406" Type="http://schemas.openxmlformats.org/officeDocument/2006/relationships/hyperlink" Target="http://www.marywood.edu/progs/grad/interior-architecture" TargetMode="External"/><Relationship Id="rId960" Type="http://schemas.openxmlformats.org/officeDocument/2006/relationships/hyperlink" Target="https://www.urban.uiowa.edu/prospective-students/about" TargetMode="External"/><Relationship Id="rId1036" Type="http://schemas.openxmlformats.org/officeDocument/2006/relationships/hyperlink" Target="https://taubmancollege.umich.edu/architecture/degrees/master-architecture" TargetMode="External"/><Relationship Id="rId1243" Type="http://schemas.openxmlformats.org/officeDocument/2006/relationships/hyperlink" Target="http://www.uwc.edu/" TargetMode="External"/><Relationship Id="rId392" Type="http://schemas.openxmlformats.org/officeDocument/2006/relationships/hyperlink" Target="https://www.kent.edu/caed/master-healthcare-design" TargetMode="External"/><Relationship Id="rId613" Type="http://schemas.openxmlformats.org/officeDocument/2006/relationships/hyperlink" Target="https://www.scad.edu/academics/programs/architecture/degrees/march" TargetMode="External"/><Relationship Id="rId697" Type="http://schemas.openxmlformats.org/officeDocument/2006/relationships/hyperlink" Target="http://dept.arch.tamu.edu/graduate/master-science-architecture/index.html" TargetMode="External"/><Relationship Id="rId820" Type="http://schemas.openxmlformats.org/officeDocument/2006/relationships/hyperlink" Target="http://www.uci.edu/" TargetMode="External"/><Relationship Id="rId918" Type="http://schemas.openxmlformats.org/officeDocument/2006/relationships/hyperlink" Target="http://www.uh.edu/" TargetMode="External"/><Relationship Id="rId252" Type="http://schemas.openxmlformats.org/officeDocument/2006/relationships/hyperlink" Target="http://catalog.fiu.edu/2019_2020/graduate/College_of_Communication_Architecture_The_Arts/Graduate_Architecture.pdf" TargetMode="External"/><Relationship Id="rId1103" Type="http://schemas.openxmlformats.org/officeDocument/2006/relationships/hyperlink" Target="http://www.uncc.edu/" TargetMode="External"/><Relationship Id="rId1187" Type="http://schemas.openxmlformats.org/officeDocument/2006/relationships/hyperlink" Target="http://www.usc.edu/" TargetMode="External"/><Relationship Id="rId1310" Type="http://schemas.openxmlformats.org/officeDocument/2006/relationships/hyperlink" Target="https://designcomm.wvu.edu/graduate/agricultural-and-extension-education" TargetMode="External"/><Relationship Id="rId47" Type="http://schemas.openxmlformats.org/officeDocument/2006/relationships/hyperlink" Target="http://www.the-bac.edu/" TargetMode="External"/><Relationship Id="rId112" Type="http://schemas.openxmlformats.org/officeDocument/2006/relationships/hyperlink" Target="https://soa.cmu.edu/mud" TargetMode="External"/><Relationship Id="rId557" Type="http://schemas.openxmlformats.org/officeDocument/2006/relationships/hyperlink" Target="http://www.pratt.edu/" TargetMode="External"/><Relationship Id="rId764" Type="http://schemas.openxmlformats.org/officeDocument/2006/relationships/hyperlink" Target="http://www.tufts.edu/" TargetMode="External"/><Relationship Id="rId971" Type="http://schemas.openxmlformats.org/officeDocument/2006/relationships/hyperlink" Target="http://www.uky.edu/" TargetMode="External"/><Relationship Id="rId196" Type="http://schemas.openxmlformats.org/officeDocument/2006/relationships/hyperlink" Target="https://aap.cornell.edu/academics/crp/graduate/hpp" TargetMode="External"/><Relationship Id="rId417" Type="http://schemas.openxmlformats.org/officeDocument/2006/relationships/hyperlink" Target="http://web.mit.edu/student/" TargetMode="External"/><Relationship Id="rId624" Type="http://schemas.openxmlformats.org/officeDocument/2006/relationships/hyperlink" Target="http://www.semo.edu/" TargetMode="External"/><Relationship Id="rId831" Type="http://schemas.openxmlformats.org/officeDocument/2006/relationships/hyperlink" Target="https://www.aud.ucla.edu/academics/m-s-architecture-and-urban-design" TargetMode="External"/><Relationship Id="rId1047" Type="http://schemas.openxmlformats.org/officeDocument/2006/relationships/hyperlink" Target="http://twin-cities.umn.edu/" TargetMode="External"/><Relationship Id="rId1254" Type="http://schemas.openxmlformats.org/officeDocument/2006/relationships/hyperlink" Target="https://www.ursuline.edu/academics/programs/historic-preservation2" TargetMode="External"/><Relationship Id="rId263" Type="http://schemas.openxmlformats.org/officeDocument/2006/relationships/hyperlink" Target="http://www.georgetown.edu/" TargetMode="External"/><Relationship Id="rId470" Type="http://schemas.openxmlformats.org/officeDocument/2006/relationships/hyperlink" Target="https://newschoolarch.edu/academics/school-of-architecture-and-cm/school-of-architecture/graduate-architecture-programs/master-of-architecture-ii/" TargetMode="External"/><Relationship Id="rId929" Type="http://schemas.openxmlformats.org/officeDocument/2006/relationships/hyperlink" Target="https://www.uidaho.edu/caa/programs/architecture/ms-integrated-architecture-design" TargetMode="External"/><Relationship Id="rId1114" Type="http://schemas.openxmlformats.org/officeDocument/2006/relationships/hyperlink" Target="https://architecture.ou.edu/planning-design-and-construction/" TargetMode="External"/><Relationship Id="rId1321" Type="http://schemas.openxmlformats.org/officeDocument/2006/relationships/hyperlink" Target="http://woodbury.edu/" TargetMode="External"/><Relationship Id="rId58" Type="http://schemas.openxmlformats.org/officeDocument/2006/relationships/hyperlink" Target="http://www.the-bac.edu/" TargetMode="External"/><Relationship Id="rId123" Type="http://schemas.openxmlformats.org/officeDocument/2006/relationships/hyperlink" Target="http://www.cua.edu/" TargetMode="External"/><Relationship Id="rId330" Type="http://schemas.openxmlformats.org/officeDocument/2006/relationships/hyperlink" Target="https://www.design.iastate.edu/community-and-regional-planning/degrees/master-of-community-and-regional-planning/graduate-planning-degree-program/" TargetMode="External"/><Relationship Id="rId568" Type="http://schemas.openxmlformats.org/officeDocument/2006/relationships/hyperlink" Target="http://march1.arch.rpi.edu/" TargetMode="External"/><Relationship Id="rId775" Type="http://schemas.openxmlformats.org/officeDocument/2006/relationships/hyperlink" Target="https://architecture.tulane.edu/academics/architecture/ms-arc" TargetMode="External"/><Relationship Id="rId982" Type="http://schemas.openxmlformats.org/officeDocument/2006/relationships/hyperlink" Target="http://louisville.edu/upa/programs/mup" TargetMode="External"/><Relationship Id="rId1198" Type="http://schemas.openxmlformats.org/officeDocument/2006/relationships/hyperlink" Target="https://www.udc.edu/causes/professional-science-masters-program/" TargetMode="External"/><Relationship Id="rId428" Type="http://schemas.openxmlformats.org/officeDocument/2006/relationships/hyperlink" Target="https://mitcre.mit.edu/" TargetMode="External"/><Relationship Id="rId635" Type="http://schemas.openxmlformats.org/officeDocument/2006/relationships/hyperlink" Target="https://www.sciarc.edu/academics/postgraduate/ms-synthetic-landscapes" TargetMode="External"/><Relationship Id="rId842" Type="http://schemas.openxmlformats.org/officeDocument/2006/relationships/hyperlink" Target="http://www.uc.edu/" TargetMode="External"/><Relationship Id="rId1058" Type="http://schemas.openxmlformats.org/officeDocument/2006/relationships/hyperlink" Target="http://twin-cities.umn.edu/" TargetMode="External"/><Relationship Id="rId1265" Type="http://schemas.openxmlformats.org/officeDocument/2006/relationships/hyperlink" Target="http://www.vt.edu/" TargetMode="External"/><Relationship Id="rId274" Type="http://schemas.openxmlformats.org/officeDocument/2006/relationships/hyperlink" Target="https://arch.gatech.edu/master-science-urban-design" TargetMode="External"/><Relationship Id="rId481" Type="http://schemas.openxmlformats.org/officeDocument/2006/relationships/hyperlink" Target="http://www.ncsu.edu/" TargetMode="External"/><Relationship Id="rId702" Type="http://schemas.openxmlformats.org/officeDocument/2006/relationships/hyperlink" Target="http://www.ttu.edu/" TargetMode="External"/><Relationship Id="rId1125" Type="http://schemas.openxmlformats.org/officeDocument/2006/relationships/hyperlink" Target="http://www.ou.edu/" TargetMode="External"/><Relationship Id="rId1332" Type="http://schemas.openxmlformats.org/officeDocument/2006/relationships/hyperlink" Target="https://www.architecture.yale.edu/" TargetMode="External"/><Relationship Id="rId69" Type="http://schemas.openxmlformats.org/officeDocument/2006/relationships/hyperlink" Target="http://www.bgsu.edu/" TargetMode="External"/><Relationship Id="rId134" Type="http://schemas.openxmlformats.org/officeDocument/2006/relationships/hyperlink" Target="http://www.clemson.edu/caah/departments/pdbe/students/index.html" TargetMode="External"/><Relationship Id="rId579" Type="http://schemas.openxmlformats.org/officeDocument/2006/relationships/hyperlink" Target="https://www.risd.edu/academics/interior-architecture/graduate/" TargetMode="External"/><Relationship Id="rId786" Type="http://schemas.openxmlformats.org/officeDocument/2006/relationships/hyperlink" Target="http://www.arizona.edu/" TargetMode="External"/><Relationship Id="rId993" Type="http://schemas.openxmlformats.org/officeDocument/2006/relationships/hyperlink" Target="http://www.umd.edu/" TargetMode="External"/><Relationship Id="rId341" Type="http://schemas.openxmlformats.org/officeDocument/2006/relationships/hyperlink" Target="http://www.iastate.edu/" TargetMode="External"/><Relationship Id="rId439" Type="http://schemas.openxmlformats.org/officeDocument/2006/relationships/hyperlink" Target="http://www.mtsu.edu/" TargetMode="External"/><Relationship Id="rId646" Type="http://schemas.openxmlformats.org/officeDocument/2006/relationships/hyperlink" Target="http://www.esf.edu/" TargetMode="External"/><Relationship Id="rId1069" Type="http://schemas.openxmlformats.org/officeDocument/2006/relationships/hyperlink" Target="https://architecture.unl.edu/degree-programs/interior-design/ms-architecture-specialization-interior-design" TargetMode="External"/><Relationship Id="rId1276" Type="http://schemas.openxmlformats.org/officeDocument/2006/relationships/hyperlink" Target="https://archdesign.caus.vt.edu/degrees/master-of-science-in-architecture-emphasis-in-interior-design/" TargetMode="External"/><Relationship Id="rId201" Type="http://schemas.openxmlformats.org/officeDocument/2006/relationships/hyperlink" Target="http://www.cornell.edu/" TargetMode="External"/><Relationship Id="rId285" Type="http://schemas.openxmlformats.org/officeDocument/2006/relationships/hyperlink" Target="http://www.gatech.edu/" TargetMode="External"/><Relationship Id="rId506" Type="http://schemas.openxmlformats.org/officeDocument/2006/relationships/hyperlink" Target="https://www.norwich.edu/programs/architecture-and-art" TargetMode="External"/><Relationship Id="rId853" Type="http://schemas.openxmlformats.org/officeDocument/2006/relationships/hyperlink" Target="https://daap.uc.edu/academics/sop/overview/master-landscape-arch" TargetMode="External"/><Relationship Id="rId1136" Type="http://schemas.openxmlformats.org/officeDocument/2006/relationships/hyperlink" Target="https://pppm.uoregon.edu/grad/master-of-community-and-regional-planning" TargetMode="External"/><Relationship Id="rId492" Type="http://schemas.openxmlformats.org/officeDocument/2006/relationships/hyperlink" Target="https://bulletin.ndsu.edu/programs-study/graduate/architecture/" TargetMode="External"/><Relationship Id="rId713" Type="http://schemas.openxmlformats.org/officeDocument/2006/relationships/hyperlink" Target="https://www.newschool.edu/parsons/ma-theories-urban-research/" TargetMode="External"/><Relationship Id="rId797" Type="http://schemas.openxmlformats.org/officeDocument/2006/relationships/hyperlink" Target="https://fayjones.uark.edu/academics/graduate-program/resiliency-design.php" TargetMode="External"/><Relationship Id="rId920" Type="http://schemas.openxmlformats.org/officeDocument/2006/relationships/hyperlink" Target="http://www.uh.edu/" TargetMode="External"/><Relationship Id="rId145" Type="http://schemas.openxmlformats.org/officeDocument/2006/relationships/hyperlink" Target="http://www.clemson.edu/" TargetMode="External"/><Relationship Id="rId352" Type="http://schemas.openxmlformats.org/officeDocument/2006/relationships/hyperlink" Target="https://www.jsums.edu/planning/programs/master-of-arts/" TargetMode="External"/><Relationship Id="rId1203" Type="http://schemas.openxmlformats.org/officeDocument/2006/relationships/hyperlink" Target="http://www.utah.edu/" TargetMode="External"/><Relationship Id="rId1287" Type="http://schemas.openxmlformats.org/officeDocument/2006/relationships/hyperlink" Target="http://www.wustl.edu/" TargetMode="External"/><Relationship Id="rId212" Type="http://schemas.openxmlformats.org/officeDocument/2006/relationships/hyperlink" Target="https://ssa.ccny.cuny.edu/programs-centers/graduate-programs/ms-arch/" TargetMode="External"/><Relationship Id="rId657" Type="http://schemas.openxmlformats.org/officeDocument/2006/relationships/hyperlink" Target="https://www.esf.edu/fnrm/graduate/scm/" TargetMode="External"/><Relationship Id="rId864" Type="http://schemas.openxmlformats.org/officeDocument/2006/relationships/hyperlink" Target="http://www.ucdenver.edu/" TargetMode="External"/><Relationship Id="rId296" Type="http://schemas.openxmlformats.org/officeDocument/2006/relationships/hyperlink" Target="https://www.gsd.harvard.edu/doctoral-programs/doctor-of-design/" TargetMode="External"/><Relationship Id="rId517" Type="http://schemas.openxmlformats.org/officeDocument/2006/relationships/hyperlink" Target="http://www.psu.edu/" TargetMode="External"/><Relationship Id="rId724" Type="http://schemas.openxmlformats.org/officeDocument/2006/relationships/hyperlink" Target="http://www.uta.edu/" TargetMode="External"/><Relationship Id="rId931" Type="http://schemas.openxmlformats.org/officeDocument/2006/relationships/hyperlink" Target="http://www.uic.edu/" TargetMode="External"/><Relationship Id="rId1147" Type="http://schemas.openxmlformats.org/officeDocument/2006/relationships/hyperlink" Target="http://www.uoregon.edu/" TargetMode="External"/><Relationship Id="rId60" Type="http://schemas.openxmlformats.org/officeDocument/2006/relationships/hyperlink" Target="http://www.the-bac.edu/" TargetMode="External"/><Relationship Id="rId156" Type="http://schemas.openxmlformats.org/officeDocument/2006/relationships/hyperlink" Target="https://urban.csuohio.edu/msus/msus?_ga=2.134268914.2023061427.1591898973-479913795.1591125728" TargetMode="External"/><Relationship Id="rId363" Type="http://schemas.openxmlformats.org/officeDocument/2006/relationships/hyperlink" Target="http://www.philau.edu/" TargetMode="External"/><Relationship Id="rId570" Type="http://schemas.openxmlformats.org/officeDocument/2006/relationships/hyperlink" Target="https://geofutures.arch.rpi.edu/" TargetMode="External"/><Relationship Id="rId1007" Type="http://schemas.openxmlformats.org/officeDocument/2006/relationships/hyperlink" Target="http://www.umass.edu/" TargetMode="External"/><Relationship Id="rId1214" Type="http://schemas.openxmlformats.org/officeDocument/2006/relationships/hyperlink" Target="https://www.arch.virginia.edu/programs/architecture/graduate" TargetMode="External"/><Relationship Id="rId223" Type="http://schemas.openxmlformats.org/officeDocument/2006/relationships/hyperlink" Target="http://www.drexel.edu/" TargetMode="External"/><Relationship Id="rId430" Type="http://schemas.openxmlformats.org/officeDocument/2006/relationships/hyperlink" Target="http://www.miamioh.edu/cca/academics/departments/arch-id/academics/graduate-studies/degree-programs/index.html" TargetMode="External"/><Relationship Id="rId668" Type="http://schemas.openxmlformats.org/officeDocument/2006/relationships/hyperlink" Target="http://syr.edu/" TargetMode="External"/><Relationship Id="rId875" Type="http://schemas.openxmlformats.org/officeDocument/2006/relationships/hyperlink" Target="https://dcp.ufl.edu/academics/phd8/" TargetMode="External"/><Relationship Id="rId1060" Type="http://schemas.openxmlformats.org/officeDocument/2006/relationships/hyperlink" Target="http://twin-cities.umn.edu/" TargetMode="External"/><Relationship Id="rId1298" Type="http://schemas.openxmlformats.org/officeDocument/2006/relationships/hyperlink" Target="https://sever.wustl.edu/degreeprograms/construction-management/Pages/Construction-Management-Curriculum.aspx" TargetMode="External"/><Relationship Id="rId18" Type="http://schemas.openxmlformats.org/officeDocument/2006/relationships/hyperlink" Target="https://sgsup.asu.edu/degree-programs/graduate-degrees/phd-urban-planning" TargetMode="External"/><Relationship Id="rId528" Type="http://schemas.openxmlformats.org/officeDocument/2006/relationships/hyperlink" Target="https://www.pupr.edu/master-in-architectural-conservation-and-rehabilitation/" TargetMode="External"/><Relationship Id="rId735" Type="http://schemas.openxmlformats.org/officeDocument/2006/relationships/hyperlink" Target="https://soa.utexas.edu/programs/community-and-regional-planning/master-science-community-and-regional-planning-mscrp" TargetMode="External"/><Relationship Id="rId942" Type="http://schemas.openxmlformats.org/officeDocument/2006/relationships/hyperlink" Target="https://arch.uic.edu/MADCrit" TargetMode="External"/><Relationship Id="rId1158" Type="http://schemas.openxmlformats.org/officeDocument/2006/relationships/hyperlink" Target="https://www.design.upenn.edu/architecture/graduate/master-environmental-building-design-mebd" TargetMode="External"/><Relationship Id="rId167" Type="http://schemas.openxmlformats.org/officeDocument/2006/relationships/hyperlink" Target="http://www.columbia.edu/" TargetMode="External"/><Relationship Id="rId374" Type="http://schemas.openxmlformats.org/officeDocument/2006/relationships/hyperlink" Target="https://apdesign.k-state.edu/larcp/rcp/index.html" TargetMode="External"/><Relationship Id="rId581" Type="http://schemas.openxmlformats.org/officeDocument/2006/relationships/hyperlink" Target="https://www.risd.edu/academics/interior-architecture/graduate/" TargetMode="External"/><Relationship Id="rId1018" Type="http://schemas.openxmlformats.org/officeDocument/2006/relationships/hyperlink" Target="https://www.arc.miami.edu/academics/graduate/master-of-science-in-architecture/index.html" TargetMode="External"/><Relationship Id="rId1225" Type="http://schemas.openxmlformats.org/officeDocument/2006/relationships/hyperlink" Target="http://www.washington.edu/" TargetMode="External"/><Relationship Id="rId71" Type="http://schemas.openxmlformats.org/officeDocument/2006/relationships/hyperlink" Target="http://www.bgsu.edu/" TargetMode="External"/><Relationship Id="rId234" Type="http://schemas.openxmlformats.org/officeDocument/2006/relationships/hyperlink" Target="https://www.ewu.edu/css/geography-anthropology/urban-regional-planning/murp/" TargetMode="External"/><Relationship Id="rId679" Type="http://schemas.openxmlformats.org/officeDocument/2006/relationships/hyperlink" Target="https://tyler.temple.edu/programs/architecture/degree" TargetMode="External"/><Relationship Id="rId802" Type="http://schemas.openxmlformats.org/officeDocument/2006/relationships/hyperlink" Target="http://www.berkeley.edu/" TargetMode="External"/><Relationship Id="rId886" Type="http://schemas.openxmlformats.org/officeDocument/2006/relationships/hyperlink" Target="http://www.ufl.edu/" TargetMode="External"/><Relationship Id="rId2" Type="http://schemas.openxmlformats.org/officeDocument/2006/relationships/hyperlink" Target="https://www.academyart.edu/academics/architecture/" TargetMode="External"/><Relationship Id="rId29" Type="http://schemas.openxmlformats.org/officeDocument/2006/relationships/hyperlink" Target="http://www.auburn.edu/" TargetMode="External"/><Relationship Id="rId441" Type="http://schemas.openxmlformats.org/officeDocument/2006/relationships/hyperlink" Target="http://www.mtsu.edu/" TargetMode="External"/><Relationship Id="rId539" Type="http://schemas.openxmlformats.org/officeDocument/2006/relationships/hyperlink" Target="http://www.pvamu.edu/" TargetMode="External"/><Relationship Id="rId746" Type="http://schemas.openxmlformats.org/officeDocument/2006/relationships/hyperlink" Target="http://www.utexas.edu/" TargetMode="External"/><Relationship Id="rId1071" Type="http://schemas.openxmlformats.org/officeDocument/2006/relationships/hyperlink" Target="https://architecture.unl.edu/degree-programs/architecture/masters-architecture" TargetMode="External"/><Relationship Id="rId1169" Type="http://schemas.openxmlformats.org/officeDocument/2006/relationships/hyperlink" Target="http://www.pitt.edu/" TargetMode="External"/><Relationship Id="rId178" Type="http://schemas.openxmlformats.org/officeDocument/2006/relationships/hyperlink" Target="https://www.arch.columbia.edu/programs/8-m-s-real-estate-development" TargetMode="External"/><Relationship Id="rId301" Type="http://schemas.openxmlformats.org/officeDocument/2006/relationships/hyperlink" Target="http://www.harvard.edu/" TargetMode="External"/><Relationship Id="rId953" Type="http://schemas.openxmlformats.org/officeDocument/2006/relationships/hyperlink" Target="http://www.illinois.edu/" TargetMode="External"/><Relationship Id="rId1029" Type="http://schemas.openxmlformats.org/officeDocument/2006/relationships/hyperlink" Target="http://www.umich.edu/" TargetMode="External"/><Relationship Id="rId1236" Type="http://schemas.openxmlformats.org/officeDocument/2006/relationships/hyperlink" Target="https://www.tacoma.uw.edu/urban-studies/prospective-ma-students-1" TargetMode="External"/><Relationship Id="rId82" Type="http://schemas.openxmlformats.org/officeDocument/2006/relationships/hyperlink" Target="https://arce.calpoly.edu/content/programs/graduate" TargetMode="External"/><Relationship Id="rId385" Type="http://schemas.openxmlformats.org/officeDocument/2006/relationships/hyperlink" Target="http://www.kent.edu/" TargetMode="External"/><Relationship Id="rId592" Type="http://schemas.openxmlformats.org/officeDocument/2006/relationships/hyperlink" Target="http://www.rowan.edu/" TargetMode="External"/><Relationship Id="rId606" Type="http://schemas.openxmlformats.org/officeDocument/2006/relationships/hyperlink" Target="http://www.sjsu.edu/" TargetMode="External"/><Relationship Id="rId813" Type="http://schemas.openxmlformats.org/officeDocument/2006/relationships/hyperlink" Target="https://ced.berkeley.edu/academics/city-regional-planning/programs/master-of-city-planning/" TargetMode="External"/><Relationship Id="rId245" Type="http://schemas.openxmlformats.org/officeDocument/2006/relationships/hyperlink" Target="http://www.fiu.edu/" TargetMode="External"/><Relationship Id="rId452" Type="http://schemas.openxmlformats.org/officeDocument/2006/relationships/hyperlink" Target="https://www.morgan.edu/school_of_architecture__planning/academic_departments/graduate_built_environment_studies/city_and_regional_planning/curriculum.html" TargetMode="External"/><Relationship Id="rId897" Type="http://schemas.openxmlformats.org/officeDocument/2006/relationships/hyperlink" Target="https://catalog.ufl.edu/graduate/colleges-departments/design-construction-planning/urban-regional-planning/" TargetMode="External"/><Relationship Id="rId1082" Type="http://schemas.openxmlformats.org/officeDocument/2006/relationships/hyperlink" Target="http://www.unm.edu/" TargetMode="External"/><Relationship Id="rId1303" Type="http://schemas.openxmlformats.org/officeDocument/2006/relationships/hyperlink" Target="http://www.wit.edu/" TargetMode="External"/><Relationship Id="rId105" Type="http://schemas.openxmlformats.org/officeDocument/2006/relationships/hyperlink" Target="http://www.cmu.edu/" TargetMode="External"/><Relationship Id="rId312" Type="http://schemas.openxmlformats.org/officeDocument/2006/relationships/hyperlink" Target="https://www.gsd.harvard.edu/design-studies/" TargetMode="External"/><Relationship Id="rId757" Type="http://schemas.openxmlformats.org/officeDocument/2006/relationships/hyperlink" Target="http://cacp.utsa.edu/academic-programs/department-of-architecture/m.s.-in-architecture/" TargetMode="External"/><Relationship Id="rId964" Type="http://schemas.openxmlformats.org/officeDocument/2006/relationships/hyperlink" Target="https://urbanplanning.ku.edu/" TargetMode="External"/><Relationship Id="rId93" Type="http://schemas.openxmlformats.org/officeDocument/2006/relationships/hyperlink" Target="http://www.cpp.edu/" TargetMode="External"/><Relationship Id="rId189" Type="http://schemas.openxmlformats.org/officeDocument/2006/relationships/hyperlink" Target="http://www.cornell.edu/" TargetMode="External"/><Relationship Id="rId396" Type="http://schemas.openxmlformats.org/officeDocument/2006/relationships/hyperlink" Target="https://www.ltu.edu/architecture_and_design/architecture/architecture.asp" TargetMode="External"/><Relationship Id="rId617" Type="http://schemas.openxmlformats.org/officeDocument/2006/relationships/hyperlink" Target="https://www.saic.edu/academics/departments/hpres" TargetMode="External"/><Relationship Id="rId824" Type="http://schemas.openxmlformats.org/officeDocument/2006/relationships/hyperlink" Target="http://www.ucla.edu/" TargetMode="External"/><Relationship Id="rId1247" Type="http://schemas.openxmlformats.org/officeDocument/2006/relationships/hyperlink" Target="http://www.uwm.edu/" TargetMode="External"/><Relationship Id="rId256" Type="http://schemas.openxmlformats.org/officeDocument/2006/relationships/hyperlink" Target="https://carta.fiu.edu/interiors/academics/degrees-and-programs/interior-architecture-ma/" TargetMode="External"/><Relationship Id="rId463" Type="http://schemas.openxmlformats.org/officeDocument/2006/relationships/hyperlink" Target="http://www.njit.edu/" TargetMode="External"/><Relationship Id="rId670" Type="http://schemas.openxmlformats.org/officeDocument/2006/relationships/hyperlink" Target="http://syr.edu/" TargetMode="External"/><Relationship Id="rId1093" Type="http://schemas.openxmlformats.org/officeDocument/2006/relationships/hyperlink" Target="https://www.uno.edu/academics/colaehd/la/planning-and-urban-studies/graduate/urban-studies-phd" TargetMode="External"/><Relationship Id="rId1107" Type="http://schemas.openxmlformats.org/officeDocument/2006/relationships/hyperlink" Target="http://www.uncc.edu/" TargetMode="External"/><Relationship Id="rId1314" Type="http://schemas.openxmlformats.org/officeDocument/2006/relationships/hyperlink" Target="https://designcomm.wvu.edu/graduate/landscape-architecture" TargetMode="External"/><Relationship Id="rId116" Type="http://schemas.openxmlformats.org/officeDocument/2006/relationships/hyperlink" Target="https://soa.cmu.edu/bpd" TargetMode="External"/><Relationship Id="rId323" Type="http://schemas.openxmlformats.org/officeDocument/2006/relationships/hyperlink" Target="http://www.iit.edu/" TargetMode="External"/><Relationship Id="rId530" Type="http://schemas.openxmlformats.org/officeDocument/2006/relationships/hyperlink" Target="https://www.pupr.edu/landscape-architecture/" TargetMode="External"/><Relationship Id="rId768" Type="http://schemas.openxmlformats.org/officeDocument/2006/relationships/hyperlink" Target="http://www.tufts.edu/" TargetMode="External"/><Relationship Id="rId975" Type="http://schemas.openxmlformats.org/officeDocument/2006/relationships/hyperlink" Target="http://www.uky.edu/" TargetMode="External"/><Relationship Id="rId1160" Type="http://schemas.openxmlformats.org/officeDocument/2006/relationships/hyperlink" Target="https://www.design.upenn.edu/msd-ras" TargetMode="External"/><Relationship Id="rId20" Type="http://schemas.openxmlformats.org/officeDocument/2006/relationships/hyperlink" Target="https://design.asu.edu/degree-programs/architecture-march" TargetMode="External"/><Relationship Id="rId628" Type="http://schemas.openxmlformats.org/officeDocument/2006/relationships/hyperlink" Target="http://www.sciarc.edu/" TargetMode="External"/><Relationship Id="rId835" Type="http://schemas.openxmlformats.org/officeDocument/2006/relationships/hyperlink" Target="https://luskin.ucla.edu/urban-planning/our-degrees" TargetMode="External"/><Relationship Id="rId1258" Type="http://schemas.openxmlformats.org/officeDocument/2006/relationships/hyperlink" Target="https://laep.usu.edu/degrees/mla-fp-1" TargetMode="External"/><Relationship Id="rId267" Type="http://schemas.openxmlformats.org/officeDocument/2006/relationships/hyperlink" Target="http://www.gatech.edu/" TargetMode="External"/><Relationship Id="rId474" Type="http://schemas.openxmlformats.org/officeDocument/2006/relationships/hyperlink" Target="https://newschoolarch.edu/academics/school-of-architecture-and-cm/cm-programs/master-of-construction-management/" TargetMode="External"/><Relationship Id="rId1020" Type="http://schemas.openxmlformats.org/officeDocument/2006/relationships/hyperlink" Target="http://bulletin.miami.edu/graduate-academic-programs/architecture/master-urban-design-mud/" TargetMode="External"/><Relationship Id="rId1118" Type="http://schemas.openxmlformats.org/officeDocument/2006/relationships/hyperlink" Target="https://architecture.ou.edu/construction-science-degree-requirements/" TargetMode="External"/><Relationship Id="rId1325" Type="http://schemas.openxmlformats.org/officeDocument/2006/relationships/hyperlink" Target="http://woodbury.edu/" TargetMode="External"/><Relationship Id="rId127" Type="http://schemas.openxmlformats.org/officeDocument/2006/relationships/hyperlink" Target="http://www.cua.edu/" TargetMode="External"/><Relationship Id="rId681" Type="http://schemas.openxmlformats.org/officeDocument/2006/relationships/hyperlink" Target="https://bulletin.temple.edu/graduate/scd/tyler/landscape-architecture-mlarch/" TargetMode="External"/><Relationship Id="rId779" Type="http://schemas.openxmlformats.org/officeDocument/2006/relationships/hyperlink" Target="https://studyarchitecture.com/school/universidad-del-turabo/" TargetMode="External"/><Relationship Id="rId902" Type="http://schemas.openxmlformats.org/officeDocument/2006/relationships/hyperlink" Target="http://www.uga.edu/" TargetMode="External"/><Relationship Id="rId986" Type="http://schemas.openxmlformats.org/officeDocument/2006/relationships/hyperlink" Target="https://arch.umd.edu/arch/degree/master-architecture" TargetMode="External"/><Relationship Id="rId31" Type="http://schemas.openxmlformats.org/officeDocument/2006/relationships/hyperlink" Target="http://www.auburn.edu/" TargetMode="External"/><Relationship Id="rId334" Type="http://schemas.openxmlformats.org/officeDocument/2006/relationships/hyperlink" Target="https://www.design.iastate.edu/architecture/degrees/architecture-march/" TargetMode="External"/><Relationship Id="rId541" Type="http://schemas.openxmlformats.org/officeDocument/2006/relationships/hyperlink" Target="http://www.pvamu.edu/" TargetMode="External"/><Relationship Id="rId639" Type="http://schemas.openxmlformats.org/officeDocument/2006/relationships/hyperlink" Target="https://architecture.siu.edu/graduate/master-of-public-safety/" TargetMode="External"/><Relationship Id="rId1171" Type="http://schemas.openxmlformats.org/officeDocument/2006/relationships/hyperlink" Target="http://www.uprrp.edu/" TargetMode="External"/><Relationship Id="rId1269" Type="http://schemas.openxmlformats.org/officeDocument/2006/relationships/hyperlink" Target="http://www.vt.edu/" TargetMode="External"/><Relationship Id="rId180" Type="http://schemas.openxmlformats.org/officeDocument/2006/relationships/hyperlink" Target="https://www.arch.columbia.edu/programs/3-m-s-advanced-architectural-design" TargetMode="External"/><Relationship Id="rId278" Type="http://schemas.openxmlformats.org/officeDocument/2006/relationships/hyperlink" Target="https://bc.gatech.edu/master-real-estate-development" TargetMode="External"/><Relationship Id="rId401" Type="http://schemas.openxmlformats.org/officeDocument/2006/relationships/hyperlink" Target="http://www.lsu.edu/" TargetMode="External"/><Relationship Id="rId846" Type="http://schemas.openxmlformats.org/officeDocument/2006/relationships/hyperlink" Target="http://www.uc.edu/" TargetMode="External"/><Relationship Id="rId1031" Type="http://schemas.openxmlformats.org/officeDocument/2006/relationships/hyperlink" Target="http://www.umich.edu/" TargetMode="External"/><Relationship Id="rId1129" Type="http://schemas.openxmlformats.org/officeDocument/2006/relationships/hyperlink" Target="http://www.uoregon.edu/" TargetMode="External"/><Relationship Id="rId485" Type="http://schemas.openxmlformats.org/officeDocument/2006/relationships/hyperlink" Target="http://www.ncsu.edu/" TargetMode="External"/><Relationship Id="rId692" Type="http://schemas.openxmlformats.org/officeDocument/2006/relationships/hyperlink" Target="http://www.tamu.edu/" TargetMode="External"/><Relationship Id="rId706" Type="http://schemas.openxmlformats.org/officeDocument/2006/relationships/hyperlink" Target="http://www.newschool.edu/" TargetMode="External"/><Relationship Id="rId913" Type="http://schemas.openxmlformats.org/officeDocument/2006/relationships/hyperlink" Target="https://manoa.hawaii.edu/durp/admissions/masters-in-urban-and-regional-planning/" TargetMode="External"/><Relationship Id="rId1336" Type="http://schemas.openxmlformats.org/officeDocument/2006/relationships/comments" Target="../comments3.xml"/><Relationship Id="rId42" Type="http://schemas.openxmlformats.org/officeDocument/2006/relationships/hyperlink" Target="https://www.bsu.edu/academics/collegesanddepartments/landscape-architecture/academic-programs/master-urban-design" TargetMode="External"/><Relationship Id="rId138" Type="http://schemas.openxmlformats.org/officeDocument/2006/relationships/hyperlink" Target="http://www.clemson.edu/caah/departments/cpred/real-estate-development/about/index.html" TargetMode="External"/><Relationship Id="rId345" Type="http://schemas.openxmlformats.org/officeDocument/2006/relationships/hyperlink" Target="http://www.iastate.edu/" TargetMode="External"/><Relationship Id="rId552" Type="http://schemas.openxmlformats.org/officeDocument/2006/relationships/hyperlink" Target="https://www.pratt.edu/academics/architecture/historic-preservation/" TargetMode="External"/><Relationship Id="rId997" Type="http://schemas.openxmlformats.org/officeDocument/2006/relationships/hyperlink" Target="http://www.umass.edu/" TargetMode="External"/><Relationship Id="rId1182" Type="http://schemas.openxmlformats.org/officeDocument/2006/relationships/hyperlink" Target="https://priceschool.usc.edu/programs/masters/mup/" TargetMode="External"/><Relationship Id="rId191" Type="http://schemas.openxmlformats.org/officeDocument/2006/relationships/hyperlink" Target="http://www.cornell.edu/" TargetMode="External"/><Relationship Id="rId205" Type="http://schemas.openxmlformats.org/officeDocument/2006/relationships/hyperlink" Target="http://www.cornell.edu/" TargetMode="External"/><Relationship Id="rId412" Type="http://schemas.openxmlformats.org/officeDocument/2006/relationships/hyperlink" Target="http://architecture.mit.edu/" TargetMode="External"/><Relationship Id="rId857" Type="http://schemas.openxmlformats.org/officeDocument/2006/relationships/hyperlink" Target="https://architectureandplanning.ucdenver.edu/architecture/academics/masters-programs/master-of-architecture" TargetMode="External"/><Relationship Id="rId1042" Type="http://schemas.openxmlformats.org/officeDocument/2006/relationships/hyperlink" Target="https://taubmancollege.umich.edu/urbanplanning/degrees/master-urban-and-regional-planning" TargetMode="External"/><Relationship Id="rId289" Type="http://schemas.openxmlformats.org/officeDocument/2006/relationships/hyperlink" Target="http://www.gsu.edu/" TargetMode="External"/><Relationship Id="rId496" Type="http://schemas.openxmlformats.org/officeDocument/2006/relationships/hyperlink" Target="https://camd.northeastern.edu/program/master-of-architecture/" TargetMode="External"/><Relationship Id="rId717" Type="http://schemas.openxmlformats.org/officeDocument/2006/relationships/hyperlink" Target="https://archdesign.utk.edu/programs/architecture-master-3-5-year-2/" TargetMode="External"/><Relationship Id="rId924" Type="http://schemas.openxmlformats.org/officeDocument/2006/relationships/hyperlink" Target="http://www.uidaho.edu/" TargetMode="External"/><Relationship Id="rId53" Type="http://schemas.openxmlformats.org/officeDocument/2006/relationships/hyperlink" Target="http://www.the-bac.edu/" TargetMode="External"/><Relationship Id="rId149" Type="http://schemas.openxmlformats.org/officeDocument/2006/relationships/hyperlink" Target="http://www.clemson.edu/" TargetMode="External"/><Relationship Id="rId356" Type="http://schemas.openxmlformats.org/officeDocument/2006/relationships/hyperlink" Target="https://www.jefferson.edu/academics/colleges-schools-institutes/architecture-and-the-built-environment/programs/architecture-ms.html" TargetMode="External"/><Relationship Id="rId563" Type="http://schemas.openxmlformats.org/officeDocument/2006/relationships/hyperlink" Target="http://www.princeton.edu/" TargetMode="External"/><Relationship Id="rId770" Type="http://schemas.openxmlformats.org/officeDocument/2006/relationships/hyperlink" Target="http://tulane.edu/" TargetMode="External"/><Relationship Id="rId1193" Type="http://schemas.openxmlformats.org/officeDocument/2006/relationships/hyperlink" Target="http://www.usc.edu/" TargetMode="External"/><Relationship Id="rId1207" Type="http://schemas.openxmlformats.org/officeDocument/2006/relationships/hyperlink" Target="http://www.uvm.edu/" TargetMode="External"/><Relationship Id="rId216" Type="http://schemas.openxmlformats.org/officeDocument/2006/relationships/hyperlink" Target="https://ssa.ccny.cuny.edu/programs-centers/graduate-programs/m-urban-planning/" TargetMode="External"/><Relationship Id="rId423" Type="http://schemas.openxmlformats.org/officeDocument/2006/relationships/hyperlink" Target="http://web.mit.edu/student/" TargetMode="External"/><Relationship Id="rId868" Type="http://schemas.openxmlformats.org/officeDocument/2006/relationships/hyperlink" Target="http://www.udel.edu/" TargetMode="External"/><Relationship Id="rId1053" Type="http://schemas.openxmlformats.org/officeDocument/2006/relationships/hyperlink" Target="http://twin-cities.umn.edu/" TargetMode="External"/><Relationship Id="rId1260" Type="http://schemas.openxmlformats.org/officeDocument/2006/relationships/hyperlink" Target="https://qcnr.usu.edu/graduates/degrees/bioregional_planning" TargetMode="External"/><Relationship Id="rId630" Type="http://schemas.openxmlformats.org/officeDocument/2006/relationships/hyperlink" Target="http://www.sciarc.edu/" TargetMode="External"/><Relationship Id="rId728" Type="http://schemas.openxmlformats.org/officeDocument/2006/relationships/hyperlink" Target="http://www.utexas.edu/" TargetMode="External"/><Relationship Id="rId935" Type="http://schemas.openxmlformats.org/officeDocument/2006/relationships/hyperlink" Target="http://www.uic.edu/" TargetMode="External"/><Relationship Id="rId64" Type="http://schemas.openxmlformats.org/officeDocument/2006/relationships/hyperlink" Target="https://www.bu.edu/met/programs/graduate/city-planning/" TargetMode="External"/><Relationship Id="rId367" Type="http://schemas.openxmlformats.org/officeDocument/2006/relationships/hyperlink" Target="http://www.philau.edu/" TargetMode="External"/><Relationship Id="rId574" Type="http://schemas.openxmlformats.org/officeDocument/2006/relationships/hyperlink" Target="https://www.arch.rpi.edu/academic/graduate/lighting/" TargetMode="External"/><Relationship Id="rId1120" Type="http://schemas.openxmlformats.org/officeDocument/2006/relationships/hyperlink" Target="https://architecture.ou.edu/interior-design-degree-requirements/" TargetMode="External"/><Relationship Id="rId1218" Type="http://schemas.openxmlformats.org/officeDocument/2006/relationships/hyperlink" Target="https://www.arch.virginia.edu/programs/architectural-history/graduate" TargetMode="External"/><Relationship Id="rId227" Type="http://schemas.openxmlformats.org/officeDocument/2006/relationships/hyperlink" Target="http://www.drury.edu/" TargetMode="External"/><Relationship Id="rId781" Type="http://schemas.openxmlformats.org/officeDocument/2006/relationships/hyperlink" Target="https://gurabo.uagm.edu/en/node/13281" TargetMode="External"/><Relationship Id="rId879" Type="http://schemas.openxmlformats.org/officeDocument/2006/relationships/hyperlink" Target="https://dcp.ufl.edu/interior/academics-pathways/" TargetMode="External"/><Relationship Id="rId434" Type="http://schemas.openxmlformats.org/officeDocument/2006/relationships/hyperlink" Target="https://www.canr.msu.edu/spdc/programs/urban_and_regional_planning/urp_graduate_degrees" TargetMode="External"/><Relationship Id="rId641" Type="http://schemas.openxmlformats.org/officeDocument/2006/relationships/hyperlink" Target="https://www.albany.edu/geographyplanning/programs/mrp-urban-and-regional-planning" TargetMode="External"/><Relationship Id="rId739" Type="http://schemas.openxmlformats.org/officeDocument/2006/relationships/hyperlink" Target="https://soa.utexas.edu/node/6391" TargetMode="External"/><Relationship Id="rId1064" Type="http://schemas.openxmlformats.org/officeDocument/2006/relationships/hyperlink" Target="http://twin-cities.umn.edu/" TargetMode="External"/><Relationship Id="rId1271" Type="http://schemas.openxmlformats.org/officeDocument/2006/relationships/hyperlink" Target="http://www.vt.edu/" TargetMode="External"/><Relationship Id="rId280" Type="http://schemas.openxmlformats.org/officeDocument/2006/relationships/hyperlink" Target="https://pe.gatech.edu/degrees/pmosh" TargetMode="External"/><Relationship Id="rId501" Type="http://schemas.openxmlformats.org/officeDocument/2006/relationships/hyperlink" Target="http://www.northeastern.edu/" TargetMode="External"/><Relationship Id="rId946" Type="http://schemas.openxmlformats.org/officeDocument/2006/relationships/hyperlink" Target="https://urban.illinois.edu/programs-applying/phd-regional-planning/" TargetMode="External"/><Relationship Id="rId1131" Type="http://schemas.openxmlformats.org/officeDocument/2006/relationships/hyperlink" Target="http://www.uoregon.edu/" TargetMode="External"/><Relationship Id="rId1229" Type="http://schemas.openxmlformats.org/officeDocument/2006/relationships/hyperlink" Target="http://www.washington.edu/" TargetMode="External"/><Relationship Id="rId75" Type="http://schemas.openxmlformats.org/officeDocument/2006/relationships/hyperlink" Target="http://www.calbaptist.edu/" TargetMode="External"/><Relationship Id="rId140" Type="http://schemas.openxmlformats.org/officeDocument/2006/relationships/hyperlink" Target="http://www.clemson.edu/caah/departments/architecture/programs/historic-preservation/academics/index.html" TargetMode="External"/><Relationship Id="rId378" Type="http://schemas.openxmlformats.org/officeDocument/2006/relationships/hyperlink" Target="https://apdesign.k-state.edu/arch/academics/index.html" TargetMode="External"/><Relationship Id="rId585" Type="http://schemas.openxmlformats.org/officeDocument/2006/relationships/hyperlink" Target="https://arch.rice.edu/facets/present-future" TargetMode="External"/><Relationship Id="rId792" Type="http://schemas.openxmlformats.org/officeDocument/2006/relationships/hyperlink" Target="http://www.uark.edu/" TargetMode="External"/><Relationship Id="rId806" Type="http://schemas.openxmlformats.org/officeDocument/2006/relationships/hyperlink" Target="http://www.berkeley.edu/" TargetMode="External"/><Relationship Id="rId6" Type="http://schemas.openxmlformats.org/officeDocument/2006/relationships/hyperlink" Target="https://www.academyart.edu/academics/interior-architecture/" TargetMode="External"/><Relationship Id="rId238" Type="http://schemas.openxmlformats.org/officeDocument/2006/relationships/hyperlink" Target="https://kcad.ferris.edu/programs/graduate/m-arch/" TargetMode="External"/><Relationship Id="rId445" Type="http://schemas.openxmlformats.org/officeDocument/2006/relationships/hyperlink" Target="http://www.msstate.edu/" TargetMode="External"/><Relationship Id="rId652" Type="http://schemas.openxmlformats.org/officeDocument/2006/relationships/hyperlink" Target="http://www.esf.edu/" TargetMode="External"/><Relationship Id="rId1075" Type="http://schemas.openxmlformats.org/officeDocument/2006/relationships/hyperlink" Target="https://www.unlv.edu/degree/march" TargetMode="External"/><Relationship Id="rId1282" Type="http://schemas.openxmlformats.org/officeDocument/2006/relationships/hyperlink" Target="https://sdc.wsu.edu/interior-design/master-of-arts/" TargetMode="External"/><Relationship Id="rId291" Type="http://schemas.openxmlformats.org/officeDocument/2006/relationships/hyperlink" Target="http://www.goucher.edu/" TargetMode="External"/><Relationship Id="rId305" Type="http://schemas.openxmlformats.org/officeDocument/2006/relationships/hyperlink" Target="http://www.harvard.edu/" TargetMode="External"/><Relationship Id="rId512" Type="http://schemas.openxmlformats.org/officeDocument/2006/relationships/hyperlink" Target="https://knowlton.osu.edu/architecture/march" TargetMode="External"/><Relationship Id="rId957" Type="http://schemas.openxmlformats.org/officeDocument/2006/relationships/hyperlink" Target="http://www.illinois.edu/" TargetMode="External"/><Relationship Id="rId1142" Type="http://schemas.openxmlformats.org/officeDocument/2006/relationships/hyperlink" Target="https://archenvironment.uoregon.edu/hp/grad/ms" TargetMode="External"/><Relationship Id="rId86" Type="http://schemas.openxmlformats.org/officeDocument/2006/relationships/hyperlink" Target="https://planning.calpoly.edu/content/programs/mcrp" TargetMode="External"/><Relationship Id="rId151" Type="http://schemas.openxmlformats.org/officeDocument/2006/relationships/hyperlink" Target="http://www.clemson.edu/" TargetMode="External"/><Relationship Id="rId389" Type="http://schemas.openxmlformats.org/officeDocument/2006/relationships/hyperlink" Target="http://www.kent.edu/" TargetMode="External"/><Relationship Id="rId596" Type="http://schemas.openxmlformats.org/officeDocument/2006/relationships/hyperlink" Target="http://newbrunswick.rutgers.edu/" TargetMode="External"/><Relationship Id="rId817" Type="http://schemas.openxmlformats.org/officeDocument/2006/relationships/hyperlink" Target="https://ced.berkeley.edu/academics/real-estate/real-estate-programs/curriculum/" TargetMode="External"/><Relationship Id="rId1002" Type="http://schemas.openxmlformats.org/officeDocument/2006/relationships/hyperlink" Target="https://www.umass.edu/larp/graduate/regional-planning-mrp" TargetMode="External"/><Relationship Id="rId249" Type="http://schemas.openxmlformats.org/officeDocument/2006/relationships/hyperlink" Target="http://www.fiu.edu/" TargetMode="External"/><Relationship Id="rId456" Type="http://schemas.openxmlformats.org/officeDocument/2006/relationships/hyperlink" Target="https://www.morgan.edu/sap/laar" TargetMode="External"/><Relationship Id="rId663" Type="http://schemas.openxmlformats.org/officeDocument/2006/relationships/hyperlink" Target="http://ap.buffalo.edu/academics/graduate-degrees/ms-architecture.html" TargetMode="External"/><Relationship Id="rId870" Type="http://schemas.openxmlformats.org/officeDocument/2006/relationships/hyperlink" Target="http://www.udmercy.edu/" TargetMode="External"/><Relationship Id="rId1086" Type="http://schemas.openxmlformats.org/officeDocument/2006/relationships/hyperlink" Target="http://www.unm.edu/" TargetMode="External"/><Relationship Id="rId1293" Type="http://schemas.openxmlformats.org/officeDocument/2006/relationships/hyperlink" Target="http://www.wustl.edu/" TargetMode="External"/><Relationship Id="rId1307" Type="http://schemas.openxmlformats.org/officeDocument/2006/relationships/hyperlink" Target="http://www.wcupa.edu/" TargetMode="External"/><Relationship Id="rId13" Type="http://schemas.openxmlformats.org/officeDocument/2006/relationships/hyperlink" Target="http://www.appstate.edu/" TargetMode="External"/><Relationship Id="rId109" Type="http://schemas.openxmlformats.org/officeDocument/2006/relationships/hyperlink" Target="http://www.cmu.edu/" TargetMode="External"/><Relationship Id="rId316" Type="http://schemas.openxmlformats.org/officeDocument/2006/relationships/hyperlink" Target="http://www.arch.cea.howard.edu/march-program" TargetMode="External"/><Relationship Id="rId523" Type="http://schemas.openxmlformats.org/officeDocument/2006/relationships/hyperlink" Target="http://www.psu.edu/" TargetMode="External"/><Relationship Id="rId968" Type="http://schemas.openxmlformats.org/officeDocument/2006/relationships/hyperlink" Target="https://architecture.ku.edu/" TargetMode="External"/><Relationship Id="rId1153" Type="http://schemas.openxmlformats.org/officeDocument/2006/relationships/hyperlink" Target="http://www.upenn.edu/" TargetMode="External"/><Relationship Id="rId97" Type="http://schemas.openxmlformats.org/officeDocument/2006/relationships/hyperlink" Target="http://www.csun.edu/" TargetMode="External"/><Relationship Id="rId730" Type="http://schemas.openxmlformats.org/officeDocument/2006/relationships/hyperlink" Target="http://www.utexas.edu/" TargetMode="External"/><Relationship Id="rId828" Type="http://schemas.openxmlformats.org/officeDocument/2006/relationships/hyperlink" Target="http://www.ucla.edu/" TargetMode="External"/><Relationship Id="rId1013" Type="http://schemas.openxmlformats.org/officeDocument/2006/relationships/hyperlink" Target="http://www.memphis.edu/" TargetMode="External"/><Relationship Id="rId162" Type="http://schemas.openxmlformats.org/officeDocument/2006/relationships/hyperlink" Target="https://www.arch.columbia.edu/programs/5-ph-d-in-architecture" TargetMode="External"/><Relationship Id="rId467" Type="http://schemas.openxmlformats.org/officeDocument/2006/relationships/hyperlink" Target="http://www.newschoolarch.edu/" TargetMode="External"/><Relationship Id="rId1097" Type="http://schemas.openxmlformats.org/officeDocument/2006/relationships/hyperlink" Target="https://www.uno.edu/academics/colaehd/la/planning-and-urban-studies/graduate/urban-studies-ms" TargetMode="External"/><Relationship Id="rId1220" Type="http://schemas.openxmlformats.org/officeDocument/2006/relationships/hyperlink" Target="http://larch.be.uw.edu/programs/graduate/" TargetMode="External"/><Relationship Id="rId1318" Type="http://schemas.openxmlformats.org/officeDocument/2006/relationships/hyperlink" Target="http://www.wiu.edu/cas/eagis/grad.php" TargetMode="External"/><Relationship Id="rId674" Type="http://schemas.openxmlformats.org/officeDocument/2006/relationships/hyperlink" Target="http://www.temple.edu/" TargetMode="External"/><Relationship Id="rId881" Type="http://schemas.openxmlformats.org/officeDocument/2006/relationships/hyperlink" Target="https://dcp.ufl.edu/historic-preservation/academics/" TargetMode="External"/><Relationship Id="rId979" Type="http://schemas.openxmlformats.org/officeDocument/2006/relationships/hyperlink" Target="http://www.louisville.edu/" TargetMode="External"/><Relationship Id="rId24" Type="http://schemas.openxmlformats.org/officeDocument/2006/relationships/hyperlink" Target="https://design.asu.edu/degree-programs/energy-performance-climate-responsive-architecture-ms" TargetMode="External"/><Relationship Id="rId327" Type="http://schemas.openxmlformats.org/officeDocument/2006/relationships/hyperlink" Target="http://www.iub.edu/" TargetMode="External"/><Relationship Id="rId534" Type="http://schemas.openxmlformats.org/officeDocument/2006/relationships/hyperlink" Target="https://www.pdx.edu/urban-studies-planning/mus" TargetMode="External"/><Relationship Id="rId741" Type="http://schemas.openxmlformats.org/officeDocument/2006/relationships/hyperlink" Target="https://soa.utexas.edu/node/6779" TargetMode="External"/><Relationship Id="rId839" Type="http://schemas.openxmlformats.org/officeDocument/2006/relationships/hyperlink" Target="https://daap.uc.edu/academics/said/programs/phd-architecture" TargetMode="External"/><Relationship Id="rId1164" Type="http://schemas.openxmlformats.org/officeDocument/2006/relationships/hyperlink" Target="https://www.design.upenn.edu/musa/about" TargetMode="External"/><Relationship Id="rId173" Type="http://schemas.openxmlformats.org/officeDocument/2006/relationships/hyperlink" Target="http://www.columbia.edu/" TargetMode="External"/><Relationship Id="rId380" Type="http://schemas.openxmlformats.org/officeDocument/2006/relationships/hyperlink" Target="https://apdesign.k-state.edu/iaid/interior-architecture/" TargetMode="External"/><Relationship Id="rId601" Type="http://schemas.openxmlformats.org/officeDocument/2006/relationships/hyperlink" Target="https://bloustein.rutgers.edu/graduate/uppd/mcrs/" TargetMode="External"/><Relationship Id="rId1024" Type="http://schemas.openxmlformats.org/officeDocument/2006/relationships/hyperlink" Target="http://bulletin.miami.edu/graduate-academic-programs/architecture/construction-management-master/" TargetMode="External"/><Relationship Id="rId1231" Type="http://schemas.openxmlformats.org/officeDocument/2006/relationships/hyperlink" Target="http://www.washington.edu/" TargetMode="External"/><Relationship Id="rId240" Type="http://schemas.openxmlformats.org/officeDocument/2006/relationships/hyperlink" Target="http://www.famu.edu/index.cfm?Architecture&amp;2018MasterofArchitectureProgramDescription" TargetMode="External"/><Relationship Id="rId478" Type="http://schemas.openxmlformats.org/officeDocument/2006/relationships/hyperlink" Target="https://www.nyit.edu/degrees/urban_regional_design/" TargetMode="External"/><Relationship Id="rId685" Type="http://schemas.openxmlformats.org/officeDocument/2006/relationships/hyperlink" Target="http://dept.arch.tamu.edu/graduate/phd/index.html" TargetMode="External"/><Relationship Id="rId892" Type="http://schemas.openxmlformats.org/officeDocument/2006/relationships/hyperlink" Target="http://www.ufl.edu/" TargetMode="External"/><Relationship Id="rId906" Type="http://schemas.openxmlformats.org/officeDocument/2006/relationships/hyperlink" Target="http://www.hartford.edu/" TargetMode="External"/><Relationship Id="rId1329" Type="http://schemas.openxmlformats.org/officeDocument/2006/relationships/hyperlink" Target="http://www.yale.edu/" TargetMode="External"/><Relationship Id="rId35" Type="http://schemas.openxmlformats.org/officeDocument/2006/relationships/hyperlink" Target="http://www.bsu.edu/" TargetMode="External"/><Relationship Id="rId100" Type="http://schemas.openxmlformats.org/officeDocument/2006/relationships/hyperlink" Target="https://soa.cmu.edu/phdaecm" TargetMode="External"/><Relationship Id="rId338" Type="http://schemas.openxmlformats.org/officeDocument/2006/relationships/hyperlink" Target="https://www.design.iastate.edu/landscape-architecture/degrees/master-of-landscape-architecture/" TargetMode="External"/><Relationship Id="rId545" Type="http://schemas.openxmlformats.org/officeDocument/2006/relationships/hyperlink" Target="http://www.pratt.edu/" TargetMode="External"/><Relationship Id="rId752" Type="http://schemas.openxmlformats.org/officeDocument/2006/relationships/hyperlink" Target="http://www.utsa.edu/" TargetMode="External"/><Relationship Id="rId1175" Type="http://schemas.openxmlformats.org/officeDocument/2006/relationships/hyperlink" Target="http://www.usf.edu/" TargetMode="External"/><Relationship Id="rId184" Type="http://schemas.openxmlformats.org/officeDocument/2006/relationships/hyperlink" Target="https://aap.cornell.edu/academics/crp/graduate/rs/phd" TargetMode="External"/><Relationship Id="rId391" Type="http://schemas.openxmlformats.org/officeDocument/2006/relationships/hyperlink" Target="http://www.kent.edu/" TargetMode="External"/><Relationship Id="rId405" Type="http://schemas.openxmlformats.org/officeDocument/2006/relationships/hyperlink" Target="http://www.marywood.edu/" TargetMode="External"/><Relationship Id="rId612" Type="http://schemas.openxmlformats.org/officeDocument/2006/relationships/hyperlink" Target="http://www.scad.edu/" TargetMode="External"/><Relationship Id="rId1035" Type="http://schemas.openxmlformats.org/officeDocument/2006/relationships/hyperlink" Target="http://www.umich.edu/" TargetMode="External"/><Relationship Id="rId1242" Type="http://schemas.openxmlformats.org/officeDocument/2006/relationships/hyperlink" Target="https://dpla.wisc.edu/academics/graduate-programs/ms-landscape-architecture/" TargetMode="External"/><Relationship Id="rId251" Type="http://schemas.openxmlformats.org/officeDocument/2006/relationships/hyperlink" Target="http://www.fiu.edu/" TargetMode="External"/><Relationship Id="rId489" Type="http://schemas.openxmlformats.org/officeDocument/2006/relationships/hyperlink" Target="http://www.ncsu.edu/" TargetMode="External"/><Relationship Id="rId696" Type="http://schemas.openxmlformats.org/officeDocument/2006/relationships/hyperlink" Target="http://www.tamu.edu/" TargetMode="External"/><Relationship Id="rId917" Type="http://schemas.openxmlformats.org/officeDocument/2006/relationships/hyperlink" Target="https://uh.edu/architecture/programs/graduate-programs/architecture-level1/" TargetMode="External"/><Relationship Id="rId1102" Type="http://schemas.openxmlformats.org/officeDocument/2006/relationships/hyperlink" Target="http://www.unc.edu/" TargetMode="External"/><Relationship Id="rId46" Type="http://schemas.openxmlformats.org/officeDocument/2006/relationships/hyperlink" Target="https://www.bsu.edu/academics/collegesanddepartments/online/academic-programs/masters/msintdesign" TargetMode="External"/><Relationship Id="rId349" Type="http://schemas.openxmlformats.org/officeDocument/2006/relationships/hyperlink" Target="http://www.jsums.edu/" TargetMode="External"/><Relationship Id="rId556" Type="http://schemas.openxmlformats.org/officeDocument/2006/relationships/hyperlink" Target="https://www.pratt.edu/academics/architecture/urban-placemaking-and-management/" TargetMode="External"/><Relationship Id="rId763" Type="http://schemas.openxmlformats.org/officeDocument/2006/relationships/hyperlink" Target="https://tufts.app.box.com/s/7vxocbgl3u7t7in2t2ac19fjpamjk3hx" TargetMode="External"/><Relationship Id="rId1186" Type="http://schemas.openxmlformats.org/officeDocument/2006/relationships/hyperlink" Target="https://uscpriceonline.usc.edu/urban-planning/" TargetMode="External"/><Relationship Id="rId111" Type="http://schemas.openxmlformats.org/officeDocument/2006/relationships/hyperlink" Target="http://www.cmu.edu/" TargetMode="External"/><Relationship Id="rId195" Type="http://schemas.openxmlformats.org/officeDocument/2006/relationships/hyperlink" Target="http://www.cornell.edu/" TargetMode="External"/><Relationship Id="rId209" Type="http://schemas.openxmlformats.org/officeDocument/2006/relationships/hyperlink" Target="http://www.ccny.cuny.edu/" TargetMode="External"/><Relationship Id="rId416" Type="http://schemas.openxmlformats.org/officeDocument/2006/relationships/hyperlink" Target="http://dusp.mit.edu/" TargetMode="External"/><Relationship Id="rId970" Type="http://schemas.openxmlformats.org/officeDocument/2006/relationships/hyperlink" Target="https://design.uky.edu/historic-preservation/" TargetMode="External"/><Relationship Id="rId1046" Type="http://schemas.openxmlformats.org/officeDocument/2006/relationships/hyperlink" Target="https://design.umn.edu/admissions/graduate/grad_housing1.html" TargetMode="External"/><Relationship Id="rId1253" Type="http://schemas.openxmlformats.org/officeDocument/2006/relationships/hyperlink" Target="http://www.ursuline.edu/" TargetMode="External"/><Relationship Id="rId623" Type="http://schemas.openxmlformats.org/officeDocument/2006/relationships/hyperlink" Target="https://catalog.sdstate.edu/preview_program.php?catoid=39&amp;poid=9043&amp;returnto=6227" TargetMode="External"/><Relationship Id="rId830" Type="http://schemas.openxmlformats.org/officeDocument/2006/relationships/hyperlink" Target="http://www.ucla.edu/" TargetMode="External"/><Relationship Id="rId928" Type="http://schemas.openxmlformats.org/officeDocument/2006/relationships/hyperlink" Target="http://www.uidaho.edu/" TargetMode="External"/><Relationship Id="rId57" Type="http://schemas.openxmlformats.org/officeDocument/2006/relationships/hyperlink" Target="http://www.the-bac.edu/" TargetMode="External"/><Relationship Id="rId262" Type="http://schemas.openxmlformats.org/officeDocument/2006/relationships/hyperlink" Target="https://www.cps.gwu.edu/sustainable-urban-planning-master-professional-studies" TargetMode="External"/><Relationship Id="rId567" Type="http://schemas.openxmlformats.org/officeDocument/2006/relationships/hyperlink" Target="http://www.rpi.edu/" TargetMode="External"/><Relationship Id="rId1113" Type="http://schemas.openxmlformats.org/officeDocument/2006/relationships/hyperlink" Target="http://www.ou.edu/" TargetMode="External"/><Relationship Id="rId1197" Type="http://schemas.openxmlformats.org/officeDocument/2006/relationships/hyperlink" Target="http://www.udc.edu/" TargetMode="External"/><Relationship Id="rId1320" Type="http://schemas.openxmlformats.org/officeDocument/2006/relationships/hyperlink" Target="https://wmich.edu/geography/academics/masters" TargetMode="External"/><Relationship Id="rId122" Type="http://schemas.openxmlformats.org/officeDocument/2006/relationships/hyperlink" Target="https://architecture.catholic.edu/academics/graduate-programs/index.html" TargetMode="External"/><Relationship Id="rId774" Type="http://schemas.openxmlformats.org/officeDocument/2006/relationships/hyperlink" Target="http://tulane.edu/" TargetMode="External"/><Relationship Id="rId981" Type="http://schemas.openxmlformats.org/officeDocument/2006/relationships/hyperlink" Target="http://www.louisville.edu/" TargetMode="External"/><Relationship Id="rId1057" Type="http://schemas.openxmlformats.org/officeDocument/2006/relationships/hyperlink" Target="http://twin-cities.umn.edu/" TargetMode="External"/><Relationship Id="rId427" Type="http://schemas.openxmlformats.org/officeDocument/2006/relationships/hyperlink" Target="http://web.mit.edu/student/" TargetMode="External"/><Relationship Id="rId469" Type="http://schemas.openxmlformats.org/officeDocument/2006/relationships/hyperlink" Target="http://www.newschoolarch.edu/" TargetMode="External"/><Relationship Id="rId634" Type="http://schemas.openxmlformats.org/officeDocument/2006/relationships/hyperlink" Target="http://www.sciarc.edu/" TargetMode="External"/><Relationship Id="rId676" Type="http://schemas.openxmlformats.org/officeDocument/2006/relationships/hyperlink" Target="http://www.temple.edu/" TargetMode="External"/><Relationship Id="rId841" Type="http://schemas.openxmlformats.org/officeDocument/2006/relationships/hyperlink" Target="https://daap.uc.edu/academics/sop/overview/phd-in-regional-development-planning" TargetMode="External"/><Relationship Id="rId883" Type="http://schemas.openxmlformats.org/officeDocument/2006/relationships/hyperlink" Target="https://dcp.ufl.edu/urp/academics/ph-d/" TargetMode="External"/><Relationship Id="rId1099" Type="http://schemas.openxmlformats.org/officeDocument/2006/relationships/hyperlink" Target="https://www.uno.edu/academics/colaehd/la/planning-and-urban-studies/graduate/transportation-master" TargetMode="External"/><Relationship Id="rId1264" Type="http://schemas.openxmlformats.org/officeDocument/2006/relationships/hyperlink" Target="https://spia.vt.edu/academics/graduate/pgg.html" TargetMode="External"/><Relationship Id="rId26" Type="http://schemas.openxmlformats.org/officeDocument/2006/relationships/hyperlink" Target="https://sgsup.asu.edu/degree-programs/graduate-degrees/master-urban-environmental-planning" TargetMode="External"/><Relationship Id="rId231" Type="http://schemas.openxmlformats.org/officeDocument/2006/relationships/hyperlink" Target="http://www.emich.edu/" TargetMode="External"/><Relationship Id="rId273" Type="http://schemas.openxmlformats.org/officeDocument/2006/relationships/hyperlink" Target="http://www.gatech.edu/" TargetMode="External"/><Relationship Id="rId329" Type="http://schemas.openxmlformats.org/officeDocument/2006/relationships/hyperlink" Target="http://www.iastate.edu/" TargetMode="External"/><Relationship Id="rId480" Type="http://schemas.openxmlformats.org/officeDocument/2006/relationships/hyperlink" Target="https://wagner.nyu.edu/education/degrees/master-urban-planning" TargetMode="External"/><Relationship Id="rId536" Type="http://schemas.openxmlformats.org/officeDocument/2006/relationships/hyperlink" Target="https://www.pdx.edu/academics/programs/graduate/real-estate-development" TargetMode="External"/><Relationship Id="rId701" Type="http://schemas.openxmlformats.org/officeDocument/2006/relationships/hyperlink" Target="http://www.tsu.edu/academics/colleges-and-schools/bjml-school-public-affairs/departments/urban-planning-and-environmental-policy/index.html" TargetMode="External"/><Relationship Id="rId939" Type="http://schemas.openxmlformats.org/officeDocument/2006/relationships/hyperlink" Target="http://www.uic.edu/" TargetMode="External"/><Relationship Id="rId1124" Type="http://schemas.openxmlformats.org/officeDocument/2006/relationships/hyperlink" Target="https://architecture.ou.edu/landscape-architecture-degree-requirements/" TargetMode="External"/><Relationship Id="rId1166" Type="http://schemas.openxmlformats.org/officeDocument/2006/relationships/hyperlink" Target="https://www.design.upenn.edu/all-degrees-certificates/degrees-and-certificates" TargetMode="External"/><Relationship Id="rId1331" Type="http://schemas.openxmlformats.org/officeDocument/2006/relationships/hyperlink" Target="http://www.yale.edu/" TargetMode="External"/><Relationship Id="rId68" Type="http://schemas.openxmlformats.org/officeDocument/2006/relationships/hyperlink" Target="https://www.bgsu.edu/distance-learning/browse-programs/graduate/phd-tech-management.html" TargetMode="External"/><Relationship Id="rId133" Type="http://schemas.openxmlformats.org/officeDocument/2006/relationships/hyperlink" Target="http://www.clemson.edu/" TargetMode="External"/><Relationship Id="rId175" Type="http://schemas.openxmlformats.org/officeDocument/2006/relationships/hyperlink" Target="http://www.columbia.edu/" TargetMode="External"/><Relationship Id="rId340" Type="http://schemas.openxmlformats.org/officeDocument/2006/relationships/hyperlink" Target="https://www.design.iastate.edu/interdisciplinary-programs/urban-design/degree/" TargetMode="External"/><Relationship Id="rId578" Type="http://schemas.openxmlformats.org/officeDocument/2006/relationships/hyperlink" Target="http://www.risd.edu/" TargetMode="External"/><Relationship Id="rId743" Type="http://schemas.openxmlformats.org/officeDocument/2006/relationships/hyperlink" Target="https://soa.utexas.edu/node/6779" TargetMode="External"/><Relationship Id="rId785" Type="http://schemas.openxmlformats.org/officeDocument/2006/relationships/hyperlink" Target="https://capla.arizona.edu/academics/master-real-estate-development" TargetMode="External"/><Relationship Id="rId950" Type="http://schemas.openxmlformats.org/officeDocument/2006/relationships/hyperlink" Target="https://arch.illinois.edu/degrees/ms-arch-studies" TargetMode="External"/><Relationship Id="rId992" Type="http://schemas.openxmlformats.org/officeDocument/2006/relationships/hyperlink" Target="https://arch.umd.edu/ursp/urban-studies-and-planning" TargetMode="External"/><Relationship Id="rId1026" Type="http://schemas.openxmlformats.org/officeDocument/2006/relationships/hyperlink" Target="https://seas.umich.edu/academics/phd" TargetMode="External"/><Relationship Id="rId200" Type="http://schemas.openxmlformats.org/officeDocument/2006/relationships/hyperlink" Target="https://landscape.cals.cornell.edu/graduate/master-professional-studies/" TargetMode="External"/><Relationship Id="rId382" Type="http://schemas.openxmlformats.org/officeDocument/2006/relationships/hyperlink" Target="https://www.kean.edu/academics/programs/architectural-studies" TargetMode="External"/><Relationship Id="rId438" Type="http://schemas.openxmlformats.org/officeDocument/2006/relationships/hyperlink" Target="https://www.canr.msu.edu/spdc/student_services/graduate" TargetMode="External"/><Relationship Id="rId603" Type="http://schemas.openxmlformats.org/officeDocument/2006/relationships/hyperlink" Target="https://catalog.slu.edu/colleges-schools/public-health-social-justice/social-work/urban-planning-development-ms/" TargetMode="External"/><Relationship Id="rId645" Type="http://schemas.openxmlformats.org/officeDocument/2006/relationships/hyperlink" Target="https://www.esf.edu/fnrm/graduate/scm/" TargetMode="External"/><Relationship Id="rId687" Type="http://schemas.openxmlformats.org/officeDocument/2006/relationships/hyperlink" Target="http://laup.arch.tamu.edu/academics/graduate/mla/" TargetMode="External"/><Relationship Id="rId810" Type="http://schemas.openxmlformats.org/officeDocument/2006/relationships/hyperlink" Target="http://www.berkeley.edu/" TargetMode="External"/><Relationship Id="rId852" Type="http://schemas.openxmlformats.org/officeDocument/2006/relationships/hyperlink" Target="http://www.uc.edu/" TargetMode="External"/><Relationship Id="rId908" Type="http://schemas.openxmlformats.org/officeDocument/2006/relationships/hyperlink" Target="http://www.manoa.hawaii.edu/" TargetMode="External"/><Relationship Id="rId1068" Type="http://schemas.openxmlformats.org/officeDocument/2006/relationships/hyperlink" Target="http://www.unl.edu/" TargetMode="External"/><Relationship Id="rId1233" Type="http://schemas.openxmlformats.org/officeDocument/2006/relationships/hyperlink" Target="http://www.washington.edu/" TargetMode="External"/><Relationship Id="rId1275" Type="http://schemas.openxmlformats.org/officeDocument/2006/relationships/hyperlink" Target="http://www.vt.edu/" TargetMode="External"/><Relationship Id="rId242" Type="http://schemas.openxmlformats.org/officeDocument/2006/relationships/hyperlink" Target="http://www.famu.edu/index.cfm?Architecture&amp;ProgramDescription(MSArch)" TargetMode="External"/><Relationship Id="rId284" Type="http://schemas.openxmlformats.org/officeDocument/2006/relationships/hyperlink" Target="https://id.gatech.edu/academics/mid" TargetMode="External"/><Relationship Id="rId491" Type="http://schemas.openxmlformats.org/officeDocument/2006/relationships/hyperlink" Target="https://www.ndsu.edu/" TargetMode="External"/><Relationship Id="rId505" Type="http://schemas.openxmlformats.org/officeDocument/2006/relationships/hyperlink" Target="http://www.norwich.edu/" TargetMode="External"/><Relationship Id="rId712" Type="http://schemas.openxmlformats.org/officeDocument/2006/relationships/hyperlink" Target="http://www.newschool.edu/" TargetMode="External"/><Relationship Id="rId894" Type="http://schemas.openxmlformats.org/officeDocument/2006/relationships/hyperlink" Target="http://www.ufl.edu/" TargetMode="External"/><Relationship Id="rId1135" Type="http://schemas.openxmlformats.org/officeDocument/2006/relationships/hyperlink" Target="http://www.uoregon.edu/" TargetMode="External"/><Relationship Id="rId1177" Type="http://schemas.openxmlformats.org/officeDocument/2006/relationships/hyperlink" Target="http://www.usf.edu/" TargetMode="External"/><Relationship Id="rId1300" Type="http://schemas.openxmlformats.org/officeDocument/2006/relationships/hyperlink" Target="https://clas.wayne.edu/usp/grad/mup" TargetMode="External"/><Relationship Id="rId37" Type="http://schemas.openxmlformats.org/officeDocument/2006/relationships/hyperlink" Target="http://www.bsu.edu/" TargetMode="External"/><Relationship Id="rId79" Type="http://schemas.openxmlformats.org/officeDocument/2006/relationships/hyperlink" Target="http://www.cca.edu/" TargetMode="External"/><Relationship Id="rId102" Type="http://schemas.openxmlformats.org/officeDocument/2006/relationships/hyperlink" Target="https://soa.cmu.edu/bpd" TargetMode="External"/><Relationship Id="rId144" Type="http://schemas.openxmlformats.org/officeDocument/2006/relationships/hyperlink" Target="http://www.clemson.edu/caah/departments/architecture/programs/la/academics/graduate-programs/index.html" TargetMode="External"/><Relationship Id="rId547" Type="http://schemas.openxmlformats.org/officeDocument/2006/relationships/hyperlink" Target="http://www.pratt.edu/" TargetMode="External"/><Relationship Id="rId589" Type="http://schemas.openxmlformats.org/officeDocument/2006/relationships/hyperlink" Target="https://www.rwu.edu/graduate/programs/graduate-programs/architecture" TargetMode="External"/><Relationship Id="rId754" Type="http://schemas.openxmlformats.org/officeDocument/2006/relationships/hyperlink" Target="http://www.utsa.edu/" TargetMode="External"/><Relationship Id="rId796" Type="http://schemas.openxmlformats.org/officeDocument/2006/relationships/hyperlink" Target="http://www.uark.edu/" TargetMode="External"/><Relationship Id="rId961" Type="http://schemas.openxmlformats.org/officeDocument/2006/relationships/hyperlink" Target="http://www.ku.edu/" TargetMode="External"/><Relationship Id="rId1202" Type="http://schemas.openxmlformats.org/officeDocument/2006/relationships/hyperlink" Target="https://eccles.utah.edu/programs/master-of-real-estate-development/" TargetMode="External"/><Relationship Id="rId90" Type="http://schemas.openxmlformats.org/officeDocument/2006/relationships/hyperlink" Target="http://env.cpp.edu/arc/degree/master-interior-architecture" TargetMode="External"/><Relationship Id="rId186" Type="http://schemas.openxmlformats.org/officeDocument/2006/relationships/hyperlink" Target="https://aap.cornell.edu/academics/crp/graduate/planning/phd" TargetMode="External"/><Relationship Id="rId351" Type="http://schemas.openxmlformats.org/officeDocument/2006/relationships/hyperlink" Target="http://www.jsums.edu/" TargetMode="External"/><Relationship Id="rId393" Type="http://schemas.openxmlformats.org/officeDocument/2006/relationships/hyperlink" Target="http://www.kent.edu/" TargetMode="External"/><Relationship Id="rId407" Type="http://schemas.openxmlformats.org/officeDocument/2006/relationships/hyperlink" Target="http://www.massart.edu/" TargetMode="External"/><Relationship Id="rId449" Type="http://schemas.openxmlformats.org/officeDocument/2006/relationships/hyperlink" Target="http://www.montana.edu/" TargetMode="External"/><Relationship Id="rId614" Type="http://schemas.openxmlformats.org/officeDocument/2006/relationships/hyperlink" Target="http://www.scad.edu/" TargetMode="External"/><Relationship Id="rId656" Type="http://schemas.openxmlformats.org/officeDocument/2006/relationships/hyperlink" Target="http://www.esf.edu/" TargetMode="External"/><Relationship Id="rId821" Type="http://schemas.openxmlformats.org/officeDocument/2006/relationships/hyperlink" Target="https://uppp.soceco.uci.edu/pages/phd-program-planning-policy-and-design" TargetMode="External"/><Relationship Id="rId863" Type="http://schemas.openxmlformats.org/officeDocument/2006/relationships/hyperlink" Target="https://architectureandplanning.ucdenver.edu/architecture/academics/departments/urban-design/master-of-urban-design" TargetMode="External"/><Relationship Id="rId1037" Type="http://schemas.openxmlformats.org/officeDocument/2006/relationships/hyperlink" Target="http://www.umich.edu/" TargetMode="External"/><Relationship Id="rId1079" Type="http://schemas.openxmlformats.org/officeDocument/2006/relationships/hyperlink" Target="https://www.uno.edu/academics/colaehd/la/planning-and-urban-studies/graduate/urban-studies-phdd" TargetMode="External"/><Relationship Id="rId1244" Type="http://schemas.openxmlformats.org/officeDocument/2006/relationships/hyperlink" Target="https://dpla.wisc.edu/academics/graduate-programs/ms-urban-and-regional-planning-2/" TargetMode="External"/><Relationship Id="rId1286" Type="http://schemas.openxmlformats.org/officeDocument/2006/relationships/hyperlink" Target="https://urbanstudies.wustl.edu/" TargetMode="External"/><Relationship Id="rId211" Type="http://schemas.openxmlformats.org/officeDocument/2006/relationships/hyperlink" Target="http://www.ccny.cuny.edu/" TargetMode="External"/><Relationship Id="rId253" Type="http://schemas.openxmlformats.org/officeDocument/2006/relationships/hyperlink" Target="http://www.fiu.edu/" TargetMode="External"/><Relationship Id="rId295" Type="http://schemas.openxmlformats.org/officeDocument/2006/relationships/hyperlink" Target="http://www.harvard.edu/" TargetMode="External"/><Relationship Id="rId309" Type="http://schemas.openxmlformats.org/officeDocument/2006/relationships/hyperlink" Target="https://www.gsd.harvard.edu/architecture/master-in-architecture-i/" TargetMode="External"/><Relationship Id="rId460" Type="http://schemas.openxmlformats.org/officeDocument/2006/relationships/hyperlink" Target="https://design.njit.edu/master-architecture" TargetMode="External"/><Relationship Id="rId516" Type="http://schemas.openxmlformats.org/officeDocument/2006/relationships/hyperlink" Target="https://arts.psu.edu/degrees/doctor-of-philosophy-in-architecture/" TargetMode="External"/><Relationship Id="rId698" Type="http://schemas.openxmlformats.org/officeDocument/2006/relationships/hyperlink" Target="http://www.tsu.edu/" TargetMode="External"/><Relationship Id="rId919" Type="http://schemas.openxmlformats.org/officeDocument/2006/relationships/hyperlink" Target="https://uh.edu/architecture/programs/graduate-programs/architecture/" TargetMode="External"/><Relationship Id="rId1090" Type="http://schemas.openxmlformats.org/officeDocument/2006/relationships/hyperlink" Target="http://www.unm.edu/" TargetMode="External"/><Relationship Id="rId1104" Type="http://schemas.openxmlformats.org/officeDocument/2006/relationships/hyperlink" Target="https://coaa.uncc.edu/architecture/graduate-programs/graduate-degree-programs/master-architecture-i" TargetMode="External"/><Relationship Id="rId1146" Type="http://schemas.openxmlformats.org/officeDocument/2006/relationships/hyperlink" Target="https://archenvironment.uoregon.edu/interior-architecture/graduate/miarch1" TargetMode="External"/><Relationship Id="rId1311" Type="http://schemas.openxmlformats.org/officeDocument/2006/relationships/hyperlink" Target="http://www.wvu.edu/" TargetMode="External"/><Relationship Id="rId48" Type="http://schemas.openxmlformats.org/officeDocument/2006/relationships/hyperlink" Target="http://www.the-bac.edu/" TargetMode="External"/><Relationship Id="rId113" Type="http://schemas.openxmlformats.org/officeDocument/2006/relationships/hyperlink" Target="http://www.cmu.edu/" TargetMode="External"/><Relationship Id="rId320" Type="http://schemas.openxmlformats.org/officeDocument/2006/relationships/hyperlink" Target="http://arch.iit.edu/study/m-arch-introduction" TargetMode="External"/><Relationship Id="rId558" Type="http://schemas.openxmlformats.org/officeDocument/2006/relationships/hyperlink" Target="https://www.pratt.edu/academics/architecture/real-estate-practice/" TargetMode="External"/><Relationship Id="rId723" Type="http://schemas.openxmlformats.org/officeDocument/2006/relationships/hyperlink" Target="https://www.uta.edu/cappa/academics/architecture/architecture/m-architecture.php" TargetMode="External"/><Relationship Id="rId765" Type="http://schemas.openxmlformats.org/officeDocument/2006/relationships/hyperlink" Target="https://as.tufts.edu/uep/current/masters/uep-ms-epp" TargetMode="External"/><Relationship Id="rId930" Type="http://schemas.openxmlformats.org/officeDocument/2006/relationships/hyperlink" Target="http://www.uidaho.edu/" TargetMode="External"/><Relationship Id="rId972" Type="http://schemas.openxmlformats.org/officeDocument/2006/relationships/hyperlink" Target="https://design.uky.edu/architecture/" TargetMode="External"/><Relationship Id="rId1006" Type="http://schemas.openxmlformats.org/officeDocument/2006/relationships/hyperlink" Target="https://www.umass.edu/architecture/ms-design" TargetMode="External"/><Relationship Id="rId1188" Type="http://schemas.openxmlformats.org/officeDocument/2006/relationships/hyperlink" Target="https://arch.usc.edu/master-of-architecture" TargetMode="External"/><Relationship Id="rId155" Type="http://schemas.openxmlformats.org/officeDocument/2006/relationships/hyperlink" Target="http://www.csuohio.edu/" TargetMode="External"/><Relationship Id="rId197" Type="http://schemas.openxmlformats.org/officeDocument/2006/relationships/hyperlink" Target="http://www.cornell.edu/" TargetMode="External"/><Relationship Id="rId362" Type="http://schemas.openxmlformats.org/officeDocument/2006/relationships/hyperlink" Target="https://www.jefferson.edu/academics/colleges-schools-institutes/architecture-and-the-built-environment/programs/historic-preservation-ms.html" TargetMode="External"/><Relationship Id="rId418" Type="http://schemas.openxmlformats.org/officeDocument/2006/relationships/hyperlink" Target="http://architecture.mit.edu/" TargetMode="External"/><Relationship Id="rId625" Type="http://schemas.openxmlformats.org/officeDocument/2006/relationships/hyperlink" Target="https://semo.edu/study/MA-public-history.html" TargetMode="External"/><Relationship Id="rId832" Type="http://schemas.openxmlformats.org/officeDocument/2006/relationships/hyperlink" Target="http://www.ucla.edu/" TargetMode="External"/><Relationship Id="rId1048" Type="http://schemas.openxmlformats.org/officeDocument/2006/relationships/hyperlink" Target="https://arch.design.umn.edu/programs/m_arch/" TargetMode="External"/><Relationship Id="rId1213" Type="http://schemas.openxmlformats.org/officeDocument/2006/relationships/hyperlink" Target="http://www.virginia.edu/" TargetMode="External"/><Relationship Id="rId1255" Type="http://schemas.openxmlformats.org/officeDocument/2006/relationships/hyperlink" Target="http://www.usu.edu/" TargetMode="External"/><Relationship Id="rId1297" Type="http://schemas.openxmlformats.org/officeDocument/2006/relationships/hyperlink" Target="http://www.wustl.edu/" TargetMode="External"/><Relationship Id="rId222" Type="http://schemas.openxmlformats.org/officeDocument/2006/relationships/hyperlink" Target="http://www.hunterurban.org/master-of-science-in-urban-policy-and-leadership" TargetMode="External"/><Relationship Id="rId264" Type="http://schemas.openxmlformats.org/officeDocument/2006/relationships/hyperlink" Target="https://scs.georgetown.edu/programs/356/master-of-professional-studies-urban-and-regional-planning/" TargetMode="External"/><Relationship Id="rId471" Type="http://schemas.openxmlformats.org/officeDocument/2006/relationships/hyperlink" Target="http://www.newschoolarch.edu/" TargetMode="External"/><Relationship Id="rId667" Type="http://schemas.openxmlformats.org/officeDocument/2006/relationships/hyperlink" Target="http://ap.buffalo.edu/academics/graduate-degrees/ms-real-estate-development.html" TargetMode="External"/><Relationship Id="rId874" Type="http://schemas.openxmlformats.org/officeDocument/2006/relationships/hyperlink" Target="http://www.ufl.edu/" TargetMode="External"/><Relationship Id="rId1115" Type="http://schemas.openxmlformats.org/officeDocument/2006/relationships/hyperlink" Target="http://www.ou.edu/" TargetMode="External"/><Relationship Id="rId1322" Type="http://schemas.openxmlformats.org/officeDocument/2006/relationships/hyperlink" Target="https://woodbury.edu/program/school-of-architecture/programs/architecture-march-la/" TargetMode="External"/><Relationship Id="rId17" Type="http://schemas.openxmlformats.org/officeDocument/2006/relationships/hyperlink" Target="http://www.asu.edu/" TargetMode="External"/><Relationship Id="rId59" Type="http://schemas.openxmlformats.org/officeDocument/2006/relationships/hyperlink" Target="http://www.the-bac.edu/" TargetMode="External"/><Relationship Id="rId124" Type="http://schemas.openxmlformats.org/officeDocument/2006/relationships/hyperlink" Target="https://architecture.catholic.edu/academics/graduate-programs/index.html" TargetMode="External"/><Relationship Id="rId527" Type="http://schemas.openxmlformats.org/officeDocument/2006/relationships/hyperlink" Target="http://www.pupr.edu/" TargetMode="External"/><Relationship Id="rId569" Type="http://schemas.openxmlformats.org/officeDocument/2006/relationships/hyperlink" Target="http://www.rpi.edu/" TargetMode="External"/><Relationship Id="rId734" Type="http://schemas.openxmlformats.org/officeDocument/2006/relationships/hyperlink" Target="http://www.utexas.edu/" TargetMode="External"/><Relationship Id="rId776" Type="http://schemas.openxmlformats.org/officeDocument/2006/relationships/hyperlink" Target="http://tulane.edu/" TargetMode="External"/><Relationship Id="rId941" Type="http://schemas.openxmlformats.org/officeDocument/2006/relationships/hyperlink" Target="http://www.uic.edu/" TargetMode="External"/><Relationship Id="rId983" Type="http://schemas.openxmlformats.org/officeDocument/2006/relationships/hyperlink" Target="http://www.umd.edu/" TargetMode="External"/><Relationship Id="rId1157" Type="http://schemas.openxmlformats.org/officeDocument/2006/relationships/hyperlink" Target="http://www.upenn.edu/" TargetMode="External"/><Relationship Id="rId1199" Type="http://schemas.openxmlformats.org/officeDocument/2006/relationships/hyperlink" Target="http://www.utah.edu/" TargetMode="External"/><Relationship Id="rId70" Type="http://schemas.openxmlformats.org/officeDocument/2006/relationships/hyperlink" Target="https://www.bgsu.edu/technology-architecture-and-applied-engineering/graduate-programs/master-of-architecture.html" TargetMode="External"/><Relationship Id="rId166" Type="http://schemas.openxmlformats.org/officeDocument/2006/relationships/hyperlink" Target="https://www.arch.columbia.edu/programs/14-ph-d-in-historic-preservation" TargetMode="External"/><Relationship Id="rId331" Type="http://schemas.openxmlformats.org/officeDocument/2006/relationships/hyperlink" Target="http://www.iastate.edu/" TargetMode="External"/><Relationship Id="rId373" Type="http://schemas.openxmlformats.org/officeDocument/2006/relationships/hyperlink" Target="http://www.k-state.edu/" TargetMode="External"/><Relationship Id="rId429" Type="http://schemas.openxmlformats.org/officeDocument/2006/relationships/hyperlink" Target="http://www.miamioh.edu/" TargetMode="External"/><Relationship Id="rId580" Type="http://schemas.openxmlformats.org/officeDocument/2006/relationships/hyperlink" Target="http://www.risd.edu/" TargetMode="External"/><Relationship Id="rId636" Type="http://schemas.openxmlformats.org/officeDocument/2006/relationships/hyperlink" Target="http://www.siu.edu/" TargetMode="External"/><Relationship Id="rId801" Type="http://schemas.openxmlformats.org/officeDocument/2006/relationships/hyperlink" Target="https://ced.berkeley.edu/academics/architecture/programs/ph.d/" TargetMode="External"/><Relationship Id="rId1017" Type="http://schemas.openxmlformats.org/officeDocument/2006/relationships/hyperlink" Target="http://www.miami.edu/" TargetMode="External"/><Relationship Id="rId1059" Type="http://schemas.openxmlformats.org/officeDocument/2006/relationships/hyperlink" Target="https://dha.design.umn.edu/programs/grad/" TargetMode="External"/><Relationship Id="rId1224" Type="http://schemas.openxmlformats.org/officeDocument/2006/relationships/hyperlink" Target="https://arch.be.uw.edu/programs-and-courses/ms-arch/design-technology/" TargetMode="External"/><Relationship Id="rId1266" Type="http://schemas.openxmlformats.org/officeDocument/2006/relationships/hyperlink" Target="https://archdesign.caus.vt.edu/degrees/ph-d-in-architecture-and-design-research/" TargetMode="External"/><Relationship Id="rId1" Type="http://schemas.openxmlformats.org/officeDocument/2006/relationships/hyperlink" Target="http://www.academyart.edu/" TargetMode="External"/><Relationship Id="rId233" Type="http://schemas.openxmlformats.org/officeDocument/2006/relationships/hyperlink" Target="http://www.ewu.edu/" TargetMode="External"/><Relationship Id="rId440" Type="http://schemas.openxmlformats.org/officeDocument/2006/relationships/hyperlink" Target="https://www.mtsu.edu/programs/public-history-phd/index.php" TargetMode="External"/><Relationship Id="rId678" Type="http://schemas.openxmlformats.org/officeDocument/2006/relationships/hyperlink" Target="http://www.temple.edu/" TargetMode="External"/><Relationship Id="rId843" Type="http://schemas.openxmlformats.org/officeDocument/2006/relationships/hyperlink" Target="https://daap.uc.edu/academics/said/programs/m-arch" TargetMode="External"/><Relationship Id="rId885" Type="http://schemas.openxmlformats.org/officeDocument/2006/relationships/hyperlink" Target="https://dcp.ufl.edu/architecture/graduate-school/admissions/how-to-apply/" TargetMode="External"/><Relationship Id="rId1070" Type="http://schemas.openxmlformats.org/officeDocument/2006/relationships/hyperlink" Target="http://www.unl.edu/" TargetMode="External"/><Relationship Id="rId1126" Type="http://schemas.openxmlformats.org/officeDocument/2006/relationships/hyperlink" Target="https://architecture.ou.edu/urban-design/" TargetMode="External"/><Relationship Id="rId28" Type="http://schemas.openxmlformats.org/officeDocument/2006/relationships/hyperlink" Target="https://design.asu.edu/degree-programs/landscape-architecture-mla" TargetMode="External"/><Relationship Id="rId275" Type="http://schemas.openxmlformats.org/officeDocument/2006/relationships/hyperlink" Target="http://www.gatech.edu/" TargetMode="External"/><Relationship Id="rId300" Type="http://schemas.openxmlformats.org/officeDocument/2006/relationships/hyperlink" Target="https://www.gsd.harvard.edu/doctoral-programs/doctor-of-philosophy/requirements/" TargetMode="External"/><Relationship Id="rId482" Type="http://schemas.openxmlformats.org/officeDocument/2006/relationships/hyperlink" Target="https://design.ncsu.edu/academics/phd-in-design/" TargetMode="External"/><Relationship Id="rId538" Type="http://schemas.openxmlformats.org/officeDocument/2006/relationships/hyperlink" Target="https://www.pdx.edu/architecture/graduate" TargetMode="External"/><Relationship Id="rId703" Type="http://schemas.openxmlformats.org/officeDocument/2006/relationships/hyperlink" Target="http://www.depts.ttu.edu/larc/programs_and_degrees/mla/Archive/MLA_Old.php" TargetMode="External"/><Relationship Id="rId745" Type="http://schemas.openxmlformats.org/officeDocument/2006/relationships/hyperlink" Target="https://soa.utexas.edu/node/6779" TargetMode="External"/><Relationship Id="rId910" Type="http://schemas.openxmlformats.org/officeDocument/2006/relationships/hyperlink" Target="http://www.manoa.hawaii.edu/" TargetMode="External"/><Relationship Id="rId952" Type="http://schemas.openxmlformats.org/officeDocument/2006/relationships/hyperlink" Target="https://landarch.illinois.edu/mla-program/" TargetMode="External"/><Relationship Id="rId1168" Type="http://schemas.openxmlformats.org/officeDocument/2006/relationships/hyperlink" Target="https://www.design.upenn.edu/landscape-architecture/landscape-architecture-about" TargetMode="External"/><Relationship Id="rId1333" Type="http://schemas.openxmlformats.org/officeDocument/2006/relationships/hyperlink" Target="http://www.yale.edu/" TargetMode="External"/><Relationship Id="rId81" Type="http://schemas.openxmlformats.org/officeDocument/2006/relationships/hyperlink" Target="http://calpoly.edu/" TargetMode="External"/><Relationship Id="rId135" Type="http://schemas.openxmlformats.org/officeDocument/2006/relationships/hyperlink" Target="http://www.clemson.edu/" TargetMode="External"/><Relationship Id="rId177" Type="http://schemas.openxmlformats.org/officeDocument/2006/relationships/hyperlink" Target="http://www.columbia.edu/" TargetMode="External"/><Relationship Id="rId342" Type="http://schemas.openxmlformats.org/officeDocument/2006/relationships/hyperlink" Target="https://www.design.iastate.edu/interior-design/graduate-degrees/mfa-in-interior-design/" TargetMode="External"/><Relationship Id="rId384" Type="http://schemas.openxmlformats.org/officeDocument/2006/relationships/hyperlink" Target="http://catalog.kent.edu/colleges/ae/architecture-march/" TargetMode="External"/><Relationship Id="rId591" Type="http://schemas.openxmlformats.org/officeDocument/2006/relationships/hyperlink" Target="https://www.rwu.edu/graduate/programs/graduate-programs/preservation-practices" TargetMode="External"/><Relationship Id="rId605" Type="http://schemas.openxmlformats.org/officeDocument/2006/relationships/hyperlink" Target="https://curriculum.sdsu.edu/curriculum-services/graduate-bulletin/19_20_gb/044-city-planning.pdf" TargetMode="External"/><Relationship Id="rId787" Type="http://schemas.openxmlformats.org/officeDocument/2006/relationships/hyperlink" Target="https://capla.arizona.edu/academics/master-science-urban-planning/curriculum-concentrations-courses" TargetMode="External"/><Relationship Id="rId812" Type="http://schemas.openxmlformats.org/officeDocument/2006/relationships/hyperlink" Target="http://www.berkeley.edu/" TargetMode="External"/><Relationship Id="rId994" Type="http://schemas.openxmlformats.org/officeDocument/2006/relationships/hyperlink" Target="https://arch.umd.edu/hisp/historic-preservation" TargetMode="External"/><Relationship Id="rId1028" Type="http://schemas.openxmlformats.org/officeDocument/2006/relationships/hyperlink" Target="https://taubmancollege.umich.edu/architecture/degrees/phd-architecture" TargetMode="External"/><Relationship Id="rId1235" Type="http://schemas.openxmlformats.org/officeDocument/2006/relationships/hyperlink" Target="http://www.tacoma.uw.edu/" TargetMode="External"/><Relationship Id="rId202" Type="http://schemas.openxmlformats.org/officeDocument/2006/relationships/hyperlink" Target="https://aap.cornell.edu/academics/architecture/graduate/march" TargetMode="External"/><Relationship Id="rId244" Type="http://schemas.openxmlformats.org/officeDocument/2006/relationships/hyperlink" Target="http://cdsi.fau.edu/surp/murp/" TargetMode="External"/><Relationship Id="rId647" Type="http://schemas.openxmlformats.org/officeDocument/2006/relationships/hyperlink" Target="https://www.esf.edu/la/graduate/mla.htm" TargetMode="External"/><Relationship Id="rId689" Type="http://schemas.openxmlformats.org/officeDocument/2006/relationships/hyperlink" Target="http://laup.arch.tamu.edu/academics/graduate/mup/index.html" TargetMode="External"/><Relationship Id="rId854" Type="http://schemas.openxmlformats.org/officeDocument/2006/relationships/hyperlink" Target="http://www.ucdenver.edu/" TargetMode="External"/><Relationship Id="rId896" Type="http://schemas.openxmlformats.org/officeDocument/2006/relationships/hyperlink" Target="http://www.ufl.edu/" TargetMode="External"/><Relationship Id="rId1081" Type="http://schemas.openxmlformats.org/officeDocument/2006/relationships/hyperlink" Target="http://architecture.unm.edu/degree-programs/graduate-degree.html" TargetMode="External"/><Relationship Id="rId1277" Type="http://schemas.openxmlformats.org/officeDocument/2006/relationships/hyperlink" Target="http://www.vt.edu/" TargetMode="External"/><Relationship Id="rId1302" Type="http://schemas.openxmlformats.org/officeDocument/2006/relationships/hyperlink" Target="https://wit.edu/architecture" TargetMode="External"/><Relationship Id="rId39" Type="http://schemas.openxmlformats.org/officeDocument/2006/relationships/hyperlink" Target="http://www.bsu.edu/" TargetMode="External"/><Relationship Id="rId286" Type="http://schemas.openxmlformats.org/officeDocument/2006/relationships/hyperlink" Target="http://mshci.gatech.edu/" TargetMode="External"/><Relationship Id="rId451" Type="http://schemas.openxmlformats.org/officeDocument/2006/relationships/hyperlink" Target="http://www.morgan.edu/" TargetMode="External"/><Relationship Id="rId493" Type="http://schemas.openxmlformats.org/officeDocument/2006/relationships/hyperlink" Target="https://www.ndsu.edu/" TargetMode="External"/><Relationship Id="rId507" Type="http://schemas.openxmlformats.org/officeDocument/2006/relationships/hyperlink" Target="http://www.osu.edu/" TargetMode="External"/><Relationship Id="rId549" Type="http://schemas.openxmlformats.org/officeDocument/2006/relationships/hyperlink" Target="http://www.pratt.edu/" TargetMode="External"/><Relationship Id="rId714" Type="http://schemas.openxmlformats.org/officeDocument/2006/relationships/hyperlink" Target="http://www.utk.edu/" TargetMode="External"/><Relationship Id="rId756" Type="http://schemas.openxmlformats.org/officeDocument/2006/relationships/hyperlink" Target="http://www.utsa.edu/" TargetMode="External"/><Relationship Id="rId921" Type="http://schemas.openxmlformats.org/officeDocument/2006/relationships/hyperlink" Target="https://uh.edu/architecture/programs/graduate-programs/architectural-studies/" TargetMode="External"/><Relationship Id="rId1137" Type="http://schemas.openxmlformats.org/officeDocument/2006/relationships/hyperlink" Target="http://www.uoregon.edu/" TargetMode="External"/><Relationship Id="rId1179" Type="http://schemas.openxmlformats.org/officeDocument/2006/relationships/hyperlink" Target="http://www.usf.edu/" TargetMode="External"/><Relationship Id="rId50" Type="http://schemas.openxmlformats.org/officeDocument/2006/relationships/hyperlink" Target="http://www.the-bac.edu/" TargetMode="External"/><Relationship Id="rId104" Type="http://schemas.openxmlformats.org/officeDocument/2006/relationships/hyperlink" Target="https://soa.cmu.edu/phdcd" TargetMode="External"/><Relationship Id="rId146" Type="http://schemas.openxmlformats.org/officeDocument/2006/relationships/hyperlink" Target="http://www.clemson.edu/caah/departments/architecture/programs/graduate/master-of-architecture/index.html" TargetMode="External"/><Relationship Id="rId188" Type="http://schemas.openxmlformats.org/officeDocument/2006/relationships/hyperlink" Target="https://aap.cornell.edu/academics/architecture/graduate/haud" TargetMode="External"/><Relationship Id="rId311" Type="http://schemas.openxmlformats.org/officeDocument/2006/relationships/hyperlink" Target="http://www.harvard.edu/" TargetMode="External"/><Relationship Id="rId353" Type="http://schemas.openxmlformats.org/officeDocument/2006/relationships/hyperlink" Target="http://www.philau.edu/" TargetMode="External"/><Relationship Id="rId395" Type="http://schemas.openxmlformats.org/officeDocument/2006/relationships/hyperlink" Target="http://ltu.edu/" TargetMode="External"/><Relationship Id="rId409" Type="http://schemas.openxmlformats.org/officeDocument/2006/relationships/hyperlink" Target="http://web.mit.edu/student/" TargetMode="External"/><Relationship Id="rId560" Type="http://schemas.openxmlformats.org/officeDocument/2006/relationships/hyperlink" Target="https://www.pratt.edu/academics/school-of-design/graduate-school-of-design/interior-design-grad/interior-design-mfa/" TargetMode="External"/><Relationship Id="rId798" Type="http://schemas.openxmlformats.org/officeDocument/2006/relationships/hyperlink" Target="http://www.uark.edu/" TargetMode="External"/><Relationship Id="rId963" Type="http://schemas.openxmlformats.org/officeDocument/2006/relationships/hyperlink" Target="http://www.ku.edu/" TargetMode="External"/><Relationship Id="rId1039" Type="http://schemas.openxmlformats.org/officeDocument/2006/relationships/hyperlink" Target="http://www.umich.edu/" TargetMode="External"/><Relationship Id="rId1190" Type="http://schemas.openxmlformats.org/officeDocument/2006/relationships/hyperlink" Target="https://arch.usc.edu/master-of-advanced-architectural-studies" TargetMode="External"/><Relationship Id="rId1204" Type="http://schemas.openxmlformats.org/officeDocument/2006/relationships/hyperlink" Target="http://soa.cap.utah.edu/degrees/graduate/march-3/" TargetMode="External"/><Relationship Id="rId1246" Type="http://schemas.openxmlformats.org/officeDocument/2006/relationships/hyperlink" Target="https://uwm.edu/sarup/architecture/phd/" TargetMode="External"/><Relationship Id="rId92" Type="http://schemas.openxmlformats.org/officeDocument/2006/relationships/hyperlink" Target="http://env.cpp.edu/la/degree/master-landscape-architecture" TargetMode="External"/><Relationship Id="rId213" Type="http://schemas.openxmlformats.org/officeDocument/2006/relationships/hyperlink" Target="http://www.ccny.cuny.edu/" TargetMode="External"/><Relationship Id="rId420" Type="http://schemas.openxmlformats.org/officeDocument/2006/relationships/hyperlink" Target="http://architecture.mit.edu/overview/smarchs-degrees" TargetMode="External"/><Relationship Id="rId616" Type="http://schemas.openxmlformats.org/officeDocument/2006/relationships/hyperlink" Target="http://www.saic.edu/" TargetMode="External"/><Relationship Id="rId658" Type="http://schemas.openxmlformats.org/officeDocument/2006/relationships/hyperlink" Target="http://www.buffalo.edu/" TargetMode="External"/><Relationship Id="rId823" Type="http://schemas.openxmlformats.org/officeDocument/2006/relationships/hyperlink" Target="https://uppp.soceco.uci.edu/murp/curriculum" TargetMode="External"/><Relationship Id="rId865" Type="http://schemas.openxmlformats.org/officeDocument/2006/relationships/hyperlink" Target="https://architectureandplanning.ucdenver.edu/architecture/academics/masters-programs/master-of-science-in-historic-preservation" TargetMode="External"/><Relationship Id="rId1050" Type="http://schemas.openxmlformats.org/officeDocument/2006/relationships/hyperlink" Target="https://arch.design.umn.edu/programs/mssd/" TargetMode="External"/><Relationship Id="rId1288" Type="http://schemas.openxmlformats.org/officeDocument/2006/relationships/hyperlink" Target="https://samfoxschool.wustl.edu/programs/march" TargetMode="External"/><Relationship Id="rId255" Type="http://schemas.openxmlformats.org/officeDocument/2006/relationships/hyperlink" Target="http://www.fiu.edu/" TargetMode="External"/><Relationship Id="rId297" Type="http://schemas.openxmlformats.org/officeDocument/2006/relationships/hyperlink" Target="http://www.harvard.edu/" TargetMode="External"/><Relationship Id="rId462" Type="http://schemas.openxmlformats.org/officeDocument/2006/relationships/hyperlink" Target="https://design.njit.edu/master-science-architecture" TargetMode="External"/><Relationship Id="rId518" Type="http://schemas.openxmlformats.org/officeDocument/2006/relationships/hyperlink" Target="https://arts.psu.edu/degrees/master-of-architecture/" TargetMode="External"/><Relationship Id="rId725" Type="http://schemas.openxmlformats.org/officeDocument/2006/relationships/hyperlink" Target="https://www.uta.edu/cappa/academics/planning-publicaffairs/planning/master-city-regional-planning.php" TargetMode="External"/><Relationship Id="rId932" Type="http://schemas.openxmlformats.org/officeDocument/2006/relationships/hyperlink" Target="https://cuppa.uic.edu/academics/upp/upp-programs/doctorate-urban-planning-policy/" TargetMode="External"/><Relationship Id="rId1092" Type="http://schemas.openxmlformats.org/officeDocument/2006/relationships/hyperlink" Target="http://uno.edu/" TargetMode="External"/><Relationship Id="rId1106" Type="http://schemas.openxmlformats.org/officeDocument/2006/relationships/hyperlink" Target="https://coaa.uncc.edu/architecture/graduate-programs/master-science-architecture-ms" TargetMode="External"/><Relationship Id="rId1148" Type="http://schemas.openxmlformats.org/officeDocument/2006/relationships/hyperlink" Target="https://archenvironment.uoregon.edu/interior-architecture/graduate/msiarch" TargetMode="External"/><Relationship Id="rId1313" Type="http://schemas.openxmlformats.org/officeDocument/2006/relationships/hyperlink" Target="http://www.wvu.edu/" TargetMode="External"/><Relationship Id="rId115" Type="http://schemas.openxmlformats.org/officeDocument/2006/relationships/hyperlink" Target="http://www.cmu.edu/" TargetMode="External"/><Relationship Id="rId157" Type="http://schemas.openxmlformats.org/officeDocument/2006/relationships/hyperlink" Target="http://www.cofc.edu/" TargetMode="External"/><Relationship Id="rId322" Type="http://schemas.openxmlformats.org/officeDocument/2006/relationships/hyperlink" Target="http://arch.iit.edu/study/mla" TargetMode="External"/><Relationship Id="rId364" Type="http://schemas.openxmlformats.org/officeDocument/2006/relationships/hyperlink" Target="https://www.jefferson.edu/academics/colleges-schools-institutes/architecture-and-the-built-environment/programs/interior-architecture-ms.html" TargetMode="External"/><Relationship Id="rId767" Type="http://schemas.openxmlformats.org/officeDocument/2006/relationships/hyperlink" Target="https://asegrad.tufts.edu/academics/explore-graduate-programs/public-policy" TargetMode="External"/><Relationship Id="rId974" Type="http://schemas.openxmlformats.org/officeDocument/2006/relationships/hyperlink" Target="https://design.uky.edu/interiors/" TargetMode="External"/><Relationship Id="rId1008" Type="http://schemas.openxmlformats.org/officeDocument/2006/relationships/hyperlink" Target="https://www.umass.edu/architecture/ms-design-historic-preservation" TargetMode="External"/><Relationship Id="rId1215" Type="http://schemas.openxmlformats.org/officeDocument/2006/relationships/hyperlink" Target="http://www.virginia.edu/" TargetMode="External"/><Relationship Id="rId61" Type="http://schemas.openxmlformats.org/officeDocument/2006/relationships/hyperlink" Target="http://www.the-bac.edu/" TargetMode="External"/><Relationship Id="rId199" Type="http://schemas.openxmlformats.org/officeDocument/2006/relationships/hyperlink" Target="http://www.cornell.edu/" TargetMode="External"/><Relationship Id="rId571" Type="http://schemas.openxmlformats.org/officeDocument/2006/relationships/hyperlink" Target="http://www.rpi.edu/" TargetMode="External"/><Relationship Id="rId627" Type="http://schemas.openxmlformats.org/officeDocument/2006/relationships/hyperlink" Target="https://www.sciarc.edu/academics/graduate/m-arch-1" TargetMode="External"/><Relationship Id="rId669" Type="http://schemas.openxmlformats.org/officeDocument/2006/relationships/hyperlink" Target="http://soa.syr.edu/programs/" TargetMode="External"/><Relationship Id="rId834" Type="http://schemas.openxmlformats.org/officeDocument/2006/relationships/hyperlink" Target="http://www.ucla.edu/" TargetMode="External"/><Relationship Id="rId876" Type="http://schemas.openxmlformats.org/officeDocument/2006/relationships/hyperlink" Target="http://www.ufl.edu/" TargetMode="External"/><Relationship Id="rId1257" Type="http://schemas.openxmlformats.org/officeDocument/2006/relationships/hyperlink" Target="http://www.usu.edu/" TargetMode="External"/><Relationship Id="rId1299" Type="http://schemas.openxmlformats.org/officeDocument/2006/relationships/hyperlink" Target="http://www.wayne.edu/" TargetMode="External"/><Relationship Id="rId19" Type="http://schemas.openxmlformats.org/officeDocument/2006/relationships/hyperlink" Target="http://www.asu.edu/" TargetMode="External"/><Relationship Id="rId224" Type="http://schemas.openxmlformats.org/officeDocument/2006/relationships/hyperlink" Target="https://drexel.edu/westphal/academics/graduate/INTR/" TargetMode="External"/><Relationship Id="rId266" Type="http://schemas.openxmlformats.org/officeDocument/2006/relationships/hyperlink" Target="https://planning.gatech.edu/phd" TargetMode="External"/><Relationship Id="rId431" Type="http://schemas.openxmlformats.org/officeDocument/2006/relationships/hyperlink" Target="https://www.msu.edu/" TargetMode="External"/><Relationship Id="rId473" Type="http://schemas.openxmlformats.org/officeDocument/2006/relationships/hyperlink" Target="http://www.newschoolarch.edu/" TargetMode="External"/><Relationship Id="rId529" Type="http://schemas.openxmlformats.org/officeDocument/2006/relationships/hyperlink" Target="http://www.pupr.edu/" TargetMode="External"/><Relationship Id="rId680" Type="http://schemas.openxmlformats.org/officeDocument/2006/relationships/hyperlink" Target="http://www.temple.edu/" TargetMode="External"/><Relationship Id="rId736" Type="http://schemas.openxmlformats.org/officeDocument/2006/relationships/hyperlink" Target="http://www.utexas.edu/" TargetMode="External"/><Relationship Id="rId901" Type="http://schemas.openxmlformats.org/officeDocument/2006/relationships/hyperlink" Target="https://ced.uga.edu/programs/mupd/" TargetMode="External"/><Relationship Id="rId1061" Type="http://schemas.openxmlformats.org/officeDocument/2006/relationships/hyperlink" Target="https://landarch.design.umn.edu/prog/mla/index.html" TargetMode="External"/><Relationship Id="rId1117" Type="http://schemas.openxmlformats.org/officeDocument/2006/relationships/hyperlink" Target="http://www.ou.edu/" TargetMode="External"/><Relationship Id="rId1159" Type="http://schemas.openxmlformats.org/officeDocument/2006/relationships/hyperlink" Target="http://www.upenn.edu/" TargetMode="External"/><Relationship Id="rId1324" Type="http://schemas.openxmlformats.org/officeDocument/2006/relationships/hyperlink" Target="https://woodbury.edu/program/school-of-architecture/programs/interior-architecture-mia-la/" TargetMode="External"/><Relationship Id="rId30" Type="http://schemas.openxmlformats.org/officeDocument/2006/relationships/hyperlink" Target="https://cadc.auburn.edu/architecture/architecture-degrees-programs/mla/" TargetMode="External"/><Relationship Id="rId126" Type="http://schemas.openxmlformats.org/officeDocument/2006/relationships/hyperlink" Target="https://architecture.catholic.edu/academics/graduate-programs/city-and-regional-planning/index.html" TargetMode="External"/><Relationship Id="rId168" Type="http://schemas.openxmlformats.org/officeDocument/2006/relationships/hyperlink" Target="https://www.arch.columbia.edu/programs/1-master-of-architecture" TargetMode="External"/><Relationship Id="rId333" Type="http://schemas.openxmlformats.org/officeDocument/2006/relationships/hyperlink" Target="http://www.iastate.edu/" TargetMode="External"/><Relationship Id="rId540" Type="http://schemas.openxmlformats.org/officeDocument/2006/relationships/hyperlink" Target="https://www.pvamu.edu/soa/programs/graduate/architecture/" TargetMode="External"/><Relationship Id="rId778" Type="http://schemas.openxmlformats.org/officeDocument/2006/relationships/hyperlink" Target="https://cupey.uagm.edu/" TargetMode="External"/><Relationship Id="rId943" Type="http://schemas.openxmlformats.org/officeDocument/2006/relationships/hyperlink" Target="http://www.illinois.edu/" TargetMode="External"/><Relationship Id="rId985" Type="http://schemas.openxmlformats.org/officeDocument/2006/relationships/hyperlink" Target="http://www.umd.edu/" TargetMode="External"/><Relationship Id="rId1019" Type="http://schemas.openxmlformats.org/officeDocument/2006/relationships/hyperlink" Target="http://www.miami.edu/" TargetMode="External"/><Relationship Id="rId1170" Type="http://schemas.openxmlformats.org/officeDocument/2006/relationships/hyperlink" Target="https://gspia.pitt.edu/academics/majors/urban-affairs-and-planning" TargetMode="External"/><Relationship Id="rId72" Type="http://schemas.openxmlformats.org/officeDocument/2006/relationships/hyperlink" Target="https://www.bgsu.edu/ecampus/masters-degrees/med-instructional-design.html" TargetMode="External"/><Relationship Id="rId375" Type="http://schemas.openxmlformats.org/officeDocument/2006/relationships/hyperlink" Target="http://www.k-state.edu/" TargetMode="External"/><Relationship Id="rId582" Type="http://schemas.openxmlformats.org/officeDocument/2006/relationships/hyperlink" Target="http://www.rice.edu/" TargetMode="External"/><Relationship Id="rId638" Type="http://schemas.openxmlformats.org/officeDocument/2006/relationships/hyperlink" Target="http://www.siu.edu/" TargetMode="External"/><Relationship Id="rId803" Type="http://schemas.openxmlformats.org/officeDocument/2006/relationships/hyperlink" Target="https://ced.berkeley.edu/academics/city-regional-planning/programs/phd-in-city-and-regional-planning/" TargetMode="External"/><Relationship Id="rId845" Type="http://schemas.openxmlformats.org/officeDocument/2006/relationships/hyperlink" Target="https://daap.uc.edu/academics/said/programs/ms-arch" TargetMode="External"/><Relationship Id="rId1030" Type="http://schemas.openxmlformats.org/officeDocument/2006/relationships/hyperlink" Target="https://taubmancollege.umich.edu/urbanplanning/degrees/phd-urban-and-regional-planning" TargetMode="External"/><Relationship Id="rId1226" Type="http://schemas.openxmlformats.org/officeDocument/2006/relationships/hyperlink" Target="http://arch.be.uw.edu/programs-and-courses/ms-arch/theory/" TargetMode="External"/><Relationship Id="rId1268" Type="http://schemas.openxmlformats.org/officeDocument/2006/relationships/hyperlink" Target="https://spia.vt.edu/academics/graduate/murp.html" TargetMode="External"/><Relationship Id="rId3" Type="http://schemas.openxmlformats.org/officeDocument/2006/relationships/hyperlink" Target="http://www.academyart.edu/" TargetMode="External"/><Relationship Id="rId235" Type="http://schemas.openxmlformats.org/officeDocument/2006/relationships/hyperlink" Target="http://www.fairmontstate.edu/" TargetMode="External"/><Relationship Id="rId277" Type="http://schemas.openxmlformats.org/officeDocument/2006/relationships/hyperlink" Target="http://www.gatech.edu/" TargetMode="External"/><Relationship Id="rId400" Type="http://schemas.openxmlformats.org/officeDocument/2006/relationships/hyperlink" Target="https://design.lsu.edu/architecture/admissions/master-of-architecture/" TargetMode="External"/><Relationship Id="rId442" Type="http://schemas.openxmlformats.org/officeDocument/2006/relationships/hyperlink" Target="https://www.mtsu.edu/programs/public-history-ma/index.php" TargetMode="External"/><Relationship Id="rId484" Type="http://schemas.openxmlformats.org/officeDocument/2006/relationships/hyperlink" Target="https://design.ncsu.edu/academics/doctor-of-design/" TargetMode="External"/><Relationship Id="rId705" Type="http://schemas.openxmlformats.org/officeDocument/2006/relationships/hyperlink" Target="https://www.depts.ttu.edu/architecture/acad-admissions/graduate-degrees-march.php" TargetMode="External"/><Relationship Id="rId887" Type="http://schemas.openxmlformats.org/officeDocument/2006/relationships/hyperlink" Target="https://dcp.ufl.edu/architecture/graduate-school/m-s-in-architectural-studies/" TargetMode="External"/><Relationship Id="rId1072" Type="http://schemas.openxmlformats.org/officeDocument/2006/relationships/hyperlink" Target="http://www.unl.edu/" TargetMode="External"/><Relationship Id="rId1128" Type="http://schemas.openxmlformats.org/officeDocument/2006/relationships/hyperlink" Target="https://architecture.ou.edu/urban-design/" TargetMode="External"/><Relationship Id="rId1335" Type="http://schemas.openxmlformats.org/officeDocument/2006/relationships/vmlDrawing" Target="../drawings/vmlDrawing3.vml"/><Relationship Id="rId137" Type="http://schemas.openxmlformats.org/officeDocument/2006/relationships/hyperlink" Target="http://www.clemson.edu/" TargetMode="External"/><Relationship Id="rId302" Type="http://schemas.openxmlformats.org/officeDocument/2006/relationships/hyperlink" Target="https://www.gsd.harvard.edu/doctoral-programs/doctor-of-philosophy/requirements/" TargetMode="External"/><Relationship Id="rId344" Type="http://schemas.openxmlformats.org/officeDocument/2006/relationships/hyperlink" Target="https://www.design.iastate.edu/interior-design/graduate-degrees/ma-in-art-and-design-interior-design/" TargetMode="External"/><Relationship Id="rId691" Type="http://schemas.openxmlformats.org/officeDocument/2006/relationships/hyperlink" Target="http://laup.arch.tamu.edu/academics/graduate/mlpd/index.html" TargetMode="External"/><Relationship Id="rId747" Type="http://schemas.openxmlformats.org/officeDocument/2006/relationships/hyperlink" Target="https://soa.utexas.edu/node/6779" TargetMode="External"/><Relationship Id="rId789" Type="http://schemas.openxmlformats.org/officeDocument/2006/relationships/hyperlink" Target="https://capla.arizona.edu/academics/master-architecture" TargetMode="External"/><Relationship Id="rId912" Type="http://schemas.openxmlformats.org/officeDocument/2006/relationships/hyperlink" Target="http://www.manoa.hawaii.edu/" TargetMode="External"/><Relationship Id="rId954" Type="http://schemas.openxmlformats.org/officeDocument/2006/relationships/hyperlink" Target="https://landarch.illinois.edu/msud-program/" TargetMode="External"/><Relationship Id="rId996" Type="http://schemas.openxmlformats.org/officeDocument/2006/relationships/hyperlink" Target="https://arch.umd.edu/rdev/real-estate-development" TargetMode="External"/><Relationship Id="rId41" Type="http://schemas.openxmlformats.org/officeDocument/2006/relationships/hyperlink" Target="http://www.bsu.edu/" TargetMode="External"/><Relationship Id="rId83" Type="http://schemas.openxmlformats.org/officeDocument/2006/relationships/hyperlink" Target="http://calpoly.edu/" TargetMode="External"/><Relationship Id="rId179" Type="http://schemas.openxmlformats.org/officeDocument/2006/relationships/hyperlink" Target="http://www.columbia.edu/" TargetMode="External"/><Relationship Id="rId386" Type="http://schemas.openxmlformats.org/officeDocument/2006/relationships/hyperlink" Target="https://www.kent.edu/caed/master-landscape-architecture" TargetMode="External"/><Relationship Id="rId551" Type="http://schemas.openxmlformats.org/officeDocument/2006/relationships/hyperlink" Target="http://www.pratt.edu/" TargetMode="External"/><Relationship Id="rId593" Type="http://schemas.openxmlformats.org/officeDocument/2006/relationships/hyperlink" Target="https://global.rowan.edu/programs/ms-in-urban-and-regional-planning.html" TargetMode="External"/><Relationship Id="rId607" Type="http://schemas.openxmlformats.org/officeDocument/2006/relationships/hyperlink" Target="https://www.sjsu.edu/urbanplanning/" TargetMode="External"/><Relationship Id="rId649" Type="http://schemas.openxmlformats.org/officeDocument/2006/relationships/hyperlink" Target="https://www.esf.edu/la/graduate/ms.htm" TargetMode="External"/><Relationship Id="rId814" Type="http://schemas.openxmlformats.org/officeDocument/2006/relationships/hyperlink" Target="http://www.berkeley.edu/" TargetMode="External"/><Relationship Id="rId856" Type="http://schemas.openxmlformats.org/officeDocument/2006/relationships/hyperlink" Target="http://www.ucdenver.edu/" TargetMode="External"/><Relationship Id="rId1181" Type="http://schemas.openxmlformats.org/officeDocument/2006/relationships/hyperlink" Target="http://www.usc.edu/" TargetMode="External"/><Relationship Id="rId1237" Type="http://schemas.openxmlformats.org/officeDocument/2006/relationships/hyperlink" Target="http://www.tacoma.uw.edu/" TargetMode="External"/><Relationship Id="rId1279" Type="http://schemas.openxmlformats.org/officeDocument/2006/relationships/hyperlink" Target="http://wsu.edu/" TargetMode="External"/><Relationship Id="rId190" Type="http://schemas.openxmlformats.org/officeDocument/2006/relationships/hyperlink" Target="https://aap.cornell.edu/academics/crp/graduate" TargetMode="External"/><Relationship Id="rId204" Type="http://schemas.openxmlformats.org/officeDocument/2006/relationships/hyperlink" Target="https://aap.cornell.edu/academics/architecture/graduate/ms-aad" TargetMode="External"/><Relationship Id="rId246" Type="http://schemas.openxmlformats.org/officeDocument/2006/relationships/hyperlink" Target="http://catalog.fiu.edu/2019_2020/graduate/College_of_Communication_Architecture_The_Arts/Graduate_Landscape_Architecture_Environmental_and_Urban_Design.pdf" TargetMode="External"/><Relationship Id="rId288" Type="http://schemas.openxmlformats.org/officeDocument/2006/relationships/hyperlink" Target="https://catalog.gsu.edu/graduate20192020/college-of-arts-and-sciences/" TargetMode="External"/><Relationship Id="rId411" Type="http://schemas.openxmlformats.org/officeDocument/2006/relationships/hyperlink" Target="http://web.mit.edu/student/" TargetMode="External"/><Relationship Id="rId453" Type="http://schemas.openxmlformats.org/officeDocument/2006/relationships/hyperlink" Target="http://www.morgan.edu/" TargetMode="External"/><Relationship Id="rId509" Type="http://schemas.openxmlformats.org/officeDocument/2006/relationships/hyperlink" Target="http://www.osu.edu/" TargetMode="External"/><Relationship Id="rId660" Type="http://schemas.openxmlformats.org/officeDocument/2006/relationships/hyperlink" Target="http://www.buffalo.edu/" TargetMode="External"/><Relationship Id="rId898" Type="http://schemas.openxmlformats.org/officeDocument/2006/relationships/hyperlink" Target="http://www.uga.edu/" TargetMode="External"/><Relationship Id="rId1041" Type="http://schemas.openxmlformats.org/officeDocument/2006/relationships/hyperlink" Target="http://www.umich.edu/" TargetMode="External"/><Relationship Id="rId1083" Type="http://schemas.openxmlformats.org/officeDocument/2006/relationships/hyperlink" Target="http://crp.unm.edu/degree-programs/graduate-degree.html" TargetMode="External"/><Relationship Id="rId1139" Type="http://schemas.openxmlformats.org/officeDocument/2006/relationships/hyperlink" Target="http://www.uoregon.edu/" TargetMode="External"/><Relationship Id="rId1290" Type="http://schemas.openxmlformats.org/officeDocument/2006/relationships/hyperlink" Target="https://samfoxschool.wustl.edu/programs/mla" TargetMode="External"/><Relationship Id="rId1304" Type="http://schemas.openxmlformats.org/officeDocument/2006/relationships/hyperlink" Target="https://wit.edu/learning/school-management/construction-management-ms" TargetMode="External"/><Relationship Id="rId106" Type="http://schemas.openxmlformats.org/officeDocument/2006/relationships/hyperlink" Target="https://soa.cmu.edu/ddes" TargetMode="External"/><Relationship Id="rId313" Type="http://schemas.openxmlformats.org/officeDocument/2006/relationships/hyperlink" Target="http://www.harvard.edu/" TargetMode="External"/><Relationship Id="rId495" Type="http://schemas.openxmlformats.org/officeDocument/2006/relationships/hyperlink" Target="http://www.northeastern.edu/" TargetMode="External"/><Relationship Id="rId716" Type="http://schemas.openxmlformats.org/officeDocument/2006/relationships/hyperlink" Target="http://www.utk.edu/" TargetMode="External"/><Relationship Id="rId758" Type="http://schemas.openxmlformats.org/officeDocument/2006/relationships/hyperlink" Target="http://www.utsa.edu/" TargetMode="External"/><Relationship Id="rId923" Type="http://schemas.openxmlformats.org/officeDocument/2006/relationships/hyperlink" Target="https://uh.edu/architecture/programs/graduate-programs/industrial-design/" TargetMode="External"/><Relationship Id="rId965" Type="http://schemas.openxmlformats.org/officeDocument/2006/relationships/hyperlink" Target="http://www.ku.edu/" TargetMode="External"/><Relationship Id="rId1150" Type="http://schemas.openxmlformats.org/officeDocument/2006/relationships/hyperlink" Target="https://www.design.upenn.edu/architecture/phd/about" TargetMode="External"/><Relationship Id="rId10" Type="http://schemas.openxmlformats.org/officeDocument/2006/relationships/hyperlink" Target="https://www.aamu.edu/academics/graduate-studies/master-urban-regional-planning.html" TargetMode="External"/><Relationship Id="rId52" Type="http://schemas.openxmlformats.org/officeDocument/2006/relationships/hyperlink" Target="http://www.the-bac.edu/" TargetMode="External"/><Relationship Id="rId94" Type="http://schemas.openxmlformats.org/officeDocument/2006/relationships/hyperlink" Target="http://env.cpp.edu/urp/degree/master-urban-and-regional-planning" TargetMode="External"/><Relationship Id="rId148" Type="http://schemas.openxmlformats.org/officeDocument/2006/relationships/hyperlink" Target="http://www.clemson.edu/caah/departments/architecture/programs/graduate/master-of-science/index.html" TargetMode="External"/><Relationship Id="rId355" Type="http://schemas.openxmlformats.org/officeDocument/2006/relationships/hyperlink" Target="http://www.philau.edu/" TargetMode="External"/><Relationship Id="rId397" Type="http://schemas.openxmlformats.org/officeDocument/2006/relationships/hyperlink" Target="http://www.lsu.edu/" TargetMode="External"/><Relationship Id="rId520" Type="http://schemas.openxmlformats.org/officeDocument/2006/relationships/hyperlink" Target="https://arts.psu.edu/degrees/master-of-science-in-architecture/" TargetMode="External"/><Relationship Id="rId562" Type="http://schemas.openxmlformats.org/officeDocument/2006/relationships/hyperlink" Target="https://gradschool.princeton.edu/academics/fields-study/architecture" TargetMode="External"/><Relationship Id="rId618" Type="http://schemas.openxmlformats.org/officeDocument/2006/relationships/hyperlink" Target="http://www.saic.edu/" TargetMode="External"/><Relationship Id="rId825" Type="http://schemas.openxmlformats.org/officeDocument/2006/relationships/hyperlink" Target="https://www.aud.ucla.edu/academics/m-a-ph-d-in-architecture" TargetMode="External"/><Relationship Id="rId1192" Type="http://schemas.openxmlformats.org/officeDocument/2006/relationships/hyperlink" Target="https://arch.usc.edu/master-of-building-science" TargetMode="External"/><Relationship Id="rId1206" Type="http://schemas.openxmlformats.org/officeDocument/2006/relationships/hyperlink" Target="http://soa.cap.utah.edu/degrees/graduate/msas/" TargetMode="External"/><Relationship Id="rId1248" Type="http://schemas.openxmlformats.org/officeDocument/2006/relationships/hyperlink" Target="https://uwm.edu/sarup/architecture/march/" TargetMode="External"/><Relationship Id="rId215" Type="http://schemas.openxmlformats.org/officeDocument/2006/relationships/hyperlink" Target="http://www.ccny.cuny.edu/" TargetMode="External"/><Relationship Id="rId257" Type="http://schemas.openxmlformats.org/officeDocument/2006/relationships/hyperlink" Target="http://www.fsu.edu/" TargetMode="External"/><Relationship Id="rId422" Type="http://schemas.openxmlformats.org/officeDocument/2006/relationships/hyperlink" Target="http://architecture.mit.edu/building-technology/degree/smbt" TargetMode="External"/><Relationship Id="rId464" Type="http://schemas.openxmlformats.org/officeDocument/2006/relationships/hyperlink" Target="https://design.njit.edu/master-infrastructure-planning" TargetMode="External"/><Relationship Id="rId867" Type="http://schemas.openxmlformats.org/officeDocument/2006/relationships/hyperlink" Target="https://www.bidenschool.udel.edu/doctoral-programs/academic-programs/ph-d-in-urban-affairs-public-policy" TargetMode="External"/><Relationship Id="rId1010" Type="http://schemas.openxmlformats.org/officeDocument/2006/relationships/hyperlink" Target="https://environment.umb.edu/graduate-programs/urban-planning-and-community-development-ms" TargetMode="External"/><Relationship Id="rId1052" Type="http://schemas.openxmlformats.org/officeDocument/2006/relationships/hyperlink" Target="https://arch.design.umn.edu/programs/msmd/" TargetMode="External"/><Relationship Id="rId1094" Type="http://schemas.openxmlformats.org/officeDocument/2006/relationships/hyperlink" Target="http://uno.edu/" TargetMode="External"/><Relationship Id="rId1108" Type="http://schemas.openxmlformats.org/officeDocument/2006/relationships/hyperlink" Target="https://coaa.uncc.edu/architecture/graduate-programs/master-urban-design" TargetMode="External"/><Relationship Id="rId1315" Type="http://schemas.openxmlformats.org/officeDocument/2006/relationships/hyperlink" Target="http://www.wvu.edu/" TargetMode="External"/><Relationship Id="rId299" Type="http://schemas.openxmlformats.org/officeDocument/2006/relationships/hyperlink" Target="http://www.harvard.edu/" TargetMode="External"/><Relationship Id="rId727" Type="http://schemas.openxmlformats.org/officeDocument/2006/relationships/hyperlink" Target="https://www.uta.edu/cappa/academics/landscape-architecture/master-landscape.php" TargetMode="External"/><Relationship Id="rId934" Type="http://schemas.openxmlformats.org/officeDocument/2006/relationships/hyperlink" Target="https://cuppa.uic.edu/academics/upp/upp-programs/master-of-city-design/" TargetMode="External"/><Relationship Id="rId63" Type="http://schemas.openxmlformats.org/officeDocument/2006/relationships/hyperlink" Target="http://www.bu.edu/" TargetMode="External"/><Relationship Id="rId159" Type="http://schemas.openxmlformats.org/officeDocument/2006/relationships/hyperlink" Target="http://www.cofc.edu/" TargetMode="External"/><Relationship Id="rId366" Type="http://schemas.openxmlformats.org/officeDocument/2006/relationships/hyperlink" Target="https://www.jefferson.edu/academics/colleges-schools-institutes/architecture-and-the-built-environment/programs/real-estate-development-ms.html" TargetMode="External"/><Relationship Id="rId573" Type="http://schemas.openxmlformats.org/officeDocument/2006/relationships/hyperlink" Target="http://www.rpi.edu/" TargetMode="External"/><Relationship Id="rId780" Type="http://schemas.openxmlformats.org/officeDocument/2006/relationships/hyperlink" Target="https://cupey.uagm.edu/" TargetMode="External"/><Relationship Id="rId1217" Type="http://schemas.openxmlformats.org/officeDocument/2006/relationships/hyperlink" Target="http://www.virginia.edu/" TargetMode="External"/><Relationship Id="rId226" Type="http://schemas.openxmlformats.org/officeDocument/2006/relationships/hyperlink" Target="https://drexel.edu/westphal/academics/graduate/URBS/" TargetMode="External"/><Relationship Id="rId433" Type="http://schemas.openxmlformats.org/officeDocument/2006/relationships/hyperlink" Target="https://www.msu.edu/" TargetMode="External"/><Relationship Id="rId878" Type="http://schemas.openxmlformats.org/officeDocument/2006/relationships/hyperlink" Target="http://www.ufl.edu/" TargetMode="External"/><Relationship Id="rId1063" Type="http://schemas.openxmlformats.org/officeDocument/2006/relationships/hyperlink" Target="https://landarch.design.umn.edu/prog/msla/index.html" TargetMode="External"/><Relationship Id="rId1270" Type="http://schemas.openxmlformats.org/officeDocument/2006/relationships/hyperlink" Target="https://archdesign.caus.vt.edu/degrees/master-of-landscape-architecture/" TargetMode="External"/><Relationship Id="rId640" Type="http://schemas.openxmlformats.org/officeDocument/2006/relationships/hyperlink" Target="http://www.albany.edu/" TargetMode="External"/><Relationship Id="rId738" Type="http://schemas.openxmlformats.org/officeDocument/2006/relationships/hyperlink" Target="http://www.utexas.edu/" TargetMode="External"/><Relationship Id="rId945" Type="http://schemas.openxmlformats.org/officeDocument/2006/relationships/hyperlink" Target="http://www.illinois.edu/" TargetMode="External"/><Relationship Id="rId74" Type="http://schemas.openxmlformats.org/officeDocument/2006/relationships/hyperlink" Target="https://www.bgsu.edu/technology-architecture-and-applied-engineering/graduate-programs/construction-management.html" TargetMode="External"/><Relationship Id="rId377" Type="http://schemas.openxmlformats.org/officeDocument/2006/relationships/hyperlink" Target="http://www.k-state.edu/" TargetMode="External"/><Relationship Id="rId500" Type="http://schemas.openxmlformats.org/officeDocument/2006/relationships/hyperlink" Target="https://www.northeastern.edu/graduate/program/master-of-science-in-sustainable-building-systems-5284/" TargetMode="External"/><Relationship Id="rId584" Type="http://schemas.openxmlformats.org/officeDocument/2006/relationships/hyperlink" Target="http://www.rice.edu/" TargetMode="External"/><Relationship Id="rId805" Type="http://schemas.openxmlformats.org/officeDocument/2006/relationships/hyperlink" Target="https://ced.berkeley.edu/academics/landscape-architecture-environmental-planning/programs/phd-in-landscape-architecture-and-environmental-planning/" TargetMode="External"/><Relationship Id="rId1130" Type="http://schemas.openxmlformats.org/officeDocument/2006/relationships/hyperlink" Target="https://pppm.uoregon.edu/grad/phd" TargetMode="External"/><Relationship Id="rId1228" Type="http://schemas.openxmlformats.org/officeDocument/2006/relationships/hyperlink" Target="http://cm.be.uw.edu/degrees-certificates/graduate-degrees/" TargetMode="External"/><Relationship Id="rId5" Type="http://schemas.openxmlformats.org/officeDocument/2006/relationships/hyperlink" Target="http://www.academyart.edu/" TargetMode="External"/><Relationship Id="rId237" Type="http://schemas.openxmlformats.org/officeDocument/2006/relationships/hyperlink" Target="http://www.ferris.edu/" TargetMode="External"/><Relationship Id="rId791" Type="http://schemas.openxmlformats.org/officeDocument/2006/relationships/hyperlink" Target="https://capla.arizona.edu/academics/master-science-architecture" TargetMode="External"/><Relationship Id="rId889" Type="http://schemas.openxmlformats.org/officeDocument/2006/relationships/hyperlink" Target="https://dcp.ufl.edu/rinker/academics/masters/construction-management/" TargetMode="External"/><Relationship Id="rId1074" Type="http://schemas.openxmlformats.org/officeDocument/2006/relationships/hyperlink" Target="http://www.unlv.edu/" TargetMode="External"/><Relationship Id="rId444" Type="http://schemas.openxmlformats.org/officeDocument/2006/relationships/hyperlink" Target="https://mankato.mnsu.edu/academics/academic-catalog/graduate/urban-and-regional-studies/urban-planning-ma/" TargetMode="External"/><Relationship Id="rId651" Type="http://schemas.openxmlformats.org/officeDocument/2006/relationships/hyperlink" Target="https://www.esf.edu/es/graduate/esgp.htm" TargetMode="External"/><Relationship Id="rId749" Type="http://schemas.openxmlformats.org/officeDocument/2006/relationships/hyperlink" Target="https://soa.utexas.edu/programs/architectural-history/graduate-study-history-architecture-ma-phd" TargetMode="External"/><Relationship Id="rId1281" Type="http://schemas.openxmlformats.org/officeDocument/2006/relationships/hyperlink" Target="http://wsu.edu/" TargetMode="External"/><Relationship Id="rId290" Type="http://schemas.openxmlformats.org/officeDocument/2006/relationships/hyperlink" Target="https://catalog.gsu.edu/graduate20192020/college-of-arts-and-sciences/" TargetMode="External"/><Relationship Id="rId304" Type="http://schemas.openxmlformats.org/officeDocument/2006/relationships/hyperlink" Target="https://www.gsd.harvard.edu/urban-planning-design/master-of-architecture-in-urban-design/" TargetMode="External"/><Relationship Id="rId388" Type="http://schemas.openxmlformats.org/officeDocument/2006/relationships/hyperlink" Target="https://www.kent.edu/caed/master-science-architecture-environmental-design" TargetMode="External"/><Relationship Id="rId511" Type="http://schemas.openxmlformats.org/officeDocument/2006/relationships/hyperlink" Target="http://www.osu.edu/" TargetMode="External"/><Relationship Id="rId609" Type="http://schemas.openxmlformats.org/officeDocument/2006/relationships/hyperlink" Target="https://www.scad.edu/academics/programs/preservation-design/degrees/ma" TargetMode="External"/><Relationship Id="rId956" Type="http://schemas.openxmlformats.org/officeDocument/2006/relationships/hyperlink" Target="https://urban.illinois.edu/programs-applying/master-urban-planning/" TargetMode="External"/><Relationship Id="rId1141" Type="http://schemas.openxmlformats.org/officeDocument/2006/relationships/hyperlink" Target="http://www.uoregon.edu/" TargetMode="External"/><Relationship Id="rId1239" Type="http://schemas.openxmlformats.org/officeDocument/2006/relationships/hyperlink" Target="http://www.uwc.edu/" TargetMode="External"/><Relationship Id="rId85" Type="http://schemas.openxmlformats.org/officeDocument/2006/relationships/hyperlink" Target="http://calpoly.edu/" TargetMode="External"/><Relationship Id="rId150" Type="http://schemas.openxmlformats.org/officeDocument/2006/relationships/hyperlink" Target="http://www.clemson.edu/caah/departments/architecture/programs/graduate/architecture-and-health/index.html" TargetMode="External"/><Relationship Id="rId595" Type="http://schemas.openxmlformats.org/officeDocument/2006/relationships/hyperlink" Target="https://bloustein.rutgers.edu/graduate/doctoral-studies/" TargetMode="External"/><Relationship Id="rId816" Type="http://schemas.openxmlformats.org/officeDocument/2006/relationships/hyperlink" Target="http://www.berkeley.edu/" TargetMode="External"/><Relationship Id="rId1001" Type="http://schemas.openxmlformats.org/officeDocument/2006/relationships/hyperlink" Target="http://www.umass.edu/" TargetMode="External"/><Relationship Id="rId248" Type="http://schemas.openxmlformats.org/officeDocument/2006/relationships/hyperlink" Target="http://catalog.fiu.edu/2019_2020/graduate/College_of_Communication_Architecture_The_Arts/Graduate_Landscape_Architecture_Environmental_and_Urban_Design.pdf" TargetMode="External"/><Relationship Id="rId455" Type="http://schemas.openxmlformats.org/officeDocument/2006/relationships/hyperlink" Target="http://www.morgan.edu/" TargetMode="External"/><Relationship Id="rId662" Type="http://schemas.openxmlformats.org/officeDocument/2006/relationships/hyperlink" Target="http://www.buffalo.edu/" TargetMode="External"/><Relationship Id="rId1085" Type="http://schemas.openxmlformats.org/officeDocument/2006/relationships/hyperlink" Target="http://landscape.unm.edu/degree-programs/index.html" TargetMode="External"/><Relationship Id="rId1292" Type="http://schemas.openxmlformats.org/officeDocument/2006/relationships/hyperlink" Target="https://samfoxschool.wustl.edu/programs/mud" TargetMode="External"/><Relationship Id="rId1306" Type="http://schemas.openxmlformats.org/officeDocument/2006/relationships/hyperlink" Target="https://catalog.wit.edu/management/construction-management/facility-management-masters/" TargetMode="External"/><Relationship Id="rId12" Type="http://schemas.openxmlformats.org/officeDocument/2006/relationships/hyperlink" Target="https://www.andrews.edu/said/architecture" TargetMode="External"/><Relationship Id="rId108" Type="http://schemas.openxmlformats.org/officeDocument/2006/relationships/hyperlink" Target="https://soa.cmu.edu/march" TargetMode="External"/><Relationship Id="rId315" Type="http://schemas.openxmlformats.org/officeDocument/2006/relationships/hyperlink" Target="http://www.howard.edu/" TargetMode="External"/><Relationship Id="rId522" Type="http://schemas.openxmlformats.org/officeDocument/2006/relationships/hyperlink" Target="https://stuckeman.psu.edu/larch/programs/mla" TargetMode="External"/><Relationship Id="rId967" Type="http://schemas.openxmlformats.org/officeDocument/2006/relationships/hyperlink" Target="http://www.ku.edu/" TargetMode="External"/><Relationship Id="rId1152" Type="http://schemas.openxmlformats.org/officeDocument/2006/relationships/hyperlink" Target="https://www.design.upenn.edu/city-regional-planning/phd/about" TargetMode="External"/><Relationship Id="rId96" Type="http://schemas.openxmlformats.org/officeDocument/2006/relationships/hyperlink" Target="http://env.cpp.edu/rs/degree/master-science-regenerative-studies" TargetMode="External"/><Relationship Id="rId161" Type="http://schemas.openxmlformats.org/officeDocument/2006/relationships/hyperlink" Target="http://www.columbia.edu/" TargetMode="External"/><Relationship Id="rId399" Type="http://schemas.openxmlformats.org/officeDocument/2006/relationships/hyperlink" Target="http://www.lsu.edu/" TargetMode="External"/><Relationship Id="rId827" Type="http://schemas.openxmlformats.org/officeDocument/2006/relationships/hyperlink" Target="https://luskin.ucla.edu/urban-planning/our-degrees" TargetMode="External"/><Relationship Id="rId1012" Type="http://schemas.openxmlformats.org/officeDocument/2006/relationships/hyperlink" Target="https://www.memphis.edu/planning/programs/" TargetMode="External"/><Relationship Id="rId259" Type="http://schemas.openxmlformats.org/officeDocument/2006/relationships/hyperlink" Target="http://www.fsu.edu/" TargetMode="External"/><Relationship Id="rId466" Type="http://schemas.openxmlformats.org/officeDocument/2006/relationships/hyperlink" Target="https://newschoolarch.edu/academics/school-of-architecture-and-cm/school-of-architecture/graduate-architecture-programs/integrated-path-to-architectural-licensure/" TargetMode="External"/><Relationship Id="rId673" Type="http://schemas.openxmlformats.org/officeDocument/2006/relationships/hyperlink" Target="https://bulletin.temple.edu/graduate/scd/tyler/city-regional-planning-ms/" TargetMode="External"/><Relationship Id="rId880" Type="http://schemas.openxmlformats.org/officeDocument/2006/relationships/hyperlink" Target="http://www.ufl.edu/" TargetMode="External"/><Relationship Id="rId1096" Type="http://schemas.openxmlformats.org/officeDocument/2006/relationships/hyperlink" Target="http://uno.edu/" TargetMode="External"/><Relationship Id="rId1317" Type="http://schemas.openxmlformats.org/officeDocument/2006/relationships/hyperlink" Target="http://www.wiu.edu/" TargetMode="External"/><Relationship Id="rId23" Type="http://schemas.openxmlformats.org/officeDocument/2006/relationships/hyperlink" Target="http://www.asu.edu/" TargetMode="External"/><Relationship Id="rId119" Type="http://schemas.openxmlformats.org/officeDocument/2006/relationships/hyperlink" Target="http://www.cmu.edu/" TargetMode="External"/><Relationship Id="rId326" Type="http://schemas.openxmlformats.org/officeDocument/2006/relationships/hyperlink" Target="https://architecture.indiana.edu/" TargetMode="External"/><Relationship Id="rId533" Type="http://schemas.openxmlformats.org/officeDocument/2006/relationships/hyperlink" Target="http://www.pdx.edu/" TargetMode="External"/><Relationship Id="rId978" Type="http://schemas.openxmlformats.org/officeDocument/2006/relationships/hyperlink" Target="https://soad.louisiana.edu/programs/master-architecture" TargetMode="External"/><Relationship Id="rId1163" Type="http://schemas.openxmlformats.org/officeDocument/2006/relationships/hyperlink" Target="http://www.upenn.edu/" TargetMode="External"/><Relationship Id="rId740" Type="http://schemas.openxmlformats.org/officeDocument/2006/relationships/hyperlink" Target="http://www.utexas.edu/" TargetMode="External"/><Relationship Id="rId838" Type="http://schemas.openxmlformats.org/officeDocument/2006/relationships/hyperlink" Target="http://www.uc.edu/" TargetMode="External"/><Relationship Id="rId1023" Type="http://schemas.openxmlformats.org/officeDocument/2006/relationships/hyperlink" Target="http://www.miami.edu/" TargetMode="External"/><Relationship Id="rId172" Type="http://schemas.openxmlformats.org/officeDocument/2006/relationships/hyperlink" Target="https://www.arch.columbia.edu/programs/7-m-s-historic-preservation" TargetMode="External"/><Relationship Id="rId477" Type="http://schemas.openxmlformats.org/officeDocument/2006/relationships/hyperlink" Target="http://www.nyit.edu/" TargetMode="External"/><Relationship Id="rId600" Type="http://schemas.openxmlformats.org/officeDocument/2006/relationships/hyperlink" Target="http://newbrunswick.rutgers.edu/" TargetMode="External"/><Relationship Id="rId684" Type="http://schemas.openxmlformats.org/officeDocument/2006/relationships/hyperlink" Target="http://www.tamu.edu/" TargetMode="External"/><Relationship Id="rId1230" Type="http://schemas.openxmlformats.org/officeDocument/2006/relationships/hyperlink" Target="http://realestate.washington.edu/programs/masters-of-real-estate/" TargetMode="External"/><Relationship Id="rId1328" Type="http://schemas.openxmlformats.org/officeDocument/2006/relationships/hyperlink" Target="https://woodbury.edu/program/school-of-architecture/programs/architecture-msarch-red/" TargetMode="External"/><Relationship Id="rId337" Type="http://schemas.openxmlformats.org/officeDocument/2006/relationships/hyperlink" Target="http://www.iastate.edu/" TargetMode="External"/><Relationship Id="rId891" Type="http://schemas.openxmlformats.org/officeDocument/2006/relationships/hyperlink" Target="https://dcp.ufl.edu/interior/academics-pathways/" TargetMode="External"/><Relationship Id="rId905" Type="http://schemas.openxmlformats.org/officeDocument/2006/relationships/hyperlink" Target="https://ced.uga.edu/programs/mla/" TargetMode="External"/><Relationship Id="rId989" Type="http://schemas.openxmlformats.org/officeDocument/2006/relationships/hyperlink" Target="http://www.umd.edu/" TargetMode="External"/><Relationship Id="rId34" Type="http://schemas.openxmlformats.org/officeDocument/2006/relationships/hyperlink" Target="https://cla.auburn.edu/polisci/graduate-programs/master-of-community-planning/" TargetMode="External"/><Relationship Id="rId544" Type="http://schemas.openxmlformats.org/officeDocument/2006/relationships/hyperlink" Target="https://www.pratt.edu/academics/architecture/grad-arch-urban-design/grad-dept-architecture/" TargetMode="External"/><Relationship Id="rId751" Type="http://schemas.openxmlformats.org/officeDocument/2006/relationships/hyperlink" Target="http://cacp.utsa.edu/academic-programs/department-of-architecture/ph.d.-in-civil-engineering-building-performance-track/" TargetMode="External"/><Relationship Id="rId849" Type="http://schemas.openxmlformats.org/officeDocument/2006/relationships/hyperlink" Target="https://daap.uc.edu/academics/soa/programs/ms-art-education" TargetMode="External"/><Relationship Id="rId1174" Type="http://schemas.openxmlformats.org/officeDocument/2006/relationships/hyperlink" Target="http://earq.uprrp.edu/programa/maestria-en-arquitectura/" TargetMode="External"/><Relationship Id="rId183" Type="http://schemas.openxmlformats.org/officeDocument/2006/relationships/hyperlink" Target="http://www.cornell.edu/" TargetMode="External"/><Relationship Id="rId390" Type="http://schemas.openxmlformats.org/officeDocument/2006/relationships/hyperlink" Target="https://www.kent.edu/caed/master-science-construction-management" TargetMode="External"/><Relationship Id="rId404" Type="http://schemas.openxmlformats.org/officeDocument/2006/relationships/hyperlink" Target="http://design.latech.edu/architecture/" TargetMode="External"/><Relationship Id="rId611" Type="http://schemas.openxmlformats.org/officeDocument/2006/relationships/hyperlink" Target="https://www.scad.edu/academics/programs/preservation-design/degrees/mfa" TargetMode="External"/><Relationship Id="rId1034" Type="http://schemas.openxmlformats.org/officeDocument/2006/relationships/hyperlink" Target="https://seas.umich.edu/academics/master-landscape-architecture" TargetMode="External"/><Relationship Id="rId1241" Type="http://schemas.openxmlformats.org/officeDocument/2006/relationships/hyperlink" Target="http://www.uwc.edu/" TargetMode="External"/><Relationship Id="rId250" Type="http://schemas.openxmlformats.org/officeDocument/2006/relationships/hyperlink" Target="http://catalog.fiu.edu/2019_2020/graduate/College_of_Communication_Architecture_The_Arts/Graduate_Architecture.pdf" TargetMode="External"/><Relationship Id="rId488" Type="http://schemas.openxmlformats.org/officeDocument/2006/relationships/hyperlink" Target="https://design.ncsu.edu/academics/industrial-design/" TargetMode="External"/><Relationship Id="rId695" Type="http://schemas.openxmlformats.org/officeDocument/2006/relationships/hyperlink" Target="http://dept.arch.tamu.edu/graduate/master-architecture/index.html" TargetMode="External"/><Relationship Id="rId709" Type="http://schemas.openxmlformats.org/officeDocument/2006/relationships/hyperlink" Target="https://www.newschool.edu/parsons/mfa-interior-design/" TargetMode="External"/><Relationship Id="rId916" Type="http://schemas.openxmlformats.org/officeDocument/2006/relationships/hyperlink" Target="http://www.uh.edu/" TargetMode="External"/><Relationship Id="rId1101" Type="http://schemas.openxmlformats.org/officeDocument/2006/relationships/hyperlink" Target="https://planning.unc.edu/academics/phd/" TargetMode="External"/><Relationship Id="rId45" Type="http://schemas.openxmlformats.org/officeDocument/2006/relationships/hyperlink" Target="http://www.bsu.edu/" TargetMode="External"/><Relationship Id="rId110" Type="http://schemas.openxmlformats.org/officeDocument/2006/relationships/hyperlink" Target="https://soa.cmu.edu/maad" TargetMode="External"/><Relationship Id="rId348" Type="http://schemas.openxmlformats.org/officeDocument/2006/relationships/hyperlink" Target="https://www.design.iastate.edu/interdisciplinary-programs/sustainable-environments/degree/" TargetMode="External"/><Relationship Id="rId555" Type="http://schemas.openxmlformats.org/officeDocument/2006/relationships/hyperlink" Target="http://www.pratt.edu/" TargetMode="External"/><Relationship Id="rId762" Type="http://schemas.openxmlformats.org/officeDocument/2006/relationships/hyperlink" Target="http://www.tufts.edu/" TargetMode="External"/><Relationship Id="rId1185" Type="http://schemas.openxmlformats.org/officeDocument/2006/relationships/hyperlink" Target="http://www.usc.edu/" TargetMode="External"/><Relationship Id="rId194" Type="http://schemas.openxmlformats.org/officeDocument/2006/relationships/hyperlink" Target="https://aap.cornell.edu/academics/crp/graduate/ms-ma-rs-degree-details" TargetMode="External"/><Relationship Id="rId208" Type="http://schemas.openxmlformats.org/officeDocument/2006/relationships/hyperlink" Target="https://baker.realestate.cornell.edu/programs/" TargetMode="External"/><Relationship Id="rId415" Type="http://schemas.openxmlformats.org/officeDocument/2006/relationships/hyperlink" Target="http://web.mit.edu/student/" TargetMode="External"/><Relationship Id="rId622" Type="http://schemas.openxmlformats.org/officeDocument/2006/relationships/hyperlink" Target="http://www.sdstate.edu/" TargetMode="External"/><Relationship Id="rId1045" Type="http://schemas.openxmlformats.org/officeDocument/2006/relationships/hyperlink" Target="http://twin-cities.umn.edu/" TargetMode="External"/><Relationship Id="rId1252" Type="http://schemas.openxmlformats.org/officeDocument/2006/relationships/hyperlink" Target="https://uwm.edu/sarup/urban-planning/" TargetMode="External"/><Relationship Id="rId261" Type="http://schemas.openxmlformats.org/officeDocument/2006/relationships/hyperlink" Target="http://www.gwu.edu/" TargetMode="External"/><Relationship Id="rId499" Type="http://schemas.openxmlformats.org/officeDocument/2006/relationships/hyperlink" Target="http://www.northeastern.edu/" TargetMode="External"/><Relationship Id="rId927" Type="http://schemas.openxmlformats.org/officeDocument/2006/relationships/hyperlink" Target="https://www.uidaho.edu/caa/programs/architecture/m-architecture" TargetMode="External"/><Relationship Id="rId1112" Type="http://schemas.openxmlformats.org/officeDocument/2006/relationships/hyperlink" Target="https://architecture.nd.edu/academics-programs/graduate-programs/" TargetMode="External"/><Relationship Id="rId56" Type="http://schemas.openxmlformats.org/officeDocument/2006/relationships/hyperlink" Target="https://the-bac.edu/academics/school-of-design-studies/master-of-design-for-human-health" TargetMode="External"/><Relationship Id="rId359" Type="http://schemas.openxmlformats.org/officeDocument/2006/relationships/hyperlink" Target="http://www.philau.edu/" TargetMode="External"/><Relationship Id="rId566" Type="http://schemas.openxmlformats.org/officeDocument/2006/relationships/hyperlink" Target="https://www.arch.rpi.edu/academic/graduate/phd-program/" TargetMode="External"/><Relationship Id="rId773" Type="http://schemas.openxmlformats.org/officeDocument/2006/relationships/hyperlink" Target="https://architecture.tulane.edu/academics/architecture/m-arch" TargetMode="External"/><Relationship Id="rId1196" Type="http://schemas.openxmlformats.org/officeDocument/2006/relationships/hyperlink" Target="https://www.udc.edu/causes/architecture/" TargetMode="External"/><Relationship Id="rId121" Type="http://schemas.openxmlformats.org/officeDocument/2006/relationships/hyperlink" Target="http://www.cua.edu/" TargetMode="External"/><Relationship Id="rId219" Type="http://schemas.openxmlformats.org/officeDocument/2006/relationships/hyperlink" Target="http://www.hunter.cuny.edu/" TargetMode="External"/><Relationship Id="rId426" Type="http://schemas.openxmlformats.org/officeDocument/2006/relationships/hyperlink" Target="http://dusp.mit.edu/" TargetMode="External"/><Relationship Id="rId633" Type="http://schemas.openxmlformats.org/officeDocument/2006/relationships/hyperlink" Target="https://www.sciarc.edu/academics/postgraduate/design-theory-and-pedagogy" TargetMode="External"/><Relationship Id="rId980" Type="http://schemas.openxmlformats.org/officeDocument/2006/relationships/hyperlink" Target="http://louisville.edu/upa/programs/phd" TargetMode="External"/><Relationship Id="rId1056" Type="http://schemas.openxmlformats.org/officeDocument/2006/relationships/hyperlink" Target="https://hsph.design.umn.edu/program.html" TargetMode="External"/><Relationship Id="rId1263" Type="http://schemas.openxmlformats.org/officeDocument/2006/relationships/hyperlink" Target="http://www.vt.edu/" TargetMode="External"/><Relationship Id="rId840" Type="http://schemas.openxmlformats.org/officeDocument/2006/relationships/hyperlink" Target="http://www.uc.edu/" TargetMode="External"/><Relationship Id="rId938" Type="http://schemas.openxmlformats.org/officeDocument/2006/relationships/hyperlink" Target="https://arch.uic.edu/MArch" TargetMode="External"/><Relationship Id="rId67" Type="http://schemas.openxmlformats.org/officeDocument/2006/relationships/hyperlink" Target="http://www.bgsu.edu/" TargetMode="External"/><Relationship Id="rId272" Type="http://schemas.openxmlformats.org/officeDocument/2006/relationships/hyperlink" Target="https://arch.gatech.edu/master-science-architecture" TargetMode="External"/><Relationship Id="rId577" Type="http://schemas.openxmlformats.org/officeDocument/2006/relationships/hyperlink" Target="http://www.risd.edu/" TargetMode="External"/><Relationship Id="rId700" Type="http://schemas.openxmlformats.org/officeDocument/2006/relationships/hyperlink" Target="http://www.tsu.edu/" TargetMode="External"/><Relationship Id="rId1123" Type="http://schemas.openxmlformats.org/officeDocument/2006/relationships/hyperlink" Target="http://www.ou.edu/" TargetMode="External"/><Relationship Id="rId1330" Type="http://schemas.openxmlformats.org/officeDocument/2006/relationships/hyperlink" Target="https://www.architecture.yale.edu/" TargetMode="External"/><Relationship Id="rId132" Type="http://schemas.openxmlformats.org/officeDocument/2006/relationships/hyperlink" Target="http://www.clemson.edu/caah/departments/architecture/programs/graduate/architecture-and-health/phd-curriculum.html" TargetMode="External"/><Relationship Id="rId784" Type="http://schemas.openxmlformats.org/officeDocument/2006/relationships/hyperlink" Target="http://www.arizona.edu/" TargetMode="External"/><Relationship Id="rId991" Type="http://schemas.openxmlformats.org/officeDocument/2006/relationships/hyperlink" Target="http://www.umd.edu/" TargetMode="External"/><Relationship Id="rId1067" Type="http://schemas.openxmlformats.org/officeDocument/2006/relationships/hyperlink" Target="https://design.umn.edu/academics/humanfactors.html" TargetMode="External"/><Relationship Id="rId437" Type="http://schemas.openxmlformats.org/officeDocument/2006/relationships/hyperlink" Target="https://www.msu.edu/" TargetMode="External"/><Relationship Id="rId644" Type="http://schemas.openxmlformats.org/officeDocument/2006/relationships/hyperlink" Target="http://www.esf.edu/" TargetMode="External"/><Relationship Id="rId851" Type="http://schemas.openxmlformats.org/officeDocument/2006/relationships/hyperlink" Target="https://daap.uc.edu/academics/sop/overview/master-of-community-planning" TargetMode="External"/><Relationship Id="rId1274" Type="http://schemas.openxmlformats.org/officeDocument/2006/relationships/hyperlink" Target="https://archdesign.caus.vt.edu/degrees/master-of-science-in-architecture/" TargetMode="External"/><Relationship Id="rId283" Type="http://schemas.openxmlformats.org/officeDocument/2006/relationships/hyperlink" Target="http://www.gatech.edu/" TargetMode="External"/><Relationship Id="rId490" Type="http://schemas.openxmlformats.org/officeDocument/2006/relationships/hyperlink" Target="https://design.ncsu.edu/academics/landscape-architecture/" TargetMode="External"/><Relationship Id="rId504" Type="http://schemas.openxmlformats.org/officeDocument/2006/relationships/hyperlink" Target="https://nau.edu/gpr/ms-applied-geospatial-sciences/" TargetMode="External"/><Relationship Id="rId711" Type="http://schemas.openxmlformats.org/officeDocument/2006/relationships/hyperlink" Target="https://www.newschool.edu/parsons/ms-design-urban-ecology/" TargetMode="External"/><Relationship Id="rId949" Type="http://schemas.openxmlformats.org/officeDocument/2006/relationships/hyperlink" Target="http://www.illinois.edu/" TargetMode="External"/><Relationship Id="rId1134" Type="http://schemas.openxmlformats.org/officeDocument/2006/relationships/hyperlink" Target="https://archenvironment.uoregon.edu/landarch/grad/phd" TargetMode="External"/><Relationship Id="rId78" Type="http://schemas.openxmlformats.org/officeDocument/2006/relationships/hyperlink" Target="https://www.cca.edu/architecture/march/" TargetMode="External"/><Relationship Id="rId143" Type="http://schemas.openxmlformats.org/officeDocument/2006/relationships/hyperlink" Target="http://www.clemson.edu/" TargetMode="External"/><Relationship Id="rId350" Type="http://schemas.openxmlformats.org/officeDocument/2006/relationships/hyperlink" Target="https://www.jsums.edu/planning/programs/doctor-of-philosophy/" TargetMode="External"/><Relationship Id="rId588" Type="http://schemas.openxmlformats.org/officeDocument/2006/relationships/hyperlink" Target="http://www.rwu.edu/" TargetMode="External"/><Relationship Id="rId795" Type="http://schemas.openxmlformats.org/officeDocument/2006/relationships/hyperlink" Target="https://fayjones.uark.edu/academics/graduate-program/index.php" TargetMode="External"/><Relationship Id="rId809" Type="http://schemas.openxmlformats.org/officeDocument/2006/relationships/hyperlink" Target="https://ced.berkeley.edu/academics/architecture/programs/maad/" TargetMode="External"/><Relationship Id="rId1201" Type="http://schemas.openxmlformats.org/officeDocument/2006/relationships/hyperlink" Target="http://www.utah.edu/" TargetMode="External"/><Relationship Id="rId9" Type="http://schemas.openxmlformats.org/officeDocument/2006/relationships/hyperlink" Target="http://www.aamu.edu/" TargetMode="External"/><Relationship Id="rId210" Type="http://schemas.openxmlformats.org/officeDocument/2006/relationships/hyperlink" Target="https://ssa.ccny.cuny.edu/programs-centers/graduate-programs/m-arch-i/" TargetMode="External"/><Relationship Id="rId448" Type="http://schemas.openxmlformats.org/officeDocument/2006/relationships/hyperlink" Target="https://geosciences.missouristate.edu/mnas/" TargetMode="External"/><Relationship Id="rId655" Type="http://schemas.openxmlformats.org/officeDocument/2006/relationships/hyperlink" Target="https://www.esf.edu/fnrm/graduate/scm/" TargetMode="External"/><Relationship Id="rId862" Type="http://schemas.openxmlformats.org/officeDocument/2006/relationships/hyperlink" Target="http://www.ucdenver.edu/" TargetMode="External"/><Relationship Id="rId1078" Type="http://schemas.openxmlformats.org/officeDocument/2006/relationships/hyperlink" Target="http://www.unm.edu/" TargetMode="External"/><Relationship Id="rId1285" Type="http://schemas.openxmlformats.org/officeDocument/2006/relationships/hyperlink" Target="http://www.wustl.edu/" TargetMode="External"/><Relationship Id="rId294" Type="http://schemas.openxmlformats.org/officeDocument/2006/relationships/hyperlink" Target="http://architecture.set.hamptonu.edu/" TargetMode="External"/><Relationship Id="rId308" Type="http://schemas.openxmlformats.org/officeDocument/2006/relationships/hyperlink" Target="http://www.harvard.edu/" TargetMode="External"/><Relationship Id="rId515" Type="http://schemas.openxmlformats.org/officeDocument/2006/relationships/hyperlink" Target="http://www.psu.edu/" TargetMode="External"/><Relationship Id="rId722" Type="http://schemas.openxmlformats.org/officeDocument/2006/relationships/hyperlink" Target="http://www.uta.edu/" TargetMode="External"/><Relationship Id="rId1145" Type="http://schemas.openxmlformats.org/officeDocument/2006/relationships/hyperlink" Target="http://www.uoregon.edu/" TargetMode="External"/><Relationship Id="rId89" Type="http://schemas.openxmlformats.org/officeDocument/2006/relationships/hyperlink" Target="http://www.cpp.edu/" TargetMode="External"/><Relationship Id="rId154" Type="http://schemas.openxmlformats.org/officeDocument/2006/relationships/hyperlink" Target="https://urban.csuohio.edu/mupd/mupd?_ga=2.202243091.385469338.1591125728-479913795.1591125728" TargetMode="External"/><Relationship Id="rId361" Type="http://schemas.openxmlformats.org/officeDocument/2006/relationships/hyperlink" Target="http://www.philau.edu/" TargetMode="External"/><Relationship Id="rId599" Type="http://schemas.openxmlformats.org/officeDocument/2006/relationships/hyperlink" Target="https://bloustein.rutgers.edu/graduate/uppd/mcrp/" TargetMode="External"/><Relationship Id="rId1005" Type="http://schemas.openxmlformats.org/officeDocument/2006/relationships/hyperlink" Target="http://www.umass.edu/" TargetMode="External"/><Relationship Id="rId1212" Type="http://schemas.openxmlformats.org/officeDocument/2006/relationships/hyperlink" Target="https://www.arch.virginia.edu/programs/landscape-architecture/graduate" TargetMode="External"/><Relationship Id="rId459" Type="http://schemas.openxmlformats.org/officeDocument/2006/relationships/hyperlink" Target="http://www.njit.edu/" TargetMode="External"/><Relationship Id="rId666" Type="http://schemas.openxmlformats.org/officeDocument/2006/relationships/hyperlink" Target="http://www.buffalo.edu/" TargetMode="External"/><Relationship Id="rId873" Type="http://schemas.openxmlformats.org/officeDocument/2006/relationships/hyperlink" Target="https://architecture.udmercy.edu/programs/mcd.php" TargetMode="External"/><Relationship Id="rId1089" Type="http://schemas.openxmlformats.org/officeDocument/2006/relationships/hyperlink" Target="https://www.uno.edu/academics/colaehd/la/planning-and-urban-studies/graduate/murp" TargetMode="External"/><Relationship Id="rId1296" Type="http://schemas.openxmlformats.org/officeDocument/2006/relationships/hyperlink" Target="https://samfoxschool.wustl.edu/programs/msas" TargetMode="External"/><Relationship Id="rId16" Type="http://schemas.openxmlformats.org/officeDocument/2006/relationships/hyperlink" Target="https://design.asu.edu/degree-programs/design-environment-and-arts-design-phd" TargetMode="External"/><Relationship Id="rId221" Type="http://schemas.openxmlformats.org/officeDocument/2006/relationships/hyperlink" Target="http://www.hunter.cuny.edu/" TargetMode="External"/><Relationship Id="rId319" Type="http://schemas.openxmlformats.org/officeDocument/2006/relationships/hyperlink" Target="http://www.iit.edu/" TargetMode="External"/><Relationship Id="rId526" Type="http://schemas.openxmlformats.org/officeDocument/2006/relationships/hyperlink" Target="http://geodesign.psu.edu/" TargetMode="External"/><Relationship Id="rId1156" Type="http://schemas.openxmlformats.org/officeDocument/2006/relationships/hyperlink" Target="https://www.design.upenn.edu/architecture/graduate/post-professional-program-msd-aad" TargetMode="External"/><Relationship Id="rId733" Type="http://schemas.openxmlformats.org/officeDocument/2006/relationships/hyperlink" Target="https://soa.utexas.edu/programs/architecture/graduate-degrees/doctor-philosophy" TargetMode="External"/><Relationship Id="rId940" Type="http://schemas.openxmlformats.org/officeDocument/2006/relationships/hyperlink" Target="https://arch.uic.edu/MSArch" TargetMode="External"/><Relationship Id="rId1016" Type="http://schemas.openxmlformats.org/officeDocument/2006/relationships/hyperlink" Target="https://grad.arc.miami.edu/curriculum/m.arch-curriculum/index.html" TargetMode="External"/><Relationship Id="rId165" Type="http://schemas.openxmlformats.org/officeDocument/2006/relationships/hyperlink" Target="http://www.columbia.edu/" TargetMode="External"/><Relationship Id="rId372" Type="http://schemas.openxmlformats.org/officeDocument/2006/relationships/hyperlink" Target="https://apdesign.k-state.edu/larcp/la/index.html" TargetMode="External"/><Relationship Id="rId677" Type="http://schemas.openxmlformats.org/officeDocument/2006/relationships/hyperlink" Target="https://tyler.temple.edu/programs/architecture/degree" TargetMode="External"/><Relationship Id="rId800" Type="http://schemas.openxmlformats.org/officeDocument/2006/relationships/hyperlink" Target="http://www.berkeley.edu/" TargetMode="External"/><Relationship Id="rId1223" Type="http://schemas.openxmlformats.org/officeDocument/2006/relationships/hyperlink" Target="http://www.washington.edu/" TargetMode="External"/><Relationship Id="rId232" Type="http://schemas.openxmlformats.org/officeDocument/2006/relationships/hyperlink" Target="https://catalog.emich.edu/preview_program.php?catoid=33&amp;poid=13905" TargetMode="External"/><Relationship Id="rId884" Type="http://schemas.openxmlformats.org/officeDocument/2006/relationships/hyperlink" Target="http://www.ufl.edu/" TargetMode="External"/><Relationship Id="rId27" Type="http://schemas.openxmlformats.org/officeDocument/2006/relationships/hyperlink" Target="http://www.asu.edu/" TargetMode="External"/><Relationship Id="rId537" Type="http://schemas.openxmlformats.org/officeDocument/2006/relationships/hyperlink" Target="http://www.pdx.edu/" TargetMode="External"/><Relationship Id="rId744" Type="http://schemas.openxmlformats.org/officeDocument/2006/relationships/hyperlink" Target="http://www.utexas.edu/" TargetMode="External"/><Relationship Id="rId951" Type="http://schemas.openxmlformats.org/officeDocument/2006/relationships/hyperlink" Target="http://www.illinois.edu/" TargetMode="External"/><Relationship Id="rId1167" Type="http://schemas.openxmlformats.org/officeDocument/2006/relationships/hyperlink" Target="http://www.upenn.edu/" TargetMode="External"/><Relationship Id="rId80" Type="http://schemas.openxmlformats.org/officeDocument/2006/relationships/hyperlink" Target="https://www.cca.edu/architecture/maad/" TargetMode="External"/><Relationship Id="rId176" Type="http://schemas.openxmlformats.org/officeDocument/2006/relationships/hyperlink" Target="https://www.arch.columbia.edu/programs/4-m-s-critical-curatorial-conceptual-practices" TargetMode="External"/><Relationship Id="rId383" Type="http://schemas.openxmlformats.org/officeDocument/2006/relationships/hyperlink" Target="http://www.kent.edu/" TargetMode="External"/><Relationship Id="rId590" Type="http://schemas.openxmlformats.org/officeDocument/2006/relationships/hyperlink" Target="http://www.rwu.edu/" TargetMode="External"/><Relationship Id="rId604" Type="http://schemas.openxmlformats.org/officeDocument/2006/relationships/hyperlink" Target="http://www.sdsu.edu/" TargetMode="External"/><Relationship Id="rId811" Type="http://schemas.openxmlformats.org/officeDocument/2006/relationships/hyperlink" Target="https://ced.berkeley.edu/academics/architecture/programs/master-of-science-1/" TargetMode="External"/><Relationship Id="rId1027" Type="http://schemas.openxmlformats.org/officeDocument/2006/relationships/hyperlink" Target="http://www.umich.edu/" TargetMode="External"/><Relationship Id="rId1234" Type="http://schemas.openxmlformats.org/officeDocument/2006/relationships/hyperlink" Target="https://www.infrastructure-management.uw.edu/" TargetMode="External"/><Relationship Id="rId243" Type="http://schemas.openxmlformats.org/officeDocument/2006/relationships/hyperlink" Target="http://www.fau.edu/" TargetMode="External"/><Relationship Id="rId450" Type="http://schemas.openxmlformats.org/officeDocument/2006/relationships/hyperlink" Target="http://www.arch.montana.edu/programs/graduate/index.html" TargetMode="External"/><Relationship Id="rId688" Type="http://schemas.openxmlformats.org/officeDocument/2006/relationships/hyperlink" Target="http://www.tamu.edu/" TargetMode="External"/><Relationship Id="rId895" Type="http://schemas.openxmlformats.org/officeDocument/2006/relationships/hyperlink" Target="https://dcp.ufl.edu/historic-preservation/academics/" TargetMode="External"/><Relationship Id="rId909" Type="http://schemas.openxmlformats.org/officeDocument/2006/relationships/hyperlink" Target="https://manoa.hawaii.edu/durp/admissions/phd-in-urban-and-regional-planning/" TargetMode="External"/><Relationship Id="rId1080" Type="http://schemas.openxmlformats.org/officeDocument/2006/relationships/hyperlink" Target="http://www.unm.edu/" TargetMode="External"/><Relationship Id="rId1301" Type="http://schemas.openxmlformats.org/officeDocument/2006/relationships/hyperlink" Target="http://www.wit.edu/" TargetMode="External"/><Relationship Id="rId38" Type="http://schemas.openxmlformats.org/officeDocument/2006/relationships/hyperlink" Target="https://www.bsu.edu/academics/collegesanddepartments/architecture/academic-programs/masters/historic-preservation" TargetMode="External"/><Relationship Id="rId103" Type="http://schemas.openxmlformats.org/officeDocument/2006/relationships/hyperlink" Target="http://www.cmu.edu/" TargetMode="External"/><Relationship Id="rId310" Type="http://schemas.openxmlformats.org/officeDocument/2006/relationships/hyperlink" Target="http://www.harvard.edu/" TargetMode="External"/><Relationship Id="rId548" Type="http://schemas.openxmlformats.org/officeDocument/2006/relationships/hyperlink" Target="https://www.pratt.edu/academics/architecture/grad-arch-urban-design/dept-urban-design/" TargetMode="External"/><Relationship Id="rId755" Type="http://schemas.openxmlformats.org/officeDocument/2006/relationships/hyperlink" Target="http://cacp.utsa.edu/academic-programs/department-of-architecture/m.arch.-3/" TargetMode="External"/><Relationship Id="rId962" Type="http://schemas.openxmlformats.org/officeDocument/2006/relationships/hyperlink" Target="https://architecture.ku.edu/" TargetMode="External"/><Relationship Id="rId1178" Type="http://schemas.openxmlformats.org/officeDocument/2006/relationships/hyperlink" Target="https://www.usf.edu/arts/architecture/academics/urban-community-design-program/" TargetMode="External"/><Relationship Id="rId91" Type="http://schemas.openxmlformats.org/officeDocument/2006/relationships/hyperlink" Target="http://www.cpp.edu/" TargetMode="External"/><Relationship Id="rId187" Type="http://schemas.openxmlformats.org/officeDocument/2006/relationships/hyperlink" Target="http://www.cornell.edu/" TargetMode="External"/><Relationship Id="rId394" Type="http://schemas.openxmlformats.org/officeDocument/2006/relationships/hyperlink" Target="https://www.kent.edu/caed/master-urban-design" TargetMode="External"/><Relationship Id="rId408" Type="http://schemas.openxmlformats.org/officeDocument/2006/relationships/hyperlink" Target="https://massart.edu/academics/programs/architectural-design" TargetMode="External"/><Relationship Id="rId615" Type="http://schemas.openxmlformats.org/officeDocument/2006/relationships/hyperlink" Target="https://www.scad.edu/academics/programs/urban-design/degrees/mud" TargetMode="External"/><Relationship Id="rId822" Type="http://schemas.openxmlformats.org/officeDocument/2006/relationships/hyperlink" Target="http://www.uci.edu/" TargetMode="External"/><Relationship Id="rId1038" Type="http://schemas.openxmlformats.org/officeDocument/2006/relationships/hyperlink" Target="https://taubmancollege.umich.edu/architecture/degrees/master-science-architecture" TargetMode="External"/><Relationship Id="rId1245" Type="http://schemas.openxmlformats.org/officeDocument/2006/relationships/hyperlink" Target="http://www.uwm.edu/" TargetMode="External"/><Relationship Id="rId254" Type="http://schemas.openxmlformats.org/officeDocument/2006/relationships/hyperlink" Target="https://carta.fiu.edu/interiors/academics/degrees-and-programs/master-of-arts-in-interior-architecture-mia/" TargetMode="External"/><Relationship Id="rId699" Type="http://schemas.openxmlformats.org/officeDocument/2006/relationships/hyperlink" Target="http://bjmlspa.tsu.edu/urban-planning-and-environmental-policy/courses/" TargetMode="External"/><Relationship Id="rId1091" Type="http://schemas.openxmlformats.org/officeDocument/2006/relationships/hyperlink" Target="https://www.uno.edu/academics/colaehd/la/planning-and-urban-studies/graduate/urban-studies-ms" TargetMode="External"/><Relationship Id="rId1105" Type="http://schemas.openxmlformats.org/officeDocument/2006/relationships/hyperlink" Target="http://www.uncc.edu/" TargetMode="External"/><Relationship Id="rId1312" Type="http://schemas.openxmlformats.org/officeDocument/2006/relationships/hyperlink" Target="https://designcomm.wvu.edu/graduate/human-and-community-development" TargetMode="External"/><Relationship Id="rId49" Type="http://schemas.openxmlformats.org/officeDocument/2006/relationships/hyperlink" Target="http://www.the-bac.edu/" TargetMode="External"/><Relationship Id="rId114" Type="http://schemas.openxmlformats.org/officeDocument/2006/relationships/hyperlink" Target="https://soa.cmu.edu/msaecm" TargetMode="External"/><Relationship Id="rId461" Type="http://schemas.openxmlformats.org/officeDocument/2006/relationships/hyperlink" Target="http://www.njit.edu/" TargetMode="External"/><Relationship Id="rId559" Type="http://schemas.openxmlformats.org/officeDocument/2006/relationships/hyperlink" Target="http://www.pratt.edu/" TargetMode="External"/><Relationship Id="rId766" Type="http://schemas.openxmlformats.org/officeDocument/2006/relationships/hyperlink" Target="http://www.tufts.edu/" TargetMode="External"/><Relationship Id="rId1189" Type="http://schemas.openxmlformats.org/officeDocument/2006/relationships/hyperlink" Target="http://www.usc.edu/" TargetMode="External"/><Relationship Id="rId198" Type="http://schemas.openxmlformats.org/officeDocument/2006/relationships/hyperlink" Target="https://landscape.cals.cornell.edu/graduate/mla-3-year/" TargetMode="External"/><Relationship Id="rId321" Type="http://schemas.openxmlformats.org/officeDocument/2006/relationships/hyperlink" Target="http://www.iit.edu/" TargetMode="External"/><Relationship Id="rId419" Type="http://schemas.openxmlformats.org/officeDocument/2006/relationships/hyperlink" Target="http://web.mit.edu/student/" TargetMode="External"/><Relationship Id="rId626" Type="http://schemas.openxmlformats.org/officeDocument/2006/relationships/hyperlink" Target="http://www.sciarc.edu/" TargetMode="External"/><Relationship Id="rId973" Type="http://schemas.openxmlformats.org/officeDocument/2006/relationships/hyperlink" Target="http://www.uky.edu/" TargetMode="External"/><Relationship Id="rId1049" Type="http://schemas.openxmlformats.org/officeDocument/2006/relationships/hyperlink" Target="http://twin-cities.umn.edu/" TargetMode="External"/><Relationship Id="rId1256" Type="http://schemas.openxmlformats.org/officeDocument/2006/relationships/hyperlink" Target="https://laep.usu.edu/degrees/doctorate" TargetMode="External"/><Relationship Id="rId833" Type="http://schemas.openxmlformats.org/officeDocument/2006/relationships/hyperlink" Target="https://www.aud.ucla.edu/academics/m-a-ph-d-in-architecture" TargetMode="External"/><Relationship Id="rId1116" Type="http://schemas.openxmlformats.org/officeDocument/2006/relationships/hyperlink" Target="https://architecture.ou.edu/architecture-degree-requirements/" TargetMode="External"/><Relationship Id="rId265" Type="http://schemas.openxmlformats.org/officeDocument/2006/relationships/hyperlink" Target="http://www.gatech.edu/" TargetMode="External"/><Relationship Id="rId472" Type="http://schemas.openxmlformats.org/officeDocument/2006/relationships/hyperlink" Target="https://newschoolarch.edu/academics/school-of-architecture-and-cm/school-of-architecture/graduate-architecture-programs/master-of-science-in-architecture/" TargetMode="External"/><Relationship Id="rId900" Type="http://schemas.openxmlformats.org/officeDocument/2006/relationships/hyperlink" Target="http://www.uga.edu/" TargetMode="External"/><Relationship Id="rId1323" Type="http://schemas.openxmlformats.org/officeDocument/2006/relationships/hyperlink" Target="http://woodbury.edu/" TargetMode="External"/><Relationship Id="rId125" Type="http://schemas.openxmlformats.org/officeDocument/2006/relationships/hyperlink" Target="http://www.cua.edu/" TargetMode="External"/><Relationship Id="rId332" Type="http://schemas.openxmlformats.org/officeDocument/2006/relationships/hyperlink" Target="https://www.ivybusiness.iastate.edu/masters/mred/" TargetMode="External"/><Relationship Id="rId777" Type="http://schemas.openxmlformats.org/officeDocument/2006/relationships/hyperlink" Target="https://architecture.tulane.edu/academics/real-estate/msred" TargetMode="External"/><Relationship Id="rId984" Type="http://schemas.openxmlformats.org/officeDocument/2006/relationships/hyperlink" Target="https://arch.umd.edu/phd/phd-home" TargetMode="External"/><Relationship Id="rId637" Type="http://schemas.openxmlformats.org/officeDocument/2006/relationships/hyperlink" Target="https://architecture.siu.edu/graduate/master-of-architecture/" TargetMode="External"/><Relationship Id="rId844" Type="http://schemas.openxmlformats.org/officeDocument/2006/relationships/hyperlink" Target="http://www.uc.edu/" TargetMode="External"/><Relationship Id="rId1267" Type="http://schemas.openxmlformats.org/officeDocument/2006/relationships/hyperlink" Target="http://www.vt.edu/" TargetMode="External"/><Relationship Id="rId276" Type="http://schemas.openxmlformats.org/officeDocument/2006/relationships/hyperlink" Target="https://bc.gatech.edu/master-science-building-construction-and-facility-management" TargetMode="External"/><Relationship Id="rId483" Type="http://schemas.openxmlformats.org/officeDocument/2006/relationships/hyperlink" Target="http://www.ncsu.edu/" TargetMode="External"/><Relationship Id="rId690" Type="http://schemas.openxmlformats.org/officeDocument/2006/relationships/hyperlink" Target="http://www.tamu.edu/" TargetMode="External"/><Relationship Id="rId704" Type="http://schemas.openxmlformats.org/officeDocument/2006/relationships/hyperlink" Target="http://www.ttu.edu/" TargetMode="External"/><Relationship Id="rId911" Type="http://schemas.openxmlformats.org/officeDocument/2006/relationships/hyperlink" Target="https://manoa.hawaii.edu/durp/admissions/phd-in-urban-and-regional-planning/" TargetMode="External"/><Relationship Id="rId1127" Type="http://schemas.openxmlformats.org/officeDocument/2006/relationships/hyperlink" Target="http://www.ou.edu/" TargetMode="External"/><Relationship Id="rId1334" Type="http://schemas.openxmlformats.org/officeDocument/2006/relationships/hyperlink" Target="https://www.architecture.yale.edu/" TargetMode="External"/><Relationship Id="rId40" Type="http://schemas.openxmlformats.org/officeDocument/2006/relationships/hyperlink" Target="https://www.bsu.edu/academics/collegesanddepartments/landscape-architecture/academic-programs/master-landscape-architecture" TargetMode="External"/><Relationship Id="rId136" Type="http://schemas.openxmlformats.org/officeDocument/2006/relationships/hyperlink" Target="http://www.clemson.edu/caah/departments/cpred/city-and-regional-planning/academics/mcrp-degree/index.html" TargetMode="External"/><Relationship Id="rId343" Type="http://schemas.openxmlformats.org/officeDocument/2006/relationships/hyperlink" Target="http://www.iastate.edu/" TargetMode="External"/><Relationship Id="rId550" Type="http://schemas.openxmlformats.org/officeDocument/2006/relationships/hyperlink" Target="https://www.pratt.edu/academics/architecture/city-and-regional-planning/city-and-regional-planning-ms/" TargetMode="External"/><Relationship Id="rId788" Type="http://schemas.openxmlformats.org/officeDocument/2006/relationships/hyperlink" Target="http://www.arizona.edu/" TargetMode="External"/><Relationship Id="rId995" Type="http://schemas.openxmlformats.org/officeDocument/2006/relationships/hyperlink" Target="http://www.umd.edu/" TargetMode="External"/><Relationship Id="rId1180" Type="http://schemas.openxmlformats.org/officeDocument/2006/relationships/hyperlink" Target="https://www.usf.edu/arts-sciences/departments/public-affairs/" TargetMode="External"/><Relationship Id="rId203" Type="http://schemas.openxmlformats.org/officeDocument/2006/relationships/hyperlink" Target="http://www.cornell.edu/" TargetMode="External"/><Relationship Id="rId648" Type="http://schemas.openxmlformats.org/officeDocument/2006/relationships/hyperlink" Target="http://www.esf.edu/" TargetMode="External"/><Relationship Id="rId855" Type="http://schemas.openxmlformats.org/officeDocument/2006/relationships/hyperlink" Target="https://architectureandplanning.ucdenver.edu/architecture/academics/phd/phd-geography-planning-design" TargetMode="External"/><Relationship Id="rId1040" Type="http://schemas.openxmlformats.org/officeDocument/2006/relationships/hyperlink" Target="https://taubmancollege.umich.edu/architecture/degrees/master-urban-design" TargetMode="External"/><Relationship Id="rId1278" Type="http://schemas.openxmlformats.org/officeDocument/2006/relationships/hyperlink" Target="https://archdesign.caus.vt.edu/degrees/urban-design/" TargetMode="External"/><Relationship Id="rId287" Type="http://schemas.openxmlformats.org/officeDocument/2006/relationships/hyperlink" Target="http://www.gsu.edu/" TargetMode="External"/><Relationship Id="rId410" Type="http://schemas.openxmlformats.org/officeDocument/2006/relationships/hyperlink" Target="http://architecture.mit.edu/" TargetMode="External"/><Relationship Id="rId494" Type="http://schemas.openxmlformats.org/officeDocument/2006/relationships/hyperlink" Target="https://www.ndsu.edu/ala/landscape-architecture/landscapearchitecturehome.php" TargetMode="External"/><Relationship Id="rId508" Type="http://schemas.openxmlformats.org/officeDocument/2006/relationships/hyperlink" Target="https://knowlton.osu.edu/phd" TargetMode="External"/><Relationship Id="rId715" Type="http://schemas.openxmlformats.org/officeDocument/2006/relationships/hyperlink" Target="https://archdesign.utk.edu/programs/landscape-architecture-master/" TargetMode="External"/><Relationship Id="rId922" Type="http://schemas.openxmlformats.org/officeDocument/2006/relationships/hyperlink" Target="http://www.uh.edu/" TargetMode="External"/><Relationship Id="rId1138" Type="http://schemas.openxmlformats.org/officeDocument/2006/relationships/hyperlink" Target="https://archenvironment.uoregon.edu/architecture/grad/march1" TargetMode="External"/><Relationship Id="rId147" Type="http://schemas.openxmlformats.org/officeDocument/2006/relationships/hyperlink" Target="http://www.clemson.edu/" TargetMode="External"/><Relationship Id="rId354" Type="http://schemas.openxmlformats.org/officeDocument/2006/relationships/hyperlink" Target="https://www.jefferson.edu/academics/colleges-schools-institutes/architecture-and-the-built-environment/programs/architecture-march.html" TargetMode="External"/><Relationship Id="rId799" Type="http://schemas.openxmlformats.org/officeDocument/2006/relationships/hyperlink" Target="https://fayjones.uark.edu/academics/graduate-program/retail-and-hospitality-design.php" TargetMode="External"/><Relationship Id="rId1191" Type="http://schemas.openxmlformats.org/officeDocument/2006/relationships/hyperlink" Target="http://www.usc.edu/" TargetMode="External"/><Relationship Id="rId1205" Type="http://schemas.openxmlformats.org/officeDocument/2006/relationships/hyperlink" Target="http://www.utah.edu/" TargetMode="External"/><Relationship Id="rId51" Type="http://schemas.openxmlformats.org/officeDocument/2006/relationships/hyperlink" Target="http://www.the-bac.edu/" TargetMode="External"/><Relationship Id="rId561" Type="http://schemas.openxmlformats.org/officeDocument/2006/relationships/hyperlink" Target="http://www.princeton.edu/" TargetMode="External"/><Relationship Id="rId659" Type="http://schemas.openxmlformats.org/officeDocument/2006/relationships/hyperlink" Target="http://ap.buffalo.edu/academics/graduate-degrees/phd.html" TargetMode="External"/><Relationship Id="rId866" Type="http://schemas.openxmlformats.org/officeDocument/2006/relationships/hyperlink" Target="http://www.udel.edu/" TargetMode="External"/><Relationship Id="rId1289" Type="http://schemas.openxmlformats.org/officeDocument/2006/relationships/hyperlink" Target="http://www.wustl.edu/" TargetMode="External"/><Relationship Id="rId214" Type="http://schemas.openxmlformats.org/officeDocument/2006/relationships/hyperlink" Target="https://ssa.ccny.cuny.edu/programs-centers/graduate-programs/m-land-arch-i/" TargetMode="External"/><Relationship Id="rId298" Type="http://schemas.openxmlformats.org/officeDocument/2006/relationships/hyperlink" Target="https://www.gsd.harvard.edu/doctoral-programs/doctor-of-philosophy/requirements/" TargetMode="External"/><Relationship Id="rId421" Type="http://schemas.openxmlformats.org/officeDocument/2006/relationships/hyperlink" Target="http://web.mit.edu/student/" TargetMode="External"/><Relationship Id="rId519" Type="http://schemas.openxmlformats.org/officeDocument/2006/relationships/hyperlink" Target="http://www.psu.edu/" TargetMode="External"/><Relationship Id="rId1051" Type="http://schemas.openxmlformats.org/officeDocument/2006/relationships/hyperlink" Target="http://twin-cities.umn.edu/" TargetMode="External"/><Relationship Id="rId1149" Type="http://schemas.openxmlformats.org/officeDocument/2006/relationships/hyperlink" Target="http://www.upenn.edu/" TargetMode="External"/><Relationship Id="rId158" Type="http://schemas.openxmlformats.org/officeDocument/2006/relationships/hyperlink" Target="http://arthistory.cofc.edu/grad-progs/index.php" TargetMode="External"/><Relationship Id="rId726" Type="http://schemas.openxmlformats.org/officeDocument/2006/relationships/hyperlink" Target="http://www.uta.edu/" TargetMode="External"/><Relationship Id="rId933" Type="http://schemas.openxmlformats.org/officeDocument/2006/relationships/hyperlink" Target="http://www.uic.edu/" TargetMode="External"/><Relationship Id="rId1009" Type="http://schemas.openxmlformats.org/officeDocument/2006/relationships/hyperlink" Target="http://www.umb.edu/" TargetMode="External"/><Relationship Id="rId62" Type="http://schemas.openxmlformats.org/officeDocument/2006/relationships/hyperlink" Target="http://www.the-bac.edu/" TargetMode="External"/><Relationship Id="rId365" Type="http://schemas.openxmlformats.org/officeDocument/2006/relationships/hyperlink" Target="http://www.philau.edu/" TargetMode="External"/><Relationship Id="rId572" Type="http://schemas.openxmlformats.org/officeDocument/2006/relationships/hyperlink" Target="https://www.arch.rpi.edu/academic/graduate/master-of-science-in-architectural-sciences/" TargetMode="External"/><Relationship Id="rId1216" Type="http://schemas.openxmlformats.org/officeDocument/2006/relationships/hyperlink" Target="https://www.arch.virginia.edu/programs/urban-environmental-planning/graduate" TargetMode="External"/><Relationship Id="rId225" Type="http://schemas.openxmlformats.org/officeDocument/2006/relationships/hyperlink" Target="http://www.drexel.edu/" TargetMode="External"/><Relationship Id="rId432" Type="http://schemas.openxmlformats.org/officeDocument/2006/relationships/hyperlink" Target="https://www.canr.msu.edu/spdc/programs/pdc-doctorate-program/urban-and-regional-planning-concentration" TargetMode="External"/><Relationship Id="rId877" Type="http://schemas.openxmlformats.org/officeDocument/2006/relationships/hyperlink" Target="https://dcp.ufl.edu/rinker/academics/doctor-of-philosophy/construction-management/" TargetMode="External"/><Relationship Id="rId1062" Type="http://schemas.openxmlformats.org/officeDocument/2006/relationships/hyperlink" Target="http://twin-cities.umn.edu/" TargetMode="External"/><Relationship Id="rId737" Type="http://schemas.openxmlformats.org/officeDocument/2006/relationships/hyperlink" Target="https://soa.utexas.edu/node/7500" TargetMode="External"/><Relationship Id="rId944" Type="http://schemas.openxmlformats.org/officeDocument/2006/relationships/hyperlink" Target="http://phd.faa.illinois.edu/" TargetMode="External"/><Relationship Id="rId73" Type="http://schemas.openxmlformats.org/officeDocument/2006/relationships/hyperlink" Target="http://www.bgsu.edu/" TargetMode="External"/><Relationship Id="rId169" Type="http://schemas.openxmlformats.org/officeDocument/2006/relationships/hyperlink" Target="http://www.columbia.edu/" TargetMode="External"/><Relationship Id="rId376" Type="http://schemas.openxmlformats.org/officeDocument/2006/relationships/hyperlink" Target="https://apdesign.k-state.edu/arch/academics/index.html" TargetMode="External"/><Relationship Id="rId583" Type="http://schemas.openxmlformats.org/officeDocument/2006/relationships/hyperlink" Target="https://arch.rice.edu/academics/graduate" TargetMode="External"/><Relationship Id="rId790" Type="http://schemas.openxmlformats.org/officeDocument/2006/relationships/hyperlink" Target="http://www.arizona.edu/" TargetMode="External"/><Relationship Id="rId804" Type="http://schemas.openxmlformats.org/officeDocument/2006/relationships/hyperlink" Target="http://www.berkeley.edu/" TargetMode="External"/><Relationship Id="rId1227" Type="http://schemas.openxmlformats.org/officeDocument/2006/relationships/hyperlink" Target="http://www.washington.edu/" TargetMode="External"/><Relationship Id="rId4" Type="http://schemas.openxmlformats.org/officeDocument/2006/relationships/hyperlink" Target="https://www.academyart.edu/academics/interior-architecture/" TargetMode="External"/><Relationship Id="rId236" Type="http://schemas.openxmlformats.org/officeDocument/2006/relationships/hyperlink" Target="https://www.fairmontstate.edu/collegeofscitech/academics/architecture-program" TargetMode="External"/><Relationship Id="rId443" Type="http://schemas.openxmlformats.org/officeDocument/2006/relationships/hyperlink" Target="http://www.mnsu.edu/" TargetMode="External"/><Relationship Id="rId650" Type="http://schemas.openxmlformats.org/officeDocument/2006/relationships/hyperlink" Target="http://www.esf.edu/" TargetMode="External"/><Relationship Id="rId888" Type="http://schemas.openxmlformats.org/officeDocument/2006/relationships/hyperlink" Target="http://www.ufl.edu/" TargetMode="External"/><Relationship Id="rId1073" Type="http://schemas.openxmlformats.org/officeDocument/2006/relationships/hyperlink" Target="https://architecture.unl.edu/degree-programs/community-and-regional-planning" TargetMode="External"/><Relationship Id="rId1280" Type="http://schemas.openxmlformats.org/officeDocument/2006/relationships/hyperlink" Target="https://sdc.wsu.edu/architectural-studies/master-of-architecture/" TargetMode="External"/><Relationship Id="rId303" Type="http://schemas.openxmlformats.org/officeDocument/2006/relationships/hyperlink" Target="http://www.harvard.edu/" TargetMode="External"/><Relationship Id="rId748" Type="http://schemas.openxmlformats.org/officeDocument/2006/relationships/hyperlink" Target="http://www.utexas.edu/" TargetMode="External"/><Relationship Id="rId955" Type="http://schemas.openxmlformats.org/officeDocument/2006/relationships/hyperlink" Target="http://www.illinois.edu/" TargetMode="External"/><Relationship Id="rId1140" Type="http://schemas.openxmlformats.org/officeDocument/2006/relationships/hyperlink" Target="https://archenvironment.uoregon.edu/architecture/grad/msarch" TargetMode="External"/><Relationship Id="rId84" Type="http://schemas.openxmlformats.org/officeDocument/2006/relationships/hyperlink" Target="https://architecture.calpoly.edu/prospective/masters" TargetMode="External"/><Relationship Id="rId387" Type="http://schemas.openxmlformats.org/officeDocument/2006/relationships/hyperlink" Target="http://www.kent.edu/" TargetMode="External"/><Relationship Id="rId510" Type="http://schemas.openxmlformats.org/officeDocument/2006/relationships/hyperlink" Target="https://knowlton.osu.edu/mcrp" TargetMode="External"/><Relationship Id="rId594" Type="http://schemas.openxmlformats.org/officeDocument/2006/relationships/hyperlink" Target="http://newbrunswick.rutgers.edu/" TargetMode="External"/><Relationship Id="rId608" Type="http://schemas.openxmlformats.org/officeDocument/2006/relationships/hyperlink" Target="http://www.scad.edu/" TargetMode="External"/><Relationship Id="rId815" Type="http://schemas.openxmlformats.org/officeDocument/2006/relationships/hyperlink" Target="https://ced.berkeley.edu/academics/landscape-architecture-environmental-planning/programs/master-of-landscape-architecture/" TargetMode="External"/><Relationship Id="rId1238" Type="http://schemas.openxmlformats.org/officeDocument/2006/relationships/hyperlink" Target="https://www.tacoma.uw.edu/urban-studies/ms-program-overview" TargetMode="External"/><Relationship Id="rId247" Type="http://schemas.openxmlformats.org/officeDocument/2006/relationships/hyperlink" Target="http://www.fiu.edu/" TargetMode="External"/><Relationship Id="rId899" Type="http://schemas.openxmlformats.org/officeDocument/2006/relationships/hyperlink" Target="https://ced.uga.edu/programs/edp/" TargetMode="External"/><Relationship Id="rId1000" Type="http://schemas.openxmlformats.org/officeDocument/2006/relationships/hyperlink" Target="https://www.umass.edu/larp/graduate/landscape-architecture-mla" TargetMode="External"/><Relationship Id="rId1084" Type="http://schemas.openxmlformats.org/officeDocument/2006/relationships/hyperlink" Target="http://www.unm.edu/" TargetMode="External"/><Relationship Id="rId1305" Type="http://schemas.openxmlformats.org/officeDocument/2006/relationships/hyperlink" Target="http://www.wit.edu/" TargetMode="External"/><Relationship Id="rId107" Type="http://schemas.openxmlformats.org/officeDocument/2006/relationships/hyperlink" Target="http://www.cmu.edu/" TargetMode="External"/><Relationship Id="rId454" Type="http://schemas.openxmlformats.org/officeDocument/2006/relationships/hyperlink" Target="https://www.morgan.edu/sap/arch" TargetMode="External"/><Relationship Id="rId661" Type="http://schemas.openxmlformats.org/officeDocument/2006/relationships/hyperlink" Target="http://ap.buffalo.edu/academics/graduate-degrees/march.html" TargetMode="External"/><Relationship Id="rId759" Type="http://schemas.openxmlformats.org/officeDocument/2006/relationships/hyperlink" Target="http://cacp.utsa.edu/academic-programs/urban-and-regional-planning/m.s.-in-urban-and-regional-planning/" TargetMode="External"/><Relationship Id="rId966" Type="http://schemas.openxmlformats.org/officeDocument/2006/relationships/hyperlink" Target="https://architecture.ku.edu/" TargetMode="External"/><Relationship Id="rId1291" Type="http://schemas.openxmlformats.org/officeDocument/2006/relationships/hyperlink" Target="http://www.wustl.edu/" TargetMode="External"/><Relationship Id="rId11" Type="http://schemas.openxmlformats.org/officeDocument/2006/relationships/hyperlink" Target="http://www.andrews.edu/" TargetMode="External"/><Relationship Id="rId314" Type="http://schemas.openxmlformats.org/officeDocument/2006/relationships/hyperlink" Target="https://mde.harvard.edu/" TargetMode="External"/><Relationship Id="rId398" Type="http://schemas.openxmlformats.org/officeDocument/2006/relationships/hyperlink" Target="https://design.lsu.edu/doctor-design-cultural-preservation/about/" TargetMode="External"/><Relationship Id="rId521" Type="http://schemas.openxmlformats.org/officeDocument/2006/relationships/hyperlink" Target="http://www.psu.edu/" TargetMode="External"/><Relationship Id="rId619" Type="http://schemas.openxmlformats.org/officeDocument/2006/relationships/hyperlink" Target="https://www.saic.edu/academics/departments/aiado/master-architecture" TargetMode="External"/><Relationship Id="rId1151" Type="http://schemas.openxmlformats.org/officeDocument/2006/relationships/hyperlink" Target="http://www.upenn.edu/" TargetMode="External"/><Relationship Id="rId1249" Type="http://schemas.openxmlformats.org/officeDocument/2006/relationships/hyperlink" Target="http://www.uwm.edu/" TargetMode="External"/><Relationship Id="rId95" Type="http://schemas.openxmlformats.org/officeDocument/2006/relationships/hyperlink" Target="http://www.cpp.edu/" TargetMode="External"/><Relationship Id="rId160" Type="http://schemas.openxmlformats.org/officeDocument/2006/relationships/hyperlink" Target="http://arthistory.cofc.edu/grad-progs/index.php" TargetMode="External"/><Relationship Id="rId826" Type="http://schemas.openxmlformats.org/officeDocument/2006/relationships/hyperlink" Target="http://www.ucla.edu/" TargetMode="External"/><Relationship Id="rId1011" Type="http://schemas.openxmlformats.org/officeDocument/2006/relationships/hyperlink" Target="http://www.memphis.edu/" TargetMode="External"/><Relationship Id="rId1109" Type="http://schemas.openxmlformats.org/officeDocument/2006/relationships/hyperlink" Target="http://www.nd.edu/" TargetMode="External"/><Relationship Id="rId258" Type="http://schemas.openxmlformats.org/officeDocument/2006/relationships/hyperlink" Target="https://coss.fsu.edu/durp/Doctoral-Program" TargetMode="External"/><Relationship Id="rId465" Type="http://schemas.openxmlformats.org/officeDocument/2006/relationships/hyperlink" Target="http://www.newschoolarch.edu/" TargetMode="External"/><Relationship Id="rId672" Type="http://schemas.openxmlformats.org/officeDocument/2006/relationships/hyperlink" Target="http://www.temple.edu/" TargetMode="External"/><Relationship Id="rId1095" Type="http://schemas.openxmlformats.org/officeDocument/2006/relationships/hyperlink" Target="https://www.uno.edu/academics/colaehd/la/planning-and-urban-studies/graduate/murp" TargetMode="External"/><Relationship Id="rId1316" Type="http://schemas.openxmlformats.org/officeDocument/2006/relationships/hyperlink" Target="https://designcomm.wvu.edu/graduate/agricultural-and-extension-education" TargetMode="External"/><Relationship Id="rId22" Type="http://schemas.openxmlformats.org/officeDocument/2006/relationships/hyperlink" Target="https://design.asu.edu/degree-programs/industrial-design-msd" TargetMode="External"/><Relationship Id="rId118" Type="http://schemas.openxmlformats.org/officeDocument/2006/relationships/hyperlink" Target="https://soa.cmu.edu/mscd" TargetMode="External"/><Relationship Id="rId325" Type="http://schemas.openxmlformats.org/officeDocument/2006/relationships/hyperlink" Target="http://www.iub.edu/" TargetMode="External"/><Relationship Id="rId532" Type="http://schemas.openxmlformats.org/officeDocument/2006/relationships/hyperlink" Target="https://www.pdx.edu/urban-studies-planning/murp" TargetMode="External"/><Relationship Id="rId977" Type="http://schemas.openxmlformats.org/officeDocument/2006/relationships/hyperlink" Target="http://www.louisiana.edu/" TargetMode="External"/><Relationship Id="rId1162" Type="http://schemas.openxmlformats.org/officeDocument/2006/relationships/hyperlink" Target="https://www.design.upenn.edu/city-regional-planning/graduate/graduate-city-and-regional-planning-programs" TargetMode="External"/><Relationship Id="rId171" Type="http://schemas.openxmlformats.org/officeDocument/2006/relationships/hyperlink" Target="http://www.columbia.edu/" TargetMode="External"/><Relationship Id="rId837" Type="http://schemas.openxmlformats.org/officeDocument/2006/relationships/hyperlink" Target="https://ccie.ucf.edu/public-administration/urban-regional-planning/master-science-urban-regional-planning/" TargetMode="External"/><Relationship Id="rId1022" Type="http://schemas.openxmlformats.org/officeDocument/2006/relationships/hyperlink" Target="http://bulletin.miami.edu/graduate-academic-programs/architecture/real-estate-development-urbanism-mredu/" TargetMode="External"/><Relationship Id="rId269" Type="http://schemas.openxmlformats.org/officeDocument/2006/relationships/hyperlink" Target="http://www.gatech.edu/" TargetMode="External"/><Relationship Id="rId476" Type="http://schemas.openxmlformats.org/officeDocument/2006/relationships/hyperlink" Target="https://www.nyit.edu/degrees/architecture_march/" TargetMode="External"/><Relationship Id="rId683" Type="http://schemas.openxmlformats.org/officeDocument/2006/relationships/hyperlink" Target="http://laup.arch.tamu.edu/academics/graduate/ursc/" TargetMode="External"/><Relationship Id="rId890" Type="http://schemas.openxmlformats.org/officeDocument/2006/relationships/hyperlink" Target="http://www.ufl.edu/" TargetMode="External"/><Relationship Id="rId904" Type="http://schemas.openxmlformats.org/officeDocument/2006/relationships/hyperlink" Target="http://www.uga.edu/" TargetMode="External"/><Relationship Id="rId1327" Type="http://schemas.openxmlformats.org/officeDocument/2006/relationships/hyperlink" Target="http://woodbury.edu/" TargetMode="External"/><Relationship Id="rId33" Type="http://schemas.openxmlformats.org/officeDocument/2006/relationships/hyperlink" Target="http://www.auburn.edu/" TargetMode="External"/><Relationship Id="rId129" Type="http://schemas.openxmlformats.org/officeDocument/2006/relationships/hyperlink" Target="http://www.cua.edu/" TargetMode="External"/><Relationship Id="rId336" Type="http://schemas.openxmlformats.org/officeDocument/2006/relationships/hyperlink" Target="https://www.design.iastate.edu/architecture/degrees/architecture-ms/" TargetMode="External"/><Relationship Id="rId543" Type="http://schemas.openxmlformats.org/officeDocument/2006/relationships/hyperlink" Target="http://www.pratt.edu/" TargetMode="External"/><Relationship Id="rId988" Type="http://schemas.openxmlformats.org/officeDocument/2006/relationships/hyperlink" Target="https://arch.umd.edu/arch/degree/master-science-architecture" TargetMode="External"/><Relationship Id="rId1173" Type="http://schemas.openxmlformats.org/officeDocument/2006/relationships/hyperlink" Target="http://www.uprrp.edu/" TargetMode="External"/><Relationship Id="rId182" Type="http://schemas.openxmlformats.org/officeDocument/2006/relationships/hyperlink" Target="http://cooper.edu/architecture/masters-degree" TargetMode="External"/><Relationship Id="rId403" Type="http://schemas.openxmlformats.org/officeDocument/2006/relationships/hyperlink" Target="http://www.latech.edu/" TargetMode="External"/><Relationship Id="rId750" Type="http://schemas.openxmlformats.org/officeDocument/2006/relationships/hyperlink" Target="http://www.utsa.edu/" TargetMode="External"/><Relationship Id="rId848" Type="http://schemas.openxmlformats.org/officeDocument/2006/relationships/hyperlink" Target="http://www.uc.edu/" TargetMode="External"/><Relationship Id="rId1033" Type="http://schemas.openxmlformats.org/officeDocument/2006/relationships/hyperlink" Target="http://www.umich.edu/" TargetMode="External"/><Relationship Id="rId487" Type="http://schemas.openxmlformats.org/officeDocument/2006/relationships/hyperlink" Target="http://www.ncsu.edu/" TargetMode="External"/><Relationship Id="rId610" Type="http://schemas.openxmlformats.org/officeDocument/2006/relationships/hyperlink" Target="http://www.scad.edu/" TargetMode="External"/><Relationship Id="rId694" Type="http://schemas.openxmlformats.org/officeDocument/2006/relationships/hyperlink" Target="http://www.tamu.edu/" TargetMode="External"/><Relationship Id="rId708" Type="http://schemas.openxmlformats.org/officeDocument/2006/relationships/hyperlink" Target="http://www.newschool.edu/" TargetMode="External"/><Relationship Id="rId915" Type="http://schemas.openxmlformats.org/officeDocument/2006/relationships/hyperlink" Target="http://www.arch.hawaii.edu/master-of-landscape-architecture/" TargetMode="External"/><Relationship Id="rId1240" Type="http://schemas.openxmlformats.org/officeDocument/2006/relationships/hyperlink" Target="https://dpla.wisc.edu/academics/graduate-programs/phd-urban-and-regional-planning/" TargetMode="External"/><Relationship Id="rId347" Type="http://schemas.openxmlformats.org/officeDocument/2006/relationships/hyperlink" Target="http://www.iastate.edu/" TargetMode="External"/><Relationship Id="rId999" Type="http://schemas.openxmlformats.org/officeDocument/2006/relationships/hyperlink" Target="http://www.umass.edu/" TargetMode="External"/><Relationship Id="rId1100" Type="http://schemas.openxmlformats.org/officeDocument/2006/relationships/hyperlink" Target="http://www.unc.edu/" TargetMode="External"/><Relationship Id="rId1184" Type="http://schemas.openxmlformats.org/officeDocument/2006/relationships/hyperlink" Target="https://arch.usc.edu/master-of-heritage-conservation" TargetMode="External"/><Relationship Id="rId44" Type="http://schemas.openxmlformats.org/officeDocument/2006/relationships/hyperlink" Target="https://www.bsu.edu/academics/collegesanddepartments/urban-planning/academic-programs" TargetMode="External"/><Relationship Id="rId554" Type="http://schemas.openxmlformats.org/officeDocument/2006/relationships/hyperlink" Target="https://www.pratt.edu/academics/architecture/sustainable-environmental-systems/" TargetMode="External"/><Relationship Id="rId761" Type="http://schemas.openxmlformats.org/officeDocument/2006/relationships/hyperlink" Target="http://cacp.utsa.edu/academic-programs/urban-and-regional-planning/m.s.-in-urban-and-regional-planning/" TargetMode="External"/><Relationship Id="rId859" Type="http://schemas.openxmlformats.org/officeDocument/2006/relationships/hyperlink" Target="https://architectureandplanning.ucdenver.edu/architecture/academics/masters-programs/master-landscape-architecture" TargetMode="External"/><Relationship Id="rId193" Type="http://schemas.openxmlformats.org/officeDocument/2006/relationships/hyperlink" Target="http://www.cornell.edu/" TargetMode="External"/><Relationship Id="rId207" Type="http://schemas.openxmlformats.org/officeDocument/2006/relationships/hyperlink" Target="http://www.cornell.edu/" TargetMode="External"/><Relationship Id="rId414" Type="http://schemas.openxmlformats.org/officeDocument/2006/relationships/hyperlink" Target="http://architecture.mit.edu/" TargetMode="External"/><Relationship Id="rId498" Type="http://schemas.openxmlformats.org/officeDocument/2006/relationships/hyperlink" Target="https://camd.northeastern.edu/program/master-of-design-for-sustainable-urban-environments-one/" TargetMode="External"/><Relationship Id="rId621" Type="http://schemas.openxmlformats.org/officeDocument/2006/relationships/hyperlink" Target="https://www.saic.edu/academics/departments/aiado/master-fine-arts-studio-architecture" TargetMode="External"/><Relationship Id="rId1044" Type="http://schemas.openxmlformats.org/officeDocument/2006/relationships/hyperlink" Target="https://dha.design.umn.edu/programs/grad/" TargetMode="External"/><Relationship Id="rId1251" Type="http://schemas.openxmlformats.org/officeDocument/2006/relationships/hyperlink" Target="http://www.uwm.edu/" TargetMode="External"/><Relationship Id="rId260" Type="http://schemas.openxmlformats.org/officeDocument/2006/relationships/hyperlink" Target="https://coss.fsu.edu/durp/masters-Program" TargetMode="External"/><Relationship Id="rId719" Type="http://schemas.openxmlformats.org/officeDocument/2006/relationships/hyperlink" Target="https://www.uta.edu/cappa/academics/planning-publicaffairs/planning/phd-urban-planning-public-policy.php" TargetMode="External"/><Relationship Id="rId926" Type="http://schemas.openxmlformats.org/officeDocument/2006/relationships/hyperlink" Target="http://www.uidaho.edu/" TargetMode="External"/><Relationship Id="rId1111" Type="http://schemas.openxmlformats.org/officeDocument/2006/relationships/hyperlink" Target="http://www.nd.edu/" TargetMode="External"/><Relationship Id="rId55" Type="http://schemas.openxmlformats.org/officeDocument/2006/relationships/hyperlink" Target="http://www.the-bac.edu/" TargetMode="External"/><Relationship Id="rId120" Type="http://schemas.openxmlformats.org/officeDocument/2006/relationships/hyperlink" Target="https://soa.cmu.edu/mssd" TargetMode="External"/><Relationship Id="rId358" Type="http://schemas.openxmlformats.org/officeDocument/2006/relationships/hyperlink" Target="https://www.jefferson.edu/academics/colleges-schools-institutes/architecture-and-the-built-environment/programs/construction-management-ms.html" TargetMode="External"/><Relationship Id="rId565" Type="http://schemas.openxmlformats.org/officeDocument/2006/relationships/hyperlink" Target="http://www.rpi.edu/" TargetMode="External"/><Relationship Id="rId772" Type="http://schemas.openxmlformats.org/officeDocument/2006/relationships/hyperlink" Target="http://tulane.edu/" TargetMode="External"/><Relationship Id="rId1195" Type="http://schemas.openxmlformats.org/officeDocument/2006/relationships/hyperlink" Target="http://www.udc.edu/" TargetMode="External"/><Relationship Id="rId1209" Type="http://schemas.openxmlformats.org/officeDocument/2006/relationships/hyperlink" Target="http://www.virginia.edu/" TargetMode="External"/><Relationship Id="rId218" Type="http://schemas.openxmlformats.org/officeDocument/2006/relationships/hyperlink" Target="https://ssa.ccny.cuny.edu/programs-centers/graduate-programs/m-sustainability/" TargetMode="External"/><Relationship Id="rId425" Type="http://schemas.openxmlformats.org/officeDocument/2006/relationships/hyperlink" Target="http://web.mit.edu/student/" TargetMode="External"/><Relationship Id="rId632" Type="http://schemas.openxmlformats.org/officeDocument/2006/relationships/hyperlink" Target="http://www.sciarc.edu/" TargetMode="External"/><Relationship Id="rId1055" Type="http://schemas.openxmlformats.org/officeDocument/2006/relationships/hyperlink" Target="http://twin-cities.umn.edu/" TargetMode="External"/><Relationship Id="rId1262" Type="http://schemas.openxmlformats.org/officeDocument/2006/relationships/hyperlink" Target="http://bulletin.vcu.edu/graduate/school-government-public-affairs/urban-regional-planning-murp/" TargetMode="External"/><Relationship Id="rId271" Type="http://schemas.openxmlformats.org/officeDocument/2006/relationships/hyperlink" Target="http://www.gatech.edu/" TargetMode="External"/><Relationship Id="rId937" Type="http://schemas.openxmlformats.org/officeDocument/2006/relationships/hyperlink" Target="http://www.uic.edu/" TargetMode="External"/><Relationship Id="rId1122" Type="http://schemas.openxmlformats.org/officeDocument/2006/relationships/hyperlink" Target="https://architecture.ou.edu/landscape-architecture-degree-requirements/" TargetMode="External"/><Relationship Id="rId66" Type="http://schemas.openxmlformats.org/officeDocument/2006/relationships/hyperlink" Target="https://www.bu.edu/met/subject/city-planning-urban-affairs/" TargetMode="External"/><Relationship Id="rId131" Type="http://schemas.openxmlformats.org/officeDocument/2006/relationships/hyperlink" Target="http://www.clemson.edu/" TargetMode="External"/><Relationship Id="rId369" Type="http://schemas.openxmlformats.org/officeDocument/2006/relationships/hyperlink" Target="http://www.judsonu.edu/" TargetMode="External"/><Relationship Id="rId576" Type="http://schemas.openxmlformats.org/officeDocument/2006/relationships/hyperlink" Target="https://www.risd.edu/academics/architecture/" TargetMode="External"/><Relationship Id="rId783" Type="http://schemas.openxmlformats.org/officeDocument/2006/relationships/hyperlink" Target="https://capla.arizona.edu/academics/master-landscape-architecture" TargetMode="External"/><Relationship Id="rId990" Type="http://schemas.openxmlformats.org/officeDocument/2006/relationships/hyperlink" Target="https://larch.umd.edu/graduate/masters-landscape-architecture" TargetMode="External"/><Relationship Id="rId229" Type="http://schemas.openxmlformats.org/officeDocument/2006/relationships/hyperlink" Target="http://www.ecu.edu/" TargetMode="External"/><Relationship Id="rId436" Type="http://schemas.openxmlformats.org/officeDocument/2006/relationships/hyperlink" Target="https://www.canr.msu.edu/spdc/programs/construction_management/cm_graduate_degrees" TargetMode="External"/><Relationship Id="rId643" Type="http://schemas.openxmlformats.org/officeDocument/2006/relationships/hyperlink" Target="https://www.esf.edu/environmentalscience/graduate/mps.htm" TargetMode="External"/><Relationship Id="rId1066" Type="http://schemas.openxmlformats.org/officeDocument/2006/relationships/hyperlink" Target="http://twin-cities.umn.edu/" TargetMode="External"/><Relationship Id="rId1273" Type="http://schemas.openxmlformats.org/officeDocument/2006/relationships/hyperlink" Target="http://www.vt.edu/" TargetMode="External"/><Relationship Id="rId850" Type="http://schemas.openxmlformats.org/officeDocument/2006/relationships/hyperlink" Target="http://www.uc.edu/" TargetMode="External"/><Relationship Id="rId948" Type="http://schemas.openxmlformats.org/officeDocument/2006/relationships/hyperlink" Target="https://arch.illinois.edu/degrees/master-architecture" TargetMode="External"/><Relationship Id="rId1133" Type="http://schemas.openxmlformats.org/officeDocument/2006/relationships/hyperlink" Target="http://www.uoregon.edu/" TargetMode="External"/><Relationship Id="rId77" Type="http://schemas.openxmlformats.org/officeDocument/2006/relationships/hyperlink" Target="http://www.cca.edu/" TargetMode="External"/><Relationship Id="rId282" Type="http://schemas.openxmlformats.org/officeDocument/2006/relationships/hyperlink" Target="https://planning.gatech.edu/master-science-geographic-information-science-technology" TargetMode="External"/><Relationship Id="rId503" Type="http://schemas.openxmlformats.org/officeDocument/2006/relationships/hyperlink" Target="http://nau.edu/" TargetMode="External"/><Relationship Id="rId587" Type="http://schemas.openxmlformats.org/officeDocument/2006/relationships/hyperlink" Target="https://www.rit.edu/study/architecture-march" TargetMode="External"/><Relationship Id="rId710" Type="http://schemas.openxmlformats.org/officeDocument/2006/relationships/hyperlink" Target="http://www.newschool.edu/" TargetMode="External"/><Relationship Id="rId808" Type="http://schemas.openxmlformats.org/officeDocument/2006/relationships/hyperlink" Target="http://www.berkeley.edu/" TargetMode="External"/><Relationship Id="rId8" Type="http://schemas.openxmlformats.org/officeDocument/2006/relationships/hyperlink" Target="https://www.academyart.edu/academics/landscape-architecture/" TargetMode="External"/><Relationship Id="rId142" Type="http://schemas.openxmlformats.org/officeDocument/2006/relationships/hyperlink" Target="http://www.clemson.edu/caah/departments/architecture/programs/mrud/index.html" TargetMode="External"/><Relationship Id="rId447" Type="http://schemas.openxmlformats.org/officeDocument/2006/relationships/hyperlink" Target="http://www.missouristate.edu/" TargetMode="External"/><Relationship Id="rId794" Type="http://schemas.openxmlformats.org/officeDocument/2006/relationships/hyperlink" Target="http://www.uark.edu/" TargetMode="External"/><Relationship Id="rId1077" Type="http://schemas.openxmlformats.org/officeDocument/2006/relationships/hyperlink" Target="https://www.unlv.edu/architecture/m-hid" TargetMode="External"/><Relationship Id="rId1200" Type="http://schemas.openxmlformats.org/officeDocument/2006/relationships/hyperlink" Target="http://plan.cap.utah.edu/master-of-city-and-metropolitan-planning/" TargetMode="External"/><Relationship Id="rId654" Type="http://schemas.openxmlformats.org/officeDocument/2006/relationships/hyperlink" Target="http://www.esf.edu/" TargetMode="External"/><Relationship Id="rId861" Type="http://schemas.openxmlformats.org/officeDocument/2006/relationships/hyperlink" Target="https://architectureandplanning.ucdenver.edu/architecture/academics/masters-programs/master-of-urban-and-regional-planning" TargetMode="External"/><Relationship Id="rId959" Type="http://schemas.openxmlformats.org/officeDocument/2006/relationships/hyperlink" Target="http://www.uiowa.edu/" TargetMode="External"/><Relationship Id="rId1284" Type="http://schemas.openxmlformats.org/officeDocument/2006/relationships/hyperlink" Target="https://samfoxschool.wustl.edu/programs/drsu" TargetMode="External"/><Relationship Id="rId293" Type="http://schemas.openxmlformats.org/officeDocument/2006/relationships/hyperlink" Target="http://www.hamptonu.edu/" TargetMode="External"/><Relationship Id="rId307" Type="http://schemas.openxmlformats.org/officeDocument/2006/relationships/hyperlink" Target="http://www.harvard.edu/" TargetMode="External"/><Relationship Id="rId514" Type="http://schemas.openxmlformats.org/officeDocument/2006/relationships/hyperlink" Target="https://knowlton.osu.edu/landscape-architecture/mla" TargetMode="External"/><Relationship Id="rId721" Type="http://schemas.openxmlformats.org/officeDocument/2006/relationships/hyperlink" Target="https://www.uta.edu/cappa/academics/planning-publicaffairs/public-affairs/phd-puad.php" TargetMode="External"/><Relationship Id="rId1144" Type="http://schemas.openxmlformats.org/officeDocument/2006/relationships/hyperlink" Target="https://archenvironment.uoregon.edu/landarch/grad/mla" TargetMode="External"/><Relationship Id="rId88" Type="http://schemas.openxmlformats.org/officeDocument/2006/relationships/hyperlink" Target="http://env.cpp.edu/arc/degree/master-architecture" TargetMode="External"/><Relationship Id="rId153" Type="http://schemas.openxmlformats.org/officeDocument/2006/relationships/hyperlink" Target="http://www.csuohio.edu/" TargetMode="External"/><Relationship Id="rId360" Type="http://schemas.openxmlformats.org/officeDocument/2006/relationships/hyperlink" Target="https://www.jefferson.edu/academics/colleges-schools-institutes/architecture-and-the-built-environment/programs/geospatial-technology-ms.html" TargetMode="External"/><Relationship Id="rId598" Type="http://schemas.openxmlformats.org/officeDocument/2006/relationships/hyperlink" Target="http://newbrunswick.rutgers.edu/" TargetMode="External"/><Relationship Id="rId819" Type="http://schemas.openxmlformats.org/officeDocument/2006/relationships/hyperlink" Target="https://ced.berkeley.edu/academics/urban-design/master-of-urban-design/" TargetMode="External"/><Relationship Id="rId1004" Type="http://schemas.openxmlformats.org/officeDocument/2006/relationships/hyperlink" Target="https://www.umass.edu/architecture/master-architecture" TargetMode="External"/><Relationship Id="rId1211" Type="http://schemas.openxmlformats.org/officeDocument/2006/relationships/hyperlink" Target="http://www.virginia.edu/" TargetMode="External"/><Relationship Id="rId220" Type="http://schemas.openxmlformats.org/officeDocument/2006/relationships/hyperlink" Target="http://www.hunterurban.org/master-of-urban-planning" TargetMode="External"/><Relationship Id="rId458" Type="http://schemas.openxmlformats.org/officeDocument/2006/relationships/hyperlink" Target="https://design.njit.edu/phd-urban-systems" TargetMode="External"/><Relationship Id="rId665" Type="http://schemas.openxmlformats.org/officeDocument/2006/relationships/hyperlink" Target="http://ap.buffalo.edu/academics/graduate-degrees/mup.html" TargetMode="External"/><Relationship Id="rId872" Type="http://schemas.openxmlformats.org/officeDocument/2006/relationships/hyperlink" Target="http://www.udmercy.edu/" TargetMode="External"/><Relationship Id="rId1088" Type="http://schemas.openxmlformats.org/officeDocument/2006/relationships/hyperlink" Target="http://www.unm.edu/" TargetMode="External"/><Relationship Id="rId1295" Type="http://schemas.openxmlformats.org/officeDocument/2006/relationships/hyperlink" Target="http://www.wustl.edu/" TargetMode="External"/><Relationship Id="rId1309" Type="http://schemas.openxmlformats.org/officeDocument/2006/relationships/hyperlink" Target="http://www.wvu.edu/" TargetMode="External"/><Relationship Id="rId15" Type="http://schemas.openxmlformats.org/officeDocument/2006/relationships/hyperlink" Target="http://www.asu.edu/" TargetMode="External"/><Relationship Id="rId318" Type="http://schemas.openxmlformats.org/officeDocument/2006/relationships/hyperlink" Target="http://arch.iit.edu/study/phd-introduction" TargetMode="External"/><Relationship Id="rId525" Type="http://schemas.openxmlformats.org/officeDocument/2006/relationships/hyperlink" Target="http://www.psu.edu/" TargetMode="External"/><Relationship Id="rId732" Type="http://schemas.openxmlformats.org/officeDocument/2006/relationships/hyperlink" Target="http://www.utexas.edu/" TargetMode="External"/><Relationship Id="rId1155" Type="http://schemas.openxmlformats.org/officeDocument/2006/relationships/hyperlink" Target="http://www.upenn.edu/" TargetMode="External"/><Relationship Id="rId99" Type="http://schemas.openxmlformats.org/officeDocument/2006/relationships/hyperlink" Target="http://www.cmu.edu/" TargetMode="External"/><Relationship Id="rId164" Type="http://schemas.openxmlformats.org/officeDocument/2006/relationships/hyperlink" Target="https://www.arch.columbia.edu/programs/11-ph-d-in-urban-planning" TargetMode="External"/><Relationship Id="rId371" Type="http://schemas.openxmlformats.org/officeDocument/2006/relationships/hyperlink" Target="http://www.k-state.edu/" TargetMode="External"/><Relationship Id="rId1015" Type="http://schemas.openxmlformats.org/officeDocument/2006/relationships/hyperlink" Target="http://www.miami.edu/" TargetMode="External"/><Relationship Id="rId1222" Type="http://schemas.openxmlformats.org/officeDocument/2006/relationships/hyperlink" Target="http://arch.be.washington.edu/admissions/m-arch/"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dusp.mit.edu/" TargetMode="External"/><Relationship Id="rId299" Type="http://schemas.openxmlformats.org/officeDocument/2006/relationships/hyperlink" Target="https://www.jefferson.edu/academics/colleges-schools-institutes/architecture-and-the-built-environment/programs/architecture-ms.html" TargetMode="External"/><Relationship Id="rId21" Type="http://schemas.openxmlformats.org/officeDocument/2006/relationships/hyperlink" Target="https://arch.usc.edu/master-of-building-science" TargetMode="External"/><Relationship Id="rId63" Type="http://schemas.openxmlformats.org/officeDocument/2006/relationships/hyperlink" Target="https://www.scad.edu/academics/programs/urban-design/degrees/mud" TargetMode="External"/><Relationship Id="rId159" Type="http://schemas.openxmlformats.org/officeDocument/2006/relationships/hyperlink" Target="https://dunwoody.edu/construction/construction-management/" TargetMode="External"/><Relationship Id="rId324" Type="http://schemas.openxmlformats.org/officeDocument/2006/relationships/hyperlink" Target="https://www.pupr.edu/architecture-undergraduate/" TargetMode="External"/><Relationship Id="rId366" Type="http://schemas.openxmlformats.org/officeDocument/2006/relationships/hyperlink" Target="https://soa.utexas.edu/node/6779" TargetMode="External"/><Relationship Id="rId170" Type="http://schemas.openxmlformats.org/officeDocument/2006/relationships/hyperlink" Target="https://design.umn.edu/academics/pid_minor.html" TargetMode="External"/><Relationship Id="rId226" Type="http://schemas.openxmlformats.org/officeDocument/2006/relationships/hyperlink" Target="https://www.pratt.edu/academics/architecture/real-estate-practice/" TargetMode="External"/><Relationship Id="rId107" Type="http://schemas.openxmlformats.org/officeDocument/2006/relationships/hyperlink" Target="http://www.the-bac.edu/" TargetMode="External"/><Relationship Id="rId268" Type="http://schemas.openxmlformats.org/officeDocument/2006/relationships/hyperlink" Target="https://daap.uc.edu/academics/sop/overview/historic-preservation-graduate-certificate" TargetMode="External"/><Relationship Id="rId289" Type="http://schemas.openxmlformats.org/officeDocument/2006/relationships/hyperlink" Target="https://archenvironment.uoregon.edu/landarch/grad/mla" TargetMode="External"/><Relationship Id="rId11" Type="http://schemas.openxmlformats.org/officeDocument/2006/relationships/hyperlink" Target="https://www.sciarc.edu/academics/postgraduate/ms-synthetic-landscapes" TargetMode="External"/><Relationship Id="rId32" Type="http://schemas.openxmlformats.org/officeDocument/2006/relationships/hyperlink" Target="https://architecture.catholic.edu/academics/undergraduate-programs/architectural-studies/index.html" TargetMode="External"/><Relationship Id="rId53" Type="http://schemas.openxmlformats.org/officeDocument/2006/relationships/hyperlink" Target="http://bulletin.miami.edu/graduate-academic-programs/architecture/master-urban-design-mud/" TargetMode="External"/><Relationship Id="rId74" Type="http://schemas.openxmlformats.org/officeDocument/2006/relationships/hyperlink" Target="https://www.urban.uiowa.edu/prospective-students/about" TargetMode="External"/><Relationship Id="rId128" Type="http://schemas.openxmlformats.org/officeDocument/2006/relationships/hyperlink" Target="https://www.umass.edu/architecture/bfa-architecture" TargetMode="External"/><Relationship Id="rId149" Type="http://schemas.openxmlformats.org/officeDocument/2006/relationships/hyperlink" Target="https://taubmancollege.umich.edu/architecture/degrees/master-science-architecture" TargetMode="External"/><Relationship Id="rId314" Type="http://schemas.openxmlformats.org/officeDocument/2006/relationships/hyperlink" Target="https://www.design.upenn.edu/architecture/graduate/post-professional-program-msd-aad" TargetMode="External"/><Relationship Id="rId335" Type="http://schemas.openxmlformats.org/officeDocument/2006/relationships/hyperlink" Target="https://www.risd.edu/academics/interior-architecture/graduate/" TargetMode="External"/><Relationship Id="rId356" Type="http://schemas.openxmlformats.org/officeDocument/2006/relationships/hyperlink" Target="https://soa.utexas.edu/programs/architecture/architecture-undergraduate-degrees" TargetMode="External"/><Relationship Id="rId377" Type="http://schemas.openxmlformats.org/officeDocument/2006/relationships/hyperlink" Target="https://uh.edu/architecture/programs/undergraduate-programs/interior-architecture/" TargetMode="External"/><Relationship Id="rId398" Type="http://schemas.openxmlformats.org/officeDocument/2006/relationships/hyperlink" Target="https://www.tacoma.uw.edu/urban-studies/prospective-ma-students-1" TargetMode="External"/><Relationship Id="rId5" Type="http://schemas.openxmlformats.org/officeDocument/2006/relationships/hyperlink" Target="https://capla.arizona.edu/academics/certificates/real-estate-development" TargetMode="External"/><Relationship Id="rId95" Type="http://schemas.openxmlformats.org/officeDocument/2006/relationships/hyperlink" Target="https://arch.illinois.edu/degrees/ms-arch-studies" TargetMode="External"/><Relationship Id="rId160" Type="http://schemas.openxmlformats.org/officeDocument/2006/relationships/hyperlink" Target="https://dunwoody.edu/construction/interior-design/" TargetMode="External"/><Relationship Id="rId181" Type="http://schemas.openxmlformats.org/officeDocument/2006/relationships/hyperlink" Target="http://www.arch.montana.edu/programs/undergraduate/index.html" TargetMode="External"/><Relationship Id="rId216" Type="http://schemas.openxmlformats.org/officeDocument/2006/relationships/hyperlink" Target="https://ssa.ccny.cuny.edu/programs-centers/undergraduate-programs/b-arch/" TargetMode="External"/><Relationship Id="rId237" Type="http://schemas.openxmlformats.org/officeDocument/2006/relationships/hyperlink" Target="https://www.esf.edu/fnrm/graduate/scm/" TargetMode="External"/><Relationship Id="rId258" Type="http://schemas.openxmlformats.org/officeDocument/2006/relationships/hyperlink" Target="https://www.kent.edu/caed/master-science-architecture-environmental-design" TargetMode="External"/><Relationship Id="rId279" Type="http://schemas.openxmlformats.org/officeDocument/2006/relationships/hyperlink" Target="https://architecture.ou.edu/interior-design-degree-requirements/" TargetMode="External"/><Relationship Id="rId22" Type="http://schemas.openxmlformats.org/officeDocument/2006/relationships/hyperlink" Target="https://www.colorado.edu/envd/about/majors" TargetMode="External"/><Relationship Id="rId43" Type="http://schemas.openxmlformats.org/officeDocument/2006/relationships/hyperlink" Target="https://www.bidenschool.udel.edu/masters-programs/academic-programs/m-a-in-urban-affairs-public-policy" TargetMode="External"/><Relationship Id="rId64" Type="http://schemas.openxmlformats.org/officeDocument/2006/relationships/hyperlink" Target="https://www.savannahtech.edu/programs/historic-preservation-and-restoration-associate-degree/" TargetMode="External"/><Relationship Id="rId118" Type="http://schemas.openxmlformats.org/officeDocument/2006/relationships/hyperlink" Target="https://camd.northeastern.edu/program/landscape-architecture/" TargetMode="External"/><Relationship Id="rId139" Type="http://schemas.openxmlformats.org/officeDocument/2006/relationships/hyperlink" Target="https://www.mica.edu/undergraduate-majors-minors/architectural-design-major/" TargetMode="External"/><Relationship Id="rId290" Type="http://schemas.openxmlformats.org/officeDocument/2006/relationships/hyperlink" Target="https://archenvironment.uoregon.edu/interior-architecture/graduate/miarch1" TargetMode="External"/><Relationship Id="rId304" Type="http://schemas.openxmlformats.org/officeDocument/2006/relationships/hyperlink" Target="https://www.jefferson.edu/academics/colleges-schools-institutes/architecture-and-the-built-environment/programs/real-estate-development-ms.html" TargetMode="External"/><Relationship Id="rId325" Type="http://schemas.openxmlformats.org/officeDocument/2006/relationships/hyperlink" Target="https://www.pupr.edu/master-in-architectural-conservation-and-rehabilitation/" TargetMode="External"/><Relationship Id="rId346" Type="http://schemas.openxmlformats.org/officeDocument/2006/relationships/hyperlink" Target="https://www.sdstate.edu/programs/undergraduate/architecture-bfa" TargetMode="External"/><Relationship Id="rId367" Type="http://schemas.openxmlformats.org/officeDocument/2006/relationships/hyperlink" Target="https://soa.utexas.edu/programs/architectural-history/graduate-study-history-architecture-ma-phd" TargetMode="External"/><Relationship Id="rId388" Type="http://schemas.openxmlformats.org/officeDocument/2006/relationships/hyperlink" Target="https://www.arch.virginia.edu/programs/architectural-history/undergraduate" TargetMode="External"/><Relationship Id="rId85" Type="http://schemas.openxmlformats.org/officeDocument/2006/relationships/hyperlink" Target="https://www.saic.edu/academics/departments/aiado/master-fine-arts-studio-architecture" TargetMode="External"/><Relationship Id="rId150" Type="http://schemas.openxmlformats.org/officeDocument/2006/relationships/hyperlink" Target="http://dunwoody.edu/construction/architecture/" TargetMode="External"/><Relationship Id="rId171" Type="http://schemas.openxmlformats.org/officeDocument/2006/relationships/hyperlink" Target="https://landarch.design.umn.edu/prog/ldp/index.html" TargetMode="External"/><Relationship Id="rId192" Type="http://schemas.openxmlformats.org/officeDocument/2006/relationships/hyperlink" Target="https://architecture.unl.edu/degree-programs/landscape-architecture/bachelor-landscape-architecture" TargetMode="External"/><Relationship Id="rId206" Type="http://schemas.openxmlformats.org/officeDocument/2006/relationships/hyperlink" Target="http://architecture.unm.edu/degree-programs/index.html" TargetMode="External"/><Relationship Id="rId227" Type="http://schemas.openxmlformats.org/officeDocument/2006/relationships/hyperlink" Target="https://www.pratt.edu/academics/school-of-design/graduate-school-of-design/interior-design-grad/interior-design-mfa/" TargetMode="External"/><Relationship Id="rId248" Type="http://schemas.openxmlformats.org/officeDocument/2006/relationships/hyperlink" Target="http://soa.syr.edu/programs/post-professional-ms/" TargetMode="External"/><Relationship Id="rId269" Type="http://schemas.openxmlformats.org/officeDocument/2006/relationships/hyperlink" Target="https://daap.uc.edu/academics/said/programs/bs-architecture" TargetMode="External"/><Relationship Id="rId12" Type="http://schemas.openxmlformats.org/officeDocument/2006/relationships/hyperlink" Target="https://ced.berkeley.edu/academics/certificate-programs/" TargetMode="External"/><Relationship Id="rId33" Type="http://schemas.openxmlformats.org/officeDocument/2006/relationships/hyperlink" Target="https://architecture.catholic.edu/academics/undergraduate-programs/environmental-studies/index.html" TargetMode="External"/><Relationship Id="rId108" Type="http://schemas.openxmlformats.org/officeDocument/2006/relationships/hyperlink" Target="https://www.bu.edu/met/programs/graduate/applied-sustainability-certificate/" TargetMode="External"/><Relationship Id="rId129" Type="http://schemas.openxmlformats.org/officeDocument/2006/relationships/hyperlink" Target="https://www.umass.edu/larp/undergraduate/landscape-architecture" TargetMode="External"/><Relationship Id="rId280" Type="http://schemas.openxmlformats.org/officeDocument/2006/relationships/hyperlink" Target="https://architecture.ou.edu/landscape-architecture-degree-requirements/" TargetMode="External"/><Relationship Id="rId315" Type="http://schemas.openxmlformats.org/officeDocument/2006/relationships/hyperlink" Target="https://www.design.upenn.edu/architecture/graduate/master-environmental-building-design-mebd" TargetMode="External"/><Relationship Id="rId336" Type="http://schemas.openxmlformats.org/officeDocument/2006/relationships/hyperlink" Target="https://www.rwu.edu/undergraduate/academics/programs/art-and-architectural-history" TargetMode="External"/><Relationship Id="rId357" Type="http://schemas.openxmlformats.org/officeDocument/2006/relationships/hyperlink" Target="https://soa.utexas.edu/programs/architecture/architecture-undergraduate-degrees" TargetMode="External"/><Relationship Id="rId54" Type="http://schemas.openxmlformats.org/officeDocument/2006/relationships/hyperlink" Target="http://bulletin.miami.edu/graduate-academic-programs/architecture/real-estate-development-urbanism-mredu/" TargetMode="External"/><Relationship Id="rId75" Type="http://schemas.openxmlformats.org/officeDocument/2006/relationships/hyperlink" Target="https://www.uidaho.edu/caa/programs/architecture/ms-integrated-architecture-design" TargetMode="External"/><Relationship Id="rId96" Type="http://schemas.openxmlformats.org/officeDocument/2006/relationships/hyperlink" Target="https://arch.illinois.edu/degrees/bs-arch-studies" TargetMode="External"/><Relationship Id="rId140" Type="http://schemas.openxmlformats.org/officeDocument/2006/relationships/hyperlink" Target="https://www.ltu.edu/engineering/civil/civil-engineering-undergrad.asp" TargetMode="External"/><Relationship Id="rId161" Type="http://schemas.openxmlformats.org/officeDocument/2006/relationships/hyperlink" Target="https://www.stcloudstate.edu/programs/community-development/default.aspx" TargetMode="External"/><Relationship Id="rId182" Type="http://schemas.openxmlformats.org/officeDocument/2006/relationships/hyperlink" Target="https://planning.ecu.edu/academic-programs/" TargetMode="External"/><Relationship Id="rId217" Type="http://schemas.openxmlformats.org/officeDocument/2006/relationships/hyperlink" Target="https://ssa.ccny.cuny.edu/programs-centers/graduate-programs/m-arch-i/" TargetMode="External"/><Relationship Id="rId378" Type="http://schemas.openxmlformats.org/officeDocument/2006/relationships/hyperlink" Target="https://uh.edu/architecture/programs/undergraduate-programs/industrial-design/" TargetMode="External"/><Relationship Id="rId399" Type="http://schemas.openxmlformats.org/officeDocument/2006/relationships/hyperlink" Target="https://www.tacoma.uw.edu/urban-studies/ms-program-overview" TargetMode="External"/><Relationship Id="rId6" Type="http://schemas.openxmlformats.org/officeDocument/2006/relationships/hyperlink" Target="https://www.sciarc.edu/academics/undergraduate" TargetMode="External"/><Relationship Id="rId238" Type="http://schemas.openxmlformats.org/officeDocument/2006/relationships/hyperlink" Target="https://www.esf.edu/fnrm/graduate/scm/" TargetMode="External"/><Relationship Id="rId259" Type="http://schemas.openxmlformats.org/officeDocument/2006/relationships/hyperlink" Target="https://www.kent.edu/caed/master-science-construction-management" TargetMode="External"/><Relationship Id="rId23" Type="http://schemas.openxmlformats.org/officeDocument/2006/relationships/hyperlink" Target="https://www.colorado.edu/envd/about/majors" TargetMode="External"/><Relationship Id="rId119" Type="http://schemas.openxmlformats.org/officeDocument/2006/relationships/hyperlink" Target="https://www.northeastern.edu/graduate/program/master-of-science-in-sustainable-building-systems-5284/" TargetMode="External"/><Relationship Id="rId270" Type="http://schemas.openxmlformats.org/officeDocument/2006/relationships/hyperlink" Target="https://webapps2.uc.edu/ecurriculum/degreeprograms/program/detail/23BAC-URST-BS" TargetMode="External"/><Relationship Id="rId291" Type="http://schemas.openxmlformats.org/officeDocument/2006/relationships/hyperlink" Target="https://archenvironment.uoregon.edu/interior-architecture/graduate/msiarch" TargetMode="External"/><Relationship Id="rId305" Type="http://schemas.openxmlformats.org/officeDocument/2006/relationships/hyperlink" Target="https://www.jefferson.edu/academics/colleges-schools-institutes/architecture-and-the-built-environment/programs/sustainable-design-ms.html" TargetMode="External"/><Relationship Id="rId326" Type="http://schemas.openxmlformats.org/officeDocument/2006/relationships/hyperlink" Target="https://www.pupr.edu/landscape-architecture/" TargetMode="External"/><Relationship Id="rId347" Type="http://schemas.openxmlformats.org/officeDocument/2006/relationships/hyperlink" Target="https://www.belmont.edu/omore/undergrad/architecture/index.html" TargetMode="External"/><Relationship Id="rId44" Type="http://schemas.openxmlformats.org/officeDocument/2006/relationships/hyperlink" Target="https://ccie.ucf.edu/public-administration/urban-regional-planning/master-science-urban-regional-planning/" TargetMode="External"/><Relationship Id="rId65" Type="http://schemas.openxmlformats.org/officeDocument/2006/relationships/hyperlink" Target="https://www.savannahtech.edu/programs/historic-preservation-technician/" TargetMode="External"/><Relationship Id="rId86" Type="http://schemas.openxmlformats.org/officeDocument/2006/relationships/hyperlink" Target="https://architecture.siu.edu/undergraduate/arc-studies/program-description.php" TargetMode="External"/><Relationship Id="rId130" Type="http://schemas.openxmlformats.org/officeDocument/2006/relationships/hyperlink" Target="https://www.umass.edu/larp/undergraduate/sustcomm" TargetMode="External"/><Relationship Id="rId151" Type="http://schemas.openxmlformats.org/officeDocument/2006/relationships/hyperlink" Target="https://dunwoody.edu/construction/architectural-drafting-design/" TargetMode="External"/><Relationship Id="rId368" Type="http://schemas.openxmlformats.org/officeDocument/2006/relationships/hyperlink" Target="https://soa.utexas.edu/programs/architecture/graduate-degrees/doctor-philosophy" TargetMode="External"/><Relationship Id="rId389" Type="http://schemas.openxmlformats.org/officeDocument/2006/relationships/hyperlink" Target="https://www.arch.virginia.edu/programs/architecture/undergraduate" TargetMode="External"/><Relationship Id="rId172" Type="http://schemas.openxmlformats.org/officeDocument/2006/relationships/hyperlink" Target="https://www.drury.edu/architecture/master-of-architecture-degree-requirements" TargetMode="External"/><Relationship Id="rId193" Type="http://schemas.openxmlformats.org/officeDocument/2006/relationships/hyperlink" Target="https://architecture.unl.edu/degree-programs/interior-design/ms-architecture-specialization-interior-design" TargetMode="External"/><Relationship Id="rId207" Type="http://schemas.openxmlformats.org/officeDocument/2006/relationships/hyperlink" Target="http://catalog.unm.edu/catalogs/2019-2020/colleges/architecture/comm-reg-plan/undergraduate-program.html" TargetMode="External"/><Relationship Id="rId228" Type="http://schemas.openxmlformats.org/officeDocument/2006/relationships/hyperlink" Target="https://www.pratt.edu/academics/architecture/construction-management/construction-degrees/construction-management-B.S/" TargetMode="External"/><Relationship Id="rId249" Type="http://schemas.openxmlformats.org/officeDocument/2006/relationships/hyperlink" Target="https://www.newschool.edu/parsons/bfa-architecture-design/" TargetMode="External"/><Relationship Id="rId13" Type="http://schemas.openxmlformats.org/officeDocument/2006/relationships/hyperlink" Target="https://uppp.soceco.uci.edu/pages/phd-program-planning-policy-and-design" TargetMode="External"/><Relationship Id="rId109" Type="http://schemas.openxmlformats.org/officeDocument/2006/relationships/hyperlink" Target="https://www.bu.edu/met/subject/city-planning-urban-affairs/" TargetMode="External"/><Relationship Id="rId260" Type="http://schemas.openxmlformats.org/officeDocument/2006/relationships/hyperlink" Target="https://www.kent.edu/caed/master-healthcare-design" TargetMode="External"/><Relationship Id="rId281" Type="http://schemas.openxmlformats.org/officeDocument/2006/relationships/hyperlink" Target="https://architecture.ou.edu/urban-design/" TargetMode="External"/><Relationship Id="rId316" Type="http://schemas.openxmlformats.org/officeDocument/2006/relationships/hyperlink" Target="https://www.design.upenn.edu/msd-ras" TargetMode="External"/><Relationship Id="rId337" Type="http://schemas.openxmlformats.org/officeDocument/2006/relationships/hyperlink" Target="https://www.rwu.edu/undergraduate/academics/programs/architecture" TargetMode="External"/><Relationship Id="rId34" Type="http://schemas.openxmlformats.org/officeDocument/2006/relationships/hyperlink" Target="https://architecture.catholic.edu/academics/graduate-programs/index.html" TargetMode="External"/><Relationship Id="rId55" Type="http://schemas.openxmlformats.org/officeDocument/2006/relationships/hyperlink" Target="http://bulletin.miami.edu/graduate-academic-programs/architecture/construction-management-master/" TargetMode="External"/><Relationship Id="rId76" Type="http://schemas.openxmlformats.org/officeDocument/2006/relationships/hyperlink" Target="https://www.uidaho.edu/caa/programs/architecture/degree-paths" TargetMode="External"/><Relationship Id="rId97" Type="http://schemas.openxmlformats.org/officeDocument/2006/relationships/hyperlink" Target="https://architecture.nd.edu/academics-programs/undergrad-program/" TargetMode="External"/><Relationship Id="rId120" Type="http://schemas.openxmlformats.org/officeDocument/2006/relationships/hyperlink" Target="https://camd.northeastern.edu/program/urban-planning-and-policy/" TargetMode="External"/><Relationship Id="rId141" Type="http://schemas.openxmlformats.org/officeDocument/2006/relationships/hyperlink" Target="https://www.ltu.edu/architecture_and_design/architecture/dual_arch_media_comm.asp" TargetMode="External"/><Relationship Id="rId358" Type="http://schemas.openxmlformats.org/officeDocument/2006/relationships/hyperlink" Target="https://soa.utexas.edu/programs/architecture/architecture-undergraduate-degrees" TargetMode="External"/><Relationship Id="rId379" Type="http://schemas.openxmlformats.org/officeDocument/2006/relationships/hyperlink" Target="https://uh.edu/architecture/programs/undergraduate-programs/environmental-design/" TargetMode="External"/><Relationship Id="rId7" Type="http://schemas.openxmlformats.org/officeDocument/2006/relationships/hyperlink" Target="https://www.sciarc.edu/academics/graduate/m-arch-1" TargetMode="External"/><Relationship Id="rId162" Type="http://schemas.openxmlformats.org/officeDocument/2006/relationships/hyperlink" Target="https://arch.design.umn.edu/programs/bda/overview.html" TargetMode="External"/><Relationship Id="rId183" Type="http://schemas.openxmlformats.org/officeDocument/2006/relationships/hyperlink" Target="https://design.ncsu.edu/academics/architecture/city-design-certificate/" TargetMode="External"/><Relationship Id="rId218" Type="http://schemas.openxmlformats.org/officeDocument/2006/relationships/hyperlink" Target="https://ssa.ccny.cuny.edu/programs-centers/graduate-programs/ms-arch/" TargetMode="External"/><Relationship Id="rId239" Type="http://schemas.openxmlformats.org/officeDocument/2006/relationships/hyperlink" Target="https://www.alfredstate.edu/architecture" TargetMode="External"/><Relationship Id="rId390" Type="http://schemas.openxmlformats.org/officeDocument/2006/relationships/hyperlink" Target="https://www.arch.virginia.edu/programs/phd-in-the-constructed-environment" TargetMode="External"/><Relationship Id="rId250" Type="http://schemas.openxmlformats.org/officeDocument/2006/relationships/hyperlink" Target="https://www.newschool.edu/parsons/bfa-interior-design/" TargetMode="External"/><Relationship Id="rId271" Type="http://schemas.openxmlformats.org/officeDocument/2006/relationships/hyperlink" Target="https://www.ursuline.edu/academics/programs/historic-preservation" TargetMode="External"/><Relationship Id="rId292" Type="http://schemas.openxmlformats.org/officeDocument/2006/relationships/hyperlink" Target="https://www.bucks.edu/academics/department/social-behavioral/historic/" TargetMode="External"/><Relationship Id="rId306" Type="http://schemas.openxmlformats.org/officeDocument/2006/relationships/hyperlink" Target="https://bulletins.psu.edu/undergraduate/colleges/arts-architecture/architecture-bs/" TargetMode="External"/><Relationship Id="rId24" Type="http://schemas.openxmlformats.org/officeDocument/2006/relationships/hyperlink" Target="https://www.colorado.edu/envd/about/majors" TargetMode="External"/><Relationship Id="rId45" Type="http://schemas.openxmlformats.org/officeDocument/2006/relationships/hyperlink" Target="https://dcp.ufl.edu/architecture/bachelor-of-design/overview/" TargetMode="External"/><Relationship Id="rId66" Type="http://schemas.openxmlformats.org/officeDocument/2006/relationships/hyperlink" Target="https://www.savannahtech.edu/programs/historic-preservation-program-assistant/" TargetMode="External"/><Relationship Id="rId87" Type="http://schemas.openxmlformats.org/officeDocument/2006/relationships/hyperlink" Target="https://architecture.siu.edu/graduate/master-of-public-safety/" TargetMode="External"/><Relationship Id="rId110" Type="http://schemas.openxmlformats.org/officeDocument/2006/relationships/hyperlink" Target="https://www.bu.edu/met/programs/graduate/urban-policy-certificate/" TargetMode="External"/><Relationship Id="rId131" Type="http://schemas.openxmlformats.org/officeDocument/2006/relationships/hyperlink" Target="https://environment.umb.edu/graduate-programs/urban-planning-and-community-development-ms" TargetMode="External"/><Relationship Id="rId327" Type="http://schemas.openxmlformats.org/officeDocument/2006/relationships/hyperlink" Target="https://gurabo.uagm.edu/en/node/13281" TargetMode="External"/><Relationship Id="rId348" Type="http://schemas.openxmlformats.org/officeDocument/2006/relationships/hyperlink" Target="https://catalog.memphis.edu/preview_program.php?catoid=17&amp;poid=5543" TargetMode="External"/><Relationship Id="rId369" Type="http://schemas.openxmlformats.org/officeDocument/2006/relationships/hyperlink" Target="https://soa.utexas.edu/programs/architecture/graduate-degrees/doctor-philosophy" TargetMode="External"/><Relationship Id="rId152" Type="http://schemas.openxmlformats.org/officeDocument/2006/relationships/hyperlink" Target="https://dunwoody.edu/construction/construction-project-management/" TargetMode="External"/><Relationship Id="rId173" Type="http://schemas.openxmlformats.org/officeDocument/2006/relationships/hyperlink" Target="https://www.drury.edu/architecture/bachelor-of-science-in-architectural-studies-degree-requirements" TargetMode="External"/><Relationship Id="rId194" Type="http://schemas.openxmlformats.org/officeDocument/2006/relationships/hyperlink" Target="https://architecture.unl.edu/degree-programs/architecture/masters-architecture" TargetMode="External"/><Relationship Id="rId208" Type="http://schemas.openxmlformats.org/officeDocument/2006/relationships/hyperlink" Target="https://www.uno.edu/academics/colaehd/la/planning-and-urban-studies/graduate/transportation-master" TargetMode="External"/><Relationship Id="rId229" Type="http://schemas.openxmlformats.org/officeDocument/2006/relationships/hyperlink" Target="https://www.arch.rpi.edu/undergraduate-bldgscience/" TargetMode="External"/><Relationship Id="rId380" Type="http://schemas.openxmlformats.org/officeDocument/2006/relationships/hyperlink" Target="https://uh.edu/architecture/programs/graduate-programs/architecture-level1/" TargetMode="External"/><Relationship Id="rId240" Type="http://schemas.openxmlformats.org/officeDocument/2006/relationships/hyperlink" Target="https://www.alfredstate.edu/architectural-tech" TargetMode="External"/><Relationship Id="rId261" Type="http://schemas.openxmlformats.org/officeDocument/2006/relationships/hyperlink" Target="https://www.kent.edu/caed/master-urban-design" TargetMode="External"/><Relationship Id="rId14" Type="http://schemas.openxmlformats.org/officeDocument/2006/relationships/hyperlink" Target="https://uppp.soceco.uci.edu/urban-studies/urban-studies-major" TargetMode="External"/><Relationship Id="rId35" Type="http://schemas.openxmlformats.org/officeDocument/2006/relationships/hyperlink" Target="https://architecture.catholic.edu/academics/graduate-programs/city-and-regional-planning/index.html" TargetMode="External"/><Relationship Id="rId56" Type="http://schemas.openxmlformats.org/officeDocument/2006/relationships/hyperlink" Target="https://www.arc.miami.edu/academics/graduate/bachelor-of-science-in-architectural-engineering-master-of-science-in-architecture-dual-degree/index.html" TargetMode="External"/><Relationship Id="rId77" Type="http://schemas.openxmlformats.org/officeDocument/2006/relationships/hyperlink" Target="https://www.uidaho.edu/caa/programs/landscape-architecture/academic-programs/bsla/bs-landscape-architecture" TargetMode="External"/><Relationship Id="rId100" Type="http://schemas.openxmlformats.org/officeDocument/2006/relationships/hyperlink" Target="https://design.uky.edu/historic-preservation-degrees/" TargetMode="External"/><Relationship Id="rId282" Type="http://schemas.openxmlformats.org/officeDocument/2006/relationships/hyperlink" Target="https://architecture.ou.edu/environmental-design-degree-requirements/" TargetMode="External"/><Relationship Id="rId317" Type="http://schemas.openxmlformats.org/officeDocument/2006/relationships/hyperlink" Target="https://www.design.upenn.edu/city-regional-planning/graduate/graduate-city-and-regional-planning-programs" TargetMode="External"/><Relationship Id="rId338" Type="http://schemas.openxmlformats.org/officeDocument/2006/relationships/hyperlink" Target="https://www.rwu.edu/graduate/programs/graduate-programs/architecture" TargetMode="External"/><Relationship Id="rId359" Type="http://schemas.openxmlformats.org/officeDocument/2006/relationships/hyperlink" Target="https://soa.utexas.edu/programs/community-and-regional-planning/master-science-community-and-regional-planning-mscrp" TargetMode="External"/><Relationship Id="rId8" Type="http://schemas.openxmlformats.org/officeDocument/2006/relationships/hyperlink" Target="https://www.sciarc.edu/academics/postgraduate/architectural-technologies" TargetMode="External"/><Relationship Id="rId98" Type="http://schemas.openxmlformats.org/officeDocument/2006/relationships/hyperlink" Target="https://architecture.nd.edu/academics-programs/graduate-programs/" TargetMode="External"/><Relationship Id="rId121" Type="http://schemas.openxmlformats.org/officeDocument/2006/relationships/hyperlink" Target="https://camd.northeastern.edu/program/environmental-engineering-and-landscape-architecture-bsenve-2/" TargetMode="External"/><Relationship Id="rId142" Type="http://schemas.openxmlformats.org/officeDocument/2006/relationships/hyperlink" Target="https://architecture.udmercy.edu/programs/5-year.php" TargetMode="External"/><Relationship Id="rId163" Type="http://schemas.openxmlformats.org/officeDocument/2006/relationships/hyperlink" Target="https://arch.design.umn.edu/programs/mssd/" TargetMode="External"/><Relationship Id="rId184" Type="http://schemas.openxmlformats.org/officeDocument/2006/relationships/hyperlink" Target="https://design.ncsu.edu/academics/architecture/energy-technology-certificate/" TargetMode="External"/><Relationship Id="rId219" Type="http://schemas.openxmlformats.org/officeDocument/2006/relationships/hyperlink" Target="https://ssa.ccny.cuny.edu/programs-centers/graduate-programs/m-land-arch-i/" TargetMode="External"/><Relationship Id="rId370" Type="http://schemas.openxmlformats.org/officeDocument/2006/relationships/hyperlink" Target="https://soa.utexas.edu/programs/architecture/graduate-degrees/doctor-philosophy" TargetMode="External"/><Relationship Id="rId391" Type="http://schemas.openxmlformats.org/officeDocument/2006/relationships/hyperlink" Target="https://www.arch.virginia.edu/programs/architectural-history/graduate" TargetMode="External"/><Relationship Id="rId230" Type="http://schemas.openxmlformats.org/officeDocument/2006/relationships/hyperlink" Target="https://geofutures.arch.rpi.edu/" TargetMode="External"/><Relationship Id="rId251" Type="http://schemas.openxmlformats.org/officeDocument/2006/relationships/hyperlink" Target="https://www.newschool.edu/parsons/mfa-interior-design/" TargetMode="External"/><Relationship Id="rId25" Type="http://schemas.openxmlformats.org/officeDocument/2006/relationships/hyperlink" Target="https://architectureandplanning.ucdenver.edu/architecture/academics/departments/urban-design/master-of-urban-design" TargetMode="External"/><Relationship Id="rId46" Type="http://schemas.openxmlformats.org/officeDocument/2006/relationships/hyperlink" Target="https://dcp.ufl.edu/architecture/graduate-school/m-s-in-architectural-studies/" TargetMode="External"/><Relationship Id="rId67" Type="http://schemas.openxmlformats.org/officeDocument/2006/relationships/hyperlink" Target="https://ced.uga.edu/programs/bla/" TargetMode="External"/><Relationship Id="rId272" Type="http://schemas.openxmlformats.org/officeDocument/2006/relationships/hyperlink" Target="https://www.ursuline.edu/academics/programs/historic-preservation2/course-requirements" TargetMode="External"/><Relationship Id="rId293" Type="http://schemas.openxmlformats.org/officeDocument/2006/relationships/hyperlink" Target="https://www.jefferson.edu/academics/colleges-schools-institutes/architecture-and-the-built-environment/programs/architecture.html" TargetMode="External"/><Relationship Id="rId307" Type="http://schemas.openxmlformats.org/officeDocument/2006/relationships/hyperlink" Target="https://tyler.temple.edu/programs/architecture/degree" TargetMode="External"/><Relationship Id="rId328" Type="http://schemas.openxmlformats.org/officeDocument/2006/relationships/hyperlink" Target="https://gurabo.uagm.edu/sites/default/files/uploads/EIDA/pdf/BD-Diseno-Interiores.pdf" TargetMode="External"/><Relationship Id="rId349" Type="http://schemas.openxmlformats.org/officeDocument/2006/relationships/hyperlink" Target="https://www.delmar.edu/degrees/architecture/index.html" TargetMode="External"/><Relationship Id="rId88" Type="http://schemas.openxmlformats.org/officeDocument/2006/relationships/hyperlink" Target="https://architecture.siu.edu/undergraduate/psm/" TargetMode="External"/><Relationship Id="rId111" Type="http://schemas.openxmlformats.org/officeDocument/2006/relationships/hyperlink" Target="https://www.gsd.harvard.edu/doctoral-programs/doctor-of-design/" TargetMode="External"/><Relationship Id="rId132" Type="http://schemas.openxmlformats.org/officeDocument/2006/relationships/hyperlink" Target="https://www.aacc.edu/programs-and-courses/credit-and-degree-seekers/architecture/" TargetMode="External"/><Relationship Id="rId153" Type="http://schemas.openxmlformats.org/officeDocument/2006/relationships/hyperlink" Target="https://dunwoody.edu/construction/electrical-construction-maintenance/" TargetMode="External"/><Relationship Id="rId174" Type="http://schemas.openxmlformats.org/officeDocument/2006/relationships/hyperlink" Target="https://catalog.slu.edu/colleges-schools/public-health-social-justice/social-work/urban-planning-development-ms/" TargetMode="External"/><Relationship Id="rId195" Type="http://schemas.openxmlformats.org/officeDocument/2006/relationships/hyperlink" Target="https://architecture.unl.edu/degree-programs/architecture/bs-design-architecture" TargetMode="External"/><Relationship Id="rId209" Type="http://schemas.openxmlformats.org/officeDocument/2006/relationships/hyperlink" Target="https://www.uno.edu/academics/colaehd/la/planning-and-urban-studies/graduate/murp" TargetMode="External"/><Relationship Id="rId360" Type="http://schemas.openxmlformats.org/officeDocument/2006/relationships/hyperlink" Target="https://soa.utexas.edu/node/7500" TargetMode="External"/><Relationship Id="rId381" Type="http://schemas.openxmlformats.org/officeDocument/2006/relationships/hyperlink" Target="https://uh.edu/architecture/programs/graduate-programs/architecture/" TargetMode="External"/><Relationship Id="rId220" Type="http://schemas.openxmlformats.org/officeDocument/2006/relationships/hyperlink" Target="https://ssa.ccny.cuny.edu/programs-centers/graduate-programs/m-urban-planning/" TargetMode="External"/><Relationship Id="rId241" Type="http://schemas.openxmlformats.org/officeDocument/2006/relationships/hyperlink" Target="https://www.alfredstate.edu/interior-design" TargetMode="External"/><Relationship Id="rId15" Type="http://schemas.openxmlformats.org/officeDocument/2006/relationships/hyperlink" Target="https://www.aud.ucla.edu/academics/undergraduate" TargetMode="External"/><Relationship Id="rId36" Type="http://schemas.openxmlformats.org/officeDocument/2006/relationships/hyperlink" Target="https://architecture.catholic.edu/academics/graduate-programs/sustainable-design/curriculum.html" TargetMode="External"/><Relationship Id="rId57" Type="http://schemas.openxmlformats.org/officeDocument/2006/relationships/hyperlink" Target="https://www.usf.edu/arts/architecture/academics/urban-community-design-program/" TargetMode="External"/><Relationship Id="rId262" Type="http://schemas.openxmlformats.org/officeDocument/2006/relationships/hyperlink" Target="https://www.kent.edu/caed/interior-design" TargetMode="External"/><Relationship Id="rId283" Type="http://schemas.openxmlformats.org/officeDocument/2006/relationships/hyperlink" Target="https://www.clatsopcc.edu/academic-path/academic-programs-a-z/historic-preservation/" TargetMode="External"/><Relationship Id="rId318" Type="http://schemas.openxmlformats.org/officeDocument/2006/relationships/hyperlink" Target="https://www.design.upenn.edu/all-degrees-certificates/master-urban-spatial-analytics" TargetMode="External"/><Relationship Id="rId339" Type="http://schemas.openxmlformats.org/officeDocument/2006/relationships/hyperlink" Target="https://www.rwu.edu/graduate/programs/graduate-programs/preservation-practices" TargetMode="External"/><Relationship Id="rId78" Type="http://schemas.openxmlformats.org/officeDocument/2006/relationships/hyperlink" Target="https://www.judsonu.edu/architecture/" TargetMode="External"/><Relationship Id="rId99" Type="http://schemas.openxmlformats.org/officeDocument/2006/relationships/hyperlink" Target="https://architecture.nd.edu/academics-programs/graduate-programs/" TargetMode="External"/><Relationship Id="rId101" Type="http://schemas.openxmlformats.org/officeDocument/2006/relationships/hyperlink" Target="https://design.uky.edu/historic-preservation-degrees/" TargetMode="External"/><Relationship Id="rId122" Type="http://schemas.openxmlformats.org/officeDocument/2006/relationships/hyperlink" Target="https://asegrad.tufts.edu/academics/explore-graduate-programs/public-policy" TargetMode="External"/><Relationship Id="rId143" Type="http://schemas.openxmlformats.org/officeDocument/2006/relationships/hyperlink" Target="https://architecture.udmercy.edu/programs/mcd.php" TargetMode="External"/><Relationship Id="rId164" Type="http://schemas.openxmlformats.org/officeDocument/2006/relationships/hyperlink" Target="https://arch.design.umn.edu/programs/msmd/" TargetMode="External"/><Relationship Id="rId185" Type="http://schemas.openxmlformats.org/officeDocument/2006/relationships/hyperlink" Target="https://design.ncsu.edu/academics/architecture/public-interest-design-certificate/" TargetMode="External"/><Relationship Id="rId350" Type="http://schemas.openxmlformats.org/officeDocument/2006/relationships/hyperlink" Target="https://www.delmar.edu/degrees/architecture/index.html" TargetMode="External"/><Relationship Id="rId371" Type="http://schemas.openxmlformats.org/officeDocument/2006/relationships/hyperlink" Target="http://cacp.utsa.edu/academic-programs/department-of-architecture/category/undergraduate-programs/" TargetMode="External"/><Relationship Id="rId9" Type="http://schemas.openxmlformats.org/officeDocument/2006/relationships/hyperlink" Target="https://www.sciarc.edu/academics/postgraduate/design-of-cities" TargetMode="External"/><Relationship Id="rId210" Type="http://schemas.openxmlformats.org/officeDocument/2006/relationships/hyperlink" Target="https://www.uno.edu/academics/colaehd/la/planning-and-urban-studies/graduate/urban-studies-ms" TargetMode="External"/><Relationship Id="rId392" Type="http://schemas.openxmlformats.org/officeDocument/2006/relationships/hyperlink" Target="http://bulletin.vcu.edu/undergraduate/business/finance-insurance-real-estate/real-estate-bs/" TargetMode="External"/><Relationship Id="rId26" Type="http://schemas.openxmlformats.org/officeDocument/2006/relationships/hyperlink" Target="https://architectureandplanning.ucdenver.edu/architecture/academics/masters-programs/master-of-science-in-historic-preservation" TargetMode="External"/><Relationship Id="rId231" Type="http://schemas.openxmlformats.org/officeDocument/2006/relationships/hyperlink" Target="https://www.arch.rpi.edu/academic/graduate/master-of-science-in-architectural-sciences/" TargetMode="External"/><Relationship Id="rId252" Type="http://schemas.openxmlformats.org/officeDocument/2006/relationships/hyperlink" Target="https://www.newschool.edu/parsons/ms-design-urban-ecology/" TargetMode="External"/><Relationship Id="rId273" Type="http://schemas.openxmlformats.org/officeDocument/2006/relationships/hyperlink" Target="https://go.okstate.edu/undergraduate-academics/majors/architecture.html" TargetMode="External"/><Relationship Id="rId294" Type="http://schemas.openxmlformats.org/officeDocument/2006/relationships/hyperlink" Target="https://www.jefferson.edu/academics/colleges-schools-institutes/architecture-and-the-built-environment/programs/landscape-architecture.html" TargetMode="External"/><Relationship Id="rId308" Type="http://schemas.openxmlformats.org/officeDocument/2006/relationships/hyperlink" Target="https://tyler.temple.edu/programs/architecture/degree" TargetMode="External"/><Relationship Id="rId329" Type="http://schemas.openxmlformats.org/officeDocument/2006/relationships/hyperlink" Target="https://gurabo.uagm.edu/sites/default/files/uploads/EIDA/pdf/GA-Architectural_Drafting.pdf" TargetMode="External"/><Relationship Id="rId47" Type="http://schemas.openxmlformats.org/officeDocument/2006/relationships/hyperlink" Target="https://dcp.ufl.edu/rinker/academics/masters/construction-management/" TargetMode="External"/><Relationship Id="rId68" Type="http://schemas.openxmlformats.org/officeDocument/2006/relationships/hyperlink" Target="https://ced.uga.edu/programs/mupd/" TargetMode="External"/><Relationship Id="rId89" Type="http://schemas.openxmlformats.org/officeDocument/2006/relationships/hyperlink" Target="https://arch.uic.edu/BAArch" TargetMode="External"/><Relationship Id="rId112" Type="http://schemas.openxmlformats.org/officeDocument/2006/relationships/hyperlink" Target="https://www.gsd.harvard.edu/doctoral-programs/doctor-of-philosophy/requirements/" TargetMode="External"/><Relationship Id="rId133" Type="http://schemas.openxmlformats.org/officeDocument/2006/relationships/hyperlink" Target="https://www.aacc.edu/programs-and-courses/credit-and-degree-seekers/architecture/" TargetMode="External"/><Relationship Id="rId154" Type="http://schemas.openxmlformats.org/officeDocument/2006/relationships/hyperlink" Target="https://dunwoody.edu/construction/electrical-construction-design-management/" TargetMode="External"/><Relationship Id="rId175" Type="http://schemas.openxmlformats.org/officeDocument/2006/relationships/hyperlink" Target="https://semo.edu/study/MA-public-history.html" TargetMode="External"/><Relationship Id="rId340" Type="http://schemas.openxmlformats.org/officeDocument/2006/relationships/hyperlink" Target="https://www.rwu.edu/undergraduate/academics/programs/preservation-studies" TargetMode="External"/><Relationship Id="rId361" Type="http://schemas.openxmlformats.org/officeDocument/2006/relationships/hyperlink" Target="https://soa.utexas.edu/life-work/student-affairs/graduate-office/certificate-latin-american-architecture" TargetMode="External"/><Relationship Id="rId196" Type="http://schemas.openxmlformats.org/officeDocument/2006/relationships/hyperlink" Target="https://architecture.unl.edu/degree-programs/interior-design" TargetMode="External"/><Relationship Id="rId200" Type="http://schemas.openxmlformats.org/officeDocument/2006/relationships/hyperlink" Target="https://bloustein.rutgers.edu/undergraduate/planningandpublicpolicy/" TargetMode="External"/><Relationship Id="rId382" Type="http://schemas.openxmlformats.org/officeDocument/2006/relationships/hyperlink" Target="https://uh.edu/architecture/programs/graduate-programs/architectural-studies/" TargetMode="External"/><Relationship Id="rId16" Type="http://schemas.openxmlformats.org/officeDocument/2006/relationships/hyperlink" Target="https://www.aud.ucla.edu/academics/m-s-architecture-and-urban-design" TargetMode="External"/><Relationship Id="rId221" Type="http://schemas.openxmlformats.org/officeDocument/2006/relationships/hyperlink" Target="https://ssa.ccny.cuny.edu/programs-centers/graduate-programs/m-sustainability/" TargetMode="External"/><Relationship Id="rId242" Type="http://schemas.openxmlformats.org/officeDocument/2006/relationships/hyperlink" Target="http://ap.buffalo.edu/academics/undergraduate-degrees/baed.html" TargetMode="External"/><Relationship Id="rId263" Type="http://schemas.openxmlformats.org/officeDocument/2006/relationships/hyperlink" Target="https://www.kent.edu/caed/architecture-0" TargetMode="External"/><Relationship Id="rId284" Type="http://schemas.openxmlformats.org/officeDocument/2006/relationships/hyperlink" Target="https://www.clatsopcc.edu/academic-path/academic-programs-a-z/historic-preservation/" TargetMode="External"/><Relationship Id="rId319" Type="http://schemas.openxmlformats.org/officeDocument/2006/relationships/hyperlink" Target="https://www.design.upenn.edu/all-degrees-certificates/degrees-and-certificates" TargetMode="External"/><Relationship Id="rId37" Type="http://schemas.openxmlformats.org/officeDocument/2006/relationships/hyperlink" Target="https://architecture.catholic.edu/academics/graduate-programs/facilities-management/index.html" TargetMode="External"/><Relationship Id="rId58" Type="http://schemas.openxmlformats.org/officeDocument/2006/relationships/hyperlink" Target="https://www.usf.edu/arts-sciences/departments/public-affairs/" TargetMode="External"/><Relationship Id="rId79" Type="http://schemas.openxmlformats.org/officeDocument/2006/relationships/hyperlink" Target="https://www.judsonu.edu/ArchMaster/" TargetMode="External"/><Relationship Id="rId102" Type="http://schemas.openxmlformats.org/officeDocument/2006/relationships/hyperlink" Target="https://design.uky.edu/urban-and-environmental-design/" TargetMode="External"/><Relationship Id="rId123" Type="http://schemas.openxmlformats.org/officeDocument/2006/relationships/hyperlink" Target="https://as.tufts.edu/uep/prospective/masters/sustainability" TargetMode="External"/><Relationship Id="rId144" Type="http://schemas.openxmlformats.org/officeDocument/2006/relationships/hyperlink" Target="https://architecture.udmercy.edu/programs/5-year.php" TargetMode="External"/><Relationship Id="rId330" Type="http://schemas.openxmlformats.org/officeDocument/2006/relationships/hyperlink" Target="http://earq.uprrp.edu/programa/b-ed/" TargetMode="External"/><Relationship Id="rId90" Type="http://schemas.openxmlformats.org/officeDocument/2006/relationships/hyperlink" Target="https://cuppa.uic.edu/academics/upp/upp-programs/master-of-city-design/" TargetMode="External"/><Relationship Id="rId165" Type="http://schemas.openxmlformats.org/officeDocument/2006/relationships/hyperlink" Target="https://arch.design.umn.edu/programs/msrp/" TargetMode="External"/><Relationship Id="rId186" Type="http://schemas.openxmlformats.org/officeDocument/2006/relationships/hyperlink" Target="https://design.ncsu.edu/academics/phd-in-design/" TargetMode="External"/><Relationship Id="rId351" Type="http://schemas.openxmlformats.org/officeDocument/2006/relationships/hyperlink" Target="http://laup.arch.tamu.edu/academics/graduate/mlpd/index.html" TargetMode="External"/><Relationship Id="rId372" Type="http://schemas.openxmlformats.org/officeDocument/2006/relationships/hyperlink" Target="http://cacp.utsa.edu/academic-programs/interior-design/" TargetMode="External"/><Relationship Id="rId393" Type="http://schemas.openxmlformats.org/officeDocument/2006/relationships/hyperlink" Target="http://bulletin.vcu.edu/graduate/school-government-public-affairs/urban-regional-planning-murp/" TargetMode="External"/><Relationship Id="rId211" Type="http://schemas.openxmlformats.org/officeDocument/2006/relationships/hyperlink" Target="https://www.uno.edu/academics/colaehd/la/planning-and-urban-studies/graduate/urban-studies-phdd" TargetMode="External"/><Relationship Id="rId232" Type="http://schemas.openxmlformats.org/officeDocument/2006/relationships/hyperlink" Target="https://www.arch.rpi.edu/academic/graduate/lighting/" TargetMode="External"/><Relationship Id="rId253" Type="http://schemas.openxmlformats.org/officeDocument/2006/relationships/hyperlink" Target="https://www.newschool.edu/parsons/ma-theories-urban-research/" TargetMode="External"/><Relationship Id="rId274" Type="http://schemas.openxmlformats.org/officeDocument/2006/relationships/hyperlink" Target="https://arch-ceat.okstate.edu/architectural-engineering-program" TargetMode="External"/><Relationship Id="rId295" Type="http://schemas.openxmlformats.org/officeDocument/2006/relationships/hyperlink" Target="https://www.jefferson.edu/academics/colleges-schools-institutes/architecture-and-the-built-environment/programs/architectural-studies.html" TargetMode="External"/><Relationship Id="rId309" Type="http://schemas.openxmlformats.org/officeDocument/2006/relationships/hyperlink" Target="https://tyler.temple.edu/programs/architecture/degree" TargetMode="External"/><Relationship Id="rId27" Type="http://schemas.openxmlformats.org/officeDocument/2006/relationships/hyperlink" Target="https://architectureandplanning.ucdenver.edu/architecture/academics/phd/phd-geography-planning-design" TargetMode="External"/><Relationship Id="rId48" Type="http://schemas.openxmlformats.org/officeDocument/2006/relationships/hyperlink" Target="https://catalog.ufl.edu/graduate/colleges-departments/design-construction-planning/landscape-architecture/" TargetMode="External"/><Relationship Id="rId69" Type="http://schemas.openxmlformats.org/officeDocument/2006/relationships/hyperlink" Target="https://ced.uga.edu/programs/mhp/" TargetMode="External"/><Relationship Id="rId113" Type="http://schemas.openxmlformats.org/officeDocument/2006/relationships/hyperlink" Target="https://www.gsd.harvard.edu/doctoral-programs/doctor-of-philosophy/requirements/" TargetMode="External"/><Relationship Id="rId134" Type="http://schemas.openxmlformats.org/officeDocument/2006/relationships/hyperlink" Target="https://www.aacc.edu/programs-and-courses/credit-and-degree-seekers/interior-design/" TargetMode="External"/><Relationship Id="rId320" Type="http://schemas.openxmlformats.org/officeDocument/2006/relationships/hyperlink" Target="https://www.arch.pitt.edu/current-incoming-students/ba-architectural-studies" TargetMode="External"/><Relationship Id="rId80" Type="http://schemas.openxmlformats.org/officeDocument/2006/relationships/hyperlink" Target="https://www.judsonu.edu/Undergraduate/Architecture/Interior_Design_Major/" TargetMode="External"/><Relationship Id="rId155" Type="http://schemas.openxmlformats.org/officeDocument/2006/relationships/hyperlink" Target="https://dunwoody.edu/construction/facilities-operations-management/" TargetMode="External"/><Relationship Id="rId176" Type="http://schemas.openxmlformats.org/officeDocument/2006/relationships/hyperlink" Target="https://info.umkc.edu/aupd/academic-programs/urban-planning-design/curriculum/" TargetMode="External"/><Relationship Id="rId197" Type="http://schemas.openxmlformats.org/officeDocument/2006/relationships/hyperlink" Target="https://www.plymouth.edu/academics/graduate-academic-programs/certificates/historic-preservation/" TargetMode="External"/><Relationship Id="rId341" Type="http://schemas.openxmlformats.org/officeDocument/2006/relationships/hyperlink" Target="https://salve.edu/cultural-and-historic-preservation" TargetMode="External"/><Relationship Id="rId362" Type="http://schemas.openxmlformats.org/officeDocument/2006/relationships/hyperlink" Target="https://soa.utexas.edu/node/6391" TargetMode="External"/><Relationship Id="rId383" Type="http://schemas.openxmlformats.org/officeDocument/2006/relationships/hyperlink" Target="https://uh.edu/architecture/programs/graduate-programs/industrial-design/" TargetMode="External"/><Relationship Id="rId201" Type="http://schemas.openxmlformats.org/officeDocument/2006/relationships/hyperlink" Target="https://bloustein.rutgers.edu/graduate/uppd/mcrp/" TargetMode="External"/><Relationship Id="rId222" Type="http://schemas.openxmlformats.org/officeDocument/2006/relationships/hyperlink" Target="https://wagner.nyu.edu/education/degrees/master-urban-planning" TargetMode="External"/><Relationship Id="rId243" Type="http://schemas.openxmlformats.org/officeDocument/2006/relationships/hyperlink" Target="http://ap.buffalo.edu/academics/undergraduate-degrees/bs-in-architecture.html" TargetMode="External"/><Relationship Id="rId264" Type="http://schemas.openxmlformats.org/officeDocument/2006/relationships/hyperlink" Target="https://www.kent.edu/caed/construction-management" TargetMode="External"/><Relationship Id="rId285" Type="http://schemas.openxmlformats.org/officeDocument/2006/relationships/hyperlink" Target="https://archenvironment.uoregon.edu/landarch/undergraduate" TargetMode="External"/><Relationship Id="rId17" Type="http://schemas.openxmlformats.org/officeDocument/2006/relationships/hyperlink" Target="https://www.aud.ucla.edu/academics/m-a-ph-d-in-architecture" TargetMode="External"/><Relationship Id="rId38" Type="http://schemas.openxmlformats.org/officeDocument/2006/relationships/hyperlink" Target="https://www.cps.gwu.edu/sustainable-urban-planning-master-professional-studies" TargetMode="External"/><Relationship Id="rId59" Type="http://schemas.openxmlformats.org/officeDocument/2006/relationships/hyperlink" Target="https://www.scad.edu/academics/programs/architecture/degrees/bfa" TargetMode="External"/><Relationship Id="rId103" Type="http://schemas.openxmlformats.org/officeDocument/2006/relationships/hyperlink" Target="https://design.lsu.edu/doctor-design-cultural-preservation/about/" TargetMode="External"/><Relationship Id="rId124" Type="http://schemas.openxmlformats.org/officeDocument/2006/relationships/hyperlink" Target="https://www.umass.edu/larp/graduate/phd-planning" TargetMode="External"/><Relationship Id="rId310" Type="http://schemas.openxmlformats.org/officeDocument/2006/relationships/hyperlink" Target="https://tyler.temple.edu/programs/architecture/degree" TargetMode="External"/><Relationship Id="rId70" Type="http://schemas.openxmlformats.org/officeDocument/2006/relationships/hyperlink" Target="https://ced.uga.edu/programs/mla/" TargetMode="External"/><Relationship Id="rId91" Type="http://schemas.openxmlformats.org/officeDocument/2006/relationships/hyperlink" Target="https://arch.uic.edu/MSArch" TargetMode="External"/><Relationship Id="rId145" Type="http://schemas.openxmlformats.org/officeDocument/2006/relationships/hyperlink" Target="https://seas.umich.edu/academics/ms" TargetMode="External"/><Relationship Id="rId166" Type="http://schemas.openxmlformats.org/officeDocument/2006/relationships/hyperlink" Target="https://hsph.design.umn.edu/program.html" TargetMode="External"/><Relationship Id="rId187" Type="http://schemas.openxmlformats.org/officeDocument/2006/relationships/hyperlink" Target="https://naturalearning.org/Early-Childhood-Outdoor-Learning-Environments-Certificate" TargetMode="External"/><Relationship Id="rId331" Type="http://schemas.openxmlformats.org/officeDocument/2006/relationships/hyperlink" Target="http://planificacion.uprrp.edu/?page_id=445" TargetMode="External"/><Relationship Id="rId352" Type="http://schemas.openxmlformats.org/officeDocument/2006/relationships/hyperlink" Target="http://laup.arch.tamu.edu/academics/undergraduate/bs-urpn/index.html" TargetMode="External"/><Relationship Id="rId373" Type="http://schemas.openxmlformats.org/officeDocument/2006/relationships/hyperlink" Target="http://cacp.utsa.edu/academic-programs/urban-and-regional-planning/m.s.-in-urban-and-regional-planning/" TargetMode="External"/><Relationship Id="rId394" Type="http://schemas.openxmlformats.org/officeDocument/2006/relationships/hyperlink" Target="http://bulletin.vcu.edu/undergraduate/government-public-affairs/urban-regional-studies-bs/" TargetMode="External"/><Relationship Id="rId1" Type="http://schemas.openxmlformats.org/officeDocument/2006/relationships/hyperlink" Target="https://capla.arizona.edu/academics/graduate-certificate-heritage-conservation" TargetMode="External"/><Relationship Id="rId212" Type="http://schemas.openxmlformats.org/officeDocument/2006/relationships/hyperlink" Target="https://www.uno.edu/academics/colaehd/la/planning-and-urban-studies/undergraduate" TargetMode="External"/><Relationship Id="rId233" Type="http://schemas.openxmlformats.org/officeDocument/2006/relationships/hyperlink" Target="https://www.rit.edu/study/interior-design-bfa" TargetMode="External"/><Relationship Id="rId254" Type="http://schemas.openxmlformats.org/officeDocument/2006/relationships/hyperlink" Target="http://www.belmontcollege.edu/current-students/programs-of-study/building-preservationrestoration/" TargetMode="External"/><Relationship Id="rId28" Type="http://schemas.openxmlformats.org/officeDocument/2006/relationships/hyperlink" Target="https://architectureandplanning.ucdenver.edu/architecture/academics/bachelor's-programs/bachelor-science-architecture" TargetMode="External"/><Relationship Id="rId49" Type="http://schemas.openxmlformats.org/officeDocument/2006/relationships/hyperlink" Target="https://dcp.ufl.edu/historic-preservation/academics/" TargetMode="External"/><Relationship Id="rId114" Type="http://schemas.openxmlformats.org/officeDocument/2006/relationships/hyperlink" Target="https://www.gsd.harvard.edu/doctoral-programs/doctor-of-philosophy/requirements/" TargetMode="External"/><Relationship Id="rId275" Type="http://schemas.openxmlformats.org/officeDocument/2006/relationships/hyperlink" Target="https://architecture.ou.edu/construction-science-degree-requirements/" TargetMode="External"/><Relationship Id="rId296" Type="http://schemas.openxmlformats.org/officeDocument/2006/relationships/hyperlink" Target="https://www.jefferson.edu/academics/colleges-schools-institutes/architecture-and-the-built-environment/programs/construction-management.html" TargetMode="External"/><Relationship Id="rId300" Type="http://schemas.openxmlformats.org/officeDocument/2006/relationships/hyperlink" Target="https://www.jefferson.edu/academics/colleges-schools-institutes/architecture-and-the-built-environment/programs/construction-management-ms.html" TargetMode="External"/><Relationship Id="rId60" Type="http://schemas.openxmlformats.org/officeDocument/2006/relationships/hyperlink" Target="https://www.scad.edu/academics/programs/preservation-design" TargetMode="External"/><Relationship Id="rId81" Type="http://schemas.openxmlformats.org/officeDocument/2006/relationships/hyperlink" Target="https://www.saic.edu/academics/departments/aiado/undergraduate-overview" TargetMode="External"/><Relationship Id="rId135" Type="http://schemas.openxmlformats.org/officeDocument/2006/relationships/hyperlink" Target="https://www.aacc.edu/programs-and-courses/credit-and-degree-seekers/interior-design/" TargetMode="External"/><Relationship Id="rId156" Type="http://schemas.openxmlformats.org/officeDocument/2006/relationships/hyperlink" Target="https://dunwoody.edu/construction/hvac-installation-residential-service/" TargetMode="External"/><Relationship Id="rId177" Type="http://schemas.openxmlformats.org/officeDocument/2006/relationships/hyperlink" Target="https://info.umkc.edu/aupd/academic-programs/urban-studies/" TargetMode="External"/><Relationship Id="rId198" Type="http://schemas.openxmlformats.org/officeDocument/2006/relationships/hyperlink" Target="https://soa.princeton.edu/content/undergraduate-program-architecture" TargetMode="External"/><Relationship Id="rId321" Type="http://schemas.openxmlformats.org/officeDocument/2006/relationships/hyperlink" Target="https://www.urbanstudies.pitt.edu/program/major-requirements" TargetMode="External"/><Relationship Id="rId342" Type="http://schemas.openxmlformats.org/officeDocument/2006/relationships/hyperlink" Target="https://web.uri.edu/lar/academics/bla/" TargetMode="External"/><Relationship Id="rId363" Type="http://schemas.openxmlformats.org/officeDocument/2006/relationships/hyperlink" Target="https://soa.utexas.edu/node/6779" TargetMode="External"/><Relationship Id="rId384" Type="http://schemas.openxmlformats.org/officeDocument/2006/relationships/hyperlink" Target="https://hps.unt.edu/urban-policy-and-planning-ba" TargetMode="External"/><Relationship Id="rId202" Type="http://schemas.openxmlformats.org/officeDocument/2006/relationships/hyperlink" Target="https://bloustein.rutgers.edu/graduate/uppd/mcrs/" TargetMode="External"/><Relationship Id="rId223" Type="http://schemas.openxmlformats.org/officeDocument/2006/relationships/hyperlink" Target="https://www.pratt.edu/academics/architecture/historic-preservation/" TargetMode="External"/><Relationship Id="rId244" Type="http://schemas.openxmlformats.org/officeDocument/2006/relationships/hyperlink" Target="http://ap.buffalo.edu/academics/graduate-degrees/ms-architecture.html" TargetMode="External"/><Relationship Id="rId18" Type="http://schemas.openxmlformats.org/officeDocument/2006/relationships/hyperlink" Target="https://luskin.ucla.edu/undergraduate-program/public-affairs-major-curriculum" TargetMode="External"/><Relationship Id="rId39" Type="http://schemas.openxmlformats.org/officeDocument/2006/relationships/hyperlink" Target="https://scs.georgetown.edu/programs/356/master-of-professional-studies-urban-and-regional-planning/" TargetMode="External"/><Relationship Id="rId265" Type="http://schemas.openxmlformats.org/officeDocument/2006/relationships/hyperlink" Target="https://knowlton.osu.edu/architecture/march" TargetMode="External"/><Relationship Id="rId286" Type="http://schemas.openxmlformats.org/officeDocument/2006/relationships/hyperlink" Target="https://pppm.uoregon.edu/undergrad/ba-bs" TargetMode="External"/><Relationship Id="rId50" Type="http://schemas.openxmlformats.org/officeDocument/2006/relationships/hyperlink" Target="https://dcp.ufl.edu/urp/academics/ph-d/" TargetMode="External"/><Relationship Id="rId104" Type="http://schemas.openxmlformats.org/officeDocument/2006/relationships/hyperlink" Target="https://architecture.tulane.edu/academics/preservation/mps" TargetMode="External"/><Relationship Id="rId125" Type="http://schemas.openxmlformats.org/officeDocument/2006/relationships/hyperlink" Target="https://www.umass.edu/architecture/ms-design" TargetMode="External"/><Relationship Id="rId146" Type="http://schemas.openxmlformats.org/officeDocument/2006/relationships/hyperlink" Target="https://seas.umich.edu/academics/master-landscape-architecture" TargetMode="External"/><Relationship Id="rId167" Type="http://schemas.openxmlformats.org/officeDocument/2006/relationships/hyperlink" Target="https://design.umn.edu/academics/housing.html" TargetMode="External"/><Relationship Id="rId188" Type="http://schemas.openxmlformats.org/officeDocument/2006/relationships/hyperlink" Target="https://naturalearning.org/Designing-Early-Childhood-Outdoor-Environments-Certificate" TargetMode="External"/><Relationship Id="rId311" Type="http://schemas.openxmlformats.org/officeDocument/2006/relationships/hyperlink" Target="https://tyler.temple.edu/programs/architecture/degree" TargetMode="External"/><Relationship Id="rId332" Type="http://schemas.openxmlformats.org/officeDocument/2006/relationships/hyperlink" Target="http://earq.uprrp.edu/programa/maestria-en-arquitectura/" TargetMode="External"/><Relationship Id="rId353" Type="http://schemas.openxmlformats.org/officeDocument/2006/relationships/hyperlink" Target="http://bjmlspa.tsu.edu/urban-planning-and-environmental-policy/courses/" TargetMode="External"/><Relationship Id="rId374" Type="http://schemas.openxmlformats.org/officeDocument/2006/relationships/hyperlink" Target="http://cacp.utsa.edu/academic-programs/urban-and-regional-planning/m.s.-in-urban-and-regional-planning/" TargetMode="External"/><Relationship Id="rId395" Type="http://schemas.openxmlformats.org/officeDocument/2006/relationships/hyperlink" Target="https://archdesign.caus.vt.edu/degrees/master-of-science-in-architecture/" TargetMode="External"/><Relationship Id="rId71" Type="http://schemas.openxmlformats.org/officeDocument/2006/relationships/hyperlink" Target="https://ced.uga.edu/programs/edp/" TargetMode="External"/><Relationship Id="rId92" Type="http://schemas.openxmlformats.org/officeDocument/2006/relationships/hyperlink" Target="https://arch.uic.edu/MADCrit" TargetMode="External"/><Relationship Id="rId213" Type="http://schemas.openxmlformats.org/officeDocument/2006/relationships/hyperlink" Target="https://www.unlv.edu/architecture/bs-arch" TargetMode="External"/><Relationship Id="rId234" Type="http://schemas.openxmlformats.org/officeDocument/2006/relationships/hyperlink" Target="https://www.albany.edu/geographyplanning/programs/ba-urban-studies-and-planning" TargetMode="External"/><Relationship Id="rId2" Type="http://schemas.openxmlformats.org/officeDocument/2006/relationships/hyperlink" Target="https://capla.arizona.edu/academics/graduate-certificate-energy-efficient-building-design" TargetMode="External"/><Relationship Id="rId29" Type="http://schemas.openxmlformats.org/officeDocument/2006/relationships/hyperlink" Target="https://www.hartford.edu/academics/schools-colleges/ceta/academics/departments/department-of-architecture/bs-in-architectural-design-and-technology.aspx" TargetMode="External"/><Relationship Id="rId255" Type="http://schemas.openxmlformats.org/officeDocument/2006/relationships/hyperlink" Target="https://www.kent.edu/caed/architectural-studies" TargetMode="External"/><Relationship Id="rId276" Type="http://schemas.openxmlformats.org/officeDocument/2006/relationships/hyperlink" Target="https://architecture.ou.edu/interior-design-degree-requirements/" TargetMode="External"/><Relationship Id="rId297" Type="http://schemas.openxmlformats.org/officeDocument/2006/relationships/hyperlink" Target="https://www.jefferson.edu/academics/colleges-schools-institutes/architecture-and-the-built-environment/programs/interior-design.html" TargetMode="External"/><Relationship Id="rId40" Type="http://schemas.openxmlformats.org/officeDocument/2006/relationships/hyperlink" Target="https://www.udc.edu/causes/professional-science-masters-program/" TargetMode="External"/><Relationship Id="rId115" Type="http://schemas.openxmlformats.org/officeDocument/2006/relationships/hyperlink" Target="https://massart.edu/academics/programs/architectural-design" TargetMode="External"/><Relationship Id="rId136" Type="http://schemas.openxmlformats.org/officeDocument/2006/relationships/hyperlink" Target="https://www.aacc.edu/programs-and-courses/credit-and-degree-seekers/construction-management/" TargetMode="External"/><Relationship Id="rId157" Type="http://schemas.openxmlformats.org/officeDocument/2006/relationships/hyperlink" Target="https://dunwoody.edu/construction/hvacr-systems-servicing/" TargetMode="External"/><Relationship Id="rId178" Type="http://schemas.openxmlformats.org/officeDocument/2006/relationships/hyperlink" Target="https://info.umkc.edu/aupd/academic-programs/historic-preservation/" TargetMode="External"/><Relationship Id="rId301" Type="http://schemas.openxmlformats.org/officeDocument/2006/relationships/hyperlink" Target="https://www.jefferson.edu/academics/colleges-schools-institutes/architecture-and-the-built-environment/programs/geospatial-technology-ms.html" TargetMode="External"/><Relationship Id="rId322" Type="http://schemas.openxmlformats.org/officeDocument/2006/relationships/hyperlink" Target="https://www.arch.pitt.edu/current-incoming-students/bs-architecture" TargetMode="External"/><Relationship Id="rId343" Type="http://schemas.openxmlformats.org/officeDocument/2006/relationships/hyperlink" Target="https://web.uri.edu/lar/academics/community-planning-certificate/" TargetMode="External"/><Relationship Id="rId364" Type="http://schemas.openxmlformats.org/officeDocument/2006/relationships/hyperlink" Target="https://soa.utexas.edu/node/6779" TargetMode="External"/><Relationship Id="rId61" Type="http://schemas.openxmlformats.org/officeDocument/2006/relationships/hyperlink" Target="https://www.scad.edu/academics/programs/preservation-design/degrees/ma" TargetMode="External"/><Relationship Id="rId82" Type="http://schemas.openxmlformats.org/officeDocument/2006/relationships/hyperlink" Target="https://www.saic.edu/academics/departments/aiado/undergraduate-overview" TargetMode="External"/><Relationship Id="rId199" Type="http://schemas.openxmlformats.org/officeDocument/2006/relationships/hyperlink" Target="https://global.rowan.edu/programs/ms-in-urban-and-regional-planning.html" TargetMode="External"/><Relationship Id="rId203" Type="http://schemas.openxmlformats.org/officeDocument/2006/relationships/hyperlink" Target="https://bloustein.rutgers.edu/graduate/doctoral-studies/" TargetMode="External"/><Relationship Id="rId385" Type="http://schemas.openxmlformats.org/officeDocument/2006/relationships/hyperlink" Target="https://eccles.utah.edu/programs/master-of-real-estate-development/" TargetMode="External"/><Relationship Id="rId19" Type="http://schemas.openxmlformats.org/officeDocument/2006/relationships/hyperlink" Target="https://arch.usc.edu/master-of-heritage-conservation" TargetMode="External"/><Relationship Id="rId224" Type="http://schemas.openxmlformats.org/officeDocument/2006/relationships/hyperlink" Target="https://www.pratt.edu/academics/architecture/sustainable-environmental-systems/" TargetMode="External"/><Relationship Id="rId245" Type="http://schemas.openxmlformats.org/officeDocument/2006/relationships/hyperlink" Target="http://ap.buffalo.edu/academics/graduate-degrees/ms-real-estate-development.html" TargetMode="External"/><Relationship Id="rId266" Type="http://schemas.openxmlformats.org/officeDocument/2006/relationships/hyperlink" Target="https://knowlton.osu.edu/landscape/bachelor-science-landscape-architecture" TargetMode="External"/><Relationship Id="rId287" Type="http://schemas.openxmlformats.org/officeDocument/2006/relationships/hyperlink" Target="https://archenvironment.uoregon.edu/architecture/grad/msarch" TargetMode="External"/><Relationship Id="rId30" Type="http://schemas.openxmlformats.org/officeDocument/2006/relationships/hyperlink" Target="https://architecture.catholic.edu/academics/graduate-programs/index.html" TargetMode="External"/><Relationship Id="rId105" Type="http://schemas.openxmlformats.org/officeDocument/2006/relationships/hyperlink" Target="https://architecture.tulane.edu/academics/architecture/bsa" TargetMode="External"/><Relationship Id="rId126" Type="http://schemas.openxmlformats.org/officeDocument/2006/relationships/hyperlink" Target="https://www.umass.edu/architecture/ms-design-historic-preservation" TargetMode="External"/><Relationship Id="rId147" Type="http://schemas.openxmlformats.org/officeDocument/2006/relationships/hyperlink" Target="https://seas.umich.edu/academics/phd" TargetMode="External"/><Relationship Id="rId168" Type="http://schemas.openxmlformats.org/officeDocument/2006/relationships/hyperlink" Target="https://design.umn.edu/admissions/graduate/grad_housing1.html" TargetMode="External"/><Relationship Id="rId312" Type="http://schemas.openxmlformats.org/officeDocument/2006/relationships/hyperlink" Target="https://architecture.sas.upenn.edu/programs-study/major-architecture" TargetMode="External"/><Relationship Id="rId333" Type="http://schemas.openxmlformats.org/officeDocument/2006/relationships/hyperlink" Target="https://www.risd.edu/academics/interior-architecture/undergraduate/" TargetMode="External"/><Relationship Id="rId354" Type="http://schemas.openxmlformats.org/officeDocument/2006/relationships/hyperlink" Target="https://www.depts.ttu.edu/architecture/acad-admissions/undergraduate-degrees.php" TargetMode="External"/><Relationship Id="rId51" Type="http://schemas.openxmlformats.org/officeDocument/2006/relationships/hyperlink" Target="https://catalog.ufl.edu/UGRD/colleges-schools/UGDCP/SUB_BSUB_BSUB01/" TargetMode="External"/><Relationship Id="rId72" Type="http://schemas.openxmlformats.org/officeDocument/2006/relationships/hyperlink" Target="https://www.ivybusiness.iastate.edu/masters/mred/" TargetMode="External"/><Relationship Id="rId93" Type="http://schemas.openxmlformats.org/officeDocument/2006/relationships/hyperlink" Target="https://cuppa.uic.edu/academics/upp/upp-programs/ba-urban-studies/" TargetMode="External"/><Relationship Id="rId189" Type="http://schemas.openxmlformats.org/officeDocument/2006/relationships/hyperlink" Target="https://catalog.uncc.edu/preview_program.php?catoid=25&amp;poid=5928&amp;returnto=2031" TargetMode="External"/><Relationship Id="rId375" Type="http://schemas.openxmlformats.org/officeDocument/2006/relationships/hyperlink" Target="http://cacp.utsa.edu/academic-programs/construction-science/b.s.-in-construction-science-and-management/" TargetMode="External"/><Relationship Id="rId396" Type="http://schemas.openxmlformats.org/officeDocument/2006/relationships/hyperlink" Target="https://archdesign.caus.vt.edu/degrees/master-of-science-in-architecture-emphasis-in-interior-design/" TargetMode="External"/><Relationship Id="rId3" Type="http://schemas.openxmlformats.org/officeDocument/2006/relationships/hyperlink" Target="https://capla.arizona.edu/academics/certificates/real-estate-development" TargetMode="External"/><Relationship Id="rId214" Type="http://schemas.openxmlformats.org/officeDocument/2006/relationships/hyperlink" Target="http://cooper.edu/architecture/about" TargetMode="External"/><Relationship Id="rId235" Type="http://schemas.openxmlformats.org/officeDocument/2006/relationships/hyperlink" Target="https://www.esf.edu/fnrm/cm/" TargetMode="External"/><Relationship Id="rId256" Type="http://schemas.openxmlformats.org/officeDocument/2006/relationships/hyperlink" Target="http://catalog.kent.edu/colleges/ae/architecture-march/" TargetMode="External"/><Relationship Id="rId277" Type="http://schemas.openxmlformats.org/officeDocument/2006/relationships/hyperlink" Target="http://ou-public.courseleaf.com/gibbs-architecture/architecture/architecture-three-year-program-bachelor-architectural-studies/" TargetMode="External"/><Relationship Id="rId298" Type="http://schemas.openxmlformats.org/officeDocument/2006/relationships/hyperlink" Target="https://www.jefferson.edu/academics/colleges-schools-institutes/architecture-and-the-built-environment/programs/architecture-march.html" TargetMode="External"/><Relationship Id="rId400" Type="http://schemas.openxmlformats.org/officeDocument/2006/relationships/hyperlink" Target="https://www.tacoma.uw.edu/urban-studies/bs-urban-design" TargetMode="External"/><Relationship Id="rId116" Type="http://schemas.openxmlformats.org/officeDocument/2006/relationships/hyperlink" Target="https://massart.edu/academics/programs/architectural-design" TargetMode="External"/><Relationship Id="rId137" Type="http://schemas.openxmlformats.org/officeDocument/2006/relationships/hyperlink" Target="https://www.aacc.edu/programs-and-courses/credit-and-degree-seekers/construction-management/" TargetMode="External"/><Relationship Id="rId158" Type="http://schemas.openxmlformats.org/officeDocument/2006/relationships/hyperlink" Target="https://dunwoody.edu/construction/surveying-civil-engineering-technology/" TargetMode="External"/><Relationship Id="rId302" Type="http://schemas.openxmlformats.org/officeDocument/2006/relationships/hyperlink" Target="https://www.jefferson.edu/academics/colleges-schools-institutes/architecture-and-the-built-environment/programs/historic-preservation-ms.html" TargetMode="External"/><Relationship Id="rId323" Type="http://schemas.openxmlformats.org/officeDocument/2006/relationships/hyperlink" Target="https://gspia.pitt.edu/academics/majors/urban-affairs-and-planning" TargetMode="External"/><Relationship Id="rId344" Type="http://schemas.openxmlformats.org/officeDocument/2006/relationships/hyperlink" Target="https://acba.edu/files/collegecatalog.pdf" TargetMode="External"/><Relationship Id="rId20" Type="http://schemas.openxmlformats.org/officeDocument/2006/relationships/hyperlink" Target="https://uscpriceonline.usc.edu/urban-planning/" TargetMode="External"/><Relationship Id="rId41" Type="http://schemas.openxmlformats.org/officeDocument/2006/relationships/hyperlink" Target="https://www.udc.edu/causes/urban-sustainability/" TargetMode="External"/><Relationship Id="rId62" Type="http://schemas.openxmlformats.org/officeDocument/2006/relationships/hyperlink" Target="https://www.scad.edu/academics/programs/preservation-design/degrees/mfa" TargetMode="External"/><Relationship Id="rId83" Type="http://schemas.openxmlformats.org/officeDocument/2006/relationships/hyperlink" Target="https://www.saic.edu/academics/departments/hpres" TargetMode="External"/><Relationship Id="rId179" Type="http://schemas.openxmlformats.org/officeDocument/2006/relationships/hyperlink" Target="http://catalog.msstate.edu/undergraduate/collegesanddegreeprograms/collegeofarchitectureartanddesign/buildingconstructionscience/" TargetMode="External"/><Relationship Id="rId365" Type="http://schemas.openxmlformats.org/officeDocument/2006/relationships/hyperlink" Target="https://soa.utexas.edu/node/6779" TargetMode="External"/><Relationship Id="rId386" Type="http://schemas.openxmlformats.org/officeDocument/2006/relationships/hyperlink" Target="https://qcnr.usu.edu/graduates/degrees/bioregional_planning" TargetMode="External"/><Relationship Id="rId190" Type="http://schemas.openxmlformats.org/officeDocument/2006/relationships/hyperlink" Target="https://coaa.uncc.edu/architecture/graduate-programs/master-science-architecture-ms" TargetMode="External"/><Relationship Id="rId204" Type="http://schemas.openxmlformats.org/officeDocument/2006/relationships/hyperlink" Target="https://admissions.rutgers.edu/academics/find-your-major/environmental-planning/new-brunswick" TargetMode="External"/><Relationship Id="rId225" Type="http://schemas.openxmlformats.org/officeDocument/2006/relationships/hyperlink" Target="https://www.pratt.edu/academics/architecture/urban-placemaking-and-management/" TargetMode="External"/><Relationship Id="rId246" Type="http://schemas.openxmlformats.org/officeDocument/2006/relationships/hyperlink" Target="http://soa.syr.edu/programs/" TargetMode="External"/><Relationship Id="rId267" Type="http://schemas.openxmlformats.org/officeDocument/2006/relationships/hyperlink" Target="https://daap.uc.edu/academics/said/programs/ms-arch" TargetMode="External"/><Relationship Id="rId288" Type="http://schemas.openxmlformats.org/officeDocument/2006/relationships/hyperlink" Target="https://archenvironment.uoregon.edu/hp/grad/ms" TargetMode="External"/><Relationship Id="rId106" Type="http://schemas.openxmlformats.org/officeDocument/2006/relationships/hyperlink" Target="https://architecture.tulane.edu/academics/real-estate/msred" TargetMode="External"/><Relationship Id="rId127" Type="http://schemas.openxmlformats.org/officeDocument/2006/relationships/hyperlink" Target="https://www.umass.edu/architecture/bfa-architecture" TargetMode="External"/><Relationship Id="rId313" Type="http://schemas.openxmlformats.org/officeDocument/2006/relationships/hyperlink" Target="https://www.design.upenn.edu/city-regional-planning/undergraduate/about" TargetMode="External"/><Relationship Id="rId10" Type="http://schemas.openxmlformats.org/officeDocument/2006/relationships/hyperlink" Target="https://www.sciarc.edu/academics/postgraduate/design-theory-and-pedagogy" TargetMode="External"/><Relationship Id="rId31" Type="http://schemas.openxmlformats.org/officeDocument/2006/relationships/hyperlink" Target="https://architecture.catholic.edu/academics/undergraduate-programs/architecture/index.html" TargetMode="External"/><Relationship Id="rId52" Type="http://schemas.openxmlformats.org/officeDocument/2006/relationships/hyperlink" Target="https://www.arc.miami.edu/academics/graduate/master-of-science-in-architecture/index.html" TargetMode="External"/><Relationship Id="rId73" Type="http://schemas.openxmlformats.org/officeDocument/2006/relationships/hyperlink" Target="https://www.design.iastate.edu/interdisciplinary-programs/sustainable-environments/degree/" TargetMode="External"/><Relationship Id="rId94" Type="http://schemas.openxmlformats.org/officeDocument/2006/relationships/hyperlink" Target="https://arch.uic.edu/BSArch" TargetMode="External"/><Relationship Id="rId148" Type="http://schemas.openxmlformats.org/officeDocument/2006/relationships/hyperlink" Target="https://taubmancollege.umich.edu/urbanplanning/degrees/graduate-certificate-healthy-cities" TargetMode="External"/><Relationship Id="rId169" Type="http://schemas.openxmlformats.org/officeDocument/2006/relationships/hyperlink" Target="https://www.nursing.umn.edu/degrees-programs/certificates/health-care-design-and-innovation-post-baccalaureate-certificate" TargetMode="External"/><Relationship Id="rId334" Type="http://schemas.openxmlformats.org/officeDocument/2006/relationships/hyperlink" Target="https://www.risd.edu/academics/interior-architecture/graduate/" TargetMode="External"/><Relationship Id="rId355" Type="http://schemas.openxmlformats.org/officeDocument/2006/relationships/hyperlink" Target="https://www.uta.edu/cappa/academics/architecture/architecture/bs-architecture.php" TargetMode="External"/><Relationship Id="rId376" Type="http://schemas.openxmlformats.org/officeDocument/2006/relationships/hyperlink" Target="https://uh.edu/architecture/programs/undergraduate-programs/architecture/" TargetMode="External"/><Relationship Id="rId397" Type="http://schemas.openxmlformats.org/officeDocument/2006/relationships/hyperlink" Target="https://archdesign.caus.vt.edu/degrees/urban-design/" TargetMode="External"/><Relationship Id="rId4" Type="http://schemas.openxmlformats.org/officeDocument/2006/relationships/hyperlink" Target="https://capla.arizona.edu/academics/certificates/real-estate-development" TargetMode="External"/><Relationship Id="rId180" Type="http://schemas.openxmlformats.org/officeDocument/2006/relationships/hyperlink" Target="http://catalog.msstate.edu/undergraduate/collegesanddegreeprograms/collegeofarchitectureartanddesign/interiordesign/" TargetMode="External"/><Relationship Id="rId215" Type="http://schemas.openxmlformats.org/officeDocument/2006/relationships/hyperlink" Target="http://cooper.edu/architecture/about" TargetMode="External"/><Relationship Id="rId236" Type="http://schemas.openxmlformats.org/officeDocument/2006/relationships/hyperlink" Target="https://www.esf.edu/es/graduate/esgp.htm" TargetMode="External"/><Relationship Id="rId257" Type="http://schemas.openxmlformats.org/officeDocument/2006/relationships/hyperlink" Target="https://www.kent.edu/caed/master-landscape-architecture" TargetMode="External"/><Relationship Id="rId278" Type="http://schemas.openxmlformats.org/officeDocument/2006/relationships/hyperlink" Target="https://architecture.ou.edu/construction-science-degree-requirements/" TargetMode="External"/><Relationship Id="rId303" Type="http://schemas.openxmlformats.org/officeDocument/2006/relationships/hyperlink" Target="https://www.jefferson.edu/academics/colleges-schools-institutes/architecture-and-the-built-environment/programs/interior-architecture-ms.html" TargetMode="External"/><Relationship Id="rId42" Type="http://schemas.openxmlformats.org/officeDocument/2006/relationships/hyperlink" Target="https://www.udc.edu/causes/architecture/" TargetMode="External"/><Relationship Id="rId84" Type="http://schemas.openxmlformats.org/officeDocument/2006/relationships/hyperlink" Target="https://www.saic.edu/academics/departments/aiado/master-architecture" TargetMode="External"/><Relationship Id="rId138" Type="http://schemas.openxmlformats.org/officeDocument/2006/relationships/hyperlink" Target="https://www.aacc.edu/programs-and-courses/credit-and-degree-seekers/landscape-design/" TargetMode="External"/><Relationship Id="rId345" Type="http://schemas.openxmlformats.org/officeDocument/2006/relationships/hyperlink" Target="http://arthistory.cofc.edu/grad-progs/index.php" TargetMode="External"/><Relationship Id="rId387" Type="http://schemas.openxmlformats.org/officeDocument/2006/relationships/hyperlink" Target="https://www.jmu.edu/artandarthistory/programs/architectural-design-bfa.shtml" TargetMode="External"/><Relationship Id="rId191" Type="http://schemas.openxmlformats.org/officeDocument/2006/relationships/hyperlink" Target="https://iarc.uncg.edu/post-baccalaureate/" TargetMode="External"/><Relationship Id="rId205" Type="http://schemas.openxmlformats.org/officeDocument/2006/relationships/hyperlink" Target="https://bloustein.rutgers.edu/undergraduate/urbanplanninganddesign/" TargetMode="External"/><Relationship Id="rId247" Type="http://schemas.openxmlformats.org/officeDocument/2006/relationships/hyperlink" Target="http://soa.syr.edu/programs/"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ecu.edu/" TargetMode="External"/><Relationship Id="rId21" Type="http://schemas.openxmlformats.org/officeDocument/2006/relationships/hyperlink" Target="http://www.uci.edu/" TargetMode="External"/><Relationship Id="rId42" Type="http://schemas.openxmlformats.org/officeDocument/2006/relationships/hyperlink" Target="http://www.ufl.edu/" TargetMode="External"/><Relationship Id="rId63" Type="http://schemas.openxmlformats.org/officeDocument/2006/relationships/hyperlink" Target="http://www.iub.edu/" TargetMode="External"/><Relationship Id="rId84" Type="http://schemas.openxmlformats.org/officeDocument/2006/relationships/hyperlink" Target="http://www.umb.edu/" TargetMode="External"/><Relationship Id="rId138" Type="http://schemas.openxmlformats.org/officeDocument/2006/relationships/hyperlink" Target="http://www.nyit.edu/" TargetMode="External"/><Relationship Id="rId159" Type="http://schemas.openxmlformats.org/officeDocument/2006/relationships/hyperlink" Target="http://www.clatsopcc.edu/" TargetMode="External"/><Relationship Id="rId170" Type="http://schemas.openxmlformats.org/officeDocument/2006/relationships/hyperlink" Target="http://www.temple.edu/" TargetMode="External"/><Relationship Id="rId191" Type="http://schemas.openxmlformats.org/officeDocument/2006/relationships/hyperlink" Target="http://www.pvamu.edu/" TargetMode="External"/><Relationship Id="rId205" Type="http://schemas.openxmlformats.org/officeDocument/2006/relationships/hyperlink" Target="http://www.virginia.edu/" TargetMode="External"/><Relationship Id="rId107" Type="http://schemas.openxmlformats.org/officeDocument/2006/relationships/hyperlink" Target="http://www.drury.edu/" TargetMode="External"/><Relationship Id="rId11" Type="http://schemas.openxmlformats.org/officeDocument/2006/relationships/hyperlink" Target="http://www.cca.edu/" TargetMode="External"/><Relationship Id="rId32" Type="http://schemas.openxmlformats.org/officeDocument/2006/relationships/hyperlink" Target="http://www.gwu.edu/" TargetMode="External"/><Relationship Id="rId53" Type="http://schemas.openxmlformats.org/officeDocument/2006/relationships/hyperlink" Target="http://www.uiowa.edu/" TargetMode="External"/><Relationship Id="rId74" Type="http://schemas.openxmlformats.org/officeDocument/2006/relationships/hyperlink" Target="http://www.louisiana.edu/" TargetMode="External"/><Relationship Id="rId128" Type="http://schemas.openxmlformats.org/officeDocument/2006/relationships/hyperlink" Target="http://www.princeton.edu/" TargetMode="External"/><Relationship Id="rId149" Type="http://schemas.openxmlformats.org/officeDocument/2006/relationships/hyperlink" Target="http://www.belmontcollege.edu/" TargetMode="External"/><Relationship Id="rId5" Type="http://schemas.openxmlformats.org/officeDocument/2006/relationships/hyperlink" Target="http://www.uca.edu/" TargetMode="External"/><Relationship Id="rId90" Type="http://schemas.openxmlformats.org/officeDocument/2006/relationships/hyperlink" Target="http://www.morgan.edu/" TargetMode="External"/><Relationship Id="rId95" Type="http://schemas.openxmlformats.org/officeDocument/2006/relationships/hyperlink" Target="http://www.emich.edu/" TargetMode="External"/><Relationship Id="rId160" Type="http://schemas.openxmlformats.org/officeDocument/2006/relationships/hyperlink" Target="http://www.pdx.edu/" TargetMode="External"/><Relationship Id="rId165" Type="http://schemas.openxmlformats.org/officeDocument/2006/relationships/hyperlink" Target="http://www.drexel.edu/" TargetMode="External"/><Relationship Id="rId181" Type="http://schemas.openxmlformats.org/officeDocument/2006/relationships/hyperlink" Target="http://web.uri.edu/" TargetMode="External"/><Relationship Id="rId186" Type="http://schemas.openxmlformats.org/officeDocument/2006/relationships/hyperlink" Target="http://www.belmont.edu/" TargetMode="External"/><Relationship Id="rId216" Type="http://schemas.openxmlformats.org/officeDocument/2006/relationships/hyperlink" Target="http://www.uwm.edu/" TargetMode="External"/><Relationship Id="rId211" Type="http://schemas.openxmlformats.org/officeDocument/2006/relationships/hyperlink" Target="http://www.washington.edu/" TargetMode="External"/><Relationship Id="rId22" Type="http://schemas.openxmlformats.org/officeDocument/2006/relationships/hyperlink" Target="http://www.ucla.edu/" TargetMode="External"/><Relationship Id="rId27" Type="http://schemas.openxmlformats.org/officeDocument/2006/relationships/hyperlink" Target="http://www.ucdenver.edu/" TargetMode="External"/><Relationship Id="rId43" Type="http://schemas.openxmlformats.org/officeDocument/2006/relationships/hyperlink" Target="http://www.miami.edu/" TargetMode="External"/><Relationship Id="rId48" Type="http://schemas.openxmlformats.org/officeDocument/2006/relationships/hyperlink" Target="http://www.scad.edu/" TargetMode="External"/><Relationship Id="rId64" Type="http://schemas.openxmlformats.org/officeDocument/2006/relationships/hyperlink" Target="http://www.purdue.edu/" TargetMode="External"/><Relationship Id="rId69" Type="http://schemas.openxmlformats.org/officeDocument/2006/relationships/hyperlink" Target="http://www.louisville.edu/" TargetMode="External"/><Relationship Id="rId113" Type="http://schemas.openxmlformats.org/officeDocument/2006/relationships/hyperlink" Target="http://www.jsums.edu/" TargetMode="External"/><Relationship Id="rId118" Type="http://schemas.openxmlformats.org/officeDocument/2006/relationships/hyperlink" Target="http://www.ncat.edu/" TargetMode="External"/><Relationship Id="rId134" Type="http://schemas.openxmlformats.org/officeDocument/2006/relationships/hyperlink" Target="http://www.cooper.edu/" TargetMode="External"/><Relationship Id="rId139" Type="http://schemas.openxmlformats.org/officeDocument/2006/relationships/hyperlink" Target="http://www.nyu.edu/" TargetMode="External"/><Relationship Id="rId80" Type="http://schemas.openxmlformats.org/officeDocument/2006/relationships/hyperlink" Target="http://web.mit.edu/student/" TargetMode="External"/><Relationship Id="rId85" Type="http://schemas.openxmlformats.org/officeDocument/2006/relationships/hyperlink" Target="http://www.wit.edu/" TargetMode="External"/><Relationship Id="rId150" Type="http://schemas.openxmlformats.org/officeDocument/2006/relationships/hyperlink" Target="http://www.bgsu.edu/" TargetMode="External"/><Relationship Id="rId155" Type="http://schemas.openxmlformats.org/officeDocument/2006/relationships/hyperlink" Target="http://www.uc.edu/" TargetMode="External"/><Relationship Id="rId171" Type="http://schemas.openxmlformats.org/officeDocument/2006/relationships/hyperlink" Target="http://www.upenn.edu/" TargetMode="External"/><Relationship Id="rId176" Type="http://schemas.openxmlformats.org/officeDocument/2006/relationships/hyperlink" Target="https://cupey.uagm.edu/" TargetMode="External"/><Relationship Id="rId192" Type="http://schemas.openxmlformats.org/officeDocument/2006/relationships/hyperlink" Target="http://www.rice.edu/" TargetMode="External"/><Relationship Id="rId197" Type="http://schemas.openxmlformats.org/officeDocument/2006/relationships/hyperlink" Target="http://www.utexas.edu/" TargetMode="External"/><Relationship Id="rId206" Type="http://schemas.openxmlformats.org/officeDocument/2006/relationships/hyperlink" Target="http://www.vcu.edu/" TargetMode="External"/><Relationship Id="rId201" Type="http://schemas.openxmlformats.org/officeDocument/2006/relationships/hyperlink" Target="http://www.utah.edu/" TargetMode="External"/><Relationship Id="rId12" Type="http://schemas.openxmlformats.org/officeDocument/2006/relationships/hyperlink" Target="http://calpoly.edu/" TargetMode="External"/><Relationship Id="rId17" Type="http://schemas.openxmlformats.org/officeDocument/2006/relationships/hyperlink" Target="http://www.sonoma.edu/" TargetMode="External"/><Relationship Id="rId33" Type="http://schemas.openxmlformats.org/officeDocument/2006/relationships/hyperlink" Target="http://www.georgetown.edu/" TargetMode="External"/><Relationship Id="rId38" Type="http://schemas.openxmlformats.org/officeDocument/2006/relationships/hyperlink" Target="http://www.fau.edu/" TargetMode="External"/><Relationship Id="rId59" Type="http://schemas.openxmlformats.org/officeDocument/2006/relationships/hyperlink" Target="http://www.uic.edu/" TargetMode="External"/><Relationship Id="rId103" Type="http://schemas.openxmlformats.org/officeDocument/2006/relationships/hyperlink" Target="http://www.dunwoody.edu/" TargetMode="External"/><Relationship Id="rId108" Type="http://schemas.openxmlformats.org/officeDocument/2006/relationships/hyperlink" Target="http://www.missouristate.edu/" TargetMode="External"/><Relationship Id="rId124" Type="http://schemas.openxmlformats.org/officeDocument/2006/relationships/hyperlink" Target="http://www.unl.edu/" TargetMode="External"/><Relationship Id="rId129" Type="http://schemas.openxmlformats.org/officeDocument/2006/relationships/hyperlink" Target="http://www.rowan.edu/" TargetMode="External"/><Relationship Id="rId54" Type="http://schemas.openxmlformats.org/officeDocument/2006/relationships/hyperlink" Target="http://www.uidaho.edu/" TargetMode="External"/><Relationship Id="rId70" Type="http://schemas.openxmlformats.org/officeDocument/2006/relationships/hyperlink" Target="http://www.lsu.edu/" TargetMode="External"/><Relationship Id="rId75" Type="http://schemas.openxmlformats.org/officeDocument/2006/relationships/hyperlink" Target="http://uno.edu/" TargetMode="External"/><Relationship Id="rId91" Type="http://schemas.openxmlformats.org/officeDocument/2006/relationships/hyperlink" Target="http://www.salisbury.edu/" TargetMode="External"/><Relationship Id="rId96" Type="http://schemas.openxmlformats.org/officeDocument/2006/relationships/hyperlink" Target="http://www.ferris.edu/" TargetMode="External"/><Relationship Id="rId140" Type="http://schemas.openxmlformats.org/officeDocument/2006/relationships/hyperlink" Target="http://www.pratt.edu/" TargetMode="External"/><Relationship Id="rId145" Type="http://schemas.openxmlformats.org/officeDocument/2006/relationships/hyperlink" Target="http://www.alfredstate.edu/" TargetMode="External"/><Relationship Id="rId161" Type="http://schemas.openxmlformats.org/officeDocument/2006/relationships/hyperlink" Target="http://www.uoregon.edu/" TargetMode="External"/><Relationship Id="rId166" Type="http://schemas.openxmlformats.org/officeDocument/2006/relationships/hyperlink" Target="http://www.iup.edu/" TargetMode="External"/><Relationship Id="rId182" Type="http://schemas.openxmlformats.org/officeDocument/2006/relationships/hyperlink" Target="http://acba.edu/" TargetMode="External"/><Relationship Id="rId187" Type="http://schemas.openxmlformats.org/officeDocument/2006/relationships/hyperlink" Target="http://www.mtsu.edu/" TargetMode="External"/><Relationship Id="rId217" Type="http://schemas.openxmlformats.org/officeDocument/2006/relationships/hyperlink" Target="http://www.fairmontstate.edu/" TargetMode="External"/><Relationship Id="rId1" Type="http://schemas.openxmlformats.org/officeDocument/2006/relationships/hyperlink" Target="http://www.aamu.edu/" TargetMode="External"/><Relationship Id="rId6" Type="http://schemas.openxmlformats.org/officeDocument/2006/relationships/hyperlink" Target="http://www.asu.edu/" TargetMode="External"/><Relationship Id="rId212" Type="http://schemas.openxmlformats.org/officeDocument/2006/relationships/hyperlink" Target="http://www.tacoma.uw.edu/" TargetMode="External"/><Relationship Id="rId23" Type="http://schemas.openxmlformats.org/officeDocument/2006/relationships/hyperlink" Target="http://www.usc.edu/" TargetMode="External"/><Relationship Id="rId28" Type="http://schemas.openxmlformats.org/officeDocument/2006/relationships/hyperlink" Target="http://uconn.edu/" TargetMode="External"/><Relationship Id="rId49" Type="http://schemas.openxmlformats.org/officeDocument/2006/relationships/hyperlink" Target="http://www.savannahtech.edu/" TargetMode="External"/><Relationship Id="rId114" Type="http://schemas.openxmlformats.org/officeDocument/2006/relationships/hyperlink" Target="http://www.msstate.edu/" TargetMode="External"/><Relationship Id="rId119" Type="http://schemas.openxmlformats.org/officeDocument/2006/relationships/hyperlink" Target="http://www.ncsu.edu/" TargetMode="External"/><Relationship Id="rId44" Type="http://schemas.openxmlformats.org/officeDocument/2006/relationships/hyperlink" Target="http://www.usf.edu/" TargetMode="External"/><Relationship Id="rId60" Type="http://schemas.openxmlformats.org/officeDocument/2006/relationships/hyperlink" Target="http://www.illinois.edu/" TargetMode="External"/><Relationship Id="rId65" Type="http://schemas.openxmlformats.org/officeDocument/2006/relationships/hyperlink" Target="http://www.nd.edu/" TargetMode="External"/><Relationship Id="rId81" Type="http://schemas.openxmlformats.org/officeDocument/2006/relationships/hyperlink" Target="http://www.northeastern.edu/" TargetMode="External"/><Relationship Id="rId86" Type="http://schemas.openxmlformats.org/officeDocument/2006/relationships/hyperlink" Target="http://www.westfield.ma.edu/" TargetMode="External"/><Relationship Id="rId130" Type="http://schemas.openxmlformats.org/officeDocument/2006/relationships/hyperlink" Target="http://newbrunswick.rutgers.edu/" TargetMode="External"/><Relationship Id="rId135" Type="http://schemas.openxmlformats.org/officeDocument/2006/relationships/hyperlink" Target="http://www.cornell.edu/" TargetMode="External"/><Relationship Id="rId151" Type="http://schemas.openxmlformats.org/officeDocument/2006/relationships/hyperlink" Target="http://www.csuohio.edu/" TargetMode="External"/><Relationship Id="rId156" Type="http://schemas.openxmlformats.org/officeDocument/2006/relationships/hyperlink" Target="http://www.ursuline.edu/" TargetMode="External"/><Relationship Id="rId177" Type="http://schemas.openxmlformats.org/officeDocument/2006/relationships/hyperlink" Target="http://www.uprrp.edu/" TargetMode="External"/><Relationship Id="rId198" Type="http://schemas.openxmlformats.org/officeDocument/2006/relationships/hyperlink" Target="http://www.utsa.edu/" TargetMode="External"/><Relationship Id="rId172" Type="http://schemas.openxmlformats.org/officeDocument/2006/relationships/hyperlink" Target="http://www.pitt.edu/" TargetMode="External"/><Relationship Id="rId193" Type="http://schemas.openxmlformats.org/officeDocument/2006/relationships/hyperlink" Target="http://www.tamu.edu/" TargetMode="External"/><Relationship Id="rId202" Type="http://schemas.openxmlformats.org/officeDocument/2006/relationships/hyperlink" Target="http://www.usu.edu/" TargetMode="External"/><Relationship Id="rId207" Type="http://schemas.openxmlformats.org/officeDocument/2006/relationships/hyperlink" Target="http://www.vt.edu/" TargetMode="External"/><Relationship Id="rId13" Type="http://schemas.openxmlformats.org/officeDocument/2006/relationships/hyperlink" Target="http://www.cpp.edu/" TargetMode="External"/><Relationship Id="rId18" Type="http://schemas.openxmlformats.org/officeDocument/2006/relationships/hyperlink" Target="http://www.sciarc.edu/" TargetMode="External"/><Relationship Id="rId39" Type="http://schemas.openxmlformats.org/officeDocument/2006/relationships/hyperlink" Target="http://www.fiu.edu/" TargetMode="External"/><Relationship Id="rId109" Type="http://schemas.openxmlformats.org/officeDocument/2006/relationships/hyperlink" Target="http://www.slu.edu/" TargetMode="External"/><Relationship Id="rId34" Type="http://schemas.openxmlformats.org/officeDocument/2006/relationships/hyperlink" Target="http://www.howard.edu/" TargetMode="External"/><Relationship Id="rId50" Type="http://schemas.openxmlformats.org/officeDocument/2006/relationships/hyperlink" Target="http://www.uga.edu/" TargetMode="External"/><Relationship Id="rId55" Type="http://schemas.openxmlformats.org/officeDocument/2006/relationships/hyperlink" Target="http://www.iit.edu/" TargetMode="External"/><Relationship Id="rId76" Type="http://schemas.openxmlformats.org/officeDocument/2006/relationships/hyperlink" Target="http://www.the-bac.edu/" TargetMode="External"/><Relationship Id="rId97" Type="http://schemas.openxmlformats.org/officeDocument/2006/relationships/hyperlink" Target="http://ltu.edu/" TargetMode="External"/><Relationship Id="rId104" Type="http://schemas.openxmlformats.org/officeDocument/2006/relationships/hyperlink" Target="http://www.mnsu.edu/" TargetMode="External"/><Relationship Id="rId120" Type="http://schemas.openxmlformats.org/officeDocument/2006/relationships/hyperlink" Target="http://www.unc.edu/" TargetMode="External"/><Relationship Id="rId125" Type="http://schemas.openxmlformats.org/officeDocument/2006/relationships/hyperlink" Target="http://www.plymouth.edu/" TargetMode="External"/><Relationship Id="rId141" Type="http://schemas.openxmlformats.org/officeDocument/2006/relationships/hyperlink" Target="http://www.rpi.edu/" TargetMode="External"/><Relationship Id="rId146" Type="http://schemas.openxmlformats.org/officeDocument/2006/relationships/hyperlink" Target="http://www.buffalo.edu/" TargetMode="External"/><Relationship Id="rId167" Type="http://schemas.openxmlformats.org/officeDocument/2006/relationships/hyperlink" Target="http://www.philau.edu/" TargetMode="External"/><Relationship Id="rId188" Type="http://schemas.openxmlformats.org/officeDocument/2006/relationships/hyperlink" Target="http://www.utk.edu/" TargetMode="External"/><Relationship Id="rId7" Type="http://schemas.openxmlformats.org/officeDocument/2006/relationships/hyperlink" Target="http://nau.edu/" TargetMode="External"/><Relationship Id="rId71" Type="http://schemas.openxmlformats.org/officeDocument/2006/relationships/hyperlink" Target="http://www.lsu.edu/" TargetMode="External"/><Relationship Id="rId92" Type="http://schemas.openxmlformats.org/officeDocument/2006/relationships/hyperlink" Target="http://www.umd.edu/" TargetMode="External"/><Relationship Id="rId162" Type="http://schemas.openxmlformats.org/officeDocument/2006/relationships/hyperlink" Target="http://www.bucks.edu/" TargetMode="External"/><Relationship Id="rId183" Type="http://schemas.openxmlformats.org/officeDocument/2006/relationships/hyperlink" Target="http://www.clemson.edu/" TargetMode="External"/><Relationship Id="rId213" Type="http://schemas.openxmlformats.org/officeDocument/2006/relationships/hyperlink" Target="http://wsu.edu/" TargetMode="External"/><Relationship Id="rId218" Type="http://schemas.openxmlformats.org/officeDocument/2006/relationships/hyperlink" Target="http://www.wvu.edu/" TargetMode="External"/><Relationship Id="rId2" Type="http://schemas.openxmlformats.org/officeDocument/2006/relationships/hyperlink" Target="http://www.auburn.edu/" TargetMode="External"/><Relationship Id="rId29" Type="http://schemas.openxmlformats.org/officeDocument/2006/relationships/hyperlink" Target="http://www.hartford.edu/" TargetMode="External"/><Relationship Id="rId24" Type="http://schemas.openxmlformats.org/officeDocument/2006/relationships/hyperlink" Target="http://woodbury.edu/" TargetMode="External"/><Relationship Id="rId40" Type="http://schemas.openxmlformats.org/officeDocument/2006/relationships/hyperlink" Target="http://www.fsu.edu/" TargetMode="External"/><Relationship Id="rId45" Type="http://schemas.openxmlformats.org/officeDocument/2006/relationships/hyperlink" Target="http://www.gatech.edu/" TargetMode="External"/><Relationship Id="rId66" Type="http://schemas.openxmlformats.org/officeDocument/2006/relationships/hyperlink" Target="http://www.k-state.edu/" TargetMode="External"/><Relationship Id="rId87" Type="http://schemas.openxmlformats.org/officeDocument/2006/relationships/hyperlink" Target="http://www.aacc.edu/" TargetMode="External"/><Relationship Id="rId110" Type="http://schemas.openxmlformats.org/officeDocument/2006/relationships/hyperlink" Target="http://www.semo.edu/" TargetMode="External"/><Relationship Id="rId115" Type="http://schemas.openxmlformats.org/officeDocument/2006/relationships/hyperlink" Target="http://www.montana.edu/" TargetMode="External"/><Relationship Id="rId131" Type="http://schemas.openxmlformats.org/officeDocument/2006/relationships/hyperlink" Target="http://www.unm.edu/" TargetMode="External"/><Relationship Id="rId136" Type="http://schemas.openxmlformats.org/officeDocument/2006/relationships/hyperlink" Target="http://www.ccny.cuny.edu/" TargetMode="External"/><Relationship Id="rId157" Type="http://schemas.openxmlformats.org/officeDocument/2006/relationships/hyperlink" Target="http://www.okstate.edu/" TargetMode="External"/><Relationship Id="rId178" Type="http://schemas.openxmlformats.org/officeDocument/2006/relationships/hyperlink" Target="http://www.risd.edu/" TargetMode="External"/><Relationship Id="rId61" Type="http://schemas.openxmlformats.org/officeDocument/2006/relationships/hyperlink" Target="http://www.wiu.edu/" TargetMode="External"/><Relationship Id="rId82" Type="http://schemas.openxmlformats.org/officeDocument/2006/relationships/hyperlink" Target="http://www.tufts.edu/" TargetMode="External"/><Relationship Id="rId152" Type="http://schemas.openxmlformats.org/officeDocument/2006/relationships/hyperlink" Target="http://www.kent.edu/" TargetMode="External"/><Relationship Id="rId173" Type="http://schemas.openxmlformats.org/officeDocument/2006/relationships/hyperlink" Target="http://www.wcupa.edu/" TargetMode="External"/><Relationship Id="rId194" Type="http://schemas.openxmlformats.org/officeDocument/2006/relationships/hyperlink" Target="http://www.tsu.edu/" TargetMode="External"/><Relationship Id="rId199" Type="http://schemas.openxmlformats.org/officeDocument/2006/relationships/hyperlink" Target="http://www.uh.edu/" TargetMode="External"/><Relationship Id="rId203" Type="http://schemas.openxmlformats.org/officeDocument/2006/relationships/hyperlink" Target="http://www.hamptonu.edu/" TargetMode="External"/><Relationship Id="rId208" Type="http://schemas.openxmlformats.org/officeDocument/2006/relationships/hyperlink" Target="http://www.norwich.edu/" TargetMode="External"/><Relationship Id="rId19" Type="http://schemas.openxmlformats.org/officeDocument/2006/relationships/hyperlink" Target="http://www.berkeley.edu/" TargetMode="External"/><Relationship Id="rId14" Type="http://schemas.openxmlformats.org/officeDocument/2006/relationships/hyperlink" Target="http://www.csun.edu/" TargetMode="External"/><Relationship Id="rId30" Type="http://schemas.openxmlformats.org/officeDocument/2006/relationships/hyperlink" Target="http://www.yale.edu/" TargetMode="External"/><Relationship Id="rId35" Type="http://schemas.openxmlformats.org/officeDocument/2006/relationships/hyperlink" Target="http://www.udc.edu/" TargetMode="External"/><Relationship Id="rId56" Type="http://schemas.openxmlformats.org/officeDocument/2006/relationships/hyperlink" Target="http://www.judsonu.edu/" TargetMode="External"/><Relationship Id="rId77" Type="http://schemas.openxmlformats.org/officeDocument/2006/relationships/hyperlink" Target="http://www.bu.edu/" TargetMode="External"/><Relationship Id="rId100" Type="http://schemas.openxmlformats.org/officeDocument/2006/relationships/hyperlink" Target="http://www.umich.edu/" TargetMode="External"/><Relationship Id="rId105" Type="http://schemas.openxmlformats.org/officeDocument/2006/relationships/hyperlink" Target="http://www.stcloudstate.edu/" TargetMode="External"/><Relationship Id="rId126" Type="http://schemas.openxmlformats.org/officeDocument/2006/relationships/hyperlink" Target="http://www.kean.edu/" TargetMode="External"/><Relationship Id="rId147" Type="http://schemas.openxmlformats.org/officeDocument/2006/relationships/hyperlink" Target="http://syr.edu/" TargetMode="External"/><Relationship Id="rId168" Type="http://schemas.openxmlformats.org/officeDocument/2006/relationships/hyperlink" Target="http://www.marywood.edu/" TargetMode="External"/><Relationship Id="rId8" Type="http://schemas.openxmlformats.org/officeDocument/2006/relationships/hyperlink" Target="http://www.arizona.edu/" TargetMode="External"/><Relationship Id="rId51" Type="http://schemas.openxmlformats.org/officeDocument/2006/relationships/hyperlink" Target="http://www.manoa.hawaii.edu/" TargetMode="External"/><Relationship Id="rId72" Type="http://schemas.openxmlformats.org/officeDocument/2006/relationships/hyperlink" Target="http://www.latech.edu/" TargetMode="External"/><Relationship Id="rId93" Type="http://schemas.openxmlformats.org/officeDocument/2006/relationships/hyperlink" Target="http://www.uma.edu/" TargetMode="External"/><Relationship Id="rId98" Type="http://schemas.openxmlformats.org/officeDocument/2006/relationships/hyperlink" Target="https://www.msu.edu/" TargetMode="External"/><Relationship Id="rId121" Type="http://schemas.openxmlformats.org/officeDocument/2006/relationships/hyperlink" Target="http://www.uncc.edu/" TargetMode="External"/><Relationship Id="rId142" Type="http://schemas.openxmlformats.org/officeDocument/2006/relationships/hyperlink" Target="http://www.rit.edu/" TargetMode="External"/><Relationship Id="rId163" Type="http://schemas.openxmlformats.org/officeDocument/2006/relationships/hyperlink" Target="http://www.cmu.edu/" TargetMode="External"/><Relationship Id="rId184" Type="http://schemas.openxmlformats.org/officeDocument/2006/relationships/hyperlink" Target="http://www.cofc.edu/" TargetMode="External"/><Relationship Id="rId189" Type="http://schemas.openxmlformats.org/officeDocument/2006/relationships/hyperlink" Target="http://www.memphis.edu/" TargetMode="External"/><Relationship Id="rId3" Type="http://schemas.openxmlformats.org/officeDocument/2006/relationships/hyperlink" Target="http://www.tuskegee.edu/" TargetMode="External"/><Relationship Id="rId214" Type="http://schemas.openxmlformats.org/officeDocument/2006/relationships/hyperlink" Target="http://www.wwu.edu/" TargetMode="External"/><Relationship Id="rId25" Type="http://schemas.openxmlformats.org/officeDocument/2006/relationships/hyperlink" Target="http://www.colostate.edu/" TargetMode="External"/><Relationship Id="rId46" Type="http://schemas.openxmlformats.org/officeDocument/2006/relationships/hyperlink" Target="http://www.gsu.edu/" TargetMode="External"/><Relationship Id="rId67" Type="http://schemas.openxmlformats.org/officeDocument/2006/relationships/hyperlink" Target="http://www.ku.edu/" TargetMode="External"/><Relationship Id="rId116" Type="http://schemas.openxmlformats.org/officeDocument/2006/relationships/hyperlink" Target="http://www.appstate.edu/" TargetMode="External"/><Relationship Id="rId137" Type="http://schemas.openxmlformats.org/officeDocument/2006/relationships/hyperlink" Target="http://www.hunter.cuny.edu/" TargetMode="External"/><Relationship Id="rId158" Type="http://schemas.openxmlformats.org/officeDocument/2006/relationships/hyperlink" Target="http://www.ou.edu/" TargetMode="External"/><Relationship Id="rId20" Type="http://schemas.openxmlformats.org/officeDocument/2006/relationships/hyperlink" Target="http://www.ucdavis.edu/" TargetMode="External"/><Relationship Id="rId41" Type="http://schemas.openxmlformats.org/officeDocument/2006/relationships/hyperlink" Target="http://www.ucf.edu/" TargetMode="External"/><Relationship Id="rId62" Type="http://schemas.openxmlformats.org/officeDocument/2006/relationships/hyperlink" Target="http://www.bsu.edu/" TargetMode="External"/><Relationship Id="rId83" Type="http://schemas.openxmlformats.org/officeDocument/2006/relationships/hyperlink" Target="http://www.umass.edu/" TargetMode="External"/><Relationship Id="rId88" Type="http://schemas.openxmlformats.org/officeDocument/2006/relationships/hyperlink" Target="http://www.goucher.edu/" TargetMode="External"/><Relationship Id="rId111" Type="http://schemas.openxmlformats.org/officeDocument/2006/relationships/hyperlink" Target="http://www.umkc.edu/" TargetMode="External"/><Relationship Id="rId132" Type="http://schemas.openxmlformats.org/officeDocument/2006/relationships/hyperlink" Target="http://www.unlv.edu/" TargetMode="External"/><Relationship Id="rId153" Type="http://schemas.openxmlformats.org/officeDocument/2006/relationships/hyperlink" Target="http://www.miamioh.edu/" TargetMode="External"/><Relationship Id="rId174" Type="http://schemas.openxmlformats.org/officeDocument/2006/relationships/hyperlink" Target="http://www.pupr.edu/" TargetMode="External"/><Relationship Id="rId179" Type="http://schemas.openxmlformats.org/officeDocument/2006/relationships/hyperlink" Target="http://www.rwu.edu/" TargetMode="External"/><Relationship Id="rId195" Type="http://schemas.openxmlformats.org/officeDocument/2006/relationships/hyperlink" Target="http://www.ttu.edu/" TargetMode="External"/><Relationship Id="rId209" Type="http://schemas.openxmlformats.org/officeDocument/2006/relationships/hyperlink" Target="http://www.uvm.edu/" TargetMode="External"/><Relationship Id="rId190" Type="http://schemas.openxmlformats.org/officeDocument/2006/relationships/hyperlink" Target="http://www.delmar.edu/" TargetMode="External"/><Relationship Id="rId204" Type="http://schemas.openxmlformats.org/officeDocument/2006/relationships/hyperlink" Target="http://www.jmu.edu/" TargetMode="External"/><Relationship Id="rId15" Type="http://schemas.openxmlformats.org/officeDocument/2006/relationships/hyperlink" Target="http://www.newschoolarch.edu/" TargetMode="External"/><Relationship Id="rId36" Type="http://schemas.openxmlformats.org/officeDocument/2006/relationships/hyperlink" Target="http://www.udel.edu/" TargetMode="External"/><Relationship Id="rId57" Type="http://schemas.openxmlformats.org/officeDocument/2006/relationships/hyperlink" Target="http://www.saic.edu/" TargetMode="External"/><Relationship Id="rId106" Type="http://schemas.openxmlformats.org/officeDocument/2006/relationships/hyperlink" Target="http://twin-cities.umn.edu/" TargetMode="External"/><Relationship Id="rId127" Type="http://schemas.openxmlformats.org/officeDocument/2006/relationships/hyperlink" Target="http://www.njit.edu/" TargetMode="External"/><Relationship Id="rId10" Type="http://schemas.openxmlformats.org/officeDocument/2006/relationships/hyperlink" Target="http://www.calbaptist.edu/" TargetMode="External"/><Relationship Id="rId31" Type="http://schemas.openxmlformats.org/officeDocument/2006/relationships/hyperlink" Target="http://www.cua.edu/" TargetMode="External"/><Relationship Id="rId52" Type="http://schemas.openxmlformats.org/officeDocument/2006/relationships/hyperlink" Target="http://www.iastate.edu/" TargetMode="External"/><Relationship Id="rId73" Type="http://schemas.openxmlformats.org/officeDocument/2006/relationships/hyperlink" Target="http://tulane.edu/" TargetMode="External"/><Relationship Id="rId78" Type="http://schemas.openxmlformats.org/officeDocument/2006/relationships/hyperlink" Target="http://www.harvard.edu/" TargetMode="External"/><Relationship Id="rId94" Type="http://schemas.openxmlformats.org/officeDocument/2006/relationships/hyperlink" Target="http://www.andrews.edu/" TargetMode="External"/><Relationship Id="rId99" Type="http://schemas.openxmlformats.org/officeDocument/2006/relationships/hyperlink" Target="http://www.udmercy.edu/" TargetMode="External"/><Relationship Id="rId101" Type="http://schemas.openxmlformats.org/officeDocument/2006/relationships/hyperlink" Target="http://www.wayne.edu/" TargetMode="External"/><Relationship Id="rId122" Type="http://schemas.openxmlformats.org/officeDocument/2006/relationships/hyperlink" Target="http://www.uncg.edu/" TargetMode="External"/><Relationship Id="rId143" Type="http://schemas.openxmlformats.org/officeDocument/2006/relationships/hyperlink" Target="http://www.albany.edu/" TargetMode="External"/><Relationship Id="rId148" Type="http://schemas.openxmlformats.org/officeDocument/2006/relationships/hyperlink" Target="http://www.newschool.edu/" TargetMode="External"/><Relationship Id="rId164" Type="http://schemas.openxmlformats.org/officeDocument/2006/relationships/hyperlink" Target="http://www.delval.edu/" TargetMode="External"/><Relationship Id="rId169" Type="http://schemas.openxmlformats.org/officeDocument/2006/relationships/hyperlink" Target="http://www.psu.edu/" TargetMode="External"/><Relationship Id="rId185" Type="http://schemas.openxmlformats.org/officeDocument/2006/relationships/hyperlink" Target="http://www.sdstate.edu/" TargetMode="External"/><Relationship Id="rId4" Type="http://schemas.openxmlformats.org/officeDocument/2006/relationships/hyperlink" Target="http://www.uark.edu/" TargetMode="External"/><Relationship Id="rId9" Type="http://schemas.openxmlformats.org/officeDocument/2006/relationships/hyperlink" Target="http://www.academyart.edu/" TargetMode="External"/><Relationship Id="rId180" Type="http://schemas.openxmlformats.org/officeDocument/2006/relationships/hyperlink" Target="http://www.salve.edu/" TargetMode="External"/><Relationship Id="rId210" Type="http://schemas.openxmlformats.org/officeDocument/2006/relationships/hyperlink" Target="http://www.ewu.edu/" TargetMode="External"/><Relationship Id="rId215" Type="http://schemas.openxmlformats.org/officeDocument/2006/relationships/hyperlink" Target="http://www.uwc.edu/" TargetMode="External"/><Relationship Id="rId26" Type="http://schemas.openxmlformats.org/officeDocument/2006/relationships/hyperlink" Target="http://www.colorado.edu/" TargetMode="External"/><Relationship Id="rId47" Type="http://schemas.openxmlformats.org/officeDocument/2006/relationships/hyperlink" Target="http://www.kennesaw.edu/" TargetMode="External"/><Relationship Id="rId68" Type="http://schemas.openxmlformats.org/officeDocument/2006/relationships/hyperlink" Target="http://www.uky.edu/" TargetMode="External"/><Relationship Id="rId89" Type="http://schemas.openxmlformats.org/officeDocument/2006/relationships/hyperlink" Target="http://www.mica.edu/" TargetMode="External"/><Relationship Id="rId112" Type="http://schemas.openxmlformats.org/officeDocument/2006/relationships/hyperlink" Target="http://www.wustl.edu/" TargetMode="External"/><Relationship Id="rId133" Type="http://schemas.openxmlformats.org/officeDocument/2006/relationships/hyperlink" Target="http://www.columbia.edu/" TargetMode="External"/><Relationship Id="rId154" Type="http://schemas.openxmlformats.org/officeDocument/2006/relationships/hyperlink" Target="http://www.osu.edu/" TargetMode="External"/><Relationship Id="rId175" Type="http://schemas.openxmlformats.org/officeDocument/2006/relationships/hyperlink" Target="https://www.pucpr.edu/" TargetMode="External"/><Relationship Id="rId196" Type="http://schemas.openxmlformats.org/officeDocument/2006/relationships/hyperlink" Target="http://www.uta.edu/" TargetMode="External"/><Relationship Id="rId200" Type="http://schemas.openxmlformats.org/officeDocument/2006/relationships/hyperlink" Target="http://www.unt.edu/" TargetMode="External"/><Relationship Id="rId16" Type="http://schemas.openxmlformats.org/officeDocument/2006/relationships/hyperlink" Target="http://www.sjsu.edu/" TargetMode="External"/><Relationship Id="rId37" Type="http://schemas.openxmlformats.org/officeDocument/2006/relationships/hyperlink" Target="http://www.famu.edu/" TargetMode="External"/><Relationship Id="rId58" Type="http://schemas.openxmlformats.org/officeDocument/2006/relationships/hyperlink" Target="http://www.siu.edu/" TargetMode="External"/><Relationship Id="rId79" Type="http://schemas.openxmlformats.org/officeDocument/2006/relationships/hyperlink" Target="http://www.massart.edu/" TargetMode="External"/><Relationship Id="rId102" Type="http://schemas.openxmlformats.org/officeDocument/2006/relationships/hyperlink" Target="https://wmich.edu/" TargetMode="External"/><Relationship Id="rId123" Type="http://schemas.openxmlformats.org/officeDocument/2006/relationships/hyperlink" Target="https://www.ndsu.edu/" TargetMode="External"/><Relationship Id="rId144" Type="http://schemas.openxmlformats.org/officeDocument/2006/relationships/hyperlink" Target="http://www.esf.edu/"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www.kent.edu/caed/master-urban-design" TargetMode="External"/><Relationship Id="rId1827" Type="http://schemas.openxmlformats.org/officeDocument/2006/relationships/hyperlink" Target="https://www.risd.edu/academics/architecture/" TargetMode="External"/><Relationship Id="rId21" Type="http://schemas.openxmlformats.org/officeDocument/2006/relationships/hyperlink" Target="https://fayjones.uark.edu/academics/graduate-program/curriculum.php" TargetMode="External"/><Relationship Id="rId2089" Type="http://schemas.openxmlformats.org/officeDocument/2006/relationships/hyperlink" Target="http://records.ureg.virginia.edu/preview_program.php?catoid=50&amp;poid=6388" TargetMode="External"/><Relationship Id="rId170" Type="http://schemas.openxmlformats.org/officeDocument/2006/relationships/hyperlink" Target="https://newschoolarch.edu/academics/school-of-architecture-and-cm/school-of-architecture/graduate-architecture-programs/master-of-architecture-ii/" TargetMode="External"/><Relationship Id="rId268" Type="http://schemas.openxmlformats.org/officeDocument/2006/relationships/hyperlink" Target="https://woodbury.edu/program/school-of-architecture/programs/architecture-msarch-red/" TargetMode="External"/><Relationship Id="rId475" Type="http://schemas.openxmlformats.org/officeDocument/2006/relationships/hyperlink" Target="https://www.savannahtech.edu/programs/historic-preservation-technician/" TargetMode="External"/><Relationship Id="rId682" Type="http://schemas.openxmlformats.org/officeDocument/2006/relationships/hyperlink" Target="https://architecture.ku.edu/sites/architecture.ku.edu/files/files/2019_ARCH_MA-PhD_Handbook_with_Forms_Revised_20190409.pdf" TargetMode="External"/><Relationship Id="rId2156" Type="http://schemas.openxmlformats.org/officeDocument/2006/relationships/hyperlink" Target="https://www.tacoma.uw.edu/urban-studies/sustainable-urban-development" TargetMode="External"/><Relationship Id="rId128" Type="http://schemas.openxmlformats.org/officeDocument/2006/relationships/hyperlink" Target="https://architecture.calpoly.edu/prospective/masters" TargetMode="External"/><Relationship Id="rId335" Type="http://schemas.openxmlformats.org/officeDocument/2006/relationships/hyperlink" Target="https://www.bidenschool.udel.edu/doctoral-programs/academic-programs/ph-d-in-urban-affairs-public-policy" TargetMode="External"/><Relationship Id="rId542" Type="http://schemas.openxmlformats.org/officeDocument/2006/relationships/hyperlink" Target="http://arch.iit.edu/study/mla-curriculum" TargetMode="External"/><Relationship Id="rId987" Type="http://schemas.openxmlformats.org/officeDocument/2006/relationships/hyperlink" Target="https://www.canr.msu.edu/spdc/programs/landscape_architecture/la-undergraduate-degree" TargetMode="External"/><Relationship Id="rId1172" Type="http://schemas.openxmlformats.org/officeDocument/2006/relationships/hyperlink" Target="https://www.ncat.edu/caes/departments/natural-resources-and-environmental-design/bs-landscaping-architecture.php" TargetMode="External"/><Relationship Id="rId2016" Type="http://schemas.openxmlformats.org/officeDocument/2006/relationships/hyperlink" Target="http://cacp.utsa.edu/academic-programs/department-of-architecture/category/undergraduate-programs/" TargetMode="External"/><Relationship Id="rId402" Type="http://schemas.openxmlformats.org/officeDocument/2006/relationships/hyperlink" Target="https://dcp.ufl.edu/urp/academics/ph-d/" TargetMode="External"/><Relationship Id="rId847" Type="http://schemas.openxmlformats.org/officeDocument/2006/relationships/hyperlink" Target="https://camd.northeastern.edu/program/master-of-design-for-sustainable-urban-environments-one/" TargetMode="External"/><Relationship Id="rId1032" Type="http://schemas.openxmlformats.org/officeDocument/2006/relationships/hyperlink" Target="http://catalog.wmich.edu/preview_program.php?catoid=32&amp;poid=9618&amp;returnto=1359" TargetMode="External"/><Relationship Id="rId1477" Type="http://schemas.openxmlformats.org/officeDocument/2006/relationships/hyperlink" Target="https://soa.syr.edu/programs/march/curriculum/" TargetMode="External"/><Relationship Id="rId1684" Type="http://schemas.openxmlformats.org/officeDocument/2006/relationships/hyperlink" Target="http://catalog.delval.edu/preview_program.php?catoid=8&amp;poid=1147&amp;returnto=247" TargetMode="External"/><Relationship Id="rId1891" Type="http://schemas.openxmlformats.org/officeDocument/2006/relationships/hyperlink" Target="https://catalog.sdstate.edu/preview_program.php?catoid=40&amp;poid=9490" TargetMode="External"/><Relationship Id="rId707" Type="http://schemas.openxmlformats.org/officeDocument/2006/relationships/hyperlink" Target="https://design.lsu.edu/architecture/admissions/bachelor-of-architecture/" TargetMode="External"/><Relationship Id="rId914" Type="http://schemas.openxmlformats.org/officeDocument/2006/relationships/hyperlink" Target="https://www.aacc.edu/programs-and-courses/credit-and-degree-seekers/interior-design/" TargetMode="External"/><Relationship Id="rId1337" Type="http://schemas.openxmlformats.org/officeDocument/2006/relationships/hyperlink" Target="https://aap.cornell.edu/academics/crp/graduate/planning/phd/requirements-curriculum" TargetMode="External"/><Relationship Id="rId1544" Type="http://schemas.openxmlformats.org/officeDocument/2006/relationships/hyperlink" Target="https://knowlton.osu.edu/landscape-architecture/master-landscape-architecture" TargetMode="External"/><Relationship Id="rId1751" Type="http://schemas.openxmlformats.org/officeDocument/2006/relationships/hyperlink" Target="https://tyler.temple.edu/programs/architecture/degree" TargetMode="External"/><Relationship Id="rId1989" Type="http://schemas.openxmlformats.org/officeDocument/2006/relationships/hyperlink" Target="https://catalog.utexas.edu/undergraduate/architecture/degrees-and-programs/bachelor-of-architecture-bs-arch-engr-ddp/suggested-arrangement-of-courses/" TargetMode="External"/><Relationship Id="rId43" Type="http://schemas.openxmlformats.org/officeDocument/2006/relationships/hyperlink" Target="https://design.asu.edu/sites/default/files/master_of_science_in_architecture.pdf" TargetMode="External"/><Relationship Id="rId1404" Type="http://schemas.openxmlformats.org/officeDocument/2006/relationships/hyperlink" Target="https://www.pratt.edu/academics/architecture/urban-placemaking-and-management/" TargetMode="External"/><Relationship Id="rId1611" Type="http://schemas.openxmlformats.org/officeDocument/2006/relationships/hyperlink" Target="https://architecture.ou.edu/planning-design-and-construction/" TargetMode="External"/><Relationship Id="rId1849" Type="http://schemas.openxmlformats.org/officeDocument/2006/relationships/hyperlink" Target="https://salve.edu/cultural-and-historic-preservation" TargetMode="External"/><Relationship Id="rId192" Type="http://schemas.openxmlformats.org/officeDocument/2006/relationships/hyperlink" Target="https://www.sciarc.edu/academics/postgraduate/ms-synthetic-landscapes" TargetMode="External"/><Relationship Id="rId1709" Type="http://schemas.openxmlformats.org/officeDocument/2006/relationships/hyperlink" Target="https://www.jefferson.edu/academics/colleges-schools-institutes/architecture-and-the-built-environment/programs/architecture-march.html" TargetMode="External"/><Relationship Id="rId1916" Type="http://schemas.openxmlformats.org/officeDocument/2006/relationships/hyperlink" Target="https://www.delmar.edu/degrees/architecture/index.html" TargetMode="External"/><Relationship Id="rId497" Type="http://schemas.openxmlformats.org/officeDocument/2006/relationships/hyperlink" Target="https://www.design.iastate.edu/wp-content/uploads/2019/10/Architecture-Curriculum-Sheet-2019-20.pdf" TargetMode="External"/><Relationship Id="rId2080" Type="http://schemas.openxmlformats.org/officeDocument/2006/relationships/hyperlink" Target="https://www.arch.virginia.edu/programs/landscape-architecture/graduate" TargetMode="External"/><Relationship Id="rId2178" Type="http://schemas.openxmlformats.org/officeDocument/2006/relationships/hyperlink" Target="https://sdc.wsu.edu/interior-design/master-of-arts/" TargetMode="External"/><Relationship Id="rId357" Type="http://schemas.openxmlformats.org/officeDocument/2006/relationships/hyperlink" Target="http://catalog.fiu.edu/2019_2020/graduate/College_of_Communication_Architecture_The_Arts/Graduate_Landscape_Architecture_Environmental_and_Urban_Design.pdf" TargetMode="External"/><Relationship Id="rId1194" Type="http://schemas.openxmlformats.org/officeDocument/2006/relationships/hyperlink" Target="https://academics.design.ncsu.edu/departments/academics/landscape-architecture/lar-grad-courses/" TargetMode="External"/><Relationship Id="rId2038" Type="http://schemas.openxmlformats.org/officeDocument/2006/relationships/hyperlink" Target="https://uh.edu/architecture/programs/undergraduate-programs/industrial-design/" TargetMode="External"/><Relationship Id="rId217" Type="http://schemas.openxmlformats.org/officeDocument/2006/relationships/hyperlink" Target="https://ced.berkeley.edu/academics/landscape-architecture-environmental-planning/programs/bachelor-of-arts-in-landscape-architecture/" TargetMode="External"/><Relationship Id="rId564" Type="http://schemas.openxmlformats.org/officeDocument/2006/relationships/hyperlink" Target="https://architecture.siu.edu/_common/documents/arc-4yr2018.pdf" TargetMode="External"/><Relationship Id="rId771" Type="http://schemas.openxmlformats.org/officeDocument/2006/relationships/hyperlink" Target="http://www.the-bac.edu/" TargetMode="External"/><Relationship Id="rId869" Type="http://schemas.openxmlformats.org/officeDocument/2006/relationships/hyperlink" Target="https://as.tufts.edu/uep/prospective/masters/sustainability" TargetMode="External"/><Relationship Id="rId1499" Type="http://schemas.openxmlformats.org/officeDocument/2006/relationships/hyperlink" Target="https://www.bgsu.edu/distance-learning/browse-programs/graduate/phd-tech-management.html" TargetMode="External"/><Relationship Id="rId424" Type="http://schemas.openxmlformats.org/officeDocument/2006/relationships/hyperlink" Target="https://www.usf.edu/arts-sciences/departments/public-affairs/" TargetMode="External"/><Relationship Id="rId631" Type="http://schemas.openxmlformats.org/officeDocument/2006/relationships/hyperlink" Target="https://www.bsu.edu/academics/collegesanddepartments/urban-planning/academic-programs" TargetMode="External"/><Relationship Id="rId729" Type="http://schemas.openxmlformats.org/officeDocument/2006/relationships/hyperlink" Target="https://architecture.tulane.edu/academics/architecture/bsa" TargetMode="External"/><Relationship Id="rId1054" Type="http://schemas.openxmlformats.org/officeDocument/2006/relationships/hyperlink" Target="https://catalog.dunwoody.edu/catalog-student-handbook/academic-programs/construction-sciences-building-technology/construction-management-cmgt-bachelor-science/" TargetMode="External"/><Relationship Id="rId1261" Type="http://schemas.openxmlformats.org/officeDocument/2006/relationships/hyperlink" Target="http://landarch.rutgers.edu/master-landscape-architecture.html" TargetMode="External"/><Relationship Id="rId1359" Type="http://schemas.openxmlformats.org/officeDocument/2006/relationships/hyperlink" Target="https://ssa.ccny.cuny.edu/programs-centers/undergraduate-programs/b-arch/" TargetMode="External"/><Relationship Id="rId2105" Type="http://schemas.openxmlformats.org/officeDocument/2006/relationships/hyperlink" Target="https://spia.vt.edu/academics/graduate/murp.html" TargetMode="External"/><Relationship Id="rId936" Type="http://schemas.openxmlformats.org/officeDocument/2006/relationships/hyperlink" Target="https://www.morgan.edu/sap/laar" TargetMode="External"/><Relationship Id="rId1121" Type="http://schemas.openxmlformats.org/officeDocument/2006/relationships/hyperlink" Target="https://samfoxschool.wustl.edu/node/4125" TargetMode="External"/><Relationship Id="rId1219" Type="http://schemas.openxmlformats.org/officeDocument/2006/relationships/hyperlink" Target="https://www.ndsu.edu/majors/arch/" TargetMode="External"/><Relationship Id="rId1566" Type="http://schemas.openxmlformats.org/officeDocument/2006/relationships/hyperlink" Target="https://daap.uc.edu/academics/sop/overview/master-landscape-arch" TargetMode="External"/><Relationship Id="rId1773" Type="http://schemas.openxmlformats.org/officeDocument/2006/relationships/hyperlink" Target="https://www.design.upenn.edu/architecture/graduate/professional-program-march" TargetMode="External"/><Relationship Id="rId1980" Type="http://schemas.openxmlformats.org/officeDocument/2006/relationships/hyperlink" Target="https://www.uta.edu/cappa/academics/planning-publicaffairs/public-affairs/phd-puad.php" TargetMode="External"/><Relationship Id="rId65" Type="http://schemas.openxmlformats.org/officeDocument/2006/relationships/hyperlink" Target="https://capla.arizona.edu/academics/master-landscape-architecture" TargetMode="External"/><Relationship Id="rId1426" Type="http://schemas.openxmlformats.org/officeDocument/2006/relationships/hyperlink" Target="https://www.rit.edu/study/interior-design-bfa" TargetMode="External"/><Relationship Id="rId1633" Type="http://schemas.openxmlformats.org/officeDocument/2006/relationships/hyperlink" Target="https://pppm.uoregon.edu/undergrad/ba-bs" TargetMode="External"/><Relationship Id="rId1840" Type="http://schemas.openxmlformats.org/officeDocument/2006/relationships/hyperlink" Target="https://www.rwu.edu/undergraduate/academics/programs/architecture" TargetMode="External"/><Relationship Id="rId1700" Type="http://schemas.openxmlformats.org/officeDocument/2006/relationships/hyperlink" Target="https://www.jefferson.edu/academics/colleges-schools-institutes/architecture-and-the-built-environment/programs/architecture/curriculum.html" TargetMode="External"/><Relationship Id="rId1938" Type="http://schemas.openxmlformats.org/officeDocument/2006/relationships/hyperlink" Target="http://laup.arch.tamu.edu/academics/graduate/mla/" TargetMode="External"/><Relationship Id="rId281" Type="http://schemas.openxmlformats.org/officeDocument/2006/relationships/hyperlink" Target="https://architectureandplanning.ucdenver.edu/architecture/academics/masters-programs/master-of-architecture" TargetMode="External"/><Relationship Id="rId141" Type="http://schemas.openxmlformats.org/officeDocument/2006/relationships/hyperlink" Target="https://www.cpp.edu/academic-programs/academic-advising/tools/sheets-roadmaps/2019-2020/curriculum-sheets/env/19-20_architecture_0613-092717.pdf" TargetMode="External"/><Relationship Id="rId379" Type="http://schemas.openxmlformats.org/officeDocument/2006/relationships/hyperlink" Target="https://dcp.ufl.edu/landscape/academics/bachelor-of-landscape-architecture-program/" TargetMode="External"/><Relationship Id="rId586" Type="http://schemas.openxmlformats.org/officeDocument/2006/relationships/hyperlink" Target="https://arch.uic.edu/curriculum-MADCrit" TargetMode="External"/><Relationship Id="rId793" Type="http://schemas.openxmlformats.org/officeDocument/2006/relationships/hyperlink" Target="https://www.gsd.harvard.edu/urban-planning-design/master-of-landscape-architecture-in-urban-design/" TargetMode="External"/><Relationship Id="rId7" Type="http://schemas.openxmlformats.org/officeDocument/2006/relationships/hyperlink" Target="https://cadc.auburn.edu/wp-content/uploads/2019/08/mla_nondesign_curriculum_model.pdf" TargetMode="External"/><Relationship Id="rId239" Type="http://schemas.openxmlformats.org/officeDocument/2006/relationships/hyperlink" Target="https://luskin.ucla.edu/urban-planning/our-degrees" TargetMode="External"/><Relationship Id="rId446" Type="http://schemas.openxmlformats.org/officeDocument/2006/relationships/hyperlink" Target="https://arch.gatech.edu/bachelor-science-architecture" TargetMode="External"/><Relationship Id="rId653" Type="http://schemas.openxmlformats.org/officeDocument/2006/relationships/hyperlink" Target="https://www.indiana.edu/academics/degrees-majors/degree/interior-design-bs-iu-bloomington-indsbs1" TargetMode="External"/><Relationship Id="rId1076" Type="http://schemas.openxmlformats.org/officeDocument/2006/relationships/hyperlink" Target="https://dha.design.umn.edu/programs/grad/" TargetMode="External"/><Relationship Id="rId1283" Type="http://schemas.openxmlformats.org/officeDocument/2006/relationships/hyperlink" Target="http://landscape.unm.edu/degree-programs/index.html" TargetMode="External"/><Relationship Id="rId1490" Type="http://schemas.openxmlformats.org/officeDocument/2006/relationships/hyperlink" Target="https://www.newschool.edu/parsons/ma-theories-urban-research/" TargetMode="External"/><Relationship Id="rId2127" Type="http://schemas.openxmlformats.org/officeDocument/2006/relationships/hyperlink" Target="https://www.ewu.edu/css/geography-anthropology/urban-regional-planning/murp/course-sequence/" TargetMode="External"/><Relationship Id="rId306" Type="http://schemas.openxmlformats.org/officeDocument/2006/relationships/hyperlink" Target="https://architecture.catholic.edu/academics/graduate-programs/index.html" TargetMode="External"/><Relationship Id="rId860" Type="http://schemas.openxmlformats.org/officeDocument/2006/relationships/hyperlink" Target="http://catalog.northeastern.edu/undergraduate/science/marine-environmental/environmental-science-landscape-architecture-bs/" TargetMode="External"/><Relationship Id="rId958" Type="http://schemas.openxmlformats.org/officeDocument/2006/relationships/hyperlink" Target="https://issuu.com/au-architectureandinteriordesign/docs/5.5_year_typical_plan" TargetMode="External"/><Relationship Id="rId1143" Type="http://schemas.openxmlformats.org/officeDocument/2006/relationships/hyperlink" Target="https://www.jsums.edu/planning/programs/master-of-arts/" TargetMode="External"/><Relationship Id="rId1588" Type="http://schemas.openxmlformats.org/officeDocument/2006/relationships/hyperlink" Target="http://catalog.okstate.edu/engineering-architecture-technology/architecture/bar/" TargetMode="External"/><Relationship Id="rId1795" Type="http://schemas.openxmlformats.org/officeDocument/2006/relationships/hyperlink" Target="https://www.urbanstudies.pitt.edu/program/major-requirements" TargetMode="External"/><Relationship Id="rId87" Type="http://schemas.openxmlformats.org/officeDocument/2006/relationships/hyperlink" Target="https://capla.arizona.edu/academics/bachelor-architecture" TargetMode="External"/><Relationship Id="rId513" Type="http://schemas.openxmlformats.org/officeDocument/2006/relationships/hyperlink" Target="https://www.design.iastate.edu/wp-content/uploads/2020/08/DASMFA2020.pdf" TargetMode="External"/><Relationship Id="rId720" Type="http://schemas.openxmlformats.org/officeDocument/2006/relationships/hyperlink" Target="http://design.latech.edu/wp-content/uploads/2020/09/Curr-Fall-19.pdf" TargetMode="External"/><Relationship Id="rId818" Type="http://schemas.openxmlformats.org/officeDocument/2006/relationships/hyperlink" Target="https://architecture.mit.edu/sites/architecture.mit.edu/files/attached_files/2020-2021_March%20Curriculum_AM_WWB_1.pdf" TargetMode="External"/><Relationship Id="rId1350" Type="http://schemas.openxmlformats.org/officeDocument/2006/relationships/hyperlink" Target="https://aap.cornell.edu/academics/architecture/graduate/mdc" TargetMode="External"/><Relationship Id="rId1448" Type="http://schemas.openxmlformats.org/officeDocument/2006/relationships/hyperlink" Target="https://www.esf.edu/fnrm/graduate/scm/" TargetMode="External"/><Relationship Id="rId1655" Type="http://schemas.openxmlformats.org/officeDocument/2006/relationships/hyperlink" Target="https://www.bucks.edu/academics/department/social-behavioral/historic/" TargetMode="External"/><Relationship Id="rId1003" Type="http://schemas.openxmlformats.org/officeDocument/2006/relationships/hyperlink" Target="https://architecture.udmercy.edu/programs/5-year.php" TargetMode="External"/><Relationship Id="rId1210" Type="http://schemas.openxmlformats.org/officeDocument/2006/relationships/hyperlink" Target="https://coaa.uncc.edu/architecture/graduate-programs/master-science-architecture-ms" TargetMode="External"/><Relationship Id="rId1308" Type="http://schemas.openxmlformats.org/officeDocument/2006/relationships/hyperlink" Target="https://www.arch.columbia.edu/programs/4-m-s-critical-curatorial-conceptual-practices" TargetMode="External"/><Relationship Id="rId1862" Type="http://schemas.openxmlformats.org/officeDocument/2006/relationships/hyperlink" Target="http://www.clemson.edu/caah/departments/architecture/programs/mrud/index.html" TargetMode="External"/><Relationship Id="rId1515" Type="http://schemas.openxmlformats.org/officeDocument/2006/relationships/hyperlink" Target="https://www.kent.edu/caed/master-science-architecture-environmental-design" TargetMode="External"/><Relationship Id="rId1722" Type="http://schemas.openxmlformats.org/officeDocument/2006/relationships/hyperlink" Target="https://www.jefferson.edu/academics/colleges-schools-institutes/architecture-and-the-built-environment/programs/real-estate-development-ms/curriculum.html" TargetMode="External"/><Relationship Id="rId14" Type="http://schemas.openxmlformats.org/officeDocument/2006/relationships/hyperlink" Target="https://cadc.auburn.edu/architecture/program-of-environmental-design/" TargetMode="External"/><Relationship Id="rId2191" Type="http://schemas.openxmlformats.org/officeDocument/2006/relationships/hyperlink" Target="https://uwm.edu/sarup/architecture/bsas/" TargetMode="External"/><Relationship Id="rId163" Type="http://schemas.openxmlformats.org/officeDocument/2006/relationships/hyperlink" Target="https://newschoolarch.edu/wp-content/uploads/2018/07/Bachelor-of-Science-in-Construction-Management-Program-Outline-2020-2021.pdf" TargetMode="External"/><Relationship Id="rId370" Type="http://schemas.openxmlformats.org/officeDocument/2006/relationships/hyperlink" Target="https://coss.fsu.edu/durp/masters-Program/" TargetMode="External"/><Relationship Id="rId2051" Type="http://schemas.openxmlformats.org/officeDocument/2006/relationships/hyperlink" Target="https://hps.unt.edu/sites/default/files/degrees/PADM/upop_20-21_program_sheet.pdf" TargetMode="External"/><Relationship Id="rId230" Type="http://schemas.openxmlformats.org/officeDocument/2006/relationships/hyperlink" Target="https://www.aud.ucla.edu/academics/m-arch-professional-degree" TargetMode="External"/><Relationship Id="rId468" Type="http://schemas.openxmlformats.org/officeDocument/2006/relationships/hyperlink" Target="https://www.scad.edu/academics/programs/architecture/degrees/march" TargetMode="External"/><Relationship Id="rId675" Type="http://schemas.openxmlformats.org/officeDocument/2006/relationships/hyperlink" Target="https://urbanplanning.ku.edu/" TargetMode="External"/><Relationship Id="rId882" Type="http://schemas.openxmlformats.org/officeDocument/2006/relationships/hyperlink" Target="https://www.umass.edu/architecture/historic-preservation-curriculum" TargetMode="External"/><Relationship Id="rId1098" Type="http://schemas.openxmlformats.org/officeDocument/2006/relationships/hyperlink" Target="https://arch.design.umn.edu/programs/bs/index.html" TargetMode="External"/><Relationship Id="rId2149" Type="http://schemas.openxmlformats.org/officeDocument/2006/relationships/hyperlink" Target="https://cm.be.uw.edu/degrees-certificates/graduate-degrees/masters-cm/" TargetMode="External"/><Relationship Id="rId328" Type="http://schemas.openxmlformats.org/officeDocument/2006/relationships/hyperlink" Target="http://docs.udc.edu/causes/PSM-Curriculum-Updated-Website.pdf" TargetMode="External"/><Relationship Id="rId535" Type="http://schemas.openxmlformats.org/officeDocument/2006/relationships/hyperlink" Target="https://www.uidaho.edu/caa/programs/landscape-architecture/academic-programs/bsla/bs-landscape-architecture" TargetMode="External"/><Relationship Id="rId742" Type="http://schemas.openxmlformats.org/officeDocument/2006/relationships/hyperlink" Target="https://soad.louisiana.edu/sites/architecture/files/INDN%202019-20.pdf" TargetMode="External"/><Relationship Id="rId1165" Type="http://schemas.openxmlformats.org/officeDocument/2006/relationships/hyperlink" Target="https://geo.appstate.edu/sites/geo.appstate.edu/files/ghy_218a_fyg.pdf" TargetMode="External"/><Relationship Id="rId1372" Type="http://schemas.openxmlformats.org/officeDocument/2006/relationships/hyperlink" Target="http://www.hunterurban.org/master-of-science-in-urban-policy-and-leadership" TargetMode="External"/><Relationship Id="rId2009" Type="http://schemas.openxmlformats.org/officeDocument/2006/relationships/hyperlink" Target="https://soa.utexas.edu/sites/default/files/MA%20in%20Architectural%20History%20Degree%20Requirements_1020.pdf" TargetMode="External"/><Relationship Id="rId2216" Type="http://schemas.openxmlformats.org/officeDocument/2006/relationships/hyperlink" Target="https://designcomm.wvu.edu/graduate/agricultural-and-extension-education" TargetMode="External"/><Relationship Id="rId602" Type="http://schemas.openxmlformats.org/officeDocument/2006/relationships/hyperlink" Target="https://urban.illinois.edu/programs-applying/master-urban-planning/what-to-expect-mup/" TargetMode="External"/><Relationship Id="rId1025" Type="http://schemas.openxmlformats.org/officeDocument/2006/relationships/hyperlink" Target="https://taubmancollege.umich.edu/architecture/degrees/bachelor-science" TargetMode="External"/><Relationship Id="rId1232" Type="http://schemas.openxmlformats.org/officeDocument/2006/relationships/hyperlink" Target="https://catalog.unl.edu/undergraduate/architecture/interior-design/" TargetMode="External"/><Relationship Id="rId1677" Type="http://schemas.openxmlformats.org/officeDocument/2006/relationships/hyperlink" Target="https://soa.cmu.edu/mssd" TargetMode="External"/><Relationship Id="rId1884" Type="http://schemas.openxmlformats.org/officeDocument/2006/relationships/hyperlink" Target="http://arthistory.cofc.edu/grad-progs/index.php" TargetMode="External"/><Relationship Id="rId907" Type="http://schemas.openxmlformats.org/officeDocument/2006/relationships/hyperlink" Target="https://catalog.aacc.edu/preview_program.php?catoid=28&amp;poid=10664" TargetMode="External"/><Relationship Id="rId1537" Type="http://schemas.openxmlformats.org/officeDocument/2006/relationships/hyperlink" Target="https://knowlton.osu.edu/phd" TargetMode="External"/><Relationship Id="rId1744" Type="http://schemas.openxmlformats.org/officeDocument/2006/relationships/hyperlink" Target="https://bulletins.psu.edu/graduate/programs/majors/landscape-architecture/" TargetMode="External"/><Relationship Id="rId1951" Type="http://schemas.openxmlformats.org/officeDocument/2006/relationships/hyperlink" Target="http://cosc.arch.tamu.edu/graduate/index.html" TargetMode="External"/><Relationship Id="rId36" Type="http://schemas.openxmlformats.org/officeDocument/2006/relationships/hyperlink" Target="https://uca.edu/ubulletin/colleges-departments/ca/art-design/" TargetMode="External"/><Relationship Id="rId1604" Type="http://schemas.openxmlformats.org/officeDocument/2006/relationships/hyperlink" Target="https://architecture.ou.edu/landscape-architecture-degree-requirements/" TargetMode="External"/><Relationship Id="rId185" Type="http://schemas.openxmlformats.org/officeDocument/2006/relationships/hyperlink" Target="https://www.sciarc.edu/academics/graduate/thesis" TargetMode="External"/><Relationship Id="rId1811" Type="http://schemas.openxmlformats.org/officeDocument/2006/relationships/hyperlink" Target="https://arquitectura.pucpr.edu/" TargetMode="External"/><Relationship Id="rId1909" Type="http://schemas.openxmlformats.org/officeDocument/2006/relationships/hyperlink" Target="https://mk6vs3l2vyghvrhz2f3klvt6-wpengine.netdna-ssl.com/wp-content/uploads/2018/09/2018-19-UTK_MArch-3G-Curriculum-Chart_Final.pdf" TargetMode="External"/><Relationship Id="rId392" Type="http://schemas.openxmlformats.org/officeDocument/2006/relationships/hyperlink" Target="https://dcp.ufl.edu/interior/academics-pathways/" TargetMode="External"/><Relationship Id="rId697" Type="http://schemas.openxmlformats.org/officeDocument/2006/relationships/hyperlink" Target="https://design.uky.edu/interiors/" TargetMode="External"/><Relationship Id="rId2073" Type="http://schemas.openxmlformats.org/officeDocument/2006/relationships/hyperlink" Target="https://www.jmu.edu/artandarthistory/_files/2020-checklists/bfa-arcd-degree-checklist.pdf" TargetMode="External"/><Relationship Id="rId252" Type="http://schemas.openxmlformats.org/officeDocument/2006/relationships/hyperlink" Target="https://arch.usc.edu/master-of-architecture" TargetMode="External"/><Relationship Id="rId1187" Type="http://schemas.openxmlformats.org/officeDocument/2006/relationships/hyperlink" Target="https://design.ncsu.edu/academics/architecture/public-interest-design-certificate/" TargetMode="External"/><Relationship Id="rId2140" Type="http://schemas.openxmlformats.org/officeDocument/2006/relationships/hyperlink" Target="http://cep.be.washington.edu/about/structure/" TargetMode="External"/><Relationship Id="rId112" Type="http://schemas.openxmlformats.org/officeDocument/2006/relationships/hyperlink" Target="https://cavad.calbaptist.edu/programs/architecture-program" TargetMode="External"/><Relationship Id="rId557" Type="http://schemas.openxmlformats.org/officeDocument/2006/relationships/hyperlink" Target="https://www.saic.edu/academics/departments/hpres" TargetMode="External"/><Relationship Id="rId764" Type="http://schemas.openxmlformats.org/officeDocument/2006/relationships/hyperlink" Target="https://the-bac.edu/academics/school-of-landscape-architecture/master-of-landscape-architecture/master-of-landscape-architecture-curriculum" TargetMode="External"/><Relationship Id="rId971" Type="http://schemas.openxmlformats.org/officeDocument/2006/relationships/hyperlink" Target="https://www.ltu.edu/architecture_and_design/architecture/architecture.asp" TargetMode="External"/><Relationship Id="rId1394" Type="http://schemas.openxmlformats.org/officeDocument/2006/relationships/hyperlink" Target="https://www.pratt.edu/academics/architecture/grad-arch-urban-design/graduate-architecture-m.s.-arch/" TargetMode="External"/><Relationship Id="rId1699" Type="http://schemas.openxmlformats.org/officeDocument/2006/relationships/hyperlink" Target="https://www.jefferson.edu/academics/colleges-schools-institutes/architecture-and-the-built-environment/programs/architecture.html" TargetMode="External"/><Relationship Id="rId2000" Type="http://schemas.openxmlformats.org/officeDocument/2006/relationships/hyperlink" Target="https://soa.utexas.edu/node/6779" TargetMode="External"/><Relationship Id="rId417" Type="http://schemas.openxmlformats.org/officeDocument/2006/relationships/hyperlink" Target="https://bulletin.miami.edu/graduate-academic-programs/architecture/construction-management-master/" TargetMode="External"/><Relationship Id="rId624" Type="http://schemas.openxmlformats.org/officeDocument/2006/relationships/hyperlink" Target="https://www.bsu.edu/-/media/www/departmentalcontent/landscapearchitecture/pdfs/2020mud_fast-track_curriculumx.pdf?la=en&amp;hash=0587610AE1A03F41AEE734556A8F70FF485005CC" TargetMode="External"/><Relationship Id="rId831" Type="http://schemas.openxmlformats.org/officeDocument/2006/relationships/hyperlink" Target="http://dusp.mit.edu/" TargetMode="External"/><Relationship Id="rId1047" Type="http://schemas.openxmlformats.org/officeDocument/2006/relationships/hyperlink" Target="https://dunwoody.edu/construction/hvac-installation-residential-service/" TargetMode="External"/><Relationship Id="rId1254" Type="http://schemas.openxmlformats.org/officeDocument/2006/relationships/hyperlink" Target="https://soa.princeton.edu/zone/degree" TargetMode="External"/><Relationship Id="rId1461" Type="http://schemas.openxmlformats.org/officeDocument/2006/relationships/hyperlink" Target="https://catalog.buffalo.edu/academicprograms/environmental_design_ba_requirements.html" TargetMode="External"/><Relationship Id="rId929" Type="http://schemas.openxmlformats.org/officeDocument/2006/relationships/hyperlink" Target="https://www.goucher.edu/learn/graduate-programs/ma-in-historic-preservation/curriculum/core-courses" TargetMode="External"/><Relationship Id="rId1114" Type="http://schemas.openxmlformats.org/officeDocument/2006/relationships/hyperlink" Target="https://semo.edu/pdf/degree_map/2019-2020/COHSS-HIAN-HistoricPreservation-DONE-19.pdf" TargetMode="External"/><Relationship Id="rId1321" Type="http://schemas.openxmlformats.org/officeDocument/2006/relationships/hyperlink" Target="https://architecture.barnard.edu/majors-minors" TargetMode="External"/><Relationship Id="rId1559" Type="http://schemas.openxmlformats.org/officeDocument/2006/relationships/hyperlink" Target="https://daap.uc.edu/academics/soa/programs/ms-art-education" TargetMode="External"/><Relationship Id="rId1766" Type="http://schemas.openxmlformats.org/officeDocument/2006/relationships/hyperlink" Target="https://bulletin.temple.edu/graduate/scd/tyler/landscape-architecture-mlarch/" TargetMode="External"/><Relationship Id="rId1973" Type="http://schemas.openxmlformats.org/officeDocument/2006/relationships/hyperlink" Target="https://www.uta.edu/academics/schools-colleges/cappa/academics/architecture/bs-in-architecture" TargetMode="External"/><Relationship Id="rId58" Type="http://schemas.openxmlformats.org/officeDocument/2006/relationships/hyperlink" Target="https://webapp4.asu.edu/programs/t5/roadmaps/ASU00/ARPLABSLA/null/ALL/2020" TargetMode="External"/><Relationship Id="rId1419" Type="http://schemas.openxmlformats.org/officeDocument/2006/relationships/hyperlink" Target="https://geofutures.arch.rpi.edu/" TargetMode="External"/><Relationship Id="rId1626" Type="http://schemas.openxmlformats.org/officeDocument/2006/relationships/hyperlink" Target="https://www.pdx.edu/architecture/academics/programs/undergraduate/architecture" TargetMode="External"/><Relationship Id="rId1833" Type="http://schemas.openxmlformats.org/officeDocument/2006/relationships/hyperlink" Target="https://www.risd.edu/academics/landscape-architecture/graduate/" TargetMode="External"/><Relationship Id="rId1900" Type="http://schemas.openxmlformats.org/officeDocument/2006/relationships/hyperlink" Target="https://www.mtsu.edu/programs/public-history-phd/index.php" TargetMode="External"/><Relationship Id="rId2095" Type="http://schemas.openxmlformats.org/officeDocument/2006/relationships/hyperlink" Target="http://bulletin.vcu.edu/graduate/school-government-public-affairs/urban-regional-planning-murp/" TargetMode="External"/><Relationship Id="rId274" Type="http://schemas.openxmlformats.org/officeDocument/2006/relationships/hyperlink" Target="https://la.agsci.colostate.edu/" TargetMode="External"/><Relationship Id="rId481" Type="http://schemas.openxmlformats.org/officeDocument/2006/relationships/hyperlink" Target="https://ced.uga.edu/programs/mupd/mupd-program-of-study/" TargetMode="External"/><Relationship Id="rId2162" Type="http://schemas.openxmlformats.org/officeDocument/2006/relationships/hyperlink" Target="https://www.tacoma.uw.edu/urban-studies/ms-program-overview" TargetMode="External"/><Relationship Id="rId134" Type="http://schemas.openxmlformats.org/officeDocument/2006/relationships/hyperlink" Target="https://arce.calpoly.edu/content/programs/undergraduate" TargetMode="External"/><Relationship Id="rId579" Type="http://schemas.openxmlformats.org/officeDocument/2006/relationships/hyperlink" Target="https://cuppa.uic.edu/academics/upp/upp-programs/doctorate-urban-planning-policy/" TargetMode="External"/><Relationship Id="rId786" Type="http://schemas.openxmlformats.org/officeDocument/2006/relationships/hyperlink" Target="https://www.bu.edu/met/degrees-certificates/master-urban-affairs/" TargetMode="External"/><Relationship Id="rId993" Type="http://schemas.openxmlformats.org/officeDocument/2006/relationships/hyperlink" Target="https://www.canr.msu.edu/spdc/programs/construction_management/cm_graduate_degrees" TargetMode="External"/><Relationship Id="rId341" Type="http://schemas.openxmlformats.org/officeDocument/2006/relationships/hyperlink" Target="http://www.famu.edu/index.cfm?Architecture&amp;BachelorofArchitecture" TargetMode="External"/><Relationship Id="rId439" Type="http://schemas.openxmlformats.org/officeDocument/2006/relationships/hyperlink" Target="https://bc.gatech.edu/master-real-estate-development" TargetMode="External"/><Relationship Id="rId646" Type="http://schemas.openxmlformats.org/officeDocument/2006/relationships/hyperlink" Target="https://www.bsu.edu/academics/collegesanddepartments/architecture/academic-programs/bachelors/environmental-design" TargetMode="External"/><Relationship Id="rId1069" Type="http://schemas.openxmlformats.org/officeDocument/2006/relationships/hyperlink" Target="https://arch.design.umn.edu/programs/msmd/" TargetMode="External"/><Relationship Id="rId1276" Type="http://schemas.openxmlformats.org/officeDocument/2006/relationships/hyperlink" Target="http://catalog.unm.edu/catalogs/2019-2020/colleges/architecture/architecture/undergraduate-program.html" TargetMode="External"/><Relationship Id="rId1483" Type="http://schemas.openxmlformats.org/officeDocument/2006/relationships/hyperlink" Target="https://www.newschool.edu/parsons/bfa-interior-design-curriculum/" TargetMode="External"/><Relationship Id="rId2022" Type="http://schemas.openxmlformats.org/officeDocument/2006/relationships/hyperlink" Target="http://cacp.utsa.edu/academic-programs/department-of-architecture/m.s.-in-architecture/" TargetMode="External"/><Relationship Id="rId201" Type="http://schemas.openxmlformats.org/officeDocument/2006/relationships/hyperlink" Target="https://ced.berkeley.edu/academics/city-regional-planning/programs/master-of-city-planning/" TargetMode="External"/><Relationship Id="rId506" Type="http://schemas.openxmlformats.org/officeDocument/2006/relationships/hyperlink" Target="https://www.design.iastate.edu/architecture/degrees/architecture-ms/" TargetMode="External"/><Relationship Id="rId853" Type="http://schemas.openxmlformats.org/officeDocument/2006/relationships/hyperlink" Target="https://camd.northeastern.edu/program/architecture/" TargetMode="External"/><Relationship Id="rId1136" Type="http://schemas.openxmlformats.org/officeDocument/2006/relationships/hyperlink" Target="https://samfoxschool.wustl.edu/programs/drsu" TargetMode="External"/><Relationship Id="rId1690" Type="http://schemas.openxmlformats.org/officeDocument/2006/relationships/hyperlink" Target="https://drexel.edu/~/media/Files/westphal/dept/intr/POS_Sample_2018.ashx?la=en" TargetMode="External"/><Relationship Id="rId1788" Type="http://schemas.openxmlformats.org/officeDocument/2006/relationships/hyperlink" Target="https://www.design.upenn.edu/city-regional-planning/phd/program-requirements" TargetMode="External"/><Relationship Id="rId1995" Type="http://schemas.openxmlformats.org/officeDocument/2006/relationships/hyperlink" Target="https://soa.utexas.edu/programs/landscape-architecture/degree-programs-information/mla-i/degree-requirements" TargetMode="External"/><Relationship Id="rId713" Type="http://schemas.openxmlformats.org/officeDocument/2006/relationships/hyperlink" Target="https://design.lsu.edu/architecture/admissions/master-of-architecture/" TargetMode="External"/><Relationship Id="rId920" Type="http://schemas.openxmlformats.org/officeDocument/2006/relationships/hyperlink" Target="https://www.aacc.edu/programs-and-courses/credit-and-degree-seekers/construction-management/" TargetMode="External"/><Relationship Id="rId1343" Type="http://schemas.openxmlformats.org/officeDocument/2006/relationships/hyperlink" Target="https://landscape.cals.cornell.edu/graduate/mla-3-year/curriculum/" TargetMode="External"/><Relationship Id="rId1550" Type="http://schemas.openxmlformats.org/officeDocument/2006/relationships/hyperlink" Target="https://knowlton.osu.edu/landscape/bachelor-science-landscape-architecture" TargetMode="External"/><Relationship Id="rId1648" Type="http://schemas.openxmlformats.org/officeDocument/2006/relationships/hyperlink" Target="https://archenvironment.uoregon.edu/landarch/grad/mla" TargetMode="External"/><Relationship Id="rId1203" Type="http://schemas.openxmlformats.org/officeDocument/2006/relationships/hyperlink" Target="https://planning.unc.edu/academics/phd/" TargetMode="External"/><Relationship Id="rId1410" Type="http://schemas.openxmlformats.org/officeDocument/2006/relationships/hyperlink" Target="https://www.pratt.edu/academics/architecture/construction-management/construction-degrees/construction-management-B.S/" TargetMode="External"/><Relationship Id="rId1508" Type="http://schemas.openxmlformats.org/officeDocument/2006/relationships/hyperlink" Target="https://urban.csuohio.edu/sites/csuohio.edu.urban/files/UrbanRegionalStudies2019.pdf?_ga=2.179792236.934297936.1611350424-1698990575.1611350424" TargetMode="External"/><Relationship Id="rId1855" Type="http://schemas.openxmlformats.org/officeDocument/2006/relationships/hyperlink" Target="https://acba.edu/files/collegecatalog.pdf" TargetMode="External"/><Relationship Id="rId1715" Type="http://schemas.openxmlformats.org/officeDocument/2006/relationships/hyperlink" Target="https://www.jefferson.edu/academics/colleges-schools-institutes/architecture-and-the-built-environment/programs/geospatial-technology-ms.html" TargetMode="External"/><Relationship Id="rId1922" Type="http://schemas.openxmlformats.org/officeDocument/2006/relationships/hyperlink" Target="https://www.pvamu.edu/soa/programs/graduate/architecture/" TargetMode="External"/><Relationship Id="rId296" Type="http://schemas.openxmlformats.org/officeDocument/2006/relationships/hyperlink" Target="https://www.hartford.edu/academics/schools-colleges/ceta/academics/departments/department-of-architecture/master-of-architecture.aspx" TargetMode="External"/><Relationship Id="rId2184" Type="http://schemas.openxmlformats.org/officeDocument/2006/relationships/hyperlink" Target="https://dpla.wisc.edu/academics/graduate-programs/ms-landscape-architecture/" TargetMode="External"/><Relationship Id="rId156" Type="http://schemas.openxmlformats.org/officeDocument/2006/relationships/hyperlink" Target="https://catalog.csun.edu/academics/urbs/programs/mup-urban-planning/" TargetMode="External"/><Relationship Id="rId363" Type="http://schemas.openxmlformats.org/officeDocument/2006/relationships/hyperlink" Target="https://carta.fiu.edu/interiors/academics/degrees-and-programs/master-of-arts-in-interior-architecture-mia/" TargetMode="External"/><Relationship Id="rId570" Type="http://schemas.openxmlformats.org/officeDocument/2006/relationships/hyperlink" Target="https://architecture.siu.edu/_common/documents/id-4yr2018.pdf" TargetMode="External"/><Relationship Id="rId2044" Type="http://schemas.openxmlformats.org/officeDocument/2006/relationships/hyperlink" Target="https://uh.edu/architecture/programs/graduate-programs/architecture/" TargetMode="External"/><Relationship Id="rId223" Type="http://schemas.openxmlformats.org/officeDocument/2006/relationships/hyperlink" Target="https://uppp.soceco.uci.edu/murp/curriculum" TargetMode="External"/><Relationship Id="rId430" Type="http://schemas.openxmlformats.org/officeDocument/2006/relationships/hyperlink" Target="https://arch.gatech.edu/master-architecture" TargetMode="External"/><Relationship Id="rId668" Type="http://schemas.openxmlformats.org/officeDocument/2006/relationships/hyperlink" Target="https://apdesign.k-state.edu/future-students/curriculum-guides/PB%20RCP.pdf" TargetMode="External"/><Relationship Id="rId875" Type="http://schemas.openxmlformats.org/officeDocument/2006/relationships/hyperlink" Target="https://www.umass.edu/larp/graduate/phd-planning" TargetMode="External"/><Relationship Id="rId1060" Type="http://schemas.openxmlformats.org/officeDocument/2006/relationships/hyperlink" Target="https://sbs.mnsu.edu/academics/urban-and-regional-studies/undergraduate/urban-and-regional-studies-bs" TargetMode="External"/><Relationship Id="rId1298" Type="http://schemas.openxmlformats.org/officeDocument/2006/relationships/hyperlink" Target="https://www.unlv.edu/degree/bs-interior-architecture-design" TargetMode="External"/><Relationship Id="rId2111" Type="http://schemas.openxmlformats.org/officeDocument/2006/relationships/hyperlink" Target="https://archdesign.caus.vt.edu/degrees/master-of-science-in-architecture/" TargetMode="External"/><Relationship Id="rId528" Type="http://schemas.openxmlformats.org/officeDocument/2006/relationships/hyperlink" Target="https://www.uidaho.edu/caa/programs/architecture/m-architecture" TargetMode="External"/><Relationship Id="rId735" Type="http://schemas.openxmlformats.org/officeDocument/2006/relationships/hyperlink" Target="https://architecture.tulane.edu/academics/real-estate/msred" TargetMode="External"/><Relationship Id="rId942" Type="http://schemas.openxmlformats.org/officeDocument/2006/relationships/hyperlink" Target="https://arch.umd.edu/arch/degree/master-science-architecture" TargetMode="External"/><Relationship Id="rId1158" Type="http://schemas.openxmlformats.org/officeDocument/2006/relationships/hyperlink" Target="http://www.arch.montana.edu/programs/undergraduate/index.html" TargetMode="External"/><Relationship Id="rId1365" Type="http://schemas.openxmlformats.org/officeDocument/2006/relationships/hyperlink" Target="https://ssa.ccny.cuny.edu/programs-centers/graduate-programs/m-land-arch-i/" TargetMode="External"/><Relationship Id="rId1572" Type="http://schemas.openxmlformats.org/officeDocument/2006/relationships/hyperlink" Target="https://webapps2.uc.edu/ecurriculum/DegreePrograms/Home/MajorMap/3431" TargetMode="External"/><Relationship Id="rId2209" Type="http://schemas.openxmlformats.org/officeDocument/2006/relationships/hyperlink" Target="https://designcomm.wvu.edu/undergraduate/majors/landscape-architecture" TargetMode="External"/><Relationship Id="rId1018" Type="http://schemas.openxmlformats.org/officeDocument/2006/relationships/hyperlink" Target="https://taubmancollege.umich.edu/sites/default/files/images/masterofscience/2020_MS-Curriculum.png" TargetMode="External"/><Relationship Id="rId1225" Type="http://schemas.openxmlformats.org/officeDocument/2006/relationships/hyperlink" Target="https://architecture.unl.edu/degree-programs/architecture/masters-architecture" TargetMode="External"/><Relationship Id="rId1432" Type="http://schemas.openxmlformats.org/officeDocument/2006/relationships/hyperlink" Target="https://www.albany.edu/geographyplanning/programs/mrp-urban-and-regional-planning" TargetMode="External"/><Relationship Id="rId1877" Type="http://schemas.openxmlformats.org/officeDocument/2006/relationships/hyperlink" Target="http://www.clemson.edu/caah/departments/pdbe/students/index.html" TargetMode="External"/><Relationship Id="rId71" Type="http://schemas.openxmlformats.org/officeDocument/2006/relationships/hyperlink" Target="https://capla.arizona.edu/academics/graduate-certificate-heritage-conservation" TargetMode="External"/><Relationship Id="rId802" Type="http://schemas.openxmlformats.org/officeDocument/2006/relationships/hyperlink" Target="https://mde.harvard.edu/curriculum" TargetMode="External"/><Relationship Id="rId1737" Type="http://schemas.openxmlformats.org/officeDocument/2006/relationships/hyperlink" Target="https://arts.psu.edu/degrees/master-of-architecture/" TargetMode="External"/><Relationship Id="rId1944" Type="http://schemas.openxmlformats.org/officeDocument/2006/relationships/hyperlink" Target="http://laup.arch.tamu.edu/academics/graduate/ursc/" TargetMode="External"/><Relationship Id="rId29" Type="http://schemas.openxmlformats.org/officeDocument/2006/relationships/hyperlink" Target="https://fayjones.uark.edu/academics/landscape-architecture/curriculum.php" TargetMode="External"/><Relationship Id="rId178" Type="http://schemas.openxmlformats.org/officeDocument/2006/relationships/hyperlink" Target="https://www.sjsu.edu/urbanplanning/" TargetMode="External"/><Relationship Id="rId1804" Type="http://schemas.openxmlformats.org/officeDocument/2006/relationships/hyperlink" Target="https://www.wcupa.edu/business-PublicManagement/geographyPlanning/murpProgramOverview.aspx" TargetMode="External"/><Relationship Id="rId385" Type="http://schemas.openxmlformats.org/officeDocument/2006/relationships/hyperlink" Target="https://dcp.ufl.edu/academics/phd8/phd-program-requirements/" TargetMode="External"/><Relationship Id="rId592" Type="http://schemas.openxmlformats.org/officeDocument/2006/relationships/hyperlink" Target="https://landarch.illinois.edu/wp-content/uploads/2020/10/BLA-Handbook-2020-2021.pdf" TargetMode="External"/><Relationship Id="rId2066" Type="http://schemas.openxmlformats.org/officeDocument/2006/relationships/hyperlink" Target="https://qcnr.usu.edu/graduates/degrees/bioregional_planning" TargetMode="External"/><Relationship Id="rId245" Type="http://schemas.openxmlformats.org/officeDocument/2006/relationships/hyperlink" Target="https://arch.usc.edu/bachelor-of-architecture" TargetMode="External"/><Relationship Id="rId452" Type="http://schemas.openxmlformats.org/officeDocument/2006/relationships/hyperlink" Target="http://mshci.gatech.edu/" TargetMode="External"/><Relationship Id="rId897" Type="http://schemas.openxmlformats.org/officeDocument/2006/relationships/hyperlink" Target="https://catalog.wit.edu/architecture-design/interior-design/interior-design-bs/" TargetMode="External"/><Relationship Id="rId1082" Type="http://schemas.openxmlformats.org/officeDocument/2006/relationships/hyperlink" Target="https://dha.design.umn.edu/programs/grad/housingstudies.html" TargetMode="External"/><Relationship Id="rId2133" Type="http://schemas.openxmlformats.org/officeDocument/2006/relationships/hyperlink" Target="https://larch.be.uw.edu/wp-content/uploads/sites/32/2020/09/MLA-Curriculum-Course-Guidelines-2020.pdf" TargetMode="External"/><Relationship Id="rId105" Type="http://schemas.openxmlformats.org/officeDocument/2006/relationships/hyperlink" Target="https://www.academyart.edu/academics/architecture/" TargetMode="External"/><Relationship Id="rId312" Type="http://schemas.openxmlformats.org/officeDocument/2006/relationships/hyperlink" Target="https://architecture.catholic.edu/academics/undergraduate-programs/environmental-studies/index.html" TargetMode="External"/><Relationship Id="rId757" Type="http://schemas.openxmlformats.org/officeDocument/2006/relationships/hyperlink" Target="http://www.the-bac.edu/" TargetMode="External"/><Relationship Id="rId964" Type="http://schemas.openxmlformats.org/officeDocument/2006/relationships/hyperlink" Target="https://catalog.emich.edu/preview_program.php?catoid=32&amp;poid=13494" TargetMode="External"/><Relationship Id="rId1387" Type="http://schemas.openxmlformats.org/officeDocument/2006/relationships/hyperlink" Target="https://catalog.pratt.edu/undergraduate/architecture/architecture/architecture-barch/?_ga=2.216517022.982270277.1611346656-1552935564.1610634765" TargetMode="External"/><Relationship Id="rId1594" Type="http://schemas.openxmlformats.org/officeDocument/2006/relationships/hyperlink" Target="https://architecture.ou.edu/construction-science-degree-requirements/" TargetMode="External"/><Relationship Id="rId2200" Type="http://schemas.openxmlformats.org/officeDocument/2006/relationships/hyperlink" Target="https://www.fairmontstate.edu/collegeofscitech/academics/architecture-program" TargetMode="External"/><Relationship Id="rId93" Type="http://schemas.openxmlformats.org/officeDocument/2006/relationships/hyperlink" Target="https://www.academyart.edu/academics/interior-architecture/" TargetMode="External"/><Relationship Id="rId617" Type="http://schemas.openxmlformats.org/officeDocument/2006/relationships/hyperlink" Target="https://www.bsu.edu/academics/collegesanddepartments/architecture/academic-programs/masters/architecture" TargetMode="External"/><Relationship Id="rId824" Type="http://schemas.openxmlformats.org/officeDocument/2006/relationships/hyperlink" Target="https://architecture.mit.edu/history-theory-and-criticism/degree/phd" TargetMode="External"/><Relationship Id="rId1247" Type="http://schemas.openxmlformats.org/officeDocument/2006/relationships/hyperlink" Target="https://design.njit.edu/phd-urban-systems" TargetMode="External"/><Relationship Id="rId1454" Type="http://schemas.openxmlformats.org/officeDocument/2006/relationships/hyperlink" Target="https://www.alfredstate.edu/architecture" TargetMode="External"/><Relationship Id="rId1661" Type="http://schemas.openxmlformats.org/officeDocument/2006/relationships/hyperlink" Target="https://soa.cmu.edu/maad" TargetMode="External"/><Relationship Id="rId1899" Type="http://schemas.openxmlformats.org/officeDocument/2006/relationships/hyperlink" Target="https://www.mtsu.edu/programs/public-history-ma/requirements" TargetMode="External"/><Relationship Id="rId1107" Type="http://schemas.openxmlformats.org/officeDocument/2006/relationships/hyperlink" Target="https://geosciences.missouristate.edu/planning/" TargetMode="External"/><Relationship Id="rId1314" Type="http://schemas.openxmlformats.org/officeDocument/2006/relationships/hyperlink" Target="https://www.arch.columbia.edu/programs/5-ph-d-in-architecture" TargetMode="External"/><Relationship Id="rId1521" Type="http://schemas.openxmlformats.org/officeDocument/2006/relationships/hyperlink" Target="https://www.kent.edu/caed/master-urban-design" TargetMode="External"/><Relationship Id="rId1759" Type="http://schemas.openxmlformats.org/officeDocument/2006/relationships/hyperlink" Target="https://tyler.temple.edu/programs/architecture/degree" TargetMode="External"/><Relationship Id="rId1966" Type="http://schemas.openxmlformats.org/officeDocument/2006/relationships/hyperlink" Target="https://www.depts.ttu.edu/architecture/acad-admissions/undergraduate-degrees.php" TargetMode="External"/><Relationship Id="rId1619" Type="http://schemas.openxmlformats.org/officeDocument/2006/relationships/hyperlink" Target="https://www.pdx.edu/urban-studies-planning/murp" TargetMode="External"/><Relationship Id="rId1826" Type="http://schemas.openxmlformats.org/officeDocument/2006/relationships/hyperlink" Target="http://earq.uprrp.edu/wp-content/uploads/2020/11/March-2.0-1.pdf" TargetMode="External"/><Relationship Id="rId20" Type="http://schemas.openxmlformats.org/officeDocument/2006/relationships/hyperlink" Target="https://fayjones.uark.edu/academics/graduate-program/index.php" TargetMode="External"/><Relationship Id="rId2088" Type="http://schemas.openxmlformats.org/officeDocument/2006/relationships/hyperlink" Target="https://www.arch.virginia.edu/programs/architectural-history/graduate" TargetMode="External"/><Relationship Id="rId267" Type="http://schemas.openxmlformats.org/officeDocument/2006/relationships/hyperlink" Target="https://issuu.com/woodburysoa/docs/wsoa_gradaute_look_book_issuu" TargetMode="External"/><Relationship Id="rId474" Type="http://schemas.openxmlformats.org/officeDocument/2006/relationships/hyperlink" Target="https://www.savannahtech.edu/programs/historic-preservation-technician/" TargetMode="External"/><Relationship Id="rId2155" Type="http://schemas.openxmlformats.org/officeDocument/2006/relationships/hyperlink" Target="https://www.infrastructure-management.uw.edu/academic-experience/courses/" TargetMode="External"/><Relationship Id="rId127" Type="http://schemas.openxmlformats.org/officeDocument/2006/relationships/hyperlink" Target="https://arce.calpoly.edu/content/programs/graduate" TargetMode="External"/><Relationship Id="rId681" Type="http://schemas.openxmlformats.org/officeDocument/2006/relationships/hyperlink" Target="https://architecture.ku.edu/" TargetMode="External"/><Relationship Id="rId779" Type="http://schemas.openxmlformats.org/officeDocument/2006/relationships/hyperlink" Target="https://the-bac.edu/academics/school-of-architecture" TargetMode="External"/><Relationship Id="rId986" Type="http://schemas.openxmlformats.org/officeDocument/2006/relationships/hyperlink" Target="https://reg.msu.edu/AcademicPrograms/ProgramDetail.aspx?Program=7616" TargetMode="External"/><Relationship Id="rId334" Type="http://schemas.openxmlformats.org/officeDocument/2006/relationships/hyperlink" Target="https://www.bidenschool.udel.edu/masters-programs/academic-programs/m-a-in-urban-affairs-public-policy/curriculum" TargetMode="External"/><Relationship Id="rId541" Type="http://schemas.openxmlformats.org/officeDocument/2006/relationships/hyperlink" Target="http://arch.iit.edu/study/mla" TargetMode="External"/><Relationship Id="rId639" Type="http://schemas.openxmlformats.org/officeDocument/2006/relationships/hyperlink" Target="https://www.bsu.edu/academics/collegesanddepartments/construction-management-interior-design/academic-programs/interior-design-major" TargetMode="External"/><Relationship Id="rId1171" Type="http://schemas.openxmlformats.org/officeDocument/2006/relationships/hyperlink" Target="https://planning.ecu.edu/academic-programs-5/academic-programs-2/" TargetMode="External"/><Relationship Id="rId1269" Type="http://schemas.openxmlformats.org/officeDocument/2006/relationships/hyperlink" Target="https://admissions.rutgers.edu/academics/find-your-major/environmental-planning/new-brunswick" TargetMode="External"/><Relationship Id="rId1476" Type="http://schemas.openxmlformats.org/officeDocument/2006/relationships/hyperlink" Target="http://soa.syr.edu/programs/" TargetMode="External"/><Relationship Id="rId2015" Type="http://schemas.openxmlformats.org/officeDocument/2006/relationships/hyperlink" Target="https://soa.utexas.edu/programs/architecture/graduate-degrees/doctor-philosophy" TargetMode="External"/><Relationship Id="rId401" Type="http://schemas.openxmlformats.org/officeDocument/2006/relationships/hyperlink" Target="https://dcp.ufl.edu/urp/academics/ph-d/" TargetMode="External"/><Relationship Id="rId846" Type="http://schemas.openxmlformats.org/officeDocument/2006/relationships/hyperlink" Target="https://camd.northeastern.edu/program/architecture-m-arch/" TargetMode="External"/><Relationship Id="rId1031" Type="http://schemas.openxmlformats.org/officeDocument/2006/relationships/hyperlink" Target="https://wmich.edu/geography/community-regional-planning" TargetMode="External"/><Relationship Id="rId1129" Type="http://schemas.openxmlformats.org/officeDocument/2006/relationships/hyperlink" Target="https://samfoxschool.wustl.edu/node/4489" TargetMode="External"/><Relationship Id="rId1683" Type="http://schemas.openxmlformats.org/officeDocument/2006/relationships/hyperlink" Target="https://delval.edu/programs/undergraduate-majors/landscape-architecture-bs" TargetMode="External"/><Relationship Id="rId1890" Type="http://schemas.openxmlformats.org/officeDocument/2006/relationships/hyperlink" Target="https://www.sdstate.edu/programs/undergraduate/architecture-bfa" TargetMode="External"/><Relationship Id="rId1988" Type="http://schemas.openxmlformats.org/officeDocument/2006/relationships/hyperlink" Target="https://soa.utexas.edu/programs/architecture/architecture-undergraduate-degrees" TargetMode="External"/><Relationship Id="rId706" Type="http://schemas.openxmlformats.org/officeDocument/2006/relationships/hyperlink" Target="https://urbanlouisville.org/phd-urban-and-public-affairs" TargetMode="External"/><Relationship Id="rId913" Type="http://schemas.openxmlformats.org/officeDocument/2006/relationships/hyperlink" Target="https://catalog.aacc.edu/preview_program.php?catoid=28&amp;poid=10664" TargetMode="External"/><Relationship Id="rId1336" Type="http://schemas.openxmlformats.org/officeDocument/2006/relationships/hyperlink" Target="https://aap.cornell.edu/academics/crp/graduate/planning/phd" TargetMode="External"/><Relationship Id="rId1543" Type="http://schemas.openxmlformats.org/officeDocument/2006/relationships/hyperlink" Target="https://knowlton.osu.edu/landscape-architecture/mla" TargetMode="External"/><Relationship Id="rId1750" Type="http://schemas.openxmlformats.org/officeDocument/2006/relationships/hyperlink" Target="https://bulletins.psu.edu/undergraduate/colleges/arts-architecture/architecture-bs/" TargetMode="External"/><Relationship Id="rId42" Type="http://schemas.openxmlformats.org/officeDocument/2006/relationships/hyperlink" Target="https://design.asu.edu/degree-programs/energy-performance-climate-responsive-architecture-ms" TargetMode="External"/><Relationship Id="rId1403" Type="http://schemas.openxmlformats.org/officeDocument/2006/relationships/hyperlink" Target="https://catalog.pratt.edu/graduate/architecture/planning-environment/sustainable-environmental-systems/?_ga=2.221777168.982270277.1611346656-1552935564.1610634765" TargetMode="External"/><Relationship Id="rId1610" Type="http://schemas.openxmlformats.org/officeDocument/2006/relationships/hyperlink" Target="http://ou-public.courseleaf.com/gibbs-architecture/architecture/urban-design-master-urban-design/" TargetMode="External"/><Relationship Id="rId1848" Type="http://schemas.openxmlformats.org/officeDocument/2006/relationships/hyperlink" Target="https://salve.edu/cultural-and-historic-preservation" TargetMode="External"/><Relationship Id="rId191" Type="http://schemas.openxmlformats.org/officeDocument/2006/relationships/hyperlink" Target="https://issuu.com/sci-arc/docs/2018-19_course_catalog?e=2062453/66473096" TargetMode="External"/><Relationship Id="rId1708" Type="http://schemas.openxmlformats.org/officeDocument/2006/relationships/hyperlink" Target="https://www.jefferson.edu/academics/colleges-schools-institutes/architecture-and-the-built-environment/programs/interior-design/curriculum.html" TargetMode="External"/><Relationship Id="rId1915" Type="http://schemas.openxmlformats.org/officeDocument/2006/relationships/hyperlink" Target="https://catalog.memphis.edu/preview_program.php?catoid=17&amp;poid=5543" TargetMode="External"/><Relationship Id="rId289" Type="http://schemas.openxmlformats.org/officeDocument/2006/relationships/hyperlink" Target="https://architectureandplanning.ucdenver.edu/architecture/academics/masters-programs/master-of-science-in-historic-preservation" TargetMode="External"/><Relationship Id="rId496" Type="http://schemas.openxmlformats.org/officeDocument/2006/relationships/hyperlink" Target="https://www.design.iastate.edu/architecture/degrees/bachelor-of-architecture/b-arch-degree-program/" TargetMode="External"/><Relationship Id="rId2177" Type="http://schemas.openxmlformats.org/officeDocument/2006/relationships/hyperlink" Target="https://sdc.wsu.edu/documents/2020/08/wsu-master-of-architecture-graduate-handbook-2020-2021.pdf/" TargetMode="External"/><Relationship Id="rId149" Type="http://schemas.openxmlformats.org/officeDocument/2006/relationships/hyperlink" Target="http://env.cpp.edu/urp/degree/master-urban-and-regional-planning" TargetMode="External"/><Relationship Id="rId356" Type="http://schemas.openxmlformats.org/officeDocument/2006/relationships/hyperlink" Target="http://catalog.fiu.edu/2019_2020/graduate/College_of_Communication_Architecture_The_Arts/Graduate_Landscape_Architecture_Environmental_and_Urban_Design.pdf" TargetMode="External"/><Relationship Id="rId563" Type="http://schemas.openxmlformats.org/officeDocument/2006/relationships/hyperlink" Target="https://architecture.siu.edu/undergraduate/arc-studies/program-description.php" TargetMode="External"/><Relationship Id="rId770" Type="http://schemas.openxmlformats.org/officeDocument/2006/relationships/hyperlink" Target="https://the-bac.edu/academics/school-of-design-studies/master-of-sustainable-design/mds-sustainable-design-curriculum" TargetMode="External"/><Relationship Id="rId1193" Type="http://schemas.openxmlformats.org/officeDocument/2006/relationships/hyperlink" Target="https://design.ncsu.edu/academics/landscape-architecture/" TargetMode="External"/><Relationship Id="rId2037" Type="http://schemas.openxmlformats.org/officeDocument/2006/relationships/hyperlink" Target="https://uh.edu/architecture/programs/undergraduate-programs/interior-architecture/bsintarch-2019-.pdf" TargetMode="External"/><Relationship Id="rId216" Type="http://schemas.openxmlformats.org/officeDocument/2006/relationships/hyperlink" Target="http://ced.berkeley.edu/downloads/forms/academic/Architecture_Major_Handbook_2018-19_FL18-SP19_Admits.pdf" TargetMode="External"/><Relationship Id="rId423" Type="http://schemas.openxmlformats.org/officeDocument/2006/relationships/hyperlink" Target="https://www.usf.edu/arts/architecture/academics/urban-community-design-program/mucd-core-curriculum.aspx" TargetMode="External"/><Relationship Id="rId868" Type="http://schemas.openxmlformats.org/officeDocument/2006/relationships/hyperlink" Target="https://asegrad.tufts.edu/academics/explore-graduate-programs/public-policy" TargetMode="External"/><Relationship Id="rId1053" Type="http://schemas.openxmlformats.org/officeDocument/2006/relationships/hyperlink" Target="https://dunwoody.edu/construction/construction-management/" TargetMode="External"/><Relationship Id="rId1260" Type="http://schemas.openxmlformats.org/officeDocument/2006/relationships/hyperlink" Target="https://bloustein.rutgers.edu/undergraduate/planningandpublicpolicy/" TargetMode="External"/><Relationship Id="rId1498" Type="http://schemas.openxmlformats.org/officeDocument/2006/relationships/hyperlink" Target="https://www.bgsu.edu/content/dam/BGSU/college-of-technology/documents/Construction-Management-Course-Work.pdf" TargetMode="External"/><Relationship Id="rId2104" Type="http://schemas.openxmlformats.org/officeDocument/2006/relationships/hyperlink" Target="https://spia.vt.edu/academics/graduate/murp.html" TargetMode="External"/><Relationship Id="rId630" Type="http://schemas.openxmlformats.org/officeDocument/2006/relationships/hyperlink" Target="https://www.bsu.edu/-/media/www/departmentalcontent/landscapearchitecture/pdfs/blacurriculumsheet2019-20r.pdf?la=en&amp;hash=A0531ADCA2E515069FBDC420248EA5CD92BBBEE4" TargetMode="External"/><Relationship Id="rId728" Type="http://schemas.openxmlformats.org/officeDocument/2006/relationships/hyperlink" Target="https://tulane.app.box.com/s/2zoi9ow1vzmzomm2ltpsx0j8i1la5b0n" TargetMode="External"/><Relationship Id="rId935" Type="http://schemas.openxmlformats.org/officeDocument/2006/relationships/hyperlink" Target="https://www.morgan.edu/school_of_architecture__planning/academic_departments/graduate_built_environment_studies/architecture/curriculum.html" TargetMode="External"/><Relationship Id="rId1358" Type="http://schemas.openxmlformats.org/officeDocument/2006/relationships/hyperlink" Target="https://ssa.ccny.cuny.edu/programs-centers/undergraduate-programs/b-arch/" TargetMode="External"/><Relationship Id="rId1565" Type="http://schemas.openxmlformats.org/officeDocument/2006/relationships/hyperlink" Target="https://daap.uc.edu/academics/sop/overview/master-landscape-arch" TargetMode="External"/><Relationship Id="rId1772" Type="http://schemas.openxmlformats.org/officeDocument/2006/relationships/hyperlink" Target="https://www.design.upenn.edu/city-regional-planning/undergraduate/about" TargetMode="External"/><Relationship Id="rId64" Type="http://schemas.openxmlformats.org/officeDocument/2006/relationships/hyperlink" Target="https://nau.edu/gpr/home/degrees-programs/undergraduate-degrees/bs-geographic-science-community-planning/" TargetMode="External"/><Relationship Id="rId1120" Type="http://schemas.openxmlformats.org/officeDocument/2006/relationships/hyperlink" Target="http://samfoxschool.wustl.edu/programs/arch" TargetMode="External"/><Relationship Id="rId1218" Type="http://schemas.openxmlformats.org/officeDocument/2006/relationships/hyperlink" Target="https://www.ndsu.edu/majors/arch/" TargetMode="External"/><Relationship Id="rId1425" Type="http://schemas.openxmlformats.org/officeDocument/2006/relationships/hyperlink" Target="https://www.arch.rpi.edu/academic/graduate/phd-program/" TargetMode="External"/><Relationship Id="rId1632" Type="http://schemas.openxmlformats.org/officeDocument/2006/relationships/hyperlink" Target="https://cpb-us-e1.wpmucdn.com/blogs.uoregon.edu/dist/e/14815/files/2019/10/BLA-2019.pdf" TargetMode="External"/><Relationship Id="rId1937" Type="http://schemas.openxmlformats.org/officeDocument/2006/relationships/hyperlink" Target="http://laup.arch.tamu.edu/academics/undergraduate/bla/curriculum/index.html" TargetMode="External"/><Relationship Id="rId2199" Type="http://schemas.openxmlformats.org/officeDocument/2006/relationships/hyperlink" Target="https://uwm.edu/sarup/urban-planning/mup/" TargetMode="External"/><Relationship Id="rId280" Type="http://schemas.openxmlformats.org/officeDocument/2006/relationships/hyperlink" Target="https://www.colorado.edu/envd/sites/default/files/attached-files/new_curriculum_plan_curriculum_doc_0.pdf" TargetMode="External"/><Relationship Id="rId140" Type="http://schemas.openxmlformats.org/officeDocument/2006/relationships/hyperlink" Target="http://env.cpp.edu/arc/degree/bachelor-architecture" TargetMode="External"/><Relationship Id="rId378" Type="http://schemas.openxmlformats.org/officeDocument/2006/relationships/hyperlink" Target="https://dcp.ufl.edu/landscape/academics/bachelor-of-landscape-architecture-program/" TargetMode="External"/><Relationship Id="rId585" Type="http://schemas.openxmlformats.org/officeDocument/2006/relationships/hyperlink" Target="https://arch.uic.edu/MADCrit" TargetMode="External"/><Relationship Id="rId792" Type="http://schemas.openxmlformats.org/officeDocument/2006/relationships/hyperlink" Target="https://www.gsd.harvard.edu/urban-planning-design/master-of-architecture-in-urban-design-master-of-landscape-architecture-in-urban-design/maud-mlaud-degree-requirements/" TargetMode="External"/><Relationship Id="rId2059" Type="http://schemas.openxmlformats.org/officeDocument/2006/relationships/hyperlink" Target="http://soa.cap.utah.edu/degrees/graduate/march-3/" TargetMode="External"/><Relationship Id="rId6" Type="http://schemas.openxmlformats.org/officeDocument/2006/relationships/hyperlink" Target="https://cadc.auburn.edu/architecture/architecture-degrees-programs/mla/" TargetMode="External"/><Relationship Id="rId238" Type="http://schemas.openxmlformats.org/officeDocument/2006/relationships/hyperlink" Target="https://luskin.ucla.edu/urban-planning/our-degrees" TargetMode="External"/><Relationship Id="rId445" Type="http://schemas.openxmlformats.org/officeDocument/2006/relationships/hyperlink" Target="https://catalog.gatech.edu/programs/masters-industrial-design/" TargetMode="External"/><Relationship Id="rId652" Type="http://schemas.openxmlformats.org/officeDocument/2006/relationships/hyperlink" Target="https://bulletins.iu.edu/iu/spea/2019-2020/programs/bloomington/mpa/core%20residential.shtml" TargetMode="External"/><Relationship Id="rId1075" Type="http://schemas.openxmlformats.org/officeDocument/2006/relationships/hyperlink" Target="https://dha.design.umn.edu/programs/grad/current/documents/Planning.html" TargetMode="External"/><Relationship Id="rId1282" Type="http://schemas.openxmlformats.org/officeDocument/2006/relationships/hyperlink" Target="http://catalog.unm.edu/catalogs/2019-2020/colleges/architecture/comm-reg-plan/graduate-program.html" TargetMode="External"/><Relationship Id="rId2126" Type="http://schemas.openxmlformats.org/officeDocument/2006/relationships/hyperlink" Target="https://www.ewu.edu/css/geography-anthropology/urban-regional-planning/murp/" TargetMode="External"/><Relationship Id="rId305" Type="http://schemas.openxmlformats.org/officeDocument/2006/relationships/hyperlink" Target="https://www.architecture.yale.edu/academics/programs/4-p-h-d" TargetMode="External"/><Relationship Id="rId512" Type="http://schemas.openxmlformats.org/officeDocument/2006/relationships/hyperlink" Target="https://www.design.iastate.edu/interior-design/graduate-degrees/mfa-in-interior-design/" TargetMode="External"/><Relationship Id="rId957" Type="http://schemas.openxmlformats.org/officeDocument/2006/relationships/hyperlink" Target="https://www.andrews.edu/said/architecture" TargetMode="External"/><Relationship Id="rId1142" Type="http://schemas.openxmlformats.org/officeDocument/2006/relationships/hyperlink" Target="https://www.jsums.edu/planning/programs/master-of-arts/" TargetMode="External"/><Relationship Id="rId1587" Type="http://schemas.openxmlformats.org/officeDocument/2006/relationships/hyperlink" Target="https://go.okstate.edu/undergraduate-academics/majors/architecture.html" TargetMode="External"/><Relationship Id="rId1794" Type="http://schemas.openxmlformats.org/officeDocument/2006/relationships/hyperlink" Target="https://www.arch.pitt.edu/current-incoming-students/ba-architectural-studies" TargetMode="External"/><Relationship Id="rId86" Type="http://schemas.openxmlformats.org/officeDocument/2006/relationships/hyperlink" Target="https://capla.arizona.edu/academics/master-architecture/curriculum-courses" TargetMode="External"/><Relationship Id="rId817" Type="http://schemas.openxmlformats.org/officeDocument/2006/relationships/hyperlink" Target="http://architecture.mit.edu/" TargetMode="External"/><Relationship Id="rId1002" Type="http://schemas.openxmlformats.org/officeDocument/2006/relationships/hyperlink" Target="https://architecture.udmercy.edu/programs/mcd.php" TargetMode="External"/><Relationship Id="rId1447" Type="http://schemas.openxmlformats.org/officeDocument/2006/relationships/hyperlink" Target="https://www.esf.edu/environmentalscience/gpes/descriptions.htm" TargetMode="External"/><Relationship Id="rId1654" Type="http://schemas.openxmlformats.org/officeDocument/2006/relationships/hyperlink" Target="https://archenvironment.uoregon.edu/interior-architecture/graduate/msiarch" TargetMode="External"/><Relationship Id="rId1861" Type="http://schemas.openxmlformats.org/officeDocument/2006/relationships/hyperlink" Target="http://www.clemson.edu/caah/departments/architecture/programs/historic-preservation/academics/index.html" TargetMode="External"/><Relationship Id="rId1307" Type="http://schemas.openxmlformats.org/officeDocument/2006/relationships/hyperlink" Target="https://www.arch.columbia.edu/programs/9-m-s-architecture-and-urban-design/degree-requirements" TargetMode="External"/><Relationship Id="rId1514" Type="http://schemas.openxmlformats.org/officeDocument/2006/relationships/hyperlink" Target="https://www.kent.edu/caed/master-landscape-architecture" TargetMode="External"/><Relationship Id="rId1721" Type="http://schemas.openxmlformats.org/officeDocument/2006/relationships/hyperlink" Target="https://www.jefferson.edu/academics/colleges-schools-institutes/architecture-and-the-built-environment/programs/real-estate-development-ms.html" TargetMode="External"/><Relationship Id="rId1959" Type="http://schemas.openxmlformats.org/officeDocument/2006/relationships/hyperlink" Target="http://dept.arch.tamu.edu/graduate/phd/index.html" TargetMode="External"/><Relationship Id="rId13" Type="http://schemas.openxmlformats.org/officeDocument/2006/relationships/hyperlink" Target="https://cadc.auburn.edu/wp-content/uploads/2019/08/interior-architecture_foundation.pdf" TargetMode="External"/><Relationship Id="rId1819" Type="http://schemas.openxmlformats.org/officeDocument/2006/relationships/hyperlink" Target="https://gurabo.uagm.edu/sites/default/files/uploads/EIDA/pdf/GA-Architectural_Drafting.pdf" TargetMode="External"/><Relationship Id="rId2190" Type="http://schemas.openxmlformats.org/officeDocument/2006/relationships/hyperlink" Target="https://uwm.edu/sarup/architecture/bsas/" TargetMode="External"/><Relationship Id="rId162" Type="http://schemas.openxmlformats.org/officeDocument/2006/relationships/hyperlink" Target="https://newschoolarch.edu/academics/school-of-architecture-and-cm/cm-programs/bachelor-of-science-in-construction-management/" TargetMode="External"/><Relationship Id="rId467" Type="http://schemas.openxmlformats.org/officeDocument/2006/relationships/hyperlink" Target="https://www.scad.edu/academics/programs/preservation-design/degrees/mfa" TargetMode="External"/><Relationship Id="rId1097" Type="http://schemas.openxmlformats.org/officeDocument/2006/relationships/hyperlink" Target="https://landarch.design.umn.edu/prog/ldp/index.html" TargetMode="External"/><Relationship Id="rId2050" Type="http://schemas.openxmlformats.org/officeDocument/2006/relationships/hyperlink" Target="https://hps.unt.edu/urban-policy-and-planning-ba" TargetMode="External"/><Relationship Id="rId2148" Type="http://schemas.openxmlformats.org/officeDocument/2006/relationships/hyperlink" Target="http://cm.be.uw.edu/degrees-certificates/graduate-degrees/" TargetMode="External"/><Relationship Id="rId674" Type="http://schemas.openxmlformats.org/officeDocument/2006/relationships/hyperlink" Target="https://apdesign.k-state.edu/iaid/interior-architecture/" TargetMode="External"/><Relationship Id="rId881" Type="http://schemas.openxmlformats.org/officeDocument/2006/relationships/hyperlink" Target="https://www.umass.edu/architecture/ms-design-historic-preservation" TargetMode="External"/><Relationship Id="rId979" Type="http://schemas.openxmlformats.org/officeDocument/2006/relationships/hyperlink" Target="https://www.ltu.edu/architecture_and_design/architecture/dual_arch_media_comm.asp" TargetMode="External"/><Relationship Id="rId327" Type="http://schemas.openxmlformats.org/officeDocument/2006/relationships/hyperlink" Target="https://www.udc.edu/causes/professional-science-masters-program/" TargetMode="External"/><Relationship Id="rId534" Type="http://schemas.openxmlformats.org/officeDocument/2006/relationships/hyperlink" Target="https://www.uidaho.edu/-/media/UIdaho-Responsive/Files/CAA/programs/architecture/program-sheets/seamless.pdf?la=en&amp;hash=8F6A35E98B2D36C50CBD6D1203723E780E2E6603" TargetMode="External"/><Relationship Id="rId741" Type="http://schemas.openxmlformats.org/officeDocument/2006/relationships/hyperlink" Target="https://soad.louisiana.edu/programs/industrial-design" TargetMode="External"/><Relationship Id="rId839" Type="http://schemas.openxmlformats.org/officeDocument/2006/relationships/hyperlink" Target="http://dusp.mit.edu/degrees/undergraduate" TargetMode="External"/><Relationship Id="rId1164" Type="http://schemas.openxmlformats.org/officeDocument/2006/relationships/hyperlink" Target="https://geo.appstate.edu/undergraduate-students/academics/bachelor-science-community-regional-planning" TargetMode="External"/><Relationship Id="rId1371" Type="http://schemas.openxmlformats.org/officeDocument/2006/relationships/hyperlink" Target="http://www.hunterurban.org/wp-content/uploads/2020/11/MUP-Degree-Map-11202020.pdf" TargetMode="External"/><Relationship Id="rId1469" Type="http://schemas.openxmlformats.org/officeDocument/2006/relationships/hyperlink" Target="http://ap.buffalo.edu/academics/graduate-degrees/mup/mup-theprogram.html" TargetMode="External"/><Relationship Id="rId2008" Type="http://schemas.openxmlformats.org/officeDocument/2006/relationships/hyperlink" Target="https://soa.utexas.edu/programs/architectural-history/graduate-study-history-architecture-ma-phd" TargetMode="External"/><Relationship Id="rId2215" Type="http://schemas.openxmlformats.org/officeDocument/2006/relationships/hyperlink" Target="https://designcomm.wvu.edu/graduate/agricultural-and-extension-education" TargetMode="External"/><Relationship Id="rId601" Type="http://schemas.openxmlformats.org/officeDocument/2006/relationships/hyperlink" Target="https://landarch.illinois.edu/msud-program/" TargetMode="External"/><Relationship Id="rId1024" Type="http://schemas.openxmlformats.org/officeDocument/2006/relationships/hyperlink" Target="https://taubmancollege.umich.edu/urbanplanning/degrees/phd-urban-planning/dissertation" TargetMode="External"/><Relationship Id="rId1231" Type="http://schemas.openxmlformats.org/officeDocument/2006/relationships/hyperlink" Target="https://architecture.unl.edu/degree-programs/interior-design" TargetMode="External"/><Relationship Id="rId1676" Type="http://schemas.openxmlformats.org/officeDocument/2006/relationships/hyperlink" Target="https://static1.squarespace.com/static/54c2a5c7e4b043776a0b0036/t/5f457baaa7feb51704b049b8/1598389162266/PhD-CD_Curriculum_20200822.pdf" TargetMode="External"/><Relationship Id="rId1883" Type="http://schemas.openxmlformats.org/officeDocument/2006/relationships/hyperlink" Target="https://www.clemson.edu/caah/departments/architecture/programs/historic-preservation/academics/index.html" TargetMode="External"/><Relationship Id="rId906" Type="http://schemas.openxmlformats.org/officeDocument/2006/relationships/hyperlink" Target="https://www.aacc.edu/programs-and-courses/credit-and-degree-seekers/architecture/" TargetMode="External"/><Relationship Id="rId1329" Type="http://schemas.openxmlformats.org/officeDocument/2006/relationships/hyperlink" Target="https://aap.cornell.edu/academics/crp/graduate/planning/mrp/curriculum" TargetMode="External"/><Relationship Id="rId1536" Type="http://schemas.openxmlformats.org/officeDocument/2006/relationships/hyperlink" Target="http://www.miamioh.edu/cca/academics/departments/arch-id/academics/majors/bachelor-of-fine-arts-in-interior-design/id-curriculum/index.html" TargetMode="External"/><Relationship Id="rId1743" Type="http://schemas.openxmlformats.org/officeDocument/2006/relationships/hyperlink" Target="https://stuckeman.psu.edu/larch/programs/msla" TargetMode="External"/><Relationship Id="rId1950" Type="http://schemas.openxmlformats.org/officeDocument/2006/relationships/hyperlink" Target="http://cosc.arch.tamu.edu/graduate/index.html" TargetMode="External"/><Relationship Id="rId35" Type="http://schemas.openxmlformats.org/officeDocument/2006/relationships/hyperlink" Target="https://uca.edu/ubulletin/colleges-departments/ca/art-design/" TargetMode="External"/><Relationship Id="rId1603" Type="http://schemas.openxmlformats.org/officeDocument/2006/relationships/hyperlink" Target="https://architecture.ou.edu/landscape-architecture-degree-requirements/" TargetMode="External"/><Relationship Id="rId1810" Type="http://schemas.openxmlformats.org/officeDocument/2006/relationships/hyperlink" Target="https://www.pupr.edu/wp-content/uploads/2021/01/Flowchart-MLA-Rev.-WI-20.pdf" TargetMode="External"/><Relationship Id="rId184" Type="http://schemas.openxmlformats.org/officeDocument/2006/relationships/hyperlink" Target="https://www.sciarc.edu/academics/graduate/m-arch-1" TargetMode="External"/><Relationship Id="rId391" Type="http://schemas.openxmlformats.org/officeDocument/2006/relationships/hyperlink" Target="https://dcp.ufl.edu/interior/wp-content/uploads/sites/38/2020/01/MASTERS-Curriculum-Track-for-CIDA-accredited-bachelors-degree.pdf" TargetMode="External"/><Relationship Id="rId1908" Type="http://schemas.openxmlformats.org/officeDocument/2006/relationships/hyperlink" Target="https://archdesign.utk.edu/programs/architecture-master-3-5-year-2/" TargetMode="External"/><Relationship Id="rId2072" Type="http://schemas.openxmlformats.org/officeDocument/2006/relationships/hyperlink" Target="https://www.jmu.edu/artandarthistory/programs/architectural-design-bfa.shtml" TargetMode="External"/><Relationship Id="rId251" Type="http://schemas.openxmlformats.org/officeDocument/2006/relationships/hyperlink" Target="https://uscpriceonline.usc.edu/urban-planning/" TargetMode="External"/><Relationship Id="rId489" Type="http://schemas.openxmlformats.org/officeDocument/2006/relationships/hyperlink" Target="https://manoa.hawaii.edu/durp/admissions/masters-in-urban-and-regional-planning/" TargetMode="External"/><Relationship Id="rId696" Type="http://schemas.openxmlformats.org/officeDocument/2006/relationships/hyperlink" Target="https://design.uky.edu/interiors-degrees/" TargetMode="External"/><Relationship Id="rId349" Type="http://schemas.openxmlformats.org/officeDocument/2006/relationships/hyperlink" Target="http://cdsi.fau.edu/surp/burp/" TargetMode="External"/><Relationship Id="rId556" Type="http://schemas.openxmlformats.org/officeDocument/2006/relationships/hyperlink" Target="https://www.saic.edu/academics/degrees/bachelor-interior-architecture" TargetMode="External"/><Relationship Id="rId763" Type="http://schemas.openxmlformats.org/officeDocument/2006/relationships/hyperlink" Target="http://www.the-bac.edu/" TargetMode="External"/><Relationship Id="rId1186" Type="http://schemas.openxmlformats.org/officeDocument/2006/relationships/hyperlink" Target="https://design.ncsu.edu/wp-content/uploads/2020/03/energy-tech-certificate-handout.pdf" TargetMode="External"/><Relationship Id="rId1393" Type="http://schemas.openxmlformats.org/officeDocument/2006/relationships/hyperlink" Target="https://catalog.pratt.edu/graduate/architecture/architecture-urban-design/architecture-march/?_ga=2.20348464.982270277.1611346656-1552935564.1610634765" TargetMode="External"/><Relationship Id="rId111" Type="http://schemas.openxmlformats.org/officeDocument/2006/relationships/hyperlink" Target="https://cavad.calbaptist.edu/programs/architecture-program" TargetMode="External"/><Relationship Id="rId209" Type="http://schemas.openxmlformats.org/officeDocument/2006/relationships/hyperlink" Target="https://ced.berkeley.edu/academics/real-estate/real-estate-programs/curriculum/" TargetMode="External"/><Relationship Id="rId416" Type="http://schemas.openxmlformats.org/officeDocument/2006/relationships/hyperlink" Target="http://bulletin.miami.edu/graduate-academic-programs/architecture/construction-management-master/" TargetMode="External"/><Relationship Id="rId970" Type="http://schemas.openxmlformats.org/officeDocument/2006/relationships/hyperlink" Target="https://www.ltu.edu/architecture_and_design/art_design/interior_architecture.asp" TargetMode="External"/><Relationship Id="rId1046" Type="http://schemas.openxmlformats.org/officeDocument/2006/relationships/hyperlink" Target="https://catalog.dunwoody.edu/catalog-student-handbook/academic-programs/construction-sciences-building-technology/facilities-operations--management/" TargetMode="External"/><Relationship Id="rId1253" Type="http://schemas.openxmlformats.org/officeDocument/2006/relationships/hyperlink" Target="https://soa.princeton.edu/zone/degree" TargetMode="External"/><Relationship Id="rId1698" Type="http://schemas.openxmlformats.org/officeDocument/2006/relationships/hyperlink" Target="https://www.iup.edu/georegionalplan/undergrad/regional-planning/environmental-planning-bs/" TargetMode="External"/><Relationship Id="rId623" Type="http://schemas.openxmlformats.org/officeDocument/2006/relationships/hyperlink" Target="https://www.bsu.edu/academics/collegesanddepartments/landscape-architecture/academic-programs/master-urban-design" TargetMode="External"/><Relationship Id="rId830" Type="http://schemas.openxmlformats.org/officeDocument/2006/relationships/hyperlink" Target="https://dusp.mit.edu/degrees/masters" TargetMode="External"/><Relationship Id="rId928" Type="http://schemas.openxmlformats.org/officeDocument/2006/relationships/hyperlink" Target="https://www.goucher.edu/learn/graduate-programs/ma-in-historic-preservation/" TargetMode="External"/><Relationship Id="rId1460" Type="http://schemas.openxmlformats.org/officeDocument/2006/relationships/hyperlink" Target="http://ap.buffalo.edu/academics/undergraduate-degrees/baed.html" TargetMode="External"/><Relationship Id="rId1558" Type="http://schemas.openxmlformats.org/officeDocument/2006/relationships/hyperlink" Target="https://webapps2.uc.edu/ecurriculum/DegreePrograms/Home/MajorMap/1128" TargetMode="External"/><Relationship Id="rId1765" Type="http://schemas.openxmlformats.org/officeDocument/2006/relationships/hyperlink" Target="https://bulletin.temple.edu/graduate/scd/tyler/landscape-architecture-mlarch/" TargetMode="External"/><Relationship Id="rId57" Type="http://schemas.openxmlformats.org/officeDocument/2006/relationships/hyperlink" Target="https://design.asu.edu/degree-programs/landscape-architecture-bsla" TargetMode="External"/><Relationship Id="rId1113" Type="http://schemas.openxmlformats.org/officeDocument/2006/relationships/hyperlink" Target="https://semo.edu/pdf/degree_map/2019-2020/COHSS-HIAN-HistoricPreservation-DONE-19.pdf" TargetMode="External"/><Relationship Id="rId1320" Type="http://schemas.openxmlformats.org/officeDocument/2006/relationships/hyperlink" Target="https://architecture.barnard.edu/" TargetMode="External"/><Relationship Id="rId1418" Type="http://schemas.openxmlformats.org/officeDocument/2006/relationships/hyperlink" Target="https://geofutures.arch.rpi.edu/" TargetMode="External"/><Relationship Id="rId1972" Type="http://schemas.openxmlformats.org/officeDocument/2006/relationships/hyperlink" Target="https://www.uta.edu/cappa/academics/architecture/architecture/bs-architecture.php" TargetMode="External"/><Relationship Id="rId1625" Type="http://schemas.openxmlformats.org/officeDocument/2006/relationships/hyperlink" Target="https://www.pdx.edu/architecture/academics/programs/undergraduate/architecture" TargetMode="External"/><Relationship Id="rId1832" Type="http://schemas.openxmlformats.org/officeDocument/2006/relationships/hyperlink" Target="https://www.risd.edu/academics/architecture/graduate/" TargetMode="External"/><Relationship Id="rId2094" Type="http://schemas.openxmlformats.org/officeDocument/2006/relationships/hyperlink" Target="http://bulletin.vcu.edu/graduate/school-government-public-affairs/urban-regional-planning-murp/" TargetMode="External"/><Relationship Id="rId273" Type="http://schemas.openxmlformats.org/officeDocument/2006/relationships/hyperlink" Target="https://1wbt411gsq722n1thn3wskiq-wpengine.netdna-ssl.com/wp-content/uploads/2016/09/Interior-Architecture-2019-2020.pdf" TargetMode="External"/><Relationship Id="rId480" Type="http://schemas.openxmlformats.org/officeDocument/2006/relationships/hyperlink" Target="https://ced.uga.edu/programs/mupd/" TargetMode="External"/><Relationship Id="rId2161" Type="http://schemas.openxmlformats.org/officeDocument/2006/relationships/hyperlink" Target="https://www.tacoma.uw.edu/urban-studies/graduation-requirements-0" TargetMode="External"/><Relationship Id="rId133" Type="http://schemas.openxmlformats.org/officeDocument/2006/relationships/hyperlink" Target="https://content-calpoly-edu.s3.amazonaws.com/landscape/1/images/20-21%20LA%20Curriculum%20Sheet.pdf" TargetMode="External"/><Relationship Id="rId340" Type="http://schemas.openxmlformats.org/officeDocument/2006/relationships/hyperlink" Target="http://www.famu.edu/index.cfm?Architecture&amp;2018MasterofArchitectureProgramDescription" TargetMode="External"/><Relationship Id="rId578" Type="http://schemas.openxmlformats.org/officeDocument/2006/relationships/hyperlink" Target="https://cuppa.uic.edu/academics/upp/upp-programs/mupp/" TargetMode="External"/><Relationship Id="rId785" Type="http://schemas.openxmlformats.org/officeDocument/2006/relationships/hyperlink" Target="https://www.bu.edu/met/subject/city-planning-urban-affairs/" TargetMode="External"/><Relationship Id="rId992" Type="http://schemas.openxmlformats.org/officeDocument/2006/relationships/hyperlink" Target="https://reg.msu.edu/AcademicPrograms/ProgramDetail.aspx?Program=5261" TargetMode="External"/><Relationship Id="rId2021" Type="http://schemas.openxmlformats.org/officeDocument/2006/relationships/hyperlink" Target="https://catalog.utsa.edu/graduate/architecture/architecture/" TargetMode="External"/><Relationship Id="rId200" Type="http://schemas.openxmlformats.org/officeDocument/2006/relationships/hyperlink" Target="https://ced.berkeley.edu/academics/architecture/programs/ph.d/" TargetMode="External"/><Relationship Id="rId438" Type="http://schemas.openxmlformats.org/officeDocument/2006/relationships/hyperlink" Target="https://bc.gatech.edu/master-real-estate-development" TargetMode="External"/><Relationship Id="rId645" Type="http://schemas.openxmlformats.org/officeDocument/2006/relationships/hyperlink" Target="https://www.bsu.edu/academics/collegesanddepartments/architecture/academic-programs/bachelors/environmental-design" TargetMode="External"/><Relationship Id="rId852" Type="http://schemas.openxmlformats.org/officeDocument/2006/relationships/hyperlink" Target="http://catalog.northeastern.edu/graduate/social-sciences-humanities/public-policy-urban-affairs/urban-planning-policy-ms/" TargetMode="External"/><Relationship Id="rId1068" Type="http://schemas.openxmlformats.org/officeDocument/2006/relationships/hyperlink" Target="https://arch.design.umn.edu/programs/mssd/curriculum.html" TargetMode="External"/><Relationship Id="rId1275" Type="http://schemas.openxmlformats.org/officeDocument/2006/relationships/hyperlink" Target="http://architecture.unm.edu/degree-programs/index.html" TargetMode="External"/><Relationship Id="rId1482" Type="http://schemas.openxmlformats.org/officeDocument/2006/relationships/hyperlink" Target="https://www.newschool.edu/parsons/bfa-interior-design/" TargetMode="External"/><Relationship Id="rId2119" Type="http://schemas.openxmlformats.org/officeDocument/2006/relationships/hyperlink" Target="https://archdesign.caus.vt.edu/degrees/ph-d-in-architecture-and-design-research/" TargetMode="External"/><Relationship Id="rId505" Type="http://schemas.openxmlformats.org/officeDocument/2006/relationships/hyperlink" Target="https://www.design.iastate.edu/architecture/degrees/architecture-march/" TargetMode="External"/><Relationship Id="rId712" Type="http://schemas.openxmlformats.org/officeDocument/2006/relationships/hyperlink" Target="https://design.lsu.edu/landscape-architecture/admissions/bachelor-of-landscape-architecture/bla-curriculum/" TargetMode="External"/><Relationship Id="rId1135" Type="http://schemas.openxmlformats.org/officeDocument/2006/relationships/hyperlink" Target="https://samfoxschool.wustl.edu/programs/msas" TargetMode="External"/><Relationship Id="rId1342" Type="http://schemas.openxmlformats.org/officeDocument/2006/relationships/hyperlink" Target="https://landscape.cals.cornell.edu/graduate/mla-3-year/" TargetMode="External"/><Relationship Id="rId1787" Type="http://schemas.openxmlformats.org/officeDocument/2006/relationships/hyperlink" Target="https://www.design.upenn.edu/city-regional-planning/phd/about" TargetMode="External"/><Relationship Id="rId1994" Type="http://schemas.openxmlformats.org/officeDocument/2006/relationships/hyperlink" Target="https://soa.utexas.edu/node/7500" TargetMode="External"/><Relationship Id="rId79" Type="http://schemas.openxmlformats.org/officeDocument/2006/relationships/hyperlink" Target="https://capla.arizona.edu/academics/certificates/real-estate-development" TargetMode="External"/><Relationship Id="rId1202" Type="http://schemas.openxmlformats.org/officeDocument/2006/relationships/hyperlink" Target="https://planning.unc.edu/academics/phd/" TargetMode="External"/><Relationship Id="rId1647" Type="http://schemas.openxmlformats.org/officeDocument/2006/relationships/hyperlink" Target="https://archenvironment.uoregon.edu/landarch/grad/mla" TargetMode="External"/><Relationship Id="rId1854" Type="http://schemas.openxmlformats.org/officeDocument/2006/relationships/hyperlink" Target="https://acba.edu/files/collegecatalog.pdf" TargetMode="External"/><Relationship Id="rId1507" Type="http://schemas.openxmlformats.org/officeDocument/2006/relationships/hyperlink" Target="https://urban.csuohio.edu/undergraduate/bachelor-arts-in-urban-and-regional-studies?_ga=2.96521884.2023061427.1591898973-479913795.1591125728" TargetMode="External"/><Relationship Id="rId1714" Type="http://schemas.openxmlformats.org/officeDocument/2006/relationships/hyperlink" Target="https://www.jefferson.edu/academics/colleges-schools-institutes/architecture-and-the-built-environment/programs/construction-management-ms/curriculum.html" TargetMode="External"/><Relationship Id="rId295" Type="http://schemas.openxmlformats.org/officeDocument/2006/relationships/hyperlink" Target="http://plantscience.uconn.edu/Students/Undergrad/Landscape_Architecture.php" TargetMode="External"/><Relationship Id="rId1921" Type="http://schemas.openxmlformats.org/officeDocument/2006/relationships/hyperlink" Target="https://www.pvamu.edu/soa/programs/undergraduate/architecture/" TargetMode="External"/><Relationship Id="rId2183" Type="http://schemas.openxmlformats.org/officeDocument/2006/relationships/hyperlink" Target="https://dpla.wisc.edu/bsla-professional-degree/" TargetMode="External"/><Relationship Id="rId155" Type="http://schemas.openxmlformats.org/officeDocument/2006/relationships/hyperlink" Target="http://env.cpp.edu/urp/degree/bachelor-science-urban-and-regional-planning" TargetMode="External"/><Relationship Id="rId362" Type="http://schemas.openxmlformats.org/officeDocument/2006/relationships/hyperlink" Target="http://catalog.fiu.edu/2019_2020/graduate/College_of_Communication_Architecture_The_Arts/Graduate_Architecture.pdf" TargetMode="External"/><Relationship Id="rId1297" Type="http://schemas.openxmlformats.org/officeDocument/2006/relationships/hyperlink" Target="https://www.unlv.edu/degree/bs-architecture" TargetMode="External"/><Relationship Id="rId2043" Type="http://schemas.openxmlformats.org/officeDocument/2006/relationships/hyperlink" Target="https://uh.edu/architecture/programs/graduate-programs/architecture-level1/" TargetMode="External"/><Relationship Id="rId222" Type="http://schemas.openxmlformats.org/officeDocument/2006/relationships/hyperlink" Target="https://ucdavis.pubs.curricunet.com/Catalog/lda" TargetMode="External"/><Relationship Id="rId667" Type="http://schemas.openxmlformats.org/officeDocument/2006/relationships/hyperlink" Target="https://apdesign.k-state.edu/larcp/rcp/index.html" TargetMode="External"/><Relationship Id="rId874" Type="http://schemas.openxmlformats.org/officeDocument/2006/relationships/hyperlink" Target="https://www.umass.edu/larp/sites/default/files/MRP%20curriculum.pdf" TargetMode="External"/><Relationship Id="rId2110" Type="http://schemas.openxmlformats.org/officeDocument/2006/relationships/hyperlink" Target="https://archdesign.caus.vt.edu/degrees/master-of-science-in-architecture/" TargetMode="External"/><Relationship Id="rId527" Type="http://schemas.openxmlformats.org/officeDocument/2006/relationships/hyperlink" Target="https://www.uidaho.edu/caa/programs/landscape-architecture/academic-programs/graduate/mla-landscape-architecture" TargetMode="External"/><Relationship Id="rId734" Type="http://schemas.openxmlformats.org/officeDocument/2006/relationships/hyperlink" Target="https://tulane.app.box.com/s/qxdpxrvm72j09mqhv66os6rktxt98odf" TargetMode="External"/><Relationship Id="rId941" Type="http://schemas.openxmlformats.org/officeDocument/2006/relationships/hyperlink" Target="https://arch.umd.edu/sites/default/files/sections/-MARCH-PATH%20A%20-021219-CURRICULUM.pdf" TargetMode="External"/><Relationship Id="rId1157" Type="http://schemas.openxmlformats.org/officeDocument/2006/relationships/hyperlink" Target="http://catalog.msstate.edu/undergraduate/collegesanddegreeprograms/collegeofarchitectureartanddesign/interiordesign/" TargetMode="External"/><Relationship Id="rId1364" Type="http://schemas.openxmlformats.org/officeDocument/2006/relationships/hyperlink" Target="https://ssa.ccny.cuny.edu/programs-centers/graduate-programs/m-land-arch-i/" TargetMode="External"/><Relationship Id="rId1571" Type="http://schemas.openxmlformats.org/officeDocument/2006/relationships/hyperlink" Target="https://daap.uc.edu/academics/said/programs/bs-architecture" TargetMode="External"/><Relationship Id="rId2208" Type="http://schemas.openxmlformats.org/officeDocument/2006/relationships/hyperlink" Target="http://catalog.wvu.edu/undergraduate/daviscollegeofagriculturenaturalresourcesanddesign/divisionofdesignandmerchandising/id/" TargetMode="External"/><Relationship Id="rId70" Type="http://schemas.openxmlformats.org/officeDocument/2006/relationships/hyperlink" Target="https://capla.arizona.edu/academics/master-science-urban-planning/curriculum-concentrations-courses" TargetMode="External"/><Relationship Id="rId801" Type="http://schemas.openxmlformats.org/officeDocument/2006/relationships/hyperlink" Target="https://mde.harvard.edu/" TargetMode="External"/><Relationship Id="rId1017" Type="http://schemas.openxmlformats.org/officeDocument/2006/relationships/hyperlink" Target="https://taubmancollege.umich.edu/architecture/degrees/master-science-architecture" TargetMode="External"/><Relationship Id="rId1224" Type="http://schemas.openxmlformats.org/officeDocument/2006/relationships/hyperlink" Target="https://architecture.unl.edu/degree-programs/interior-design/ms-architecture-specialization-interior-design" TargetMode="External"/><Relationship Id="rId1431" Type="http://schemas.openxmlformats.org/officeDocument/2006/relationships/hyperlink" Target="https://www.albany.edu/geographyplanning/programs/ba-urban-studies-and-planning" TargetMode="External"/><Relationship Id="rId1669" Type="http://schemas.openxmlformats.org/officeDocument/2006/relationships/hyperlink" Target="https://soa.cmu.edu/bpd" TargetMode="External"/><Relationship Id="rId1876" Type="http://schemas.openxmlformats.org/officeDocument/2006/relationships/hyperlink" Target="http://www.clemson.edu/caah/departments/pdbe/students/index.html" TargetMode="External"/><Relationship Id="rId1529" Type="http://schemas.openxmlformats.org/officeDocument/2006/relationships/hyperlink" Target="http://www.miamioh.edu/cca/academics/departments/arch-id/academics/majors/bachelor-of-arts-in-architecture/index.html" TargetMode="External"/><Relationship Id="rId1736" Type="http://schemas.openxmlformats.org/officeDocument/2006/relationships/hyperlink" Target="https://bulletins.psu.edu/undergraduate/colleges/arts-architecture/landscape-architecture-bla/" TargetMode="External"/><Relationship Id="rId1943" Type="http://schemas.openxmlformats.org/officeDocument/2006/relationships/hyperlink" Target="http://laup.arch.tamu.edu/academics/graduate/mlpd/curriculum/core%20courses/index.html" TargetMode="External"/><Relationship Id="rId28" Type="http://schemas.openxmlformats.org/officeDocument/2006/relationships/hyperlink" Target="https://fayjones.uark.edu/academics/landscape-architecture/index.php" TargetMode="External"/><Relationship Id="rId1803" Type="http://schemas.openxmlformats.org/officeDocument/2006/relationships/hyperlink" Target="https://www.wcupa.edu/business-PublicManagement/geographyPlanning/murpProgramOverview.aspx" TargetMode="External"/><Relationship Id="rId177" Type="http://schemas.openxmlformats.org/officeDocument/2006/relationships/hyperlink" Target="https://curriculum.sdsu.edu/curriculum-services/graduate-bulletin/19_20_gb/044-city-planning.pdf" TargetMode="External"/><Relationship Id="rId384" Type="http://schemas.openxmlformats.org/officeDocument/2006/relationships/hyperlink" Target="https://dcp.ufl.edu/academics/phd8/" TargetMode="External"/><Relationship Id="rId591" Type="http://schemas.openxmlformats.org/officeDocument/2006/relationships/hyperlink" Target="https://landarch.illinois.edu/bachelor-program/" TargetMode="External"/><Relationship Id="rId2065" Type="http://schemas.openxmlformats.org/officeDocument/2006/relationships/hyperlink" Target="https://usu.app.box.com/s/b3a2r0df0vbhz6fbqb6c8zls7kc2p713" TargetMode="External"/><Relationship Id="rId244" Type="http://schemas.openxmlformats.org/officeDocument/2006/relationships/hyperlink" Target="https://arch.usc.edu/bachelor-of-architecture" TargetMode="External"/><Relationship Id="rId689" Type="http://schemas.openxmlformats.org/officeDocument/2006/relationships/hyperlink" Target="https://design.uky.edu/historic-preservation-degrees/" TargetMode="External"/><Relationship Id="rId896" Type="http://schemas.openxmlformats.org/officeDocument/2006/relationships/hyperlink" Target="https://wit.edu/interior-design" TargetMode="External"/><Relationship Id="rId1081" Type="http://schemas.openxmlformats.org/officeDocument/2006/relationships/hyperlink" Target="https://design.umn.edu/admissions/graduate/grad_housing1.html" TargetMode="External"/><Relationship Id="rId451" Type="http://schemas.openxmlformats.org/officeDocument/2006/relationships/hyperlink" Target="https://id.gatech.edu/academics/bsid/undergraduate-curriculum" TargetMode="External"/><Relationship Id="rId549" Type="http://schemas.openxmlformats.org/officeDocument/2006/relationships/hyperlink" Target="https://www.judsonu.edu/ArchMaster/" TargetMode="External"/><Relationship Id="rId756" Type="http://schemas.openxmlformats.org/officeDocument/2006/relationships/hyperlink" Target="https://the-bac.edu/academics/school-of-architecture/bachelor-of-architecture/bachelor-of-architecture-curriculum" TargetMode="External"/><Relationship Id="rId1179" Type="http://schemas.openxmlformats.org/officeDocument/2006/relationships/hyperlink" Target="https://design.ncsu.edu/academics/design-studies/" TargetMode="External"/><Relationship Id="rId1386" Type="http://schemas.openxmlformats.org/officeDocument/2006/relationships/hyperlink" Target="https://www.pratt.edu/academics/architecture/ug-dept-architecture/arch-b-arch/" TargetMode="External"/><Relationship Id="rId1593" Type="http://schemas.openxmlformats.org/officeDocument/2006/relationships/hyperlink" Target="https://architecture.ou.edu/construction-science-degree-requirements/" TargetMode="External"/><Relationship Id="rId2132" Type="http://schemas.openxmlformats.org/officeDocument/2006/relationships/hyperlink" Target="http://larch.be.uw.edu/programs/graduate/" TargetMode="External"/><Relationship Id="rId104" Type="http://schemas.openxmlformats.org/officeDocument/2006/relationships/hyperlink" Target="https://www.academyart.edu/degree/architecture/?degree=b-arch" TargetMode="External"/><Relationship Id="rId311" Type="http://schemas.openxmlformats.org/officeDocument/2006/relationships/hyperlink" Target="https://architecture.catholic.edu/academics/undergraduate-programs/architectural-studies/index.html" TargetMode="External"/><Relationship Id="rId409" Type="http://schemas.openxmlformats.org/officeDocument/2006/relationships/hyperlink" Target="https://grad.arc.miami.edu/curriculum/m.arch-curriculum/index.html" TargetMode="External"/><Relationship Id="rId963" Type="http://schemas.openxmlformats.org/officeDocument/2006/relationships/hyperlink" Target="https://catalog.emich.edu/preview_program.php?catoid=32&amp;poid=13494" TargetMode="External"/><Relationship Id="rId1039" Type="http://schemas.openxmlformats.org/officeDocument/2006/relationships/hyperlink" Target="https://dunwoody.edu/construction/construction-project-management/" TargetMode="External"/><Relationship Id="rId1246" Type="http://schemas.openxmlformats.org/officeDocument/2006/relationships/hyperlink" Target="https://design.njit.edu/master-infrastructure-planning" TargetMode="External"/><Relationship Id="rId1898" Type="http://schemas.openxmlformats.org/officeDocument/2006/relationships/hyperlink" Target="https://www.mtsu.edu/programs/public-history-ma/index.php" TargetMode="External"/><Relationship Id="rId92" Type="http://schemas.openxmlformats.org/officeDocument/2006/relationships/hyperlink" Target="https://www.academyart.edu/degree/architecture/?degree=m-arch" TargetMode="External"/><Relationship Id="rId616" Type="http://schemas.openxmlformats.org/officeDocument/2006/relationships/hyperlink" Target="https://www.bsu.edu/-/media/www/departmentalcontent/architecture/pdf/5barch_curriculumchart_f20.pdf?la=en&amp;hash=644C469663DDED6D38D8FDFC2E82DCC598A16F64" TargetMode="External"/><Relationship Id="rId823" Type="http://schemas.openxmlformats.org/officeDocument/2006/relationships/hyperlink" Target="http://architecture.mit.edu/" TargetMode="External"/><Relationship Id="rId1453" Type="http://schemas.openxmlformats.org/officeDocument/2006/relationships/hyperlink" Target="https://www.esf.edu/fnrm/graduate/scm/" TargetMode="External"/><Relationship Id="rId1660" Type="http://schemas.openxmlformats.org/officeDocument/2006/relationships/hyperlink" Target="https://static1.squarespace.com/static/54c2a5c7e4b043776a0b0036/t/5fbd923df7f7d861f4e1e2f0/1606259261922/MARCH_curriculum_20201123.pdf" TargetMode="External"/><Relationship Id="rId1758" Type="http://schemas.openxmlformats.org/officeDocument/2006/relationships/hyperlink" Target="https://bulletin.temple.edu/graduate/scd/tyler/city-regional-planning-ms/" TargetMode="External"/><Relationship Id="rId255" Type="http://schemas.openxmlformats.org/officeDocument/2006/relationships/hyperlink" Target="https://arch.usc.edu/master-of-advanced-architectural-studies" TargetMode="External"/><Relationship Id="rId462" Type="http://schemas.openxmlformats.org/officeDocument/2006/relationships/hyperlink" Target="https://www.scad.edu/academics/programs/preservation-design" TargetMode="External"/><Relationship Id="rId1092" Type="http://schemas.openxmlformats.org/officeDocument/2006/relationships/hyperlink" Target="https://design.umn.edu/academics/pid_minor.html" TargetMode="External"/><Relationship Id="rId1106" Type="http://schemas.openxmlformats.org/officeDocument/2006/relationships/hyperlink" Target="https://science.missouristate.edu/MNAS/ProgReq.htm" TargetMode="External"/><Relationship Id="rId1313" Type="http://schemas.openxmlformats.org/officeDocument/2006/relationships/hyperlink" Target="https://www.arch.columbia.edu/programs/3-m-s-advanced-architectural-design/degree-requirements" TargetMode="External"/><Relationship Id="rId1397" Type="http://schemas.openxmlformats.org/officeDocument/2006/relationships/hyperlink" Target="https://www.pratt.edu/academics/architecture/grad-arch-urban-design/dept-urban-design/" TargetMode="External"/><Relationship Id="rId1520" Type="http://schemas.openxmlformats.org/officeDocument/2006/relationships/hyperlink" Target="http://catalog.kent.edu/colleges/ae/healthcare-design-mhd/" TargetMode="External"/><Relationship Id="rId1965" Type="http://schemas.openxmlformats.org/officeDocument/2006/relationships/hyperlink" Target="https://www.depts.ttu.edu/larc/programs_and_degrees/bla/index.php" TargetMode="External"/><Relationship Id="rId2143" Type="http://schemas.openxmlformats.org/officeDocument/2006/relationships/hyperlink" Target="https://arch.be.uw.edu/wp-content/uploads/sites/30/2021/01/MARCH-Curriculum_effSp2021.pdf" TargetMode="External"/><Relationship Id="rId115" Type="http://schemas.openxmlformats.org/officeDocument/2006/relationships/hyperlink" Target="https://cavad.calbaptist.edu/programs/interior-design-program" TargetMode="External"/><Relationship Id="rId322" Type="http://schemas.openxmlformats.org/officeDocument/2006/relationships/hyperlink" Target="https://scs.georgetown.edu/programs/356/master-of-professional-studies-urban-and-regional-planning/curriculum" TargetMode="External"/><Relationship Id="rId767" Type="http://schemas.openxmlformats.org/officeDocument/2006/relationships/hyperlink" Target="http://www.the-bac.edu/" TargetMode="External"/><Relationship Id="rId974" Type="http://schemas.openxmlformats.org/officeDocument/2006/relationships/hyperlink" Target="https://www.ltu.edu/uploads/media/arch-design/PDFs/Program_Flow_Charts/2020_2021/Master_of_Architecture_Track_1_Flowchart_12_01_20_VISIO_PDF.pdf" TargetMode="External"/><Relationship Id="rId1618" Type="http://schemas.openxmlformats.org/officeDocument/2006/relationships/hyperlink" Target="https://www.clatsopcc.edu/academic-path/academic-programs-a-z/historic-preservation/" TargetMode="External"/><Relationship Id="rId1825" Type="http://schemas.openxmlformats.org/officeDocument/2006/relationships/hyperlink" Target="http://earq.uprrp.edu/programa/maestria-en-arquitectura/" TargetMode="External"/><Relationship Id="rId2003" Type="http://schemas.openxmlformats.org/officeDocument/2006/relationships/hyperlink" Target="https://soa.utexas.edu/sites/default/files/MAAD%20Degree%20Requirements%202020-2021.pdf" TargetMode="External"/><Relationship Id="rId2210" Type="http://schemas.openxmlformats.org/officeDocument/2006/relationships/hyperlink" Target="http://catalog.wvu.edu/undergraduate/daviscollegeofagriculturenaturalresourcesanddesign/divisionofresourcemanagement/larc/" TargetMode="External"/><Relationship Id="rId199" Type="http://schemas.openxmlformats.org/officeDocument/2006/relationships/hyperlink" Target="https://ced.berkeley.edu/academics/architecture/programs/ph.d/" TargetMode="External"/><Relationship Id="rId627" Type="http://schemas.openxmlformats.org/officeDocument/2006/relationships/hyperlink" Target="https://www.bsu.edu/academics/collegesanddepartments/online/academic-programs/masters/msintdesign" TargetMode="External"/><Relationship Id="rId834" Type="http://schemas.openxmlformats.org/officeDocument/2006/relationships/hyperlink" Target="https://dusp.mit.edu/degrees/doctoral" TargetMode="External"/><Relationship Id="rId1257" Type="http://schemas.openxmlformats.org/officeDocument/2006/relationships/hyperlink" Target="https://global.rowan.edu/programs/ms-in-urban-and-regional-planning.html" TargetMode="External"/><Relationship Id="rId1464" Type="http://schemas.openxmlformats.org/officeDocument/2006/relationships/hyperlink" Target="http://ap.buffalo.edu/academics/graduate-degrees/march.html" TargetMode="External"/><Relationship Id="rId1671" Type="http://schemas.openxmlformats.org/officeDocument/2006/relationships/hyperlink" Target="https://soa.cmu.edu/bpd" TargetMode="External"/><Relationship Id="rId2087" Type="http://schemas.openxmlformats.org/officeDocument/2006/relationships/hyperlink" Target="http://records.ureg.virginia.edu/preview_program.php?catoid=50&amp;poid=6477" TargetMode="External"/><Relationship Id="rId266" Type="http://schemas.openxmlformats.org/officeDocument/2006/relationships/hyperlink" Target="https://woodbury.edu/program/school-of-architecture/programs/science-architecture-msarch-la/" TargetMode="External"/><Relationship Id="rId473" Type="http://schemas.openxmlformats.org/officeDocument/2006/relationships/hyperlink" Target="https://www.savannahtech.edu/programs/historic-preservation-and-restoration-associate-degree/" TargetMode="External"/><Relationship Id="rId680" Type="http://schemas.openxmlformats.org/officeDocument/2006/relationships/hyperlink" Target="https://architecture.ku.edu/ma-arts-architecture" TargetMode="External"/><Relationship Id="rId901" Type="http://schemas.openxmlformats.org/officeDocument/2006/relationships/hyperlink" Target="https://catalog.wit.edu/management/construction-management/construction-management-masters/" TargetMode="External"/><Relationship Id="rId1117" Type="http://schemas.openxmlformats.org/officeDocument/2006/relationships/hyperlink" Target="https://info.umkc.edu/aupd/academic-programs/urban-studies/" TargetMode="External"/><Relationship Id="rId1324" Type="http://schemas.openxmlformats.org/officeDocument/2006/relationships/hyperlink" Target="http://cooper.edu/architecture/about" TargetMode="External"/><Relationship Id="rId1531" Type="http://schemas.openxmlformats.org/officeDocument/2006/relationships/hyperlink" Target="http://www.miamioh.edu/cas/academics/departments/geography/academics/majors/urban-regional-planning-major/index.html" TargetMode="External"/><Relationship Id="rId1769" Type="http://schemas.openxmlformats.org/officeDocument/2006/relationships/hyperlink" Target="https://architecture.sas.upenn.edu/programs-study/major-architecture" TargetMode="External"/><Relationship Id="rId1976" Type="http://schemas.openxmlformats.org/officeDocument/2006/relationships/hyperlink" Target="https://www.uta.edu/cappa/academics/planning-publicaffairs/planning/master-city-regional-planning.php" TargetMode="External"/><Relationship Id="rId2154" Type="http://schemas.openxmlformats.org/officeDocument/2006/relationships/hyperlink" Target="https://www.infrastructure-management.uw.edu/" TargetMode="External"/><Relationship Id="rId30" Type="http://schemas.openxmlformats.org/officeDocument/2006/relationships/hyperlink" Target="https://fayjones.uark.edu/academics/landscape-architecture/degrees.php" TargetMode="External"/><Relationship Id="rId126" Type="http://schemas.openxmlformats.org/officeDocument/2006/relationships/hyperlink" Target="https://arce.calpoly.edu/content/programs/graduate" TargetMode="External"/><Relationship Id="rId333" Type="http://schemas.openxmlformats.org/officeDocument/2006/relationships/hyperlink" Target="https://www.bidenschool.udel.edu/masters-programs/academic-programs/m-a-in-urban-affairs-public-policy" TargetMode="External"/><Relationship Id="rId540" Type="http://schemas.openxmlformats.org/officeDocument/2006/relationships/hyperlink" Target="http://arch.iit.edu/study/m-arch-curriculum" TargetMode="External"/><Relationship Id="rId778" Type="http://schemas.openxmlformats.org/officeDocument/2006/relationships/hyperlink" Target="https://the-bac.edu/academics/school-of-landscape-architecture/bachelor-of-landscape-architecture/bachelor-of-landscape-architecture-curriculum" TargetMode="External"/><Relationship Id="rId985" Type="http://schemas.openxmlformats.org/officeDocument/2006/relationships/hyperlink" Target="https://www.canr.msu.edu/spdc/programs/urban_and_regional_planning/urp_undergraduate_degrees" TargetMode="External"/><Relationship Id="rId1170" Type="http://schemas.openxmlformats.org/officeDocument/2006/relationships/hyperlink" Target="https://planning.ecu.edu/academic-programs/" TargetMode="External"/><Relationship Id="rId1629" Type="http://schemas.openxmlformats.org/officeDocument/2006/relationships/hyperlink" Target="https://archenvironment.uoregon.edu/architecture/undergraduate" TargetMode="External"/><Relationship Id="rId1836" Type="http://schemas.openxmlformats.org/officeDocument/2006/relationships/hyperlink" Target="https://www.risd.edu/academics/interior-architecture/graduate/" TargetMode="External"/><Relationship Id="rId2014" Type="http://schemas.openxmlformats.org/officeDocument/2006/relationships/hyperlink" Target="https://soa.utexas.edu/programs/architecture/graduate-degrees/doctor-philosophy" TargetMode="External"/><Relationship Id="rId638" Type="http://schemas.openxmlformats.org/officeDocument/2006/relationships/hyperlink" Target="https://www.bsu.edu/academics/collegesanddepartments/architecture/academic-programs/bachelors/environmental-design" TargetMode="External"/><Relationship Id="rId845" Type="http://schemas.openxmlformats.org/officeDocument/2006/relationships/hyperlink" Target="https://camd.northeastern.edu/program/master-of-architecture/" TargetMode="External"/><Relationship Id="rId1030" Type="http://schemas.openxmlformats.org/officeDocument/2006/relationships/hyperlink" Target="https://clas.wayne.edu/usp/grad/mup/curriculum" TargetMode="External"/><Relationship Id="rId1268" Type="http://schemas.openxmlformats.org/officeDocument/2006/relationships/hyperlink" Target="https://bloustein.rutgers.edu/graduate/doctoral-studies/" TargetMode="External"/><Relationship Id="rId1475" Type="http://schemas.openxmlformats.org/officeDocument/2006/relationships/hyperlink" Target="https://soa.syr.edu/programs/undergraduate/curriculum/" TargetMode="External"/><Relationship Id="rId1682" Type="http://schemas.openxmlformats.org/officeDocument/2006/relationships/hyperlink" Target="https://static1.squarespace.com/static/54c2a5c7e4b043776a0b0036/t/5d65a884082fd7000184bad8/1566943364835/BA-Curriculum_20190827.pdf" TargetMode="External"/><Relationship Id="rId1903" Type="http://schemas.openxmlformats.org/officeDocument/2006/relationships/hyperlink" Target="https://mk6vs3l2vyghvrhz2f3klvt6-wpengine.netdna-ssl.com/wp-content/uploads/2020/09/2020-21-BARCH-SHEETS1.pdf" TargetMode="External"/><Relationship Id="rId2098" Type="http://schemas.openxmlformats.org/officeDocument/2006/relationships/hyperlink" Target="https://archdesign.caus.vt.edu/degrees/bachelor-of-architecture/" TargetMode="External"/><Relationship Id="rId277" Type="http://schemas.openxmlformats.org/officeDocument/2006/relationships/hyperlink" Target="https://www.colorado.edu/envd/about/majors" TargetMode="External"/><Relationship Id="rId400" Type="http://schemas.openxmlformats.org/officeDocument/2006/relationships/hyperlink" Target="https://catalog.ufl.edu/graduate/colleges-departments/design-construction-planning/urban-regional-planning/" TargetMode="External"/><Relationship Id="rId484" Type="http://schemas.openxmlformats.org/officeDocument/2006/relationships/hyperlink" Target="https://ced.uga.edu/programs/mla/" TargetMode="External"/><Relationship Id="rId705" Type="http://schemas.openxmlformats.org/officeDocument/2006/relationships/hyperlink" Target="http://louisville.edu/upa/programs/phd" TargetMode="External"/><Relationship Id="rId1128" Type="http://schemas.openxmlformats.org/officeDocument/2006/relationships/hyperlink" Target="https://samfoxschool.wustl.edu/programs/mla" TargetMode="External"/><Relationship Id="rId1335" Type="http://schemas.openxmlformats.org/officeDocument/2006/relationships/hyperlink" Target="https://aap.cornell.edu/academics/crp/graduate/regional-science/phd/curriculum" TargetMode="External"/><Relationship Id="rId1542" Type="http://schemas.openxmlformats.org/officeDocument/2006/relationships/hyperlink" Target="https://knowlton.osu.edu/architecture/master-architecture" TargetMode="External"/><Relationship Id="rId1987" Type="http://schemas.openxmlformats.org/officeDocument/2006/relationships/hyperlink" Target="https://catalog.utexas.edu/undergraduate/architecture/degrees-and-programs/bachelor-of-architecture/suggested-arrangement-of-courses/" TargetMode="External"/><Relationship Id="rId2165" Type="http://schemas.openxmlformats.org/officeDocument/2006/relationships/hyperlink" Target="https://www.tacoma.uw.edu/urban-studies/curriculum-3" TargetMode="External"/><Relationship Id="rId137" Type="http://schemas.openxmlformats.org/officeDocument/2006/relationships/hyperlink" Target="http://catalog.calpoly.edu/collegesandprograms/collegeofarchitectureandenvironmentaldesign/constructionmanagement/bsconstructionmanagement/" TargetMode="External"/><Relationship Id="rId344" Type="http://schemas.openxmlformats.org/officeDocument/2006/relationships/hyperlink" Target="http://www.famu.edu/Architecture/2020-BS%20Architectural%20Studies.pdf" TargetMode="External"/><Relationship Id="rId691" Type="http://schemas.openxmlformats.org/officeDocument/2006/relationships/hyperlink" Target="https://design.uky.edu/architecture/" TargetMode="External"/><Relationship Id="rId789" Type="http://schemas.openxmlformats.org/officeDocument/2006/relationships/hyperlink" Target="https://www.bu.edu/met/programs/undergraduate/urban-affairs/" TargetMode="External"/><Relationship Id="rId912" Type="http://schemas.openxmlformats.org/officeDocument/2006/relationships/hyperlink" Target="https://www.aacc.edu/programs-and-courses/credit-and-degree-seekers/interior-design/" TargetMode="External"/><Relationship Id="rId996" Type="http://schemas.openxmlformats.org/officeDocument/2006/relationships/hyperlink" Target="https://www.canr.msu.edu/spdc/programs/environmental-design/" TargetMode="External"/><Relationship Id="rId1847" Type="http://schemas.openxmlformats.org/officeDocument/2006/relationships/hyperlink" Target="https://www.rwu.edu/undergraduate/academics/programs/preservation-studies" TargetMode="External"/><Relationship Id="rId2025" Type="http://schemas.openxmlformats.org/officeDocument/2006/relationships/hyperlink" Target="https://catalog.utsa.edu/graduate/architecture/" TargetMode="External"/><Relationship Id="rId41" Type="http://schemas.openxmlformats.org/officeDocument/2006/relationships/hyperlink" Target="https://design.asu.edu/sites/default/files/master_of_science_in_design_ind.pdf" TargetMode="External"/><Relationship Id="rId551" Type="http://schemas.openxmlformats.org/officeDocument/2006/relationships/hyperlink" Target="https://www.judsonu.edu/Undergraduate/Architecture/Interior_Design_Major/" TargetMode="External"/><Relationship Id="rId649" Type="http://schemas.openxmlformats.org/officeDocument/2006/relationships/hyperlink" Target="https://architecture.indiana.edu/" TargetMode="External"/><Relationship Id="rId856" Type="http://schemas.openxmlformats.org/officeDocument/2006/relationships/hyperlink" Target="http://catalog.northeastern.edu/undergraduate/engineering/civil-environmental/civil-engineering-architectural-studies-bsce/" TargetMode="External"/><Relationship Id="rId1181" Type="http://schemas.openxmlformats.org/officeDocument/2006/relationships/hyperlink" Target="https://design.ncsu.edu/academics/architecture/" TargetMode="External"/><Relationship Id="rId1279" Type="http://schemas.openxmlformats.org/officeDocument/2006/relationships/hyperlink" Target="http://architecture.unm.edu/degree-programs/graduate-degree.html" TargetMode="External"/><Relationship Id="rId1402" Type="http://schemas.openxmlformats.org/officeDocument/2006/relationships/hyperlink" Target="https://www.pratt.edu/academics/architecture/sustainable-environmental-systems/" TargetMode="External"/><Relationship Id="rId1486" Type="http://schemas.openxmlformats.org/officeDocument/2006/relationships/hyperlink" Target="https://www.newschool.edu/parsons/mfa-interior-design/" TargetMode="External"/><Relationship Id="rId1707" Type="http://schemas.openxmlformats.org/officeDocument/2006/relationships/hyperlink" Target="https://www.jefferson.edu/academics/colleges-schools-institutes/architecture-and-the-built-environment/programs/interior-design.html" TargetMode="External"/><Relationship Id="rId190" Type="http://schemas.openxmlformats.org/officeDocument/2006/relationships/hyperlink" Target="https://www.sciarc.edu/academics/postgraduate/design-theory-and-pedagogy" TargetMode="External"/><Relationship Id="rId204" Type="http://schemas.openxmlformats.org/officeDocument/2006/relationships/hyperlink" Target="https://ced.berkeley.edu/academics/city-regional-planning/programs/phd-in-city-and-regional-planning/" TargetMode="External"/><Relationship Id="rId288" Type="http://schemas.openxmlformats.org/officeDocument/2006/relationships/hyperlink" Target="https://architectureandplanning.ucdenver.edu/architecture/academics/masters-programs/master-of-science-in-historic-preservation" TargetMode="External"/><Relationship Id="rId411" Type="http://schemas.openxmlformats.org/officeDocument/2006/relationships/hyperlink" Target="https://www.arc.miami.edu/academics/graduate/master-of-science-in-architecture/index.html" TargetMode="External"/><Relationship Id="rId509" Type="http://schemas.openxmlformats.org/officeDocument/2006/relationships/hyperlink" Target="https://www.design.iastate.edu/landscape-architecture/degrees/master-of-landscape-architecture/about-our-program/" TargetMode="External"/><Relationship Id="rId1041" Type="http://schemas.openxmlformats.org/officeDocument/2006/relationships/hyperlink" Target="https://dunwoody.edu/construction/electrical-construction-maintenance/" TargetMode="External"/><Relationship Id="rId1139" Type="http://schemas.openxmlformats.org/officeDocument/2006/relationships/hyperlink" Target="https://graduateschool.wustl.edu/degree-req" TargetMode="External"/><Relationship Id="rId1346" Type="http://schemas.openxmlformats.org/officeDocument/2006/relationships/hyperlink" Target="https://aap.cornell.edu/academics/architecture/graduate/march" TargetMode="External"/><Relationship Id="rId1693" Type="http://schemas.openxmlformats.org/officeDocument/2006/relationships/hyperlink" Target="https://drexel.edu/westphal/academics/undergraduate/INTR/Program-Details/" TargetMode="External"/><Relationship Id="rId1914" Type="http://schemas.openxmlformats.org/officeDocument/2006/relationships/hyperlink" Target="https://catalog.memphis.edu/preview_program.php?catoid=17&amp;poid=5543" TargetMode="External"/><Relationship Id="rId1998" Type="http://schemas.openxmlformats.org/officeDocument/2006/relationships/hyperlink" Target="https://soa.utexas.edu/node/6391" TargetMode="External"/><Relationship Id="rId495" Type="http://schemas.openxmlformats.org/officeDocument/2006/relationships/hyperlink" Target="http://www.arch.hawaii.edu/doctor-of-architecture/" TargetMode="External"/><Relationship Id="rId716" Type="http://schemas.openxmlformats.org/officeDocument/2006/relationships/hyperlink" Target="https://design.lsu.edu/landscape-architecture/admissions/master-of-landscape-architecture/mla-curriculum/" TargetMode="External"/><Relationship Id="rId923" Type="http://schemas.openxmlformats.org/officeDocument/2006/relationships/hyperlink" Target="https://catalog.aacc.edu/preview_program.php?catoid=28&amp;poid=10370" TargetMode="External"/><Relationship Id="rId1553" Type="http://schemas.openxmlformats.org/officeDocument/2006/relationships/hyperlink" Target="https://daap.uc.edu/academics/said/programs/ms-arch" TargetMode="External"/><Relationship Id="rId1760" Type="http://schemas.openxmlformats.org/officeDocument/2006/relationships/hyperlink" Target="https://bulletin.temple.edu/graduate/scd/tyler/architecture-march/" TargetMode="External"/><Relationship Id="rId1858" Type="http://schemas.openxmlformats.org/officeDocument/2006/relationships/hyperlink" Target="http://www.clemson.edu/caah/departments/cpred/real-estate-development/about/index.html" TargetMode="External"/><Relationship Id="rId2176" Type="http://schemas.openxmlformats.org/officeDocument/2006/relationships/hyperlink" Target="https://sdc.wsu.edu/architectural-studies/master-of-architecture/" TargetMode="External"/><Relationship Id="rId52" Type="http://schemas.openxmlformats.org/officeDocument/2006/relationships/hyperlink" Target="https://webapp4.asu.edu/programs/t5/roadmaps/ASU00/ARPUPBSP/null/ALL/2020" TargetMode="External"/><Relationship Id="rId148" Type="http://schemas.openxmlformats.org/officeDocument/2006/relationships/hyperlink" Target="http://env.cpp.edu/urp/degree/master-urban-and-regional-planning" TargetMode="External"/><Relationship Id="rId355" Type="http://schemas.openxmlformats.org/officeDocument/2006/relationships/hyperlink" Target="http://catalog.fiu.edu/2019_2020/graduate/College_of_Communication_Architecture_The_Arts/Graduate_Landscape_Architecture_Environmental_and_Urban_Design.pdf" TargetMode="External"/><Relationship Id="rId562" Type="http://schemas.openxmlformats.org/officeDocument/2006/relationships/hyperlink" Target="https://www.saic.edu/academics/departments/aiado/courses" TargetMode="External"/><Relationship Id="rId1192" Type="http://schemas.openxmlformats.org/officeDocument/2006/relationships/hyperlink" Target="https://academics.design.ncsu.edu/departments/academics/phd-in-design/phd-courses/" TargetMode="External"/><Relationship Id="rId1206" Type="http://schemas.openxmlformats.org/officeDocument/2006/relationships/hyperlink" Target="https://catalog.uncc.edu/preview_program.php?catoid=25&amp;poid=5928&amp;returnto=2031" TargetMode="External"/><Relationship Id="rId1413" Type="http://schemas.openxmlformats.org/officeDocument/2006/relationships/hyperlink" Target="https://www.arch.rpi.edu/academic/undergraduate-barch/" TargetMode="External"/><Relationship Id="rId1620" Type="http://schemas.openxmlformats.org/officeDocument/2006/relationships/hyperlink" Target="https://www.pdx.edu/urban-studies-planning/sites/g/files/znldhr1926/files/2020-11/MURP%20Handbook%202020-2021%202nd_FINAL.pdf" TargetMode="External"/><Relationship Id="rId2036" Type="http://schemas.openxmlformats.org/officeDocument/2006/relationships/hyperlink" Target="https://uh.edu/architecture/programs/undergraduate-programs/interior-architecture/" TargetMode="External"/><Relationship Id="rId215" Type="http://schemas.openxmlformats.org/officeDocument/2006/relationships/hyperlink" Target="https://ced.berkeley.edu/academics/architecture/programs/bachelor-of-arts-in-architecture/" TargetMode="External"/><Relationship Id="rId422" Type="http://schemas.openxmlformats.org/officeDocument/2006/relationships/hyperlink" Target="https://www.usf.edu/arts/architecture/academics/urban-community-design-program/" TargetMode="External"/><Relationship Id="rId867" Type="http://schemas.openxmlformats.org/officeDocument/2006/relationships/hyperlink" Target="https://asegrad.tufts.edu/academics/explore-graduate-programs/public-policy" TargetMode="External"/><Relationship Id="rId1052" Type="http://schemas.openxmlformats.org/officeDocument/2006/relationships/hyperlink" Target="https://catalog.dunwoody.edu/catalog-student-handbook/academic-programs/construction-sciences-building-technology/surveying-civil-engineering-technology-scvl-aas/" TargetMode="External"/><Relationship Id="rId1497" Type="http://schemas.openxmlformats.org/officeDocument/2006/relationships/hyperlink" Target="https://www.bgsu.edu/technology-architecture-and-applied-engineering/graduate-programs/construction-management.html" TargetMode="External"/><Relationship Id="rId1718" Type="http://schemas.openxmlformats.org/officeDocument/2006/relationships/hyperlink" Target="https://www.jefferson.edu/academics/colleges-schools-institutes/architecture-and-the-built-environment/programs/historic-preservation-ms/curriculum.html" TargetMode="External"/><Relationship Id="rId1925" Type="http://schemas.openxmlformats.org/officeDocument/2006/relationships/hyperlink" Target="https://www.pvamu.edu/soa/programs/undergraduate/construction-science/" TargetMode="External"/><Relationship Id="rId2103" Type="http://schemas.openxmlformats.org/officeDocument/2006/relationships/hyperlink" Target="https://archdesign.caus.vt.edu/degrees/bachelor-of-science-in-interior-design/" TargetMode="External"/><Relationship Id="rId299" Type="http://schemas.openxmlformats.org/officeDocument/2006/relationships/hyperlink" Target="https://www.hartford.edu/academics/schools-colleges/ceta/academics/departments/department-of-architecture/bs-in-architectural-design-and-technology.aspx" TargetMode="External"/><Relationship Id="rId727" Type="http://schemas.openxmlformats.org/officeDocument/2006/relationships/hyperlink" Target="https://architecture.tulane.edu/academics/architecture/barch" TargetMode="External"/><Relationship Id="rId934" Type="http://schemas.openxmlformats.org/officeDocument/2006/relationships/hyperlink" Target="https://www.morgan.edu/sap/arch" TargetMode="External"/><Relationship Id="rId1357" Type="http://schemas.openxmlformats.org/officeDocument/2006/relationships/hyperlink" Target="http://courses.cornell.edu/preview_program.php?catoid=22&amp;poid=10827" TargetMode="External"/><Relationship Id="rId1564" Type="http://schemas.openxmlformats.org/officeDocument/2006/relationships/hyperlink" Target="https://webapps2.uc.edu/ecurriculum/DegreePrograms/Home/MajorMap/4112" TargetMode="External"/><Relationship Id="rId1771" Type="http://schemas.openxmlformats.org/officeDocument/2006/relationships/hyperlink" Target="https://www.design.upenn.edu/city-regional-planning/undergraduate/about" TargetMode="External"/><Relationship Id="rId2187" Type="http://schemas.openxmlformats.org/officeDocument/2006/relationships/hyperlink" Target="https://dpla.wisc.edu/academics/graduate-programs/ms-urban-and-regional-planning/ms-urpl-degree-requirements/" TargetMode="External"/><Relationship Id="rId63" Type="http://schemas.openxmlformats.org/officeDocument/2006/relationships/hyperlink" Target="https://nau.edu/gpr/bs-geographic-science-community-planning/" TargetMode="External"/><Relationship Id="rId159" Type="http://schemas.openxmlformats.org/officeDocument/2006/relationships/hyperlink" Target="https://catalog.csun.edu/academics/urbs/programs/ba-urban-studies-and-planning/" TargetMode="External"/><Relationship Id="rId366" Type="http://schemas.openxmlformats.org/officeDocument/2006/relationships/hyperlink" Target="https://carta.fiu.edu/interiors/academics/degrees-and-programs/interior-architecture-ma/" TargetMode="External"/><Relationship Id="rId573" Type="http://schemas.openxmlformats.org/officeDocument/2006/relationships/hyperlink" Target="https://arch.uic.edu/BAArch" TargetMode="External"/><Relationship Id="rId780" Type="http://schemas.openxmlformats.org/officeDocument/2006/relationships/hyperlink" Target="https://the-bac.edu/academics/school-of-architecture/bachelor-of-science-in-architecture/bachelor-of-science-in-architecture-curriculum-" TargetMode="External"/><Relationship Id="rId1217" Type="http://schemas.openxmlformats.org/officeDocument/2006/relationships/hyperlink" Target="https://www.ndsu.edu/ala/landscape-architecture/landscapearchitecturehome.php" TargetMode="External"/><Relationship Id="rId1424" Type="http://schemas.openxmlformats.org/officeDocument/2006/relationships/hyperlink" Target="https://www.arch.rpi.edu/academic/graduate/phd-program/" TargetMode="External"/><Relationship Id="rId1631" Type="http://schemas.openxmlformats.org/officeDocument/2006/relationships/hyperlink" Target="https://archenvironment.uoregon.edu/landarch/undergraduate" TargetMode="External"/><Relationship Id="rId1869" Type="http://schemas.openxmlformats.org/officeDocument/2006/relationships/hyperlink" Target="http://www.clemson.edu/caah/departments/architecture/programs/graduate/master-of-science/index.html" TargetMode="External"/><Relationship Id="rId2047" Type="http://schemas.openxmlformats.org/officeDocument/2006/relationships/hyperlink" Target="https://uh.edu/architecture/programs/graduate-programs/architectural-studies/" TargetMode="External"/><Relationship Id="rId226" Type="http://schemas.openxmlformats.org/officeDocument/2006/relationships/hyperlink" Target="https://uppp.soceco.uci.edu/pages/phd-program-requirements" TargetMode="External"/><Relationship Id="rId433" Type="http://schemas.openxmlformats.org/officeDocument/2006/relationships/hyperlink" Target="https://arch.gatech.edu/master-science-architecture" TargetMode="External"/><Relationship Id="rId878" Type="http://schemas.openxmlformats.org/officeDocument/2006/relationships/hyperlink" Target="https://www.umass.edu/architecture/sites/default/files/assets/architecture/umass_march_sample_curriculum_2017.pdf" TargetMode="External"/><Relationship Id="rId1063" Type="http://schemas.openxmlformats.org/officeDocument/2006/relationships/hyperlink" Target="https://arch.design.umn.edu/programs/bda/overview.html" TargetMode="External"/><Relationship Id="rId1270" Type="http://schemas.openxmlformats.org/officeDocument/2006/relationships/hyperlink" Target="http://landarch.rutgers.edu/environmental-planning.html" TargetMode="External"/><Relationship Id="rId1729" Type="http://schemas.openxmlformats.org/officeDocument/2006/relationships/hyperlink" Target="http://www.marywood.edu/architecture/programs/bia-int-arch/" TargetMode="External"/><Relationship Id="rId1936" Type="http://schemas.openxmlformats.org/officeDocument/2006/relationships/hyperlink" Target="http://laup.arch.tamu.edu/academics/undergraduate/bla/index.html" TargetMode="External"/><Relationship Id="rId2114" Type="http://schemas.openxmlformats.org/officeDocument/2006/relationships/hyperlink" Target="https://archdesign.caus.vt.edu/degrees/urban-design/" TargetMode="External"/><Relationship Id="rId640" Type="http://schemas.openxmlformats.org/officeDocument/2006/relationships/hyperlink" Target="https://www.bsu.edu/-/media/www/departmentalcontent/cmid/pdf/id_curriculumplan_2019-20r.pdf?la=en&amp;hash=A1C6D80E02AE07E864C2FE1D1696DF2E1EF45CBE" TargetMode="External"/><Relationship Id="rId738" Type="http://schemas.openxmlformats.org/officeDocument/2006/relationships/hyperlink" Target="https://soad.louisiana.edu/sites/architecture/files/ARCH%202019-20.pdf" TargetMode="External"/><Relationship Id="rId945" Type="http://schemas.openxmlformats.org/officeDocument/2006/relationships/hyperlink" Target="https://larch.umd.edu/graduate/masters-landscape-architecture" TargetMode="External"/><Relationship Id="rId1368" Type="http://schemas.openxmlformats.org/officeDocument/2006/relationships/hyperlink" Target="https://ssa.ccny.cuny.edu/programs-centers/graduate-programs/m-sustainability/" TargetMode="External"/><Relationship Id="rId1575" Type="http://schemas.openxmlformats.org/officeDocument/2006/relationships/hyperlink" Target="https://webapps2.uc.edu/ecurriculum/degreeprograms/program/detail/23BAC-URST-BS" TargetMode="External"/><Relationship Id="rId1782" Type="http://schemas.openxmlformats.org/officeDocument/2006/relationships/hyperlink" Target="https://www.design.upenn.edu/architecture/phd/about" TargetMode="External"/><Relationship Id="rId2198" Type="http://schemas.openxmlformats.org/officeDocument/2006/relationships/hyperlink" Target="https://uwm.edu/sarup/urban-planning/" TargetMode="External"/><Relationship Id="rId74" Type="http://schemas.openxmlformats.org/officeDocument/2006/relationships/hyperlink" Target="https://capla.arizona.edu/academics/graduate-certificate-energy-efficient-building-design" TargetMode="External"/><Relationship Id="rId377" Type="http://schemas.openxmlformats.org/officeDocument/2006/relationships/hyperlink" Target="https://dcp.ufl.edu/interior/wp-content/uploads/sites/38/2020/01/Interior-Advisement-Menu-2-2.pdf" TargetMode="External"/><Relationship Id="rId500" Type="http://schemas.openxmlformats.org/officeDocument/2006/relationships/hyperlink" Target="https://www.design.iastate.edu/community-and-regional-planning/degrees/master-of-community-and-regional-planning/graduate-planning-degree-program/" TargetMode="External"/><Relationship Id="rId584" Type="http://schemas.openxmlformats.org/officeDocument/2006/relationships/hyperlink" Target="https://arch.uic.edu/curriculum-MSArch" TargetMode="External"/><Relationship Id="rId805" Type="http://schemas.openxmlformats.org/officeDocument/2006/relationships/hyperlink" Target="https://www.gsd.harvard.edu/doctoral-programs/doctor-of-philosophy/requirements/" TargetMode="External"/><Relationship Id="rId1130" Type="http://schemas.openxmlformats.org/officeDocument/2006/relationships/hyperlink" Target="https://samfoxschool.wustl.edu/programs/mud" TargetMode="External"/><Relationship Id="rId1228" Type="http://schemas.openxmlformats.org/officeDocument/2006/relationships/hyperlink" Target="https://architecture.unl.edu/degree-programs/community-regional-planning/master-community-and-regional-planning" TargetMode="External"/><Relationship Id="rId1435" Type="http://schemas.openxmlformats.org/officeDocument/2006/relationships/hyperlink" Target="https://www.esf.edu/la/undergraduate/pos.asp" TargetMode="External"/><Relationship Id="rId2058" Type="http://schemas.openxmlformats.org/officeDocument/2006/relationships/hyperlink" Target="http://soa.cap.utah.edu/degrees/graduate/march-3/" TargetMode="External"/><Relationship Id="rId5" Type="http://schemas.openxmlformats.org/officeDocument/2006/relationships/hyperlink" Target="https://cadc.auburn.edu/wp-content/uploads/2019/08/architecture_foundation.pdf" TargetMode="External"/><Relationship Id="rId237" Type="http://schemas.openxmlformats.org/officeDocument/2006/relationships/hyperlink" Target="https://www.aud.ucla.edu/academics/m-a-ph-d-in-architecture" TargetMode="External"/><Relationship Id="rId791" Type="http://schemas.openxmlformats.org/officeDocument/2006/relationships/hyperlink" Target="https://www.gsd.harvard.edu/urban-planning-design/master-of-architecture-in-urban-design/" TargetMode="External"/><Relationship Id="rId889" Type="http://schemas.openxmlformats.org/officeDocument/2006/relationships/hyperlink" Target="https://www.umass.edu/larp/undergraduate/sustainable-community-development-bs/curriculum-prior-fall-2017" TargetMode="External"/><Relationship Id="rId1074" Type="http://schemas.openxmlformats.org/officeDocument/2006/relationships/hyperlink" Target="https://hsph.design.umn.edu/curriculum.html" TargetMode="External"/><Relationship Id="rId1642" Type="http://schemas.openxmlformats.org/officeDocument/2006/relationships/hyperlink" Target="https://archenvironment.uoregon.edu/architecture/grad/msarch" TargetMode="External"/><Relationship Id="rId1947" Type="http://schemas.openxmlformats.org/officeDocument/2006/relationships/hyperlink" Target="http://laup.arch.tamu.edu/academics/undergraduate/bs-urpn/urban-design-track/index.html" TargetMode="External"/><Relationship Id="rId444" Type="http://schemas.openxmlformats.org/officeDocument/2006/relationships/hyperlink" Target="https://id.gatech.edu/academics/mid" TargetMode="External"/><Relationship Id="rId651" Type="http://schemas.openxmlformats.org/officeDocument/2006/relationships/hyperlink" Target="https://www.indiana.edu/academics/degrees-majors/degree/urban-management-mpa-iu-bloomington-urbmgmpa" TargetMode="External"/><Relationship Id="rId749" Type="http://schemas.openxmlformats.org/officeDocument/2006/relationships/hyperlink" Target="https://www.uno.edu/academics/colaehd/la/planning-and-urban-studies/graduate/urban-studies-ms" TargetMode="External"/><Relationship Id="rId1281" Type="http://schemas.openxmlformats.org/officeDocument/2006/relationships/hyperlink" Target="http://crp.unm.edu/degree-programs/graduate-degree.html" TargetMode="External"/><Relationship Id="rId1379" Type="http://schemas.openxmlformats.org/officeDocument/2006/relationships/hyperlink" Target="https://www.nyit.edu/degrees/urban_regional_design/curriculum" TargetMode="External"/><Relationship Id="rId1502" Type="http://schemas.openxmlformats.org/officeDocument/2006/relationships/hyperlink" Target="https://www.bgsu.edu/content/dam/BGSU/college-of-technology/documents/degreeplans/BS-ARCH-degree-plan-2019-2020.pdf" TargetMode="External"/><Relationship Id="rId1586" Type="http://schemas.openxmlformats.org/officeDocument/2006/relationships/hyperlink" Target="https://agriculture.okstate.edu/departments-programs/finish-in-four/2020-2021/20-21_fin4_hort-urb.pdf" TargetMode="External"/><Relationship Id="rId1807" Type="http://schemas.openxmlformats.org/officeDocument/2006/relationships/hyperlink" Target="https://www.pupr.edu/master-in-architectural-conservation-and-rehabilitation/" TargetMode="External"/><Relationship Id="rId2125" Type="http://schemas.openxmlformats.org/officeDocument/2006/relationships/hyperlink" Target="https://www.uvm.edu/cas/historicpreservation/courses" TargetMode="External"/><Relationship Id="rId290" Type="http://schemas.openxmlformats.org/officeDocument/2006/relationships/hyperlink" Target="https://architectureandplanning.ucdenver.edu/architecture/academics/phd/phd-geography-planning-design" TargetMode="External"/><Relationship Id="rId304" Type="http://schemas.openxmlformats.org/officeDocument/2006/relationships/hyperlink" Target="https://www.architecture.yale.edu/" TargetMode="External"/><Relationship Id="rId388" Type="http://schemas.openxmlformats.org/officeDocument/2006/relationships/hyperlink" Target="https://dcp.ufl.edu/rinker/academics/doctor-of-philosophy/construction-management/" TargetMode="External"/><Relationship Id="rId511" Type="http://schemas.openxmlformats.org/officeDocument/2006/relationships/hyperlink" Target="https://www.design.iastate.edu/interdisciplinary-programs/urban-design/degree/" TargetMode="External"/><Relationship Id="rId609" Type="http://schemas.openxmlformats.org/officeDocument/2006/relationships/hyperlink" Target="https://urban.illinois.edu/programs-applying/ba-urban-studies-planning/" TargetMode="External"/><Relationship Id="rId956" Type="http://schemas.openxmlformats.org/officeDocument/2006/relationships/hyperlink" Target="https://www.uma.edu/academics/programs/architecture/details/" TargetMode="External"/><Relationship Id="rId1141" Type="http://schemas.openxmlformats.org/officeDocument/2006/relationships/hyperlink" Target="https://sever.wustl.edu/degree-programs/construction/index.html" TargetMode="External"/><Relationship Id="rId1239" Type="http://schemas.openxmlformats.org/officeDocument/2006/relationships/hyperlink" Target="https://design.njit.edu/bachelor-arts-interior-design" TargetMode="External"/><Relationship Id="rId1793" Type="http://schemas.openxmlformats.org/officeDocument/2006/relationships/hyperlink" Target="https://www.arch.pitt.edu/current-incoming-students/ba-architectural-studies" TargetMode="External"/><Relationship Id="rId2069" Type="http://schemas.openxmlformats.org/officeDocument/2006/relationships/hyperlink" Target="https://usu.app.box.com/s/6u5jttn0ksf751k3raqk4v68kc6tf489" TargetMode="External"/><Relationship Id="rId85" Type="http://schemas.openxmlformats.org/officeDocument/2006/relationships/hyperlink" Target="https://capla.arizona.edu/academics/master-architecture" TargetMode="External"/><Relationship Id="rId150" Type="http://schemas.openxmlformats.org/officeDocument/2006/relationships/hyperlink" Target="http://env.cpp.edu/rs/degree/master-science-regenerative-studies" TargetMode="External"/><Relationship Id="rId595" Type="http://schemas.openxmlformats.org/officeDocument/2006/relationships/hyperlink" Target="https://arch.illinois.edu/degrees/ms-arch-studies" TargetMode="External"/><Relationship Id="rId816" Type="http://schemas.openxmlformats.org/officeDocument/2006/relationships/hyperlink" Target="http://catalog.mit.edu/degree-charts/urban-science-planning-computer-science-11-6/" TargetMode="External"/><Relationship Id="rId1001" Type="http://schemas.openxmlformats.org/officeDocument/2006/relationships/hyperlink" Target="https://architecture.udmercy.edu/programs/mcd.php" TargetMode="External"/><Relationship Id="rId1446" Type="http://schemas.openxmlformats.org/officeDocument/2006/relationships/hyperlink" Target="https://www.esf.edu/environmentalscience/graduate/mps.htm" TargetMode="External"/><Relationship Id="rId1653" Type="http://schemas.openxmlformats.org/officeDocument/2006/relationships/hyperlink" Target="https://archenvironment.uoregon.edu/interior-architecture/graduate/msiarch" TargetMode="External"/><Relationship Id="rId1860" Type="http://schemas.openxmlformats.org/officeDocument/2006/relationships/hyperlink" Target="http://www.clemson.edu/caah/departments/architecture/programs/historic-preservation/academics/index.html" TargetMode="External"/><Relationship Id="rId248" Type="http://schemas.openxmlformats.org/officeDocument/2006/relationships/hyperlink" Target="https://arch.usc.edu/master-of-heritage-conservation" TargetMode="External"/><Relationship Id="rId455" Type="http://schemas.openxmlformats.org/officeDocument/2006/relationships/hyperlink" Target="https://catalog.gsu.edu/graduate20192020/college-of-arts-and-sciences/" TargetMode="External"/><Relationship Id="rId662" Type="http://schemas.openxmlformats.org/officeDocument/2006/relationships/hyperlink" Target="https://architecture.nd.edu/academics-programs/graduate-programs/paths-of-study/" TargetMode="External"/><Relationship Id="rId1085" Type="http://schemas.openxmlformats.org/officeDocument/2006/relationships/hyperlink" Target="https://landarch.design.umn.edu/prog/mla/index.html" TargetMode="External"/><Relationship Id="rId1292" Type="http://schemas.openxmlformats.org/officeDocument/2006/relationships/hyperlink" Target="https://www.unlv.edu/degree/march" TargetMode="External"/><Relationship Id="rId1306" Type="http://schemas.openxmlformats.org/officeDocument/2006/relationships/hyperlink" Target="https://www.arch.columbia.edu/programs/9-m-s-architecture-and-urban-design" TargetMode="External"/><Relationship Id="rId1513" Type="http://schemas.openxmlformats.org/officeDocument/2006/relationships/hyperlink" Target="https://www.kent.edu/caed/master-landscape-architecture" TargetMode="External"/><Relationship Id="rId1720" Type="http://schemas.openxmlformats.org/officeDocument/2006/relationships/hyperlink" Target="https://www.jefferson.edu/academics/colleges-schools-institutes/architecture-and-the-built-environment/programs/interior-architecture-ms/curriculum.html" TargetMode="External"/><Relationship Id="rId1958" Type="http://schemas.openxmlformats.org/officeDocument/2006/relationships/hyperlink" Target="http://dept.arch.tamu.edu/graduate/phd/index.html" TargetMode="External"/><Relationship Id="rId2136" Type="http://schemas.openxmlformats.org/officeDocument/2006/relationships/hyperlink" Target="http://arch.be.washington.edu/admissions/undergraduate-admissions/ba-arch-design/" TargetMode="External"/><Relationship Id="rId12" Type="http://schemas.openxmlformats.org/officeDocument/2006/relationships/hyperlink" Target="https://cadc.auburn.edu/architecture/architecture-degrees-programs/program-of-interior-architecture/" TargetMode="External"/><Relationship Id="rId108" Type="http://schemas.openxmlformats.org/officeDocument/2006/relationships/hyperlink" Target="https://www.academyart.edu/degree/interior-architecture/?degree=bfa" TargetMode="External"/><Relationship Id="rId315" Type="http://schemas.openxmlformats.org/officeDocument/2006/relationships/hyperlink" Target="https://architecture.catholic.edu/academics/graduate-programs/city-and-regional-planning/index.html" TargetMode="External"/><Relationship Id="rId522" Type="http://schemas.openxmlformats.org/officeDocument/2006/relationships/hyperlink" Target="https://www.design.iastate.edu/community-and-regional-planning/degrees/bachelor-of-science-in-community-and-regional-planning/undergraduate-planning-degree-program/" TargetMode="External"/><Relationship Id="rId967" Type="http://schemas.openxmlformats.org/officeDocument/2006/relationships/hyperlink" Target="https://kcad.ferris.edu/programs/undergraduate/interiordesign/" TargetMode="External"/><Relationship Id="rId1152" Type="http://schemas.openxmlformats.org/officeDocument/2006/relationships/hyperlink" Target="https://www.lalc.msstate.edu/students/graduate.php" TargetMode="External"/><Relationship Id="rId1597" Type="http://schemas.openxmlformats.org/officeDocument/2006/relationships/hyperlink" Target="https://architecture.ou.edu/architecture-degree-requirements/" TargetMode="External"/><Relationship Id="rId1818" Type="http://schemas.openxmlformats.org/officeDocument/2006/relationships/hyperlink" Target="https://gurabo.uagm.edu/sites/default/files/uploads/EIDA/pdf/BD-Diseno-Interiores.pdf" TargetMode="External"/><Relationship Id="rId2203" Type="http://schemas.openxmlformats.org/officeDocument/2006/relationships/hyperlink" Target="https://www.fairmontstate.edu/collegeofscitech/academics/architecture-program" TargetMode="External"/><Relationship Id="rId96" Type="http://schemas.openxmlformats.org/officeDocument/2006/relationships/hyperlink" Target="https://www.academyart.edu/degree/interior-architecture/?degree=ma" TargetMode="External"/><Relationship Id="rId161" Type="http://schemas.openxmlformats.org/officeDocument/2006/relationships/hyperlink" Target="https://newschoolarch.edu/wp-content/uploads/2018/07/Bachelor-of-Architecture-Program-Outline-2020-2021.pdf" TargetMode="External"/><Relationship Id="rId399" Type="http://schemas.openxmlformats.org/officeDocument/2006/relationships/hyperlink" Target="https://catalog.ufl.edu/graduate/colleges-departments/design-construction-planning/urban-regional-planning/" TargetMode="External"/><Relationship Id="rId827" Type="http://schemas.openxmlformats.org/officeDocument/2006/relationships/hyperlink" Target="http://architecture.mit.edu/" TargetMode="External"/><Relationship Id="rId1012" Type="http://schemas.openxmlformats.org/officeDocument/2006/relationships/hyperlink" Target="https://taubmancollege.umich.edu/architecture/degrees/master-architecture" TargetMode="External"/><Relationship Id="rId1457" Type="http://schemas.openxmlformats.org/officeDocument/2006/relationships/hyperlink" Target="http://catalog.alfredstate.edu/current/programs/architectural-technology/" TargetMode="External"/><Relationship Id="rId1664" Type="http://schemas.openxmlformats.org/officeDocument/2006/relationships/hyperlink" Target="https://soa.cmu.edu/mud" TargetMode="External"/><Relationship Id="rId1871" Type="http://schemas.openxmlformats.org/officeDocument/2006/relationships/hyperlink" Target="http://www.clemson.edu/caah/departments/architecture/programs/graduate/architecture-and-health/march-curriculum.html" TargetMode="External"/><Relationship Id="rId259" Type="http://schemas.openxmlformats.org/officeDocument/2006/relationships/hyperlink" Target="https://arch.usc.edu/master-of-landscape-architecture-and-urbanism" TargetMode="External"/><Relationship Id="rId466" Type="http://schemas.openxmlformats.org/officeDocument/2006/relationships/hyperlink" Target="https://www.scad.edu/academics/programs/preservation-design/degrees/mfa" TargetMode="External"/><Relationship Id="rId673" Type="http://schemas.openxmlformats.org/officeDocument/2006/relationships/hyperlink" Target="https://apdesign.k-state.edu/iaid/interior-architecture/" TargetMode="External"/><Relationship Id="rId880" Type="http://schemas.openxmlformats.org/officeDocument/2006/relationships/hyperlink" Target="https://www.umass.edu/architecture/ms-design" TargetMode="External"/><Relationship Id="rId1096" Type="http://schemas.openxmlformats.org/officeDocument/2006/relationships/hyperlink" Target="https://humanfactors.design.umn.edu/phd_requirements.html" TargetMode="External"/><Relationship Id="rId1317" Type="http://schemas.openxmlformats.org/officeDocument/2006/relationships/hyperlink" Target="https://www.arch.columbia.edu/programs/11-ph-d-in-urban-planning" TargetMode="External"/><Relationship Id="rId1524" Type="http://schemas.openxmlformats.org/officeDocument/2006/relationships/hyperlink" Target="https://www.kent.edu/caed/interior-design" TargetMode="External"/><Relationship Id="rId1731" Type="http://schemas.openxmlformats.org/officeDocument/2006/relationships/hyperlink" Target="http://www.marywood.edu/progs/grad/interior-architecture" TargetMode="External"/><Relationship Id="rId1969" Type="http://schemas.openxmlformats.org/officeDocument/2006/relationships/hyperlink" Target="https://www.depts.ttu.edu/larc/programs_and_degrees/mla/Archive/MLA_Old.php" TargetMode="External"/><Relationship Id="rId2147" Type="http://schemas.openxmlformats.org/officeDocument/2006/relationships/hyperlink" Target="https://arch.be.uw.edu/programs-and-courses/ms-arch/theory/" TargetMode="External"/><Relationship Id="rId23" Type="http://schemas.openxmlformats.org/officeDocument/2006/relationships/hyperlink" Target="https://fayjones.uark.edu/academics/graduate-program/curriculum.php" TargetMode="External"/><Relationship Id="rId119" Type="http://schemas.openxmlformats.org/officeDocument/2006/relationships/hyperlink" Target="https://www.cca.edu/architecture/march/" TargetMode="External"/><Relationship Id="rId326" Type="http://schemas.openxmlformats.org/officeDocument/2006/relationships/hyperlink" Target="http://docs.udc.edu/causes/Architecture_Graduate_Curriculum_.pdf" TargetMode="External"/><Relationship Id="rId533" Type="http://schemas.openxmlformats.org/officeDocument/2006/relationships/hyperlink" Target="https://www.uidaho.edu/caa/programs/architecture/degree-paths" TargetMode="External"/><Relationship Id="rId978" Type="http://schemas.openxmlformats.org/officeDocument/2006/relationships/hyperlink" Target="https://www.ltu.edu/engineering/civil/civil-engineering-undergrad.asp" TargetMode="External"/><Relationship Id="rId1163" Type="http://schemas.openxmlformats.org/officeDocument/2006/relationships/hyperlink" Target="https://www.appstate.edu/academics/graduate/id/geography-ma" TargetMode="External"/><Relationship Id="rId1370" Type="http://schemas.openxmlformats.org/officeDocument/2006/relationships/hyperlink" Target="http://www.hunterurban.org/master-of-urban-planning" TargetMode="External"/><Relationship Id="rId1829" Type="http://schemas.openxmlformats.org/officeDocument/2006/relationships/hyperlink" Target="https://www.risd.edu/academics/interior-architecture/undergraduate/" TargetMode="External"/><Relationship Id="rId2007" Type="http://schemas.openxmlformats.org/officeDocument/2006/relationships/hyperlink" Target="https://soa.utexas.edu/sites/default/files/MAAD%20Degree%20Requirements%202020-2021.pdf" TargetMode="External"/><Relationship Id="rId2214" Type="http://schemas.openxmlformats.org/officeDocument/2006/relationships/hyperlink" Target="https://designcomm.wvu.edu/graduate/agricultural-and-extension-education" TargetMode="External"/><Relationship Id="rId740" Type="http://schemas.openxmlformats.org/officeDocument/2006/relationships/hyperlink" Target="https://soad.louisiana.edu/sites/architecture/files/INDS%202018-19.pdf" TargetMode="External"/><Relationship Id="rId838" Type="http://schemas.openxmlformats.org/officeDocument/2006/relationships/hyperlink" Target="https://architecture.mit.edu/sites/architecture.mit.edu/files/attached_files/2020-21%20BSA%20transition%20schedule%20.pdf" TargetMode="External"/><Relationship Id="rId1023" Type="http://schemas.openxmlformats.org/officeDocument/2006/relationships/hyperlink" Target="https://taubmancollege.umich.edu/urbanplanning/degrees/phd-urban-and-regional-planning" TargetMode="External"/><Relationship Id="rId1468" Type="http://schemas.openxmlformats.org/officeDocument/2006/relationships/hyperlink" Target="http://ap.buffalo.edu/academics/graduate-degrees/mup.html" TargetMode="External"/><Relationship Id="rId1675" Type="http://schemas.openxmlformats.org/officeDocument/2006/relationships/hyperlink" Target="https://soa.cmu.edu/phdcd" TargetMode="External"/><Relationship Id="rId1882" Type="http://schemas.openxmlformats.org/officeDocument/2006/relationships/hyperlink" Target="http://arthistory.cofc.edu/grad-progs/index.php" TargetMode="External"/><Relationship Id="rId172" Type="http://schemas.openxmlformats.org/officeDocument/2006/relationships/hyperlink" Target="https://newschoolarch.edu/academics/school-of-architecture-and-cm/school-of-architecture/graduate-architecture-programs/master-of-science-in-architecture/" TargetMode="External"/><Relationship Id="rId477" Type="http://schemas.openxmlformats.org/officeDocument/2006/relationships/hyperlink" Target="https://www.savannahtech.edu/programs/historic-preservation-program-assistant/" TargetMode="External"/><Relationship Id="rId600" Type="http://schemas.openxmlformats.org/officeDocument/2006/relationships/hyperlink" Target="https://landarch.illinois.edu/mla-program/" TargetMode="External"/><Relationship Id="rId684" Type="http://schemas.openxmlformats.org/officeDocument/2006/relationships/hyperlink" Target="https://architecture-dev.drupal.ku.edu/interdisciplinary-academic-degrees-iad" TargetMode="External"/><Relationship Id="rId1230" Type="http://schemas.openxmlformats.org/officeDocument/2006/relationships/hyperlink" Target="https://catalog.unl.edu/undergraduate/architecture/architecture/" TargetMode="External"/><Relationship Id="rId1328" Type="http://schemas.openxmlformats.org/officeDocument/2006/relationships/hyperlink" Target="https://aap.cornell.edu/academics/crp/graduate" TargetMode="External"/><Relationship Id="rId1535" Type="http://schemas.openxmlformats.org/officeDocument/2006/relationships/hyperlink" Target="http://www.miamioh.edu/cca/academics/departments/arch-id/academics/majors/bachelor-of-fine-arts-in-interior-design/index.html" TargetMode="External"/><Relationship Id="rId2060" Type="http://schemas.openxmlformats.org/officeDocument/2006/relationships/hyperlink" Target="http://soa.cap.utah.edu/degrees/graduate/msas/" TargetMode="External"/><Relationship Id="rId2158" Type="http://schemas.openxmlformats.org/officeDocument/2006/relationships/hyperlink" Target="https://www.tacoma.uw.edu/node/20965" TargetMode="External"/><Relationship Id="rId337" Type="http://schemas.openxmlformats.org/officeDocument/2006/relationships/hyperlink" Target="https://www.udel.edu/academics/colleges/canr/departments/plant-and-soil-sciences/undergraduate-programs/landscape-architecture/" TargetMode="External"/><Relationship Id="rId891" Type="http://schemas.openxmlformats.org/officeDocument/2006/relationships/hyperlink" Target="https://environment.umb.edu/graduate-programs/urban-planning-and-community-development-ms" TargetMode="External"/><Relationship Id="rId905" Type="http://schemas.openxmlformats.org/officeDocument/2006/relationships/hyperlink" Target="https://www.westfield.ma.edu/academics/degrees/regional-planning-degree-environmental-planning-concentration" TargetMode="External"/><Relationship Id="rId989" Type="http://schemas.openxmlformats.org/officeDocument/2006/relationships/hyperlink" Target="https://www.canr.msu.edu/spdc/programs/construction_management/cm_undergraduate_degrees" TargetMode="External"/><Relationship Id="rId1742" Type="http://schemas.openxmlformats.org/officeDocument/2006/relationships/hyperlink" Target="https://bulletins.psu.edu/graduate/programs/majors/landscape-architecture/" TargetMode="External"/><Relationship Id="rId2018" Type="http://schemas.openxmlformats.org/officeDocument/2006/relationships/hyperlink" Target="http://cacp.utsa.edu/academic-programs/interior-design/" TargetMode="External"/><Relationship Id="rId34" Type="http://schemas.openxmlformats.org/officeDocument/2006/relationships/hyperlink" Target="https://uca.edu/ubulletin/colleges-departments/ca/art-design/" TargetMode="External"/><Relationship Id="rId544" Type="http://schemas.openxmlformats.org/officeDocument/2006/relationships/hyperlink" Target="http://arch.iit.edu/study/ms-arch" TargetMode="External"/><Relationship Id="rId751" Type="http://schemas.openxmlformats.org/officeDocument/2006/relationships/hyperlink" Target="https://www.uno.edu/academics/colaehd/la/planning-and-urban-studies/graduate/transportation-master" TargetMode="External"/><Relationship Id="rId849" Type="http://schemas.openxmlformats.org/officeDocument/2006/relationships/hyperlink" Target="https://www.northeastern.edu/graduate/program/master-of-science-in-sustainable-building-systems-5284/" TargetMode="External"/><Relationship Id="rId1174" Type="http://schemas.openxmlformats.org/officeDocument/2006/relationships/hyperlink" Target="https://design.ncsu.edu/academics/architecture/" TargetMode="External"/><Relationship Id="rId1381" Type="http://schemas.openxmlformats.org/officeDocument/2006/relationships/hyperlink" Target="https://www.nyit.edu/degrees/interior_design/curriculum/0" TargetMode="External"/><Relationship Id="rId1479" Type="http://schemas.openxmlformats.org/officeDocument/2006/relationships/hyperlink" Target="https://soa.syr.edu/programs/post-professional-ms/" TargetMode="External"/><Relationship Id="rId1602" Type="http://schemas.openxmlformats.org/officeDocument/2006/relationships/hyperlink" Target="https://architecture.ou.edu/interior-design-degree-requirements/" TargetMode="External"/><Relationship Id="rId1686" Type="http://schemas.openxmlformats.org/officeDocument/2006/relationships/hyperlink" Target="http://catalog.delval.edu/preview_program.php?catoid=8&amp;poid=1133&amp;returnto=247" TargetMode="External"/><Relationship Id="rId183" Type="http://schemas.openxmlformats.org/officeDocument/2006/relationships/hyperlink" Target="https://www.sciarc.edu/academics/undergraduate/thesis" TargetMode="External"/><Relationship Id="rId390" Type="http://schemas.openxmlformats.org/officeDocument/2006/relationships/hyperlink" Target="https://dcp.ufl.edu/interior/academics-pathways/" TargetMode="External"/><Relationship Id="rId404" Type="http://schemas.openxmlformats.org/officeDocument/2006/relationships/hyperlink" Target="https://catalog.ufl.edu/UGRD/colleges-schools/UGDCP/SUB_BSUB_BSUB01/" TargetMode="External"/><Relationship Id="rId611" Type="http://schemas.openxmlformats.org/officeDocument/2006/relationships/hyperlink" Target="https://arch.illinois.edu/degrees/bs-arch-studies" TargetMode="External"/><Relationship Id="rId1034" Type="http://schemas.openxmlformats.org/officeDocument/2006/relationships/hyperlink" Target="http://catalog.wmich.edu/preview_program.php?catoid=33&amp;poid=10137&amp;returnto=1413" TargetMode="External"/><Relationship Id="rId1241" Type="http://schemas.openxmlformats.org/officeDocument/2006/relationships/hyperlink" Target="https://design.njit.edu/master-architecture" TargetMode="External"/><Relationship Id="rId1339" Type="http://schemas.openxmlformats.org/officeDocument/2006/relationships/hyperlink" Target="https://aap.cornell.edu/academics/crp/graduate/ma-hpp/curriculum-requirements" TargetMode="External"/><Relationship Id="rId1893" Type="http://schemas.openxmlformats.org/officeDocument/2006/relationships/hyperlink" Target="https://catalog.sdstate.edu/preview_program.php?catoid=40&amp;poid=9491" TargetMode="External"/><Relationship Id="rId1907" Type="http://schemas.openxmlformats.org/officeDocument/2006/relationships/hyperlink" Target="https://mk6vs3l2vyghvrhz2f3klvt6-wpengine.netdna-ssl.com/wp-content/uploads/2020/09/UTK-MLA-Fall-2020.pdf" TargetMode="External"/><Relationship Id="rId2071" Type="http://schemas.openxmlformats.org/officeDocument/2006/relationships/hyperlink" Target="http://architecture.set.hamptonu.edu/media/docs/20161122_114802_Architecture%20Curriculum.pdf" TargetMode="External"/><Relationship Id="rId250" Type="http://schemas.openxmlformats.org/officeDocument/2006/relationships/hyperlink" Target="https://uscpriceonline.usc.edu/urban-planning/" TargetMode="External"/><Relationship Id="rId488" Type="http://schemas.openxmlformats.org/officeDocument/2006/relationships/hyperlink" Target="https://manoa.hawaii.edu/durp/admissions/masters-in-urban-and-regional-planning/" TargetMode="External"/><Relationship Id="rId695" Type="http://schemas.openxmlformats.org/officeDocument/2006/relationships/hyperlink" Target="https://design.uky.edu/interiors/" TargetMode="External"/><Relationship Id="rId709" Type="http://schemas.openxmlformats.org/officeDocument/2006/relationships/hyperlink" Target="https://design.lsu.edu/interior-design/about/overview/" TargetMode="External"/><Relationship Id="rId916" Type="http://schemas.openxmlformats.org/officeDocument/2006/relationships/hyperlink" Target="https://www.aacc.edu/programs-and-courses/credit-and-degree-seekers/interior-design/" TargetMode="External"/><Relationship Id="rId1101" Type="http://schemas.openxmlformats.org/officeDocument/2006/relationships/hyperlink" Target="https://www.drury.edu/architecture/master-of-architecture-degree-requirements" TargetMode="External"/><Relationship Id="rId1546" Type="http://schemas.openxmlformats.org/officeDocument/2006/relationships/hyperlink" Target="https://knowlton.osu.edu/architecture/master-architecture" TargetMode="External"/><Relationship Id="rId1753" Type="http://schemas.openxmlformats.org/officeDocument/2006/relationships/hyperlink" Target="https://tyler.temple.edu/programs/architecture/degree" TargetMode="External"/><Relationship Id="rId1960" Type="http://schemas.openxmlformats.org/officeDocument/2006/relationships/hyperlink" Target="http://www.tsu.edu/academics/colleges-and-schools/bjml-school-public-affairs/departments/urban-planning-and-environmental-policy/index.html" TargetMode="External"/><Relationship Id="rId2169" Type="http://schemas.openxmlformats.org/officeDocument/2006/relationships/hyperlink" Target="https://sdc.wsu.edu/documents/2020/06/wsu-interior-design-advising-plan-fall-2020-spring-2021.pdf/" TargetMode="External"/><Relationship Id="rId45" Type="http://schemas.openxmlformats.org/officeDocument/2006/relationships/hyperlink" Target="https://webapp4.asu.edu/programs/t5/majorinfo/ASU00/HIDEADSPHD/graduate/false?init=false&amp;nopassive=true" TargetMode="External"/><Relationship Id="rId110" Type="http://schemas.openxmlformats.org/officeDocument/2006/relationships/hyperlink" Target="https://www.academyart.edu/degree/landscape-architecture/?degree=bfa" TargetMode="External"/><Relationship Id="rId348" Type="http://schemas.openxmlformats.org/officeDocument/2006/relationships/hyperlink" Target="http://science.fau.edu/departments/urban-regional-planning/murp/curriculum/" TargetMode="External"/><Relationship Id="rId555" Type="http://schemas.openxmlformats.org/officeDocument/2006/relationships/hyperlink" Target="https://www.saic.edu/academics/departments/aiado/undergraduate-overview" TargetMode="External"/><Relationship Id="rId762" Type="http://schemas.openxmlformats.org/officeDocument/2006/relationships/hyperlink" Target="https://the-bac.edu/academics/school-of-interior-architecture/master-of-interior-architecture/master-of-interior-architecture-curriculum" TargetMode="External"/><Relationship Id="rId1185" Type="http://schemas.openxmlformats.org/officeDocument/2006/relationships/hyperlink" Target="https://design.ncsu.edu/academics/architecture/energy-technology-certificate/" TargetMode="External"/><Relationship Id="rId1392" Type="http://schemas.openxmlformats.org/officeDocument/2006/relationships/hyperlink" Target="https://www.pratt.edu/academics/architecture/grad-arch-urban-design/grad-dept-architecture/" TargetMode="External"/><Relationship Id="rId1406" Type="http://schemas.openxmlformats.org/officeDocument/2006/relationships/hyperlink" Target="https://www.pratt.edu/academics/architecture/real-estate-practice/" TargetMode="External"/><Relationship Id="rId1613" Type="http://schemas.openxmlformats.org/officeDocument/2006/relationships/hyperlink" Target="https://architecture.ou.edu/environmental-design-degree-requirements/" TargetMode="External"/><Relationship Id="rId1820" Type="http://schemas.openxmlformats.org/officeDocument/2006/relationships/hyperlink" Target="https://gurabo.uagm.edu/sites/default/files/uploads/EIDA/pdf/GA-Architectural_Drafting.pdf" TargetMode="External"/><Relationship Id="rId2029" Type="http://schemas.openxmlformats.org/officeDocument/2006/relationships/hyperlink" Target="http://cacp.utsa.edu/images/uploads/2020-4-10_PhD_Catalogue_Civil_Engineering_CSM_Track.pdf" TargetMode="External"/><Relationship Id="rId194" Type="http://schemas.openxmlformats.org/officeDocument/2006/relationships/hyperlink" Target="https://ced.berkeley.edu/images/uploads/content/Program_Outline_2020.pdf" TargetMode="External"/><Relationship Id="rId208" Type="http://schemas.openxmlformats.org/officeDocument/2006/relationships/hyperlink" Target="https://ced.berkeley.edu/academics/landscape-architecture-environmental-planning/programs/phd-in-landscape-architecture-and-environmental-planning/" TargetMode="External"/><Relationship Id="rId415" Type="http://schemas.openxmlformats.org/officeDocument/2006/relationships/hyperlink" Target="https://bulletin.miami.edu/graduate-academic-programs/architecture/real-estate-development-urbanism-mredu/" TargetMode="External"/><Relationship Id="rId622" Type="http://schemas.openxmlformats.org/officeDocument/2006/relationships/hyperlink" Target="https://www.bsu.edu/academics/collegesanddepartments/landscape-architecture/academic-programs/master-landscape-architecture" TargetMode="External"/><Relationship Id="rId1045" Type="http://schemas.openxmlformats.org/officeDocument/2006/relationships/hyperlink" Target="https://dunwoody.edu/construction/facilities-operations-management/" TargetMode="External"/><Relationship Id="rId1252" Type="http://schemas.openxmlformats.org/officeDocument/2006/relationships/hyperlink" Target="https://soa.princeton.edu/content/undergraduate-program-architecture" TargetMode="External"/><Relationship Id="rId1697" Type="http://schemas.openxmlformats.org/officeDocument/2006/relationships/hyperlink" Target="https://www.iup.edu/georegionalplan/undergrad/regional-planning/environmental-planning-bs/" TargetMode="External"/><Relationship Id="rId1918" Type="http://schemas.openxmlformats.org/officeDocument/2006/relationships/hyperlink" Target="https://www.delmar.edu/degrees/architecture/index.html" TargetMode="External"/><Relationship Id="rId2082" Type="http://schemas.openxmlformats.org/officeDocument/2006/relationships/hyperlink" Target="https://www.arch.virginia.edu/programs/architecture/graduate" TargetMode="External"/><Relationship Id="rId261" Type="http://schemas.openxmlformats.org/officeDocument/2006/relationships/hyperlink" Target="https://arch.usc.edu/bachelor-of-architecture" TargetMode="External"/><Relationship Id="rId499" Type="http://schemas.openxmlformats.org/officeDocument/2006/relationships/hyperlink" Target="https://www.design.iastate.edu/wp-content/uploads/2017/07/LA-Curriculum-2017.pdf" TargetMode="External"/><Relationship Id="rId927" Type="http://schemas.openxmlformats.org/officeDocument/2006/relationships/hyperlink" Target="https://catalog.aacc.edu/preview_program.php?catoid=28&amp;poid=10372" TargetMode="External"/><Relationship Id="rId1112" Type="http://schemas.openxmlformats.org/officeDocument/2006/relationships/hyperlink" Target="https://semo.edu/pdf/degree_map/2020-2021/grad/MA-PublicHistory-2021.pdf" TargetMode="External"/><Relationship Id="rId1557" Type="http://schemas.openxmlformats.org/officeDocument/2006/relationships/hyperlink" Target="https://daap.uc.edu/academics/said/programs/mintd" TargetMode="External"/><Relationship Id="rId1764" Type="http://schemas.openxmlformats.org/officeDocument/2006/relationships/hyperlink" Target="https://bulletin.temple.edu/graduate/scd/tyler/facilities-planning-ms/" TargetMode="External"/><Relationship Id="rId1971" Type="http://schemas.openxmlformats.org/officeDocument/2006/relationships/hyperlink" Target="https://www.depts.ttu.edu/architecture/documents/acad-admissions/march_degree-requirements.pdf" TargetMode="External"/><Relationship Id="rId56" Type="http://schemas.openxmlformats.org/officeDocument/2006/relationships/hyperlink" Target="https://webapp4.asu.edu/programs/t5/roadmaps/ASU00/ARSTDBSD/null/ALL/2020" TargetMode="External"/><Relationship Id="rId359" Type="http://schemas.openxmlformats.org/officeDocument/2006/relationships/hyperlink" Target="http://catalog.fiu.edu/2019_2020/graduate/College_of_Communication_Architecture_The_Arts/Graduate_Architecture.pdf" TargetMode="External"/><Relationship Id="rId566" Type="http://schemas.openxmlformats.org/officeDocument/2006/relationships/hyperlink" Target="https://architecture.siu.edu/graduate/master-of-architecture/" TargetMode="External"/><Relationship Id="rId773" Type="http://schemas.openxmlformats.org/officeDocument/2006/relationships/hyperlink" Target="https://the-bac.edu/academics/school-of-design-studies/bachelor-of-design-studies" TargetMode="External"/><Relationship Id="rId1196" Type="http://schemas.openxmlformats.org/officeDocument/2006/relationships/hyperlink" Target="https://naturalearning.org/early-childhood-outdoor-learning-environments-certificate" TargetMode="External"/><Relationship Id="rId1417" Type="http://schemas.openxmlformats.org/officeDocument/2006/relationships/hyperlink" Target="http://march1.arch.rpi.edu/academic/curriculum/" TargetMode="External"/><Relationship Id="rId1624" Type="http://schemas.openxmlformats.org/officeDocument/2006/relationships/hyperlink" Target="https://www.pdx.edu/business/grad-mred-curriculum" TargetMode="External"/><Relationship Id="rId1831" Type="http://schemas.openxmlformats.org/officeDocument/2006/relationships/hyperlink" Target="https://www.risd.edu/academics/architecture/" TargetMode="External"/><Relationship Id="rId121" Type="http://schemas.openxmlformats.org/officeDocument/2006/relationships/hyperlink" Target="https://www.cca.edu/architecture/maad/" TargetMode="External"/><Relationship Id="rId219" Type="http://schemas.openxmlformats.org/officeDocument/2006/relationships/hyperlink" Target="https://ced.berkeley.edu/academics/city-regional-planning/programs/bachelor-of-arts-in-urban-studies/" TargetMode="External"/><Relationship Id="rId426" Type="http://schemas.openxmlformats.org/officeDocument/2006/relationships/hyperlink" Target="https://planning.gatech.edu/master-city-and-regional-planning" TargetMode="External"/><Relationship Id="rId633" Type="http://schemas.openxmlformats.org/officeDocument/2006/relationships/hyperlink" Target="https://www.bsu.edu/academics/collegesanddepartments/architecture/academic-programs" TargetMode="External"/><Relationship Id="rId980" Type="http://schemas.openxmlformats.org/officeDocument/2006/relationships/hyperlink" Target="https://www.ltu.edu/uploads/media/arch-design/PDFs/Program_Flow_Charts/2020_2021/Dual_Degree_M_Arch_Medi_Comm_2020.pdf" TargetMode="External"/><Relationship Id="rId1056" Type="http://schemas.openxmlformats.org/officeDocument/2006/relationships/hyperlink" Target="https://catalog.dunwoody.edu/catalog-student-handbook/academic-programs/construction-sciences-building-technology/interior-design-idsn-bachelor-science/" TargetMode="External"/><Relationship Id="rId1263" Type="http://schemas.openxmlformats.org/officeDocument/2006/relationships/hyperlink" Target="https://bloustein.rutgers.edu/graduate/uppd/mcrp/" TargetMode="External"/><Relationship Id="rId1929" Type="http://schemas.openxmlformats.org/officeDocument/2006/relationships/hyperlink" Target="https://arch.rice.edu/academics/undergraduate" TargetMode="External"/><Relationship Id="rId2093" Type="http://schemas.openxmlformats.org/officeDocument/2006/relationships/hyperlink" Target="http://bulletin.vcu.edu/undergraduate/business/finance-insurance-real-estate/real-estate-bs/" TargetMode="External"/><Relationship Id="rId2107" Type="http://schemas.openxmlformats.org/officeDocument/2006/relationships/hyperlink" Target="https://archdesign.caus.vt.edu/degrees/master-of-landscape-architecture/" TargetMode="External"/><Relationship Id="rId840" Type="http://schemas.openxmlformats.org/officeDocument/2006/relationships/hyperlink" Target="https://dusp.mit.edu/sites/dusp.mit.edu/files/attachments/simple/UG%20Roadmaps.pdf" TargetMode="External"/><Relationship Id="rId938" Type="http://schemas.openxmlformats.org/officeDocument/2006/relationships/hyperlink" Target="https://www.salisbury.edu/explore-academics/programs/undergraduate-degree-programs/majors/urban-regional-planning-major.aspx" TargetMode="External"/><Relationship Id="rId1470" Type="http://schemas.openxmlformats.org/officeDocument/2006/relationships/hyperlink" Target="http://ap.buffalo.edu/academics/graduate-degrees/ms-real-estate-development.html" TargetMode="External"/><Relationship Id="rId1568" Type="http://schemas.openxmlformats.org/officeDocument/2006/relationships/hyperlink" Target="https://webapps2.uc.edu/ecurriculum/DegreePrograms/Home/MajorMap/3055" TargetMode="External"/><Relationship Id="rId1775" Type="http://schemas.openxmlformats.org/officeDocument/2006/relationships/hyperlink" Target="https://www.design.upenn.edu/architecture/graduate/post-professional-program-msd-aad" TargetMode="External"/><Relationship Id="rId67" Type="http://schemas.openxmlformats.org/officeDocument/2006/relationships/hyperlink" Target="https://capla.arizona.edu/academics/master-real-estate-development" TargetMode="External"/><Relationship Id="rId272" Type="http://schemas.openxmlformats.org/officeDocument/2006/relationships/hyperlink" Target="https://woodbury.edu/program/school-of-architecture/programs/interior-architecture/" TargetMode="External"/><Relationship Id="rId577" Type="http://schemas.openxmlformats.org/officeDocument/2006/relationships/hyperlink" Target="https://cuppa.uic.edu/academics/upp/upp-programs/mupp/" TargetMode="External"/><Relationship Id="rId700" Type="http://schemas.openxmlformats.org/officeDocument/2006/relationships/hyperlink" Target="https://design.uky.edu/mued-curriculum/" TargetMode="External"/><Relationship Id="rId1123" Type="http://schemas.openxmlformats.org/officeDocument/2006/relationships/hyperlink" Target="https://samfoxschool.wustl.edu/node/4125" TargetMode="External"/><Relationship Id="rId1330" Type="http://schemas.openxmlformats.org/officeDocument/2006/relationships/hyperlink" Target="https://aap.cornell.edu/academics/crp/graduate/ms-ma-rs-degree-details" TargetMode="External"/><Relationship Id="rId1428" Type="http://schemas.openxmlformats.org/officeDocument/2006/relationships/hyperlink" Target="https://www.rit.edu/study/architecture-march" TargetMode="External"/><Relationship Id="rId1635" Type="http://schemas.openxmlformats.org/officeDocument/2006/relationships/hyperlink" Target="https://pppm.uoregon.edu/grad/master-of-community-and-regional-planning" TargetMode="External"/><Relationship Id="rId1982" Type="http://schemas.openxmlformats.org/officeDocument/2006/relationships/hyperlink" Target="https://www.uta.edu/cappa/academics/landscape-architecture/master-landscape.php" TargetMode="External"/><Relationship Id="rId2160" Type="http://schemas.openxmlformats.org/officeDocument/2006/relationships/hyperlink" Target="https://www.tacoma.uw.edu/urban-studies/prospective-ma-students-1" TargetMode="External"/><Relationship Id="rId132" Type="http://schemas.openxmlformats.org/officeDocument/2006/relationships/hyperlink" Target="https://landscape.calpoly.edu/content/prospective/index" TargetMode="External"/><Relationship Id="rId784" Type="http://schemas.openxmlformats.org/officeDocument/2006/relationships/hyperlink" Target="https://www.bu.edu/met/degrees-certificates/applied-sustainability-graduate-certificate/" TargetMode="External"/><Relationship Id="rId991" Type="http://schemas.openxmlformats.org/officeDocument/2006/relationships/hyperlink" Target="https://www.canr.msu.edu/spdc/programs/interior_design/id_undergraduate_degrees" TargetMode="External"/><Relationship Id="rId1067" Type="http://schemas.openxmlformats.org/officeDocument/2006/relationships/hyperlink" Target="https://arch.design.umn.edu/programs/mssd/" TargetMode="External"/><Relationship Id="rId1842" Type="http://schemas.openxmlformats.org/officeDocument/2006/relationships/hyperlink" Target="https://www.rwu.edu/graduate/programs/graduate-programs/architecture" TargetMode="External"/><Relationship Id="rId2020" Type="http://schemas.openxmlformats.org/officeDocument/2006/relationships/hyperlink" Target="http://cacp.utsa.edu/academic-programs/department-of-architecture/m.arch.-3/" TargetMode="External"/><Relationship Id="rId437" Type="http://schemas.openxmlformats.org/officeDocument/2006/relationships/hyperlink" Target="https://bc.gatech.edu/master-science-building-construction-and-facility-management" TargetMode="External"/><Relationship Id="rId644" Type="http://schemas.openxmlformats.org/officeDocument/2006/relationships/hyperlink" Target="https://www.bsu.edu/-/media/www/departmentalcontent/cmid/pdf/cm_curriculumplan_2019-20x.pdf?la=en&amp;hash=08574281BE11B9E4581210B4A936C1DF5E665B7E" TargetMode="External"/><Relationship Id="rId851" Type="http://schemas.openxmlformats.org/officeDocument/2006/relationships/hyperlink" Target="https://camd.northeastern.edu/program/urban-planning-and-policy/" TargetMode="External"/><Relationship Id="rId1274" Type="http://schemas.openxmlformats.org/officeDocument/2006/relationships/hyperlink" Target="https://bloustein.rutgers.edu/undergraduate/urbanplanninganddesign/" TargetMode="External"/><Relationship Id="rId1481" Type="http://schemas.openxmlformats.org/officeDocument/2006/relationships/hyperlink" Target="https://www.newschool.edu/parsons/bfa-architectural-design-curriculum/" TargetMode="External"/><Relationship Id="rId1579" Type="http://schemas.openxmlformats.org/officeDocument/2006/relationships/hyperlink" Target="https://www.ursuline.edu/academics/programs/historic-preservation2/course-requirements" TargetMode="External"/><Relationship Id="rId1702" Type="http://schemas.openxmlformats.org/officeDocument/2006/relationships/hyperlink" Target="https://www.jefferson.edu/academics/colleges-schools-institutes/architecture-and-the-built-environment/programs/landscape-architecture/curriculum.html" TargetMode="External"/><Relationship Id="rId2118" Type="http://schemas.openxmlformats.org/officeDocument/2006/relationships/hyperlink" Target="https://archdesign.caus.vt.edu/degrees/ph-d-in-architecture-and-design-research/" TargetMode="External"/><Relationship Id="rId283" Type="http://schemas.openxmlformats.org/officeDocument/2006/relationships/hyperlink" Target="https://architectureandplanning.ucdenver.edu/architecture/academics/masters-programs/master-landscape-architecture" TargetMode="External"/><Relationship Id="rId490" Type="http://schemas.openxmlformats.org/officeDocument/2006/relationships/hyperlink" Target="https://manoa.hawaii.edu/durp/admissions/phd-in-urban-and-regional-planning/" TargetMode="External"/><Relationship Id="rId504" Type="http://schemas.openxmlformats.org/officeDocument/2006/relationships/hyperlink" Target="https://www.design.iastate.edu/architecture/degrees/architecture-march/" TargetMode="External"/><Relationship Id="rId711" Type="http://schemas.openxmlformats.org/officeDocument/2006/relationships/hyperlink" Target="https://design.lsu.edu/landscape-architecture/admissions/bachelor-of-landscape-architecture/" TargetMode="External"/><Relationship Id="rId949" Type="http://schemas.openxmlformats.org/officeDocument/2006/relationships/hyperlink" Target="https://arch.umd.edu/hisp/historic-preservation" TargetMode="External"/><Relationship Id="rId1134" Type="http://schemas.openxmlformats.org/officeDocument/2006/relationships/hyperlink" Target="https://samfoxschool.wustl.edu/programs/msas" TargetMode="External"/><Relationship Id="rId1341" Type="http://schemas.openxmlformats.org/officeDocument/2006/relationships/hyperlink" Target="https://landscape.cals.cornell.edu/undergraduate/degree-sequence/" TargetMode="External"/><Relationship Id="rId1786" Type="http://schemas.openxmlformats.org/officeDocument/2006/relationships/hyperlink" Target="https://www.design.upenn.edu/all-degrees-certificates/master-urban-spatial-analytics" TargetMode="External"/><Relationship Id="rId1993" Type="http://schemas.openxmlformats.org/officeDocument/2006/relationships/hyperlink" Target="https://soa.utexas.edu/programs/community-and-regional-planning/master-science-community-and-regional-planning-mscrp" TargetMode="External"/><Relationship Id="rId2171" Type="http://schemas.openxmlformats.org/officeDocument/2006/relationships/hyperlink" Target="https://sdc.wsu.edu/documents/2020/06/wsu-architecture-advising-plan-fall-2020-spring-2021.pdf/" TargetMode="External"/><Relationship Id="rId78" Type="http://schemas.openxmlformats.org/officeDocument/2006/relationships/hyperlink" Target="https://capla.arizona.edu/sites/default/files/CAPLA%20MRED%20Overview%20and%20Curriculum.pdf" TargetMode="External"/><Relationship Id="rId143" Type="http://schemas.openxmlformats.org/officeDocument/2006/relationships/hyperlink" Target="http://cpp-env-static.s3-us-west-2.amazonaws.com/prod/s3fs-public/attached_files/MArch_36.jpg" TargetMode="External"/><Relationship Id="rId350" Type="http://schemas.openxmlformats.org/officeDocument/2006/relationships/hyperlink" Target="http://science.fau.edu/departments/urban-regional-planning/burp/curriculum/" TargetMode="External"/><Relationship Id="rId588" Type="http://schemas.openxmlformats.org/officeDocument/2006/relationships/hyperlink" Target="https://catalog.uic.edu/ucat/colleges-depts/urban-planning-public-affairs/upp/ba/" TargetMode="External"/><Relationship Id="rId795" Type="http://schemas.openxmlformats.org/officeDocument/2006/relationships/hyperlink" Target="https://www.gsd.harvard.edu/urban-planning-design/master-in-urban-planning/degree-requirements/" TargetMode="External"/><Relationship Id="rId809" Type="http://schemas.openxmlformats.org/officeDocument/2006/relationships/hyperlink" Target="https://www.gsd.harvard.edu/doctoral-programs/doctor-of-philosophy/requirements/" TargetMode="External"/><Relationship Id="rId1201" Type="http://schemas.openxmlformats.org/officeDocument/2006/relationships/hyperlink" Target="https://planning.unc.edu/academics/masters/" TargetMode="External"/><Relationship Id="rId1439" Type="http://schemas.openxmlformats.org/officeDocument/2006/relationships/hyperlink" Target="https://www.esf.edu/la/courses.asp" TargetMode="External"/><Relationship Id="rId1646" Type="http://schemas.openxmlformats.org/officeDocument/2006/relationships/hyperlink" Target="https://archenvironment.uoregon.edu/hp/grad/ms" TargetMode="External"/><Relationship Id="rId1853" Type="http://schemas.openxmlformats.org/officeDocument/2006/relationships/hyperlink" Target="https://web.uri.edu/lar/academics/community-planning-certificate/" TargetMode="External"/><Relationship Id="rId2031" Type="http://schemas.openxmlformats.org/officeDocument/2006/relationships/hyperlink" Target="https://catalog.utsa.edu/graduate/architecture/" TargetMode="External"/><Relationship Id="rId9" Type="http://schemas.openxmlformats.org/officeDocument/2006/relationships/hyperlink" Target="https://cadc.auburn.edu/wp-content/uploads/2020/03/Graduate_MSArch.pdf" TargetMode="External"/><Relationship Id="rId210" Type="http://schemas.openxmlformats.org/officeDocument/2006/relationships/hyperlink" Target="https://ced.berkeley.edu/academics/real-estate/real-estate-programs/curriculum/" TargetMode="External"/><Relationship Id="rId448" Type="http://schemas.openxmlformats.org/officeDocument/2006/relationships/hyperlink" Target="https://bc.gatech.edu/bachelor-science-building-construction" TargetMode="External"/><Relationship Id="rId655" Type="http://schemas.openxmlformats.org/officeDocument/2006/relationships/hyperlink" Target="https://www.indiana.edu/academics/degrees-majors/degree/real-estate-bsb-iu-bloomington-rlestbsb" TargetMode="External"/><Relationship Id="rId862" Type="http://schemas.openxmlformats.org/officeDocument/2006/relationships/hyperlink" Target="http://catalog.northeastern.edu/undergraduate/arts-media-design/architecture/architecture-graphic-information-design-bs/" TargetMode="External"/><Relationship Id="rId1078" Type="http://schemas.openxmlformats.org/officeDocument/2006/relationships/hyperlink" Target="https://dha.design.umn.edu/programs/grad/documents/PhDChecklist_018.pdf" TargetMode="External"/><Relationship Id="rId1285" Type="http://schemas.openxmlformats.org/officeDocument/2006/relationships/hyperlink" Target="https://www.uno.edu/academics/colaehd/la/planning-and-urban-studies/graduate/transportation-master" TargetMode="External"/><Relationship Id="rId1492" Type="http://schemas.openxmlformats.org/officeDocument/2006/relationships/hyperlink" Target="http://www.belmontcollege.edu/current-students/programs-of-study/building-preservationrestoration/" TargetMode="External"/><Relationship Id="rId1506" Type="http://schemas.openxmlformats.org/officeDocument/2006/relationships/hyperlink" Target="https://urban.csuohio.edu/sites/default/files/MSUS_CurriculumSheet_2020.pdf" TargetMode="External"/><Relationship Id="rId1713" Type="http://schemas.openxmlformats.org/officeDocument/2006/relationships/hyperlink" Target="https://www.jefferson.edu/academics/colleges-schools-institutes/architecture-and-the-built-environment/programs/construction-management-ms.html" TargetMode="External"/><Relationship Id="rId1920" Type="http://schemas.openxmlformats.org/officeDocument/2006/relationships/hyperlink" Target="https://www.pvamu.edu/soa/programs/undergraduate/architecture/" TargetMode="External"/><Relationship Id="rId2129" Type="http://schemas.openxmlformats.org/officeDocument/2006/relationships/hyperlink" Target="https://www.ewu.edu/css/geography-anthropology/urban-regional-planning/ba/course-sequence/" TargetMode="External"/><Relationship Id="rId294" Type="http://schemas.openxmlformats.org/officeDocument/2006/relationships/hyperlink" Target="http://plantscience.uconn.edu/Students/Undergrad/Landscape_Architecture.php" TargetMode="External"/><Relationship Id="rId308" Type="http://schemas.openxmlformats.org/officeDocument/2006/relationships/hyperlink" Target="https://architecture.catholic.edu/academics/undergraduate-programs/architecture/index.html" TargetMode="External"/><Relationship Id="rId515" Type="http://schemas.openxmlformats.org/officeDocument/2006/relationships/hyperlink" Target="https://www.design.iastate.edu/wp-content/uploads/2020/07/DASMAPostProfessional2020-1.pdf" TargetMode="External"/><Relationship Id="rId722" Type="http://schemas.openxmlformats.org/officeDocument/2006/relationships/hyperlink" Target="http://design.latech.edu/wp-content/uploads/2017/04/8-3-2015-SOA-Graduate-Application.pdf" TargetMode="External"/><Relationship Id="rId1145" Type="http://schemas.openxmlformats.org/officeDocument/2006/relationships/hyperlink" Target="https://www.jsums.edu/planning/files/2010/07/Ph.D.-Curriculum.pdf" TargetMode="External"/><Relationship Id="rId1352" Type="http://schemas.openxmlformats.org/officeDocument/2006/relationships/hyperlink" Target="https://aap.cornell.edu/academics/architecture/graduate/haud" TargetMode="External"/><Relationship Id="rId1797" Type="http://schemas.openxmlformats.org/officeDocument/2006/relationships/hyperlink" Target="https://www.arch.pitt.edu/current-incoming-students/bs-architecture" TargetMode="External"/><Relationship Id="rId2182" Type="http://schemas.openxmlformats.org/officeDocument/2006/relationships/hyperlink" Target="https://dpla.wisc.edu/bsla-professional-degree/" TargetMode="External"/><Relationship Id="rId89" Type="http://schemas.openxmlformats.org/officeDocument/2006/relationships/hyperlink" Target="https://capla.arizona.edu/academics/master-science-architecture" TargetMode="External"/><Relationship Id="rId154" Type="http://schemas.openxmlformats.org/officeDocument/2006/relationships/hyperlink" Target="http://env.cpp.edu/urp/degree/bachelor-science-urban-and-regional-planning" TargetMode="External"/><Relationship Id="rId361" Type="http://schemas.openxmlformats.org/officeDocument/2006/relationships/hyperlink" Target="http://catalog.fiu.edu/2019_2020/graduate/College_of_Communication_Architecture_The_Arts/Graduate_Architecture.pdf" TargetMode="External"/><Relationship Id="rId599" Type="http://schemas.openxmlformats.org/officeDocument/2006/relationships/hyperlink" Target="https://landarch.illinois.edu/mla-program/" TargetMode="External"/><Relationship Id="rId1005" Type="http://schemas.openxmlformats.org/officeDocument/2006/relationships/hyperlink" Target="https://seas.umich.edu/academics/ms" TargetMode="External"/><Relationship Id="rId1212" Type="http://schemas.openxmlformats.org/officeDocument/2006/relationships/hyperlink" Target="https://coaa.uncc.edu/architecture/graduate-programs/master-urban-design" TargetMode="External"/><Relationship Id="rId1657" Type="http://schemas.openxmlformats.org/officeDocument/2006/relationships/hyperlink" Target="https://soa.cmu.edu/barch" TargetMode="External"/><Relationship Id="rId1864" Type="http://schemas.openxmlformats.org/officeDocument/2006/relationships/hyperlink" Target="http://www.clemson.edu/caah/departments/architecture/programs/la/academics/graduate-programs/index.html" TargetMode="External"/><Relationship Id="rId2042" Type="http://schemas.openxmlformats.org/officeDocument/2006/relationships/hyperlink" Target="https://uh.edu/architecture/programs/graduate-programs/architecture-level1/" TargetMode="External"/><Relationship Id="rId459" Type="http://schemas.openxmlformats.org/officeDocument/2006/relationships/hyperlink" Target="http://catalog.kennesaw.edu/preview_program.php?catoid=51&amp;poid=6049&amp;hl=architecture&amp;returnto=search" TargetMode="External"/><Relationship Id="rId666" Type="http://schemas.openxmlformats.org/officeDocument/2006/relationships/hyperlink" Target="https://apdesign.k-state.edu/larcp/la/LA_ProgramOfferings.html" TargetMode="External"/><Relationship Id="rId873" Type="http://schemas.openxmlformats.org/officeDocument/2006/relationships/hyperlink" Target="https://www.umass.edu/larp/graduate/regional-planning-mrp" TargetMode="External"/><Relationship Id="rId1089" Type="http://schemas.openxmlformats.org/officeDocument/2006/relationships/hyperlink" Target="https://www.nursing.umn.edu/degrees-programs/certificates/health-care-design-and-innovation-post-baccalaureate-certificate" TargetMode="External"/><Relationship Id="rId1296" Type="http://schemas.openxmlformats.org/officeDocument/2006/relationships/hyperlink" Target="https://www.unlv.edu/architecture/bs-arch" TargetMode="External"/><Relationship Id="rId1517" Type="http://schemas.openxmlformats.org/officeDocument/2006/relationships/hyperlink" Target="https://www.kent.edu/caed/master-science-construction-management" TargetMode="External"/><Relationship Id="rId1724" Type="http://schemas.openxmlformats.org/officeDocument/2006/relationships/hyperlink" Target="https://www.jefferson.edu/academics/colleges-schools-institutes/architecture-and-the-built-environment/programs/sustainable-design-ms/curriculum.html" TargetMode="External"/><Relationship Id="rId16" Type="http://schemas.openxmlformats.org/officeDocument/2006/relationships/hyperlink" Target="https://www.tuskegee.edu/programs-courses/colleges-schools/tsacs/department-of-architecture" TargetMode="External"/><Relationship Id="rId221" Type="http://schemas.openxmlformats.org/officeDocument/2006/relationships/hyperlink" Target="https://humanecology.ucdavis.edu/landscape-architecture-major" TargetMode="External"/><Relationship Id="rId319" Type="http://schemas.openxmlformats.org/officeDocument/2006/relationships/hyperlink" Target="https://www.cps.gwu.edu/sustainable-urban-planning-master-professional-studies" TargetMode="External"/><Relationship Id="rId526" Type="http://schemas.openxmlformats.org/officeDocument/2006/relationships/hyperlink" Target="https://www.uidaho.edu/caa/programs/landscape-architecture/academic-programs/graduate/mla-landscape-architecture" TargetMode="External"/><Relationship Id="rId1156" Type="http://schemas.openxmlformats.org/officeDocument/2006/relationships/hyperlink" Target="http://catalog.msstate.edu/undergraduate/collegesanddegreeprograms/collegeofarchitectureartanddesign/interiordesign/" TargetMode="External"/><Relationship Id="rId1363" Type="http://schemas.openxmlformats.org/officeDocument/2006/relationships/hyperlink" Target="https://ssa.ccny.cuny.edu/programs-centers/graduate-programs/ms-arch/" TargetMode="External"/><Relationship Id="rId1931" Type="http://schemas.openxmlformats.org/officeDocument/2006/relationships/hyperlink" Target="https://arch.rice.edu/academics/undergraduate" TargetMode="External"/><Relationship Id="rId2207" Type="http://schemas.openxmlformats.org/officeDocument/2006/relationships/hyperlink" Target="https://designcomm.wvu.edu/undergraduate/majors/interior-architecture" TargetMode="External"/><Relationship Id="rId733" Type="http://schemas.openxmlformats.org/officeDocument/2006/relationships/hyperlink" Target="https://architecture.tulane.edu/academics/architecture/ms-arc" TargetMode="External"/><Relationship Id="rId940" Type="http://schemas.openxmlformats.org/officeDocument/2006/relationships/hyperlink" Target="https://arch.umd.edu/arch/degree/master-architecture" TargetMode="External"/><Relationship Id="rId1016" Type="http://schemas.openxmlformats.org/officeDocument/2006/relationships/hyperlink" Target="https://taubmancollege.umich.edu/sites/default/files/files/architecture/SampleSchedules/2020_1019_PhD-Curriculum.pdf" TargetMode="External"/><Relationship Id="rId1570" Type="http://schemas.openxmlformats.org/officeDocument/2006/relationships/hyperlink" Target="https://webapps2.uc.edu/ecurriculum/DegreePrograms/home/MajorMap/3426" TargetMode="External"/><Relationship Id="rId1668" Type="http://schemas.openxmlformats.org/officeDocument/2006/relationships/hyperlink" Target="https://static1.squarespace.com/static/54c2a5c7e4b043776a0b0036/t/577bee73579fb35f9469b309/1467739764244/cmu_phdaecm_062011.pdf" TargetMode="External"/><Relationship Id="rId1875" Type="http://schemas.openxmlformats.org/officeDocument/2006/relationships/hyperlink" Target="http://www.clemson.edu/caah/departments/architecture/programs/graduate/architecture-and-health/phd-curriculum.html" TargetMode="External"/><Relationship Id="rId2193" Type="http://schemas.openxmlformats.org/officeDocument/2006/relationships/hyperlink" Target="https://uwm.edu/sarup/architecture/march/" TargetMode="External"/><Relationship Id="rId165" Type="http://schemas.openxmlformats.org/officeDocument/2006/relationships/hyperlink" Target="https://newschoolarch.edu/wp-content/uploads/2018/07/Bachelor-of-Arts-in-Architecture-Program-Outline-2020-2021.pdf" TargetMode="External"/><Relationship Id="rId372" Type="http://schemas.openxmlformats.org/officeDocument/2006/relationships/hyperlink" Target="https://coss.fsu.edu/durp/Doctoral-Program/" TargetMode="External"/><Relationship Id="rId677" Type="http://schemas.openxmlformats.org/officeDocument/2006/relationships/hyperlink" Target="https://architecture.ku.edu/" TargetMode="External"/><Relationship Id="rId800" Type="http://schemas.openxmlformats.org/officeDocument/2006/relationships/hyperlink" Target="https://www.gsd.harvard.edu/design-studies/general-requirements/" TargetMode="External"/><Relationship Id="rId1223" Type="http://schemas.openxmlformats.org/officeDocument/2006/relationships/hyperlink" Target="https://architecture.unl.edu/degree-programs/interior-design/ms-architecture-specialization-interior-design" TargetMode="External"/><Relationship Id="rId1430" Type="http://schemas.openxmlformats.org/officeDocument/2006/relationships/hyperlink" Target="https://www.albany.edu/geographyplanning/programs/ba-urban-studies-and-planning" TargetMode="External"/><Relationship Id="rId1528" Type="http://schemas.openxmlformats.org/officeDocument/2006/relationships/hyperlink" Target="https://www.kent.edu/caed/acce-required-public-information" TargetMode="External"/><Relationship Id="rId2053" Type="http://schemas.openxmlformats.org/officeDocument/2006/relationships/hyperlink" Target="http://soa.cap.utah.edu/wp-content/uploads/sites/3/2014/10/ARCH-MAJOR-COURSE-MAP.pdf" TargetMode="External"/><Relationship Id="rId232" Type="http://schemas.openxmlformats.org/officeDocument/2006/relationships/hyperlink" Target="https://www.aud.ucla.edu/academics/m-s-architecture-and-urban-design" TargetMode="External"/><Relationship Id="rId884" Type="http://schemas.openxmlformats.org/officeDocument/2006/relationships/hyperlink" Target="https://www.umass.edu/architecture/bfa-architecture" TargetMode="External"/><Relationship Id="rId1735" Type="http://schemas.openxmlformats.org/officeDocument/2006/relationships/hyperlink" Target="https://stuckeman.psu.edu/larch/programs/bla" TargetMode="External"/><Relationship Id="rId1942" Type="http://schemas.openxmlformats.org/officeDocument/2006/relationships/hyperlink" Target="http://laup.arch.tamu.edu/academics/graduate/mlpd/index.html" TargetMode="External"/><Relationship Id="rId2120" Type="http://schemas.openxmlformats.org/officeDocument/2006/relationships/hyperlink" Target="https://www.norwich.edu/programs/architecture-and-art" TargetMode="External"/><Relationship Id="rId27" Type="http://schemas.openxmlformats.org/officeDocument/2006/relationships/hyperlink" Target="https://fayjones.uark.edu/academics/interior-design/curriculum.php" TargetMode="External"/><Relationship Id="rId537" Type="http://schemas.openxmlformats.org/officeDocument/2006/relationships/hyperlink" Target="https://www.iit.edu/academics/programs/architecture-barch" TargetMode="External"/><Relationship Id="rId744" Type="http://schemas.openxmlformats.org/officeDocument/2006/relationships/hyperlink" Target="https://soad.louisiana.edu/programs/master-architecture/masters-pre-professional-degree/curriculum" TargetMode="External"/><Relationship Id="rId951" Type="http://schemas.openxmlformats.org/officeDocument/2006/relationships/hyperlink" Target="https://arch.umd.edu/rdev/real-estate-development" TargetMode="External"/><Relationship Id="rId1167" Type="http://schemas.openxmlformats.org/officeDocument/2006/relationships/hyperlink" Target="https://planning.ecu.edu/academic-programs-5/academic-programs-2/" TargetMode="External"/><Relationship Id="rId1374" Type="http://schemas.openxmlformats.org/officeDocument/2006/relationships/hyperlink" Target="https://www.nyit.edu/degrees/architecture_barch/" TargetMode="External"/><Relationship Id="rId1581" Type="http://schemas.openxmlformats.org/officeDocument/2006/relationships/hyperlink" Target="http://www.hortla.okstate.edu/academics/landscape-architecture" TargetMode="External"/><Relationship Id="rId1679" Type="http://schemas.openxmlformats.org/officeDocument/2006/relationships/hyperlink" Target="https://soa.cmu.edu/ddes" TargetMode="External"/><Relationship Id="rId1802" Type="http://schemas.openxmlformats.org/officeDocument/2006/relationships/hyperlink" Target="https://www.wcupa.edu/business-PublicManagement/geographyPlanning/planningTrack.aspx" TargetMode="External"/><Relationship Id="rId2218" Type="http://schemas.openxmlformats.org/officeDocument/2006/relationships/hyperlink" Target="https://designcomm.wvu.edu/graduate/human-and-community-development" TargetMode="External"/><Relationship Id="rId80" Type="http://schemas.openxmlformats.org/officeDocument/2006/relationships/hyperlink" Target="https://capla.arizona.edu/sites/default/files/CAPLA%20MRED%20Overview%20and%20Curriculum.pdf" TargetMode="External"/><Relationship Id="rId176" Type="http://schemas.openxmlformats.org/officeDocument/2006/relationships/hyperlink" Target="https://curriculum.sdsu.edu/curriculum-services/graduate-bulletin/19_20_gb/044-city-planning.pdf" TargetMode="External"/><Relationship Id="rId383" Type="http://schemas.openxmlformats.org/officeDocument/2006/relationships/hyperlink" Target="https://dcp.ufl.edu/architecture/graduate-school/m-s-in-architectural-studies/" TargetMode="External"/><Relationship Id="rId590" Type="http://schemas.openxmlformats.org/officeDocument/2006/relationships/hyperlink" Target="https://arch.uic.edu/bachelor-science-architecture-curriculum" TargetMode="External"/><Relationship Id="rId604" Type="http://schemas.openxmlformats.org/officeDocument/2006/relationships/hyperlink" Target="https://urban.illinois.edu/programs-applying/master-urban-planning/what-to-expect-mup/" TargetMode="External"/><Relationship Id="rId811" Type="http://schemas.openxmlformats.org/officeDocument/2006/relationships/hyperlink" Target="https://massart.edu/academics/programs/architectural-design" TargetMode="External"/><Relationship Id="rId1027" Type="http://schemas.openxmlformats.org/officeDocument/2006/relationships/hyperlink" Target="https://clas.wayne.edu/usp/undergrad/ba" TargetMode="External"/><Relationship Id="rId1234" Type="http://schemas.openxmlformats.org/officeDocument/2006/relationships/hyperlink" Target="https://coursecatalog.plymouth.edu/graduate-programs/historic-preservation-ma/" TargetMode="External"/><Relationship Id="rId1441" Type="http://schemas.openxmlformats.org/officeDocument/2006/relationships/hyperlink" Target="https://www.esf.edu/la/graduate/ms.htm" TargetMode="External"/><Relationship Id="rId1886" Type="http://schemas.openxmlformats.org/officeDocument/2006/relationships/hyperlink" Target="http://arthistory.cofc.edu/undergrad-progs/index.php" TargetMode="External"/><Relationship Id="rId2064" Type="http://schemas.openxmlformats.org/officeDocument/2006/relationships/hyperlink" Target="https://laep.usu.edu/degrees/mla-fp-1" TargetMode="External"/><Relationship Id="rId243" Type="http://schemas.openxmlformats.org/officeDocument/2006/relationships/hyperlink" Target="https://luskin.ucla.edu/undergraduate-program/public-affairs-major-curriculum" TargetMode="External"/><Relationship Id="rId450" Type="http://schemas.openxmlformats.org/officeDocument/2006/relationships/hyperlink" Target="https://id.gatech.edu/academics/bsid" TargetMode="External"/><Relationship Id="rId688" Type="http://schemas.openxmlformats.org/officeDocument/2006/relationships/hyperlink" Target="https://design.uky.edu/historic-preservation-degrees/" TargetMode="External"/><Relationship Id="rId895" Type="http://schemas.openxmlformats.org/officeDocument/2006/relationships/hyperlink" Target="https://catalog.wit.edu/management/construction-management/building-construction-management-bachelor/" TargetMode="External"/><Relationship Id="rId909" Type="http://schemas.openxmlformats.org/officeDocument/2006/relationships/hyperlink" Target="https://catalog.aacc.edu/preview_program.php?catoid=28&amp;poid=10368" TargetMode="External"/><Relationship Id="rId1080" Type="http://schemas.openxmlformats.org/officeDocument/2006/relationships/hyperlink" Target="https://dha.design.umn.edu/programs/grad/documents/CPCSHousingStudiesMSPlanA.pdf" TargetMode="External"/><Relationship Id="rId1301" Type="http://schemas.openxmlformats.org/officeDocument/2006/relationships/hyperlink" Target="https://www.arch.columbia.edu/programs/1-master-of-architecture/degree-requirements" TargetMode="External"/><Relationship Id="rId1539" Type="http://schemas.openxmlformats.org/officeDocument/2006/relationships/hyperlink" Target="https://knowlton.osu.edu/mcrp" TargetMode="External"/><Relationship Id="rId1746" Type="http://schemas.openxmlformats.org/officeDocument/2006/relationships/hyperlink" Target="https://www.worldcampus.psu.edu/degrees-and-certificates/geodesign-masters/courses" TargetMode="External"/><Relationship Id="rId1953" Type="http://schemas.openxmlformats.org/officeDocument/2006/relationships/hyperlink" Target="http://dept.arch.tamu.edu/undergraduate/prospective-students/approved-courses/index.html" TargetMode="External"/><Relationship Id="rId2131" Type="http://schemas.openxmlformats.org/officeDocument/2006/relationships/hyperlink" Target="https://larch.be.uw.edu/programs/undergraduate/" TargetMode="External"/><Relationship Id="rId38" Type="http://schemas.openxmlformats.org/officeDocument/2006/relationships/hyperlink" Target="https://design.asu.edu/degree-programs/architecture-march" TargetMode="External"/><Relationship Id="rId103" Type="http://schemas.openxmlformats.org/officeDocument/2006/relationships/hyperlink" Target="https://www.academyart.edu/academics/architecture/" TargetMode="External"/><Relationship Id="rId310" Type="http://schemas.openxmlformats.org/officeDocument/2006/relationships/hyperlink" Target="https://architecture.catholic.edu/academics/undergraduate-programs/architectural-studies/index.html" TargetMode="External"/><Relationship Id="rId548" Type="http://schemas.openxmlformats.org/officeDocument/2006/relationships/hyperlink" Target="https://www.judsonu.edu/uploadedFiles/__Judson_Public/Catalog/Traditional_Students/Schools/Art_Design_and_Arch/ARCH.pdf" TargetMode="External"/><Relationship Id="rId755" Type="http://schemas.openxmlformats.org/officeDocument/2006/relationships/hyperlink" Target="http://www.the-bac.edu/" TargetMode="External"/><Relationship Id="rId962" Type="http://schemas.openxmlformats.org/officeDocument/2006/relationships/hyperlink" Target="https://catalog.emich.edu/preview_program.php?catoid=33&amp;poid=13905" TargetMode="External"/><Relationship Id="rId1178" Type="http://schemas.openxmlformats.org/officeDocument/2006/relationships/hyperlink" Target="https://oucc.dasa.ncsu.edu/dn-12idb-nosubplan-2198/" TargetMode="External"/><Relationship Id="rId1385" Type="http://schemas.openxmlformats.org/officeDocument/2006/relationships/hyperlink" Target="https://wagner.nyu.edu/education/degrees/master-urban-planning/curriculum" TargetMode="External"/><Relationship Id="rId1592" Type="http://schemas.openxmlformats.org/officeDocument/2006/relationships/hyperlink" Target="http://ou-public.courseleaf.com/gibbs-architecture/architecture/architecture-four-year-program-bachelor-architecture/" TargetMode="External"/><Relationship Id="rId1606" Type="http://schemas.openxmlformats.org/officeDocument/2006/relationships/hyperlink" Target="http://ou-public.courseleaf.com/gibbs-architecture/landscape-architecture/landscape-architectural-studies-master-landscape-architecture/" TargetMode="External"/><Relationship Id="rId1813" Type="http://schemas.openxmlformats.org/officeDocument/2006/relationships/hyperlink" Target="https://studyarchitecture.com/school/universidad-del-turabo/" TargetMode="External"/><Relationship Id="rId91" Type="http://schemas.openxmlformats.org/officeDocument/2006/relationships/hyperlink" Target="https://www.academyart.edu/academics/architecture/" TargetMode="External"/><Relationship Id="rId187" Type="http://schemas.openxmlformats.org/officeDocument/2006/relationships/hyperlink" Target="https://issuu.com/sci-arc/docs/2018-19_course_catalog?e=2062453/66473096" TargetMode="External"/><Relationship Id="rId394" Type="http://schemas.openxmlformats.org/officeDocument/2006/relationships/hyperlink" Target="https://catalog.ufl.edu/graduate/colleges-departments/design-construction-planning/landscape-architecture/" TargetMode="External"/><Relationship Id="rId408" Type="http://schemas.openxmlformats.org/officeDocument/2006/relationships/hyperlink" Target="https://grad.arc.miami.edu/curriculum/m.arch-curriculum/index.html" TargetMode="External"/><Relationship Id="rId615" Type="http://schemas.openxmlformats.org/officeDocument/2006/relationships/hyperlink" Target="https://www.bsu.edu/academics/collegesanddepartments/architecture/academic-programs" TargetMode="External"/><Relationship Id="rId822" Type="http://schemas.openxmlformats.org/officeDocument/2006/relationships/hyperlink" Target="https://architecture.mit.edu/building-technology/degree/smbt" TargetMode="External"/><Relationship Id="rId1038" Type="http://schemas.openxmlformats.org/officeDocument/2006/relationships/hyperlink" Target="https://catalog.dunwoody.edu/catalog-student-handbook/academic-programs/construction-sciences-building-technology/architectural-drafting-design-arch-aas/" TargetMode="External"/><Relationship Id="rId1245" Type="http://schemas.openxmlformats.org/officeDocument/2006/relationships/hyperlink" Target="https://design.njit.edu/master-infrastructure-planning" TargetMode="External"/><Relationship Id="rId1452" Type="http://schemas.openxmlformats.org/officeDocument/2006/relationships/hyperlink" Target="https://www.esf.edu/fnrm/graduate/scm/" TargetMode="External"/><Relationship Id="rId1897" Type="http://schemas.openxmlformats.org/officeDocument/2006/relationships/hyperlink" Target="https://www.belmont.edu/omore/undergrad/architecture/courses.html" TargetMode="External"/><Relationship Id="rId2075" Type="http://schemas.openxmlformats.org/officeDocument/2006/relationships/hyperlink" Target="http://records.ureg.virginia.edu/preview_program.php?catoid=49&amp;poid=6210" TargetMode="External"/><Relationship Id="rId254" Type="http://schemas.openxmlformats.org/officeDocument/2006/relationships/hyperlink" Target="https://arch.usc.edu/master-of-advanced-architectural-studies" TargetMode="External"/><Relationship Id="rId699" Type="http://schemas.openxmlformats.org/officeDocument/2006/relationships/hyperlink" Target="https://design.uky.edu/urban-and-environmental-design/" TargetMode="External"/><Relationship Id="rId1091" Type="http://schemas.openxmlformats.org/officeDocument/2006/relationships/hyperlink" Target="https://design.umn.edu/academics/pid_minor.html" TargetMode="External"/><Relationship Id="rId1105" Type="http://schemas.openxmlformats.org/officeDocument/2006/relationships/hyperlink" Target="https://geosciences.missouristate.edu/mnas/" TargetMode="External"/><Relationship Id="rId1312" Type="http://schemas.openxmlformats.org/officeDocument/2006/relationships/hyperlink" Target="https://www.arch.columbia.edu/programs/3-m-s-advanced-architectural-design" TargetMode="External"/><Relationship Id="rId1757" Type="http://schemas.openxmlformats.org/officeDocument/2006/relationships/hyperlink" Target="https://bulletin.temple.edu/graduate/scd/tyler/city-regional-planning-ms/" TargetMode="External"/><Relationship Id="rId1964" Type="http://schemas.openxmlformats.org/officeDocument/2006/relationships/hyperlink" Target="http://www.depts.ttu.edu/larc/programs_and_degrees/bla/index.php" TargetMode="External"/><Relationship Id="rId49" Type="http://schemas.openxmlformats.org/officeDocument/2006/relationships/hyperlink" Target="https://sgsup.asu.edu/degree-programs/graduate-degrees/master-urban-environmental-planning" TargetMode="External"/><Relationship Id="rId114" Type="http://schemas.openxmlformats.org/officeDocument/2006/relationships/hyperlink" Target="https://cavad.calbaptist.edu/programs/architecture-program" TargetMode="External"/><Relationship Id="rId461" Type="http://schemas.openxmlformats.org/officeDocument/2006/relationships/hyperlink" Target="https://www.scad.edu/academics/programs/architecture/degrees/bfa" TargetMode="External"/><Relationship Id="rId559" Type="http://schemas.openxmlformats.org/officeDocument/2006/relationships/hyperlink" Target="https://www.saic.edu/academics/departments/aiado/master-architecture" TargetMode="External"/><Relationship Id="rId766" Type="http://schemas.openxmlformats.org/officeDocument/2006/relationships/hyperlink" Target="https://the-bac.edu/academics/school-of-design-studies/master-of-design-for-human-health/mds-design-for-human-health-curriculum" TargetMode="External"/><Relationship Id="rId1189" Type="http://schemas.openxmlformats.org/officeDocument/2006/relationships/hyperlink" Target="https://design.ncsu.edu/academics/industrial-design/" TargetMode="External"/><Relationship Id="rId1396" Type="http://schemas.openxmlformats.org/officeDocument/2006/relationships/hyperlink" Target="https://www.pratt.edu/academics/architecture/grad-arch-urban-design/dept-urban-design/" TargetMode="External"/><Relationship Id="rId1617" Type="http://schemas.openxmlformats.org/officeDocument/2006/relationships/hyperlink" Target="https://www.clatsopcc.edu/academic-path/academic-programs-a-z/historic-preservation/" TargetMode="External"/><Relationship Id="rId1824" Type="http://schemas.openxmlformats.org/officeDocument/2006/relationships/hyperlink" Target="http://planificacion.uprrp.edu/?page_id=43" TargetMode="External"/><Relationship Id="rId2142" Type="http://schemas.openxmlformats.org/officeDocument/2006/relationships/hyperlink" Target="http://arch.be.washington.edu/admissions/m-arch/" TargetMode="External"/><Relationship Id="rId198" Type="http://schemas.openxmlformats.org/officeDocument/2006/relationships/hyperlink" Target="https://ced.berkeley.edu/academics/architecture/programs/master-of-science-1/" TargetMode="External"/><Relationship Id="rId321" Type="http://schemas.openxmlformats.org/officeDocument/2006/relationships/hyperlink" Target="https://scs.georgetown.edu/programs/356/master-of-professional-studies-urban-and-regional-planning/" TargetMode="External"/><Relationship Id="rId419" Type="http://schemas.openxmlformats.org/officeDocument/2006/relationships/hyperlink" Target="https://bulletin.miami.edu/undergraduate-academic-programs/engineering/civil-architectural-environmental-engineering/architectural-engineering-bs-master-architecture-dual-degree/" TargetMode="External"/><Relationship Id="rId626" Type="http://schemas.openxmlformats.org/officeDocument/2006/relationships/hyperlink" Target="https://www.bsu.edu/-/media/www/departmentalcontent/urbanplanning/pdf/2020_murp_2yeartrack.pdf?la=en&amp;hash=B1EF130D8128D26E115BBE55B63148D006712E53" TargetMode="External"/><Relationship Id="rId973" Type="http://schemas.openxmlformats.org/officeDocument/2006/relationships/hyperlink" Target="https://www.ltu.edu/architecture_and_design/architecture/architecture.asp" TargetMode="External"/><Relationship Id="rId1049" Type="http://schemas.openxmlformats.org/officeDocument/2006/relationships/hyperlink" Target="https://dunwoody.edu/construction/hvacr-systems-servicing/" TargetMode="External"/><Relationship Id="rId1256" Type="http://schemas.openxmlformats.org/officeDocument/2006/relationships/hyperlink" Target="https://gradschool.princeton.edu/academics/fields-study/architecture" TargetMode="External"/><Relationship Id="rId2002" Type="http://schemas.openxmlformats.org/officeDocument/2006/relationships/hyperlink" Target="https://soa.utexas.edu/node/6779" TargetMode="External"/><Relationship Id="rId2086" Type="http://schemas.openxmlformats.org/officeDocument/2006/relationships/hyperlink" Target="https://www.arch.virginia.edu/programs/phd-in-the-constructed-environment" TargetMode="External"/><Relationship Id="rId833" Type="http://schemas.openxmlformats.org/officeDocument/2006/relationships/hyperlink" Target="http://dusp.mit.edu/" TargetMode="External"/><Relationship Id="rId1116" Type="http://schemas.openxmlformats.org/officeDocument/2006/relationships/hyperlink" Target="https://info.umkc.edu/aupd/wp-content/uploads/2020/08/Sample-Curriculum-2021-PAB-Accredited-BA-in-Urban-Planning.pdf" TargetMode="External"/><Relationship Id="rId1463" Type="http://schemas.openxmlformats.org/officeDocument/2006/relationships/hyperlink" Target="http://ap.buffalo.edu/academics/undergraduate-degrees/bs-in-architecture.html" TargetMode="External"/><Relationship Id="rId1670" Type="http://schemas.openxmlformats.org/officeDocument/2006/relationships/hyperlink" Target="https://static1.squarespace.com/static/54c2a5c7e4b043776a0b0036/t/5d7c23607e85cf79bae39ba1/1568416608546/MSBPD_Advanced_Curriculum_20190820.pdf" TargetMode="External"/><Relationship Id="rId1768" Type="http://schemas.openxmlformats.org/officeDocument/2006/relationships/hyperlink" Target="https://bulletin.temple.edu/undergraduate/tyler/landscape-architecture-horticulture/bs-landscape-architecture/" TargetMode="External"/><Relationship Id="rId265" Type="http://schemas.openxmlformats.org/officeDocument/2006/relationships/hyperlink" Target="https://woodbury.edu/mia-scholar-program/" TargetMode="External"/><Relationship Id="rId472" Type="http://schemas.openxmlformats.org/officeDocument/2006/relationships/hyperlink" Target="https://www.savannahtech.edu/programs/historic-preservation-and-restoration-associate-degree/" TargetMode="External"/><Relationship Id="rId900" Type="http://schemas.openxmlformats.org/officeDocument/2006/relationships/hyperlink" Target="https://wit.edu/learning/school-management/construction-management-ms" TargetMode="External"/><Relationship Id="rId1323" Type="http://schemas.openxmlformats.org/officeDocument/2006/relationships/hyperlink" Target="http://cooper.edu/architecture/curriculum/bachelor" TargetMode="External"/><Relationship Id="rId1530" Type="http://schemas.openxmlformats.org/officeDocument/2006/relationships/hyperlink" Target="http://www.miamioh.edu/cca/academics/departments/arch-id/academics/majors/bachelor-of-arts-in-architecture/arc-undergrad-curriulum/index.html" TargetMode="External"/><Relationship Id="rId1628" Type="http://schemas.openxmlformats.org/officeDocument/2006/relationships/hyperlink" Target="https://www.pdx.edu/architecture/master-architecture" TargetMode="External"/><Relationship Id="rId1975" Type="http://schemas.openxmlformats.org/officeDocument/2006/relationships/hyperlink" Target="https://www.uta.edu/academics/schools-colleges/cappa/academics/architecture/master-of-architecture" TargetMode="External"/><Relationship Id="rId2153" Type="http://schemas.openxmlformats.org/officeDocument/2006/relationships/hyperlink" Target="https://urbdp.be.uw.edu/programs/mup-graduate-degree/master-of-urban-planning-program-curriculum/" TargetMode="External"/><Relationship Id="rId125" Type="http://schemas.openxmlformats.org/officeDocument/2006/relationships/hyperlink" Target="http://flowcharts.calpoly.edu/downloads/curric/20-21.Architecture.pdf" TargetMode="External"/><Relationship Id="rId332" Type="http://schemas.openxmlformats.org/officeDocument/2006/relationships/hyperlink" Target="http://docs.udc.edu/causes/BS_Arch.pdf" TargetMode="External"/><Relationship Id="rId777" Type="http://schemas.openxmlformats.org/officeDocument/2006/relationships/hyperlink" Target="http://www.the-bac.edu/" TargetMode="External"/><Relationship Id="rId984" Type="http://schemas.openxmlformats.org/officeDocument/2006/relationships/hyperlink" Target="https://reg.msu.edu/AcademicPrograms/ProgramDetail.aspx?Program=5355" TargetMode="External"/><Relationship Id="rId1835" Type="http://schemas.openxmlformats.org/officeDocument/2006/relationships/hyperlink" Target="https://www.risd.edu/academics/interior-architecture/graduate/" TargetMode="External"/><Relationship Id="rId2013" Type="http://schemas.openxmlformats.org/officeDocument/2006/relationships/hyperlink" Target="https://soa.utexas.edu/programs/architecture/graduate-degrees/doctor-philosophy" TargetMode="External"/><Relationship Id="rId637" Type="http://schemas.openxmlformats.org/officeDocument/2006/relationships/hyperlink" Target="https://www.bsu.edu/academics/collegesanddepartments/architecture/academic-programs/bachelors/environmental-design" TargetMode="External"/><Relationship Id="rId844" Type="http://schemas.openxmlformats.org/officeDocument/2006/relationships/hyperlink" Target="http://catalog.northeastern.edu/undergraduate/arts-media-design/architecture/architectural-studies-bs/" TargetMode="External"/><Relationship Id="rId1267" Type="http://schemas.openxmlformats.org/officeDocument/2006/relationships/hyperlink" Target="https://bloustein.rutgers.edu/graduate/doctoral-studies/" TargetMode="External"/><Relationship Id="rId1474" Type="http://schemas.openxmlformats.org/officeDocument/2006/relationships/hyperlink" Target="http://soa.syr.edu/programs/" TargetMode="External"/><Relationship Id="rId1681" Type="http://schemas.openxmlformats.org/officeDocument/2006/relationships/hyperlink" Target="https://soa.cmu.edu/ba-architecture" TargetMode="External"/><Relationship Id="rId1902" Type="http://schemas.openxmlformats.org/officeDocument/2006/relationships/hyperlink" Target="https://archdesign.utk.edu/programs/architecture-bachelor-5-years/" TargetMode="External"/><Relationship Id="rId2097" Type="http://schemas.openxmlformats.org/officeDocument/2006/relationships/hyperlink" Target="http://bulletin.vcu.edu/undergraduate/government-public-affairs/urban-regional-studies-bs/" TargetMode="External"/><Relationship Id="rId276" Type="http://schemas.openxmlformats.org/officeDocument/2006/relationships/hyperlink" Target="https://www.colorado.edu/envd/sites/default/files/attached-files/new_curriculum_arch_curriculum_doc1.pdf" TargetMode="External"/><Relationship Id="rId483" Type="http://schemas.openxmlformats.org/officeDocument/2006/relationships/hyperlink" Target="https://ced.uga.edu/programs/mhp/mhp-curriculum/" TargetMode="External"/><Relationship Id="rId690" Type="http://schemas.openxmlformats.org/officeDocument/2006/relationships/hyperlink" Target="https://design.uky.edu/historic-preservation-degrees/" TargetMode="External"/><Relationship Id="rId704" Type="http://schemas.openxmlformats.org/officeDocument/2006/relationships/hyperlink" Target="https://urbanlouisville.org/master-of-urban-planning" TargetMode="External"/><Relationship Id="rId911" Type="http://schemas.openxmlformats.org/officeDocument/2006/relationships/hyperlink" Target="https://catalog.aacc.edu/preview_program.php?catoid=28&amp;poid=10367" TargetMode="External"/><Relationship Id="rId1127" Type="http://schemas.openxmlformats.org/officeDocument/2006/relationships/hyperlink" Target="https://samfoxschool.wustl.edu/node/5721" TargetMode="External"/><Relationship Id="rId1334" Type="http://schemas.openxmlformats.org/officeDocument/2006/relationships/hyperlink" Target="https://aap.cornell.edu/academics/crp/graduate/rs/phd" TargetMode="External"/><Relationship Id="rId1541" Type="http://schemas.openxmlformats.org/officeDocument/2006/relationships/hyperlink" Target="https://knowlton.osu.edu/architecture/march" TargetMode="External"/><Relationship Id="rId1779" Type="http://schemas.openxmlformats.org/officeDocument/2006/relationships/hyperlink" Target="https://www.design.upenn.edu/msd-ras" TargetMode="External"/><Relationship Id="rId1986" Type="http://schemas.openxmlformats.org/officeDocument/2006/relationships/hyperlink" Target="https://soa.utexas.edu/programs/architecture/architecture-undergraduate-degrees" TargetMode="External"/><Relationship Id="rId2164" Type="http://schemas.openxmlformats.org/officeDocument/2006/relationships/hyperlink" Target="https://www.tacoma.uw.edu/urban-studies/bs-urban-design" TargetMode="External"/><Relationship Id="rId40" Type="http://schemas.openxmlformats.org/officeDocument/2006/relationships/hyperlink" Target="https://design.asu.edu/degree-programs/industrial-design-msd" TargetMode="External"/><Relationship Id="rId136" Type="http://schemas.openxmlformats.org/officeDocument/2006/relationships/hyperlink" Target="http://catalog.calpoly.edu/collegesandprograms/collegeofarchitectureandenvironmentaldesign/constructionmanagement/" TargetMode="External"/><Relationship Id="rId343" Type="http://schemas.openxmlformats.org/officeDocument/2006/relationships/hyperlink" Target="http://www.famu.edu/index.cfm?Architecture&amp;BachelorScienceArchitecturalStudies" TargetMode="External"/><Relationship Id="rId550" Type="http://schemas.openxmlformats.org/officeDocument/2006/relationships/hyperlink" Target="https://www.judsonu.edu/ArchMaster/" TargetMode="External"/><Relationship Id="rId788" Type="http://schemas.openxmlformats.org/officeDocument/2006/relationships/hyperlink" Target="https://www.bu.edu/met/degrees-certificates/urban-policy-planning-graduate-certificate/" TargetMode="External"/><Relationship Id="rId995" Type="http://schemas.openxmlformats.org/officeDocument/2006/relationships/hyperlink" Target="https://www.canr.msu.edu/spdc/student_services/graduate" TargetMode="External"/><Relationship Id="rId1180" Type="http://schemas.openxmlformats.org/officeDocument/2006/relationships/hyperlink" Target="https://academics.design.ncsu.edu/departments/academics/design-studies/ds-courses/" TargetMode="External"/><Relationship Id="rId1401" Type="http://schemas.openxmlformats.org/officeDocument/2006/relationships/hyperlink" Target="https://catalog.pratt.edu/graduate/architecture/planning-environment/historic-preservation/?_ga=2.221777168.982270277.1611346656-1552935564.1610634765" TargetMode="External"/><Relationship Id="rId1639" Type="http://schemas.openxmlformats.org/officeDocument/2006/relationships/hyperlink" Target="https://archenvironment.uoregon.edu/architecture/grad/march1" TargetMode="External"/><Relationship Id="rId1846" Type="http://schemas.openxmlformats.org/officeDocument/2006/relationships/hyperlink" Target="https://www.rwu.edu/undergraduate/academics/programs/preservation-studies" TargetMode="External"/><Relationship Id="rId2024" Type="http://schemas.openxmlformats.org/officeDocument/2006/relationships/hyperlink" Target="http://cacp.utsa.edu/academic-programs/urban-and-regional-planning/m.s.-in-urban-and-regional-planning/" TargetMode="External"/><Relationship Id="rId203" Type="http://schemas.openxmlformats.org/officeDocument/2006/relationships/hyperlink" Target="https://ced.berkeley.edu/academics/city-regional-planning/programs/phd-in-city-and-regional-planning/" TargetMode="External"/><Relationship Id="rId648" Type="http://schemas.openxmlformats.org/officeDocument/2006/relationships/hyperlink" Target="https://www.bsu.edu/-/media/www/departmentalcontent/cmid/pdf/id_curriculumplan_2019-20r.pdf?la=en&amp;hash=A1C6D80E02AE07E864C2FE1D1696DF2E1EF45CBE" TargetMode="External"/><Relationship Id="rId855" Type="http://schemas.openxmlformats.org/officeDocument/2006/relationships/hyperlink" Target="https://camd.northeastern.edu/program/civil-engineering-and-architectural-studies-bsce/" TargetMode="External"/><Relationship Id="rId1040" Type="http://schemas.openxmlformats.org/officeDocument/2006/relationships/hyperlink" Target="https://catalog.dunwoody.edu/catalog-student-handbook/academic-programs/construction-sciences-building-technology/construction-project-management-pmgt-aas/" TargetMode="External"/><Relationship Id="rId1278" Type="http://schemas.openxmlformats.org/officeDocument/2006/relationships/hyperlink" Target="http://catalog.unm.edu/catalogs/2019-2020/colleges/architecture/comm-reg-plan/undergraduate-program.html" TargetMode="External"/><Relationship Id="rId1485" Type="http://schemas.openxmlformats.org/officeDocument/2006/relationships/hyperlink" Target="https://www.newschool.edu/parsons/masters-architecture-curriculum/" TargetMode="External"/><Relationship Id="rId1692" Type="http://schemas.openxmlformats.org/officeDocument/2006/relationships/hyperlink" Target="http://catalog.drexel.edu/graduate/collegeofmediaartsanddesign/urbanstrategy/?_gl=1*132my2i*_ga*MjE5MDc4NzQ0LjE2MTEzNTk3ODk.*_ga_6KJ1PNLE19*MTYxMTM1OTc4OS4xLjEuMTYxMTM1OTg4MS41Mg.." TargetMode="External"/><Relationship Id="rId1706" Type="http://schemas.openxmlformats.org/officeDocument/2006/relationships/hyperlink" Target="https://www.jefferson.edu/academics/colleges-schools-institutes/architecture-and-the-built-environment/programs/construction-management/curriculum.html" TargetMode="External"/><Relationship Id="rId1913" Type="http://schemas.openxmlformats.org/officeDocument/2006/relationships/hyperlink" Target="https://www.memphis.edu/architecture/docs/pos.march.pdf" TargetMode="External"/><Relationship Id="rId287" Type="http://schemas.openxmlformats.org/officeDocument/2006/relationships/hyperlink" Target="https://architectureandplanning.ucdenver.edu/architecture/academics/departments/urban-design/master-of-urban-design" TargetMode="External"/><Relationship Id="rId410" Type="http://schemas.openxmlformats.org/officeDocument/2006/relationships/hyperlink" Target="https://www.arc.miami.edu/academics/graduate/master-of-science-in-architecture/index.html" TargetMode="External"/><Relationship Id="rId494" Type="http://schemas.openxmlformats.org/officeDocument/2006/relationships/hyperlink" Target="https://manoa.hawaii.edu/durp/admissions/phd-in-urban-and-regional-planning/" TargetMode="External"/><Relationship Id="rId508" Type="http://schemas.openxmlformats.org/officeDocument/2006/relationships/hyperlink" Target="https://www.design.iastate.edu/landscape-architecture/degrees/master-of-landscape-architecture/" TargetMode="External"/><Relationship Id="rId715" Type="http://schemas.openxmlformats.org/officeDocument/2006/relationships/hyperlink" Target="https://design.lsu.edu/landscape-architecture/admissions/master-of-landscape-architecture/" TargetMode="External"/><Relationship Id="rId922" Type="http://schemas.openxmlformats.org/officeDocument/2006/relationships/hyperlink" Target="https://www.aacc.edu/programs-and-courses/credit-and-degree-seekers/construction-management/" TargetMode="External"/><Relationship Id="rId1138" Type="http://schemas.openxmlformats.org/officeDocument/2006/relationships/hyperlink" Target="https://urbanstudies.wustl.edu/" TargetMode="External"/><Relationship Id="rId1345" Type="http://schemas.openxmlformats.org/officeDocument/2006/relationships/hyperlink" Target="https://cals.cornell.edu/education/admissions/graduate-admissions/professional-masters-degrees/master-professional-studies-mps" TargetMode="External"/><Relationship Id="rId1552" Type="http://schemas.openxmlformats.org/officeDocument/2006/relationships/hyperlink" Target="https://webapps2.uc.edu/ecurriculum/DegreePrograms/Program/Detail/23MAS-ARCH-MARCH" TargetMode="External"/><Relationship Id="rId1997" Type="http://schemas.openxmlformats.org/officeDocument/2006/relationships/hyperlink" Target="https://soa.utexas.edu/life-work/student-affairs/graduate-office/certificate-latin-american-architecture" TargetMode="External"/><Relationship Id="rId2175" Type="http://schemas.openxmlformats.org/officeDocument/2006/relationships/hyperlink" Target="https://sdc.wsu.edu/documents/2020/06/wsu-construction-management-advising-plan-fall-2020-spring-2021.pdf/" TargetMode="External"/><Relationship Id="rId147" Type="http://schemas.openxmlformats.org/officeDocument/2006/relationships/hyperlink" Target="http://env.cpp.edu/la/degree/master-landscape-architecture" TargetMode="External"/><Relationship Id="rId354" Type="http://schemas.openxmlformats.org/officeDocument/2006/relationships/hyperlink" Target="http://fau.edu/artsandletters/architecture/barch/" TargetMode="External"/><Relationship Id="rId799" Type="http://schemas.openxmlformats.org/officeDocument/2006/relationships/hyperlink" Target="https://www.gsd.harvard.edu/design-studies/" TargetMode="External"/><Relationship Id="rId1191" Type="http://schemas.openxmlformats.org/officeDocument/2006/relationships/hyperlink" Target="https://design.ncsu.edu/academics/phd-in-design/" TargetMode="External"/><Relationship Id="rId1205" Type="http://schemas.openxmlformats.org/officeDocument/2006/relationships/hyperlink" Target="https://catalog.uncc.edu/preview_program.php?catoid=25&amp;poid=5929&amp;returnto=2031" TargetMode="External"/><Relationship Id="rId1857" Type="http://schemas.openxmlformats.org/officeDocument/2006/relationships/hyperlink" Target="http://www.clemson.edu/caah/departments/cpred/city-and-regional-planning/academics/mcrp-degree/index.html" TargetMode="External"/><Relationship Id="rId2035" Type="http://schemas.openxmlformats.org/officeDocument/2006/relationships/hyperlink" Target="https://uh.edu/architecture/programs/undergraduate-programs/architecture/barch-2019-.pdf" TargetMode="External"/><Relationship Id="rId51" Type="http://schemas.openxmlformats.org/officeDocument/2006/relationships/hyperlink" Target="https://sgsup.asu.edu/degree-programs/undergraduate-degrees/urban-planning" TargetMode="External"/><Relationship Id="rId561" Type="http://schemas.openxmlformats.org/officeDocument/2006/relationships/hyperlink" Target="https://www.saic.edu/academics/departments/aiado/master-fine-arts-studio-architecture" TargetMode="External"/><Relationship Id="rId659" Type="http://schemas.openxmlformats.org/officeDocument/2006/relationships/hyperlink" Target="https://architecture.nd.edu/academics-programs/undergrad-program/" TargetMode="External"/><Relationship Id="rId866" Type="http://schemas.openxmlformats.org/officeDocument/2006/relationships/hyperlink" Target="https://as.tufts.edu/uep/current/masters/thesis-capstone" TargetMode="External"/><Relationship Id="rId1289" Type="http://schemas.openxmlformats.org/officeDocument/2006/relationships/hyperlink" Target="https://www.uno.edu/academics/colaehd/la/planning-and-urban-studies/undergraduate" TargetMode="External"/><Relationship Id="rId1412" Type="http://schemas.openxmlformats.org/officeDocument/2006/relationships/hyperlink" Target="https://www.arch.rpi.edu/academic/undergraduate-barch/" TargetMode="External"/><Relationship Id="rId1496" Type="http://schemas.openxmlformats.org/officeDocument/2006/relationships/hyperlink" Target="https://www.bgsu.edu/ecampus/masters-degrees/med-instructional-design.html" TargetMode="External"/><Relationship Id="rId1717" Type="http://schemas.openxmlformats.org/officeDocument/2006/relationships/hyperlink" Target="https://www.jefferson.edu/academics/colleges-schools-institutes/architecture-and-the-built-environment/programs/historic-preservation-ms.html" TargetMode="External"/><Relationship Id="rId1924" Type="http://schemas.openxmlformats.org/officeDocument/2006/relationships/hyperlink" Target="https://www.pvamu.edu/soa/programs/undergraduate/construction-science/" TargetMode="External"/><Relationship Id="rId214" Type="http://schemas.openxmlformats.org/officeDocument/2006/relationships/hyperlink" Target="https://ced.berkeley.edu/academics/certificate-programs/" TargetMode="External"/><Relationship Id="rId298" Type="http://schemas.openxmlformats.org/officeDocument/2006/relationships/hyperlink" Target="https://www.hartford.edu/academics/schools-colleges/ceta/academics/departments/department-of-architecture/bs-in-architectural-design-and-technology.aspx" TargetMode="External"/><Relationship Id="rId421" Type="http://schemas.openxmlformats.org/officeDocument/2006/relationships/hyperlink" Target="https://www.usf.edu/arts/architecture/academics/architecture-program/master-of-architecture.aspx" TargetMode="External"/><Relationship Id="rId519" Type="http://schemas.openxmlformats.org/officeDocument/2006/relationships/hyperlink" Target="https://www.design.iastate.edu/interdisciplinary-programs/sustainable-environments/degree/" TargetMode="External"/><Relationship Id="rId1051" Type="http://schemas.openxmlformats.org/officeDocument/2006/relationships/hyperlink" Target="https://dunwoody.edu/construction/surveying-civil-engineering-technology/" TargetMode="External"/><Relationship Id="rId1149" Type="http://schemas.openxmlformats.org/officeDocument/2006/relationships/hyperlink" Target="https://www.lalc.msstate.edu/pdf/students/la_curriculum_2015.pdf" TargetMode="External"/><Relationship Id="rId1356" Type="http://schemas.openxmlformats.org/officeDocument/2006/relationships/hyperlink" Target="https://aap.cornell.edu/academics/crp/undergraduate/bs-urs-degree-details" TargetMode="External"/><Relationship Id="rId2102" Type="http://schemas.openxmlformats.org/officeDocument/2006/relationships/hyperlink" Target="https://archdesign.caus.vt.edu/degrees/bachelor-of-science-in-interior-design/" TargetMode="External"/><Relationship Id="rId158" Type="http://schemas.openxmlformats.org/officeDocument/2006/relationships/hyperlink" Target="https://catalog.csun.edu/academics/urbs/programs/ba-urban-studies-and-planning/" TargetMode="External"/><Relationship Id="rId726" Type="http://schemas.openxmlformats.org/officeDocument/2006/relationships/hyperlink" Target="https://tulane.app.box.com/s/cye55tymz4r8le5nagcmkq7ufm9mwvah" TargetMode="External"/><Relationship Id="rId933" Type="http://schemas.openxmlformats.org/officeDocument/2006/relationships/hyperlink" Target="https://www.morgan.edu/school_of_architecture__planning/academic_departments/graduate_built_environment_studies/city_and_regional_planning/curriculum.html" TargetMode="External"/><Relationship Id="rId1009" Type="http://schemas.openxmlformats.org/officeDocument/2006/relationships/hyperlink" Target="https://seas.umich.edu/academics/phd" TargetMode="External"/><Relationship Id="rId1563" Type="http://schemas.openxmlformats.org/officeDocument/2006/relationships/hyperlink" Target="https://daap.uc.edu/academics/sop/overview/master-of-community-planning" TargetMode="External"/><Relationship Id="rId1770" Type="http://schemas.openxmlformats.org/officeDocument/2006/relationships/hyperlink" Target="https://architecture.sas.upenn.edu/programs-study/major-architecture/design-concentration-dsn" TargetMode="External"/><Relationship Id="rId1868" Type="http://schemas.openxmlformats.org/officeDocument/2006/relationships/hyperlink" Target="http://www.clemson.edu/caah/departments/architecture/programs/graduate/master-of-science/index.html" TargetMode="External"/><Relationship Id="rId2186" Type="http://schemas.openxmlformats.org/officeDocument/2006/relationships/hyperlink" Target="https://dpla.wisc.edu/academics/graduate-programs/ms-urban-and-regional-planning-2/" TargetMode="External"/><Relationship Id="rId62" Type="http://schemas.openxmlformats.org/officeDocument/2006/relationships/hyperlink" Target="https://nau.edu/gpr/home/degrees-programs/graduate-degrees-certificates/ms-applied-geospatial-sciences/" TargetMode="External"/><Relationship Id="rId365" Type="http://schemas.openxmlformats.org/officeDocument/2006/relationships/hyperlink" Target="https://carta.fiu.edu/interiors/academics/degrees-and-programs/interior-architecture-ma/" TargetMode="External"/><Relationship Id="rId572" Type="http://schemas.openxmlformats.org/officeDocument/2006/relationships/hyperlink" Target="https://architecture.siu.edu/undergraduate/psm/capstone-option.php" TargetMode="External"/><Relationship Id="rId1216" Type="http://schemas.openxmlformats.org/officeDocument/2006/relationships/hyperlink" Target="https://bulletin.ndsu.edu/programs-study/graduate/architecture/" TargetMode="External"/><Relationship Id="rId1423" Type="http://schemas.openxmlformats.org/officeDocument/2006/relationships/hyperlink" Target="https://www.arch.rpi.edu/academic/graduate/lighting/" TargetMode="External"/><Relationship Id="rId1630" Type="http://schemas.openxmlformats.org/officeDocument/2006/relationships/hyperlink" Target="https://archenvironment.uoregon.edu/architecture/undergrad/barch" TargetMode="External"/><Relationship Id="rId2046" Type="http://schemas.openxmlformats.org/officeDocument/2006/relationships/hyperlink" Target="https://uh.edu/architecture/programs/graduate-programs/architectural-studies/" TargetMode="External"/><Relationship Id="rId225" Type="http://schemas.openxmlformats.org/officeDocument/2006/relationships/hyperlink" Target="https://uppp.soceco.uci.edu/pages/phd-program-planning-policy-and-design" TargetMode="External"/><Relationship Id="rId432" Type="http://schemas.openxmlformats.org/officeDocument/2006/relationships/hyperlink" Target="https://arch.gatech.edu/master-science-architecture" TargetMode="External"/><Relationship Id="rId877" Type="http://schemas.openxmlformats.org/officeDocument/2006/relationships/hyperlink" Target="https://www.umass.edu/architecture/master-architecture" TargetMode="External"/><Relationship Id="rId1062" Type="http://schemas.openxmlformats.org/officeDocument/2006/relationships/hyperlink" Target="https://catalog.stcloudstate.edu/~/Catalog/ViewCatalog.aspx?pageid=viewcatalog&amp;catalogid=7&amp;topicgroupid=6303" TargetMode="External"/><Relationship Id="rId1728" Type="http://schemas.openxmlformats.org/officeDocument/2006/relationships/hyperlink" Target="http://www.marywood.edu/contentAsset/raw-data/c0ce3b1d-dd07-43de-8495-c2d39d8aa2ca/fileAsset" TargetMode="External"/><Relationship Id="rId1935" Type="http://schemas.openxmlformats.org/officeDocument/2006/relationships/hyperlink" Target="https://arch.rice.edu/academics/graduate" TargetMode="External"/><Relationship Id="rId2113" Type="http://schemas.openxmlformats.org/officeDocument/2006/relationships/hyperlink" Target="https://archdesign.caus.vt.edu/degrees/master-of-science-in-architecture-emphasis-in-interior-design/" TargetMode="External"/><Relationship Id="rId737" Type="http://schemas.openxmlformats.org/officeDocument/2006/relationships/hyperlink" Target="https://soad.louisiana.edu/programs/architecture" TargetMode="External"/><Relationship Id="rId944" Type="http://schemas.openxmlformats.org/officeDocument/2006/relationships/hyperlink" Target="https://larch.umd.edu/bachelor-landscape-architecture" TargetMode="External"/><Relationship Id="rId1367" Type="http://schemas.openxmlformats.org/officeDocument/2006/relationships/hyperlink" Target="https://ssa.ccny.cuny.edu/programs-centers/graduate-programs/m-urban-planning/" TargetMode="External"/><Relationship Id="rId1574" Type="http://schemas.openxmlformats.org/officeDocument/2006/relationships/hyperlink" Target="https://webapps2.uc.edu/ecurriculum/DegreePrograms/Home/MajorMap/3786" TargetMode="External"/><Relationship Id="rId1781" Type="http://schemas.openxmlformats.org/officeDocument/2006/relationships/hyperlink" Target="https://www.design.upenn.edu/architecture/phd/about" TargetMode="External"/><Relationship Id="rId2197" Type="http://schemas.openxmlformats.org/officeDocument/2006/relationships/hyperlink" Target="https://uwm.edu/sarup/architecture/phd/" TargetMode="External"/><Relationship Id="rId73" Type="http://schemas.openxmlformats.org/officeDocument/2006/relationships/hyperlink" Target="https://capla.arizona.edu/academics/graduate-certificate-energy-efficient-building-design" TargetMode="External"/><Relationship Id="rId169" Type="http://schemas.openxmlformats.org/officeDocument/2006/relationships/hyperlink" Target="https://newschoolarch.edu/wp-content/uploads/2018/07/Master-of-Architecture-First-Professional-Degree-43-2020-2021.pdf" TargetMode="External"/><Relationship Id="rId376" Type="http://schemas.openxmlformats.org/officeDocument/2006/relationships/hyperlink" Target="https://dcp.ufl.edu/interior/academics-pathways/" TargetMode="External"/><Relationship Id="rId583" Type="http://schemas.openxmlformats.org/officeDocument/2006/relationships/hyperlink" Target="https://arch.uic.edu/MSArch" TargetMode="External"/><Relationship Id="rId790" Type="http://schemas.openxmlformats.org/officeDocument/2006/relationships/hyperlink" Target="https://www.bu.edu/met/degrees-certificates/bs-urban-affairs/" TargetMode="External"/><Relationship Id="rId804" Type="http://schemas.openxmlformats.org/officeDocument/2006/relationships/hyperlink" Target="https://www.gsd.harvard.edu/doctoral-programs/doctor-of-design/curriculum/" TargetMode="External"/><Relationship Id="rId1227" Type="http://schemas.openxmlformats.org/officeDocument/2006/relationships/hyperlink" Target="https://architecture.unl.edu/degree-programs/community-and-regional-planning" TargetMode="External"/><Relationship Id="rId1434" Type="http://schemas.openxmlformats.org/officeDocument/2006/relationships/hyperlink" Target="https://www.esf.edu/la/undergraduate/" TargetMode="External"/><Relationship Id="rId1641" Type="http://schemas.openxmlformats.org/officeDocument/2006/relationships/hyperlink" Target="https://archenvironment.uoregon.edu/architecture/grad/msarch" TargetMode="External"/><Relationship Id="rId1879" Type="http://schemas.openxmlformats.org/officeDocument/2006/relationships/hyperlink" Target="http://www.clemson.edu/caah/departments/architecture/programs/la/academics/undergraduate/curriculum.html" TargetMode="External"/><Relationship Id="rId2057" Type="http://schemas.openxmlformats.org/officeDocument/2006/relationships/hyperlink" Target="https://eccles.utah.edu/programs/master-of-real-estate-development/academics/degree-requirements/" TargetMode="External"/><Relationship Id="rId4" Type="http://schemas.openxmlformats.org/officeDocument/2006/relationships/hyperlink" Target="https://cadc.auburn.edu/architecture/architecture-degrees-programs/program-of-architecture/" TargetMode="External"/><Relationship Id="rId236" Type="http://schemas.openxmlformats.org/officeDocument/2006/relationships/hyperlink" Target="https://www.aud.ucla.edu/academics/m-a-ph-d-in-architecture" TargetMode="External"/><Relationship Id="rId443" Type="http://schemas.openxmlformats.org/officeDocument/2006/relationships/hyperlink" Target="https://planning.gatech.edu/master-science-geographic-information-science-technology" TargetMode="External"/><Relationship Id="rId650" Type="http://schemas.openxmlformats.org/officeDocument/2006/relationships/hyperlink" Target="https://architecture.indiana.edu/academics/curriculum.html" TargetMode="External"/><Relationship Id="rId888" Type="http://schemas.openxmlformats.org/officeDocument/2006/relationships/hyperlink" Target="https://www.umass.edu/larp/undergraduate/sustcomm" TargetMode="External"/><Relationship Id="rId1073" Type="http://schemas.openxmlformats.org/officeDocument/2006/relationships/hyperlink" Target="https://hsph.design.umn.edu/program.html" TargetMode="External"/><Relationship Id="rId1280" Type="http://schemas.openxmlformats.org/officeDocument/2006/relationships/hyperlink" Target="https://architecture.unm.edu/degree-programs/graduate-degree.html" TargetMode="External"/><Relationship Id="rId1501" Type="http://schemas.openxmlformats.org/officeDocument/2006/relationships/hyperlink" Target="https://www.bgsu.edu/academics/architecture-and-environmental-design.html" TargetMode="External"/><Relationship Id="rId1739" Type="http://schemas.openxmlformats.org/officeDocument/2006/relationships/hyperlink" Target="https://arts.psu.edu/degrees/master-of-science-in-architecture/" TargetMode="External"/><Relationship Id="rId1946" Type="http://schemas.openxmlformats.org/officeDocument/2006/relationships/hyperlink" Target="http://laup.arch.tamu.edu/academics/undergraduate/bs-urpn/index.html" TargetMode="External"/><Relationship Id="rId2124" Type="http://schemas.openxmlformats.org/officeDocument/2006/relationships/hyperlink" Target="https://www.uvm.edu/cas/historicpreservation/ms-historic-preservation" TargetMode="External"/><Relationship Id="rId303" Type="http://schemas.openxmlformats.org/officeDocument/2006/relationships/hyperlink" Target="https://www.architecture.yale.edu/academics/programs/3-m-e-d" TargetMode="External"/><Relationship Id="rId748" Type="http://schemas.openxmlformats.org/officeDocument/2006/relationships/hyperlink" Target="https://www.uno.edu/registrar/catalog/1819catalog/planning-urban-studies" TargetMode="External"/><Relationship Id="rId955" Type="http://schemas.openxmlformats.org/officeDocument/2006/relationships/hyperlink" Target="https://www.uma.edu/academics/programs/architecture" TargetMode="External"/><Relationship Id="rId1140" Type="http://schemas.openxmlformats.org/officeDocument/2006/relationships/hyperlink" Target="https://sever.wustl.edu/degreeprograms/construction-management/Pages/Construction-Management-Curriculum.aspx" TargetMode="External"/><Relationship Id="rId1378" Type="http://schemas.openxmlformats.org/officeDocument/2006/relationships/hyperlink" Target="https://www.nyit.edu/degrees/urban_regional_design/" TargetMode="External"/><Relationship Id="rId1585" Type="http://schemas.openxmlformats.org/officeDocument/2006/relationships/hyperlink" Target="http://www.hortla.okstate.edu/academics/public-horticulture" TargetMode="External"/><Relationship Id="rId1792" Type="http://schemas.openxmlformats.org/officeDocument/2006/relationships/hyperlink" Target="https://www.design.upenn.edu/landscape-architecture/curriculum-0" TargetMode="External"/><Relationship Id="rId1806" Type="http://schemas.openxmlformats.org/officeDocument/2006/relationships/hyperlink" Target="https://www.pupr.edu/wp-content/uploads/2013/07/ARCHITECTURE-PROGRAM.jpg" TargetMode="External"/><Relationship Id="rId84" Type="http://schemas.openxmlformats.org/officeDocument/2006/relationships/hyperlink" Target="https://capla.arizona.edu/academics/bachelor-science-sustainable-built-environments/curriculum-emphasis-areas-courses" TargetMode="External"/><Relationship Id="rId387" Type="http://schemas.openxmlformats.org/officeDocument/2006/relationships/hyperlink" Target="https://dcp.ufl.edu/rinker/wp-content/uploads/sites/40/2016/12/CM_MastersHandbook2015-2016.pdf" TargetMode="External"/><Relationship Id="rId510" Type="http://schemas.openxmlformats.org/officeDocument/2006/relationships/hyperlink" Target="https://www.design.iastate.edu/interdisciplinary-programs/urban-design/degree/" TargetMode="External"/><Relationship Id="rId594" Type="http://schemas.openxmlformats.org/officeDocument/2006/relationships/hyperlink" Target="https://arch.illinois.edu/degrees/master-architecture" TargetMode="External"/><Relationship Id="rId608" Type="http://schemas.openxmlformats.org/officeDocument/2006/relationships/hyperlink" Target="https://urban.illinois.edu/programs-applying/phd-regional-planning/what-to-expect-phd/" TargetMode="External"/><Relationship Id="rId815" Type="http://schemas.openxmlformats.org/officeDocument/2006/relationships/hyperlink" Target="http://dusp.mit.edu/" TargetMode="External"/><Relationship Id="rId1238" Type="http://schemas.openxmlformats.org/officeDocument/2006/relationships/hyperlink" Target="https://design.njit.edu/bachelor-architecture" TargetMode="External"/><Relationship Id="rId1445" Type="http://schemas.openxmlformats.org/officeDocument/2006/relationships/hyperlink" Target="https://www.esf.edu/catalog/es.asp" TargetMode="External"/><Relationship Id="rId1652" Type="http://schemas.openxmlformats.org/officeDocument/2006/relationships/hyperlink" Target="https://archenvironment.uoregon.edu/interior-architecture/graduate/miarch1" TargetMode="External"/><Relationship Id="rId2068" Type="http://schemas.openxmlformats.org/officeDocument/2006/relationships/hyperlink" Target="https://laep.usu.edu/degrees/doctorate" TargetMode="External"/><Relationship Id="rId247" Type="http://schemas.openxmlformats.org/officeDocument/2006/relationships/hyperlink" Target="https://priceschool.usc.edu/mup/curriculum/" TargetMode="External"/><Relationship Id="rId899" Type="http://schemas.openxmlformats.org/officeDocument/2006/relationships/hyperlink" Target="https://catalog.wit.edu/architecture-design/architecture/architecture-masters/" TargetMode="External"/><Relationship Id="rId1000" Type="http://schemas.openxmlformats.org/officeDocument/2006/relationships/hyperlink" Target="https://architecture.udmercy.edu/_files/pdf/curriculum_plans_2019-20.pdf" TargetMode="External"/><Relationship Id="rId1084" Type="http://schemas.openxmlformats.org/officeDocument/2006/relationships/hyperlink" Target="https://dha.design.umn.edu/programs/grad/documents/CPCSHousingStudiesPhD.pdf" TargetMode="External"/><Relationship Id="rId1305" Type="http://schemas.openxmlformats.org/officeDocument/2006/relationships/hyperlink" Target="https://www.arch.columbia.edu/programs/7-m-s-historic-preservation/degree-requirements" TargetMode="External"/><Relationship Id="rId1957" Type="http://schemas.openxmlformats.org/officeDocument/2006/relationships/hyperlink" Target="http://dept.arch.tamu.edu/graduate/master-science-architecture/index.html" TargetMode="External"/><Relationship Id="rId107" Type="http://schemas.openxmlformats.org/officeDocument/2006/relationships/hyperlink" Target="https://www.academyart.edu/academics/interior-architecture/" TargetMode="External"/><Relationship Id="rId454" Type="http://schemas.openxmlformats.org/officeDocument/2006/relationships/hyperlink" Target="https://catalog.gsu.edu/graduate20192020/college-of-arts-and-sciences/" TargetMode="External"/><Relationship Id="rId661" Type="http://schemas.openxmlformats.org/officeDocument/2006/relationships/hyperlink" Target="https://architecture.nd.edu/academics-programs/graduate-programs/" TargetMode="External"/><Relationship Id="rId759" Type="http://schemas.openxmlformats.org/officeDocument/2006/relationships/hyperlink" Target="http://www.the-bac.edu/" TargetMode="External"/><Relationship Id="rId966" Type="http://schemas.openxmlformats.org/officeDocument/2006/relationships/hyperlink" Target="https://kcad.ferris.edu/programs/graduate/m-arch/curriculum/?_ga=2.116673024.724932792.1610382459-1368466616.1610382459" TargetMode="External"/><Relationship Id="rId1291" Type="http://schemas.openxmlformats.org/officeDocument/2006/relationships/hyperlink" Target="https://www.unlv.edu/degree/bla" TargetMode="External"/><Relationship Id="rId1389" Type="http://schemas.openxmlformats.org/officeDocument/2006/relationships/hyperlink" Target="https://catalog.pratt.edu/undergraduate/design/interior-design/interior-design-bfa/" TargetMode="External"/><Relationship Id="rId1512" Type="http://schemas.openxmlformats.org/officeDocument/2006/relationships/hyperlink" Target="http://catalog.kent.edu/colleges/ae/architecture-march/" TargetMode="External"/><Relationship Id="rId1596" Type="http://schemas.openxmlformats.org/officeDocument/2006/relationships/hyperlink" Target="http://ou-public.courseleaf.com/gibbs-architecture/interior-design/interior-design-bachelor-interior-design/checksheet-interior-design-bachelor-interior-design.pdf" TargetMode="External"/><Relationship Id="rId1817" Type="http://schemas.openxmlformats.org/officeDocument/2006/relationships/hyperlink" Target="https://gurabo.uagm.edu/sites/default/files/uploads/EIDA/pdf/BD-Diseno-Interiores.pdf" TargetMode="External"/><Relationship Id="rId2135" Type="http://schemas.openxmlformats.org/officeDocument/2006/relationships/hyperlink" Target="https://arch.be.uw.edu/wp-content/uploads/sites/30/2019/09/BA-ARCH_infosheet_090519.pdf" TargetMode="External"/><Relationship Id="rId11" Type="http://schemas.openxmlformats.org/officeDocument/2006/relationships/hyperlink" Target="https://cla.auburn.edu/polisci/graduate-programs/master-of-community-planning/curriculum/" TargetMode="External"/><Relationship Id="rId314" Type="http://schemas.openxmlformats.org/officeDocument/2006/relationships/hyperlink" Target="https://architecture.catholic.edu/academics/graduate-programs/index.html" TargetMode="External"/><Relationship Id="rId398" Type="http://schemas.openxmlformats.org/officeDocument/2006/relationships/hyperlink" Target="https://dcp.ufl.edu/historic-preservation/academics/" TargetMode="External"/><Relationship Id="rId521" Type="http://schemas.openxmlformats.org/officeDocument/2006/relationships/hyperlink" Target="https://www.design.iastate.edu/wp-content/uploads/2019/12/ARTID-curriculum-sheet-2020.pdf" TargetMode="External"/><Relationship Id="rId619" Type="http://schemas.openxmlformats.org/officeDocument/2006/relationships/hyperlink" Target="https://www.bsu.edu/academics/collegesanddepartments/architecture/academic-programs/masters/historic-preservation" TargetMode="External"/><Relationship Id="rId1151" Type="http://schemas.openxmlformats.org/officeDocument/2006/relationships/hyperlink" Target="https://www.lalc.msstate.edu/pdf/students/lc_curriculum_2015.pdf" TargetMode="External"/><Relationship Id="rId1249" Type="http://schemas.openxmlformats.org/officeDocument/2006/relationships/hyperlink" Target="https://design.njit.edu/bachelor-science-architecture" TargetMode="External"/><Relationship Id="rId2079" Type="http://schemas.openxmlformats.org/officeDocument/2006/relationships/hyperlink" Target="http://records.ureg.virginia.edu/preview_program.php?catoid=49&amp;poid=6211" TargetMode="External"/><Relationship Id="rId2202" Type="http://schemas.openxmlformats.org/officeDocument/2006/relationships/hyperlink" Target="https://www.fairmontstate.edu/collegeofscitech/sites/default/files/model_schedules/Architecture_2018-10-23.pdf" TargetMode="External"/><Relationship Id="rId95" Type="http://schemas.openxmlformats.org/officeDocument/2006/relationships/hyperlink" Target="https://www.academyart.edu/academics/interior-architecture/" TargetMode="External"/><Relationship Id="rId160" Type="http://schemas.openxmlformats.org/officeDocument/2006/relationships/hyperlink" Target="https://newschoolarch.edu/academics/school-of-architecture-and-cm/school-of-architecture/undergraduate-architecture-programs/bachelor-of-architecture/" TargetMode="External"/><Relationship Id="rId826" Type="http://schemas.openxmlformats.org/officeDocument/2006/relationships/hyperlink" Target="https://architecture.mit.edu/building-technology/degree/phd" TargetMode="External"/><Relationship Id="rId1011" Type="http://schemas.openxmlformats.org/officeDocument/2006/relationships/hyperlink" Target="https://taubmancollege.umich.edu/architecture/degrees/master-architecture" TargetMode="External"/><Relationship Id="rId1109" Type="http://schemas.openxmlformats.org/officeDocument/2006/relationships/hyperlink" Target="https://catalog.slu.edu/colleges-schools/public-health-social-justice/social-work/urban-planning-development-ms/" TargetMode="External"/><Relationship Id="rId1456" Type="http://schemas.openxmlformats.org/officeDocument/2006/relationships/hyperlink" Target="https://www.alfredstate.edu/architectural-tech" TargetMode="External"/><Relationship Id="rId1663" Type="http://schemas.openxmlformats.org/officeDocument/2006/relationships/hyperlink" Target="https://soa.cmu.edu/mud" TargetMode="External"/><Relationship Id="rId1870" Type="http://schemas.openxmlformats.org/officeDocument/2006/relationships/hyperlink" Target="http://www.clemson.edu/caah/departments/architecture/programs/graduate/architecture-and-health/index.html" TargetMode="External"/><Relationship Id="rId1968" Type="http://schemas.openxmlformats.org/officeDocument/2006/relationships/hyperlink" Target="http://www.depts.ttu.edu/larc/programs_and_degrees/mla/Archive/MLA_Old.php" TargetMode="External"/><Relationship Id="rId258" Type="http://schemas.openxmlformats.org/officeDocument/2006/relationships/hyperlink" Target="https://arch.usc.edu/master-of-landscape-architecture-and-urbanism" TargetMode="External"/><Relationship Id="rId465" Type="http://schemas.openxmlformats.org/officeDocument/2006/relationships/hyperlink" Target="https://www.scad.edu/academics/programs/preservation-design/degrees/ma" TargetMode="External"/><Relationship Id="rId672" Type="http://schemas.openxmlformats.org/officeDocument/2006/relationships/hyperlink" Target="https://apdesign.k-state.edu/arch/academics/index.html" TargetMode="External"/><Relationship Id="rId1095" Type="http://schemas.openxmlformats.org/officeDocument/2006/relationships/hyperlink" Target="https://design.umn.edu/academics/humanfactors.html" TargetMode="External"/><Relationship Id="rId1316" Type="http://schemas.openxmlformats.org/officeDocument/2006/relationships/hyperlink" Target="https://www.arch.columbia.edu/programs/11-ph-d-in-urban-planning" TargetMode="External"/><Relationship Id="rId1523" Type="http://schemas.openxmlformats.org/officeDocument/2006/relationships/hyperlink" Target="https://www.kent.edu/caed/interior-design" TargetMode="External"/><Relationship Id="rId1730" Type="http://schemas.openxmlformats.org/officeDocument/2006/relationships/hyperlink" Target="http://www.marywood.edu/contentAsset/raw-data/d93e8d02-9c45-43d9-8f6a-42013764d0a1/fileAsset" TargetMode="External"/><Relationship Id="rId2146" Type="http://schemas.openxmlformats.org/officeDocument/2006/relationships/hyperlink" Target="http://arch.be.uw.edu/programs-and-courses/ms-arch/theory/" TargetMode="External"/><Relationship Id="rId22" Type="http://schemas.openxmlformats.org/officeDocument/2006/relationships/hyperlink" Target="https://fayjones.uark.edu/academics/graduate-program/resiliency-design.php" TargetMode="External"/><Relationship Id="rId118" Type="http://schemas.openxmlformats.org/officeDocument/2006/relationships/hyperlink" Target="https://www.cca.edu/architecture/barch/" TargetMode="External"/><Relationship Id="rId325" Type="http://schemas.openxmlformats.org/officeDocument/2006/relationships/hyperlink" Target="https://www.udc.edu/causes/architecture/" TargetMode="External"/><Relationship Id="rId532" Type="http://schemas.openxmlformats.org/officeDocument/2006/relationships/hyperlink" Target="https://www.uidaho.edu/-/media/UIdaho-Responsive/Files/CAA/programs/Biop/BIOP-Grad-Curr-SP2017.pdf?la=en&amp;hash=B90F5A8C11D5666157BEE24AF713D76819D104FF" TargetMode="External"/><Relationship Id="rId977" Type="http://schemas.openxmlformats.org/officeDocument/2006/relationships/hyperlink" Target="https://www.ltu.edu/engineering/civil/civil-engineering-undergrad.asp" TargetMode="External"/><Relationship Id="rId1162" Type="http://schemas.openxmlformats.org/officeDocument/2006/relationships/hyperlink" Target="https://www.appstate.edu/academics/graduate/id/geography-ma" TargetMode="External"/><Relationship Id="rId1828" Type="http://schemas.openxmlformats.org/officeDocument/2006/relationships/hyperlink" Target="https://www.risd.edu/academics/architecture/undergraduate/" TargetMode="External"/><Relationship Id="rId2006" Type="http://schemas.openxmlformats.org/officeDocument/2006/relationships/hyperlink" Target="https://soa.utexas.edu/node/6779" TargetMode="External"/><Relationship Id="rId2213" Type="http://schemas.openxmlformats.org/officeDocument/2006/relationships/hyperlink" Target="https://designcomm.wvu.edu/graduate/agricultural-and-extension-education" TargetMode="External"/><Relationship Id="rId171" Type="http://schemas.openxmlformats.org/officeDocument/2006/relationships/hyperlink" Target="https://newschoolarch.edu/wp-content/uploads/2018/07/Master-of-Architectural-Studies-51-Program-Outline-2020-2021-1.pdf" TargetMode="External"/><Relationship Id="rId837" Type="http://schemas.openxmlformats.org/officeDocument/2006/relationships/hyperlink" Target="http://architecture.mit.edu/" TargetMode="External"/><Relationship Id="rId1022" Type="http://schemas.openxmlformats.org/officeDocument/2006/relationships/hyperlink" Target="https://taubmancollege.umich.edu/urbanplanning/degrees/master-urban-and-regional-planning/degree-requirements" TargetMode="External"/><Relationship Id="rId1467" Type="http://schemas.openxmlformats.org/officeDocument/2006/relationships/hyperlink" Target="http://ap.buffalo.edu/academics/graduate-degrees/ms-architecture.html" TargetMode="External"/><Relationship Id="rId1674" Type="http://schemas.openxmlformats.org/officeDocument/2006/relationships/hyperlink" Target="https://static1.squarespace.com/static/54c2a5c7e4b043776a0b0036/t/582cb1313e00bed23e1fdcfe/1479323953273/MSCD_curriculum_20161114.pdf" TargetMode="External"/><Relationship Id="rId1881" Type="http://schemas.openxmlformats.org/officeDocument/2006/relationships/hyperlink" Target="https://arthistory.cofc.edu/grad-progs/index.php" TargetMode="External"/><Relationship Id="rId269" Type="http://schemas.openxmlformats.org/officeDocument/2006/relationships/hyperlink" Target="https://issuu.com/woodburysoa/docs/wsoa_gradaute_look_book_issuu" TargetMode="External"/><Relationship Id="rId476" Type="http://schemas.openxmlformats.org/officeDocument/2006/relationships/hyperlink" Target="https://www.savannahtech.edu/programs/historic-preservation-program-assistant/" TargetMode="External"/><Relationship Id="rId683" Type="http://schemas.openxmlformats.org/officeDocument/2006/relationships/hyperlink" Target="https://architecture-dev.drupal.ku.edu/interdisciplinary-academic-degrees-iad" TargetMode="External"/><Relationship Id="rId890" Type="http://schemas.openxmlformats.org/officeDocument/2006/relationships/hyperlink" Target="https://environment.umb.edu/graduate-programs/urban-planning-and-community-development-ms" TargetMode="External"/><Relationship Id="rId904" Type="http://schemas.openxmlformats.org/officeDocument/2006/relationships/hyperlink" Target="http://www.westfield.ma.edu/academics/degrees/regional-planning-degree-environmental-planning-concentration" TargetMode="External"/><Relationship Id="rId1327" Type="http://schemas.openxmlformats.org/officeDocument/2006/relationships/hyperlink" Target="https://aap.cornell.edu/academics/architecture/undergraduate/barch-curriculum" TargetMode="External"/><Relationship Id="rId1534" Type="http://schemas.openxmlformats.org/officeDocument/2006/relationships/hyperlink" Target="http://www.miamioh.edu/cca/academics/departments/arch-id/academics/graduate-studies/index.html" TargetMode="External"/><Relationship Id="rId1741" Type="http://schemas.openxmlformats.org/officeDocument/2006/relationships/hyperlink" Target="https://stuckeman.psu.edu/larch/programs/mla" TargetMode="External"/><Relationship Id="rId1979" Type="http://schemas.openxmlformats.org/officeDocument/2006/relationships/hyperlink" Target="https://www.uta.edu/academics/schools-colleges/cappa/academics/public-affairs-planning/planning/phd-in-urban-planning-and-public-policy" TargetMode="External"/><Relationship Id="rId2157" Type="http://schemas.openxmlformats.org/officeDocument/2006/relationships/hyperlink" Target="https://www.tacoma.uw.edu/urban-studies/curriculum-1" TargetMode="External"/><Relationship Id="rId33" Type="http://schemas.openxmlformats.org/officeDocument/2006/relationships/hyperlink" Target="https://fayjones.uark.edu/academics/landscape-architecture/curriculum.php" TargetMode="External"/><Relationship Id="rId129" Type="http://schemas.openxmlformats.org/officeDocument/2006/relationships/hyperlink" Target="https://architecture.calpoly.edu/prospective/masters" TargetMode="External"/><Relationship Id="rId336" Type="http://schemas.openxmlformats.org/officeDocument/2006/relationships/hyperlink" Target="https://www.bidenschool.udel.edu/doctoral-programs/academic-programs/ph-d-in-urban-affairs-public-policy/plan-of-study" TargetMode="External"/><Relationship Id="rId543" Type="http://schemas.openxmlformats.org/officeDocument/2006/relationships/hyperlink" Target="http://arch.iit.edu/study/ms-arch" TargetMode="External"/><Relationship Id="rId988" Type="http://schemas.openxmlformats.org/officeDocument/2006/relationships/hyperlink" Target="https://reg.msu.edu/AcademicPrograms/ProgramDetail.aspx?Program=5265" TargetMode="External"/><Relationship Id="rId1173" Type="http://schemas.openxmlformats.org/officeDocument/2006/relationships/hyperlink" Target="https://www.ncat.edu/provost/academic-affairs/curriculum-guides/2019-2020/CAES/landscape-architecture---curriculum-guide-.pdf" TargetMode="External"/><Relationship Id="rId1380" Type="http://schemas.openxmlformats.org/officeDocument/2006/relationships/hyperlink" Target="https://www.nyit.edu/degrees/interior_design/" TargetMode="External"/><Relationship Id="rId1601" Type="http://schemas.openxmlformats.org/officeDocument/2006/relationships/hyperlink" Target="https://architecture.ou.edu/interior-design-degree-requirements/" TargetMode="External"/><Relationship Id="rId1839" Type="http://schemas.openxmlformats.org/officeDocument/2006/relationships/hyperlink" Target="https://www.rwu.edu/undergraduate/academics/programs/art-and-architectural-history" TargetMode="External"/><Relationship Id="rId2017" Type="http://schemas.openxmlformats.org/officeDocument/2006/relationships/hyperlink" Target="https://catalog.utsa.edu/undergraduate/architecture/architecture/" TargetMode="External"/><Relationship Id="rId182" Type="http://schemas.openxmlformats.org/officeDocument/2006/relationships/hyperlink" Target="https://www.sciarc.edu/academics/undergraduate" TargetMode="External"/><Relationship Id="rId403" Type="http://schemas.openxmlformats.org/officeDocument/2006/relationships/hyperlink" Target="https://dcp.ufl.edu/rinker/wp-content/uploads/sites/40/2020/02/2018-19-constr-mgmt-diagram.pdf" TargetMode="External"/><Relationship Id="rId750" Type="http://schemas.openxmlformats.org/officeDocument/2006/relationships/hyperlink" Target="https://www.uno.edu/media/15371" TargetMode="External"/><Relationship Id="rId848" Type="http://schemas.openxmlformats.org/officeDocument/2006/relationships/hyperlink" Target="http://catalog.northeastern.edu/graduate/arts-media-design/architecture/" TargetMode="External"/><Relationship Id="rId1033" Type="http://schemas.openxmlformats.org/officeDocument/2006/relationships/hyperlink" Target="https://wmich.edu/geography/academics/masters" TargetMode="External"/><Relationship Id="rId1478" Type="http://schemas.openxmlformats.org/officeDocument/2006/relationships/hyperlink" Target="http://soa.syr.edu/programs/post-professional-ms/" TargetMode="External"/><Relationship Id="rId1685" Type="http://schemas.openxmlformats.org/officeDocument/2006/relationships/hyperlink" Target="https://delval.edu/programs/undergraduate-majors/landscape-designbuild-bs" TargetMode="External"/><Relationship Id="rId1892" Type="http://schemas.openxmlformats.org/officeDocument/2006/relationships/hyperlink" Target="https://www.sdstate.edu/programs/undergraduate/interior-design-bfa" TargetMode="External"/><Relationship Id="rId1906" Type="http://schemas.openxmlformats.org/officeDocument/2006/relationships/hyperlink" Target="https://archdesign.utk.edu/programs/landscape-architecture-master/" TargetMode="External"/><Relationship Id="rId487" Type="http://schemas.openxmlformats.org/officeDocument/2006/relationships/hyperlink" Target="https://ced.uga.edu/programs/edp/epd-program/" TargetMode="External"/><Relationship Id="rId610" Type="http://schemas.openxmlformats.org/officeDocument/2006/relationships/hyperlink" Target="https://urban.illinois.edu/programs-applying/ba-urban-studies-planning/what-to-expect-ba/" TargetMode="External"/><Relationship Id="rId694" Type="http://schemas.openxmlformats.org/officeDocument/2006/relationships/hyperlink" Target="https://design.uky.edu/architecture-degrees/" TargetMode="External"/><Relationship Id="rId708" Type="http://schemas.openxmlformats.org/officeDocument/2006/relationships/hyperlink" Target="https://design.lsu.edu/architecture/admissions/bachelor-of-architecture/bachelor-of-architecture-curriculum/" TargetMode="External"/><Relationship Id="rId915" Type="http://schemas.openxmlformats.org/officeDocument/2006/relationships/hyperlink" Target="https://catalog.aacc.edu/preview_program.php?catoid=28&amp;poid=10371" TargetMode="External"/><Relationship Id="rId1240" Type="http://schemas.openxmlformats.org/officeDocument/2006/relationships/hyperlink" Target="https://design.njit.edu/sites/design/files/Interior%20Design%20Curriculum_1.pdf" TargetMode="External"/><Relationship Id="rId1338" Type="http://schemas.openxmlformats.org/officeDocument/2006/relationships/hyperlink" Target="https://aap.cornell.edu/academics/crp/graduate/hpp" TargetMode="External"/><Relationship Id="rId1545" Type="http://schemas.openxmlformats.org/officeDocument/2006/relationships/hyperlink" Target="https://knowlton.osu.edu/architecture/march" TargetMode="External"/><Relationship Id="rId2070" Type="http://schemas.openxmlformats.org/officeDocument/2006/relationships/hyperlink" Target="http://architecture.set.hamptonu.edu/" TargetMode="External"/><Relationship Id="rId2168" Type="http://schemas.openxmlformats.org/officeDocument/2006/relationships/hyperlink" Target="https://sdc.wsu.edu/interior-design/" TargetMode="External"/><Relationship Id="rId347" Type="http://schemas.openxmlformats.org/officeDocument/2006/relationships/hyperlink" Target="http://cdsi.fau.edu/surp/murp/" TargetMode="External"/><Relationship Id="rId999" Type="http://schemas.openxmlformats.org/officeDocument/2006/relationships/hyperlink" Target="https://architecture.udmercy.edu/programs/5-year.php" TargetMode="External"/><Relationship Id="rId1100" Type="http://schemas.openxmlformats.org/officeDocument/2006/relationships/hyperlink" Target="https://interior.design.umn.edu/about/degree_programs.html" TargetMode="External"/><Relationship Id="rId1184" Type="http://schemas.openxmlformats.org/officeDocument/2006/relationships/hyperlink" Target="https://design.ncsu.edu/wp-content/uploads/2020/03/city-design-certificate-handout.pdf" TargetMode="External"/><Relationship Id="rId1405" Type="http://schemas.openxmlformats.org/officeDocument/2006/relationships/hyperlink" Target="https://catalog.pratt.edu/graduate/architecture/planning-environment/urban-placemaking-management/?_ga=2.11976892.982270277.1611346656-1552935564.1610634765" TargetMode="External"/><Relationship Id="rId1752" Type="http://schemas.openxmlformats.org/officeDocument/2006/relationships/hyperlink" Target="https://bulletin.temple.edu/undergraduate/tyler/architecture/bs-architecture/" TargetMode="External"/><Relationship Id="rId2028" Type="http://schemas.openxmlformats.org/officeDocument/2006/relationships/hyperlink" Target="http://cacp.utsa.edu/academic-programs/construction-science/ph.d.-in-civil-engineering-construction-science-and-management-track/" TargetMode="External"/><Relationship Id="rId44" Type="http://schemas.openxmlformats.org/officeDocument/2006/relationships/hyperlink" Target="https://design.asu.edu/degree-programs/design-environment-and-arts-design-phd" TargetMode="External"/><Relationship Id="rId554" Type="http://schemas.openxmlformats.org/officeDocument/2006/relationships/hyperlink" Target="https://www.saic.edu/academics/departments/aiado/undergraduate-overview" TargetMode="External"/><Relationship Id="rId761" Type="http://schemas.openxmlformats.org/officeDocument/2006/relationships/hyperlink" Target="http://www.the-bac.edu/" TargetMode="External"/><Relationship Id="rId859" Type="http://schemas.openxmlformats.org/officeDocument/2006/relationships/hyperlink" Target="https://camd.northeastern.edu/program/environmental-science-and-landscape-architecture-bs/" TargetMode="External"/><Relationship Id="rId1391" Type="http://schemas.openxmlformats.org/officeDocument/2006/relationships/hyperlink" Target="https://catalog.pratt.edu/undergraduate/architecture/construction-management/construction-management-bps/?_ga=2.15673534.982270277.1611346656-1552935564.1610634765" TargetMode="External"/><Relationship Id="rId1489" Type="http://schemas.openxmlformats.org/officeDocument/2006/relationships/hyperlink" Target="https://www.newschool.edu/parsons/ms-design-urban-ecology-curriculum/" TargetMode="External"/><Relationship Id="rId1612" Type="http://schemas.openxmlformats.org/officeDocument/2006/relationships/hyperlink" Target="https://architecture.ou.edu/wp-content/uploads/2020/03/gc-doc-reqs-d785.pdf" TargetMode="External"/><Relationship Id="rId1696" Type="http://schemas.openxmlformats.org/officeDocument/2006/relationships/hyperlink" Target="https://www.iup.edu/georegionalplan/undergrad/regional-planning/community-planning-and-development-bs/" TargetMode="External"/><Relationship Id="rId1917" Type="http://schemas.openxmlformats.org/officeDocument/2006/relationships/hyperlink" Target="https://www.delmar.edu/degrees/architecture/index.html" TargetMode="External"/><Relationship Id="rId193" Type="http://schemas.openxmlformats.org/officeDocument/2006/relationships/hyperlink" Target="https://ced.berkeley.edu/academics/architecture/programs/master-of-architecture/" TargetMode="External"/><Relationship Id="rId207" Type="http://schemas.openxmlformats.org/officeDocument/2006/relationships/hyperlink" Target="https://ced.berkeley.edu/academics/landscape-architecture-environmental-planning/programs/phd-in-landscape-architecture-and-environmental-planning/" TargetMode="External"/><Relationship Id="rId414" Type="http://schemas.openxmlformats.org/officeDocument/2006/relationships/hyperlink" Target="http://bulletin.miami.edu/graduate-academic-programs/architecture/real-estate-development-urbanism-mredu/" TargetMode="External"/><Relationship Id="rId498" Type="http://schemas.openxmlformats.org/officeDocument/2006/relationships/hyperlink" Target="https://www.design.iastate.edu/landscape-architecture/degrees/bla/bachelor-of-landscape-architecture/" TargetMode="External"/><Relationship Id="rId621" Type="http://schemas.openxmlformats.org/officeDocument/2006/relationships/hyperlink" Target="https://www.bsu.edu/academics/collegesanddepartments/landscape-architecture/academic-programs/master-landscape-architecture" TargetMode="External"/><Relationship Id="rId1044" Type="http://schemas.openxmlformats.org/officeDocument/2006/relationships/hyperlink" Target="https://catalog.dunwoody.edu/catalog-student-handbook/academic-programs/construction-sciences-building-technology/electrical-construction-design-management-ecdm-aas/" TargetMode="External"/><Relationship Id="rId1251" Type="http://schemas.openxmlformats.org/officeDocument/2006/relationships/hyperlink" Target="https://soa.princeton.edu/content/undergraduate-program-architecture" TargetMode="External"/><Relationship Id="rId1349" Type="http://schemas.openxmlformats.org/officeDocument/2006/relationships/hyperlink" Target="https://aap.cornell.edu/academics/architecture/graduate/ms-aad/curriculum" TargetMode="External"/><Relationship Id="rId2081" Type="http://schemas.openxmlformats.org/officeDocument/2006/relationships/hyperlink" Target="http://records.ureg.virginia.edu/preview_program.php?catoid=50&amp;poid=6394" TargetMode="External"/><Relationship Id="rId2179" Type="http://schemas.openxmlformats.org/officeDocument/2006/relationships/hyperlink" Target="https://sdc.wsu.edu/interior-design/master-of-arts/" TargetMode="External"/><Relationship Id="rId260" Type="http://schemas.openxmlformats.org/officeDocument/2006/relationships/hyperlink" Target="https://arch.usc.edu/bachelor-of-architecture" TargetMode="External"/><Relationship Id="rId719" Type="http://schemas.openxmlformats.org/officeDocument/2006/relationships/hyperlink" Target="http://design.latech.edu/architecture/arch_curriculum/" TargetMode="External"/><Relationship Id="rId926" Type="http://schemas.openxmlformats.org/officeDocument/2006/relationships/hyperlink" Target="https://www.aacc.edu/programs-and-courses/credit-and-degree-seekers/landscape-design/" TargetMode="External"/><Relationship Id="rId1111" Type="http://schemas.openxmlformats.org/officeDocument/2006/relationships/hyperlink" Target="https://semo.edu/study/MA-public-history.html" TargetMode="External"/><Relationship Id="rId1556" Type="http://schemas.openxmlformats.org/officeDocument/2006/relationships/hyperlink" Target="https://webapps2.uc.edu/ecurriculum/DegreePrograms/Home/MajorMap/2633" TargetMode="External"/><Relationship Id="rId1763" Type="http://schemas.openxmlformats.org/officeDocument/2006/relationships/hyperlink" Target="https://tyler.temple.edu/programs/architecture/degree" TargetMode="External"/><Relationship Id="rId1970" Type="http://schemas.openxmlformats.org/officeDocument/2006/relationships/hyperlink" Target="https://www.depts.ttu.edu/architecture/acad-admissions/graduate-degrees-march.php" TargetMode="External"/><Relationship Id="rId55" Type="http://schemas.openxmlformats.org/officeDocument/2006/relationships/hyperlink" Target="https://design.asu.edu/degree-programs/architectural-studies-bsd" TargetMode="External"/><Relationship Id="rId120" Type="http://schemas.openxmlformats.org/officeDocument/2006/relationships/hyperlink" Target="https://www.cca.edu/architecture/march/" TargetMode="External"/><Relationship Id="rId358" Type="http://schemas.openxmlformats.org/officeDocument/2006/relationships/hyperlink" Target="http://catalog.fiu.edu/2019_2020/graduate/College_of_Communication_Architecture_The_Arts/Graduate_Landscape_Architecture_Environmental_and_Urban_Design.pdf" TargetMode="External"/><Relationship Id="rId565" Type="http://schemas.openxmlformats.org/officeDocument/2006/relationships/hyperlink" Target="https://architecture.siu.edu/graduate/master-of-architecture/" TargetMode="External"/><Relationship Id="rId772" Type="http://schemas.openxmlformats.org/officeDocument/2006/relationships/hyperlink" Target="https://the-bac.edu/academics/school-of-design-studies/master-of-historic-preservation/mds-historic-preservation-curriculum" TargetMode="External"/><Relationship Id="rId1195" Type="http://schemas.openxmlformats.org/officeDocument/2006/relationships/hyperlink" Target="https://naturalearning.org/Early-Childhood-Outdoor-Learning-Environments-Certificate" TargetMode="External"/><Relationship Id="rId1209" Type="http://schemas.openxmlformats.org/officeDocument/2006/relationships/hyperlink" Target="https://coaa.uncc.edu/architecture/graduate-programs/graduate-degree-programs/master-architecture-i" TargetMode="External"/><Relationship Id="rId1416" Type="http://schemas.openxmlformats.org/officeDocument/2006/relationships/hyperlink" Target="http://march1.arch.rpi.edu/" TargetMode="External"/><Relationship Id="rId1623" Type="http://schemas.openxmlformats.org/officeDocument/2006/relationships/hyperlink" Target="https://www.pdx.edu/academics/programs/graduate/real-estate-development" TargetMode="External"/><Relationship Id="rId1830" Type="http://schemas.openxmlformats.org/officeDocument/2006/relationships/hyperlink" Target="https://www.risd.edu/academics/interior-architecture/undergraduate/" TargetMode="External"/><Relationship Id="rId2039" Type="http://schemas.openxmlformats.org/officeDocument/2006/relationships/hyperlink" Target="https://uh.edu/architecture/programs/undergraduate-programs/industrial-design/" TargetMode="External"/><Relationship Id="rId218" Type="http://schemas.openxmlformats.org/officeDocument/2006/relationships/hyperlink" Target="https://ced.berkeley.edu/images/uploads/content/Landscape_Architecture_Major_Handbook_2019-20_(FL19-SP20_ADMITS).pdf" TargetMode="External"/><Relationship Id="rId425" Type="http://schemas.openxmlformats.org/officeDocument/2006/relationships/hyperlink" Target="https://www.usf.edu/arts-sciences/departments/public-affairs/murp/curriculum.aspx" TargetMode="External"/><Relationship Id="rId632" Type="http://schemas.openxmlformats.org/officeDocument/2006/relationships/hyperlink" Target="https://www.bsu.edu/-/media/www/departmentalcontent/urbanplanning/pdf/bupd_curriculumplan_2020.pdf?la=en&amp;hash=AAB0763D5BC737BBABB13638DF1E8BF174749F3B" TargetMode="External"/><Relationship Id="rId1055" Type="http://schemas.openxmlformats.org/officeDocument/2006/relationships/hyperlink" Target="https://dunwoody.edu/construction/interior-design/" TargetMode="External"/><Relationship Id="rId1262" Type="http://schemas.openxmlformats.org/officeDocument/2006/relationships/hyperlink" Target="http://landarch.rutgers.edu/master-landscape-architecture.html" TargetMode="External"/><Relationship Id="rId1928" Type="http://schemas.openxmlformats.org/officeDocument/2006/relationships/hyperlink" Target="https://arch.rice.edu/academics/undergraduate" TargetMode="External"/><Relationship Id="rId2092" Type="http://schemas.openxmlformats.org/officeDocument/2006/relationships/hyperlink" Target="http://bulletin.vcu.edu/undergraduate/business/finance-insurance-real-estate/real-estate-bs/" TargetMode="External"/><Relationship Id="rId2106" Type="http://schemas.openxmlformats.org/officeDocument/2006/relationships/hyperlink" Target="https://archdesign.caus.vt.edu/degrees/master-of-landscape-architecture/" TargetMode="External"/><Relationship Id="rId271" Type="http://schemas.openxmlformats.org/officeDocument/2006/relationships/hyperlink" Target="https://1wbt411gsq722n1thn3wskiq-wpengine.netdna-ssl.com/wp-content/uploads/2016/09/Architecture-2019-2020-1.pdf" TargetMode="External"/><Relationship Id="rId937" Type="http://schemas.openxmlformats.org/officeDocument/2006/relationships/hyperlink" Target="https://www.morgan.edu/school_of_architecture__planning/academic_departments/graduate_built_environment_studies/landscape_architecture/curriculum_tracks.html" TargetMode="External"/><Relationship Id="rId1122" Type="http://schemas.openxmlformats.org/officeDocument/2006/relationships/hyperlink" Target="http://samfoxschool.wustl.edu/programs/arch" TargetMode="External"/><Relationship Id="rId1567" Type="http://schemas.openxmlformats.org/officeDocument/2006/relationships/hyperlink" Target="https://daap.uc.edu/academics/sop/overview/phd-in-regional-development-planning" TargetMode="External"/><Relationship Id="rId1774" Type="http://schemas.openxmlformats.org/officeDocument/2006/relationships/hyperlink" Target="https://www.design.upenn.edu/architecture/graduate/professional-program-march" TargetMode="External"/><Relationship Id="rId1981" Type="http://schemas.openxmlformats.org/officeDocument/2006/relationships/hyperlink" Target="https://www.uta.edu/academics/schools-colleges/cappa/academics/public-affairs-planning/public-affairs/phd-in-public-administration-and-public-policy" TargetMode="External"/><Relationship Id="rId66" Type="http://schemas.openxmlformats.org/officeDocument/2006/relationships/hyperlink" Target="https://capla.arizona.edu/academics/master-landscape-architecture/curriculum-courses" TargetMode="External"/><Relationship Id="rId131" Type="http://schemas.openxmlformats.org/officeDocument/2006/relationships/hyperlink" Target="https://content-calpoly-edu.s3.amazonaws.com/planning/1/documents/MCRP-Curriculum_2020-21_Flowchart%20Rev%207-16-20.pdf" TargetMode="External"/><Relationship Id="rId369" Type="http://schemas.openxmlformats.org/officeDocument/2006/relationships/hyperlink" Target="https://coss.fsu.edu/durp/masters-Program" TargetMode="External"/><Relationship Id="rId576" Type="http://schemas.openxmlformats.org/officeDocument/2006/relationships/hyperlink" Target="https://cuppa.uic.edu/academics/upp/upp-programs/master-of-city-design/" TargetMode="External"/><Relationship Id="rId783" Type="http://schemas.openxmlformats.org/officeDocument/2006/relationships/hyperlink" Target="https://www.bu.edu/met/programs/graduate/applied-sustainability-certificate/" TargetMode="External"/><Relationship Id="rId990" Type="http://schemas.openxmlformats.org/officeDocument/2006/relationships/hyperlink" Target="https://reg.msu.edu/AcademicPrograms/ProgramDetail.aspx?Program=5257" TargetMode="External"/><Relationship Id="rId1427" Type="http://schemas.openxmlformats.org/officeDocument/2006/relationships/hyperlink" Target="https://www.rit.edu/study/interior-design-bfa" TargetMode="External"/><Relationship Id="rId1634" Type="http://schemas.openxmlformats.org/officeDocument/2006/relationships/hyperlink" Target="https://pppm.uoregon.edu/undergrad/ba-bs" TargetMode="External"/><Relationship Id="rId1841" Type="http://schemas.openxmlformats.org/officeDocument/2006/relationships/hyperlink" Target="https://www.rwu.edu/undergraduate/academics/programs/architecture" TargetMode="External"/><Relationship Id="rId229" Type="http://schemas.openxmlformats.org/officeDocument/2006/relationships/hyperlink" Target="https://www.aud.ucla.edu/academics/undergraduate" TargetMode="External"/><Relationship Id="rId436" Type="http://schemas.openxmlformats.org/officeDocument/2006/relationships/hyperlink" Target="https://bc.gatech.edu/master-science-building-construction-and-facility-management" TargetMode="External"/><Relationship Id="rId643" Type="http://schemas.openxmlformats.org/officeDocument/2006/relationships/hyperlink" Target="https://www.bsu.edu/academics/collegesanddepartments/construction-management-interior-design/academic-programs/construction-management-major" TargetMode="External"/><Relationship Id="rId1066" Type="http://schemas.openxmlformats.org/officeDocument/2006/relationships/hyperlink" Target="https://arch.design.umn.edu/programs/m_arch/curriculum.html" TargetMode="External"/><Relationship Id="rId1273" Type="http://schemas.openxmlformats.org/officeDocument/2006/relationships/hyperlink" Target="https://bloustein.rutgers.edu/undergraduate/urbanplanninganddesign/" TargetMode="External"/><Relationship Id="rId1480" Type="http://schemas.openxmlformats.org/officeDocument/2006/relationships/hyperlink" Target="https://www.newschool.edu/parsons/bfa-architecture-design/" TargetMode="External"/><Relationship Id="rId1939" Type="http://schemas.openxmlformats.org/officeDocument/2006/relationships/hyperlink" Target="http://laup.arch.tamu.edu/academics/graduate/mla/curriculum/index.html" TargetMode="External"/><Relationship Id="rId2117" Type="http://schemas.openxmlformats.org/officeDocument/2006/relationships/hyperlink" Target="https://spia.vt.edu/academics/graduate/pgg/pgg-gg.html" TargetMode="External"/><Relationship Id="rId850" Type="http://schemas.openxmlformats.org/officeDocument/2006/relationships/hyperlink" Target="https://www.northeastern.edu/graduate/program/master-of-science-in-sustainable-building-systems-5284/" TargetMode="External"/><Relationship Id="rId948" Type="http://schemas.openxmlformats.org/officeDocument/2006/relationships/hyperlink" Target="https://arch.umd.edu/sites/default/files/sections/MCP_CURRICULUM_pt.pdf" TargetMode="External"/><Relationship Id="rId1133" Type="http://schemas.openxmlformats.org/officeDocument/2006/relationships/hyperlink" Target="https://samfoxschool.wustl.edu/programs/msaad" TargetMode="External"/><Relationship Id="rId1578" Type="http://schemas.openxmlformats.org/officeDocument/2006/relationships/hyperlink" Target="https://www.ursuline.edu/academics/programs/historic-preservation/course-requirements" TargetMode="External"/><Relationship Id="rId1701" Type="http://schemas.openxmlformats.org/officeDocument/2006/relationships/hyperlink" Target="https://www.jefferson.edu/academics/colleges-schools-institutes/architecture-and-the-built-environment/programs/landscape-architecture.html" TargetMode="External"/><Relationship Id="rId1785" Type="http://schemas.openxmlformats.org/officeDocument/2006/relationships/hyperlink" Target="https://www.design.upenn.edu/all-degrees-certificates/master-urban-spatial-analytics" TargetMode="External"/><Relationship Id="rId1992" Type="http://schemas.openxmlformats.org/officeDocument/2006/relationships/hyperlink" Target="https://soa.utexas.edu/programs/community-and-regional-planning/master-science-community-and-regional-planning-mscrp" TargetMode="External"/><Relationship Id="rId77" Type="http://schemas.openxmlformats.org/officeDocument/2006/relationships/hyperlink" Target="https://capla.arizona.edu/academics/certificates/real-estate-development" TargetMode="External"/><Relationship Id="rId282" Type="http://schemas.openxmlformats.org/officeDocument/2006/relationships/hyperlink" Target="https://architectureandplanning.ucdenver.edu/architecture/academics/masters-programs/master-landscape-architecture" TargetMode="External"/><Relationship Id="rId503" Type="http://schemas.openxmlformats.org/officeDocument/2006/relationships/hyperlink" Target="https://www.ivybusiness.iastate.edu/masters/mred/" TargetMode="External"/><Relationship Id="rId587" Type="http://schemas.openxmlformats.org/officeDocument/2006/relationships/hyperlink" Target="https://cuppa.uic.edu/academics/upp/upp-programs/ba-urban-studies/" TargetMode="External"/><Relationship Id="rId710" Type="http://schemas.openxmlformats.org/officeDocument/2006/relationships/hyperlink" Target="https://design.lsu.edu/interior-design/admissions/curriculum/" TargetMode="External"/><Relationship Id="rId808" Type="http://schemas.openxmlformats.org/officeDocument/2006/relationships/hyperlink" Target="https://www.gsd.harvard.edu/doctoral-programs/doctor-of-philosophy/requirements/" TargetMode="External"/><Relationship Id="rId1340" Type="http://schemas.openxmlformats.org/officeDocument/2006/relationships/hyperlink" Target="https://landscape.cals.cornell.edu/undergraduate/" TargetMode="External"/><Relationship Id="rId1438" Type="http://schemas.openxmlformats.org/officeDocument/2006/relationships/hyperlink" Target="https://www.esf.edu/la/graduate/mla.htm" TargetMode="External"/><Relationship Id="rId1645" Type="http://schemas.openxmlformats.org/officeDocument/2006/relationships/hyperlink" Target="https://archenvironment.uoregon.edu/hp/grad/ms" TargetMode="External"/><Relationship Id="rId2170" Type="http://schemas.openxmlformats.org/officeDocument/2006/relationships/hyperlink" Target="https://sdc.wsu.edu/architectural-studies/" TargetMode="External"/><Relationship Id="rId8" Type="http://schemas.openxmlformats.org/officeDocument/2006/relationships/hyperlink" Target="https://cadc.auburn.edu/cadc/academics/graduate-programs/master-of-science-in-architecture-with-option-in-public-interest-design/" TargetMode="External"/><Relationship Id="rId142" Type="http://schemas.openxmlformats.org/officeDocument/2006/relationships/hyperlink" Target="http://env.cpp.edu/arc/degree/master-architecture" TargetMode="External"/><Relationship Id="rId447" Type="http://schemas.openxmlformats.org/officeDocument/2006/relationships/hyperlink" Target="https://arch.gatech.edu/bachelor-science-architecture-curriculum-plan" TargetMode="External"/><Relationship Id="rId794" Type="http://schemas.openxmlformats.org/officeDocument/2006/relationships/hyperlink" Target="https://www.gsd.harvard.edu/urban-planning-design/master-of-architecture-in-urban-design-master-of-landscape-architecture-in-urban-design/maud-mlaud-degree-requirements/" TargetMode="External"/><Relationship Id="rId1077" Type="http://schemas.openxmlformats.org/officeDocument/2006/relationships/hyperlink" Target="https://dha.design.umn.edu/programs/grad/" TargetMode="External"/><Relationship Id="rId1200" Type="http://schemas.openxmlformats.org/officeDocument/2006/relationships/hyperlink" Target="https://academics.design.ncsu.edu/departments/academics/doctor-of-design/ddes-courses-curriculum/" TargetMode="External"/><Relationship Id="rId1852" Type="http://schemas.openxmlformats.org/officeDocument/2006/relationships/hyperlink" Target="https://web.uri.edu/lar/academics/community-planning-certificate/" TargetMode="External"/><Relationship Id="rId2030" Type="http://schemas.openxmlformats.org/officeDocument/2006/relationships/hyperlink" Target="http://cacp.utsa.edu/academic-programs/urban-and-regional-planning/m.s.-in-urban-and-regional-planning/" TargetMode="External"/><Relationship Id="rId2128" Type="http://schemas.openxmlformats.org/officeDocument/2006/relationships/hyperlink" Target="https://www.ewu.edu/css/geography-anthropology/urban-regional-planning/ba/" TargetMode="External"/><Relationship Id="rId654" Type="http://schemas.openxmlformats.org/officeDocument/2006/relationships/hyperlink" Target="https://college.indiana.edu/academics/degrees-majors/major-guides/interior-design-bs.html" TargetMode="External"/><Relationship Id="rId861" Type="http://schemas.openxmlformats.org/officeDocument/2006/relationships/hyperlink" Target="https://camd.northeastern.edu/program/architecture-and-graphic-and-information-design-bs/" TargetMode="External"/><Relationship Id="rId959" Type="http://schemas.openxmlformats.org/officeDocument/2006/relationships/hyperlink" Target="https://www.andrews.edu/said/interior-design" TargetMode="External"/><Relationship Id="rId1284" Type="http://schemas.openxmlformats.org/officeDocument/2006/relationships/hyperlink" Target="https://landscape.unm.edu/degree-programs/index.html" TargetMode="External"/><Relationship Id="rId1491" Type="http://schemas.openxmlformats.org/officeDocument/2006/relationships/hyperlink" Target="https://www.newschool.edu/parsons/ma-theories-urban-research-curriculum/" TargetMode="External"/><Relationship Id="rId1505" Type="http://schemas.openxmlformats.org/officeDocument/2006/relationships/hyperlink" Target="https://urban.csuohio.edu/msus/msus?_ga=2.134268914.2023061427.1591898973-479913795.1591125728" TargetMode="External"/><Relationship Id="rId1589" Type="http://schemas.openxmlformats.org/officeDocument/2006/relationships/hyperlink" Target="https://arch-ceat.okstate.edu/architectural-engineering-program" TargetMode="External"/><Relationship Id="rId1712" Type="http://schemas.openxmlformats.org/officeDocument/2006/relationships/hyperlink" Target="https://www.jefferson.edu/academics/colleges-schools-institutes/architecture-and-the-built-environment/programs/architecture-ms/curriculum.html" TargetMode="External"/><Relationship Id="rId293" Type="http://schemas.openxmlformats.org/officeDocument/2006/relationships/hyperlink" Target="https://architectureandplanning.ucdenver.edu/architecture/academics/bachelor's-programs/bachelor-science-architecture" TargetMode="External"/><Relationship Id="rId307" Type="http://schemas.openxmlformats.org/officeDocument/2006/relationships/hyperlink" Target="https://architecture.catholic.edu/academics/graduate-programs/index.html" TargetMode="External"/><Relationship Id="rId514" Type="http://schemas.openxmlformats.org/officeDocument/2006/relationships/hyperlink" Target="https://www.design.iastate.edu/interior-design/graduate-degrees/ma-in-art-and-design-interior-design/" TargetMode="External"/><Relationship Id="rId721" Type="http://schemas.openxmlformats.org/officeDocument/2006/relationships/hyperlink" Target="http://design.latech.edu/architecture/" TargetMode="External"/><Relationship Id="rId1144" Type="http://schemas.openxmlformats.org/officeDocument/2006/relationships/hyperlink" Target="https://www.jsums.edu/planning/programs/doctor-of-philosophy/" TargetMode="External"/><Relationship Id="rId1351" Type="http://schemas.openxmlformats.org/officeDocument/2006/relationships/hyperlink" Target="https://aap.cornell.edu/academics/architecture/graduate/ms-mdc/curriculum" TargetMode="External"/><Relationship Id="rId1449" Type="http://schemas.openxmlformats.org/officeDocument/2006/relationships/hyperlink" Target="https://www.esf.edu/fnrm/graduate/scm/" TargetMode="External"/><Relationship Id="rId1796" Type="http://schemas.openxmlformats.org/officeDocument/2006/relationships/hyperlink" Target="https://www.urbanstudies.pitt.edu/program/urban-studies-major-requirements-beginning-fall-2021" TargetMode="External"/><Relationship Id="rId2181" Type="http://schemas.openxmlformats.org/officeDocument/2006/relationships/hyperlink" Target="http://faculty.wwu.edu/zaferan/UPSD_website/UPSD_Curriculum_2019-20.pdf" TargetMode="External"/><Relationship Id="rId88" Type="http://schemas.openxmlformats.org/officeDocument/2006/relationships/hyperlink" Target="https://capla.arizona.edu/academics/bachelor-architecture/curriculum-courses" TargetMode="External"/><Relationship Id="rId153" Type="http://schemas.openxmlformats.org/officeDocument/2006/relationships/hyperlink" Target="http://env.cpp.edu/la/degree/bachelor-science-landscape-architecture" TargetMode="External"/><Relationship Id="rId360" Type="http://schemas.openxmlformats.org/officeDocument/2006/relationships/hyperlink" Target="http://catalog.fiu.edu/2019_2020/graduate/College_of_Communication_Architecture_The_Arts/Graduate_Architecture.pdf" TargetMode="External"/><Relationship Id="rId598" Type="http://schemas.openxmlformats.org/officeDocument/2006/relationships/hyperlink" Target="https://arch.illinois.edu/degrees/phd-architecture" TargetMode="External"/><Relationship Id="rId819" Type="http://schemas.openxmlformats.org/officeDocument/2006/relationships/hyperlink" Target="http://architecture.mit.edu/overview/smarchs-degrees" TargetMode="External"/><Relationship Id="rId1004" Type="http://schemas.openxmlformats.org/officeDocument/2006/relationships/hyperlink" Target="https://architecture.udmercy.edu/_files/pdf/curriculum_plans_2019-20.pdf" TargetMode="External"/><Relationship Id="rId1211" Type="http://schemas.openxmlformats.org/officeDocument/2006/relationships/hyperlink" Target="https://coaa.uncc.edu/architecture/graduate-programs/master-science-architecture-ms" TargetMode="External"/><Relationship Id="rId1656" Type="http://schemas.openxmlformats.org/officeDocument/2006/relationships/hyperlink" Target="https://www.bucks.edu/catalog/majors/social/preservation/" TargetMode="External"/><Relationship Id="rId1863" Type="http://schemas.openxmlformats.org/officeDocument/2006/relationships/hyperlink" Target="http://www.clemson.edu/caah/departments/architecture/programs/mrud/files/mrud-grad-handbook-2019-2020.pdf" TargetMode="External"/><Relationship Id="rId2041" Type="http://schemas.openxmlformats.org/officeDocument/2006/relationships/hyperlink" Target="https://uh.edu/architecture/programs/undergraduate-programs/environmental-design/bsenvdes-2019-plan1.pdf" TargetMode="External"/><Relationship Id="rId220" Type="http://schemas.openxmlformats.org/officeDocument/2006/relationships/hyperlink" Target="http://ced.berkeley.edu/downloads/forms/academic/Urban_Studies_Major_Handbook_2018-19_Admits_FL18-SP19_ADMITS.pdf" TargetMode="External"/><Relationship Id="rId458" Type="http://schemas.openxmlformats.org/officeDocument/2006/relationships/hyperlink" Target="https://cacm.kennesaw.edu/architecture/programs/bachelor-architecture.php" TargetMode="External"/><Relationship Id="rId665" Type="http://schemas.openxmlformats.org/officeDocument/2006/relationships/hyperlink" Target="https://apdesign.k-state.edu/larcp/la/index.html" TargetMode="External"/><Relationship Id="rId872" Type="http://schemas.openxmlformats.org/officeDocument/2006/relationships/hyperlink" Target="https://www.umass.edu/larp/sites/default/files/MLA%20handbook%202020.pdf" TargetMode="External"/><Relationship Id="rId1088" Type="http://schemas.openxmlformats.org/officeDocument/2006/relationships/hyperlink" Target="https://landarch.design.umn.edu/prog/msla/index.html" TargetMode="External"/><Relationship Id="rId1295" Type="http://schemas.openxmlformats.org/officeDocument/2006/relationships/hyperlink" Target="https://www.unlv.edu/degree/mhid" TargetMode="External"/><Relationship Id="rId1309" Type="http://schemas.openxmlformats.org/officeDocument/2006/relationships/hyperlink" Target="https://www.arch.columbia.edu/programs/4-m-s-critical-curatorial-conceptual-practices/degree-requirements" TargetMode="External"/><Relationship Id="rId1516" Type="http://schemas.openxmlformats.org/officeDocument/2006/relationships/hyperlink" Target="https://www.kent.edu/caed/master-science-architecture-environmental-design" TargetMode="External"/><Relationship Id="rId1723" Type="http://schemas.openxmlformats.org/officeDocument/2006/relationships/hyperlink" Target="https://www.jefferson.edu/academics/colleges-schools-institutes/architecture-and-the-built-environment/programs/sustainable-design-ms.html" TargetMode="External"/><Relationship Id="rId1930" Type="http://schemas.openxmlformats.org/officeDocument/2006/relationships/hyperlink" Target="https://arch.rice.edu/academics/undergraduate" TargetMode="External"/><Relationship Id="rId2139" Type="http://schemas.openxmlformats.org/officeDocument/2006/relationships/hyperlink" Target="https://cm.be.uw.edu/degrees-certificates/bs-cm/curriculum/" TargetMode="External"/><Relationship Id="rId15" Type="http://schemas.openxmlformats.org/officeDocument/2006/relationships/hyperlink" Target="https://cadc.auburn.edu/wp-content/uploads/2019/08/environmental_design_curriculum_model.pdf" TargetMode="External"/><Relationship Id="rId318" Type="http://schemas.openxmlformats.org/officeDocument/2006/relationships/hyperlink" Target="https://architecture.catholic.edu/academics/graduate-programs/facilities-management/index.html" TargetMode="External"/><Relationship Id="rId525" Type="http://schemas.openxmlformats.org/officeDocument/2006/relationships/hyperlink" Target="https://sppa.uiowa.edu/curriculum/required-courses" TargetMode="External"/><Relationship Id="rId732" Type="http://schemas.openxmlformats.org/officeDocument/2006/relationships/hyperlink" Target="https://architecture.tulane.edu/academics/architecture/m-arch" TargetMode="External"/><Relationship Id="rId1155" Type="http://schemas.openxmlformats.org/officeDocument/2006/relationships/hyperlink" Target="http://catalog.msstate.edu/undergraduate/collegesanddegreeprograms/collegeofarchitectureartanddesign/buildingconstructionscience/" TargetMode="External"/><Relationship Id="rId1362" Type="http://schemas.openxmlformats.org/officeDocument/2006/relationships/hyperlink" Target="https://ssa.ccny.cuny.edu/programs-centers/graduate-programs/ms-arch/" TargetMode="External"/><Relationship Id="rId2192" Type="http://schemas.openxmlformats.org/officeDocument/2006/relationships/hyperlink" Target="https://uwm.edu/sarup/architecture/march/" TargetMode="External"/><Relationship Id="rId2206" Type="http://schemas.openxmlformats.org/officeDocument/2006/relationships/hyperlink" Target="http://catalog.wvu.edu/undergraduate/daviscollegeofagriculturenaturalresourcesanddesign/divisionofresourcemanagement/agee/" TargetMode="External"/><Relationship Id="rId99" Type="http://schemas.openxmlformats.org/officeDocument/2006/relationships/hyperlink" Target="https://www.academyart.edu/academics/landscape-architecture/" TargetMode="External"/><Relationship Id="rId164" Type="http://schemas.openxmlformats.org/officeDocument/2006/relationships/hyperlink" Target="https://newschoolarch.edu/academics/school-of-architecture-and-cm/school-of-architecture/undergraduate-architecture-programs/bachelor-of-arts-in-architecture/" TargetMode="External"/><Relationship Id="rId371" Type="http://schemas.openxmlformats.org/officeDocument/2006/relationships/hyperlink" Target="https://coss.fsu.edu/durp/Doctoral-Program" TargetMode="External"/><Relationship Id="rId1015" Type="http://schemas.openxmlformats.org/officeDocument/2006/relationships/hyperlink" Target="https://taubmancollege.umich.edu/architecture/degrees/phd-architecture" TargetMode="External"/><Relationship Id="rId1222" Type="http://schemas.openxmlformats.org/officeDocument/2006/relationships/hyperlink" Target="https://catalog.unl.edu/undergraduate/architecture/landscape/" TargetMode="External"/><Relationship Id="rId1667" Type="http://schemas.openxmlformats.org/officeDocument/2006/relationships/hyperlink" Target="https://soa.cmu.edu/phdaecm" TargetMode="External"/><Relationship Id="rId1874" Type="http://schemas.openxmlformats.org/officeDocument/2006/relationships/hyperlink" Target="http://www.clemson.edu/caah/departments/architecture/programs/graduate/architecture-and-health/phd-curriculum.html" TargetMode="External"/><Relationship Id="rId2052" Type="http://schemas.openxmlformats.org/officeDocument/2006/relationships/hyperlink" Target="http://soa.cap.utah.edu/degrees/undergraduate/" TargetMode="External"/><Relationship Id="rId469" Type="http://schemas.openxmlformats.org/officeDocument/2006/relationships/hyperlink" Target="https://www.scad.edu/academics/programs/architecture/degrees/march" TargetMode="External"/><Relationship Id="rId676" Type="http://schemas.openxmlformats.org/officeDocument/2006/relationships/hyperlink" Target="https://urbanplanning.ku.edu/comprehensive-exam-and-thesis-options" TargetMode="External"/><Relationship Id="rId883" Type="http://schemas.openxmlformats.org/officeDocument/2006/relationships/hyperlink" Target="https://www.umass.edu/architecture/bfa-architecture" TargetMode="External"/><Relationship Id="rId1099" Type="http://schemas.openxmlformats.org/officeDocument/2006/relationships/hyperlink" Target="https://arch.design.umn.edu/programs/bs/curriculum.html" TargetMode="External"/><Relationship Id="rId1527" Type="http://schemas.openxmlformats.org/officeDocument/2006/relationships/hyperlink" Target="https://www.kent.edu/caed/construction-management" TargetMode="External"/><Relationship Id="rId1734" Type="http://schemas.openxmlformats.org/officeDocument/2006/relationships/hyperlink" Target="https://bulletins.psu.edu/undergraduate/colleges/arts-architecture/architecture-barch/" TargetMode="External"/><Relationship Id="rId1941" Type="http://schemas.openxmlformats.org/officeDocument/2006/relationships/hyperlink" Target="http://laup.arch.tamu.edu/academics/graduate/mup/curriculum/MUP-Curriculum-TableFall2018updated.pdf" TargetMode="External"/><Relationship Id="rId26" Type="http://schemas.openxmlformats.org/officeDocument/2006/relationships/hyperlink" Target="https://fayjones.uark.edu/academics/interior-design/" TargetMode="External"/><Relationship Id="rId231" Type="http://schemas.openxmlformats.org/officeDocument/2006/relationships/hyperlink" Target="https://www.aud.ucla.edu/academics/m-arch-professional-degree" TargetMode="External"/><Relationship Id="rId329" Type="http://schemas.openxmlformats.org/officeDocument/2006/relationships/hyperlink" Target="https://www.udc.edu/causes/urban-sustainability/" TargetMode="External"/><Relationship Id="rId536" Type="http://schemas.openxmlformats.org/officeDocument/2006/relationships/hyperlink" Target="https://www.uidaho.edu/-/media/UIdaho-Responsive/Files/CAA/programs/Landscape-Architecture/M-Landscape-Architecture.pdf?la=en&amp;hash=DD07EC0974E9BFE3DE6A2C6AEB478CA189DFEBCC" TargetMode="External"/><Relationship Id="rId1166" Type="http://schemas.openxmlformats.org/officeDocument/2006/relationships/hyperlink" Target="https://planning.ecu.edu/academic-programs/" TargetMode="External"/><Relationship Id="rId1373" Type="http://schemas.openxmlformats.org/officeDocument/2006/relationships/hyperlink" Target="http://www.hunterurban.org/master-of-science-in-urban-policy-and-leadership" TargetMode="External"/><Relationship Id="rId2217" Type="http://schemas.openxmlformats.org/officeDocument/2006/relationships/hyperlink" Target="https://designcomm.wvu.edu/graduate/human-and-community-development" TargetMode="External"/><Relationship Id="rId175" Type="http://schemas.openxmlformats.org/officeDocument/2006/relationships/hyperlink" Target="https://newschoolarch.edu/wp-content/uploads/2018/07/Master-of-Construction-Management-Program-Outline-2020-2021.pdf" TargetMode="External"/><Relationship Id="rId743" Type="http://schemas.openxmlformats.org/officeDocument/2006/relationships/hyperlink" Target="https://soad.louisiana.edu/programs/master-architecture" TargetMode="External"/><Relationship Id="rId950" Type="http://schemas.openxmlformats.org/officeDocument/2006/relationships/hyperlink" Target="https://arch.umd.edu/sites/default/files/sections/New%20MHP%20Course%20Plan%2001_10_2018.pdf" TargetMode="External"/><Relationship Id="rId1026" Type="http://schemas.openxmlformats.org/officeDocument/2006/relationships/hyperlink" Target="https://taubmancollege.umich.edu/architecture/degrees/bachelor-science/sample-schedules" TargetMode="External"/><Relationship Id="rId1580" Type="http://schemas.openxmlformats.org/officeDocument/2006/relationships/hyperlink" Target="https://www.ursuline.edu/academics/programs/historic-preservation2/course-requirements" TargetMode="External"/><Relationship Id="rId1678" Type="http://schemas.openxmlformats.org/officeDocument/2006/relationships/hyperlink" Target="https://static1.squarespace.com/static/54c2a5c7e4b043776a0b0036/t/5d7c22b25f1727348651cee1/1568416434576/MSSD_Applied_Curriculum_20190820.pdf" TargetMode="External"/><Relationship Id="rId1801" Type="http://schemas.openxmlformats.org/officeDocument/2006/relationships/hyperlink" Target="https://www.wcupa.edu/business-PublicManagement/geographyPlanning/planningTrack.aspx" TargetMode="External"/><Relationship Id="rId1885" Type="http://schemas.openxmlformats.org/officeDocument/2006/relationships/hyperlink" Target="https://www.clemson.edu/caah/departments/architecture/programs/historic-preservation/academics/index.html" TargetMode="External"/><Relationship Id="rId382" Type="http://schemas.openxmlformats.org/officeDocument/2006/relationships/hyperlink" Target="https://dcp.ufl.edu/architecture/graduate-school/m-s-in-architectural-studies/" TargetMode="External"/><Relationship Id="rId603" Type="http://schemas.openxmlformats.org/officeDocument/2006/relationships/hyperlink" Target="https://urban.illinois.edu/programs-applying/master-urban-planning/" TargetMode="External"/><Relationship Id="rId687" Type="http://schemas.openxmlformats.org/officeDocument/2006/relationships/hyperlink" Target="https://design.uky.edu/historic-preservation-degrees/" TargetMode="External"/><Relationship Id="rId810" Type="http://schemas.openxmlformats.org/officeDocument/2006/relationships/hyperlink" Target="https://www.gsd.harvard.edu/doctoral-programs/doctor-of-philosophy/requirements/" TargetMode="External"/><Relationship Id="rId908" Type="http://schemas.openxmlformats.org/officeDocument/2006/relationships/hyperlink" Target="https://www.aacc.edu/programs-and-courses/credit-and-degree-seekers/architecture/" TargetMode="External"/><Relationship Id="rId1233" Type="http://schemas.openxmlformats.org/officeDocument/2006/relationships/hyperlink" Target="https://www.plymouth.edu/academics/graduate-academic-programs/certificates/historic-preservation/" TargetMode="External"/><Relationship Id="rId1440" Type="http://schemas.openxmlformats.org/officeDocument/2006/relationships/hyperlink" Target="https://www.esf.edu/la/graduate/ms.htm" TargetMode="External"/><Relationship Id="rId1538" Type="http://schemas.openxmlformats.org/officeDocument/2006/relationships/hyperlink" Target="https://knowlton.osu.edu/city-and-regional-planning/phd-city-and-regional-planning" TargetMode="External"/><Relationship Id="rId2063" Type="http://schemas.openxmlformats.org/officeDocument/2006/relationships/hyperlink" Target="https://usu.app.box.com/s/au3jc5yzyma1hq8cbsn1z6t0uinse0ms" TargetMode="External"/><Relationship Id="rId242" Type="http://schemas.openxmlformats.org/officeDocument/2006/relationships/hyperlink" Target="https://luskin.ucla.edu/undergraduate-program/public-affairs-major-curriculum" TargetMode="External"/><Relationship Id="rId894" Type="http://schemas.openxmlformats.org/officeDocument/2006/relationships/hyperlink" Target="https://wit.edu/learning/school-management/building-construction-management-bs" TargetMode="External"/><Relationship Id="rId1177" Type="http://schemas.openxmlformats.org/officeDocument/2006/relationships/hyperlink" Target="https://oucc.dasa.ncsu.edu/dn-12idb-nosubplan-2198/" TargetMode="External"/><Relationship Id="rId1300" Type="http://schemas.openxmlformats.org/officeDocument/2006/relationships/hyperlink" Target="https://www.arch.columbia.edu/programs/1-master-of-architecture" TargetMode="External"/><Relationship Id="rId1745" Type="http://schemas.openxmlformats.org/officeDocument/2006/relationships/hyperlink" Target="http://geodesign.psu.edu/" TargetMode="External"/><Relationship Id="rId1952" Type="http://schemas.openxmlformats.org/officeDocument/2006/relationships/hyperlink" Target="http://dept.arch.tamu.edu/undergraduate/index.html" TargetMode="External"/><Relationship Id="rId2130" Type="http://schemas.openxmlformats.org/officeDocument/2006/relationships/hyperlink" Target="http://larch.be.uw.edu/programs/undergraduate/" TargetMode="External"/><Relationship Id="rId37" Type="http://schemas.openxmlformats.org/officeDocument/2006/relationships/hyperlink" Target="https://uca.edu/ubulletin/colleges-departments/ca/art-design/" TargetMode="External"/><Relationship Id="rId102" Type="http://schemas.openxmlformats.org/officeDocument/2006/relationships/hyperlink" Target="https://www.academyart.edu/degree/landscape-architecture/?degree=ma" TargetMode="External"/><Relationship Id="rId547" Type="http://schemas.openxmlformats.org/officeDocument/2006/relationships/hyperlink" Target="https://www.judsonu.edu/architecture/" TargetMode="External"/><Relationship Id="rId754" Type="http://schemas.openxmlformats.org/officeDocument/2006/relationships/hyperlink" Target="https://www.uno.edu/academics/colaehd/la/planning-and-urban-studies/forms" TargetMode="External"/><Relationship Id="rId961" Type="http://schemas.openxmlformats.org/officeDocument/2006/relationships/hyperlink" Target="https://catalog.emich.edu/preview_program.php?catoid=33&amp;poid=13905" TargetMode="External"/><Relationship Id="rId1384" Type="http://schemas.openxmlformats.org/officeDocument/2006/relationships/hyperlink" Target="https://wagner.nyu.edu/education/degrees/master-urban-planning" TargetMode="External"/><Relationship Id="rId1591" Type="http://schemas.openxmlformats.org/officeDocument/2006/relationships/hyperlink" Target="https://architecture.ou.edu/architecture-degree-requirements/" TargetMode="External"/><Relationship Id="rId1605" Type="http://schemas.openxmlformats.org/officeDocument/2006/relationships/hyperlink" Target="https://architecture.ou.edu/landscape-architecture-degree-requirements/" TargetMode="External"/><Relationship Id="rId1689" Type="http://schemas.openxmlformats.org/officeDocument/2006/relationships/hyperlink" Target="https://drexel.edu/westphal/academics/graduate/INTR/" TargetMode="External"/><Relationship Id="rId1812" Type="http://schemas.openxmlformats.org/officeDocument/2006/relationships/hyperlink" Target="https://arquitectura.pucpr.edu/wp-content/uploads/2020/06/BArch_Curr%C3%ADculo-181.pdf" TargetMode="External"/><Relationship Id="rId90" Type="http://schemas.openxmlformats.org/officeDocument/2006/relationships/hyperlink" Target="https://capla.arizona.edu/academics/master-science-architecture/curriculum-courses" TargetMode="External"/><Relationship Id="rId186" Type="http://schemas.openxmlformats.org/officeDocument/2006/relationships/hyperlink" Target="https://www.sciarc.edu/academics/postgraduate/architectural-technologies" TargetMode="External"/><Relationship Id="rId393" Type="http://schemas.openxmlformats.org/officeDocument/2006/relationships/hyperlink" Target="https://dcp.ufl.edu/wp-content/uploads/2020/02/Doctoral-Studies-Handbook-2017-2018-for-posting.pdf" TargetMode="External"/><Relationship Id="rId407" Type="http://schemas.openxmlformats.org/officeDocument/2006/relationships/hyperlink" Target="https://www.arc.miami.edu/academics/undergraduate/bachelor-of-architecture/curriculum/index.html" TargetMode="External"/><Relationship Id="rId614" Type="http://schemas.openxmlformats.org/officeDocument/2006/relationships/hyperlink" Target="http://www.wiu.edu/cas/eagis/thesisguide.php" TargetMode="External"/><Relationship Id="rId821" Type="http://schemas.openxmlformats.org/officeDocument/2006/relationships/hyperlink" Target="http://architecture.mit.edu/building-technology/degree/smbt" TargetMode="External"/><Relationship Id="rId1037" Type="http://schemas.openxmlformats.org/officeDocument/2006/relationships/hyperlink" Target="https://dunwoody.edu/construction/architectural-drafting-design/" TargetMode="External"/><Relationship Id="rId1244" Type="http://schemas.openxmlformats.org/officeDocument/2006/relationships/hyperlink" Target="https://design.njit.edu/master-science-architecture" TargetMode="External"/><Relationship Id="rId1451" Type="http://schemas.openxmlformats.org/officeDocument/2006/relationships/hyperlink" Target="https://www.esf.edu/fnrm/graduate/scm/" TargetMode="External"/><Relationship Id="rId1896" Type="http://schemas.openxmlformats.org/officeDocument/2006/relationships/hyperlink" Target="https://www.belmont.edu/omore/undergrad/architecture/index.html" TargetMode="External"/><Relationship Id="rId2074" Type="http://schemas.openxmlformats.org/officeDocument/2006/relationships/hyperlink" Target="https://www.arch.virginia.edu/programs/architectural-history/undergraduate" TargetMode="External"/><Relationship Id="rId253" Type="http://schemas.openxmlformats.org/officeDocument/2006/relationships/hyperlink" Target="https://arch.usc.edu/master-of-architecture" TargetMode="External"/><Relationship Id="rId460" Type="http://schemas.openxmlformats.org/officeDocument/2006/relationships/hyperlink" Target="https://www.scad.edu/academics/programs/architecture/degrees/bfa" TargetMode="External"/><Relationship Id="rId698" Type="http://schemas.openxmlformats.org/officeDocument/2006/relationships/hyperlink" Target="https://design.uky.edu/interiors-degrees/" TargetMode="External"/><Relationship Id="rId919" Type="http://schemas.openxmlformats.org/officeDocument/2006/relationships/hyperlink" Target="https://catalog.aacc.edu/preview_program.php?catoid=28&amp;poid=10666" TargetMode="External"/><Relationship Id="rId1090" Type="http://schemas.openxmlformats.org/officeDocument/2006/relationships/hyperlink" Target="https://www.nursing.umn.edu/degrees-programs/certificates/health-care-design-and-innovation-post-baccalaureate-certificate/courses" TargetMode="External"/><Relationship Id="rId1104" Type="http://schemas.openxmlformats.org/officeDocument/2006/relationships/hyperlink" Target="https://www.drury.edu/architecture/bachelor-of-science-in-architectural-studies-degree-requirements" TargetMode="External"/><Relationship Id="rId1311" Type="http://schemas.openxmlformats.org/officeDocument/2006/relationships/hyperlink" Target="https://www.arch.columbia.edu/programs/8-m-s-real-estate-development/degree-requirements" TargetMode="External"/><Relationship Id="rId1549" Type="http://schemas.openxmlformats.org/officeDocument/2006/relationships/hyperlink" Target="https://knowlton.osu.edu/landscape/bachelor-science-landscape-architecture" TargetMode="External"/><Relationship Id="rId1756" Type="http://schemas.openxmlformats.org/officeDocument/2006/relationships/hyperlink" Target="https://bulletin.temple.edu/undergraduate/tyler/architecture/bs-historic-preservation/" TargetMode="External"/><Relationship Id="rId1963" Type="http://schemas.openxmlformats.org/officeDocument/2006/relationships/hyperlink" Target="http://www.tsu.edu/academics/colleges-and-schools/bjml-school-public-affairs/departments/urban-planning-and-environmental-policy/degrees/urban-planning-and-environmental-policy-ph.d.html" TargetMode="External"/><Relationship Id="rId2141" Type="http://schemas.openxmlformats.org/officeDocument/2006/relationships/hyperlink" Target="https://cep.be.uw.edu/about/structure/" TargetMode="External"/><Relationship Id="rId48" Type="http://schemas.openxmlformats.org/officeDocument/2006/relationships/hyperlink" Target="https://sgsup.asu.edu/degree-programs/graduate-degrees/master-urban-environmental-planning" TargetMode="External"/><Relationship Id="rId113" Type="http://schemas.openxmlformats.org/officeDocument/2006/relationships/hyperlink" Target="https://cavad.calbaptist.edu/programs/architecture-program" TargetMode="External"/><Relationship Id="rId320" Type="http://schemas.openxmlformats.org/officeDocument/2006/relationships/hyperlink" Target="https://www.cps.gwu.edu/sustainable-urban-planning-master-professional-studies" TargetMode="External"/><Relationship Id="rId558" Type="http://schemas.openxmlformats.org/officeDocument/2006/relationships/hyperlink" Target="https://www.saic.edu/academics/departments/hpres/courses" TargetMode="External"/><Relationship Id="rId765" Type="http://schemas.openxmlformats.org/officeDocument/2006/relationships/hyperlink" Target="https://the-bac.edu/academics/school-of-design-studies/master-of-design-for-human-health" TargetMode="External"/><Relationship Id="rId972" Type="http://schemas.openxmlformats.org/officeDocument/2006/relationships/hyperlink" Target="https://www.ltu.edu/uploads/media/arch-design/PDFs/Program_Flow_Charts/2020_2021/M_Architecture_Flowchart_Track_II_2019_2020.pdf" TargetMode="External"/><Relationship Id="rId1188" Type="http://schemas.openxmlformats.org/officeDocument/2006/relationships/hyperlink" Target="https://design.ncsu.edu/wp-content/uploads/2020/03/public-interest-design-certificate-handout.pdf" TargetMode="External"/><Relationship Id="rId1395" Type="http://schemas.openxmlformats.org/officeDocument/2006/relationships/hyperlink" Target="https://www.pratt.edu/academics/architecture/grad-arch-urban-design/graduate-architecture-m.s.-arch/" TargetMode="External"/><Relationship Id="rId1409" Type="http://schemas.openxmlformats.org/officeDocument/2006/relationships/hyperlink" Target="https://catalog.pratt.edu/graduate/design/interior-design/interior-design-mfa/?_ga=2.49924398.982270277.1611346656-1552935564.1610634765" TargetMode="External"/><Relationship Id="rId1616" Type="http://schemas.openxmlformats.org/officeDocument/2006/relationships/hyperlink" Target="https://www.clatsopcc.edu/academic-path/academic-programs-a-z/historic-preservation/" TargetMode="External"/><Relationship Id="rId1823" Type="http://schemas.openxmlformats.org/officeDocument/2006/relationships/hyperlink" Target="http://planificacion.uprrp.edu/?page_id=445" TargetMode="External"/><Relationship Id="rId2001" Type="http://schemas.openxmlformats.org/officeDocument/2006/relationships/hyperlink" Target="https://soa.utexas.edu/sites/default/files/MAAD%20Degree%20Requirements%202020-2021.pdf" TargetMode="External"/><Relationship Id="rId197" Type="http://schemas.openxmlformats.org/officeDocument/2006/relationships/hyperlink" Target="https://ced.berkeley.edu/academics/architecture/programs/master-of-science-1/" TargetMode="External"/><Relationship Id="rId418" Type="http://schemas.openxmlformats.org/officeDocument/2006/relationships/hyperlink" Target="https://www.arc.miami.edu/academics/graduate/bachelor-of-science-in-architectural-engineering-master-of-science-in-architecture-dual-degree/index.html" TargetMode="External"/><Relationship Id="rId625" Type="http://schemas.openxmlformats.org/officeDocument/2006/relationships/hyperlink" Target="https://www.bsu.edu/academics/collegesanddepartments/urban-planning/academic-programs" TargetMode="External"/><Relationship Id="rId832" Type="http://schemas.openxmlformats.org/officeDocument/2006/relationships/hyperlink" Target="https://dusp.mit.edu/degrees/masters" TargetMode="External"/><Relationship Id="rId1048" Type="http://schemas.openxmlformats.org/officeDocument/2006/relationships/hyperlink" Target="https://catalog.dunwoody.edu/catalog-student-handbook/academic-programs/construction-sciences-building-technology/hvac-installation-residential-service-heat-aas/" TargetMode="External"/><Relationship Id="rId1255" Type="http://schemas.openxmlformats.org/officeDocument/2006/relationships/hyperlink" Target="https://gradschool.princeton.edu/academics/fields-study/architecture" TargetMode="External"/><Relationship Id="rId1462" Type="http://schemas.openxmlformats.org/officeDocument/2006/relationships/hyperlink" Target="http://ap.buffalo.edu/academics/undergraduate-degrees/bs-in-architecture.html" TargetMode="External"/><Relationship Id="rId2085" Type="http://schemas.openxmlformats.org/officeDocument/2006/relationships/hyperlink" Target="http://records.ureg.virginia.edu/preview_program.php?catoid=50&amp;poid=6401" TargetMode="External"/><Relationship Id="rId264" Type="http://schemas.openxmlformats.org/officeDocument/2006/relationships/hyperlink" Target="https://woodbury.edu/program/school-of-architecture/programs/interior-architecture-mia-la/" TargetMode="External"/><Relationship Id="rId471" Type="http://schemas.openxmlformats.org/officeDocument/2006/relationships/hyperlink" Target="https://www.scad.edu/academics/programs/urban-design/degrees/mud" TargetMode="External"/><Relationship Id="rId1115" Type="http://schemas.openxmlformats.org/officeDocument/2006/relationships/hyperlink" Target="https://info.umkc.edu/aupd/academic-programs/urban-planning-design/curriculum/" TargetMode="External"/><Relationship Id="rId1322" Type="http://schemas.openxmlformats.org/officeDocument/2006/relationships/hyperlink" Target="http://cooper.edu/architecture/about" TargetMode="External"/><Relationship Id="rId1767" Type="http://schemas.openxmlformats.org/officeDocument/2006/relationships/hyperlink" Target="https://bulletin.temple.edu/undergraduate/tyler/landscape-architecture-horticulture/bs-landscape-architecture/" TargetMode="External"/><Relationship Id="rId1974" Type="http://schemas.openxmlformats.org/officeDocument/2006/relationships/hyperlink" Target="https://www.uta.edu/cappa/academics/architecture/architecture/m-architecture.php" TargetMode="External"/><Relationship Id="rId2152" Type="http://schemas.openxmlformats.org/officeDocument/2006/relationships/hyperlink" Target="http://urbdp.be.washington.edu/programs/mup-graduate-degree/" TargetMode="External"/><Relationship Id="rId59" Type="http://schemas.openxmlformats.org/officeDocument/2006/relationships/hyperlink" Target="https://design.asu.edu/degree-programs/landscape-architecture-mla" TargetMode="External"/><Relationship Id="rId124" Type="http://schemas.openxmlformats.org/officeDocument/2006/relationships/hyperlink" Target="https://architecture.calpoly.edu/about/undergraduate" TargetMode="External"/><Relationship Id="rId569" Type="http://schemas.openxmlformats.org/officeDocument/2006/relationships/hyperlink" Target="https://architecture.siu.edu/undergraduate/id/" TargetMode="External"/><Relationship Id="rId776" Type="http://schemas.openxmlformats.org/officeDocument/2006/relationships/hyperlink" Target="https://the-bac.edu/academics/school-of-interior-architecture/bachelor-of-interior-architecture/bachelor-of-interior-architecture-curriculum" TargetMode="External"/><Relationship Id="rId983" Type="http://schemas.openxmlformats.org/officeDocument/2006/relationships/hyperlink" Target="https://www.canr.msu.edu/spdc/programs/pdc-doctorate-program/urban-and-regional-planning-concentration" TargetMode="External"/><Relationship Id="rId1199" Type="http://schemas.openxmlformats.org/officeDocument/2006/relationships/hyperlink" Target="https://design.ncsu.edu/academics/doctor-of-design/" TargetMode="External"/><Relationship Id="rId1627" Type="http://schemas.openxmlformats.org/officeDocument/2006/relationships/hyperlink" Target="https://www.pdx.edu/architecture/graduate" TargetMode="External"/><Relationship Id="rId1834" Type="http://schemas.openxmlformats.org/officeDocument/2006/relationships/hyperlink" Target="https://www.risd.edu/academics/interior-architecture/graduate/" TargetMode="External"/><Relationship Id="rId331" Type="http://schemas.openxmlformats.org/officeDocument/2006/relationships/hyperlink" Target="https://www.udc.edu/causes/architecture/" TargetMode="External"/><Relationship Id="rId429" Type="http://schemas.openxmlformats.org/officeDocument/2006/relationships/hyperlink" Target="https://planning.gatech.edu/phd" TargetMode="External"/><Relationship Id="rId636" Type="http://schemas.openxmlformats.org/officeDocument/2006/relationships/hyperlink" Target="https://www.bsu.edu/-/media/www/departmentalcontent/cmid/pdf/cm_curriculumplan_2019-20x.pdf?la=en&amp;hash=08574281BE11B9E4581210B4A936C1DF5E665B7E" TargetMode="External"/><Relationship Id="rId1059" Type="http://schemas.openxmlformats.org/officeDocument/2006/relationships/hyperlink" Target="https://sbs.mnsu.edu/academics/urban-and-regional-studies/undergraduate/urban-and-regional-studies-bs" TargetMode="External"/><Relationship Id="rId1266" Type="http://schemas.openxmlformats.org/officeDocument/2006/relationships/hyperlink" Target="https://bloustein.rutgers.edu/graduate/uppd/mcrs/" TargetMode="External"/><Relationship Id="rId1473" Type="http://schemas.openxmlformats.org/officeDocument/2006/relationships/hyperlink" Target="http://ap.buffalo.edu/academics/graduate-degrees/phd.html" TargetMode="External"/><Relationship Id="rId2012" Type="http://schemas.openxmlformats.org/officeDocument/2006/relationships/hyperlink" Target="https://soa.utexas.edu/programs/architecture/graduate-degrees/doctor-philosophy" TargetMode="External"/><Relationship Id="rId2096" Type="http://schemas.openxmlformats.org/officeDocument/2006/relationships/hyperlink" Target="http://bulletin.vcu.edu/undergraduate/government-public-affairs/urban-regional-studies-bs/" TargetMode="External"/><Relationship Id="rId843" Type="http://schemas.openxmlformats.org/officeDocument/2006/relationships/hyperlink" Target="https://camd.northeastern.edu/program/architectural-studies/" TargetMode="External"/><Relationship Id="rId1126" Type="http://schemas.openxmlformats.org/officeDocument/2006/relationships/hyperlink" Target="https://samfoxschool.wustl.edu/programs/march" TargetMode="External"/><Relationship Id="rId1680" Type="http://schemas.openxmlformats.org/officeDocument/2006/relationships/hyperlink" Target="https://soa.cmu.edu/ddes" TargetMode="External"/><Relationship Id="rId1778" Type="http://schemas.openxmlformats.org/officeDocument/2006/relationships/hyperlink" Target="https://www.design.upenn.edu/architecture/graduate/master-environmental-building-design" TargetMode="External"/><Relationship Id="rId1901" Type="http://schemas.openxmlformats.org/officeDocument/2006/relationships/hyperlink" Target="https://www.mtsu.edu/programs/public-history-phd/requirements" TargetMode="External"/><Relationship Id="rId1985" Type="http://schemas.openxmlformats.org/officeDocument/2006/relationships/hyperlink" Target="https://www.uta.edu/academics/schools-colleges/cappa/academics/architecture/bs-in-interior-design" TargetMode="External"/><Relationship Id="rId275" Type="http://schemas.openxmlformats.org/officeDocument/2006/relationships/hyperlink" Target="https://www.colorado.edu/envd/about/majors" TargetMode="External"/><Relationship Id="rId482" Type="http://schemas.openxmlformats.org/officeDocument/2006/relationships/hyperlink" Target="https://ced.uga.edu/programs/mhp/" TargetMode="External"/><Relationship Id="rId703" Type="http://schemas.openxmlformats.org/officeDocument/2006/relationships/hyperlink" Target="http://louisville.edu/upa/programs/mup" TargetMode="External"/><Relationship Id="rId910" Type="http://schemas.openxmlformats.org/officeDocument/2006/relationships/hyperlink" Target="https://www.aacc.edu/programs-and-courses/credit-and-degree-seekers/architecture/" TargetMode="External"/><Relationship Id="rId1333" Type="http://schemas.openxmlformats.org/officeDocument/2006/relationships/hyperlink" Target="https://aap.cornell.edu/academics/crp/graduate/ms-ma-rs/curriculum" TargetMode="External"/><Relationship Id="rId1540" Type="http://schemas.openxmlformats.org/officeDocument/2006/relationships/hyperlink" Target="https://knowlton.osu.edu/city-and-regional-planning/master-city-and-regional-planning" TargetMode="External"/><Relationship Id="rId1638" Type="http://schemas.openxmlformats.org/officeDocument/2006/relationships/hyperlink" Target="https://pppm.uoregon.edu/grad/phd" TargetMode="External"/><Relationship Id="rId2163" Type="http://schemas.openxmlformats.org/officeDocument/2006/relationships/hyperlink" Target="https://www.tacoma.uw.edu/urban-studies/graduation-requirements-1" TargetMode="External"/><Relationship Id="rId135" Type="http://schemas.openxmlformats.org/officeDocument/2006/relationships/hyperlink" Target="http://flowcharts.calpoly.edu/downloads/curric/20-21.Architectural%20Engineering.pdf" TargetMode="External"/><Relationship Id="rId342" Type="http://schemas.openxmlformats.org/officeDocument/2006/relationships/hyperlink" Target="http://www.famu.edu/index.cfm?Architecture&amp;BachelorofArchitecture" TargetMode="External"/><Relationship Id="rId787" Type="http://schemas.openxmlformats.org/officeDocument/2006/relationships/hyperlink" Target="https://www.bu.edu/met/programs/graduate/urban-policy-certificate/" TargetMode="External"/><Relationship Id="rId994" Type="http://schemas.openxmlformats.org/officeDocument/2006/relationships/hyperlink" Target="https://reg.msu.edu/AcademicPrograms/ProgramDetail.aspx?Program=5260" TargetMode="External"/><Relationship Id="rId1400" Type="http://schemas.openxmlformats.org/officeDocument/2006/relationships/hyperlink" Target="https://www.pratt.edu/academics/architecture/historic-preservation/" TargetMode="External"/><Relationship Id="rId1845" Type="http://schemas.openxmlformats.org/officeDocument/2006/relationships/hyperlink" Target="https://www.rwu.edu/graduate/programs/graduate-programs/preservation-practices" TargetMode="External"/><Relationship Id="rId2023" Type="http://schemas.openxmlformats.org/officeDocument/2006/relationships/hyperlink" Target="https://catalog.utsa.edu/graduate/architecture/architecture/" TargetMode="External"/><Relationship Id="rId202" Type="http://schemas.openxmlformats.org/officeDocument/2006/relationships/hyperlink" Target="https://ced.berkeley.edu/academics/city-regional-planning/programs/master-of-city-planning/" TargetMode="External"/><Relationship Id="rId647" Type="http://schemas.openxmlformats.org/officeDocument/2006/relationships/hyperlink" Target="https://www.bsu.edu/academics/collegesanddepartments/construction-management-interior-design/academic-programs/interior-design-major" TargetMode="External"/><Relationship Id="rId854" Type="http://schemas.openxmlformats.org/officeDocument/2006/relationships/hyperlink" Target="http://catalog.northeastern.edu/undergraduate/arts-media-design/architecture/architecture-bs/" TargetMode="External"/><Relationship Id="rId1277" Type="http://schemas.openxmlformats.org/officeDocument/2006/relationships/hyperlink" Target="http://catalog.unm.edu/catalogs/2019-2020/colleges/architecture/comm-reg-plan/undergraduate-program.html" TargetMode="External"/><Relationship Id="rId1484" Type="http://schemas.openxmlformats.org/officeDocument/2006/relationships/hyperlink" Target="https://www.newschool.edu/parsons/masters-architecture/" TargetMode="External"/><Relationship Id="rId1691" Type="http://schemas.openxmlformats.org/officeDocument/2006/relationships/hyperlink" Target="https://drexel.edu/westphal/academics/graduate/URBS/" TargetMode="External"/><Relationship Id="rId1705" Type="http://schemas.openxmlformats.org/officeDocument/2006/relationships/hyperlink" Target="https://www.jefferson.edu/academics/colleges-schools-institutes/architecture-and-the-built-environment/programs/construction-management.html" TargetMode="External"/><Relationship Id="rId1912" Type="http://schemas.openxmlformats.org/officeDocument/2006/relationships/hyperlink" Target="https://www.memphis.edu/architecture/index.php" TargetMode="External"/><Relationship Id="rId286" Type="http://schemas.openxmlformats.org/officeDocument/2006/relationships/hyperlink" Target="https://architectureandplanning.ucdenver.edu/architecture/academics/departments/urban-design/master-of-urban-design" TargetMode="External"/><Relationship Id="rId493" Type="http://schemas.openxmlformats.org/officeDocument/2006/relationships/hyperlink" Target="http://www.arch.hawaii.edu/wp-content/uploads/2019/11/MLA-I_First-professional-MLA-Track.pdf" TargetMode="External"/><Relationship Id="rId507" Type="http://schemas.openxmlformats.org/officeDocument/2006/relationships/hyperlink" Target="https://www.design.iastate.edu/architecture/degrees/architecture-ms/" TargetMode="External"/><Relationship Id="rId714" Type="http://schemas.openxmlformats.org/officeDocument/2006/relationships/hyperlink" Target="https://design.lsu.edu/architecture/admissions/master-of-architecture/" TargetMode="External"/><Relationship Id="rId921" Type="http://schemas.openxmlformats.org/officeDocument/2006/relationships/hyperlink" Target="https://catalog.aacc.edu/preview_program.php?catoid=28&amp;poid=10369" TargetMode="External"/><Relationship Id="rId1137" Type="http://schemas.openxmlformats.org/officeDocument/2006/relationships/hyperlink" Target="https://samfoxschool.wustl.edu/node/10829" TargetMode="External"/><Relationship Id="rId1344" Type="http://schemas.openxmlformats.org/officeDocument/2006/relationships/hyperlink" Target="https://landscape.cals.cornell.edu/graduate/master-professional-studies/" TargetMode="External"/><Relationship Id="rId1551" Type="http://schemas.openxmlformats.org/officeDocument/2006/relationships/hyperlink" Target="https://daap.uc.edu/academics/said/programs/m-arch" TargetMode="External"/><Relationship Id="rId1789" Type="http://schemas.openxmlformats.org/officeDocument/2006/relationships/hyperlink" Target="https://www.design.upenn.edu/all-degrees-certificates/degrees-and-certificates" TargetMode="External"/><Relationship Id="rId1996" Type="http://schemas.openxmlformats.org/officeDocument/2006/relationships/hyperlink" Target="https://soa.utexas.edu/life-work/student-affairs/graduate-office/certificate-latin-american-architecture" TargetMode="External"/><Relationship Id="rId2174" Type="http://schemas.openxmlformats.org/officeDocument/2006/relationships/hyperlink" Target="https://sdc.wsu.edu/construction-management/" TargetMode="External"/><Relationship Id="rId50" Type="http://schemas.openxmlformats.org/officeDocument/2006/relationships/hyperlink" Target="https://design.asu.edu/degree-programs/environmental-design?dept=148427&amp;id=1" TargetMode="External"/><Relationship Id="rId146" Type="http://schemas.openxmlformats.org/officeDocument/2006/relationships/hyperlink" Target="http://env.cpp.edu/la/degree/master-landscape-architecture" TargetMode="External"/><Relationship Id="rId353" Type="http://schemas.openxmlformats.org/officeDocument/2006/relationships/hyperlink" Target="http://fausa.fau.edu/barch/" TargetMode="External"/><Relationship Id="rId560" Type="http://schemas.openxmlformats.org/officeDocument/2006/relationships/hyperlink" Target="https://www.saic.edu/academics/departments/aiado/courses" TargetMode="External"/><Relationship Id="rId798" Type="http://schemas.openxmlformats.org/officeDocument/2006/relationships/hyperlink" Target="https://l87r32c95dp1hz05tig4px11-wpengine.netdna-ssl.com/wp-content/uploads/2020/06/Landscape-Architecture-Degree-Requirements-2020-2021.pdf" TargetMode="External"/><Relationship Id="rId1190" Type="http://schemas.openxmlformats.org/officeDocument/2006/relationships/hyperlink" Target="https://academics.design.ncsu.edu/departments/academics/industrial-design/id-grad-courses/" TargetMode="External"/><Relationship Id="rId1204" Type="http://schemas.openxmlformats.org/officeDocument/2006/relationships/hyperlink" Target="https://catalog.uncc.edu/preview_program.php?catoid=25&amp;poid=5929&amp;returnto=2031" TargetMode="External"/><Relationship Id="rId1411" Type="http://schemas.openxmlformats.org/officeDocument/2006/relationships/hyperlink" Target="https://catalog.pratt.edu/undergraduate/architecture/construction-management/construction-management-bs/?_ga=2.49924398.982270277.1611346656-1552935564.1610634765" TargetMode="External"/><Relationship Id="rId1649" Type="http://schemas.openxmlformats.org/officeDocument/2006/relationships/hyperlink" Target="https://archenvironment.uoregon.edu/landarch/grad/phd" TargetMode="External"/><Relationship Id="rId1856" Type="http://schemas.openxmlformats.org/officeDocument/2006/relationships/hyperlink" Target="http://www.clemson.edu/caah/departments/cpred/city-and-regional-planning/academics/mcrp-degree/index.html" TargetMode="External"/><Relationship Id="rId2034" Type="http://schemas.openxmlformats.org/officeDocument/2006/relationships/hyperlink" Target="https://uh.edu/architecture/programs/undergraduate-programs/architecture/" TargetMode="External"/><Relationship Id="rId213" Type="http://schemas.openxmlformats.org/officeDocument/2006/relationships/hyperlink" Target="https://ced.berkeley.edu/academics/certificate-programs/" TargetMode="External"/><Relationship Id="rId420" Type="http://schemas.openxmlformats.org/officeDocument/2006/relationships/hyperlink" Target="https://www.usf.edu/arts/architecture/academics/architecture-program/" TargetMode="External"/><Relationship Id="rId658" Type="http://schemas.openxmlformats.org/officeDocument/2006/relationships/hyperlink" Target="https://catalog.purdue.edu/preview_program.php?catoid=9&amp;poid=10221" TargetMode="External"/><Relationship Id="rId865" Type="http://schemas.openxmlformats.org/officeDocument/2006/relationships/hyperlink" Target="https://as.tufts.edu/uep/current/masters/uep-ms-epp" TargetMode="External"/><Relationship Id="rId1050" Type="http://schemas.openxmlformats.org/officeDocument/2006/relationships/hyperlink" Target="https://catalog.dunwoody.edu/catalog-student-handbook/academic-programs/construction-sciences-building-technology/hvacr-systems-servicing-serv-aas/" TargetMode="External"/><Relationship Id="rId1288" Type="http://schemas.openxmlformats.org/officeDocument/2006/relationships/hyperlink" Target="https://www.uno.edu/academics/colaehd/la/planning-and-urban-studies/graduate/urban-studies-phdd" TargetMode="External"/><Relationship Id="rId1495" Type="http://schemas.openxmlformats.org/officeDocument/2006/relationships/hyperlink" Target="https://www.bgsu.edu/ecampus/masters-degrees/med-instructional-design.html" TargetMode="External"/><Relationship Id="rId1509" Type="http://schemas.openxmlformats.org/officeDocument/2006/relationships/hyperlink" Target="https://www.kent.edu/caed/architectural-studies" TargetMode="External"/><Relationship Id="rId1716" Type="http://schemas.openxmlformats.org/officeDocument/2006/relationships/hyperlink" Target="https://www.jefferson.edu/academics/colleges-schools-institutes/architecture-and-the-built-environment/programs/geospatial-technology-ms/curriculum.html" TargetMode="External"/><Relationship Id="rId1923" Type="http://schemas.openxmlformats.org/officeDocument/2006/relationships/hyperlink" Target="https://www.pvamu.edu/soa/programs/graduate/architecture/" TargetMode="External"/><Relationship Id="rId2101" Type="http://schemas.openxmlformats.org/officeDocument/2006/relationships/hyperlink" Target="https://archdesign.caus.vt.edu/wp-content/uploads/2018/04/LAR_Roadmap_Pathways_20190715.pdf" TargetMode="External"/><Relationship Id="rId297" Type="http://schemas.openxmlformats.org/officeDocument/2006/relationships/hyperlink" Target="https://www.hartford.edu/academics/schools-colleges/ceta/academics/departments/department-of-architecture/master-of-architecture.aspx" TargetMode="External"/><Relationship Id="rId518" Type="http://schemas.openxmlformats.org/officeDocument/2006/relationships/hyperlink" Target="https://www.design.iastate.edu/interdisciplinary-programs/sustainable-environments/degree/" TargetMode="External"/><Relationship Id="rId725" Type="http://schemas.openxmlformats.org/officeDocument/2006/relationships/hyperlink" Target="https://architecture.tulane.edu/academics/preservation/mps" TargetMode="External"/><Relationship Id="rId932" Type="http://schemas.openxmlformats.org/officeDocument/2006/relationships/hyperlink" Target="https://www.morgan.edu/school_of_architecture__planning/academic_departments/graduate_built_environment_studies/city_and_regional_planning/curriculum.html" TargetMode="External"/><Relationship Id="rId1148" Type="http://schemas.openxmlformats.org/officeDocument/2006/relationships/hyperlink" Target="https://www.lalc.msstate.edu/students/la-prospective.php" TargetMode="External"/><Relationship Id="rId1355" Type="http://schemas.openxmlformats.org/officeDocument/2006/relationships/hyperlink" Target="https://baker.realestate.cornell.edu/programs/curriculum/" TargetMode="External"/><Relationship Id="rId1562" Type="http://schemas.openxmlformats.org/officeDocument/2006/relationships/hyperlink" Target="https://webapps2.uc.edu/ecurriculum/DegreePrograms/Home/MajorMap/1032" TargetMode="External"/><Relationship Id="rId2185" Type="http://schemas.openxmlformats.org/officeDocument/2006/relationships/hyperlink" Target="https://guide.wisc.edu/graduate/planning-landscape-architecture/landscape-architecture-ms/" TargetMode="External"/><Relationship Id="rId157" Type="http://schemas.openxmlformats.org/officeDocument/2006/relationships/hyperlink" Target="https://catalog.csun.edu/academics/urbs/programs/mup-urban-planning/" TargetMode="External"/><Relationship Id="rId364" Type="http://schemas.openxmlformats.org/officeDocument/2006/relationships/hyperlink" Target="https://carta.fiu.edu/interiors/academics/degrees-and-programs/master-of-arts-in-interior-architecture-mia/" TargetMode="External"/><Relationship Id="rId1008" Type="http://schemas.openxmlformats.org/officeDocument/2006/relationships/hyperlink" Target="https://seas.umich.edu/academics/master-landscape-architecture" TargetMode="External"/><Relationship Id="rId1215" Type="http://schemas.openxmlformats.org/officeDocument/2006/relationships/hyperlink" Target="https://iarc.uncg.edu/wp-content/uploads/2020/10/HP-PBcertHandout2020.pdf" TargetMode="External"/><Relationship Id="rId1422" Type="http://schemas.openxmlformats.org/officeDocument/2006/relationships/hyperlink" Target="https://www.arch.rpi.edu/academic/graduate/lighting/" TargetMode="External"/><Relationship Id="rId1867" Type="http://schemas.openxmlformats.org/officeDocument/2006/relationships/hyperlink" Target="http://www.clemson.edu/caah/departments/architecture/files/files-programs/files-graduate/arch-grad-curriculum-plan-2019-20-1.jpg" TargetMode="External"/><Relationship Id="rId2045" Type="http://schemas.openxmlformats.org/officeDocument/2006/relationships/hyperlink" Target="https://uh.edu/architecture/programs/graduate-programs/architecture/" TargetMode="External"/><Relationship Id="rId61" Type="http://schemas.openxmlformats.org/officeDocument/2006/relationships/hyperlink" Target="https://nau.edu/gpr/ms-applied-geospatial-sciences/" TargetMode="External"/><Relationship Id="rId571" Type="http://schemas.openxmlformats.org/officeDocument/2006/relationships/hyperlink" Target="https://architecture.siu.edu/undergraduate/psm/" TargetMode="External"/><Relationship Id="rId669" Type="http://schemas.openxmlformats.org/officeDocument/2006/relationships/hyperlink" Target="https://apdesign.k-state.edu/arch/academics/index.html" TargetMode="External"/><Relationship Id="rId876" Type="http://schemas.openxmlformats.org/officeDocument/2006/relationships/hyperlink" Target="https://www.umass.edu/larp/graduate/phd-planning" TargetMode="External"/><Relationship Id="rId1299" Type="http://schemas.openxmlformats.org/officeDocument/2006/relationships/hyperlink" Target="https://www.unlv.edu/degree/bs-interior-architecture-design" TargetMode="External"/><Relationship Id="rId1727" Type="http://schemas.openxmlformats.org/officeDocument/2006/relationships/hyperlink" Target="http://www.marywood.edu/architecture/programs/beda/" TargetMode="External"/><Relationship Id="rId1934" Type="http://schemas.openxmlformats.org/officeDocument/2006/relationships/hyperlink" Target="https://arch.rice.edu/facets/present-future" TargetMode="External"/><Relationship Id="rId19" Type="http://schemas.openxmlformats.org/officeDocument/2006/relationships/hyperlink" Target="https://fayjones.uark.edu/academics/architecture/curriculum.php" TargetMode="External"/><Relationship Id="rId224" Type="http://schemas.openxmlformats.org/officeDocument/2006/relationships/hyperlink" Target="https://uppp.soceco.uci.edu/murp/capstone-experience-0" TargetMode="External"/><Relationship Id="rId431" Type="http://schemas.openxmlformats.org/officeDocument/2006/relationships/hyperlink" Target="https://arch.gatech.edu/master-architecture" TargetMode="External"/><Relationship Id="rId529" Type="http://schemas.openxmlformats.org/officeDocument/2006/relationships/hyperlink" Target="https://www.uidaho.edu/caa/programs/architecture/m-architecture" TargetMode="External"/><Relationship Id="rId736" Type="http://schemas.openxmlformats.org/officeDocument/2006/relationships/hyperlink" Target="https://architecture.tulane.edu/academics/real-estate/msred" TargetMode="External"/><Relationship Id="rId1061" Type="http://schemas.openxmlformats.org/officeDocument/2006/relationships/hyperlink" Target="https://www.stcloudstate.edu/programs/community-development/default.aspx" TargetMode="External"/><Relationship Id="rId1159" Type="http://schemas.openxmlformats.org/officeDocument/2006/relationships/hyperlink" Target="http://www.arch.montana.edu/programs/undergraduate/index.html" TargetMode="External"/><Relationship Id="rId1366" Type="http://schemas.openxmlformats.org/officeDocument/2006/relationships/hyperlink" Target="https://ssa.ccny.cuny.edu/programs-centers/graduate-programs/m-urban-planning/" TargetMode="External"/><Relationship Id="rId2112" Type="http://schemas.openxmlformats.org/officeDocument/2006/relationships/hyperlink" Target="https://archdesign.caus.vt.edu/degrees/master-of-science-in-architecture-emphasis-in-interior-design/" TargetMode="External"/><Relationship Id="rId2196" Type="http://schemas.openxmlformats.org/officeDocument/2006/relationships/hyperlink" Target="https://uwm.edu/sarup/architecture/phd/" TargetMode="External"/><Relationship Id="rId168" Type="http://schemas.openxmlformats.org/officeDocument/2006/relationships/hyperlink" Target="https://newschoolarch.edu/academics/school-of-architecture-and-cm/school-of-architecture/graduate-architecture-programs/master-of-architecture-i/" TargetMode="External"/><Relationship Id="rId943" Type="http://schemas.openxmlformats.org/officeDocument/2006/relationships/hyperlink" Target="https://larch.umd.edu/bachelor-landscape-architecture" TargetMode="External"/><Relationship Id="rId1019" Type="http://schemas.openxmlformats.org/officeDocument/2006/relationships/hyperlink" Target="https://taubmancollege.umich.edu/architecture/degrees/master-urban-design" TargetMode="External"/><Relationship Id="rId1573" Type="http://schemas.openxmlformats.org/officeDocument/2006/relationships/hyperlink" Target="https://daap.uc.edu/academics/said/programs/bs-interior-design" TargetMode="External"/><Relationship Id="rId1780" Type="http://schemas.openxmlformats.org/officeDocument/2006/relationships/hyperlink" Target="https://www.design.upenn.edu/msd-ras" TargetMode="External"/><Relationship Id="rId1878" Type="http://schemas.openxmlformats.org/officeDocument/2006/relationships/hyperlink" Target="http://www.clemson.edu/caah/departments/architecture/programs/la/academics/undergraduate/index.html" TargetMode="External"/><Relationship Id="rId72" Type="http://schemas.openxmlformats.org/officeDocument/2006/relationships/hyperlink" Target="https://capla.arizona.edu/sites/default/files/UA%20HC%20Curriculum_20-21.pdf" TargetMode="External"/><Relationship Id="rId375" Type="http://schemas.openxmlformats.org/officeDocument/2006/relationships/hyperlink" Target="https://dcp.ufl.edu/architecture/bachelor-of-design/overview/" TargetMode="External"/><Relationship Id="rId582" Type="http://schemas.openxmlformats.org/officeDocument/2006/relationships/hyperlink" Target="https://arch.uic.edu/march-curriculum" TargetMode="External"/><Relationship Id="rId803" Type="http://schemas.openxmlformats.org/officeDocument/2006/relationships/hyperlink" Target="https://www.gsd.harvard.edu/doctoral-programs/doctor-of-design/" TargetMode="External"/><Relationship Id="rId1226" Type="http://schemas.openxmlformats.org/officeDocument/2006/relationships/hyperlink" Target="https://architecture.unl.edu/degree-programs/architecture/masters-architecture" TargetMode="External"/><Relationship Id="rId1433" Type="http://schemas.openxmlformats.org/officeDocument/2006/relationships/hyperlink" Target="https://www.albany.edu/geographyplanning/programs/mrp-urban-and-regional-planning" TargetMode="External"/><Relationship Id="rId1640" Type="http://schemas.openxmlformats.org/officeDocument/2006/relationships/hyperlink" Target="https://archenvironment.uoregon.edu/architecture/grad/march1" TargetMode="External"/><Relationship Id="rId1738" Type="http://schemas.openxmlformats.org/officeDocument/2006/relationships/hyperlink" Target="https://bulletins.psu.edu/graduate/programs/majors/architecture/" TargetMode="External"/><Relationship Id="rId2056" Type="http://schemas.openxmlformats.org/officeDocument/2006/relationships/hyperlink" Target="https://eccles.utah.edu/programs/master-of-real-estate-development/" TargetMode="External"/><Relationship Id="rId3" Type="http://schemas.openxmlformats.org/officeDocument/2006/relationships/hyperlink" Target="https://www.aamu.edu/academics/undergraduate-studies/bachelor-science-urban-planning.html" TargetMode="External"/><Relationship Id="rId235" Type="http://schemas.openxmlformats.org/officeDocument/2006/relationships/hyperlink" Target="https://www.aud.ucla.edu/academics/m-a-ph-d-in-architecture" TargetMode="External"/><Relationship Id="rId442" Type="http://schemas.openxmlformats.org/officeDocument/2006/relationships/hyperlink" Target="https://planning.gatech.edu/master-science-geographic-information-science-technology" TargetMode="External"/><Relationship Id="rId887" Type="http://schemas.openxmlformats.org/officeDocument/2006/relationships/hyperlink" Target="https://www.umass.edu/larp/sites/default/files/BSLA_curriculum_updated%2010-29-2018.pdf" TargetMode="External"/><Relationship Id="rId1072" Type="http://schemas.openxmlformats.org/officeDocument/2006/relationships/hyperlink" Target="https://arch.design.umn.edu/programs/msrp/curriculum.html" TargetMode="External"/><Relationship Id="rId1500" Type="http://schemas.openxmlformats.org/officeDocument/2006/relationships/hyperlink" Target="https://www.bgsu.edu/distance-learning/browse-programs/graduate/phd-tech-management.html" TargetMode="External"/><Relationship Id="rId1945" Type="http://schemas.openxmlformats.org/officeDocument/2006/relationships/hyperlink" Target="http://laup.arch.tamu.edu/academics/graduate/ursc/curriculum/index.html" TargetMode="External"/><Relationship Id="rId2123" Type="http://schemas.openxmlformats.org/officeDocument/2006/relationships/hyperlink" Target="https://catalog.norwich.edu/residentialprogramscatalog/collegeofprofessionalschools/schoolofarchitectureandart/architecture/" TargetMode="External"/><Relationship Id="rId302" Type="http://schemas.openxmlformats.org/officeDocument/2006/relationships/hyperlink" Target="https://www.architecture.yale.edu/" TargetMode="External"/><Relationship Id="rId747" Type="http://schemas.openxmlformats.org/officeDocument/2006/relationships/hyperlink" Target="https://www.uno.edu/academics/colaehd/la/planning-and-urban-studies/undergraduate" TargetMode="External"/><Relationship Id="rId954" Type="http://schemas.openxmlformats.org/officeDocument/2006/relationships/hyperlink" Target="https://arch.umd.edu/programs/phd/academics/phd-urban-and-regional-planning-and-design" TargetMode="External"/><Relationship Id="rId1377" Type="http://schemas.openxmlformats.org/officeDocument/2006/relationships/hyperlink" Target="https://www.nyit.edu/degrees/architecture_march/curriculum/1/" TargetMode="External"/><Relationship Id="rId1584" Type="http://schemas.openxmlformats.org/officeDocument/2006/relationships/hyperlink" Target="https://agriculture.okstate.edu/departments-programs/finish-in-four/2019-2020/19-20_fin4_lm.pdf" TargetMode="External"/><Relationship Id="rId1791" Type="http://schemas.openxmlformats.org/officeDocument/2006/relationships/hyperlink" Target="https://www.design.upenn.edu/landscape-architecture/landscape-architecture-about" TargetMode="External"/><Relationship Id="rId1805" Type="http://schemas.openxmlformats.org/officeDocument/2006/relationships/hyperlink" Target="https://www.pupr.edu/architecture-undergraduate/" TargetMode="External"/><Relationship Id="rId83" Type="http://schemas.openxmlformats.org/officeDocument/2006/relationships/hyperlink" Target="https://capla.arizona.edu/academics/bachelor-science-sustainable-built-environments" TargetMode="External"/><Relationship Id="rId179" Type="http://schemas.openxmlformats.org/officeDocument/2006/relationships/hyperlink" Target="https://www.sjsu.edu/urbanplanning/graduate/masters-in-urban-planning/index.php" TargetMode="External"/><Relationship Id="rId386" Type="http://schemas.openxmlformats.org/officeDocument/2006/relationships/hyperlink" Target="https://dcp.ufl.edu/rinker/academics/masters/construction-management/" TargetMode="External"/><Relationship Id="rId593" Type="http://schemas.openxmlformats.org/officeDocument/2006/relationships/hyperlink" Target="https://arch.illinois.edu/degrees/master-architecture" TargetMode="External"/><Relationship Id="rId607" Type="http://schemas.openxmlformats.org/officeDocument/2006/relationships/hyperlink" Target="https://urban.illinois.edu/programs-applying/phd-regional-planning/" TargetMode="External"/><Relationship Id="rId814" Type="http://schemas.openxmlformats.org/officeDocument/2006/relationships/hyperlink" Target="http://academic-catalog.massart.edu/preview_program.php?catoid=10&amp;poid=395" TargetMode="External"/><Relationship Id="rId1237" Type="http://schemas.openxmlformats.org/officeDocument/2006/relationships/hyperlink" Target="https://design.njit.edu/bachelor-architecture" TargetMode="External"/><Relationship Id="rId1444" Type="http://schemas.openxmlformats.org/officeDocument/2006/relationships/hyperlink" Target="https://www.esf.edu/es/graduate/esgp.htm" TargetMode="External"/><Relationship Id="rId1651" Type="http://schemas.openxmlformats.org/officeDocument/2006/relationships/hyperlink" Target="https://archenvironment.uoregon.edu/interior-architecture/graduate/miarch1" TargetMode="External"/><Relationship Id="rId1889" Type="http://schemas.openxmlformats.org/officeDocument/2006/relationships/hyperlink" Target="https://www.sdstate.edu/sites/default/files/file-archive/2020-05/Landscape%20Architecture%20%28BLA%29%202020-2021%20Sample%20Plan.pdf" TargetMode="External"/><Relationship Id="rId2067" Type="http://schemas.openxmlformats.org/officeDocument/2006/relationships/hyperlink" Target="https://qcnr.usu.edu/pdfs/graduate_degrees/bioregional_planning/bioregional_coursework.pdf" TargetMode="External"/><Relationship Id="rId246" Type="http://schemas.openxmlformats.org/officeDocument/2006/relationships/hyperlink" Target="https://priceschool.usc.edu/programs/masters/mup/" TargetMode="External"/><Relationship Id="rId453" Type="http://schemas.openxmlformats.org/officeDocument/2006/relationships/hyperlink" Target="http://www.mshci.gatech.edu/program/about" TargetMode="External"/><Relationship Id="rId660" Type="http://schemas.openxmlformats.org/officeDocument/2006/relationships/hyperlink" Target="https://architecture.nd.edu/academics-programs/undergrad-program/" TargetMode="External"/><Relationship Id="rId898" Type="http://schemas.openxmlformats.org/officeDocument/2006/relationships/hyperlink" Target="https://wit.edu/architecture" TargetMode="External"/><Relationship Id="rId1083" Type="http://schemas.openxmlformats.org/officeDocument/2006/relationships/hyperlink" Target="https://design.umn.edu/admissions/graduate/grad_housing1.html" TargetMode="External"/><Relationship Id="rId1290" Type="http://schemas.openxmlformats.org/officeDocument/2006/relationships/hyperlink" Target="https://www.unlv.edu/degree/bla" TargetMode="External"/><Relationship Id="rId1304" Type="http://schemas.openxmlformats.org/officeDocument/2006/relationships/hyperlink" Target="https://www.arch.columbia.edu/programs/7-m-s-historic-preservation" TargetMode="External"/><Relationship Id="rId1511" Type="http://schemas.openxmlformats.org/officeDocument/2006/relationships/hyperlink" Target="http://catalog.kent.edu/colleges/ae/architecture-march/" TargetMode="External"/><Relationship Id="rId1749" Type="http://schemas.openxmlformats.org/officeDocument/2006/relationships/hyperlink" Target="https://bulletins.psu.edu/undergraduate/colleges/arts-architecture/architecture-bs/" TargetMode="External"/><Relationship Id="rId1956" Type="http://schemas.openxmlformats.org/officeDocument/2006/relationships/hyperlink" Target="http://dept.arch.tamu.edu/graduate/master-science-architecture/index.html" TargetMode="External"/><Relationship Id="rId2134" Type="http://schemas.openxmlformats.org/officeDocument/2006/relationships/hyperlink" Target="http://arch.be.washington.edu/programs-and-courses/ba-arch-2/ba-arch/" TargetMode="External"/><Relationship Id="rId106" Type="http://schemas.openxmlformats.org/officeDocument/2006/relationships/hyperlink" Target="https://www.academyart.edu/degree/architecture/?degree=ba" TargetMode="External"/><Relationship Id="rId313" Type="http://schemas.openxmlformats.org/officeDocument/2006/relationships/hyperlink" Target="https://architecture.catholic.edu/academics/graduate-programs/index.html" TargetMode="External"/><Relationship Id="rId758" Type="http://schemas.openxmlformats.org/officeDocument/2006/relationships/hyperlink" Target="https://the-bac.edu/academics/school-of-architecture/master-of-architecture/master-of-architecture-curriculum" TargetMode="External"/><Relationship Id="rId965" Type="http://schemas.openxmlformats.org/officeDocument/2006/relationships/hyperlink" Target="https://kcad.ferris.edu/programs/graduate/m-arch/" TargetMode="External"/><Relationship Id="rId1150" Type="http://schemas.openxmlformats.org/officeDocument/2006/relationships/hyperlink" Target="https://www.lalc.msstate.edu/students/lc-prospective.php" TargetMode="External"/><Relationship Id="rId1388" Type="http://schemas.openxmlformats.org/officeDocument/2006/relationships/hyperlink" Target="https://www.pratt.edu/academics/school-of-design/undergraduate-school-of-design/interior-design/interior-design-bfa/" TargetMode="External"/><Relationship Id="rId1595" Type="http://schemas.openxmlformats.org/officeDocument/2006/relationships/hyperlink" Target="https://architecture.ou.edu/interior-design-degree-requirements/" TargetMode="External"/><Relationship Id="rId1609" Type="http://schemas.openxmlformats.org/officeDocument/2006/relationships/hyperlink" Target="https://architecture.ou.edu/urban-design/" TargetMode="External"/><Relationship Id="rId1816" Type="http://schemas.openxmlformats.org/officeDocument/2006/relationships/hyperlink" Target="https://gurabo.uagm.edu/sites/default/files/uploads/EIDA/pdf/BS-Arquitectura-Paisajista.pdf" TargetMode="External"/><Relationship Id="rId10" Type="http://schemas.openxmlformats.org/officeDocument/2006/relationships/hyperlink" Target="https://cla.auburn.edu/polisci/graduate-programs/master-of-community-planning/" TargetMode="External"/><Relationship Id="rId94" Type="http://schemas.openxmlformats.org/officeDocument/2006/relationships/hyperlink" Target="https://www.academyart.edu/degree/interior-architecture/?degree=aa" TargetMode="External"/><Relationship Id="rId397" Type="http://schemas.openxmlformats.org/officeDocument/2006/relationships/hyperlink" Target="https://dcp.ufl.edu/historic-preservation/academics/" TargetMode="External"/><Relationship Id="rId520" Type="http://schemas.openxmlformats.org/officeDocument/2006/relationships/hyperlink" Target="https://www.design.iastate.edu/interior-design/undergraduate-degree/bachelor-of-fine-arts-in-interior-design/undergraduate-curriculum/" TargetMode="External"/><Relationship Id="rId618" Type="http://schemas.openxmlformats.org/officeDocument/2006/relationships/hyperlink" Target="https://www.bsu.edu/academics/collegesanddepartments/architecture/academic-programs/masters/architecture" TargetMode="External"/><Relationship Id="rId825" Type="http://schemas.openxmlformats.org/officeDocument/2006/relationships/hyperlink" Target="http://architecture.mit.edu/" TargetMode="External"/><Relationship Id="rId1248" Type="http://schemas.openxmlformats.org/officeDocument/2006/relationships/hyperlink" Target="https://design.njit.edu/phd-urban-systems" TargetMode="External"/><Relationship Id="rId1455" Type="http://schemas.openxmlformats.org/officeDocument/2006/relationships/hyperlink" Target="http://catalog.alfredstate.edu/current/programs/architecture/" TargetMode="External"/><Relationship Id="rId1662" Type="http://schemas.openxmlformats.org/officeDocument/2006/relationships/hyperlink" Target="https://static1.squarespace.com/static/54c2a5c7e4b043776a0b0036/t/5b17f20e1ae6cfcb45f0e089/1528295950963/MAAD_curriculum_20180601.pdf" TargetMode="External"/><Relationship Id="rId2078" Type="http://schemas.openxmlformats.org/officeDocument/2006/relationships/hyperlink" Target="https://www.arch.virginia.edu/programs/architecture/undergraduate" TargetMode="External"/><Relationship Id="rId2201" Type="http://schemas.openxmlformats.org/officeDocument/2006/relationships/hyperlink" Target="https://www.fairmontstate.edu/collegeofscitech/academics/architecture-program" TargetMode="External"/><Relationship Id="rId257" Type="http://schemas.openxmlformats.org/officeDocument/2006/relationships/hyperlink" Target="https://arch.usc.edu/master-of-building-science" TargetMode="External"/><Relationship Id="rId464" Type="http://schemas.openxmlformats.org/officeDocument/2006/relationships/hyperlink" Target="https://www.scad.edu/academics/programs/preservation-design/degrees/ma" TargetMode="External"/><Relationship Id="rId1010" Type="http://schemas.openxmlformats.org/officeDocument/2006/relationships/hyperlink" Target="https://seas.umich.edu/academics/doctoral-phd" TargetMode="External"/><Relationship Id="rId1094" Type="http://schemas.openxmlformats.org/officeDocument/2006/relationships/hyperlink" Target="https://humanfactors.design.umn.edu/requirements_msphd.html" TargetMode="External"/><Relationship Id="rId1108" Type="http://schemas.openxmlformats.org/officeDocument/2006/relationships/hyperlink" Target="https://geosciences.missouristate.edu/Planning/ProgramReq.htm" TargetMode="External"/><Relationship Id="rId1315" Type="http://schemas.openxmlformats.org/officeDocument/2006/relationships/hyperlink" Target="https://www.arch.columbia.edu/programs/5-ph-d-in-architecture" TargetMode="External"/><Relationship Id="rId1967" Type="http://schemas.openxmlformats.org/officeDocument/2006/relationships/hyperlink" Target="https://www.depts.ttu.edu/architecture/documents/acad-admissions/bs_degree-requirements.pdf" TargetMode="External"/><Relationship Id="rId2145" Type="http://schemas.openxmlformats.org/officeDocument/2006/relationships/hyperlink" Target="https://arch.be.uw.edu/wp-content/uploads/sites/30/2020/12/MS-Design-Technology_Curriculum_effA21-1.pdf" TargetMode="External"/><Relationship Id="rId117" Type="http://schemas.openxmlformats.org/officeDocument/2006/relationships/hyperlink" Target="https://www.cca.edu/architecture/barch/" TargetMode="External"/><Relationship Id="rId671" Type="http://schemas.openxmlformats.org/officeDocument/2006/relationships/hyperlink" Target="https://apdesign.k-state.edu/arch/academics/index.html" TargetMode="External"/><Relationship Id="rId769" Type="http://schemas.openxmlformats.org/officeDocument/2006/relationships/hyperlink" Target="http://www.the-bac.edu/" TargetMode="External"/><Relationship Id="rId976" Type="http://schemas.openxmlformats.org/officeDocument/2006/relationships/hyperlink" Target="https://www.ltu.edu/engineering/technology/construction-engineering-technology-and-management-undergrad.asp" TargetMode="External"/><Relationship Id="rId1399" Type="http://schemas.openxmlformats.org/officeDocument/2006/relationships/hyperlink" Target="https://catalog.pratt.edu/graduate/architecture/planning-environment/city-regional-planning/?_ga=2.259009538.982270277.1611346656-1552935564.1610634765" TargetMode="External"/><Relationship Id="rId324" Type="http://schemas.openxmlformats.org/officeDocument/2006/relationships/hyperlink" Target="http://www.arch.cea.howard.edu/sites/arch.howard.edu/files/Master%20of%20Architecture%20Curriculum.pdf" TargetMode="External"/><Relationship Id="rId531" Type="http://schemas.openxmlformats.org/officeDocument/2006/relationships/hyperlink" Target="https://www.uidaho.edu/-/media/UIdaho-Responsive/Files/CAA/programs/architecture/program-sheets/MS-Integrated-Architecture-and-Design.pdf?la=en&amp;hash=24C698692B667A3FC9A832135C8F5733B8698AB7" TargetMode="External"/><Relationship Id="rId629" Type="http://schemas.openxmlformats.org/officeDocument/2006/relationships/hyperlink" Target="https://www.bsu.edu/academics/collegesanddepartments/landscape-architecture/academic-programs/bachelors" TargetMode="External"/><Relationship Id="rId1161" Type="http://schemas.openxmlformats.org/officeDocument/2006/relationships/hyperlink" Target="http://www.arch.montana.edu/programs/graduate/index.html" TargetMode="External"/><Relationship Id="rId1259" Type="http://schemas.openxmlformats.org/officeDocument/2006/relationships/hyperlink" Target="https://bloustein.rutgers.edu/undergraduate/planningandpublicpolicy/" TargetMode="External"/><Relationship Id="rId1466" Type="http://schemas.openxmlformats.org/officeDocument/2006/relationships/hyperlink" Target="http://ap.buffalo.edu/academics/graduate-degrees/ms-architecture.html" TargetMode="External"/><Relationship Id="rId2005" Type="http://schemas.openxmlformats.org/officeDocument/2006/relationships/hyperlink" Target="https://soa.utexas.edu/sites/default/files/MAAD%20Degree%20Requirements%202020-2021.pdf" TargetMode="External"/><Relationship Id="rId2212" Type="http://schemas.openxmlformats.org/officeDocument/2006/relationships/hyperlink" Target="https://designcomm.wvu.edu/files/d/cec2667b-a12f-4113-9293-f87ca85c2145/mla-program-guide.pdf" TargetMode="External"/><Relationship Id="rId836" Type="http://schemas.openxmlformats.org/officeDocument/2006/relationships/hyperlink" Target="https://mitcre.mit.edu/masters-program/about-the-program/curriculum" TargetMode="External"/><Relationship Id="rId1021" Type="http://schemas.openxmlformats.org/officeDocument/2006/relationships/hyperlink" Target="https://taubmancollege.umich.edu/urbanplanning/degrees/master-urban-and-regional-planning" TargetMode="External"/><Relationship Id="rId1119" Type="http://schemas.openxmlformats.org/officeDocument/2006/relationships/hyperlink" Target="https://info.umkc.edu/aupd/academic-programs/historic-preservation/" TargetMode="External"/><Relationship Id="rId1673" Type="http://schemas.openxmlformats.org/officeDocument/2006/relationships/hyperlink" Target="https://soa.cmu.edu/mscd" TargetMode="External"/><Relationship Id="rId1880" Type="http://schemas.openxmlformats.org/officeDocument/2006/relationships/hyperlink" Target="http://arthistory.cofc.edu/grad-progs/index.php" TargetMode="External"/><Relationship Id="rId1978" Type="http://schemas.openxmlformats.org/officeDocument/2006/relationships/hyperlink" Target="https://www.uta.edu/cappa/academics/planning-publicaffairs/planning/phd-urban-planning-public-policy.php" TargetMode="External"/><Relationship Id="rId903" Type="http://schemas.openxmlformats.org/officeDocument/2006/relationships/hyperlink" Target="https://catalog.wit.edu/management/construction-management/facility-management-masters/" TargetMode="External"/><Relationship Id="rId1326" Type="http://schemas.openxmlformats.org/officeDocument/2006/relationships/hyperlink" Target="https://aap.cornell.edu/academics/architecture/undergraduate/barch-curriculum" TargetMode="External"/><Relationship Id="rId1533" Type="http://schemas.openxmlformats.org/officeDocument/2006/relationships/hyperlink" Target="http://www.miamioh.edu/cca/academics/departments/arch-id/academics/graduate-studies/degree-programs/index.html" TargetMode="External"/><Relationship Id="rId1740" Type="http://schemas.openxmlformats.org/officeDocument/2006/relationships/hyperlink" Target="https://bulletins.psu.edu/graduate/programs/majors/architecture/" TargetMode="External"/><Relationship Id="rId32" Type="http://schemas.openxmlformats.org/officeDocument/2006/relationships/hyperlink" Target="https://fayjones.uark.edu/academics/architecture/degrees.php" TargetMode="External"/><Relationship Id="rId1600" Type="http://schemas.openxmlformats.org/officeDocument/2006/relationships/hyperlink" Target="https://architecture.ou.edu/construction-science-degree-requirements/" TargetMode="External"/><Relationship Id="rId1838" Type="http://schemas.openxmlformats.org/officeDocument/2006/relationships/hyperlink" Target="https://www.rwu.edu/undergraduate/academics/programs/art-and-architectural-history" TargetMode="External"/><Relationship Id="rId181" Type="http://schemas.openxmlformats.org/officeDocument/2006/relationships/hyperlink" Target="http://gep.sonoma.edu/degree-programs/gep-current-students" TargetMode="External"/><Relationship Id="rId1905" Type="http://schemas.openxmlformats.org/officeDocument/2006/relationships/hyperlink" Target="https://mk6vs3l2vyghvrhz2f3klvt6-wpengine.netdna-ssl.com/wp-content/uploads/2020/07/2020-21-BSIA-SHEETS.pdf" TargetMode="External"/><Relationship Id="rId279" Type="http://schemas.openxmlformats.org/officeDocument/2006/relationships/hyperlink" Target="https://www.colorado.edu/envd/about/majors" TargetMode="External"/><Relationship Id="rId486" Type="http://schemas.openxmlformats.org/officeDocument/2006/relationships/hyperlink" Target="https://ced.uga.edu/programs/edp/" TargetMode="External"/><Relationship Id="rId693" Type="http://schemas.openxmlformats.org/officeDocument/2006/relationships/hyperlink" Target="https://design.uky.edu/architecture/" TargetMode="External"/><Relationship Id="rId2167" Type="http://schemas.openxmlformats.org/officeDocument/2006/relationships/hyperlink" Target="https://sdc.wsu.edu/documents/2019/09/wsu-landscape-architeture-curricular-themes.pdf/" TargetMode="External"/><Relationship Id="rId139" Type="http://schemas.openxmlformats.org/officeDocument/2006/relationships/hyperlink" Target="https://content-calpoly-edu.s3.amazonaws.com/planning/1/images/BSCRP%2020-21%20Curriculum%20Sheet.pdf" TargetMode="External"/><Relationship Id="rId346" Type="http://schemas.openxmlformats.org/officeDocument/2006/relationships/hyperlink" Target="http://www.famu.edu/Architecture/2020-MS%20Facilities%20Management.pdf" TargetMode="External"/><Relationship Id="rId553" Type="http://schemas.openxmlformats.org/officeDocument/2006/relationships/hyperlink" Target="https://www.saic.edu/academics/departments/aiado/undergraduate-overview" TargetMode="External"/><Relationship Id="rId760" Type="http://schemas.openxmlformats.org/officeDocument/2006/relationships/hyperlink" Target="https://the-bac.edu/academics/school-of-interior-architecture/master-of-science-in-interior-architecture/master-of-science-in-interior-architecture-curriculum" TargetMode="External"/><Relationship Id="rId998" Type="http://schemas.openxmlformats.org/officeDocument/2006/relationships/hyperlink" Target="https://www.udmercy.edu/academics/catalog/undergraduate2020-2021/colleges/eng-sci/architectural-engineering" TargetMode="External"/><Relationship Id="rId1183" Type="http://schemas.openxmlformats.org/officeDocument/2006/relationships/hyperlink" Target="https://design.ncsu.edu/academics/architecture/city-design-certificate/" TargetMode="External"/><Relationship Id="rId1390" Type="http://schemas.openxmlformats.org/officeDocument/2006/relationships/hyperlink" Target="https://www.pratt.edu/academics/architecture/construction-management/construction-degrees/construction-management-b.p.s/" TargetMode="External"/><Relationship Id="rId2027" Type="http://schemas.openxmlformats.org/officeDocument/2006/relationships/hyperlink" Target="http://cacp.utsa.edu/images/uploads/PhDCivilEngineering_BuildingPerformanceTrack_Catalog2.pdf" TargetMode="External"/><Relationship Id="rId206" Type="http://schemas.openxmlformats.org/officeDocument/2006/relationships/hyperlink" Target="https://ced.berkeley.edu/academics/landscape-architecture-environmental-planning/programs/master-of-landscape-architecture/" TargetMode="External"/><Relationship Id="rId413" Type="http://schemas.openxmlformats.org/officeDocument/2006/relationships/hyperlink" Target="https://bulletin.miami.edu/graduate-academic-programs/architecture/master-urban-design-mud/" TargetMode="External"/><Relationship Id="rId858" Type="http://schemas.openxmlformats.org/officeDocument/2006/relationships/hyperlink" Target="http://catalog.northeastern.edu/undergraduate/engineering/civil-environmental/environmental-engineering-landscape-architecture-bsenve/" TargetMode="External"/><Relationship Id="rId1043" Type="http://schemas.openxmlformats.org/officeDocument/2006/relationships/hyperlink" Target="https://dunwoody.edu/construction/electrical-construction-design-management/" TargetMode="External"/><Relationship Id="rId1488" Type="http://schemas.openxmlformats.org/officeDocument/2006/relationships/hyperlink" Target="https://www.newschool.edu/parsons/ms-design-urban-ecology/" TargetMode="External"/><Relationship Id="rId1695" Type="http://schemas.openxmlformats.org/officeDocument/2006/relationships/hyperlink" Target="https://www.iup.edu/georegionalplan/undergrad/regional-planning/community-planning-and-development-bs/" TargetMode="External"/><Relationship Id="rId620" Type="http://schemas.openxmlformats.org/officeDocument/2006/relationships/hyperlink" Target="https://catalog.bsu.edu/en/2020-2021/Graduate-Catalog/Estopinal-College-of-Architecture-and-Planning/Architecture/Master-of-Science-in-Historic-Preservation" TargetMode="External"/><Relationship Id="rId718" Type="http://schemas.openxmlformats.org/officeDocument/2006/relationships/hyperlink" Target="https://design.lsu.edu/doctor-design-cultural-preservation/about/archival-studies/archival-studies-curriculum/" TargetMode="External"/><Relationship Id="rId925" Type="http://schemas.openxmlformats.org/officeDocument/2006/relationships/hyperlink" Target="https://catalog.aacc.edu/preview_degree_planner.php?catoid=23&amp;poid=8236&amp;print" TargetMode="External"/><Relationship Id="rId1250" Type="http://schemas.openxmlformats.org/officeDocument/2006/relationships/hyperlink" Target="https://design.njit.edu/bachelor-science-architecture" TargetMode="External"/><Relationship Id="rId1348" Type="http://schemas.openxmlformats.org/officeDocument/2006/relationships/hyperlink" Target="https://aap.cornell.edu/academics/architecture/graduate/ms-aad" TargetMode="External"/><Relationship Id="rId1555" Type="http://schemas.openxmlformats.org/officeDocument/2006/relationships/hyperlink" Target="https://daap.uc.edu/academics/said/programs/phd-architecture" TargetMode="External"/><Relationship Id="rId1762" Type="http://schemas.openxmlformats.org/officeDocument/2006/relationships/hyperlink" Target="https://bulletin.temple.edu/graduate/scd/tyler/architecture-ms/" TargetMode="External"/><Relationship Id="rId1110" Type="http://schemas.openxmlformats.org/officeDocument/2006/relationships/hyperlink" Target="https://catalog.slu.edu/colleges-schools/public-health-social-justice/social-work/urban-planning-development-ms/" TargetMode="External"/><Relationship Id="rId1208" Type="http://schemas.openxmlformats.org/officeDocument/2006/relationships/hyperlink" Target="https://coaa.uncc.edu/architecture/graduate-programs/graduate-degree-programs/master-architecture-i" TargetMode="External"/><Relationship Id="rId1415" Type="http://schemas.openxmlformats.org/officeDocument/2006/relationships/hyperlink" Target="https://www.arch.rpi.edu/undergraduate-bldgscience/" TargetMode="External"/><Relationship Id="rId54" Type="http://schemas.openxmlformats.org/officeDocument/2006/relationships/hyperlink" Target="https://webapp4.asu.edu/programs/t5/roadmaps/ASU00/ARINDBSD/null/ALL/2020" TargetMode="External"/><Relationship Id="rId1622" Type="http://schemas.openxmlformats.org/officeDocument/2006/relationships/hyperlink" Target="https://www.pdx.edu/urban-studies-planning/mus" TargetMode="External"/><Relationship Id="rId1927" Type="http://schemas.openxmlformats.org/officeDocument/2006/relationships/hyperlink" Target="http://www.pvamu.edu/soa/wp-content/uploads/sites/64/Master-of-COMMUNITY-DEVELOPMENT1.pdf" TargetMode="External"/><Relationship Id="rId2091" Type="http://schemas.openxmlformats.org/officeDocument/2006/relationships/hyperlink" Target="http://bulletin.vcu.edu/undergraduate/arts/interior-design/interior-design-bfa/" TargetMode="External"/><Relationship Id="rId2189" Type="http://schemas.openxmlformats.org/officeDocument/2006/relationships/hyperlink" Target="https://dpla.wisc.edu/academics/graduate-programs/phd-urban-and-regional-planning/" TargetMode="External"/><Relationship Id="rId270" Type="http://schemas.openxmlformats.org/officeDocument/2006/relationships/hyperlink" Target="https://woodbury.edu/program/school-of-architecture/programs/architecture-la/" TargetMode="External"/><Relationship Id="rId130" Type="http://schemas.openxmlformats.org/officeDocument/2006/relationships/hyperlink" Target="https://planning.calpoly.edu/content/programs/mcrp" TargetMode="External"/><Relationship Id="rId368" Type="http://schemas.openxmlformats.org/officeDocument/2006/relationships/hyperlink" Target="http://catalog.fiu.edu/2019_2020/undergraduate/College_of_Communication_Architecture_The_Arts/Undergraduate_Interior_Architecture.pdf" TargetMode="External"/><Relationship Id="rId575" Type="http://schemas.openxmlformats.org/officeDocument/2006/relationships/hyperlink" Target="https://cuppa.uic.edu/academics/upp/upp-programs/master-of-city-design/" TargetMode="External"/><Relationship Id="rId782" Type="http://schemas.openxmlformats.org/officeDocument/2006/relationships/hyperlink" Target="https://www.bu.edu/met/degrees-certificates/master-city-planning/" TargetMode="External"/><Relationship Id="rId2049" Type="http://schemas.openxmlformats.org/officeDocument/2006/relationships/hyperlink" Target="https://uh.edu/architecture/programs/graduate-programs/industrial-design/" TargetMode="External"/><Relationship Id="rId228" Type="http://schemas.openxmlformats.org/officeDocument/2006/relationships/hyperlink" Target="https://www.aud.ucla.edu/academics/undergraduate" TargetMode="External"/><Relationship Id="rId435" Type="http://schemas.openxmlformats.org/officeDocument/2006/relationships/hyperlink" Target="https://arch.gatech.edu/master-science-urban-design-curriculum" TargetMode="External"/><Relationship Id="rId642" Type="http://schemas.openxmlformats.org/officeDocument/2006/relationships/hyperlink" Target="https://www.bsu.edu/-/media/www/departmentalcontent/architecture/pdf/4babsarch_curriculumsheet_f20.pdf?la=en&amp;hash=97DA49384B98F21DF06F67C3ADD0FD4A11061591" TargetMode="External"/><Relationship Id="rId1065" Type="http://schemas.openxmlformats.org/officeDocument/2006/relationships/hyperlink" Target="https://arch.design.umn.edu/programs/m_arch/" TargetMode="External"/><Relationship Id="rId1272" Type="http://schemas.openxmlformats.org/officeDocument/2006/relationships/hyperlink" Target="http://landarch.rutgers.edu/Documents/bsla-program/BSLA-graduation-requirements.pdf" TargetMode="External"/><Relationship Id="rId2116" Type="http://schemas.openxmlformats.org/officeDocument/2006/relationships/hyperlink" Target="https://spia.vt.edu/academics/graduate/pgg.html" TargetMode="External"/><Relationship Id="rId502" Type="http://schemas.openxmlformats.org/officeDocument/2006/relationships/hyperlink" Target="https://www.ivybusiness.iastate.edu/masters/mred/" TargetMode="External"/><Relationship Id="rId947" Type="http://schemas.openxmlformats.org/officeDocument/2006/relationships/hyperlink" Target="https://arch.umd.edu/ursp/urban-studies-and-planning" TargetMode="External"/><Relationship Id="rId1132" Type="http://schemas.openxmlformats.org/officeDocument/2006/relationships/hyperlink" Target="https://samfoxschool.wustl.edu/programs/msaad" TargetMode="External"/><Relationship Id="rId1577" Type="http://schemas.openxmlformats.org/officeDocument/2006/relationships/hyperlink" Target="https://www.ursuline.edu/academics/programs/historic-preservation" TargetMode="External"/><Relationship Id="rId1784" Type="http://schemas.openxmlformats.org/officeDocument/2006/relationships/hyperlink" Target="https://www.design.upenn.edu/city-regional-planning/graduate/graduate-city-and-regional-planning-programs" TargetMode="External"/><Relationship Id="rId1991" Type="http://schemas.openxmlformats.org/officeDocument/2006/relationships/hyperlink" Target="https://catalog.utexas.edu/undergraduate/architecture/degrees-and-programs/bs-architectural-studies/suggested-arrangement-of-courses/" TargetMode="External"/><Relationship Id="rId76" Type="http://schemas.openxmlformats.org/officeDocument/2006/relationships/hyperlink" Target="https://capla.arizona.edu/sites/default/files/CAPLA%20MRED%20Overview%20and%20Curriculum.pdf" TargetMode="External"/><Relationship Id="rId807" Type="http://schemas.openxmlformats.org/officeDocument/2006/relationships/hyperlink" Target="https://www.gsd.harvard.edu/doctoral-programs/doctor-of-philosophy/requirements/" TargetMode="External"/><Relationship Id="rId1437" Type="http://schemas.openxmlformats.org/officeDocument/2006/relationships/hyperlink" Target="https://www.esf.edu/catalog/fnrm.asp" TargetMode="External"/><Relationship Id="rId1644" Type="http://schemas.openxmlformats.org/officeDocument/2006/relationships/hyperlink" Target="https://archenvironment.uoregon.edu/architecture/grad/phd" TargetMode="External"/><Relationship Id="rId1851" Type="http://schemas.openxmlformats.org/officeDocument/2006/relationships/hyperlink" Target="https://web.uri.edu/lar/academics/bla-curriculum/" TargetMode="External"/><Relationship Id="rId1504" Type="http://schemas.openxmlformats.org/officeDocument/2006/relationships/hyperlink" Target="https://urban.csuohio.edu/sites/csuohio.edu.urban/files/MUPD_curr_sheet_2017_0.pdf?_ga=2.211814748.934297936.1611350424-1698990575.1611350424" TargetMode="External"/><Relationship Id="rId1711" Type="http://schemas.openxmlformats.org/officeDocument/2006/relationships/hyperlink" Target="https://www.jefferson.edu/academics/colleges-schools-institutes/architecture-and-the-built-environment/programs/architecture-ms.html" TargetMode="External"/><Relationship Id="rId1949" Type="http://schemas.openxmlformats.org/officeDocument/2006/relationships/hyperlink" Target="http://cosc.arch.tamu.edu/undergraduate/course/index.html" TargetMode="External"/><Relationship Id="rId292" Type="http://schemas.openxmlformats.org/officeDocument/2006/relationships/hyperlink" Target="https://architectureandplanning.ucdenver.edu/architecture/academics/bachelor's-programs/bachelor-science-architecture" TargetMode="External"/><Relationship Id="rId1809" Type="http://schemas.openxmlformats.org/officeDocument/2006/relationships/hyperlink" Target="https://www.pupr.edu/landscape-architecture/" TargetMode="External"/><Relationship Id="rId597" Type="http://schemas.openxmlformats.org/officeDocument/2006/relationships/hyperlink" Target="http://phd.faa.illinois.edu/" TargetMode="External"/><Relationship Id="rId2180" Type="http://schemas.openxmlformats.org/officeDocument/2006/relationships/hyperlink" Target="https://huxley.wwu.edu/urban-planning-and-sustainable-development-program" TargetMode="External"/><Relationship Id="rId152" Type="http://schemas.openxmlformats.org/officeDocument/2006/relationships/hyperlink" Target="http://env.cpp.edu/la/degree/bachelor-science-landscape-architecture" TargetMode="External"/><Relationship Id="rId457" Type="http://schemas.openxmlformats.org/officeDocument/2006/relationships/hyperlink" Target="https://catalog.gsu.edu/graduate20192020/college-of-arts-and-sciences/" TargetMode="External"/><Relationship Id="rId1087" Type="http://schemas.openxmlformats.org/officeDocument/2006/relationships/hyperlink" Target="https://landarch.design.umn.edu/prog/msla/index.html" TargetMode="External"/><Relationship Id="rId1294" Type="http://schemas.openxmlformats.org/officeDocument/2006/relationships/hyperlink" Target="https://www.unlv.edu/architecture/m-hid" TargetMode="External"/><Relationship Id="rId2040" Type="http://schemas.openxmlformats.org/officeDocument/2006/relationships/hyperlink" Target="https://uh.edu/architecture/programs/undergraduate-programs/environmental-design/" TargetMode="External"/><Relationship Id="rId2138" Type="http://schemas.openxmlformats.org/officeDocument/2006/relationships/hyperlink" Target="http://cm.be.uw.edu/degrees-certificates/bs-cm/" TargetMode="External"/><Relationship Id="rId664" Type="http://schemas.openxmlformats.org/officeDocument/2006/relationships/hyperlink" Target="https://architecture.nd.edu/academics-programs/graduate-programs/paths-of-study/" TargetMode="External"/><Relationship Id="rId871" Type="http://schemas.openxmlformats.org/officeDocument/2006/relationships/hyperlink" Target="https://www.umass.edu/larp/graduate/landscape-architecture-mla" TargetMode="External"/><Relationship Id="rId969" Type="http://schemas.openxmlformats.org/officeDocument/2006/relationships/hyperlink" Target="https://www.ltu.edu/architecture_and_design/architecture/interior-architecture.asp" TargetMode="External"/><Relationship Id="rId1599" Type="http://schemas.openxmlformats.org/officeDocument/2006/relationships/hyperlink" Target="https://architecture.ou.edu/construction-science-degree-requirements/" TargetMode="External"/><Relationship Id="rId317" Type="http://schemas.openxmlformats.org/officeDocument/2006/relationships/hyperlink" Target="https://architecture.catholic.edu/academics/graduate-programs/sustainable-design/curriculum.html" TargetMode="External"/><Relationship Id="rId524" Type="http://schemas.openxmlformats.org/officeDocument/2006/relationships/hyperlink" Target="https://www.urban.uiowa.edu/prospective-students/about" TargetMode="External"/><Relationship Id="rId731" Type="http://schemas.openxmlformats.org/officeDocument/2006/relationships/hyperlink" Target="https://architecture.tulane.edu/academics/architecture/m-arch" TargetMode="External"/><Relationship Id="rId1154" Type="http://schemas.openxmlformats.org/officeDocument/2006/relationships/hyperlink" Target="http://catalog.msstate.edu/undergraduate/collegesanddegreeprograms/collegeofarchitectureartanddesign/buildingconstructionscience/" TargetMode="External"/><Relationship Id="rId1361" Type="http://schemas.openxmlformats.org/officeDocument/2006/relationships/hyperlink" Target="https://ssa.ccny.cuny.edu/programs-centers/graduate-programs/m-arch-i/" TargetMode="External"/><Relationship Id="rId1459" Type="http://schemas.openxmlformats.org/officeDocument/2006/relationships/hyperlink" Target="http://catalog.alfredstate.edu/current/programs/interior-design/" TargetMode="External"/><Relationship Id="rId2205" Type="http://schemas.openxmlformats.org/officeDocument/2006/relationships/hyperlink" Target="https://designcomm.wvu.edu/undergraduate/majors/agricultural-extension-education" TargetMode="External"/><Relationship Id="rId98" Type="http://schemas.openxmlformats.org/officeDocument/2006/relationships/hyperlink" Target="https://www.academyart.edu/degree/interior-architecture/?degree=mfa" TargetMode="External"/><Relationship Id="rId829" Type="http://schemas.openxmlformats.org/officeDocument/2006/relationships/hyperlink" Target="http://dusp.mit.edu/" TargetMode="External"/><Relationship Id="rId1014" Type="http://schemas.openxmlformats.org/officeDocument/2006/relationships/hyperlink" Target="https://taubmancollege.umich.edu/urbanplanning/degrees/graduate-certificate-healthy-cities/requirements" TargetMode="External"/><Relationship Id="rId1221" Type="http://schemas.openxmlformats.org/officeDocument/2006/relationships/hyperlink" Target="https://architecture.unl.edu/degree-programs/landscape-architecture/bachelor-landscape-architecture" TargetMode="External"/><Relationship Id="rId1666" Type="http://schemas.openxmlformats.org/officeDocument/2006/relationships/hyperlink" Target="https://static1.squarespace.com/static/54c2a5c7e4b043776a0b0036/t/5dfbb5e05156b361f4fd7aac/1576777184041/MSAECM_curriculum_2020.01.01.pdf" TargetMode="External"/><Relationship Id="rId1873" Type="http://schemas.openxmlformats.org/officeDocument/2006/relationships/hyperlink" Target="http://www.clemson.edu/caah/departments/architecture/programs/graduate/architecture-and-health/ms-curriculum.html" TargetMode="External"/><Relationship Id="rId1319" Type="http://schemas.openxmlformats.org/officeDocument/2006/relationships/hyperlink" Target="https://www.arch.columbia.edu/programs/14-ph-d-in-historic-preservation" TargetMode="External"/><Relationship Id="rId1526" Type="http://schemas.openxmlformats.org/officeDocument/2006/relationships/hyperlink" Target="https://www.kent.edu/caed/bachelor-science-architecture" TargetMode="External"/><Relationship Id="rId1733" Type="http://schemas.openxmlformats.org/officeDocument/2006/relationships/hyperlink" Target="https://arts.psu.edu/degrees/bachelor-of-architecture-in-architecture/" TargetMode="External"/><Relationship Id="rId1940" Type="http://schemas.openxmlformats.org/officeDocument/2006/relationships/hyperlink" Target="http://laup.arch.tamu.edu/academics/graduate/mup/index.html" TargetMode="External"/><Relationship Id="rId25" Type="http://schemas.openxmlformats.org/officeDocument/2006/relationships/hyperlink" Target="https://fayjones.uark.edu/academics/graduate-program/curriculum.php" TargetMode="External"/><Relationship Id="rId1800" Type="http://schemas.openxmlformats.org/officeDocument/2006/relationships/hyperlink" Target="https://gspia.pitt.edu/sites/default/files/2019-07/MPA-UAP.pdf" TargetMode="External"/><Relationship Id="rId174" Type="http://schemas.openxmlformats.org/officeDocument/2006/relationships/hyperlink" Target="https://newschoolarch.edu/academics/school-of-architecture-and-cm/cm-programs/master-of-construction-management/" TargetMode="External"/><Relationship Id="rId381" Type="http://schemas.openxmlformats.org/officeDocument/2006/relationships/hyperlink" Target="https://www2.dcp.ufl.edu/architecture/wp-content/uploads/sites/4/2018/04/2018-03-08_Curriculum_48cr-1.pdf" TargetMode="External"/><Relationship Id="rId2062" Type="http://schemas.openxmlformats.org/officeDocument/2006/relationships/hyperlink" Target="https://laep.usu.edu/degrees/bachelors" TargetMode="External"/><Relationship Id="rId241" Type="http://schemas.openxmlformats.org/officeDocument/2006/relationships/hyperlink" Target="https://luskin.ucla.edu/urban-planning/our-degrees" TargetMode="External"/><Relationship Id="rId479" Type="http://schemas.openxmlformats.org/officeDocument/2006/relationships/hyperlink" Target="https://ced.uga.edu/programs/bla/bla-program-of-study/" TargetMode="External"/><Relationship Id="rId686" Type="http://schemas.openxmlformats.org/officeDocument/2006/relationships/hyperlink" Target="https://design.uky.edu/historic-preservation-degrees/" TargetMode="External"/><Relationship Id="rId893" Type="http://schemas.openxmlformats.org/officeDocument/2006/relationships/hyperlink" Target="https://catalog.wit.edu/architecture-design/architecture/architecture-masters/" TargetMode="External"/><Relationship Id="rId339" Type="http://schemas.openxmlformats.org/officeDocument/2006/relationships/hyperlink" Target="http://www.famu.edu/index.cfm?Architecture&amp;2018MasterofArchitectureProgramDescription" TargetMode="External"/><Relationship Id="rId546" Type="http://schemas.openxmlformats.org/officeDocument/2006/relationships/hyperlink" Target="http://arch.iit.edu/study/htc-specialization" TargetMode="External"/><Relationship Id="rId753" Type="http://schemas.openxmlformats.org/officeDocument/2006/relationships/hyperlink" Target="https://www.uno.edu/academics/colaehd/la/planning-and-urban-studies/graduate/urban-studies-phd" TargetMode="External"/><Relationship Id="rId1176" Type="http://schemas.openxmlformats.org/officeDocument/2006/relationships/hyperlink" Target="https://oucc.dasa.ncsu.edu/dn-12edab-nosubplan-2168/" TargetMode="External"/><Relationship Id="rId1383" Type="http://schemas.openxmlformats.org/officeDocument/2006/relationships/hyperlink" Target="https://www.nyit.edu/degrees/architectural_technology_bsat/curriculum" TargetMode="External"/><Relationship Id="rId101" Type="http://schemas.openxmlformats.org/officeDocument/2006/relationships/hyperlink" Target="https://www.academyart.edu/academics/landscape-architecture/" TargetMode="External"/><Relationship Id="rId406" Type="http://schemas.openxmlformats.org/officeDocument/2006/relationships/hyperlink" Target="https://www.arc.miami.edu/academics/undergraduate/bachelor-of-architecture/index.html" TargetMode="External"/><Relationship Id="rId960" Type="http://schemas.openxmlformats.org/officeDocument/2006/relationships/hyperlink" Target="https://www.andrews.edu/said/architecture" TargetMode="External"/><Relationship Id="rId1036" Type="http://schemas.openxmlformats.org/officeDocument/2006/relationships/hyperlink" Target="https://catalog.dunwoody.edu/catalog-student-handbook/academic-programs/construction-sciences-building-technology/architecture-barch-bachelor-architecture/" TargetMode="External"/><Relationship Id="rId1243" Type="http://schemas.openxmlformats.org/officeDocument/2006/relationships/hyperlink" Target="https://design.njit.edu/master-science-architecture" TargetMode="External"/><Relationship Id="rId1590" Type="http://schemas.openxmlformats.org/officeDocument/2006/relationships/hyperlink" Target="https://studentservices.okstate.edu/sites/default/files/-ARCE-STR-2019-20.pdf" TargetMode="External"/><Relationship Id="rId1688" Type="http://schemas.openxmlformats.org/officeDocument/2006/relationships/hyperlink" Target="http://catalog.drexel.edu/undergraduate/collegeofmediaartsanddesign/architecture/?_gl=1*xwoeje*_ga*MjE5MDc4NzQ0LjE2MTEzNTk3ODk.*_ga_6KJ1PNLE19*MTYxMTM1OTc4OS4xLjEuMTYxMTM1OTgwOS40MA.." TargetMode="External"/><Relationship Id="rId1895" Type="http://schemas.openxmlformats.org/officeDocument/2006/relationships/hyperlink" Target="https://catalog.sdstate.edu/preview_program.php?catoid=39&amp;poid=9043&amp;returnto=6227" TargetMode="External"/><Relationship Id="rId613" Type="http://schemas.openxmlformats.org/officeDocument/2006/relationships/hyperlink" Target="http://www.wiu.edu/cas/eagis/grad.php" TargetMode="External"/><Relationship Id="rId820" Type="http://schemas.openxmlformats.org/officeDocument/2006/relationships/hyperlink" Target="https://architecture.mit.edu/sites/architecture.mit.edu/files/attached_files/smarchs_curriculum.pdf" TargetMode="External"/><Relationship Id="rId918" Type="http://schemas.openxmlformats.org/officeDocument/2006/relationships/hyperlink" Target="https://www.aacc.edu/programs-and-courses/credit-and-degree-seekers/construction-management/" TargetMode="External"/><Relationship Id="rId1450" Type="http://schemas.openxmlformats.org/officeDocument/2006/relationships/hyperlink" Target="https://www.esf.edu/fnrm/graduate/scm/" TargetMode="External"/><Relationship Id="rId1548" Type="http://schemas.openxmlformats.org/officeDocument/2006/relationships/hyperlink" Target="https://knowlton.osu.edu/planning/bachelor-science-city-and-regional-planning" TargetMode="External"/><Relationship Id="rId1755" Type="http://schemas.openxmlformats.org/officeDocument/2006/relationships/hyperlink" Target="https://tyler.temple.edu/programs/architecture/degree" TargetMode="External"/><Relationship Id="rId1103" Type="http://schemas.openxmlformats.org/officeDocument/2006/relationships/hyperlink" Target="https://www.drury.edu/architecture/bachelor-of-science-in-architectural-studies-degree-requirements" TargetMode="External"/><Relationship Id="rId1310" Type="http://schemas.openxmlformats.org/officeDocument/2006/relationships/hyperlink" Target="https://www.arch.columbia.edu/programs/8-m-s-real-estate-development" TargetMode="External"/><Relationship Id="rId1408" Type="http://schemas.openxmlformats.org/officeDocument/2006/relationships/hyperlink" Target="https://www.pratt.edu/academics/school-of-design/graduate-school-of-design/interior-design-grad/interior-design-mfa/" TargetMode="External"/><Relationship Id="rId1962" Type="http://schemas.openxmlformats.org/officeDocument/2006/relationships/hyperlink" Target="http://bjmlspa.tsu.edu/urban-planning-and-environmental-policy/courses/" TargetMode="External"/><Relationship Id="rId47" Type="http://schemas.openxmlformats.org/officeDocument/2006/relationships/hyperlink" Target="https://sgsup.asu.edu/degree-programs/graduate-degrees/phd-urban-planning" TargetMode="External"/><Relationship Id="rId1615" Type="http://schemas.openxmlformats.org/officeDocument/2006/relationships/hyperlink" Target="https://www.clatsopcc.edu/academic-path/academic-programs-a-z/historic-preservation/" TargetMode="External"/><Relationship Id="rId1822" Type="http://schemas.openxmlformats.org/officeDocument/2006/relationships/hyperlink" Target="http://earq.uprrp.edu/wp-content/uploads/2019/03/Secuencia-Curricular-Vigente-Agosto-2019.pdf" TargetMode="External"/><Relationship Id="rId196" Type="http://schemas.openxmlformats.org/officeDocument/2006/relationships/hyperlink" Target="https://ced.berkeley.edu/academics/architecture/programs/maad/" TargetMode="External"/><Relationship Id="rId2084" Type="http://schemas.openxmlformats.org/officeDocument/2006/relationships/hyperlink" Target="https://www.arch.virginia.edu/programs/urban-environmental-planning/graduate" TargetMode="External"/><Relationship Id="rId263" Type="http://schemas.openxmlformats.org/officeDocument/2006/relationships/hyperlink" Target="https://issuu.com/woodburysoa/docs/wsoa_gradaute_look_book_issuu" TargetMode="External"/><Relationship Id="rId470" Type="http://schemas.openxmlformats.org/officeDocument/2006/relationships/hyperlink" Target="https://www.scad.edu/academics/programs/urban-design/degrees/mud" TargetMode="External"/><Relationship Id="rId2151" Type="http://schemas.openxmlformats.org/officeDocument/2006/relationships/hyperlink" Target="https://re.be.uw.edu/wp-content/uploads/sites/6/2021/01/MSRERegularstandingwheel.pdf" TargetMode="External"/><Relationship Id="rId123" Type="http://schemas.openxmlformats.org/officeDocument/2006/relationships/hyperlink" Target="https://www.cca.edu/fine-arts/" TargetMode="External"/><Relationship Id="rId330" Type="http://schemas.openxmlformats.org/officeDocument/2006/relationships/hyperlink" Target="http://docs.udc.edu/causes/Curriculum_BA-Urban_Sustainability.pdf" TargetMode="External"/><Relationship Id="rId568" Type="http://schemas.openxmlformats.org/officeDocument/2006/relationships/hyperlink" Target="https://architecture.siu.edu/graduate/master-of-public-safety/program-description.php" TargetMode="External"/><Relationship Id="rId775" Type="http://schemas.openxmlformats.org/officeDocument/2006/relationships/hyperlink" Target="http://www.the-bac.edu/" TargetMode="External"/><Relationship Id="rId982" Type="http://schemas.openxmlformats.org/officeDocument/2006/relationships/hyperlink" Target="https://reg.msu.edu/AcademicPrograms/ProgramDetail.aspx?Program=7619" TargetMode="External"/><Relationship Id="rId1198" Type="http://schemas.openxmlformats.org/officeDocument/2006/relationships/hyperlink" Target="https://naturalearning.org/Designing-Early-Childhood-Outdoor-Environments-Certificate" TargetMode="External"/><Relationship Id="rId2011" Type="http://schemas.openxmlformats.org/officeDocument/2006/relationships/hyperlink" Target="https://soa.utexas.edu/programs/architecture/graduate-degrees/doctor-philosophy" TargetMode="External"/><Relationship Id="rId428" Type="http://schemas.openxmlformats.org/officeDocument/2006/relationships/hyperlink" Target="https://planning.gatech.edu/phd" TargetMode="External"/><Relationship Id="rId635" Type="http://schemas.openxmlformats.org/officeDocument/2006/relationships/hyperlink" Target="https://www.bsu.edu/academics/collegesanddepartments/construction-management-interior-design/academic-programs/construction-management-major" TargetMode="External"/><Relationship Id="rId842" Type="http://schemas.openxmlformats.org/officeDocument/2006/relationships/hyperlink" Target="http://catalog.northeastern.edu/undergraduate/arts-media-design/architecture/landscape-architecture-bla/" TargetMode="External"/><Relationship Id="rId1058" Type="http://schemas.openxmlformats.org/officeDocument/2006/relationships/hyperlink" Target="https://mankato.mnsu.edu/academics/academic-catalog/graduate/urban-and-regional-studies/urban-planning-ma/" TargetMode="External"/><Relationship Id="rId1265" Type="http://schemas.openxmlformats.org/officeDocument/2006/relationships/hyperlink" Target="https://bloustein.rutgers.edu/graduate/uppd/mcrs/" TargetMode="External"/><Relationship Id="rId1472" Type="http://schemas.openxmlformats.org/officeDocument/2006/relationships/hyperlink" Target="http://ap.buffalo.edu/academics/graduate-degrees/phd.html" TargetMode="External"/><Relationship Id="rId2109" Type="http://schemas.openxmlformats.org/officeDocument/2006/relationships/hyperlink" Target="https://archdesign.caus.vt.edu/degrees/master-of-architecture/" TargetMode="External"/><Relationship Id="rId702" Type="http://schemas.openxmlformats.org/officeDocument/2006/relationships/hyperlink" Target="http://ukla.ca.uky.edu/files/bslafouryearschedule_2021.pdf" TargetMode="External"/><Relationship Id="rId1125" Type="http://schemas.openxmlformats.org/officeDocument/2006/relationships/hyperlink" Target="https://urbanstudies.wustl.edu/major-minor-requirements" TargetMode="External"/><Relationship Id="rId1332" Type="http://schemas.openxmlformats.org/officeDocument/2006/relationships/hyperlink" Target="https://aap.cornell.edu/academics/crp/graduate/ms-ma-rs-degree-details" TargetMode="External"/><Relationship Id="rId1777" Type="http://schemas.openxmlformats.org/officeDocument/2006/relationships/hyperlink" Target="https://www.design.upenn.edu/architecture/graduate/master-environmental-building-design-mebd" TargetMode="External"/><Relationship Id="rId1984" Type="http://schemas.openxmlformats.org/officeDocument/2006/relationships/hyperlink" Target="https://www.uta.edu/cappa/academics/architecture/interior-design/index.php" TargetMode="External"/><Relationship Id="rId69" Type="http://schemas.openxmlformats.org/officeDocument/2006/relationships/hyperlink" Target="https://capla.arizona.edu/academics/master-science-urban-planning/curriculum-concentrations-courses" TargetMode="External"/><Relationship Id="rId1637" Type="http://schemas.openxmlformats.org/officeDocument/2006/relationships/hyperlink" Target="https://pppm.uoregon.edu/grad/phd" TargetMode="External"/><Relationship Id="rId1844" Type="http://schemas.openxmlformats.org/officeDocument/2006/relationships/hyperlink" Target="https://www.rwu.edu/graduate/programs/graduate-programs/preservation-practices" TargetMode="External"/><Relationship Id="rId1704" Type="http://schemas.openxmlformats.org/officeDocument/2006/relationships/hyperlink" Target="https://www.jefferson.edu/academics/colleges-schools-institutes/architecture-and-the-built-environment/programs/architectural-studies/concentrations/architecture-design-curriculum.html" TargetMode="External"/><Relationship Id="rId285" Type="http://schemas.openxmlformats.org/officeDocument/2006/relationships/hyperlink" Target="https://architectureandplanning.ucdenver.edu/architecture/academics/masters-programs/master-of-urban-and-regional-planning/curriculum" TargetMode="External"/><Relationship Id="rId1911" Type="http://schemas.openxmlformats.org/officeDocument/2006/relationships/hyperlink" Target="https://www.memphis.edu/planning/programs/" TargetMode="External"/><Relationship Id="rId492" Type="http://schemas.openxmlformats.org/officeDocument/2006/relationships/hyperlink" Target="http://www.arch.hawaii.edu/master-of-landscape-architecture/" TargetMode="External"/><Relationship Id="rId797" Type="http://schemas.openxmlformats.org/officeDocument/2006/relationships/hyperlink" Target="https://www.gsd.harvard.edu/architecture/master-in-architecture-i/march-i-required-courses/" TargetMode="External"/><Relationship Id="rId2173" Type="http://schemas.openxmlformats.org/officeDocument/2006/relationships/hyperlink" Target="https://s3.wp.wsu.edu/uploads/sites/350/2018/09/Curriculum-Fall-2018-UCORE.pdf" TargetMode="External"/><Relationship Id="rId145" Type="http://schemas.openxmlformats.org/officeDocument/2006/relationships/hyperlink" Target="https://www.cpp.edu/ceu/degree-programs/interior-architecture/curriculum.shtml" TargetMode="External"/><Relationship Id="rId352" Type="http://schemas.openxmlformats.org/officeDocument/2006/relationships/hyperlink" Target="http://science.fau.edu/departments/urban-regional-planning/bud/curriculum/" TargetMode="External"/><Relationship Id="rId1287" Type="http://schemas.openxmlformats.org/officeDocument/2006/relationships/hyperlink" Target="https://www.uno.edu/academics/colaehd/la/planning-and-urban-studies/graduate/urban-studies-ms" TargetMode="External"/><Relationship Id="rId2033" Type="http://schemas.openxmlformats.org/officeDocument/2006/relationships/hyperlink" Target="https://catalog.utsa.edu/undergraduate/architecture/constructionsciencemanagement/?&amp;" TargetMode="External"/><Relationship Id="rId212" Type="http://schemas.openxmlformats.org/officeDocument/2006/relationships/hyperlink" Target="https://ced.berkeley.edu/academics/urban-design/master-of-urban-design/" TargetMode="External"/><Relationship Id="rId657" Type="http://schemas.openxmlformats.org/officeDocument/2006/relationships/hyperlink" Target="https://ag.purdue.edu/hla/LA/Pages/ProspectiveStudents-LA.aspx" TargetMode="External"/><Relationship Id="rId864" Type="http://schemas.openxmlformats.org/officeDocument/2006/relationships/hyperlink" Target="https://as.tufts.edu/uep/current/masters/thesis-capstone" TargetMode="External"/><Relationship Id="rId1494" Type="http://schemas.openxmlformats.org/officeDocument/2006/relationships/hyperlink" Target="https://www.bgsu.edu/technology-architecture-and-applied-engineering/graduate-programs/master-of-architecture.html" TargetMode="External"/><Relationship Id="rId1799" Type="http://schemas.openxmlformats.org/officeDocument/2006/relationships/hyperlink" Target="https://gspia.pitt.edu/academics/majors/urban-affairs-and-planning" TargetMode="External"/><Relationship Id="rId2100" Type="http://schemas.openxmlformats.org/officeDocument/2006/relationships/hyperlink" Target="https://archdesign.caus.vt.edu/degrees/bachelor-of-landscape-architecture/" TargetMode="External"/><Relationship Id="rId517" Type="http://schemas.openxmlformats.org/officeDocument/2006/relationships/hyperlink" Target="https://www.design.iastate.edu/wp-content/uploads/2020/08/DASMAFirstProf2020NEW.pdf" TargetMode="External"/><Relationship Id="rId724" Type="http://schemas.openxmlformats.org/officeDocument/2006/relationships/hyperlink" Target="http://design.latech.edu/wp-content/uploads/2014/12/2018-Bachelor-of-Interior-Design-Curriculum.pdf" TargetMode="External"/><Relationship Id="rId931" Type="http://schemas.openxmlformats.org/officeDocument/2006/relationships/hyperlink" Target="https://www.mica.edu/academic-catalog/undergraduate-curriculum/2019-20-architectural-design-curriculum/" TargetMode="External"/><Relationship Id="rId1147" Type="http://schemas.openxmlformats.org/officeDocument/2006/relationships/hyperlink" Target="http://catalog.msstate.edu/undergraduate/collegesanddegreeprograms/collegeofarchitectureartanddesign/schoolofarchitecture/" TargetMode="External"/><Relationship Id="rId1354" Type="http://schemas.openxmlformats.org/officeDocument/2006/relationships/hyperlink" Target="https://baker.realestate.cornell.edu/programs/" TargetMode="External"/><Relationship Id="rId1561" Type="http://schemas.openxmlformats.org/officeDocument/2006/relationships/hyperlink" Target="https://daap.uc.edu/academics/sop/overview/historic-preservation-graduate-certificate" TargetMode="External"/><Relationship Id="rId60" Type="http://schemas.openxmlformats.org/officeDocument/2006/relationships/hyperlink" Target="https://design.asu.edu/degree-programs/landscape-architecture-mla" TargetMode="External"/><Relationship Id="rId1007" Type="http://schemas.openxmlformats.org/officeDocument/2006/relationships/hyperlink" Target="https://seas.umich.edu/academics/master-landscape-architecture" TargetMode="External"/><Relationship Id="rId1214" Type="http://schemas.openxmlformats.org/officeDocument/2006/relationships/hyperlink" Target="https://iarc.uncg.edu/post-baccalaureate/" TargetMode="External"/><Relationship Id="rId1421" Type="http://schemas.openxmlformats.org/officeDocument/2006/relationships/hyperlink" Target="https://www.arch.rpi.edu/academic/graduate/master-of-science-in-architectural-sciences/" TargetMode="External"/><Relationship Id="rId1659" Type="http://schemas.openxmlformats.org/officeDocument/2006/relationships/hyperlink" Target="https://soa.cmu.edu/march" TargetMode="External"/><Relationship Id="rId1866" Type="http://schemas.openxmlformats.org/officeDocument/2006/relationships/hyperlink" Target="http://www.clemson.edu/caah/departments/architecture/programs/graduate/master-of-architecture/index.html" TargetMode="External"/><Relationship Id="rId1519" Type="http://schemas.openxmlformats.org/officeDocument/2006/relationships/hyperlink" Target="https://www.kent.edu/caed/master-healthcare-design" TargetMode="External"/><Relationship Id="rId1726" Type="http://schemas.openxmlformats.org/officeDocument/2006/relationships/hyperlink" Target="http://www.marywood.edu/contentAsset/raw-data/c0ce3b1d-dd07-43de-8495-c2d39d8aa2ca/fileAsset" TargetMode="External"/><Relationship Id="rId1933" Type="http://schemas.openxmlformats.org/officeDocument/2006/relationships/hyperlink" Target="https://arch.rice.edu/academics/graduate" TargetMode="External"/><Relationship Id="rId18" Type="http://schemas.openxmlformats.org/officeDocument/2006/relationships/hyperlink" Target="https://fayjones.uark.edu/academics/architecture/index.php" TargetMode="External"/><Relationship Id="rId2195" Type="http://schemas.openxmlformats.org/officeDocument/2006/relationships/hyperlink" Target="https://catalog.uwm.edu/architecture-urban-planning/architecture/architecture-ms/" TargetMode="External"/><Relationship Id="rId167" Type="http://schemas.openxmlformats.org/officeDocument/2006/relationships/hyperlink" Target="https://newschoolarch.edu/wp-content/uploads/2018/07/Master-of-Architecture-First-Professional-Degree-IPAL-43-2020-2021.pdf" TargetMode="External"/><Relationship Id="rId374" Type="http://schemas.openxmlformats.org/officeDocument/2006/relationships/hyperlink" Target="https://catalog.ucf.edu/preview_program.php?catoid=17&amp;poid=7830" TargetMode="External"/><Relationship Id="rId581" Type="http://schemas.openxmlformats.org/officeDocument/2006/relationships/hyperlink" Target="https://arch.uic.edu/MArch" TargetMode="External"/><Relationship Id="rId2055" Type="http://schemas.openxmlformats.org/officeDocument/2006/relationships/hyperlink" Target="http://plan.cap.utah.edu/master-of-city-and-metropolitan-planning/" TargetMode="External"/><Relationship Id="rId234" Type="http://schemas.openxmlformats.org/officeDocument/2006/relationships/hyperlink" Target="https://www.aud.ucla.edu/academics/m-a-ph-d-in-architecture" TargetMode="External"/><Relationship Id="rId679" Type="http://schemas.openxmlformats.org/officeDocument/2006/relationships/hyperlink" Target="https://architecture.ku.edu/" TargetMode="External"/><Relationship Id="rId886" Type="http://schemas.openxmlformats.org/officeDocument/2006/relationships/hyperlink" Target="https://www.umass.edu/larp/undergraduate/landscape-architecture" TargetMode="External"/><Relationship Id="rId2" Type="http://schemas.openxmlformats.org/officeDocument/2006/relationships/hyperlink" Target="https://www.aamu.edu/academics/graduate-studies/master-urban-regional-planning.html" TargetMode="External"/><Relationship Id="rId441" Type="http://schemas.openxmlformats.org/officeDocument/2006/relationships/hyperlink" Target="https://pe.gatech.edu/degrees/pmosh/curriculum-0" TargetMode="External"/><Relationship Id="rId539" Type="http://schemas.openxmlformats.org/officeDocument/2006/relationships/hyperlink" Target="http://arch.iit.edu/study/m-arch-introduction" TargetMode="External"/><Relationship Id="rId746" Type="http://schemas.openxmlformats.org/officeDocument/2006/relationships/hyperlink" Target="https://www.uno.edu/media/15776" TargetMode="External"/><Relationship Id="rId1071" Type="http://schemas.openxmlformats.org/officeDocument/2006/relationships/hyperlink" Target="https://arch.design.umn.edu/programs/msrp/" TargetMode="External"/><Relationship Id="rId1169" Type="http://schemas.openxmlformats.org/officeDocument/2006/relationships/hyperlink" Target="https://www.ecu.edu/degrees/MS/Geography" TargetMode="External"/><Relationship Id="rId1376" Type="http://schemas.openxmlformats.org/officeDocument/2006/relationships/hyperlink" Target="https://www.nyit.edu/degrees/architecture_march/" TargetMode="External"/><Relationship Id="rId1583" Type="http://schemas.openxmlformats.org/officeDocument/2006/relationships/hyperlink" Target="http://www.hortla.okstate.edu/academics/landscape-management" TargetMode="External"/><Relationship Id="rId2122" Type="http://schemas.openxmlformats.org/officeDocument/2006/relationships/hyperlink" Target="https://www.norwich.edu/programs/architecture-and-art" TargetMode="External"/><Relationship Id="rId301" Type="http://schemas.openxmlformats.org/officeDocument/2006/relationships/hyperlink" Target="https://www.architecture.yale.edu/academics/programs/1-m-arch-i" TargetMode="External"/><Relationship Id="rId953" Type="http://schemas.openxmlformats.org/officeDocument/2006/relationships/hyperlink" Target="https://arch.umd.edu/phd/phd-home" TargetMode="External"/><Relationship Id="rId1029" Type="http://schemas.openxmlformats.org/officeDocument/2006/relationships/hyperlink" Target="https://clas.wayne.edu/usp/grad/mup" TargetMode="External"/><Relationship Id="rId1236" Type="http://schemas.openxmlformats.org/officeDocument/2006/relationships/hyperlink" Target="https://www.kean.edu/sites/default/files/2018-09/Master%20of%20Architecture%20Program%20Sheet%20%281%29_0.pdf" TargetMode="External"/><Relationship Id="rId1790" Type="http://schemas.openxmlformats.org/officeDocument/2006/relationships/hyperlink" Target="https://www.design.upenn.edu/sites/default/files/uploads/HSVP/MSHP%20Summary%20of%20Requirements%2003-28-19.pdf" TargetMode="External"/><Relationship Id="rId1888" Type="http://schemas.openxmlformats.org/officeDocument/2006/relationships/hyperlink" Target="https://www.sdstate.edu/school-design/landscape-architecture" TargetMode="External"/><Relationship Id="rId82" Type="http://schemas.openxmlformats.org/officeDocument/2006/relationships/hyperlink" Target="https://capla.arizona.edu/academics/bachelor-landscape-architecture/curriculum-courses" TargetMode="External"/><Relationship Id="rId606" Type="http://schemas.openxmlformats.org/officeDocument/2006/relationships/hyperlink" Target="https://urban.illinois.edu/programs-applying/master-science-sustainable-urban-management/what-to-expect-mssum/" TargetMode="External"/><Relationship Id="rId813" Type="http://schemas.openxmlformats.org/officeDocument/2006/relationships/hyperlink" Target="https://massart.edu/academics/programs/architectural-design" TargetMode="External"/><Relationship Id="rId1443" Type="http://schemas.openxmlformats.org/officeDocument/2006/relationships/hyperlink" Target="https://www.esf.edu/catalog/es.asp" TargetMode="External"/><Relationship Id="rId1650" Type="http://schemas.openxmlformats.org/officeDocument/2006/relationships/hyperlink" Target="https://archenvironment.uoregon.edu/landarch/grad/phd" TargetMode="External"/><Relationship Id="rId1748" Type="http://schemas.openxmlformats.org/officeDocument/2006/relationships/hyperlink" Target="https://bulletins.psu.edu/graduate/programs/majors/architecture/" TargetMode="External"/><Relationship Id="rId1303" Type="http://schemas.openxmlformats.org/officeDocument/2006/relationships/hyperlink" Target="https://www.arch.columbia.edu/programs/10-m-s-urban-planning/degree-requirements" TargetMode="External"/><Relationship Id="rId1510" Type="http://schemas.openxmlformats.org/officeDocument/2006/relationships/hyperlink" Target="https://www.kent.edu/caed/architectural-studies" TargetMode="External"/><Relationship Id="rId1955" Type="http://schemas.openxmlformats.org/officeDocument/2006/relationships/hyperlink" Target="http://dept.arch.tamu.edu/graduate/master-architecture/index.html" TargetMode="External"/><Relationship Id="rId1608" Type="http://schemas.openxmlformats.org/officeDocument/2006/relationships/hyperlink" Target="https://architecture.ou.edu/regional-and-city-planning-degree-requirements/" TargetMode="External"/><Relationship Id="rId1815" Type="http://schemas.openxmlformats.org/officeDocument/2006/relationships/hyperlink" Target="https://gurabo.uagm.edu/sites/default/files/uploads/EIDA/pdf/BS-Arquitectura-Paisajista.pdf" TargetMode="External"/><Relationship Id="rId189" Type="http://schemas.openxmlformats.org/officeDocument/2006/relationships/hyperlink" Target="https://issuu.com/sci-arc/docs/2018-19_course_catalog?e=2062453/66473096" TargetMode="External"/><Relationship Id="rId396" Type="http://schemas.openxmlformats.org/officeDocument/2006/relationships/hyperlink" Target="https://dcp.ufl.edu/historic-preservation/academics/" TargetMode="External"/><Relationship Id="rId2077" Type="http://schemas.openxmlformats.org/officeDocument/2006/relationships/hyperlink" Target="http://records.ureg.virginia.edu/preview_program.php?catoid=49&amp;poid=6281" TargetMode="External"/><Relationship Id="rId256" Type="http://schemas.openxmlformats.org/officeDocument/2006/relationships/hyperlink" Target="https://arch.usc.edu/master-of-building-science" TargetMode="External"/><Relationship Id="rId463" Type="http://schemas.openxmlformats.org/officeDocument/2006/relationships/hyperlink" Target="https://www.scad.edu/academics/programs/preservation-design/degrees/bfa" TargetMode="External"/><Relationship Id="rId670" Type="http://schemas.openxmlformats.org/officeDocument/2006/relationships/hyperlink" Target="https://apdesign.k-state.edu/arch/academics/index.html" TargetMode="External"/><Relationship Id="rId1093" Type="http://schemas.openxmlformats.org/officeDocument/2006/relationships/hyperlink" Target="https://design.umn.edu/academics/humanfactors.html" TargetMode="External"/><Relationship Id="rId2144" Type="http://schemas.openxmlformats.org/officeDocument/2006/relationships/hyperlink" Target="https://arch.be.uw.edu/programs-and-courses/ms-arch/design-technology/" TargetMode="External"/><Relationship Id="rId116" Type="http://schemas.openxmlformats.org/officeDocument/2006/relationships/hyperlink" Target="https://cavad.calbaptist.edu/programs/interior-design-program" TargetMode="External"/><Relationship Id="rId323" Type="http://schemas.openxmlformats.org/officeDocument/2006/relationships/hyperlink" Target="http://www.arch.cea.howard.edu/march-program" TargetMode="External"/><Relationship Id="rId530" Type="http://schemas.openxmlformats.org/officeDocument/2006/relationships/hyperlink" Target="https://www.uidaho.edu/caa/programs/architecture/ms-integrated-architecture-design" TargetMode="External"/><Relationship Id="rId768" Type="http://schemas.openxmlformats.org/officeDocument/2006/relationships/hyperlink" Target="https://the-bac.edu/academics/school-of-design-studies/master-of-real-estate-development/master-of-real-estate-development-curriculum" TargetMode="External"/><Relationship Id="rId975" Type="http://schemas.openxmlformats.org/officeDocument/2006/relationships/hyperlink" Target="https://www.ltu.edu/engineering/technology/construction-engineering-technology-and-management-undergrad.asp" TargetMode="External"/><Relationship Id="rId1160" Type="http://schemas.openxmlformats.org/officeDocument/2006/relationships/hyperlink" Target="http://www.arch.montana.edu/programs/graduate/index.html" TargetMode="External"/><Relationship Id="rId1398" Type="http://schemas.openxmlformats.org/officeDocument/2006/relationships/hyperlink" Target="https://www.pratt.edu/academics/architecture/city-and-regional-planning/city-and-regional-planning-ms/" TargetMode="External"/><Relationship Id="rId2004" Type="http://schemas.openxmlformats.org/officeDocument/2006/relationships/hyperlink" Target="https://soa.utexas.edu/node/6779" TargetMode="External"/><Relationship Id="rId2211" Type="http://schemas.openxmlformats.org/officeDocument/2006/relationships/hyperlink" Target="https://designcomm.wvu.edu/graduate/landscape-architecture" TargetMode="External"/><Relationship Id="rId628" Type="http://schemas.openxmlformats.org/officeDocument/2006/relationships/hyperlink" Target="https://www.bsu.edu/academics/collegesanddepartments/online/academic-programs/masters/msintdesign" TargetMode="External"/><Relationship Id="rId835" Type="http://schemas.openxmlformats.org/officeDocument/2006/relationships/hyperlink" Target="https://mitcre.mit.edu/" TargetMode="External"/><Relationship Id="rId1258" Type="http://schemas.openxmlformats.org/officeDocument/2006/relationships/hyperlink" Target="https://global.rowan.edu/programs/ms-in-urban-and-regional-planning.html" TargetMode="External"/><Relationship Id="rId1465" Type="http://schemas.openxmlformats.org/officeDocument/2006/relationships/hyperlink" Target="http://ap.buffalo.edu/academics/graduate-degrees/march/3-5track-program.html" TargetMode="External"/><Relationship Id="rId1672" Type="http://schemas.openxmlformats.org/officeDocument/2006/relationships/hyperlink" Target="https://static1.squarespace.com/static/54c2a5c7e4b043776a0b0036/t/56ab87b3fb36b139e8f7cf04/1454081971773/cmu_phdbpd_1_26_16.pdf" TargetMode="External"/><Relationship Id="rId1020" Type="http://schemas.openxmlformats.org/officeDocument/2006/relationships/hyperlink" Target="https://taubmancollege.umich.edu/architecture/degrees/master-urban-design/curriculum" TargetMode="External"/><Relationship Id="rId1118" Type="http://schemas.openxmlformats.org/officeDocument/2006/relationships/hyperlink" Target="https://info.umkc.edu/aupd/academic-programs/historic-preservation/" TargetMode="External"/><Relationship Id="rId1325" Type="http://schemas.openxmlformats.org/officeDocument/2006/relationships/hyperlink" Target="http://cooper.edu/architecture/curriculum/master" TargetMode="External"/><Relationship Id="rId1532" Type="http://schemas.openxmlformats.org/officeDocument/2006/relationships/hyperlink" Target="https://bulletin.miamioh.edu/arts-science/urban-regional-planning-ba/" TargetMode="External"/><Relationship Id="rId1977" Type="http://schemas.openxmlformats.org/officeDocument/2006/relationships/hyperlink" Target="https://www.uta.edu/academics/schools-colleges/cappa/academics/public-affairs-planning/planning/master-of-city-and-regional-planning" TargetMode="External"/><Relationship Id="rId902" Type="http://schemas.openxmlformats.org/officeDocument/2006/relationships/hyperlink" Target="https://catalog.wit.edu/management/construction-management/facility-management-masters/" TargetMode="External"/><Relationship Id="rId1837" Type="http://schemas.openxmlformats.org/officeDocument/2006/relationships/hyperlink" Target="https://www.risd.edu/academics/interior-architecture/graduate/" TargetMode="External"/><Relationship Id="rId31" Type="http://schemas.openxmlformats.org/officeDocument/2006/relationships/hyperlink" Target="https://fayjones.uark.edu/academics/landscape-architecture/curriculum.php" TargetMode="External"/><Relationship Id="rId2099" Type="http://schemas.openxmlformats.org/officeDocument/2006/relationships/hyperlink" Target="https://archdesign.caus.vt.edu/degrees/bachelor-of-architecture/" TargetMode="External"/><Relationship Id="rId180" Type="http://schemas.openxmlformats.org/officeDocument/2006/relationships/hyperlink" Target="http://gep.sonoma.edu/degree-programs" TargetMode="External"/><Relationship Id="rId278" Type="http://schemas.openxmlformats.org/officeDocument/2006/relationships/hyperlink" Target="https://www.colorado.edu/envd/sites/default/files/attached-files/new_curriculum_land_curriculum_doc_0.pdf" TargetMode="External"/><Relationship Id="rId1904" Type="http://schemas.openxmlformats.org/officeDocument/2006/relationships/hyperlink" Target="https://archdesign.utk.edu/programs/interior-architecture-bachelor/" TargetMode="External"/><Relationship Id="rId485" Type="http://schemas.openxmlformats.org/officeDocument/2006/relationships/hyperlink" Target="https://ced.uga.edu/programs/mla/mla_curriculum/" TargetMode="External"/><Relationship Id="rId692" Type="http://schemas.openxmlformats.org/officeDocument/2006/relationships/hyperlink" Target="https://design.uky.edu/architecture-degrees/" TargetMode="External"/><Relationship Id="rId2166" Type="http://schemas.openxmlformats.org/officeDocument/2006/relationships/hyperlink" Target="https://sdc.wsu.edu/landscape-architecture/" TargetMode="External"/><Relationship Id="rId138" Type="http://schemas.openxmlformats.org/officeDocument/2006/relationships/hyperlink" Target="https://planning.calpoly.edu/content/programs/bscrp" TargetMode="External"/><Relationship Id="rId345" Type="http://schemas.openxmlformats.org/officeDocument/2006/relationships/hyperlink" Target="http://www.famu.edu/index.cfm?Architecture&amp;ProgramDescription(MSArch)" TargetMode="External"/><Relationship Id="rId552" Type="http://schemas.openxmlformats.org/officeDocument/2006/relationships/hyperlink" Target="https://www.judsonu.edu/uploadedFiles/__Judson_Public/Catalog/Traditional_Students/Schools/Art_Design_and_Arch/INDE.pdf" TargetMode="External"/><Relationship Id="rId997" Type="http://schemas.openxmlformats.org/officeDocument/2006/relationships/hyperlink" Target="https://architecture.udmercy.edu/programs/arch-eng.php" TargetMode="External"/><Relationship Id="rId1182" Type="http://schemas.openxmlformats.org/officeDocument/2006/relationships/hyperlink" Target="https://academics.design.ncsu.edu/departments/academics/architecture/arc-grad-courses/" TargetMode="External"/><Relationship Id="rId2026" Type="http://schemas.openxmlformats.org/officeDocument/2006/relationships/hyperlink" Target="http://cacp.utsa.edu/academic-programs/department-of-architecture/ph.d.-in-civil-engineering-building-performance-track/" TargetMode="External"/><Relationship Id="rId205" Type="http://schemas.openxmlformats.org/officeDocument/2006/relationships/hyperlink" Target="https://ced.berkeley.edu/academics/landscape-architecture-environmental-planning/programs/master-of-landscape-architecture/" TargetMode="External"/><Relationship Id="rId412" Type="http://schemas.openxmlformats.org/officeDocument/2006/relationships/hyperlink" Target="http://bulletin.miami.edu/graduate-academic-programs/architecture/master-urban-design-mud/" TargetMode="External"/><Relationship Id="rId857" Type="http://schemas.openxmlformats.org/officeDocument/2006/relationships/hyperlink" Target="https://camd.northeastern.edu/program/environmental-engineering-and-landscape-architecture-bsenve-2/" TargetMode="External"/><Relationship Id="rId1042" Type="http://schemas.openxmlformats.org/officeDocument/2006/relationships/hyperlink" Target="https://catalog.dunwoody.edu/catalog-student-handbook/academic-programs/construction-sciences-building-technology/electrical-construction-maintenance-elec-aas/" TargetMode="External"/><Relationship Id="rId1487" Type="http://schemas.openxmlformats.org/officeDocument/2006/relationships/hyperlink" Target="https://www.newschool.edu/parsons/mfa-interior-design-curriculum/" TargetMode="External"/><Relationship Id="rId1694" Type="http://schemas.openxmlformats.org/officeDocument/2006/relationships/hyperlink" Target="http://www.catalog.drexel.edu/undergraduate/collegeofmediaartsanddesign/interiordesign/?_ga=1.245083269.1229775471.1477083424&amp;_gl=1*c1khw*_ga*MjE5MDc4NzQ0LjE2MTEzNTk3ODk.*_ga_6KJ1PNLE19*MTYxMTM1OTc4OS4xLjEuMTYxMTM1OTkwNS4yOA.." TargetMode="External"/><Relationship Id="rId717" Type="http://schemas.openxmlformats.org/officeDocument/2006/relationships/hyperlink" Target="https://design.lsu.edu/doctor-design-cultural-preservation/about/" TargetMode="External"/><Relationship Id="rId924" Type="http://schemas.openxmlformats.org/officeDocument/2006/relationships/hyperlink" Target="https://www.aacc.edu/programs-and-courses/credit-and-degree-seekers/landscape-design/" TargetMode="External"/><Relationship Id="rId1347" Type="http://schemas.openxmlformats.org/officeDocument/2006/relationships/hyperlink" Target="https://aap.cornell.edu/academics/architecture/graduate/march/curriculum" TargetMode="External"/><Relationship Id="rId1554" Type="http://schemas.openxmlformats.org/officeDocument/2006/relationships/hyperlink" Target="https://webapps2.uc.edu/ecurriculum/DegreePrograms/Home/MajorMap/1690" TargetMode="External"/><Relationship Id="rId1761" Type="http://schemas.openxmlformats.org/officeDocument/2006/relationships/hyperlink" Target="https://tyler.temple.edu/programs/architecture/degree" TargetMode="External"/><Relationship Id="rId1999" Type="http://schemas.openxmlformats.org/officeDocument/2006/relationships/hyperlink" Target="https://soa.utexas.edu/programs/architecture/graduate-degrees/m-arch-i/m-arch-degree-requirements" TargetMode="External"/><Relationship Id="rId53" Type="http://schemas.openxmlformats.org/officeDocument/2006/relationships/hyperlink" Target="https://design.asu.edu/degree-programs/industrial-design-bsd" TargetMode="External"/><Relationship Id="rId1207" Type="http://schemas.openxmlformats.org/officeDocument/2006/relationships/hyperlink" Target="https://catalog.uncc.edu/preview_program.php?catoid=25&amp;poid=5928&amp;returnto=2031" TargetMode="External"/><Relationship Id="rId1414" Type="http://schemas.openxmlformats.org/officeDocument/2006/relationships/hyperlink" Target="https://www.arch.rpi.edu/undergraduate-bldgscience/" TargetMode="External"/><Relationship Id="rId1621" Type="http://schemas.openxmlformats.org/officeDocument/2006/relationships/hyperlink" Target="https://www.pdx.edu/urban-studies-planning/mus" TargetMode="External"/><Relationship Id="rId1859" Type="http://schemas.openxmlformats.org/officeDocument/2006/relationships/hyperlink" Target="http://www.clemson.edu/caah/departments/cpred/real-estate-development/files/mred-handbook-2020-2021.pdf" TargetMode="External"/><Relationship Id="rId1719" Type="http://schemas.openxmlformats.org/officeDocument/2006/relationships/hyperlink" Target="https://www.jefferson.edu/academics/colleges-schools-institutes/architecture-and-the-built-environment/programs/interior-architecture-ms.html" TargetMode="External"/><Relationship Id="rId1926" Type="http://schemas.openxmlformats.org/officeDocument/2006/relationships/hyperlink" Target="https://www.pvamu.edu/soa/programs/graduate/community-development/" TargetMode="External"/><Relationship Id="rId2090" Type="http://schemas.openxmlformats.org/officeDocument/2006/relationships/hyperlink" Target="http://bulletin.vcu.edu/undergraduate/arts/interior-design/interior-design-bfa/" TargetMode="External"/><Relationship Id="rId2188" Type="http://schemas.openxmlformats.org/officeDocument/2006/relationships/hyperlink" Target="https://dpla.wisc.edu/academics/graduate-programs/phd-urban-and-regional-planning/" TargetMode="External"/><Relationship Id="rId367" Type="http://schemas.openxmlformats.org/officeDocument/2006/relationships/hyperlink" Target="http://catalog.fiu.edu/2019_2020/undergraduate/College_of_Communication_Architecture_The_Arts/Undergraduate_Interior_Architecture.pdf" TargetMode="External"/><Relationship Id="rId574" Type="http://schemas.openxmlformats.org/officeDocument/2006/relationships/hyperlink" Target="https://arch.uic.edu/curriculum-BA" TargetMode="External"/><Relationship Id="rId2048" Type="http://schemas.openxmlformats.org/officeDocument/2006/relationships/hyperlink" Target="https://uh.edu/architecture/programs/graduate-programs/industrial-design/" TargetMode="External"/><Relationship Id="rId227" Type="http://schemas.openxmlformats.org/officeDocument/2006/relationships/hyperlink" Target="https://uppp.soceco.uci.edu/urban-studies/urban-studies-major" TargetMode="External"/><Relationship Id="rId781" Type="http://schemas.openxmlformats.org/officeDocument/2006/relationships/hyperlink" Target="https://www.bu.edu/met/programs/graduate/city-planning/" TargetMode="External"/><Relationship Id="rId879" Type="http://schemas.openxmlformats.org/officeDocument/2006/relationships/hyperlink" Target="https://www.umass.edu/architecture/ms-design" TargetMode="External"/><Relationship Id="rId434" Type="http://schemas.openxmlformats.org/officeDocument/2006/relationships/hyperlink" Target="https://arch.gatech.edu/master-science-urban-design" TargetMode="External"/><Relationship Id="rId641" Type="http://schemas.openxmlformats.org/officeDocument/2006/relationships/hyperlink" Target="https://www.bsu.edu/academics/collegesanddepartments/architecture/academic-programs" TargetMode="External"/><Relationship Id="rId739" Type="http://schemas.openxmlformats.org/officeDocument/2006/relationships/hyperlink" Target="https://soad.louisiana.edu/programs/interior-design" TargetMode="External"/><Relationship Id="rId1064" Type="http://schemas.openxmlformats.org/officeDocument/2006/relationships/hyperlink" Target="https://design.umn.edu/students/info/documents/2020-21_plans/ArchBDA_2020-21_rev_4-30-20.pdf" TargetMode="External"/><Relationship Id="rId1271" Type="http://schemas.openxmlformats.org/officeDocument/2006/relationships/hyperlink" Target="http://landarch.rutgers.edu/landscape-architecture-program.html" TargetMode="External"/><Relationship Id="rId1369" Type="http://schemas.openxmlformats.org/officeDocument/2006/relationships/hyperlink" Target="https://www.ccny.cuny.edu/sustainability/curriculum" TargetMode="External"/><Relationship Id="rId1576" Type="http://schemas.openxmlformats.org/officeDocument/2006/relationships/hyperlink" Target="https://webapps2.uc.edu/ecurriculum/degreeprograms/program/majormap/23BAC-URST-BS" TargetMode="External"/><Relationship Id="rId2115" Type="http://schemas.openxmlformats.org/officeDocument/2006/relationships/hyperlink" Target="https://archdesign.caus.vt.edu/degrees/urban-design/" TargetMode="External"/><Relationship Id="rId501" Type="http://schemas.openxmlformats.org/officeDocument/2006/relationships/hyperlink" Target="https://www.design.iastate.edu/community-and-regional-planning/degrees/master-of-community-and-regional-planning/graduate-planning-degree-program/" TargetMode="External"/><Relationship Id="rId946" Type="http://schemas.openxmlformats.org/officeDocument/2006/relationships/hyperlink" Target="https://larch.umd.edu/masters-landscape-architecture" TargetMode="External"/><Relationship Id="rId1131" Type="http://schemas.openxmlformats.org/officeDocument/2006/relationships/hyperlink" Target="https://samfoxschool.wustl.edu/files/MUD%20Course%20Sequence_FL19.pdf" TargetMode="External"/><Relationship Id="rId1229" Type="http://schemas.openxmlformats.org/officeDocument/2006/relationships/hyperlink" Target="https://architecture.unl.edu/degree-programs/architecture/bs-design-architecture" TargetMode="External"/><Relationship Id="rId1783" Type="http://schemas.openxmlformats.org/officeDocument/2006/relationships/hyperlink" Target="https://www.design.upenn.edu/city-regional-planning/graduate/graduate-city-and-regional-planning-programs" TargetMode="External"/><Relationship Id="rId1990" Type="http://schemas.openxmlformats.org/officeDocument/2006/relationships/hyperlink" Target="https://soa.utexas.edu/programs/architecture/architecture-undergraduate-degrees" TargetMode="External"/><Relationship Id="rId75" Type="http://schemas.openxmlformats.org/officeDocument/2006/relationships/hyperlink" Target="https://capla.arizona.edu/academics/certificates/real-estate-development" TargetMode="External"/><Relationship Id="rId806" Type="http://schemas.openxmlformats.org/officeDocument/2006/relationships/hyperlink" Target="https://www.gsd.harvard.edu/doctoral-programs/doctor-of-philosophy/requirements/" TargetMode="External"/><Relationship Id="rId1436" Type="http://schemas.openxmlformats.org/officeDocument/2006/relationships/hyperlink" Target="https://www.esf.edu/fnrm/cm/" TargetMode="External"/><Relationship Id="rId1643" Type="http://schemas.openxmlformats.org/officeDocument/2006/relationships/hyperlink" Target="https://archenvironment.uoregon.edu/architecture/grad/phd" TargetMode="External"/><Relationship Id="rId1850" Type="http://schemas.openxmlformats.org/officeDocument/2006/relationships/hyperlink" Target="https://web.uri.edu/lar/academics/bla/" TargetMode="External"/><Relationship Id="rId1503" Type="http://schemas.openxmlformats.org/officeDocument/2006/relationships/hyperlink" Target="https://urban.csuohio.edu/mupd/mupd?_ga=2.202243091.385469338.1591125728-479913795.1591125728" TargetMode="External"/><Relationship Id="rId1710" Type="http://schemas.openxmlformats.org/officeDocument/2006/relationships/hyperlink" Target="https://www.jefferson.edu/academics/colleges-schools-institutes/architecture-and-the-built-environment/programs/architecture-march/curriculum.html" TargetMode="External"/><Relationship Id="rId1948" Type="http://schemas.openxmlformats.org/officeDocument/2006/relationships/hyperlink" Target="http://cosc.arch.tamu.edu/undergraduate/index.html" TargetMode="External"/><Relationship Id="rId291" Type="http://schemas.openxmlformats.org/officeDocument/2006/relationships/hyperlink" Target="https://architectureandplanning.ucdenver.edu/architecture/academics/phd/phd-geography-planning-design/phd-curriculum" TargetMode="External"/><Relationship Id="rId1808" Type="http://schemas.openxmlformats.org/officeDocument/2006/relationships/hyperlink" Target="https://www.pupr.edu/wp-content/uploads/2019/06/Flowchart-M.ARCO-Rev.-FA-19.pdf" TargetMode="External"/><Relationship Id="rId151" Type="http://schemas.openxmlformats.org/officeDocument/2006/relationships/hyperlink" Target="http://env.cpp.edu/rs/degree/master-science-regenerative-studies" TargetMode="External"/><Relationship Id="rId389" Type="http://schemas.openxmlformats.org/officeDocument/2006/relationships/hyperlink" Target="https://dcp.ufl.edu/rinker/wp-content/uploads/sites/40/2016/12/PhD_Handbook_RinkerSchool_Dec2014.pdf" TargetMode="External"/><Relationship Id="rId596" Type="http://schemas.openxmlformats.org/officeDocument/2006/relationships/hyperlink" Target="https://arch.illinois.edu/degrees/ms-arch-studies" TargetMode="External"/><Relationship Id="rId249" Type="http://schemas.openxmlformats.org/officeDocument/2006/relationships/hyperlink" Target="https://arch.usc.edu/master-of-heritage-conservation" TargetMode="External"/><Relationship Id="rId456" Type="http://schemas.openxmlformats.org/officeDocument/2006/relationships/hyperlink" Target="https://catalog.gsu.edu/graduate20192020/college-of-arts-and-sciences/" TargetMode="External"/><Relationship Id="rId663" Type="http://schemas.openxmlformats.org/officeDocument/2006/relationships/hyperlink" Target="https://architecture.nd.edu/academics-programs/graduate-programs/" TargetMode="External"/><Relationship Id="rId870" Type="http://schemas.openxmlformats.org/officeDocument/2006/relationships/hyperlink" Target="https://as.tufts.edu/uep/current/masters/sustainability" TargetMode="External"/><Relationship Id="rId1086" Type="http://schemas.openxmlformats.org/officeDocument/2006/relationships/hyperlink" Target="https://landarch.design.umn.edu/prog/mla/plan2.html" TargetMode="External"/><Relationship Id="rId1293" Type="http://schemas.openxmlformats.org/officeDocument/2006/relationships/hyperlink" Target="https://www.unlv.edu/degree/march" TargetMode="External"/><Relationship Id="rId2137" Type="http://schemas.openxmlformats.org/officeDocument/2006/relationships/hyperlink" Target="https://arch.be.uw.edu/wp-content/uploads/sites/30/2019/09/BA-ARCH-DESIGN_infosheet_090519.pdf" TargetMode="External"/><Relationship Id="rId109" Type="http://schemas.openxmlformats.org/officeDocument/2006/relationships/hyperlink" Target="https://www.academyart.edu/academics/landscape-architecture/" TargetMode="External"/><Relationship Id="rId316" Type="http://schemas.openxmlformats.org/officeDocument/2006/relationships/hyperlink" Target="https://architecture.catholic.edu/academics/graduate-programs/sustainable-design/curriculum.html" TargetMode="External"/><Relationship Id="rId523" Type="http://schemas.openxmlformats.org/officeDocument/2006/relationships/hyperlink" Target="https://www.design.iastate.edu/wp-content/uploads/2020/07/CRP-Curriculum_2020.pdf" TargetMode="External"/><Relationship Id="rId968" Type="http://schemas.openxmlformats.org/officeDocument/2006/relationships/hyperlink" Target="https://kcad.ferris.edu/programs/undergraduate/interiordesign/" TargetMode="External"/><Relationship Id="rId1153" Type="http://schemas.openxmlformats.org/officeDocument/2006/relationships/hyperlink" Target="https://www.lalc.msstate.edu/pdf/students/mla%20curricula.pdf" TargetMode="External"/><Relationship Id="rId1598" Type="http://schemas.openxmlformats.org/officeDocument/2006/relationships/hyperlink" Target="http://ou-public.courseleaf.com/gibbs-architecture/architecture/architecture-via-non-architecture-bachelors-degree-master-architecture/" TargetMode="External"/><Relationship Id="rId2204" Type="http://schemas.openxmlformats.org/officeDocument/2006/relationships/hyperlink" Target="https://www.fairmontstate.edu/collegeofscitech/sites/default/files/model_schedules/Architecture_2018-10-23.pdf" TargetMode="External"/><Relationship Id="rId97" Type="http://schemas.openxmlformats.org/officeDocument/2006/relationships/hyperlink" Target="https://www.academyart.edu/academics/interior-architecture/" TargetMode="External"/><Relationship Id="rId730" Type="http://schemas.openxmlformats.org/officeDocument/2006/relationships/hyperlink" Target="https://tulane.app.box.com/s/hszjylcegd11mld5w9c58el8qmva2aaw" TargetMode="External"/><Relationship Id="rId828" Type="http://schemas.openxmlformats.org/officeDocument/2006/relationships/hyperlink" Target="https://architecture.mit.edu/computation/degree/phd" TargetMode="External"/><Relationship Id="rId1013" Type="http://schemas.openxmlformats.org/officeDocument/2006/relationships/hyperlink" Target="https://taubmancollege.umich.edu/urbanplanning/degrees/graduate-certificate-healthy-cities" TargetMode="External"/><Relationship Id="rId1360" Type="http://schemas.openxmlformats.org/officeDocument/2006/relationships/hyperlink" Target="https://ssa.ccny.cuny.edu/programs-centers/graduate-programs/m-arch-i/" TargetMode="External"/><Relationship Id="rId1458" Type="http://schemas.openxmlformats.org/officeDocument/2006/relationships/hyperlink" Target="https://www.alfredstate.edu/interior-design" TargetMode="External"/><Relationship Id="rId1665" Type="http://schemas.openxmlformats.org/officeDocument/2006/relationships/hyperlink" Target="https://soa.cmu.edu/msaecm" TargetMode="External"/><Relationship Id="rId1872" Type="http://schemas.openxmlformats.org/officeDocument/2006/relationships/hyperlink" Target="http://www.clemson.edu/caah/departments/architecture/programs/graduate/architecture-and-health/ms-curriculum.html" TargetMode="External"/><Relationship Id="rId1220" Type="http://schemas.openxmlformats.org/officeDocument/2006/relationships/hyperlink" Target="https://www.ndsu.edu/ala/landscape-architecture/landscapearchitecturehome.php" TargetMode="External"/><Relationship Id="rId1318" Type="http://schemas.openxmlformats.org/officeDocument/2006/relationships/hyperlink" Target="https://www.arch.columbia.edu/programs/14-ph-d-in-historic-preservation" TargetMode="External"/><Relationship Id="rId1525" Type="http://schemas.openxmlformats.org/officeDocument/2006/relationships/hyperlink" Target="https://www.kent.edu/caed/architecture-0" TargetMode="External"/><Relationship Id="rId1732" Type="http://schemas.openxmlformats.org/officeDocument/2006/relationships/hyperlink" Target="http://www.marywood.edu/progs/grad/interior-architecture" TargetMode="External"/><Relationship Id="rId24" Type="http://schemas.openxmlformats.org/officeDocument/2006/relationships/hyperlink" Target="https://fayjones.uark.edu/academics/graduate-program/retail-and-hospitality-design.php" TargetMode="External"/><Relationship Id="rId173" Type="http://schemas.openxmlformats.org/officeDocument/2006/relationships/hyperlink" Target="https://newschoolarch.edu/wp-content/uploads/2018/07/Master-of-Science-in-Architecture-Program-Outline_2020-21.pdf" TargetMode="External"/><Relationship Id="rId380" Type="http://schemas.openxmlformats.org/officeDocument/2006/relationships/hyperlink" Target="https://dcp.ufl.edu/architecture/graduate-school/admissions/how-to-apply/" TargetMode="External"/><Relationship Id="rId2061" Type="http://schemas.openxmlformats.org/officeDocument/2006/relationships/hyperlink" Target="http://soa.cap.utah.edu/degrees/graduate/msas/" TargetMode="External"/><Relationship Id="rId240" Type="http://schemas.openxmlformats.org/officeDocument/2006/relationships/hyperlink" Target="https://luskin.ucla.edu/urban-planning/our-degrees" TargetMode="External"/><Relationship Id="rId478" Type="http://schemas.openxmlformats.org/officeDocument/2006/relationships/hyperlink" Target="https://ced.uga.edu/programs/bla/" TargetMode="External"/><Relationship Id="rId685" Type="http://schemas.openxmlformats.org/officeDocument/2006/relationships/hyperlink" Target="https://design.uky.edu/historic-preservation/" TargetMode="External"/><Relationship Id="rId892" Type="http://schemas.openxmlformats.org/officeDocument/2006/relationships/hyperlink" Target="https://wit.edu/architecture" TargetMode="External"/><Relationship Id="rId2159" Type="http://schemas.openxmlformats.org/officeDocument/2006/relationships/hyperlink" Target="https://www.tacoma.uw.edu/urban-studies/curriculum-0" TargetMode="External"/><Relationship Id="rId100" Type="http://schemas.openxmlformats.org/officeDocument/2006/relationships/hyperlink" Target="https://www.academyart.edu/degree/landscape-architecture/?degree=aa" TargetMode="External"/><Relationship Id="rId338" Type="http://schemas.openxmlformats.org/officeDocument/2006/relationships/hyperlink" Target="https://www.udel.edu/academics/colleges/canr/departments/plant-and-soil-sciences/undergraduate-programs/landscape-architecture/" TargetMode="External"/><Relationship Id="rId545" Type="http://schemas.openxmlformats.org/officeDocument/2006/relationships/hyperlink" Target="http://arch.iit.edu/study/phd-introduction" TargetMode="External"/><Relationship Id="rId752" Type="http://schemas.openxmlformats.org/officeDocument/2006/relationships/hyperlink" Target="https://www.uno.edu/academics/colaehd/la/planning-and-urban-studies/graduate/transportation-degree-requirements" TargetMode="External"/><Relationship Id="rId1175" Type="http://schemas.openxmlformats.org/officeDocument/2006/relationships/hyperlink" Target="https://design.ncsu.edu/academics/architecture/" TargetMode="External"/><Relationship Id="rId1382" Type="http://schemas.openxmlformats.org/officeDocument/2006/relationships/hyperlink" Target="https://www.nyit.edu/degrees/architectural_technology_bsat" TargetMode="External"/><Relationship Id="rId2019" Type="http://schemas.openxmlformats.org/officeDocument/2006/relationships/hyperlink" Target="https://catalog.utsa.edu/undergraduate/architecture/architecture/" TargetMode="External"/><Relationship Id="rId405" Type="http://schemas.openxmlformats.org/officeDocument/2006/relationships/hyperlink" Target="https://catalog.ufl.edu/UGRD/colleges-schools/UGDCP/SUB_BSUB_BSUB01/" TargetMode="External"/><Relationship Id="rId612" Type="http://schemas.openxmlformats.org/officeDocument/2006/relationships/hyperlink" Target="https://arch.illinois.edu/degrees/bs-arch-studies" TargetMode="External"/><Relationship Id="rId1035" Type="http://schemas.openxmlformats.org/officeDocument/2006/relationships/hyperlink" Target="http://dunwoody.edu/construction/architecture/" TargetMode="External"/><Relationship Id="rId1242" Type="http://schemas.openxmlformats.org/officeDocument/2006/relationships/hyperlink" Target="https://design.njit.edu/master-architecture" TargetMode="External"/><Relationship Id="rId1687" Type="http://schemas.openxmlformats.org/officeDocument/2006/relationships/hyperlink" Target="https://drexel.edu/westphal/academics/undergraduate/ARCH/Curriculum/" TargetMode="External"/><Relationship Id="rId1894" Type="http://schemas.openxmlformats.org/officeDocument/2006/relationships/hyperlink" Target="https://catalog.sdstate.edu/preview_program.php?catoid=39&amp;poid=9043&amp;returnto=6227" TargetMode="External"/><Relationship Id="rId917" Type="http://schemas.openxmlformats.org/officeDocument/2006/relationships/hyperlink" Target="https://catalog.aacc.edu/preview_program.php?catoid=28&amp;poid=10366" TargetMode="External"/><Relationship Id="rId1102" Type="http://schemas.openxmlformats.org/officeDocument/2006/relationships/hyperlink" Target="https://www.drury.edu/architecture/master-of-architecture-degree-requirements-2" TargetMode="External"/><Relationship Id="rId1547" Type="http://schemas.openxmlformats.org/officeDocument/2006/relationships/hyperlink" Target="https://knowlton.osu.edu/bscrp" TargetMode="External"/><Relationship Id="rId1754" Type="http://schemas.openxmlformats.org/officeDocument/2006/relationships/hyperlink" Target="https://bulletin.temple.edu/undergraduate/tyler/architecture/bs-facilities-management/" TargetMode="External"/><Relationship Id="rId1961" Type="http://schemas.openxmlformats.org/officeDocument/2006/relationships/hyperlink" Target="http://www.tsu.edu/academics/colleges-and-schools/bjml-school-public-affairs/departments/urban-planning-and-environmental-policy/courses.html" TargetMode="External"/><Relationship Id="rId46" Type="http://schemas.openxmlformats.org/officeDocument/2006/relationships/hyperlink" Target="https://sgsup.asu.edu/degree-programs/graduate-degrees/phd-urban-planning" TargetMode="External"/><Relationship Id="rId1407" Type="http://schemas.openxmlformats.org/officeDocument/2006/relationships/hyperlink" Target="https://catalog.pratt.edu/graduate/architecture/real-estate-practice/real-estate-practice-ms/?_ga=2.11068988.982270277.1611346656-1552935564.1610634765" TargetMode="External"/><Relationship Id="rId1614" Type="http://schemas.openxmlformats.org/officeDocument/2006/relationships/hyperlink" Target="http://ou-public.courseleaf.com/gibbs-architecture/environmental-design/environmental-design-bachelor-science/" TargetMode="External"/><Relationship Id="rId1821" Type="http://schemas.openxmlformats.org/officeDocument/2006/relationships/hyperlink" Target="http://earq.uprrp.edu/programa/b-ed/" TargetMode="External"/><Relationship Id="rId195" Type="http://schemas.openxmlformats.org/officeDocument/2006/relationships/hyperlink" Target="https://ced.berkeley.edu/academics/architecture/programs/maad/" TargetMode="External"/><Relationship Id="rId1919" Type="http://schemas.openxmlformats.org/officeDocument/2006/relationships/hyperlink" Target="https://delmarcollege.smartcatalogiq.com/en/2020-2021/Catalog-and-Student-Handbook/Degree-and-Certificate-Programs/Architecture/Architecture-Associate-in-Science" TargetMode="External"/><Relationship Id="rId2083" Type="http://schemas.openxmlformats.org/officeDocument/2006/relationships/hyperlink" Target="http://records.ureg.virginia.edu/preview_program.php?catoid=50&amp;poid=6389" TargetMode="External"/><Relationship Id="rId262" Type="http://schemas.openxmlformats.org/officeDocument/2006/relationships/hyperlink" Target="https://woodbury.edu/program/school-of-architecture/programs/architecture-march-la/" TargetMode="External"/><Relationship Id="rId567" Type="http://schemas.openxmlformats.org/officeDocument/2006/relationships/hyperlink" Target="https://architecture.siu.edu/graduate/master-of-public-safety/" TargetMode="External"/><Relationship Id="rId1197" Type="http://schemas.openxmlformats.org/officeDocument/2006/relationships/hyperlink" Target="https://naturalearning.org/Designing-Early-Childhood-Outdoor-Environments-Certificate" TargetMode="External"/><Relationship Id="rId2150" Type="http://schemas.openxmlformats.org/officeDocument/2006/relationships/hyperlink" Target="http://realestate.washington.edu/programs/masters-of-real-estate/" TargetMode="External"/><Relationship Id="rId122" Type="http://schemas.openxmlformats.org/officeDocument/2006/relationships/hyperlink" Target="https://www.cca.edu/architecture/maad/" TargetMode="External"/><Relationship Id="rId774" Type="http://schemas.openxmlformats.org/officeDocument/2006/relationships/hyperlink" Target="https://the-bac.edu/academics/school-of-design-studies/bachelor-of-design-studies/bds-sustainable-building-technology-curriculum" TargetMode="External"/><Relationship Id="rId981" Type="http://schemas.openxmlformats.org/officeDocument/2006/relationships/hyperlink" Target="https://www.canr.msu.edu/spdc/programs/urban_and_regional_planning/urp_graduate_degrees" TargetMode="External"/><Relationship Id="rId1057" Type="http://schemas.openxmlformats.org/officeDocument/2006/relationships/hyperlink" Target="https://mankato.mnsu.edu/academics/academic-catalog/graduate/urban-and-regional-studies/urban-planning-ma/" TargetMode="External"/><Relationship Id="rId2010" Type="http://schemas.openxmlformats.org/officeDocument/2006/relationships/hyperlink" Target="https://soa.utexas.edu/programs/architecture/graduate-degrees/doctor-philosophy" TargetMode="External"/><Relationship Id="rId427" Type="http://schemas.openxmlformats.org/officeDocument/2006/relationships/hyperlink" Target="https://planning.gatech.edu/master-city-and-regional-planning" TargetMode="External"/><Relationship Id="rId634" Type="http://schemas.openxmlformats.org/officeDocument/2006/relationships/hyperlink" Target="https://www.bsu.edu/-/media/www/departmentalcontent/architecture/pdf/4babsarch_curriculumsheet_f20.pdf?la=en&amp;hash=97DA49384B98F21DF06F67C3ADD0FD4A11061591" TargetMode="External"/><Relationship Id="rId841" Type="http://schemas.openxmlformats.org/officeDocument/2006/relationships/hyperlink" Target="https://camd.northeastern.edu/program/landscape-architecture/" TargetMode="External"/><Relationship Id="rId1264" Type="http://schemas.openxmlformats.org/officeDocument/2006/relationships/hyperlink" Target="https://bloustein.rutgers.edu/graduate/uppd/mcrp/" TargetMode="External"/><Relationship Id="rId1471" Type="http://schemas.openxmlformats.org/officeDocument/2006/relationships/hyperlink" Target="http://ap.buffalo.edu/academics/graduate-degrees/ms-real-estate-development/msred-theprogram.html" TargetMode="External"/><Relationship Id="rId1569" Type="http://schemas.openxmlformats.org/officeDocument/2006/relationships/hyperlink" Target="https://webapps2.uc.edu/ecurriculum/degreeprograms/program/detail/23BC-URPL-BUP" TargetMode="External"/><Relationship Id="rId2108" Type="http://schemas.openxmlformats.org/officeDocument/2006/relationships/hyperlink" Target="https://archdesign.caus.vt.edu/degrees/master-of-architecture/" TargetMode="External"/><Relationship Id="rId701" Type="http://schemas.openxmlformats.org/officeDocument/2006/relationships/hyperlink" Target="http://ukla.ca.uky.edu/academics-bsla" TargetMode="External"/><Relationship Id="rId939" Type="http://schemas.openxmlformats.org/officeDocument/2006/relationships/hyperlink" Target="https://www.salisbury.edu/administration/academic-affairs/guides/Urban_Regional_Planning.pdf" TargetMode="External"/><Relationship Id="rId1124" Type="http://schemas.openxmlformats.org/officeDocument/2006/relationships/hyperlink" Target="https://urbanstudies.wustl.edu/" TargetMode="External"/><Relationship Id="rId1331" Type="http://schemas.openxmlformats.org/officeDocument/2006/relationships/hyperlink" Target="https://aap.cornell.edu/academics/crp/graduate/ms-ma-rs/curriculum" TargetMode="External"/><Relationship Id="rId1776" Type="http://schemas.openxmlformats.org/officeDocument/2006/relationships/hyperlink" Target="https://www.design.upenn.edu/architecture/graduate/post-professional-program-msd-aad" TargetMode="External"/><Relationship Id="rId1983" Type="http://schemas.openxmlformats.org/officeDocument/2006/relationships/hyperlink" Target="https://www.uta.edu/academics/schools-colleges/cappa/academics/landscape-architecture/master-of-landscape-architecture" TargetMode="External"/><Relationship Id="rId68" Type="http://schemas.openxmlformats.org/officeDocument/2006/relationships/hyperlink" Target="https://capla.arizona.edu/academics/master-real-estate-development/curriculum-courses" TargetMode="External"/><Relationship Id="rId1429" Type="http://schemas.openxmlformats.org/officeDocument/2006/relationships/hyperlink" Target="https://www.rit.edu/study/architecture-march" TargetMode="External"/><Relationship Id="rId1636" Type="http://schemas.openxmlformats.org/officeDocument/2006/relationships/hyperlink" Target="https://pppm.uoregon.edu/grad/master-of-community-and-regional-planning" TargetMode="External"/><Relationship Id="rId1843" Type="http://schemas.openxmlformats.org/officeDocument/2006/relationships/hyperlink" Target="https://www.rwu.edu/graduate/programs/graduate-programs/architecture" TargetMode="External"/><Relationship Id="rId1703" Type="http://schemas.openxmlformats.org/officeDocument/2006/relationships/hyperlink" Target="https://www.jefferson.edu/academics/colleges-schools-institutes/architecture-and-the-built-environment/programs/architectural-studies.html" TargetMode="External"/><Relationship Id="rId1910" Type="http://schemas.openxmlformats.org/officeDocument/2006/relationships/hyperlink" Target="https://www.memphis.edu/planning/programs/" TargetMode="External"/><Relationship Id="rId284" Type="http://schemas.openxmlformats.org/officeDocument/2006/relationships/hyperlink" Target="https://architectureandplanning.ucdenver.edu/architecture/academics/masters-programs/master-of-urban-and-regional-planning" TargetMode="External"/><Relationship Id="rId491" Type="http://schemas.openxmlformats.org/officeDocument/2006/relationships/hyperlink" Target="https://manoa.hawaii.edu/durp/admissions/phd-in-urban-and-regional-planning/" TargetMode="External"/><Relationship Id="rId2172" Type="http://schemas.openxmlformats.org/officeDocument/2006/relationships/hyperlink" Target="https://sdc.wsu.edu/construction-engineering/" TargetMode="External"/><Relationship Id="rId144" Type="http://schemas.openxmlformats.org/officeDocument/2006/relationships/hyperlink" Target="http://env.cpp.edu/arc/degree/master-interior-architecture" TargetMode="External"/><Relationship Id="rId589" Type="http://schemas.openxmlformats.org/officeDocument/2006/relationships/hyperlink" Target="https://arch.uic.edu/BSArch" TargetMode="External"/><Relationship Id="rId796" Type="http://schemas.openxmlformats.org/officeDocument/2006/relationships/hyperlink" Target="https://www.gsd.harvard.edu/architecture/master-in-architecture-i/" TargetMode="External"/><Relationship Id="rId351" Type="http://schemas.openxmlformats.org/officeDocument/2006/relationships/hyperlink" Target="http://cdsi.fau.edu/surp/bud/" TargetMode="External"/><Relationship Id="rId449" Type="http://schemas.openxmlformats.org/officeDocument/2006/relationships/hyperlink" Target="https://bc.gatech.edu/undergraduate-curriculum" TargetMode="External"/><Relationship Id="rId656" Type="http://schemas.openxmlformats.org/officeDocument/2006/relationships/hyperlink" Target="https://bulletins.iu.edu/iub/kelley-ugrad/2019-2020/program-details/majors-by-dept/d-finance.shtml?_ga=2.223215321.371072131.1609792390-1577908594.1609792390" TargetMode="External"/><Relationship Id="rId863" Type="http://schemas.openxmlformats.org/officeDocument/2006/relationships/hyperlink" Target="https://tufts.app.box.com/s/7vxocbgl3u7t7in2t2ac19fjpamjk3hx" TargetMode="External"/><Relationship Id="rId1079" Type="http://schemas.openxmlformats.org/officeDocument/2006/relationships/hyperlink" Target="https://design.umn.edu/academics/housing.html" TargetMode="External"/><Relationship Id="rId1286" Type="http://schemas.openxmlformats.org/officeDocument/2006/relationships/hyperlink" Target="https://www.uno.edu/academics/colaehd/la/planning-and-urban-studies/graduate/murp" TargetMode="External"/><Relationship Id="rId1493" Type="http://schemas.openxmlformats.org/officeDocument/2006/relationships/hyperlink" Target="https://www.bgsu.edu/technology-architecture-and-applied-engineering/graduate-programs/master-of-architecture.html" TargetMode="External"/><Relationship Id="rId2032" Type="http://schemas.openxmlformats.org/officeDocument/2006/relationships/hyperlink" Target="http://cacp.utsa.edu/academic-programs/construction-science/b.s.-in-construction-science-and-management/" TargetMode="External"/><Relationship Id="rId211" Type="http://schemas.openxmlformats.org/officeDocument/2006/relationships/hyperlink" Target="https://ced.berkeley.edu/academics/urban-design/master-of-urban-design/" TargetMode="External"/><Relationship Id="rId309" Type="http://schemas.openxmlformats.org/officeDocument/2006/relationships/hyperlink" Target="https://architecture.catholic.edu/academics/undergraduate-programs/architecture/index.html" TargetMode="External"/><Relationship Id="rId516" Type="http://schemas.openxmlformats.org/officeDocument/2006/relationships/hyperlink" Target="https://www.design.iastate.edu/interior-design/graduate-degrees/first-professional-ma-in-art-and-design-interior-design/" TargetMode="External"/><Relationship Id="rId1146" Type="http://schemas.openxmlformats.org/officeDocument/2006/relationships/hyperlink" Target="https://www.caad.msstate.edu/academics/majors/architecture" TargetMode="External"/><Relationship Id="rId1798" Type="http://schemas.openxmlformats.org/officeDocument/2006/relationships/hyperlink" Target="https://www.arch.pitt.edu/current-incoming-students/bs-architecture" TargetMode="External"/><Relationship Id="rId723" Type="http://schemas.openxmlformats.org/officeDocument/2006/relationships/hyperlink" Target="http://design.latech.edu/interior-design/" TargetMode="External"/><Relationship Id="rId930" Type="http://schemas.openxmlformats.org/officeDocument/2006/relationships/hyperlink" Target="https://www.mica.edu/undergraduate-majors-minors/architectural-design-major/" TargetMode="External"/><Relationship Id="rId1006" Type="http://schemas.openxmlformats.org/officeDocument/2006/relationships/hyperlink" Target="https://seas.umich.edu/sites/default/files/users/user36/EPP_Audit_Form.pdf" TargetMode="External"/><Relationship Id="rId1353" Type="http://schemas.openxmlformats.org/officeDocument/2006/relationships/hyperlink" Target="https://aap.cornell.edu/academics/architecture/graduate/haud/requirements" TargetMode="External"/><Relationship Id="rId1560" Type="http://schemas.openxmlformats.org/officeDocument/2006/relationships/hyperlink" Target="https://webapps2.uc.edu/ecurriculum/DegreePrograms/Home/MajorMap/4013" TargetMode="External"/><Relationship Id="rId1658" Type="http://schemas.openxmlformats.org/officeDocument/2006/relationships/hyperlink" Target="https://static1.squarespace.com/static/54c2a5c7e4b043776a0b0036/t/5da8cfb589ef447cbaf13dc9/1571344310085/BArch-Curriculum-Chart_2024_20190816.pdf" TargetMode="External"/><Relationship Id="rId1865" Type="http://schemas.openxmlformats.org/officeDocument/2006/relationships/hyperlink" Target="http://www.clemson.edu/caah/departments/architecture/programs/la/academics/graduate-programs/curriculum%20.html" TargetMode="External"/><Relationship Id="rId1213" Type="http://schemas.openxmlformats.org/officeDocument/2006/relationships/hyperlink" Target="https://coaa.uncc.edu/architecture/graduate-programs/master-urban-design" TargetMode="External"/><Relationship Id="rId1420" Type="http://schemas.openxmlformats.org/officeDocument/2006/relationships/hyperlink" Target="https://www.arch.rpi.edu/academic/graduate/master-of-science-in-architectural-sciences/" TargetMode="External"/><Relationship Id="rId1518" Type="http://schemas.openxmlformats.org/officeDocument/2006/relationships/hyperlink" Target="https://www.kent.edu/caed/master-science-construction-management" TargetMode="External"/><Relationship Id="rId1725" Type="http://schemas.openxmlformats.org/officeDocument/2006/relationships/hyperlink" Target="http://www.marywood.edu/architecture/programs/b-arch/" TargetMode="External"/><Relationship Id="rId1932" Type="http://schemas.openxmlformats.org/officeDocument/2006/relationships/hyperlink" Target="https://arch.rice.edu/academics/graduate" TargetMode="External"/><Relationship Id="rId17" Type="http://schemas.openxmlformats.org/officeDocument/2006/relationships/hyperlink" Target="https://www.tuskegee.edu/Content/Uploads/Tuskegee/images/ARCHITECUTRE_CURRICULUM_SHEET_RESIZED.jpg" TargetMode="External"/><Relationship Id="rId2194" Type="http://schemas.openxmlformats.org/officeDocument/2006/relationships/hyperlink" Target="https://uwm.edu/sarup/architecture/msarch/" TargetMode="External"/><Relationship Id="rId166" Type="http://schemas.openxmlformats.org/officeDocument/2006/relationships/hyperlink" Target="https://newschoolarch.edu/academics/school-of-architecture-and-cm/school-of-architecture/graduate-architecture-programs/integrated-path-to-architectural-licensure/" TargetMode="External"/><Relationship Id="rId373" Type="http://schemas.openxmlformats.org/officeDocument/2006/relationships/hyperlink" Target="https://ccie.ucf.edu/public-administration/urban-regional-planning/master-science-urban-regional-planning/" TargetMode="External"/><Relationship Id="rId580" Type="http://schemas.openxmlformats.org/officeDocument/2006/relationships/hyperlink" Target="https://cuppa.uic.edu/academics/upp/upp-programs/doctorate-urban-planning-policy/" TargetMode="External"/><Relationship Id="rId2054" Type="http://schemas.openxmlformats.org/officeDocument/2006/relationships/hyperlink" Target="http://plan.cap.utah.edu/master-of-city-and-metropolitan-planning/" TargetMode="External"/><Relationship Id="rId1" Type="http://schemas.openxmlformats.org/officeDocument/2006/relationships/hyperlink" Target="https://www.aamu.edu/academics/graduate-studies/master-urban-regional-planning.html" TargetMode="External"/><Relationship Id="rId233" Type="http://schemas.openxmlformats.org/officeDocument/2006/relationships/hyperlink" Target="https://www.aud.ucla.edu/academics/m-s-architecture-and-urban-design" TargetMode="External"/><Relationship Id="rId440" Type="http://schemas.openxmlformats.org/officeDocument/2006/relationships/hyperlink" Target="https://pe.gatech.edu/degrees/pmosh" TargetMode="External"/><Relationship Id="rId678" Type="http://schemas.openxmlformats.org/officeDocument/2006/relationships/hyperlink" Target="https://architecture.ku.edu/graduate" TargetMode="External"/><Relationship Id="rId885" Type="http://schemas.openxmlformats.org/officeDocument/2006/relationships/hyperlink" Target="https://www.umass.edu/architecture/bfa-architecture" TargetMode="External"/><Relationship Id="rId1070" Type="http://schemas.openxmlformats.org/officeDocument/2006/relationships/hyperlink" Target="https://arch.design.umn.edu/programs/msmd/curriculum.html" TargetMode="External"/><Relationship Id="rId2121" Type="http://schemas.openxmlformats.org/officeDocument/2006/relationships/hyperlink" Target="https://catalog.norwich.edu/residentialprogramscatalog/collegeofprofessionalschools/schoolofarchitectureandart/architecturestudies/" TargetMode="External"/><Relationship Id="rId300" Type="http://schemas.openxmlformats.org/officeDocument/2006/relationships/hyperlink" Target="https://www.architecture.yale.edu/" TargetMode="External"/><Relationship Id="rId538" Type="http://schemas.openxmlformats.org/officeDocument/2006/relationships/hyperlink" Target="http://bulletin.iit.edu/undergraduate/colleges/architecture/barch/" TargetMode="External"/><Relationship Id="rId745" Type="http://schemas.openxmlformats.org/officeDocument/2006/relationships/hyperlink" Target="https://www.uno.edu/academics/colaehd/la/planning-and-urban-studies/graduate/murp" TargetMode="External"/><Relationship Id="rId952" Type="http://schemas.openxmlformats.org/officeDocument/2006/relationships/hyperlink" Target="https://arch.umd.edu/programs/real-estate-development/academics/real-estate-development-courses" TargetMode="External"/><Relationship Id="rId1168" Type="http://schemas.openxmlformats.org/officeDocument/2006/relationships/hyperlink" Target="https://www.ecu.edu/degrees/MS/Geography" TargetMode="External"/><Relationship Id="rId1375" Type="http://schemas.openxmlformats.org/officeDocument/2006/relationships/hyperlink" Target="https://www.nyit.edu/degrees/architecture_barch/curriculum" TargetMode="External"/><Relationship Id="rId1582" Type="http://schemas.openxmlformats.org/officeDocument/2006/relationships/hyperlink" Target="https://agriculture.okstate.edu/departments-programs/finish-in-four/2020-2021/20-21_fin4_la.pdf" TargetMode="External"/><Relationship Id="rId81" Type="http://schemas.openxmlformats.org/officeDocument/2006/relationships/hyperlink" Target="https://capla.arizona.edu/academics/bachelor-landscape-architecture" TargetMode="External"/><Relationship Id="rId605" Type="http://schemas.openxmlformats.org/officeDocument/2006/relationships/hyperlink" Target="https://urban.illinois.edu/programs-applying/master-science-sustainable-urban-management/" TargetMode="External"/><Relationship Id="rId812" Type="http://schemas.openxmlformats.org/officeDocument/2006/relationships/hyperlink" Target="https://massart.edu/sites/default/files/MArch_Reqs.pdf" TargetMode="External"/><Relationship Id="rId1028" Type="http://schemas.openxmlformats.org/officeDocument/2006/relationships/hyperlink" Target="https://bulletins.wayne.edu/undergraduate/college-liberal-arts-sciences/urban-studies-planning/urban-studies-ba/" TargetMode="External"/><Relationship Id="rId1235" Type="http://schemas.openxmlformats.org/officeDocument/2006/relationships/hyperlink" Target="https://www.kean.edu/academics/programs/architectural-studies" TargetMode="External"/><Relationship Id="rId1442" Type="http://schemas.openxmlformats.org/officeDocument/2006/relationships/hyperlink" Target="https://www.esf.edu/es/graduate/esgp.htm" TargetMode="External"/><Relationship Id="rId1887" Type="http://schemas.openxmlformats.org/officeDocument/2006/relationships/hyperlink" Target="https://catalog.cofc.edu/preview_program.php?catoid=17&amp;poid=3484" TargetMode="External"/><Relationship Id="rId1302" Type="http://schemas.openxmlformats.org/officeDocument/2006/relationships/hyperlink" Target="https://www.arch.columbia.edu/programs/10-m-s-urban-planning" TargetMode="External"/><Relationship Id="rId1747" Type="http://schemas.openxmlformats.org/officeDocument/2006/relationships/hyperlink" Target="https://arts.psu.edu/degrees/doctor-of-philosophy-in-architecture/" TargetMode="External"/><Relationship Id="rId1954" Type="http://schemas.openxmlformats.org/officeDocument/2006/relationships/hyperlink" Target="http://dept.arch.tamu.edu/graduate/master-architecture/index.html" TargetMode="External"/><Relationship Id="rId39" Type="http://schemas.openxmlformats.org/officeDocument/2006/relationships/hyperlink" Target="https://design.asu.edu/degree-programs/architecture-march" TargetMode="External"/><Relationship Id="rId1607" Type="http://schemas.openxmlformats.org/officeDocument/2006/relationships/hyperlink" Target="https://architecture.ou.edu/urban-design/" TargetMode="External"/><Relationship Id="rId1814" Type="http://schemas.openxmlformats.org/officeDocument/2006/relationships/hyperlink" Target="https://gurabo.uagm.edu/sites/default/files/uploads/EIDA/pdf/M-Architecture.pdf" TargetMode="External"/><Relationship Id="rId188" Type="http://schemas.openxmlformats.org/officeDocument/2006/relationships/hyperlink" Target="https://www.sciarc.edu/academics/postgraduate/design-of-cities" TargetMode="External"/><Relationship Id="rId395" Type="http://schemas.openxmlformats.org/officeDocument/2006/relationships/hyperlink" Target="https://catalog.ufl.edu/graduate/colleges-departments/design-construction-planning/landscape-architecture/" TargetMode="External"/><Relationship Id="rId2076" Type="http://schemas.openxmlformats.org/officeDocument/2006/relationships/hyperlink" Target="https://www.arch.virginia.edu/programs/urban-environmental-planning/undergradu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C800-1429-4A35-8F67-582AB2037CDB}">
  <sheetPr>
    <outlinePr summaryBelow="0" summaryRight="0"/>
  </sheetPr>
  <dimension ref="A1:AC421"/>
  <sheetViews>
    <sheetView topLeftCell="Q1" workbookViewId="0">
      <pane ySplit="1" topLeftCell="A2" activePane="bottomLeft" state="frozen"/>
      <selection pane="bottomLeft" activeCell="AB26" sqref="AB26"/>
    </sheetView>
  </sheetViews>
  <sheetFormatPr defaultColWidth="14.42578125" defaultRowHeight="15" customHeight="1"/>
  <cols>
    <col min="1" max="2" width="14.42578125" style="34" hidden="1" customWidth="1"/>
    <col min="3" max="3" width="35.140625" style="34" customWidth="1"/>
    <col min="4" max="5" width="14.42578125" style="34" customWidth="1"/>
    <col min="6" max="7" width="17.140625" style="34" customWidth="1"/>
    <col min="8" max="9" width="14.42578125" style="34"/>
    <col min="10" max="10" width="25.42578125" style="34" customWidth="1"/>
    <col min="11" max="11" width="33.85546875" style="34" customWidth="1"/>
    <col min="12" max="12" width="37.7109375" style="34" customWidth="1"/>
    <col min="13" max="13" width="34.140625" style="34" customWidth="1"/>
    <col min="14" max="14" width="38" style="34" customWidth="1"/>
    <col min="15" max="15" width="34.42578125" style="34" customWidth="1"/>
    <col min="16" max="16" width="38.28515625" style="34" customWidth="1"/>
    <col min="17" max="17" width="14.42578125" style="34"/>
    <col min="18" max="18" width="15.28515625" style="34" customWidth="1"/>
    <col min="19" max="19" width="19.140625" style="34" customWidth="1"/>
    <col min="20" max="20" width="31.85546875" style="34" customWidth="1"/>
    <col min="21" max="21" width="16.85546875" style="34" customWidth="1"/>
    <col min="22" max="22" width="22.42578125" style="34" customWidth="1"/>
    <col min="23" max="23" width="19.28515625" style="34" customWidth="1"/>
    <col min="24" max="24" width="19.7109375" style="34" customWidth="1"/>
    <col min="25" max="25" width="20.140625" style="34" customWidth="1"/>
    <col min="26" max="26" width="15.42578125" style="34" customWidth="1"/>
    <col min="27" max="16384" width="14.42578125" style="34"/>
  </cols>
  <sheetData>
    <row r="1" spans="1:29" ht="15.75" customHeight="1">
      <c r="A1" s="1" t="s">
        <v>0</v>
      </c>
      <c r="B1" s="1" t="s">
        <v>1</v>
      </c>
      <c r="C1" s="2" t="s">
        <v>2</v>
      </c>
      <c r="D1" s="2" t="s">
        <v>4</v>
      </c>
      <c r="E1" s="2" t="s">
        <v>5</v>
      </c>
      <c r="F1" s="2" t="s">
        <v>8</v>
      </c>
      <c r="G1" s="2" t="s">
        <v>9</v>
      </c>
      <c r="H1" s="2" t="s">
        <v>10</v>
      </c>
      <c r="I1" s="2" t="s">
        <v>11</v>
      </c>
      <c r="J1" s="2" t="s">
        <v>14</v>
      </c>
      <c r="K1" s="2" t="s">
        <v>15</v>
      </c>
      <c r="L1" s="2" t="s">
        <v>16</v>
      </c>
      <c r="M1" s="2" t="s">
        <v>17</v>
      </c>
      <c r="N1" s="2" t="s">
        <v>18</v>
      </c>
      <c r="O1" s="2" t="s">
        <v>19</v>
      </c>
      <c r="P1" s="2" t="s">
        <v>20</v>
      </c>
      <c r="Q1" s="3" t="s">
        <v>21</v>
      </c>
      <c r="R1" s="3" t="s">
        <v>22</v>
      </c>
      <c r="S1" s="2" t="s">
        <v>26</v>
      </c>
      <c r="T1" s="3" t="s">
        <v>27</v>
      </c>
      <c r="U1" s="2" t="s">
        <v>28</v>
      </c>
      <c r="V1" s="2" t="s">
        <v>29</v>
      </c>
      <c r="W1" s="5" t="s">
        <v>38</v>
      </c>
      <c r="X1" s="7" t="s">
        <v>58</v>
      </c>
      <c r="Y1" s="3" t="s">
        <v>59</v>
      </c>
      <c r="Z1" s="2" t="s">
        <v>60</v>
      </c>
      <c r="AB1" s="34" t="s">
        <v>4226</v>
      </c>
      <c r="AC1" s="34" t="s">
        <v>4227</v>
      </c>
    </row>
    <row r="2" spans="1:29" ht="15.75" customHeight="1">
      <c r="A2" s="1">
        <v>10</v>
      </c>
      <c r="B2" s="1">
        <v>100654</v>
      </c>
      <c r="C2" s="1" t="s">
        <v>238</v>
      </c>
      <c r="D2" s="1" t="s">
        <v>240</v>
      </c>
      <c r="E2" s="1" t="s">
        <v>241</v>
      </c>
      <c r="F2" s="1" t="s">
        <v>242</v>
      </c>
      <c r="G2" s="8" t="s">
        <v>243</v>
      </c>
      <c r="H2" s="1">
        <v>-122.40068599999999</v>
      </c>
      <c r="I2" s="1">
        <v>37.787748000000001</v>
      </c>
      <c r="J2" s="1">
        <v>21252</v>
      </c>
      <c r="K2" s="1">
        <v>42250</v>
      </c>
      <c r="L2" s="1">
        <v>42250</v>
      </c>
      <c r="M2" s="1">
        <v>40750</v>
      </c>
      <c r="N2" s="1">
        <v>40750</v>
      </c>
      <c r="O2" s="1">
        <v>27592</v>
      </c>
      <c r="P2" s="1">
        <v>27592</v>
      </c>
      <c r="Q2" s="1">
        <v>2</v>
      </c>
      <c r="R2" s="1">
        <v>2</v>
      </c>
      <c r="S2" s="87" t="s">
        <v>244</v>
      </c>
      <c r="T2" s="1">
        <v>8303</v>
      </c>
      <c r="U2" s="1" t="s">
        <v>123</v>
      </c>
      <c r="V2" s="1" t="b">
        <v>0</v>
      </c>
      <c r="W2" s="1" t="b">
        <v>0</v>
      </c>
      <c r="X2" s="1" t="b">
        <v>1</v>
      </c>
      <c r="Y2" s="1" t="b">
        <v>0</v>
      </c>
      <c r="Z2" s="1">
        <v>10</v>
      </c>
      <c r="AB2" s="34" t="s">
        <v>4253</v>
      </c>
    </row>
    <row r="3" spans="1:29" ht="15.75" customHeight="1">
      <c r="A3" s="1">
        <v>11</v>
      </c>
      <c r="B3" s="1">
        <v>100654</v>
      </c>
      <c r="C3" s="1" t="s">
        <v>66</v>
      </c>
      <c r="D3" s="1" t="s">
        <v>68</v>
      </c>
      <c r="E3" s="1" t="s">
        <v>69</v>
      </c>
      <c r="F3" s="1" t="s">
        <v>71</v>
      </c>
      <c r="G3" s="8" t="s">
        <v>72</v>
      </c>
      <c r="H3" s="1">
        <v>-86.568501999999995</v>
      </c>
      <c r="I3" s="1">
        <v>34.783367999999903</v>
      </c>
      <c r="J3" s="1">
        <v>9857</v>
      </c>
      <c r="K3" s="1">
        <v>23057</v>
      </c>
      <c r="L3" s="1">
        <v>31436</v>
      </c>
      <c r="M3" s="1">
        <v>22416</v>
      </c>
      <c r="N3" s="1">
        <v>30795</v>
      </c>
      <c r="O3" s="1">
        <v>14037</v>
      </c>
      <c r="P3" s="1">
        <v>22416</v>
      </c>
      <c r="Q3" s="1">
        <v>1</v>
      </c>
      <c r="R3" s="1">
        <v>2</v>
      </c>
      <c r="S3" s="1">
        <v>87</v>
      </c>
      <c r="T3" s="1">
        <v>4851</v>
      </c>
      <c r="U3" s="1" t="s">
        <v>73</v>
      </c>
      <c r="V3" s="1" t="b">
        <v>1</v>
      </c>
      <c r="W3" s="1" t="b">
        <v>0</v>
      </c>
      <c r="X3" s="1" t="b">
        <v>1</v>
      </c>
      <c r="Y3" s="1" t="b">
        <v>0</v>
      </c>
      <c r="Z3" s="1">
        <v>2</v>
      </c>
      <c r="AB3" s="34" t="str">
        <f>CONCATENATE("Academy of Art University,","Alabama A &amp; M University,","American College of the Building Arts,","Andrews University,","Anne Arundel Community College,","Appalachian State University,","Arizona State University-Tempe,","Auburn University,","Ball State University,","Belmont College,","Belmont University,","Boston Architectural College,","Boston University,","Bowling Green State University-Main Campus,","California Baptist University,","California College of the Arts,","California Polytechnic State University-San Luis Obispo,","California State Polytechnic University-Pomona,","California State University-Northridge,","Carnegie Mellon University,","Catholic University of America,","Clatsop Community College,","Clemson University,","Cleveland State University,","College of Charleston,","Colorado State University-Fort Collins,","Columbia University in the City of New York,","Cooper Union for the Advancement of Science and Art,","Cornell University,","CUNY City College,","Del Mar College,","Delaware Valley University,","Drexel University,","Drury University,","Dunwoody College of Technology,","East Carolina University,","Eastern Michigan University,","Eastern Washington University,","Fairmont State University,","Ferris State University,","Florida Agricultural and Mechanical University,","Florida Atlantic University - Boca Raton,","Florida International University,","Georgia Institute of Technology-Main Campus,","Illinois Institute of Technology,","Indiana University of Pennsylvania-Main Campus,","Indiana University-Bloomington,","Iowa State University,","James Madison University,","Jefferson (Philadelphia University + Thomas Jefferson University),","Judson University,","Kennesaw State University,","Kent State University at Kent,","Lawrence Technological University,","Louisiana State University and Agricultural &amp; Mechanical College,","Louisiana Tech University,","Maryland Institute College of Art,","Marywood University,","Massachusetts College of Art and Design,","Massachusetts Institute of Technology,","Miami University-Oxford,","Michigan State University,","Minnesota State University-Mankato,","Mississippi State University,","Missouri State University-Springfield,","Montana State University,","New Jersey Institute of Technology,","New School of Architecture and Design,","New York Institute of Technology,","North Carolina A &amp; T State University,","North Carolina State University at Raleigh,","North Dakota State University-Main Campus,","Northeastern University,","Northern Arizona University,","Norwich University,","Ohio State University-Main Campus,","Oklahoma State University-Main Campus,","Pennsylvania State University-Main Campus,","Polytechnic University of Puerto Rico,","Pontifical Catholic University of Puerto Rico,","Portland State University,","Prairie View A &amp; M University,","Pratt Institute-Main,","Princeton University,","Purdue University-Main Campus,","Rensselaer Polytechnic Institute,","Rhode Island School of Design,","Rice University,","Rochester Institute of Technology,","Roger Williams University,","Rutgers University-New Brunswick,","Saint Cloud State University,","Salisbury University,","Salve Regina University,","Savannah College of Art and Design,","Savannah Technical College - Savannah Campus,","School of the Art Institute of Chicago,","Sonoma State University,","South Dakota State University,","Southeast Missouri State University,","Southern California Institute of Architecture,","Southern Illinois University-Carbondale,","SUNY at Albany,","SUNY College of Environmental Science and Forestry,","SUNY College of Technology at Alfred State,","SUNY University at Buffalo,","Syracuse University,","Temple University,","Texas A &amp; M University-College Station,","Texas Tech University,","The New School,","The University of Tennessee-Knoxville,","The University of Texas at Arlington,","The University of Texas at Austin,","The University of Texas at San Antonio,","Tulane University of Louisiana,","Tuskegee University,","Universidad Ana G. Mendez,","University of Arizona,","University of Arkansas,","University of California-Berkeley,","University of California-Davis,","University of California-Irvine,","University of California-Los Angeles,","University of Central Arkansas,","University of Cincinnati-Main Campus,","University of Colorado Boulder,","University of Colorado Denver/Anschutz Medical Campus,","University of Connecticut,","University of Delaware,","University of Detroit Mercy,","University of Florida,","University of Georgia,","University of Hartford,","University of Houston,","University of Idaho,","University of Illinois at Chicago,","University of Illinois at Urbana-Champaign,","University of Kansas,","University of Kentucky,","University of Louisiana at Lafayette,","University of Maine at Augusta,","University of Maryland-College Park,","University of Massachusetts-Amherst,","University of Memphis,","University of Miami,","University of Michigan-Ann Arbor,","University of Minnesota-Twin Cities,","University of Missouri-Kansas City,","University of Nebraska-Lincoln,","University of Nevada-Las Vegas,","University of New Mexico-Main Campus,","University of New Orleans,","University of North Carolina at Charlotte,","University of North Texas,","University of Notre Dame,","University of Oklahoma-Norman Campus,","University of Oregon,","University of Pennsylvania,","University of Pittsburgh-Pittsburgh Campus,","University of Puerto Rico,","University of Rhode Island,","University of Southern California,","University of the District of Columbia,","University of Utah,","University of Virginia-Main Campus,","University of Washington-Seattle Campus,","University of Washington-Tacoma Campus,","University of Wisconsin Colleges,","University of Wisconsin-Milwaukee,","Ursuline College,","Utah State University,","Virginia Commonwealth University,","Virginia Polytechnic Institute and State University,","Washington State University,","Washington University in St Louis,","Wayne State University,","Wentworth Institute of Technology,","West Chester University of Pennsylvania,","West Virginia University,","Western Michigan University,","Western Washington University,","Westfield State University,","Woodbury University,")</f>
        <v>Academy of Art University,Alabama A &amp; M University,American College of the Building Arts,Andrews University,Anne Arundel Community College,Appalachian State University,Arizona State University-Tempe,Auburn University,Ball State University,Belmont College,Belmont University,Boston Architectural College,Boston University,Bowling Green State University-Main Campus,California Baptist University,California College of the Arts,California Polytechnic State University-San Luis Obispo,California State Polytechnic University-Pomona,California State University-Northridge,Carnegie Mellon University,Catholic University of America,Clatsop Community College,Clemson University,Cleveland State University,College of Charleston,Colorado State University-Fort Collins,Columbia University in the City of New York,Cooper Union for the Advancement of Science and Art,Cornell University,CUNY City College,Del Mar College,Delaware Valley University,Drexel University,Drury University,Dunwoody College of Technology,East Carolina University,Eastern Michigan University,Eastern Washington University,Fairmont State University,Ferris State University,Florida Agricultural and Mechanical University,Florida Atlantic University - Boca Raton,Florida International University,Georgia Institute of Technology-Main Campus,Illinois Institute of Technology,Indiana University of Pennsylvania-Main Campus,Indiana University-Bloomington,Iowa State University,James Madison University,Jefferson (Philadelphia University + Thomas Jefferson University),Judson University,Kennesaw State University,Kent State University at Kent,Lawrence Technological University,Louisiana State University and Agricultural &amp; Mechanical College,Louisiana Tech University,Maryland Institute College of Art,Marywood University,Massachusetts College of Art and Design,Massachusetts Institute of Technology,Miami University-Oxford,Michigan State University,Minnesota State University-Mankato,Mississippi State University,Missouri State University-Springfield,Montana State University,New Jersey Institute of Technology,New School of Architecture and Design,New York Institute of Technology,North Carolina A &amp; T State University,North Carolina State University at Raleigh,North Dakota State University-Main Campus,Northeastern University,Northern Arizona University,Norwich University,Ohio State University-Main Campus,Oklahoma State University-Main Campus,Pennsylvania State University-Main Campus,Polytechnic University of Puerto Rico,Pontifical Catholic University of Puerto Rico,Portland State University,Prairie View A &amp; M University,Pratt Institute-Main,Princeton University,Purdue University-Main Campus,Rensselaer Polytechnic Institute,Rhode Island School of Design,Rice University,Rochester Institute of Technology,Roger Williams University,Rutgers University-New Brunswick,Saint Cloud State University,Salisbury University,Salve Regina University,Savannah College of Art and Design,Savannah Technical College - Savannah Campus,School of the Art Institute of Chicago,Sonoma State University,South Dakota State University,Southeast Missouri State University,Southern California Institute of Architecture,Southern Illinois University-Carbondale,SUNY at Albany,SUNY College of Environmental Science and Forestry,SUNY College of Technology at Alfred State,SUNY University at Buffalo,Syracuse University,Temple University,Texas A &amp; M University-College Station,Texas Tech University,The New School,The University of Tennessee-Knoxville,The University of Texas at Arlington,The University of Texas at Austin,The University of Texas at San Antonio,Tulane University of Louisiana,Tuskegee University,Universidad Ana G. Mendez,University of Arizona,University of Arkansas,University of California-Berkeley,University of California-Davis,University of California-Irvine,University of California-Los Angeles,University of Central Arkansas,University of Cincinnati-Main Campus,University of Colorado Boulder,University of Colorado Denver/Anschutz Medical Campus,University of Connecticut,University of Delaware,University of Detroit Mercy,University of Florida,University of Georgia,University of Hartford,University of Houston,University of Idaho,University of Illinois at Chicago,University of Illinois at Urbana-Champaign,University of Kansas,University of Kentucky,University of Louisiana at Lafayette,University of Maine at Augusta,University of Maryland-College Park,University of Massachusetts-Amherst,University of Memphis,University of Miami,University of Michigan-Ann Arbor,University of Minnesota-Twin Cities,University of Missouri-Kansas City,University of Nebraska-Lincoln,University of Nevada-Las Vegas,University of New Mexico-Main Campus,University of New Orleans,University of North Carolina at Charlotte,University of North Texas,University of Notre Dame,University of Oklahoma-Norman Campus,University of Oregon,University of Pennsylvania,University of Pittsburgh-Pittsburgh Campus,University of Puerto Rico,University of Rhode Island,University of Southern California,University of the District of Columbia,University of Utah,University of Virginia-Main Campus,University of Washington-Seattle Campus,University of Washington-Tacoma Campus,University of Wisconsin Colleges,University of Wisconsin-Milwaukee,Ursuline College,Utah State University,Virginia Commonwealth University,Virginia Polytechnic Institute and State University,Washington State University,Washington University in St Louis,Wayne State University,Wentworth Institute of Technology,West Chester University of Pennsylvania,West Virginia University,Western Michigan University,Western Washington University,Westfield State University,Woodbury University,</v>
      </c>
    </row>
    <row r="4" spans="1:29" ht="15.75" customHeight="1">
      <c r="A4" s="1">
        <v>41</v>
      </c>
      <c r="B4" s="1">
        <v>100858</v>
      </c>
      <c r="C4" s="1" t="s">
        <v>2515</v>
      </c>
      <c r="D4" s="1" t="s">
        <v>2517</v>
      </c>
      <c r="E4" s="1" t="s">
        <v>2518</v>
      </c>
      <c r="F4" s="1" t="s">
        <v>564</v>
      </c>
      <c r="G4" s="8" t="s">
        <v>2519</v>
      </c>
      <c r="H4" s="1">
        <v>-79.946944200000004</v>
      </c>
      <c r="I4" s="1">
        <v>32.805054499999997</v>
      </c>
      <c r="J4" s="87">
        <v>20572</v>
      </c>
      <c r="K4" s="87" t="s">
        <v>244</v>
      </c>
      <c r="L4" s="87" t="s">
        <v>244</v>
      </c>
      <c r="M4" s="87">
        <v>37960</v>
      </c>
      <c r="N4" s="87">
        <v>37960</v>
      </c>
      <c r="O4" s="87">
        <v>26145</v>
      </c>
      <c r="P4" s="87">
        <v>26145</v>
      </c>
      <c r="Q4" s="87">
        <v>2</v>
      </c>
      <c r="R4" s="87">
        <v>2</v>
      </c>
      <c r="S4" s="87">
        <v>96</v>
      </c>
      <c r="T4" s="87" t="s">
        <v>244</v>
      </c>
      <c r="U4" s="1" t="s">
        <v>123</v>
      </c>
      <c r="V4" s="1" t="b">
        <v>0</v>
      </c>
      <c r="W4" s="1" t="b">
        <v>0</v>
      </c>
      <c r="X4" s="1" t="b">
        <v>0</v>
      </c>
      <c r="Y4" s="1" t="b">
        <v>0</v>
      </c>
      <c r="Z4" s="1">
        <v>1</v>
      </c>
      <c r="AB4" s="34" t="str">
        <f>CONCATENATE("San Francisco,","Normal,","Charleston,","Berrien Springs,","Arnold,","Boone,","Tempe,","Auburn,","Muncie,","Saint Clairsville,","Nashville,","Boston,","Boston,","Bowling Green,","Riverside,","San Francisco,","San Luis Obispo,","Pomona,","Northridge,","Pittsburgh,","Washington,","Astoria,","Clemson,","Cleveland,","Charleston,","Fort Collins,","New York,","New York,","Ithaca,","New York,","Corpus Christi,","Doylestown,","Philadelphia,","Springfield,","Minneapolis,","Greenville,","Ypsilanti,","Cheney,","Fairmont,","Big Rapids,","Tallahassee,","Boca Raton,","Miami,","Atlanta,","Chicago,","Indiana,","Bloomington,","Ames,","Harrisonburg,","Philadelphia,","Elgin,","Kennesaw,","Kent,","Southfield,","Baton Rouge,","Ruston,","Baltimore,","Scranton,","Boston,","Cambridge,","Oxford,","East Lansing,","Mankato,","Mississippi State,","Springfield,","Bozeman,","Newark,","San Diego,","Old Westbury,","Greensboro,","Raleigh,","Fargo,","Boston,","Flagstaff,","Northfield,","Columbus,","Stillwater,","University Park,","San Juan,","Ponce,","Portland,","Prairie View,","Brooklyn,","Princeton,","West Lafayette,","Troy,","Providence,","Houston,","Rochester,","Bristol,","New Brunswick,","Saint Cloud,","Salisbury,","Newport,","Savannah,","Savannah,","Chicago,","Rohnert Park,","Brookings,","Cape Girardeau,","Los Angeles,","Carbondale,","Albany,","Syracuse,","Alfred,","Buffalo,","Syracuse,","Philadelphia,","College Station,","Lubbock,","New York,","Knoxville,","Arlington,","Austin,","San Antonio,","New Orleans,","Tuskegee,","San Juan,","Tucson,","Fayetteville,","Berkeley,","Davis,","Irvine,","Los Angeles,","Conway,","Cincinnati,","Boulder,","Denver,","Storrs,","Newark,","Detroit,","Gainesville,","Athens,","West Hartford,","Houston,","Moscow,","Chicago,","Champaign,","Lawrence,","Lexington,","Lafayette,","Augusta,","College Park,","Amherst,","Memphis,","Coral Gables,","Ann Arbor,","Minneapolis,","Kansas City,","Lincoln,","Las Vegas,","Albuquerque,","New Orleans,","Charlotte,","Denton,","Notre Dame,","Norman,","Eugene,","Philadelphia,","Pittsburgh,","San Juan,","Kingston,","Los Angeles,","Washington,","Salt Lake City,","Charlottesville,","Seattle,","Tacoma,","Madison,","Milwaukee,","Pepper Pike,","Logan,","Richmond,","Blacksburg,","Pullman,","Saint Louis,","Detroit,","Boston,","West Chester,","Morgantown,","Kalamazoo,","Bellingham,","Westfield,","Burbank,")</f>
        <v>San Francisco,Normal,Charleston,Berrien Springs,Arnold,Boone,Tempe,Auburn,Muncie,Saint Clairsville,Nashville,Boston,Boston,Bowling Green,Riverside,San Francisco,San Luis Obispo,Pomona,Northridge,Pittsburgh,Washington,Astoria,Clemson,Cleveland,Charleston,Fort Collins,New York,New York,Ithaca,New York,Corpus Christi,Doylestown,Philadelphia,Springfield,Minneapolis,Greenville,Ypsilanti,Cheney,Fairmont,Big Rapids,Tallahassee,Boca Raton,Miami,Atlanta,Chicago,Indiana,Bloomington,Ames,Harrisonburg,Philadelphia,Elgin,Kennesaw,Kent,Southfield,Baton Rouge,Ruston,Baltimore,Scranton,Boston,Cambridge,Oxford,East Lansing,Mankato,Mississippi State,Springfield,Bozeman,Newark,San Diego,Old Westbury,Greensboro,Raleigh,Fargo,Boston,Flagstaff,Northfield,Columbus,Stillwater,University Park,San Juan,Ponce,Portland,Prairie View,Brooklyn,Princeton,West Lafayette,Troy,Providence,Houston,Rochester,Bristol,New Brunswick,Saint Cloud,Salisbury,Newport,Savannah,Savannah,Chicago,Rohnert Park,Brookings,Cape Girardeau,Los Angeles,Carbondale,Albany,Syracuse,Alfred,Buffalo,Syracuse,Philadelphia,College Station,Lubbock,New York,Knoxville,Arlington,Austin,San Antonio,New Orleans,Tuskegee,San Juan,Tucson,Fayetteville,Berkeley,Davis,Irvine,Los Angeles,Conway,Cincinnati,Boulder,Denver,Storrs,Newark,Detroit,Gainesville,Athens,West Hartford,Houston,Moscow,Chicago,Champaign,Lawrence,Lexington,Lafayette,Augusta,College Park,Amherst,Memphis,Coral Gables,Ann Arbor,Minneapolis,Kansas City,Lincoln,Las Vegas,Albuquerque,New Orleans,Charlotte,Denton,Notre Dame,Norman,Eugene,Philadelphia,Pittsburgh,San Juan,Kingston,Los Angeles,Washington,Salt Lake City,Charlottesville,Seattle,Tacoma,Madison,Milwaukee,Pepper Pike,Logan,Richmond,Blacksburg,Pullman,Saint Louis,Detroit,Boston,West Chester,Morgantown,Kalamazoo,Bellingham,Westfield,Burbank,</v>
      </c>
    </row>
    <row r="5" spans="1:29" ht="15.75" customHeight="1">
      <c r="A5" s="1">
        <v>42</v>
      </c>
      <c r="B5" s="1">
        <v>100858</v>
      </c>
      <c r="C5" s="1" t="s">
        <v>1400</v>
      </c>
      <c r="D5" s="1" t="s">
        <v>1402</v>
      </c>
      <c r="E5" s="1" t="s">
        <v>1403</v>
      </c>
      <c r="F5" s="1" t="s">
        <v>885</v>
      </c>
      <c r="G5" s="8" t="s">
        <v>1404</v>
      </c>
      <c r="H5" s="1">
        <v>-86.355815000000007</v>
      </c>
      <c r="I5" s="1">
        <v>41.963858999999999</v>
      </c>
      <c r="J5" s="1">
        <v>28436</v>
      </c>
      <c r="K5" s="1">
        <v>39714</v>
      </c>
      <c r="L5" s="1">
        <v>39714</v>
      </c>
      <c r="M5" s="1">
        <v>44704</v>
      </c>
      <c r="N5" s="1">
        <v>44704</v>
      </c>
      <c r="O5" s="1">
        <v>30636</v>
      </c>
      <c r="P5" s="1">
        <v>30636</v>
      </c>
      <c r="Q5" s="1">
        <v>2</v>
      </c>
      <c r="R5" s="1">
        <v>2</v>
      </c>
      <c r="S5" s="1">
        <v>40</v>
      </c>
      <c r="T5" s="1">
        <v>1673</v>
      </c>
      <c r="U5" s="1" t="s">
        <v>123</v>
      </c>
      <c r="V5" s="1" t="b">
        <v>0</v>
      </c>
      <c r="W5" s="1" t="b">
        <v>0</v>
      </c>
      <c r="X5" s="1" t="b">
        <v>0</v>
      </c>
      <c r="Y5" s="1" t="b">
        <v>0</v>
      </c>
      <c r="Z5" s="1">
        <v>3</v>
      </c>
      <c r="AB5" s="34" t="str">
        <f>CONCATENATE("CA,","AL,","SC,","MI,","MD,","NC,","AZ,","AL,","IN,","OH,","TN,","MA,","MA,","OH,","CA,","CA,","CA,","CA,","CA,","PA,","DC,","OR,","SC,","OH,","SC,","CO,","NY,","NY,","NY,","NY,","TX,","PA,","PA,","MO,","MN,","NC,","MI,","WA,","WV,","MI,","FL,","FL,","FL,","GA,","IL,","PA,","IN,","IA,","VA,","PA,","IL,","GA,","OH,","MI,","LA,","LA,","MD,","PA,","MA,","MA,","OH,","MI,","MN,","MS,","MO,","MT,","NJ,","CA,","NY,","NC,","NC,","ND,","MA,","AZ,","VT,","OH,","OK,","PA,","PR,","PR,","OR,","TX,","NY,","NJ,","IN,","NY,","RI,","TX,","NY,","RI,","NJ,","MN,","MD,","RI,","GA,","GA,","IL,","CA,","SD,","MO,","CA,","IL,","NY,","NY,","NY,","NY,","NY,","PA,","TX,","TX,","NY,","TN,","TX,","TX,","TX,","LA,","AL,","PR,","AZ,","AR,","CA,","CA,","CA,","CA,","AR,","OH,","CO,","CO,","CT,","DE,","MI,","FL,","GA,","CT,","TX,","ID,","IL,","IL,","KS,","KY,","LA,","ME,","MD,","MA,","TN,","FL,","MI,","MN,","MO,","NE,","NV,","NM,","LA,","NC,","TX,","IN,","OK,","OR,","PA,","PA,","PR,","RI,","CA,","DC,","UT,","VA,","WA,","WA,","WI,","WI,","OH,","UT,","VA,","VA,","WA,","MO,","MI,","MA,","PA,","WV,","MI,","WA,","MA,","CA,")</f>
        <v>CA,AL,SC,MI,MD,NC,AZ,AL,IN,OH,TN,MA,MA,OH,CA,CA,CA,CA,CA,PA,DC,OR,SC,OH,SC,CO,NY,NY,NY,NY,TX,PA,PA,MO,MN,NC,MI,WA,WV,MI,FL,FL,FL,GA,IL,PA,IN,IA,VA,PA,IL,GA,OH,MI,LA,LA,MD,PA,MA,MA,OH,MI,MN,MS,MO,MT,NJ,CA,NY,NC,NC,ND,MA,AZ,VT,OH,OK,PA,PR,PR,OR,TX,NY,NJ,IN,NY,RI,TX,NY,RI,NJ,MN,MD,RI,GA,GA,IL,CA,SD,MO,CA,IL,NY,NY,NY,NY,NY,PA,TX,TX,NY,TN,TX,TX,TX,LA,AL,PR,AZ,AR,CA,CA,CA,CA,AR,OH,CO,CO,CT,DE,MI,FL,GA,CT,TX,ID,IL,IL,KS,KY,LA,ME,MD,MA,TN,FL,MI,MN,MO,NE,NV,NM,LA,NC,TX,IN,OK,OR,PA,PA,PR,RI,CA,DC,UT,VA,WA,WA,WI,WI,OH,UT,VA,VA,WA,MO,MI,MA,PA,WV,MI,WA,MA,CA,</v>
      </c>
    </row>
    <row r="6" spans="1:29" ht="15.75" customHeight="1">
      <c r="A6" s="1">
        <v>43</v>
      </c>
      <c r="B6" s="1">
        <v>100858</v>
      </c>
      <c r="C6" s="1" t="s">
        <v>1321</v>
      </c>
      <c r="D6" s="1" t="s">
        <v>1323</v>
      </c>
      <c r="E6" s="1" t="s">
        <v>1324</v>
      </c>
      <c r="F6" s="1" t="s">
        <v>564</v>
      </c>
      <c r="G6" s="8" t="s">
        <v>1326</v>
      </c>
      <c r="H6" s="1">
        <v>-76.512222999999906</v>
      </c>
      <c r="I6" s="1">
        <v>39.049813</v>
      </c>
      <c r="J6" s="1">
        <v>7706</v>
      </c>
      <c r="K6" s="87" t="s">
        <v>244</v>
      </c>
      <c r="L6" s="87" t="s">
        <v>244</v>
      </c>
      <c r="M6" s="1">
        <v>24328</v>
      </c>
      <c r="N6" s="1">
        <v>29188</v>
      </c>
      <c r="O6" s="1">
        <v>13798</v>
      </c>
      <c r="P6" s="1">
        <v>18658</v>
      </c>
      <c r="Q6" s="1">
        <v>2</v>
      </c>
      <c r="R6" s="1">
        <v>2</v>
      </c>
      <c r="S6" s="48" t="s">
        <v>1327</v>
      </c>
      <c r="T6" s="1">
        <v>13904</v>
      </c>
      <c r="U6" s="1" t="s">
        <v>73</v>
      </c>
      <c r="V6" s="1" t="b">
        <v>0</v>
      </c>
      <c r="W6" s="1" t="b">
        <v>0</v>
      </c>
      <c r="X6" s="1" t="b">
        <v>0</v>
      </c>
      <c r="Y6" s="1" t="b">
        <v>0</v>
      </c>
      <c r="Z6" s="1">
        <v>11</v>
      </c>
      <c r="AB6" s="34" t="str">
        <f>CONCATENATE("Pacific,","East South Central,","South Atlantic,","East North Central,","South Atlantic,","South Atlantic,","Mountain,","East South Central,","East North Central,","East North Central,","East South Central,","New England,","New England,","East North Central,","Pacific,","Pacific,","Pacific,","Pacific,","Pacific,","Middle Atlantic,","South Atlantic,","Pacific,","South Atlantic,","East North Central,","South Atlantic,","Mountain,","Middle Atlantic,","Middle Atlantic,","Middle Atlantic,","Middle Atlantic,","West South Central,","Middle Atlantic,","Middle Atlantic,","West North Central,","West North Central,","South Atlantic,","East North Central,","Pacific,","South Atlantic,","East North Central,","South Atlantic,","South Atlantic,","South Atlantic,","South Atlantic,","East North Central,","Middle Atlantic,","East North Central,","West North Central,","South Atlantic,","Middle Atlantic,","East North Central,","South Atlantic,","East North Central,","East North Central,","West South Central,","West South Central,","South Atlantic,","Middle Atlantic,","New England,","New England,","East North Central,","East North Central,","West North Central,","East South Central,","West North Central,","Mountain,","Middle Atlantic,","Pacific,","Middle Atlantic,","South Atlantic,","South Atlantic,","West North Central,","New England,","Mountain,","New England,","East North Central,","West South Central,","Middle Atlantic,","Puerto Rico,","Puerto Rico,","Pacific,","West South Central,","Middle Atlantic,","Middle Atlantic,","East North Central,","Middle Atlantic,","New England,","West South Central,","Middle Atlantic,","New England,","Middle Atlantic,","West North Central,","South Atlantic,","New England,","South Atlantic,","South Atlantic,","East North Central,","Pacific,","West North Central,","West North Central,","Pacific,","East North Central,","Middle Atlantic,","Middle Atlantic,","Middle Atlantic,","Middle Atlantic,","Middle Atlantic,","Middle Atlantic,","West South Central,","West South Central,","Middle Atlantic,","East South Central,","West South Central,","West South Central,","West South Central,","West South Central,","East South Central,","Puerto Rico,","Mountain,","West South Central,","Pacific,","Pacific,","Pacific,","Pacific,","West South Central,","East North Central,","Mountain,","Mountain,","New England,","South Atlantic,","East North Central,","South Atlantic,","South Atlantic,","New England,","West South Central,","Mountain,","West North Central,","West North Central,","West North Central,","East South Central,","West South Central,","New England,","South Atlantic,","New England,","East South Central,","South Atlantic,","East North Central,","West North Central,","West North Central,","West North Central,","Mountain,","Mountain,","West South Central,","South Atlantic,","West South Central,","East North Central,","West South Central,","Pacific,","Middle Atlantic,","Middle Atlantic,","Puerto Rico,","New England,","Pacific,","South Atlantic,","Mountain,","South Atlantic,","Pacific,","Pacific,","East North Central,","East North Central,","East West Central,","Mountain West,","South Atlantic,","South Atlantic,","Pacific,","West North Central,","East North Central,","New England,","Middle Atlantic,","South Atlantic,","East North Central,","Pacific,","New England,","Pacific,")</f>
        <v>Pacific,East South Central,South Atlantic,East North Central,South Atlantic,South Atlantic,Mountain,East South Central,East North Central,East North Central,East South Central,New England,New England,East North Central,Pacific,Pacific,Pacific,Pacific,Pacific,Middle Atlantic,South Atlantic,Pacific,South Atlantic,East North Central,South Atlantic,Mountain,Middle Atlantic,Middle Atlantic,Middle Atlantic,Middle Atlantic,West South Central,Middle Atlantic,Middle Atlantic,West North Central,West North Central,South Atlantic,East North Central,Pacific,South Atlantic,East North Central,South Atlantic,South Atlantic,South Atlantic,South Atlantic,East North Central,Middle Atlantic,East North Central,West North Central,South Atlantic,Middle Atlantic,East North Central,South Atlantic,East North Central,East North Central,West South Central,West South Central,South Atlantic,Middle Atlantic,New England,New England,East North Central,East North Central,West North Central,East South Central,West North Central,Mountain,Middle Atlantic,Pacific,Middle Atlantic,South Atlantic,South Atlantic,West North Central,New England,Mountain,New England,East North Central,West South Central,Middle Atlantic,Puerto Rico,Puerto Rico,Pacific,West South Central,Middle Atlantic,Middle Atlantic,East North Central,Middle Atlantic,New England,West South Central,Middle Atlantic,New England,Middle Atlantic,West North Central,South Atlantic,New England,South Atlantic,South Atlantic,East North Central,Pacific,West North Central,West North Central,Pacific,East North Central,Middle Atlantic,Middle Atlantic,Middle Atlantic,Middle Atlantic,Middle Atlantic,Middle Atlantic,West South Central,West South Central,Middle Atlantic,East South Central,West South Central,West South Central,West South Central,West South Central,East South Central,Puerto Rico,Mountain,West South Central,Pacific,Pacific,Pacific,Pacific,West South Central,East North Central,Mountain,Mountain,New England,South Atlantic,East North Central,South Atlantic,South Atlantic,New England,West South Central,Mountain,West North Central,West North Central,West North Central,East South Central,West South Central,New England,South Atlantic,New England,East South Central,South Atlantic,East North Central,West North Central,West North Central,West North Central,Mountain,Mountain,West South Central,South Atlantic,West South Central,East North Central,West South Central,Pacific,Middle Atlantic,Middle Atlantic,Puerto Rico,New England,Pacific,South Atlantic,Mountain,South Atlantic,Pacific,Pacific,East North Central,East North Central,East West Central,Mountain West,South Atlantic,South Atlantic,Pacific,West North Central,East North Central,New England,Middle Atlantic,South Atlantic,East North Central,Pacific,New England,Pacific,</v>
      </c>
    </row>
    <row r="7" spans="1:29" ht="15.75" customHeight="1">
      <c r="A7" s="1">
        <v>44</v>
      </c>
      <c r="B7" s="1">
        <v>100858</v>
      </c>
      <c r="C7" s="1" t="s">
        <v>1679</v>
      </c>
      <c r="D7" s="1" t="s">
        <v>1681</v>
      </c>
      <c r="E7" s="1" t="s">
        <v>1682</v>
      </c>
      <c r="F7" s="1" t="s">
        <v>564</v>
      </c>
      <c r="G7" s="8" t="s">
        <v>1683</v>
      </c>
      <c r="H7" s="1">
        <v>-81.680233999999999</v>
      </c>
      <c r="I7" s="1">
        <v>36.214843999999999</v>
      </c>
      <c r="J7" s="1">
        <v>7302</v>
      </c>
      <c r="K7" s="1">
        <v>19012</v>
      </c>
      <c r="L7" s="1">
        <v>33819</v>
      </c>
      <c r="M7" s="1">
        <v>19573</v>
      </c>
      <c r="N7" s="1">
        <v>34380</v>
      </c>
      <c r="O7" s="1">
        <v>11139</v>
      </c>
      <c r="P7" s="1">
        <v>25946</v>
      </c>
      <c r="Q7" s="1">
        <v>2</v>
      </c>
      <c r="R7" s="1">
        <v>2</v>
      </c>
      <c r="S7" s="1">
        <v>68</v>
      </c>
      <c r="T7" s="1">
        <v>16595</v>
      </c>
      <c r="U7" s="1" t="s">
        <v>73</v>
      </c>
      <c r="V7" s="1" t="b">
        <v>0</v>
      </c>
      <c r="W7" s="1" t="b">
        <v>0</v>
      </c>
      <c r="X7" s="1" t="b">
        <v>0</v>
      </c>
      <c r="Y7" s="1" t="b">
        <v>0</v>
      </c>
      <c r="Z7" s="1">
        <v>2</v>
      </c>
      <c r="AB7" s="34" t="str">
        <f>CONCATENATE("www.academyart.edu,","www.aamu.edu/,","acba.edu,","www.andrews.edu,","www.aacc.edu,","www.appstate.edu/,","www.asu.edu/,","www.auburn.edu,","www.bsu.edu,","www.belmontcollege.edu,","www.belmont.edu,","www.the-bac.edu,","www.bu.edu,","www.bgsu.edu,","www.calbaptist.edu,","www.cca.edu,","calpoly.edu,","www.cpp.edu,","www.csun.edu,","www.cmu.edu/,","www.cua.edu,","www.clatsopcc.edu,","www.clemson.edu,","www.csuohio.edu/,","www.cofc.edu,","www.colostate.edu,","www.columbia.edu,","www.cooper.edu,","www.cornell.edu,","www.ccny.cuny.edu,","www.delmar.edu,","www.delval.edu,","www.drexel.edu,","www.drury.edu,","www.dunwoody.edu,","www.ecu.edu,","www.emich.edu,","www.ewu.edu,","www.fairmontstate.edu/,","www.ferris.edu/,","www.famu.edu,","www.fau.edu/,","www.fiu.edu,","www.gatech.edu,","www.iit.edu,","www.iup.edu,","www.iub.edu,","www.iastate.edu,","www.jmu.edu/,","www.philau.edu,","www.judsonu.edu,","www.kennesaw.edu,","www.kent.edu,","ltu.edu,","www.lsu.edu,","www.latech.edu,","www.mica.edu,","www.marywood.edu/,","www.massart.edu,","web.mit.edu/student/,","www.miamioh.edu,","https://www.msu.edu,","www.mnsu.edu,","www.msstate.edu,","www.missouristate.edu,","www.montana.edu/,","www.njit.edu/,","www.newschoolarch.edu,","www.nyit.edu,","www.ncat.edu,","www.ncsu.edu,","https://www.ndsu.edu,","www.northeastern.edu,","nau.edu/,","www.norwich.edu,","www.osu.edu/,","www.okstate.edu/,","www.psu.edu/,","www.pupr.edu,","https://www.pucpr.edu/,","www.pdx.edu,","www.pvamu.edu,","www.pratt.edu,","www.princeton.edu,","www.purdue.edu,","www.rpi.edu,","www.risd.edu,","www.rice.edu,","www.rit.edu/,","www.rwu.edu,","newbrunswick.rutgers.edu/,","www.stcloudstate.edu,","www.salisbury.edu,","www.salve.edu,","www.scad.edu,","www.savannahtech.edu,","www.saic.edu,","www.sonoma.edu,","www.sdstate.edu/,","www.semo.edu,","www.sciarc.edu,","www.siu.edu,","www.albany.edu,","www.esf.edu,","www.alfredstate.edu,","www.buffalo.edu,","syr.edu/,","www.temple.edu,","www.tamu.edu,","www.ttu.edu,","www.newschool.edu/,","www.utk.edu,","WWW.UTA.EDU,","www.utexas.edu,","www.utsa.edu/,","tulane.edu,","www.tuskegee.edu,","https://cupey.uagm.edu/,","www.arizona.edu,","www.uark.edu,","www.berkeley.edu,","www.ucdavis.edu,","www.uci.edu/,","www.ucla.edu/,","www.uca.edu,","www.uc.edu,","www.colorado.edu,","www.ucdenver.edu/,","uconn.edu/,","www.udel.edu/,","www.udmercy.edu,","www.ufl.edu/,","www.uga.edu,","www.hartford.edu,","www.uh.edu/,","www.uidaho.edu,","www.uic.edu,","www.illinois.edu/,","www.ku.edu,","www.uky.edu,","www.louisiana.edu,","www.uma.edu/,","www.umd.edu,","www.umass.edu,","www.memphis.edu,","www.miami.edu/,","www.umich.edu,","twin-cities.umn.edu/,","www.umkc.edu/,","www.unl.edu/,","www.unlv.edu/,","www.unm.edu,","uno.edu,","www.uncc.edu,","www.unt.edu,","www.nd.edu,","www.ou.edu,","www.uoregon.edu,","www.upenn.edu,","www.pitt.edu,","http://www.uprrp.edu/,","web.uri.edu/,","www.usc.edu/,","www.udc.edu,","www.utah.edu,","www.virginia.edu/,","www.washington.edu,","www.tacoma.uw.edu/,","www.uwc.edu,","www.uwm.edu,","www.ursuline.edu,","www.usu.edu,","www.vcu.edu/,","WWW.VT.EDU,","wsu.edu/,","www.wustl.edu,","www.wayne.edu,","WWW.WIT.EDU,","www.wcupa.edu,","www.wvu.edu,","https://wmich.edu/,","www.wwu.edu,","www.westfield.ma.edu,","woodbury.edu/,")</f>
        <v>www.academyart.edu,www.aamu.edu/,acba.edu,www.andrews.edu,www.aacc.edu,www.appstate.edu/,www.asu.edu/,www.auburn.edu,www.bsu.edu,www.belmontcollege.edu,www.belmont.edu,www.the-bac.edu,www.bu.edu,www.bgsu.edu,www.calbaptist.edu,www.cca.edu,calpoly.edu,www.cpp.edu,www.csun.edu,www.cmu.edu/,www.cua.edu,www.clatsopcc.edu,www.clemson.edu,www.csuohio.edu/,www.cofc.edu,www.colostate.edu,www.columbia.edu,www.cooper.edu,www.cornell.edu,www.ccny.cuny.edu,www.delmar.edu,www.delval.edu,www.drexel.edu,www.drury.edu,www.dunwoody.edu,www.ecu.edu,www.emich.edu,www.ewu.edu,www.fairmontstate.edu/,www.ferris.edu/,www.famu.edu,www.fau.edu/,www.fiu.edu,www.gatech.edu,www.iit.edu,www.iup.edu,www.iub.edu,www.iastate.edu,www.jmu.edu/,www.philau.edu,www.judsonu.edu,www.kennesaw.edu,www.kent.edu,ltu.edu,www.lsu.edu,www.latech.edu,www.mica.edu,www.marywood.edu/,www.massart.edu,web.mit.edu/student/,www.miamioh.edu,https://www.msu.edu,www.mnsu.edu,www.msstate.edu,www.missouristate.edu,www.montana.edu/,www.njit.edu/,www.newschoolarch.edu,www.nyit.edu,www.ncat.edu,www.ncsu.edu,https://www.ndsu.edu,www.northeastern.edu,nau.edu/,www.norwich.edu,www.osu.edu/,www.okstate.edu/,www.psu.edu/,www.pupr.edu,https://www.pucpr.edu/,www.pdx.edu,www.pvamu.edu,www.pratt.edu,www.princeton.edu,www.purdue.edu,www.rpi.edu,www.risd.edu,www.rice.edu,www.rit.edu/,www.rwu.edu,newbrunswick.rutgers.edu/,www.stcloudstate.edu,www.salisbury.edu,www.salve.edu,www.scad.edu,www.savannahtech.edu,www.saic.edu,www.sonoma.edu,www.sdstate.edu/,www.semo.edu,www.sciarc.edu,www.siu.edu,www.albany.edu,www.esf.edu,www.alfredstate.edu,www.buffalo.edu,syr.edu/,www.temple.edu,www.tamu.edu,www.ttu.edu,www.newschool.edu/,www.utk.edu,WWW.UTA.EDU,www.utexas.edu,www.utsa.edu/,tulane.edu,www.tuskegee.edu,https://cupey.uagm.edu/,www.arizona.edu,www.uark.edu,www.berkeley.edu,www.ucdavis.edu,www.uci.edu/,www.ucla.edu/,www.uca.edu,www.uc.edu,www.colorado.edu,www.ucdenver.edu/,uconn.edu/,www.udel.edu/,www.udmercy.edu,www.ufl.edu/,www.uga.edu,www.hartford.edu,www.uh.edu/,www.uidaho.edu,www.uic.edu,www.illinois.edu/,www.ku.edu,www.uky.edu,www.louisiana.edu,www.uma.edu/,www.umd.edu,www.umass.edu,www.memphis.edu,www.miami.edu/,www.umich.edu,twin-cities.umn.edu/,www.umkc.edu/,www.unl.edu/,www.unlv.edu/,www.unm.edu,uno.edu,www.uncc.edu,www.unt.edu,www.nd.edu,www.ou.edu,www.uoregon.edu,www.upenn.edu,www.pitt.edu,http://www.uprrp.edu/,web.uri.edu/,www.usc.edu/,www.udc.edu,www.utah.edu,www.virginia.edu/,www.washington.edu,www.tacoma.uw.edu/,www.uwc.edu,www.uwm.edu,www.ursuline.edu,www.usu.edu,www.vcu.edu/,WWW.VT.EDU,wsu.edu/,www.wustl.edu,www.wayne.edu,WWW.WIT.EDU,www.wcupa.edu,www.wvu.edu,https://wmich.edu/,www.wwu.edu,www.westfield.ma.edu,woodbury.edu/,</v>
      </c>
    </row>
    <row r="8" spans="1:29" ht="15.75" customHeight="1">
      <c r="A8" s="1">
        <v>45</v>
      </c>
      <c r="B8" s="1">
        <v>100858</v>
      </c>
      <c r="C8" s="1" t="s">
        <v>163</v>
      </c>
      <c r="D8" s="1" t="s">
        <v>165</v>
      </c>
      <c r="E8" s="1" t="s">
        <v>166</v>
      </c>
      <c r="F8" s="1" t="s">
        <v>168</v>
      </c>
      <c r="G8" s="8" t="s">
        <v>169</v>
      </c>
      <c r="H8" s="1">
        <v>-111.934383</v>
      </c>
      <c r="I8" s="1">
        <v>33.417721</v>
      </c>
      <c r="J8" s="1">
        <v>10792</v>
      </c>
      <c r="K8" s="1">
        <v>27530</v>
      </c>
      <c r="L8" s="1">
        <v>44110</v>
      </c>
      <c r="M8" s="1">
        <v>26118</v>
      </c>
      <c r="N8" s="1">
        <v>42698</v>
      </c>
      <c r="O8" s="1">
        <v>16303</v>
      </c>
      <c r="P8" s="1">
        <v>32883</v>
      </c>
      <c r="Q8" s="1">
        <v>2</v>
      </c>
      <c r="R8" s="1">
        <v>2</v>
      </c>
      <c r="S8" s="1">
        <v>83</v>
      </c>
      <c r="T8" s="1">
        <v>42477</v>
      </c>
      <c r="U8" s="1" t="s">
        <v>73</v>
      </c>
      <c r="V8" s="1" t="b">
        <v>0</v>
      </c>
      <c r="W8" s="1" t="b">
        <v>0</v>
      </c>
      <c r="X8" s="1" t="b">
        <v>0</v>
      </c>
      <c r="Y8" s="1" t="b">
        <v>0</v>
      </c>
      <c r="Z8" s="1">
        <v>12</v>
      </c>
      <c r="AB8" s="34" t="str">
        <f>CONCATENATE("-122.400686,","-86.568502,","-79.9469442,","-86.355815,","-76.5122229999999,","-81.680234,","-111.934383,","-85.488258,","-85.409043,","-80.964901,","-86.794715,","-71.085851,","-71.09984,","-83.640896,","-117.425869999999,","-122.399451,","-120.657311,","-117.819019,","-118.526817,","-79.942914,","-76.998961,","-123.823338999999,","-82.835114,","-81.673052,","-79.937251,","-105.080732,","-73.961885,","-73.990516,","-76.4830839999999,","-73.95055,","-97.407627,","-75.158202,","-75.188745,","-93.2857729999999,","-93.2900689999999,","-77.368291,","-83.742769,","-117.583808,","-80.1618439999999,","-85.483509,","-84.290226,","-80.102978,","-80.377591,","-84.394832,","-87.627321,","-79.159869,","-86.526904,","-93.648504,","-78.8704839999999,","-75.192645,","-88.2897079999999,","-84.583052,","-81.3425329999999,","-83.2497967,","-91.178921,","-92.649963,","-76.621033,","-75.633996,","-71.099275,","-71.092115,","-84.731821,","-84.476111,","-93.99945,","-88.790139,","-93.276821,","-111.048812,","-74.177113,","-117.153457199999,","-73.6078,","-79.770152,","-78.674517,","-96.800838,","-71.088782,","-111.653724,","-72.660129,","-83.009001,","-97.069743,","-77.861644,","-66.0559137,","-66.6186800999999,","-122.683553,","-95.989475,","-73.962149,","-74.659365,","-86.914435,","-73.678768,","-71.407692,","-95.402035,","-77.6738599999999,","-71.260374,","-74.446251,","-94.1529999999999,","-75.605705,","-71.301125,","-81.093849,","-81.114753,","-87.621411,","-122.673261,","-96.782139,","-89.529119,","-118.232703,","-89.2172729999999,","-73.825014,","-76.138724,","-77.794632,","-78.789458,","-76.136975,","-75.158267,","-96.336475,","-101.874783,","-73.994636,","-83.925852,","-97.115087,","-97.739291,","-98.621386,","-90.120409,","-85.708492,","-66.0614433,","-110.950814999999,","-94.176981,","-122.260462999999,","-121.751958,","-117.841248,","-118.443901,","-92.457672,","-84.51428,","-105.270823,","-104.837722,","-72.249948,","-75.752822,","-83.138369,","-82.347911,","-83.374039,","-72.714965,","-95.343537,","-117.024295999999,","-87.651145,","-88.2303089999999,","-95.247567,","-84.504747,","-92.01941,","-69.796396,","-76.944721,","-72.526728,","-89.938068,","-80.278662,","-83.742769,","-93.235352,","-94.578039,","-96.700508,","-115.141153,","-106.620155,","-90.120409,","-80.730919,","-97.148422,","-86.238959,","-97.445692,","-123.075791999999,","-75.19391,","-79.954692,","-66.0500407,","-71.527356,","-118.284168999999,","-77.066247,","-111.846043999999,","-78.503428,","-122.313115,","-122.438540999999,","-89.39859,","-87.880488,","-81.466716,","-111.81391,","-77.453597,","-80.423675,","-117.158167999999,","-90.310604,","-83.138369,","-71.094983,","-75.59812,","-79.954391,","-85.6151199999999,","-122.484873,","-72.795673,","-118.341146999999,")</f>
        <v>-122.400686,-86.568502,-79.9469442,-86.355815,-76.5122229999999,-81.680234,-111.934383,-85.488258,-85.409043,-80.964901,-86.794715,-71.085851,-71.09984,-83.640896,-117.425869999999,-122.399451,-120.657311,-117.819019,-118.526817,-79.942914,-76.998961,-123.823338999999,-82.835114,-81.673052,-79.937251,-105.080732,-73.961885,-73.990516,-76.4830839999999,-73.95055,-97.407627,-75.158202,-75.188745,-93.2857729999999,-93.2900689999999,-77.368291,-83.742769,-117.583808,-80.1618439999999,-85.483509,-84.290226,-80.102978,-80.377591,-84.394832,-87.627321,-79.159869,-86.526904,-93.648504,-78.8704839999999,-75.192645,-88.2897079999999,-84.583052,-81.3425329999999,-83.2497967,-91.178921,-92.649963,-76.621033,-75.633996,-71.099275,-71.092115,-84.731821,-84.476111,-93.99945,-88.790139,-93.276821,-111.048812,-74.177113,-117.153457199999,-73.6078,-79.770152,-78.674517,-96.800838,-71.088782,-111.653724,-72.660129,-83.009001,-97.069743,-77.861644,-66.0559137,-66.6186800999999,-122.683553,-95.989475,-73.962149,-74.659365,-86.914435,-73.678768,-71.407692,-95.402035,-77.6738599999999,-71.260374,-74.446251,-94.1529999999999,-75.605705,-71.301125,-81.093849,-81.114753,-87.621411,-122.673261,-96.782139,-89.529119,-118.232703,-89.2172729999999,-73.825014,-76.138724,-77.794632,-78.789458,-76.136975,-75.158267,-96.336475,-101.874783,-73.994636,-83.925852,-97.115087,-97.739291,-98.621386,-90.120409,-85.708492,-66.0614433,-110.950814999999,-94.176981,-122.260462999999,-121.751958,-117.841248,-118.443901,-92.457672,-84.51428,-105.270823,-104.837722,-72.249948,-75.752822,-83.138369,-82.347911,-83.374039,-72.714965,-95.343537,-117.024295999999,-87.651145,-88.2303089999999,-95.247567,-84.504747,-92.01941,-69.796396,-76.944721,-72.526728,-89.938068,-80.278662,-83.742769,-93.235352,-94.578039,-96.700508,-115.141153,-106.620155,-90.120409,-80.730919,-97.148422,-86.238959,-97.445692,-123.075791999999,-75.19391,-79.954692,-66.0500407,-71.527356,-118.284168999999,-77.066247,-111.846043999999,-78.503428,-122.313115,-122.438540999999,-89.39859,-87.880488,-81.466716,-111.81391,-77.453597,-80.423675,-117.158167999999,-90.310604,-83.138369,-71.094983,-75.59812,-79.954391,-85.6151199999999,-122.484873,-72.795673,-118.341146999999,</v>
      </c>
    </row>
    <row r="9" spans="1:29" ht="15.75" customHeight="1">
      <c r="A9" s="1">
        <v>46</v>
      </c>
      <c r="B9" s="1">
        <v>100858</v>
      </c>
      <c r="C9" s="1" t="s">
        <v>85</v>
      </c>
      <c r="D9" s="1" t="s">
        <v>86</v>
      </c>
      <c r="E9" s="1" t="s">
        <v>69</v>
      </c>
      <c r="F9" s="1" t="s">
        <v>71</v>
      </c>
      <c r="G9" s="8" t="s">
        <v>87</v>
      </c>
      <c r="H9" s="1">
        <v>-85.488258000000002</v>
      </c>
      <c r="I9" s="1">
        <v>32.599378000000002</v>
      </c>
      <c r="J9" s="1">
        <v>10968</v>
      </c>
      <c r="K9" s="1">
        <v>31282</v>
      </c>
      <c r="L9" s="1">
        <v>49954</v>
      </c>
      <c r="M9" s="1">
        <v>31282</v>
      </c>
      <c r="N9" s="1">
        <v>49954</v>
      </c>
      <c r="O9" s="1">
        <v>17950</v>
      </c>
      <c r="P9" s="1">
        <v>36622</v>
      </c>
      <c r="Q9" s="1">
        <v>2</v>
      </c>
      <c r="R9" s="1">
        <v>2</v>
      </c>
      <c r="S9" s="1">
        <v>81</v>
      </c>
      <c r="T9" s="1">
        <v>22658</v>
      </c>
      <c r="U9" s="1" t="s">
        <v>73</v>
      </c>
      <c r="V9" s="1" t="b">
        <v>1</v>
      </c>
      <c r="W9" s="1" t="b">
        <v>0</v>
      </c>
      <c r="X9" s="1" t="b">
        <v>1</v>
      </c>
      <c r="Y9" s="1" t="b">
        <v>0</v>
      </c>
      <c r="Z9" s="1">
        <v>6</v>
      </c>
      <c r="AB9" s="34" t="str">
        <f>CONCATENATE("37.787748,","34.7833679999999,","32.8050545,","41.963859,","39.049813,","36.214844,","33.417721,","32.599378,","40.203431,","40.07695,","36.133866,","42.34867,","42.349581,","41.375513,","33.928569,","37.767485,","35.299513,","34.0542729999999,","34.2367099999999,","40.4446159999999,","38.935796,","46.183107,","34.679381,","41.502918,","32.783142,","40.574805,","40.8082859999999,","40.72938,","42.4472,","40.819794,","27.763623,","40.29757,","39.954855,","37.219757,","44.973081,","35.607186,","42.275921,","47.4906669999999,","39.485925,","43.687464,","30.4285039999999,","26.372421,","25.757111,","33.77242,","41.8313,","40.615589,","39.166383,","42.026212,","38.4363109999999,","40.022882,","42.05896,","34.038807,","41.146653,","42.4755011,","30.414986,","32.5282969999999,","39.308792,","41.434978,","42.3368619999999,","42.360095,","39.509642,","42.73212,","44.146712,","33.454852,","37.197983,","45.666726,","40.741997,","32.7133678,","40.812447,","36.076737,","35.785111,","46.893127,","42.3399919999999,","35.188449,","44.139402,","39.998389,","36.1230849999999,","40.800732,","18.4223343,","18.0007601,","45.511229,","30.092425,","40.691154,","40.348732,","40.428206,","42.728983,","41.825935,","29.7178969999999,","43.084188,","41.650214,","40.498769,","45.5524179999999,","38.345447,","41.471445,","32.072963,","32.0232109999999,","41.879646,","38.341023,","44.317485,","37.31575,","34.04365,","37.714193,","42.686917,","43.034765,","42.255262,","43.0009419999999,","43.040176,","39.9809429999999,","30.618726,","33.583448,","40.735275,","35.952082,","32.728437,","30.28609,","29.582418,","29.939696,","32.4309,","18.3870373,","32.2326719999999,","36.070009,","37.871918,","38.539895,","33.648434,","34.068892,","35.077945,","39.131159,","40.008781,","39.745149,","41.809098,","39.679577,","42.417168,","29.64629,","33.956262,","41.796485,","29.7203929999999,","46.726894,","41.872651,","40.108864,","38.958549,","38.038911,","30.215283,","44.337746,","38.988178,","42.385999,","35.118878,","25.72126,","42.275921,","44.977886,","39.0353659999999,","40.817598,","36.106994,","35.083868,","29.939696,","35.306022,","33.211178,","41.703058,","35.208152,","44.045146,","39.9509289999999,","40.444502,","18.4028091,","41.484691,","34.021281,","38.943819,","40.762484,","38.035665,","47.656213,","47.244594,","43.068214,","43.076848,","41.494971,","41.7407479999999,","37.547631,","37.229012,","46.7304479999999,","38.647929,","42.417168,","42.336632,","39.953398,","39.634371,","42.282589,","48.7372359999999,","42.131589,","34.208011,")</f>
        <v>37.787748,34.7833679999999,32.8050545,41.963859,39.049813,36.214844,33.417721,32.599378,40.203431,40.07695,36.133866,42.34867,42.349581,41.375513,33.928569,37.767485,35.299513,34.0542729999999,34.2367099999999,40.4446159999999,38.935796,46.183107,34.679381,41.502918,32.783142,40.574805,40.8082859999999,40.72938,42.4472,40.819794,27.763623,40.29757,39.954855,37.219757,44.973081,35.607186,42.275921,47.4906669999999,39.485925,43.687464,30.4285039999999,26.372421,25.757111,33.77242,41.8313,40.615589,39.166383,42.026212,38.4363109999999,40.022882,42.05896,34.038807,41.146653,42.4755011,30.414986,32.5282969999999,39.308792,41.434978,42.3368619999999,42.360095,39.509642,42.73212,44.146712,33.454852,37.197983,45.666726,40.741997,32.7133678,40.812447,36.076737,35.785111,46.893127,42.3399919999999,35.188449,44.139402,39.998389,36.1230849999999,40.800732,18.4223343,18.0007601,45.511229,30.092425,40.691154,40.348732,40.428206,42.728983,41.825935,29.7178969999999,43.084188,41.650214,40.498769,45.5524179999999,38.345447,41.471445,32.072963,32.0232109999999,41.879646,38.341023,44.317485,37.31575,34.04365,37.714193,42.686917,43.034765,42.255262,43.0009419999999,43.040176,39.9809429999999,30.618726,33.583448,40.735275,35.952082,32.728437,30.28609,29.582418,29.939696,32.4309,18.3870373,32.2326719999999,36.070009,37.871918,38.539895,33.648434,34.068892,35.077945,39.131159,40.008781,39.745149,41.809098,39.679577,42.417168,29.64629,33.956262,41.796485,29.7203929999999,46.726894,41.872651,40.108864,38.958549,38.038911,30.215283,44.337746,38.988178,42.385999,35.118878,25.72126,42.275921,44.977886,39.0353659999999,40.817598,36.106994,35.083868,29.939696,35.306022,33.211178,41.703058,35.208152,44.045146,39.9509289999999,40.444502,18.4028091,41.484691,34.021281,38.943819,40.762484,38.035665,47.656213,47.244594,43.068214,43.076848,41.494971,41.7407479999999,37.547631,37.229012,46.7304479999999,38.647929,42.417168,42.336632,39.953398,39.634371,42.282589,48.7372359999999,42.131589,34.208011,</v>
      </c>
    </row>
    <row r="10" spans="1:29" ht="15.75" customHeight="1">
      <c r="A10" s="1">
        <v>678</v>
      </c>
      <c r="B10" s="1">
        <v>102377</v>
      </c>
      <c r="C10" s="1" t="s">
        <v>979</v>
      </c>
      <c r="D10" s="1" t="s">
        <v>981</v>
      </c>
      <c r="E10" s="1" t="s">
        <v>982</v>
      </c>
      <c r="F10" s="1" t="s">
        <v>885</v>
      </c>
      <c r="G10" s="8" t="s">
        <v>983</v>
      </c>
      <c r="H10" s="1">
        <v>-85.409042999999997</v>
      </c>
      <c r="I10" s="1">
        <v>40.203431000000002</v>
      </c>
      <c r="J10" s="1">
        <v>9774</v>
      </c>
      <c r="K10" s="1">
        <v>24280</v>
      </c>
      <c r="L10" s="1">
        <v>40448</v>
      </c>
      <c r="M10" s="1">
        <v>24342</v>
      </c>
      <c r="N10" s="1">
        <v>40510</v>
      </c>
      <c r="O10" s="1">
        <v>15670</v>
      </c>
      <c r="P10" s="1">
        <v>31838</v>
      </c>
      <c r="Q10" s="1">
        <v>2</v>
      </c>
      <c r="R10" s="1">
        <v>2</v>
      </c>
      <c r="S10" s="1">
        <v>62</v>
      </c>
      <c r="T10" s="1">
        <v>17011</v>
      </c>
      <c r="U10" s="1" t="s">
        <v>73</v>
      </c>
      <c r="V10" s="1" t="b">
        <v>0</v>
      </c>
      <c r="W10" s="1" t="b">
        <v>0</v>
      </c>
      <c r="X10" s="1" t="b">
        <v>1</v>
      </c>
      <c r="Y10" s="1" t="b">
        <v>1</v>
      </c>
      <c r="Z10" s="1">
        <v>17</v>
      </c>
      <c r="AB10" s="34" t="str">
        <f>CONCATENATE("21252,","9857,","20572,","28436,","7706,","7302,","10792,","10968,","9774,","3541,","32820,","21174,","52082,","11057,","32256,","47266,","9432,","7339,","6875,","53910,","44060,","4014,","15116,","9778,","12422,","11395,","57208,","45100,","52853,","6940,","3976,","38000,","52002,","27015,","21610,","7143,","12019,","7109,","6950,","11628,","5785,","4831,","6556,","12418,","45864,","12119,","10533,","8636,","10830,","39280,","29434,","6347,","10012,","51846,","11374,","9645,","46990,","33940,","12700,","49892,","14958,","14460,","8164,","8318,","7306,","7079,","16898,","53508,","35870,","6526,","9058,","8666,","49497,","11059,","38662,","10592,","8738,","18436,","30150,","17289,","8783,","9959,","50038,","47140,","9992,","52305,","48370,","45608,","40068,","33336,","14638,","8228,","9582,","38986,","36410,","2744,","49610,","7724,","8441,","7185,","43800,","13932,","9490,","8543,","8327,","9828,","46755,","16658,","11234,","8860,","47276,","12970,","9952,","10398,","7969,","52960,","22170,","17289,","11877,","9062,","14170,","14419,","13738,","13261,","8524,","11000,","12086,","9107,","14880,","13160,","41158,","6381,","11818,","38910,","9706,","7488,","13704,","15074,","10824,","11942,","9888,","7808,","10399,","15411,","9317,","48484,","14826,","14417,","8011,","8978,","7665,","7448,","23816,","6832,","10544,","51505,","11538,","11931,","53534,","19080,","19960,","13792,","54259,","5756,","8884,","16853,","10974,","11046,","5172,","9565,","31150,","7870,","13624,","13230,","11391,","51533,","12729,","34977,","10111,","8376,","11943,","8183,","9715,","38460,")</f>
        <v>21252,9857,20572,28436,7706,7302,10792,10968,9774,3541,32820,21174,52082,11057,32256,47266,9432,7339,6875,53910,44060,4014,15116,9778,12422,11395,57208,45100,52853,6940,3976,38000,52002,27015,21610,7143,12019,7109,6950,11628,5785,4831,6556,12418,45864,12119,10533,8636,10830,39280,29434,6347,10012,51846,11374,9645,46990,33940,12700,49892,14958,14460,8164,8318,7306,7079,16898,53508,35870,6526,9058,8666,49497,11059,38662,10592,8738,18436,30150,17289,8783,9959,50038,47140,9992,52305,48370,45608,40068,33336,14638,8228,9582,38986,36410,2744,49610,7724,8441,7185,43800,13932,9490,8543,8327,9828,46755,16658,11234,8860,47276,12970,9952,10398,7969,52960,22170,17289,11877,9062,14170,14419,13738,13261,8524,11000,12086,9107,14880,13160,41158,6381,11818,38910,9706,7488,13704,15074,10824,11942,9888,7808,10399,15411,9317,48484,14826,14417,8011,8978,7665,7448,23816,6832,10544,51505,11538,11931,53534,19080,19960,13792,54259,5756,8884,16853,10974,11046,5172,9565,31150,7870,13624,13230,11391,51533,12729,34977,10111,8376,11943,8183,9715,38460,</v>
      </c>
    </row>
    <row r="11" spans="1:29" ht="15.75" customHeight="1">
      <c r="A11" s="1">
        <v>704</v>
      </c>
      <c r="B11" s="1">
        <v>106397</v>
      </c>
      <c r="C11" s="1" t="s">
        <v>2088</v>
      </c>
      <c r="D11" s="1" t="s">
        <v>2090</v>
      </c>
      <c r="E11" s="1" t="s">
        <v>2091</v>
      </c>
      <c r="F11" s="1" t="s">
        <v>885</v>
      </c>
      <c r="G11" s="8" t="s">
        <v>2092</v>
      </c>
      <c r="H11" s="1">
        <v>-80.964900999999998</v>
      </c>
      <c r="I11" s="1">
        <v>40.076949999999997</v>
      </c>
      <c r="J11" s="1">
        <v>3541</v>
      </c>
      <c r="K11" s="87" t="s">
        <v>244</v>
      </c>
      <c r="L11" s="87" t="s">
        <v>244</v>
      </c>
      <c r="M11" s="1">
        <v>11059</v>
      </c>
      <c r="N11" s="1">
        <v>13538</v>
      </c>
      <c r="O11" s="1">
        <v>7915</v>
      </c>
      <c r="P11" s="1">
        <v>10394</v>
      </c>
      <c r="Q11" s="1">
        <v>2</v>
      </c>
      <c r="R11" s="1">
        <v>2</v>
      </c>
      <c r="S11" s="87">
        <v>84</v>
      </c>
      <c r="T11" s="1">
        <v>1202</v>
      </c>
      <c r="U11" s="1" t="s">
        <v>73</v>
      </c>
      <c r="V11" s="1" t="b">
        <v>0</v>
      </c>
      <c r="W11" s="1" t="b">
        <v>0</v>
      </c>
      <c r="X11" s="1" t="b">
        <v>0</v>
      </c>
      <c r="Y11" s="1" t="b">
        <v>0</v>
      </c>
      <c r="Z11" s="1">
        <v>1</v>
      </c>
      <c r="AB11" s="34" t="str">
        <f>CONCATENATE("42250,","23057,","NULL_F,","39714,","NULL_F,","19012,","27530,","31282,","24280,","NULL_F,","50740,","40974,","70302,","24569,","45982,","64906,","27153,","26057,","22127,","70094,","62482,","NULL_F,","29574,","26774,","29669,","25929,","74199,","65045,","70321,","29284,","15684,","54750,","68792,","39451,","37418,","22000,","25307,","22142,","19606,","23556,","22881,","23359,","23688,","28770,","63749,","27309,","24427,","20606,","26122,","57931,","42794,","25773,","25514,","53676,","29704,","20364,","62850,","50340,","29700,","67430,","31811,","28478,","20226,","24370,","21062,","21129,","36498,","NULL_F,","57154,","17886,","23700,","21452,","68177,","26923,","56234,","27037,","23648,","36344,","NULL_F,","17384,","28535,","23750,","65308,","66150,","22812,","70132,","67620,","63158,","54714,","52700,","31577,","20686,","25062,","56746,","56372,","16284,","67290,","26034,","22804,","21004,","NULL_F,","28595,","25682,","27303,","24859,","26158,","65480,","32430,","28476,","23633,","69475,","30930,","24660,","25440,","23285,","69764,","39383,","NULL_F,","28277,","24916,","36989,","35729,","33858,","33901,","21854,","28156,","30178,","30836,","31044,","27792,","57378,","21131,","26404,","54662,","24946,","21300,","30662,","30082,","25306,","29530,","24775,","21378,","26491,","30069,","24660,","66274,","29526,","27469,","23529,","25062,","23451,","22146,","25804,","23647,","23948,","69395,","28383,","26862,","71715,","33250,","NULL_F,","29485,","72209,","28188,","23673,","32213,","26595,","26310,","27158,","24231,","44512,","19614,","31172,","26240,","27249,","71975,","26289,","54071,","26773,","22472,","25139,","23555,","24076,","54633,")</f>
        <v>42250,23057,NULL_F,39714,NULL_F,19012,27530,31282,24280,NULL_F,50740,40974,70302,24569,45982,64906,27153,26057,22127,70094,62482,NULL_F,29574,26774,29669,25929,74199,65045,70321,29284,15684,54750,68792,39451,37418,22000,25307,22142,19606,23556,22881,23359,23688,28770,63749,27309,24427,20606,26122,57931,42794,25773,25514,53676,29704,20364,62850,50340,29700,67430,31811,28478,20226,24370,21062,21129,36498,NULL_F,57154,17886,23700,21452,68177,26923,56234,27037,23648,36344,NULL_F,17384,28535,23750,65308,66150,22812,70132,67620,63158,54714,52700,31577,20686,25062,56746,56372,16284,67290,26034,22804,21004,NULL_F,28595,25682,27303,24859,26158,65480,32430,28476,23633,69475,30930,24660,25440,23285,69764,39383,NULL_F,28277,24916,36989,35729,33858,33901,21854,28156,30178,30836,31044,27792,57378,21131,26404,54662,24946,21300,30662,30082,25306,29530,24775,21378,26491,30069,24660,66274,29526,27469,23529,25062,23451,22146,25804,23647,23948,69395,28383,26862,71715,33250,NULL_F,29485,72209,28188,23673,32213,26595,26310,27158,24231,44512,19614,31172,26240,27249,71975,26289,54071,26773,22472,25139,23555,24076,54633,</v>
      </c>
    </row>
    <row r="12" spans="1:29" ht="15.75" customHeight="1">
      <c r="A12" s="1">
        <v>705</v>
      </c>
      <c r="B12" s="1">
        <v>106397</v>
      </c>
      <c r="C12" s="1" t="s">
        <v>2566</v>
      </c>
      <c r="D12" s="1" t="s">
        <v>2568</v>
      </c>
      <c r="E12" s="1" t="s">
        <v>2569</v>
      </c>
      <c r="F12" s="1" t="s">
        <v>71</v>
      </c>
      <c r="G12" s="8" t="s">
        <v>2571</v>
      </c>
      <c r="H12" s="1">
        <v>-86.794714999999997</v>
      </c>
      <c r="I12" s="1">
        <v>36.133865999999998</v>
      </c>
      <c r="J12" s="1">
        <v>32820</v>
      </c>
      <c r="K12" s="1">
        <v>50740</v>
      </c>
      <c r="L12" s="1">
        <v>50740</v>
      </c>
      <c r="M12" s="1">
        <v>50740</v>
      </c>
      <c r="N12" s="1">
        <v>50740</v>
      </c>
      <c r="O12" s="1">
        <v>39160</v>
      </c>
      <c r="P12" s="1">
        <v>39160</v>
      </c>
      <c r="Q12" s="1">
        <v>2</v>
      </c>
      <c r="R12" s="1">
        <v>2</v>
      </c>
      <c r="S12" s="1">
        <v>81</v>
      </c>
      <c r="T12" s="1">
        <v>6293</v>
      </c>
      <c r="U12" s="1" t="s">
        <v>123</v>
      </c>
      <c r="V12" s="1" t="b">
        <v>0</v>
      </c>
      <c r="W12" s="1" t="b">
        <v>0</v>
      </c>
      <c r="X12" s="1" t="b">
        <v>0</v>
      </c>
      <c r="Y12" s="1" t="b">
        <v>0</v>
      </c>
      <c r="Z12" s="1">
        <v>1</v>
      </c>
      <c r="AB12" s="34" t="str">
        <f>CONCATENATE("42250,","31436,","NULL_F,","39714,","NULL_F,","33819,","44110,","49954,","40448,","NULL_F,","50740,","40974,","70302,","32105,","45982,","64906,","39033,","37937,","34007,","70094,","62482,","NULL_F,","50516,","30825,","48057,","43437,","74199,","65045,","70321,","36674,","16646,","54750,","68792,","39451,","37418,","38277,","42488,","38895,","27322,","30516,","34821,","35804,","36086,","49366,","63749,","32461,","48739,","34442,","42522,","57931,","42794,","36755,","34046,","53676,","46381,","29277,","62850,","50340,","51400,","67430,","51064,","53424,","28278,","38410,","28502,","38121,","51518,","NULL_F,","57154,","30776,","42048,","33478,","68177,","40705,","56234,","46141,","38686,","51572,","NULL_F,","17384,","48981,","37279,","65308,","66150,","41614,","70132,","67620,","63158,","54714,","52700,","47518,","28920,","34102,","56746,","56372,","18420,","67290,","37914,","26052,","26539,","NULL_F,","42770,","40562,","36953,","24859,","43398,","65480,","44190,","53848,","33425,","69475,","49350,","39860,","51786,","34484,","69764,","39383,","NULL_F,","51707,","40162,","65003,","63743,","61872,","61915,","28377,","44490,","54312,","47324,","53112,","47782,","57378,","43409,","44978,","54662,","37306,","37624,","43518,","46202,","41074,","45634,","38503,","31788,","49698,","48135,","36372,","66274,","62176,","39655,","35311,","40182,","37639,","36736,","30640,","37081,","33908,","69395,","43764,","49542,","71715,","44812,","NULL_F,","45735,","72209,","34524,","42916,","62633,","51159,","50874,","55046,","35510,","44512,","33264,","51204,","44024,","41675,","71975,","40763,","54071,","38253,","37712,","27895,","38067,","30156,","54633,")</f>
        <v>42250,31436,NULL_F,39714,NULL_F,33819,44110,49954,40448,NULL_F,50740,40974,70302,32105,45982,64906,39033,37937,34007,70094,62482,NULL_F,50516,30825,48057,43437,74199,65045,70321,36674,16646,54750,68792,39451,37418,38277,42488,38895,27322,30516,34821,35804,36086,49366,63749,32461,48739,34442,42522,57931,42794,36755,34046,53676,46381,29277,62850,50340,51400,67430,51064,53424,28278,38410,28502,38121,51518,NULL_F,57154,30776,42048,33478,68177,40705,56234,46141,38686,51572,NULL_F,17384,48981,37279,65308,66150,41614,70132,67620,63158,54714,52700,47518,28920,34102,56746,56372,18420,67290,37914,26052,26539,NULL_F,42770,40562,36953,24859,43398,65480,44190,53848,33425,69475,49350,39860,51786,34484,69764,39383,NULL_F,51707,40162,65003,63743,61872,61915,28377,44490,54312,47324,53112,47782,57378,43409,44978,54662,37306,37624,43518,46202,41074,45634,38503,31788,49698,48135,36372,66274,62176,39655,35311,40182,37639,36736,30640,37081,33908,69395,43764,49542,71715,44812,NULL_F,45735,72209,34524,42916,62633,51159,50874,55046,35510,44512,33264,51204,44024,41675,71975,40763,54071,38253,37712,27895,38067,30156,54633,</v>
      </c>
    </row>
    <row r="13" spans="1:29" ht="15.75" customHeight="1">
      <c r="A13" s="1">
        <v>706</v>
      </c>
      <c r="B13" s="1">
        <v>106397</v>
      </c>
      <c r="C13" s="1" t="s">
        <v>1148</v>
      </c>
      <c r="D13" s="1" t="s">
        <v>1150</v>
      </c>
      <c r="E13" s="1" t="s">
        <v>1151</v>
      </c>
      <c r="F13" s="1" t="s">
        <v>539</v>
      </c>
      <c r="G13" s="8" t="s">
        <v>1153</v>
      </c>
      <c r="H13" s="1">
        <v>-71.085851000000005</v>
      </c>
      <c r="I13" s="1">
        <v>42.348669999999998</v>
      </c>
      <c r="J13" s="1">
        <v>21174</v>
      </c>
      <c r="K13" s="87">
        <v>40974</v>
      </c>
      <c r="L13" s="87">
        <v>40974</v>
      </c>
      <c r="M13" s="1">
        <v>40654</v>
      </c>
      <c r="N13" s="1">
        <v>40654</v>
      </c>
      <c r="O13" s="1">
        <v>25408</v>
      </c>
      <c r="P13" s="1">
        <v>25408</v>
      </c>
      <c r="Q13" s="1">
        <v>2</v>
      </c>
      <c r="R13" s="1">
        <v>2</v>
      </c>
      <c r="S13" s="87" t="s">
        <v>244</v>
      </c>
      <c r="T13" s="1">
        <v>365</v>
      </c>
      <c r="U13" s="1" t="s">
        <v>123</v>
      </c>
      <c r="V13" s="1" t="b">
        <v>0</v>
      </c>
      <c r="W13" s="1" t="b">
        <v>0</v>
      </c>
      <c r="X13" s="1" t="b">
        <v>1</v>
      </c>
      <c r="Y13" s="1" t="b">
        <v>1</v>
      </c>
      <c r="Z13" s="1">
        <v>13</v>
      </c>
      <c r="AB13" s="34" t="str">
        <f>CONCATENATE("40750,","22416,","37960,","44704,","24328,","19573,","26118,","31282,","24342,","11059,","50740,","40654,","70302,","24435,","51644,","63986,","27153,","24531,","26299,","54910,","62482,","17886,","29574,","26774,","28638,","24287,","80973,","64685,","70291,","27452,","15684,","54128,","68792,","37705,","32508,","22000,","23565,","22142,","19606,","21942,","22865,","24021,","25750,","31404,","63772,","27361,","24427,","20606,","26122,","58180,","40704,","25773,","25514,","53676,","33966,","22521,","60460,","46640,","29700,","50892,","31811,","28478,","18844,","24370,","21062,","21129,","35798,","55686,","55118,","17886,","23700,","21452,","68177,","27133,","56234,","26125,","23648,","36344,","NULL_F,","19450,","26642,","22703,","70288,","NULL_F,","21612,","NULL_F,","67620,","63158,","54714,","41516,","37511,","20686,","25062,","53486,","52952,","16284,","62920,","27054,","25206,","21004,","67750,","28595,","22313,","20958,","23868,","26230,","65480,","35210,","28476,","23633,","65375,","30930,","24660,","25440,","23693,","69764,","40037,","20320,","30177,","24916,","33247,","29847,","31896,","32294,","21664,","30268,","28608,","27962,","31044,","27792,","59152,","21131,","24840,","55086,","27581,","21300,","29632,","NULL_F,","25306,","29530,","24812,","19808,","29763,","30069,","24660,","69534,","29526,","27469,","23145,","24544,","24005,","23468,","24307,","21421,","24162,","69395,","28383,","25248,","71715,","33250,","20778,","28352,","72209,","28188,","23742,","32213,","26595,","26310,","18942,","24231,","43350,","20554,","31172,","26240,","27249,","71975,","28491,","54071,","26773,","20236,","25139,","23555,","24076,","57801,")</f>
        <v>40750,22416,37960,44704,24328,19573,26118,31282,24342,11059,50740,40654,70302,24435,51644,63986,27153,24531,26299,54910,62482,17886,29574,26774,28638,24287,80973,64685,70291,27452,15684,54128,68792,37705,32508,22000,23565,22142,19606,21942,22865,24021,25750,31404,63772,27361,24427,20606,26122,58180,40704,25773,25514,53676,33966,22521,60460,46640,29700,50892,31811,28478,18844,24370,21062,21129,35798,55686,55118,17886,23700,21452,68177,27133,56234,26125,23648,36344,NULL_F,19450,26642,22703,70288,NULL_F,21612,NULL_F,67620,63158,54714,41516,37511,20686,25062,53486,52952,16284,62920,27054,25206,21004,67750,28595,22313,20958,23868,26230,65480,35210,28476,23633,65375,30930,24660,25440,23693,69764,40037,20320,30177,24916,33247,29847,31896,32294,21664,30268,28608,27962,31044,27792,59152,21131,24840,55086,27581,21300,29632,NULL_F,25306,29530,24812,19808,29763,30069,24660,69534,29526,27469,23145,24544,24005,23468,24307,21421,24162,69395,28383,25248,71715,33250,20778,28352,72209,28188,23742,32213,26595,26310,18942,24231,43350,20554,31172,26240,27249,71975,28491,54071,26773,20236,25139,23555,24076,57801,</v>
      </c>
    </row>
    <row r="14" spans="1:29" ht="15.75" customHeight="1">
      <c r="A14" s="1">
        <v>707</v>
      </c>
      <c r="B14" s="1">
        <v>106397</v>
      </c>
      <c r="C14" s="1" t="s">
        <v>1167</v>
      </c>
      <c r="D14" s="1" t="s">
        <v>1150</v>
      </c>
      <c r="E14" s="1" t="s">
        <v>1151</v>
      </c>
      <c r="F14" s="1" t="s">
        <v>539</v>
      </c>
      <c r="G14" s="8" t="s">
        <v>1169</v>
      </c>
      <c r="H14" s="1">
        <v>-71.09984</v>
      </c>
      <c r="I14" s="1">
        <v>42.349581000000001</v>
      </c>
      <c r="J14" s="1">
        <v>52082</v>
      </c>
      <c r="K14" s="1">
        <v>70302</v>
      </c>
      <c r="L14" s="1">
        <v>70302</v>
      </c>
      <c r="M14" s="1">
        <v>70302</v>
      </c>
      <c r="N14" s="1">
        <v>70302</v>
      </c>
      <c r="O14" s="1">
        <v>56882</v>
      </c>
      <c r="P14" s="1">
        <v>56882</v>
      </c>
      <c r="Q14" s="1">
        <v>2</v>
      </c>
      <c r="R14" s="1">
        <v>2</v>
      </c>
      <c r="S14" s="1">
        <v>29</v>
      </c>
      <c r="T14" s="1">
        <v>17944</v>
      </c>
      <c r="U14" s="1" t="s">
        <v>123</v>
      </c>
      <c r="V14" s="1" t="b">
        <v>0</v>
      </c>
      <c r="W14" s="1" t="b">
        <v>0</v>
      </c>
      <c r="X14" s="1" t="b">
        <v>0</v>
      </c>
      <c r="Y14" s="1" t="b">
        <v>0</v>
      </c>
      <c r="Z14" s="1">
        <v>5</v>
      </c>
      <c r="AB14" s="34" t="str">
        <f>CONCATENATE("40750,","30795,","37960,","44704,","29188,","34380,","42698,","49954,","40510,","13538,","50740,","40654,","70302,","31971,","51644,","63986,","39033,","36411,","38179,","54910,","62482,","21450,","50516,","30825,","47026,","41795,","80973,","64685,","70291,","34842,","16646,","54128,","68792,","37705,","32508,","38277,","40746,","38895,","27322,","28902,","34805,","36466,","38148,","52000,","63772,","32513,","48739,","34442,","42522,","58180,","40704,","36755,","34046,","53676,","50643,","31434,","60460,","46640,","51400,","50892,","51064,","53424,","26896,","38410,","28502,","38121,","50818,","55686,","55118,","30776,","42048,","33478,","68177,","40915,","56234,","45229,","38686,","51572,","NULL_F,","19450,","43989,","36232,","70288,","NULL_F,","40414,","NULL_F,","67620,","63158,","54714,","41516,","53452,","28920,","34102,","53486,","52952,","18420,","62920,","38934,","28454,","26539,","67750,","42770,","37193,","30608,","23868,","43470,","65480,","46970,","53848,","33425,","65375,","49350,","39860,","51786,","34892,","69764,","40037,","20320,","53607,","40162,","61261,","57861,","59910,","60308,","28187,","46602,","52742,","44114,","53112,","47782,","59152,","43409,","43414,","55086,","39941,","37624,","42488,","NULL_F,","41074,","45634,","38540,","29498,","52970,","48135,","36372,","69534,","62176,","39655,","34927,","39664,","38193,","38058,","29143,","34855,","34122,","69395,","43764,","47928,","71715,","44812,","20778,","44602,","72209,","34524,","42985,","62633,","51159,","50874,","26513,","35510,","43350,","34204,","51204,","44024,","41675,","71975,","42965,","54071,","38253,","35476,","27895,","38067,","30156,","57801,")</f>
        <v>40750,30795,37960,44704,29188,34380,42698,49954,40510,13538,50740,40654,70302,31971,51644,63986,39033,36411,38179,54910,62482,21450,50516,30825,47026,41795,80973,64685,70291,34842,16646,54128,68792,37705,32508,38277,40746,38895,27322,28902,34805,36466,38148,52000,63772,32513,48739,34442,42522,58180,40704,36755,34046,53676,50643,31434,60460,46640,51400,50892,51064,53424,26896,38410,28502,38121,50818,55686,55118,30776,42048,33478,68177,40915,56234,45229,38686,51572,NULL_F,19450,43989,36232,70288,NULL_F,40414,NULL_F,67620,63158,54714,41516,53452,28920,34102,53486,52952,18420,62920,38934,28454,26539,67750,42770,37193,30608,23868,43470,65480,46970,53848,33425,65375,49350,39860,51786,34892,69764,40037,20320,53607,40162,61261,57861,59910,60308,28187,46602,52742,44114,53112,47782,59152,43409,43414,55086,39941,37624,42488,NULL_F,41074,45634,38540,29498,52970,48135,36372,69534,62176,39655,34927,39664,38193,38058,29143,34855,34122,69395,43764,47928,71715,44812,20778,44602,72209,34524,42985,62633,51159,50874,26513,35510,43350,34204,51204,44024,41675,71975,42965,54071,38253,35476,27895,38067,30156,57801,</v>
      </c>
    </row>
    <row r="15" spans="1:29" ht="15.75" customHeight="1">
      <c r="A15" s="1">
        <v>708</v>
      </c>
      <c r="B15" s="1">
        <v>106397</v>
      </c>
      <c r="C15" s="1" t="s">
        <v>2096</v>
      </c>
      <c r="D15" s="1" t="s">
        <v>2098</v>
      </c>
      <c r="E15" s="1" t="s">
        <v>2091</v>
      </c>
      <c r="F15" s="1" t="s">
        <v>885</v>
      </c>
      <c r="G15" s="8" t="s">
        <v>2099</v>
      </c>
      <c r="H15" s="1">
        <v>-83.640895999999998</v>
      </c>
      <c r="I15" s="1">
        <v>41.375512999999998</v>
      </c>
      <c r="J15" s="1">
        <v>11057</v>
      </c>
      <c r="K15" s="1">
        <v>24569</v>
      </c>
      <c r="L15" s="1">
        <v>32105</v>
      </c>
      <c r="M15" s="1">
        <v>24435</v>
      </c>
      <c r="N15" s="1">
        <v>31971</v>
      </c>
      <c r="O15" s="1">
        <v>16561</v>
      </c>
      <c r="P15" s="1">
        <v>24097</v>
      </c>
      <c r="Q15" s="1">
        <v>2</v>
      </c>
      <c r="R15" s="1">
        <v>2</v>
      </c>
      <c r="S15" s="1">
        <v>76</v>
      </c>
      <c r="T15" s="1">
        <v>14852</v>
      </c>
      <c r="U15" s="1" t="s">
        <v>73</v>
      </c>
      <c r="V15" s="1" t="b">
        <v>0</v>
      </c>
      <c r="W15" s="1" t="b">
        <v>0</v>
      </c>
      <c r="X15" s="1" t="b">
        <v>0</v>
      </c>
      <c r="Y15" s="1" t="b">
        <v>1</v>
      </c>
      <c r="Z15" s="1">
        <v>5</v>
      </c>
      <c r="AB15" s="34" t="str">
        <f>CONCATENATE("27592,","14037,","26145,","30636,","13798,","11139,","16303,","17950,","15670,","7915,","39160,","25408,","56882,","16561,","38484,","53166,","14019,","11943,","11837,","56310,","48166,","9858,","21608,","14274,","17750,","13955,","61578,","48775,","55991,","12412,","10006,","44300,","54902,","31415,","24858,","19605,","17073,","10889,","10450,","14270,","13169,","12554,","15746,","17278,","52972,","15981,","15663,","12060,","17026,","45176,","34204,","14306,","15688,","42776,","17954,","17625,","49990,","38640,","20200,","52710,","19524,","18452,","11716,","14976,","12525,","11879,","25398,","42177,","41426,","10626,","17082,","13992,","52297,","17199,","42862,","16845,","14708,","24380,","NULL_F,","14869,","13811,","14582,","54788,","NULL_F,","14312,","NULL_F,","55566,","49308,","42294,","36662,","19125,","12128,","13582,","42886,","42017,","6474,","53400,","12592,","13741,","12289,","56650,","17973,","12563,","12193,","14472,","13753,","49922,","20734,","18108,","13606,","49825,","20234,","15736,","15370,","12995,","59164,","28776,","12320,","15977,","14212,","26799,","27057,","25999,","25735,","15336,","17024,","16028,","16208,","18480,","15460,","49702,","11221,","16884,","42740,","16514,","12102,","20232,","NULL_F,","15030,","16672,","15066,","12608,","15715,","19811,","15294,","52608,","20688,","17617,","13223,","14018,","14719,","12484,","15652,","11595,","15606,","54505,","17795,","15412,","56649,","22300,","9617,","22824,","59395,","11763,","13806,","20603,","14478,","15660,","10292,","13671,","36900,","10614,","19666,","17320,","15893,","57331,","18771,","43307,","15671,","11896,","16929,","12314,","13387,","44643,")</f>
        <v>27592,14037,26145,30636,13798,11139,16303,17950,15670,7915,39160,25408,56882,16561,38484,53166,14019,11943,11837,56310,48166,9858,21608,14274,17750,13955,61578,48775,55991,12412,10006,44300,54902,31415,24858,19605,17073,10889,10450,14270,13169,12554,15746,17278,52972,15981,15663,12060,17026,45176,34204,14306,15688,42776,17954,17625,49990,38640,20200,52710,19524,18452,11716,14976,12525,11879,25398,42177,41426,10626,17082,13992,52297,17199,42862,16845,14708,24380,NULL_F,14869,13811,14582,54788,NULL_F,14312,NULL_F,55566,49308,42294,36662,19125,12128,13582,42886,42017,6474,53400,12592,13741,12289,56650,17973,12563,12193,14472,13753,49922,20734,18108,13606,49825,20234,15736,15370,12995,59164,28776,12320,15977,14212,26799,27057,25999,25735,15336,17024,16028,16208,18480,15460,49702,11221,16884,42740,16514,12102,20232,NULL_F,15030,16672,15066,12608,15715,19811,15294,52608,20688,17617,13223,14018,14719,12484,15652,11595,15606,54505,17795,15412,56649,22300,9617,22824,59395,11763,13806,20603,14478,15660,10292,13671,36900,10614,19666,17320,15893,57331,18771,43307,15671,11896,16929,12314,13387,44643,</v>
      </c>
    </row>
    <row r="16" spans="1:29" ht="15.75" customHeight="1">
      <c r="A16" s="1">
        <v>709</v>
      </c>
      <c r="B16" s="1">
        <v>106397</v>
      </c>
      <c r="C16" s="1" t="s">
        <v>261</v>
      </c>
      <c r="D16" s="1" t="s">
        <v>263</v>
      </c>
      <c r="E16" s="1" t="s">
        <v>241</v>
      </c>
      <c r="F16" s="1" t="s">
        <v>242</v>
      </c>
      <c r="G16" s="8" t="s">
        <v>265</v>
      </c>
      <c r="H16" s="1">
        <v>-117.42586999999899</v>
      </c>
      <c r="I16" s="1">
        <v>33.928569000000003</v>
      </c>
      <c r="J16" s="1">
        <v>32256</v>
      </c>
      <c r="K16" s="1">
        <v>45982</v>
      </c>
      <c r="L16" s="1">
        <v>45982</v>
      </c>
      <c r="M16" s="1">
        <v>51644</v>
      </c>
      <c r="N16" s="1">
        <v>51644</v>
      </c>
      <c r="O16" s="1">
        <v>38484</v>
      </c>
      <c r="P16" s="1">
        <v>38484</v>
      </c>
      <c r="Q16" s="1">
        <v>2</v>
      </c>
      <c r="R16" s="1">
        <v>2</v>
      </c>
      <c r="S16" s="1">
        <v>64</v>
      </c>
      <c r="T16" s="1">
        <v>6937</v>
      </c>
      <c r="U16" s="1" t="s">
        <v>123</v>
      </c>
      <c r="V16" s="1" t="b">
        <v>0</v>
      </c>
      <c r="W16" s="1" t="b">
        <v>0</v>
      </c>
      <c r="X16" s="1" t="b">
        <v>0</v>
      </c>
      <c r="Y16" s="1" t="b">
        <v>0</v>
      </c>
      <c r="Z16" s="1">
        <v>3</v>
      </c>
      <c r="AB16" s="34" t="str">
        <f>CONCATENATE("27592,","22416,","26145,","30636,","18658,","25946,","32883,","36622,","31838,","10394,","39160,","25408,","56882,","24097,","38484,","53166,","25899,","23823,","23717,","56310,","48166,","13422,","42550,","18325,","36138,","31463,","61578,","48775,","55991,","19802,","10968,","44300,","54902,","31415,","24858,","35882,","34254,","27642,","18166,","21230,","25109,","24999,","28144,","37874,","52972,","21133,","39975,","25896,","33426,","45176,","34204,","25288,","24220,","42776,","34631,","26538,","49990,","38640,","41900,","52710,","38777,","43398,","19768,","29016,","19965,","28871,","40418,","42177,","41426,","23516,","35430,","26018,","52297,","30981,","42862,","35949,","29746,","39608,","NULL_F,","14869,","31158,","28111,","54788,","NULL_F,","33114,","NULL_F,","55566,","49308,","42294,","36662,","35066,","20362,","22622,","42886,","42017,","8610,","53400,","24472,","16989,","17824,","56650,","32148,","27443,","21843,","14472,","30993,","49922,","32494,","43480,","23398,","49825,","38654,","30936,","41716,","24194,","59164,","28776,","12320,","39407,","29458,","54813,","55071,","54013,","53749,","21859,","33358,","40162,","32360,","40548,","35450,","49702,","33499,","35458,","42740,","28874,","28426,","33088,","NULL_F,","30798,","32776,","28794,","22298,","38922,","37877,","27006,","52608,","53338,","29803,","25005,","29138,","28907,","27074,","20488,","25029,","25566,","54505,","33176,","38092,","56649,","33862,","9617,","39074,","59395,","18099,","33049,","51023,","39042,","40224,","17863,","24950,","36900,","24264,","39698,","35104,","30319,","57331,","33245,","43307,","27151,","27136,","19685,","26826,","19467,","44643,")</f>
        <v>27592,22416,26145,30636,18658,25946,32883,36622,31838,10394,39160,25408,56882,24097,38484,53166,25899,23823,23717,56310,48166,13422,42550,18325,36138,31463,61578,48775,55991,19802,10968,44300,54902,31415,24858,35882,34254,27642,18166,21230,25109,24999,28144,37874,52972,21133,39975,25896,33426,45176,34204,25288,24220,42776,34631,26538,49990,38640,41900,52710,38777,43398,19768,29016,19965,28871,40418,42177,41426,23516,35430,26018,52297,30981,42862,35949,29746,39608,NULL_F,14869,31158,28111,54788,NULL_F,33114,NULL_F,55566,49308,42294,36662,35066,20362,22622,42886,42017,8610,53400,24472,16989,17824,56650,32148,27443,21843,14472,30993,49922,32494,43480,23398,49825,38654,30936,41716,24194,59164,28776,12320,39407,29458,54813,55071,54013,53749,21859,33358,40162,32360,40548,35450,49702,33499,35458,42740,28874,28426,33088,NULL_F,30798,32776,28794,22298,38922,37877,27006,52608,53338,29803,25005,29138,28907,27074,20488,25029,25566,54505,33176,38092,56649,33862,9617,39074,59395,18099,33049,51023,39042,40224,17863,24950,36900,24264,39698,35104,30319,57331,33245,43307,27151,27136,19685,26826,19467,44643,</v>
      </c>
    </row>
    <row r="17" spans="1:28" ht="15.75" customHeight="1">
      <c r="A17" s="1">
        <v>710</v>
      </c>
      <c r="B17" s="1">
        <v>106397</v>
      </c>
      <c r="C17" s="1" t="s">
        <v>270</v>
      </c>
      <c r="D17" s="1" t="s">
        <v>240</v>
      </c>
      <c r="E17" s="1" t="s">
        <v>241</v>
      </c>
      <c r="F17" s="1" t="s">
        <v>242</v>
      </c>
      <c r="G17" s="8" t="s">
        <v>273</v>
      </c>
      <c r="H17" s="1">
        <v>-122.399451</v>
      </c>
      <c r="I17" s="1">
        <v>37.767485000000001</v>
      </c>
      <c r="J17" s="1">
        <v>47266</v>
      </c>
      <c r="K17" s="1">
        <v>64906</v>
      </c>
      <c r="L17" s="1">
        <v>64906</v>
      </c>
      <c r="M17" s="1">
        <v>63986</v>
      </c>
      <c r="N17" s="1">
        <v>63986</v>
      </c>
      <c r="O17" s="1">
        <v>53166</v>
      </c>
      <c r="P17" s="1">
        <v>53166</v>
      </c>
      <c r="Q17" s="1">
        <v>2</v>
      </c>
      <c r="R17" s="1">
        <v>2</v>
      </c>
      <c r="S17" s="1">
        <v>65</v>
      </c>
      <c r="T17" s="1">
        <v>1528</v>
      </c>
      <c r="U17" s="1" t="s">
        <v>123</v>
      </c>
      <c r="V17" s="1" t="b">
        <v>0</v>
      </c>
      <c r="W17" s="1" t="b">
        <v>1</v>
      </c>
      <c r="X17" s="1" t="b">
        <v>1</v>
      </c>
      <c r="Y17" s="1" t="b">
        <v>0</v>
      </c>
      <c r="Z17" s="1">
        <v>4</v>
      </c>
      <c r="AB17" s="34" t="str">
        <f>CONCATENATE("2,","1,","2,","2,","2,","2,","2,","2,","2,","2,","2,","2,","2,","2,","2,","2,","2,","2,","2,","2,","2,","2,","2,","2,","2,","2,","2,","2,","2,","2,","2,","2,","2,","2,","2,","2,","2,","2,","2,","2,","1,","2,","2,","2,","2,","2,","2,","2,","2,","2,","2,","2,","2,","2,","2,","2,","2,","2,","2,","2,","2,","2,","2,","2,","2,","2,","2,","2,","2,","1,","2,","2,","2,","2,","2,","2,","2,","2,","2,","2,","2,","1,","2,","2,","2,","2,","2,","2,","2,","2,","2,","2,","2,","2,","2,","2,","2,","2,","2,","2,","2,","2,","2,","2,","2,","2,","2,","2,","2,","2,","2,","2,","2,","2,","2,","2,","1,","2,","2,","2,","2,","2,","2,","2,","2,","2,","2,","2,","2,","2,","2,","2,","2,","2,","2,","2,","2,","2,","2,","2,","2,","2,","2,","2,","2,","2,","2,","2,","2,","2,","2,","2,","2,","2,","2,","2,","2,","2,","2,","2,","2,","2,","2,","1,","2,","2,","2,","2,","2,","2,","2,","2,","2,","2,","2,","2,","2,","2,","2,","2,","2,","2,","2,","2,")</f>
        <v>2,1,2,2,2,2,2,2,2,2,2,2,2,2,2,2,2,2,2,2,2,2,2,2,2,2,2,2,2,2,2,2,2,2,2,2,2,2,2,2,1,2,2,2,2,2,2,2,2,2,2,2,2,2,2,2,2,2,2,2,2,2,2,2,2,2,2,2,2,1,2,2,2,2,2,2,2,2,2,2,2,1,2,2,2,2,2,2,2,2,2,2,2,2,2,2,2,2,2,2,2,2,2,2,2,2,2,2,2,2,2,2,2,2,2,2,1,2,2,2,2,2,2,2,2,2,2,2,2,2,2,2,2,2,2,2,2,2,2,2,2,2,2,2,2,2,2,2,2,2,2,2,2,2,2,2,2,2,2,2,2,2,2,1,2,2,2,2,2,2,2,2,2,2,2,2,2,2,2,2,2,2,2,2,</v>
      </c>
    </row>
    <row r="18" spans="1:28" ht="15.75" customHeight="1">
      <c r="A18" s="1">
        <v>711</v>
      </c>
      <c r="B18" s="1">
        <v>106397</v>
      </c>
      <c r="C18" s="1" t="s">
        <v>281</v>
      </c>
      <c r="D18" s="1" t="s">
        <v>283</v>
      </c>
      <c r="E18" s="1" t="s">
        <v>241</v>
      </c>
      <c r="F18" s="1" t="s">
        <v>242</v>
      </c>
      <c r="G18" s="8" t="s">
        <v>284</v>
      </c>
      <c r="H18" s="1">
        <v>-120.65731100000001</v>
      </c>
      <c r="I18" s="1">
        <v>35.299512999999997</v>
      </c>
      <c r="J18" s="1">
        <v>9432</v>
      </c>
      <c r="K18" s="1">
        <v>27153</v>
      </c>
      <c r="L18" s="1">
        <v>39033</v>
      </c>
      <c r="M18" s="1">
        <v>27153</v>
      </c>
      <c r="N18" s="1">
        <v>39033</v>
      </c>
      <c r="O18" s="1">
        <v>14019</v>
      </c>
      <c r="P18" s="1">
        <v>25899</v>
      </c>
      <c r="Q18" s="1">
        <v>2</v>
      </c>
      <c r="R18" s="1">
        <v>2</v>
      </c>
      <c r="S18" s="1">
        <v>29</v>
      </c>
      <c r="T18" s="1">
        <v>20426</v>
      </c>
      <c r="U18" s="1" t="s">
        <v>73</v>
      </c>
      <c r="V18" s="1" t="b">
        <v>0</v>
      </c>
      <c r="W18" s="1" t="b">
        <v>0</v>
      </c>
      <c r="X18" s="1" t="b">
        <v>1</v>
      </c>
      <c r="Y18" s="1" t="b">
        <v>0</v>
      </c>
      <c r="Z18" s="1">
        <v>8</v>
      </c>
      <c r="AB18" s="34" t="str">
        <f>CONCATENATE("2,","2,","2,","2,","2,","2,","2,","2,","2,","2,","2,","2,","2,","2,","2,","2,","2,","2,","2,","2,","2,","2,","2,","2,","2,","2,","2,","2,","2,","2,","2,","2,","2,","2,","2,","2,","2,","2,","2,","2,","2,","2,","2,","2,","2,","2,","2,","2,","2,","2,","2,","2,","2,","2,","2,","2,","2,","2,","2,","2,","2,","2,","2,","2,","2,","2,","2,","2,","2,","2,","2,","2,","2,","2,","2,","2,","2,","2,","2,","2,","2,","2,","2,","2,","2,","2,","2,","2,","2,","2,","2,","2,","2,","2,","2,","2,","2,","2,","2,","2,","2,","2,","2,","2,","2,","2,","2,","2,","2,","2,","2,","2,","2,","2,","2,","2,","2,","2,","2,","2,","2,","2,","2,","2,","2,","2,","2,","2,","2,","2,","2,","2,","2,","2,","2,","2,","2,","2,","2,","2,","2,","2,","2,","2,","2,","2,","2,","2,","2,","2,","2,","2,","2,","2,","2,","2,","2,","2,","2,","2,","2,","2,","2,","2,","2,","2,","2,","2,","2,","2,","2,","2,","2,","2,","2,","2,","2,","2,","2,","2,","2,","2,","2,","2,")</f>
        <v>2,2,2,2,2,2,2,2,2,2,2,2,2,2,2,2,2,2,2,2,2,2,2,2,2,2,2,2,2,2,2,2,2,2,2,2,2,2,2,2,2,2,2,2,2,2,2,2,2,2,2,2,2,2,2,2,2,2,2,2,2,2,2,2,2,2,2,2,2,2,2,2,2,2,2,2,2,2,2,2,2,2,2,2,2,2,2,2,2,2,2,2,2,2,2,2,2,2,2,2,2,2,2,2,2,2,2,2,2,2,2,2,2,2,2,2,2,2,2,2,2,2,2,2,2,2,2,2,2,2,2,2,2,2,2,2,2,2,2,2,2,2,2,2,2,2,2,2,2,2,2,2,2,2,2,2,2,2,2,2,2,2,2,2,2,2,2,2,2,2,2,2,2,2,2,2,2,2,2,2,2,2,2,2,</v>
      </c>
    </row>
    <row r="19" spans="1:28" ht="15.75" customHeight="1">
      <c r="A19" s="1">
        <v>738</v>
      </c>
      <c r="B19" s="1">
        <v>106704</v>
      </c>
      <c r="C19" s="1" t="s">
        <v>304</v>
      </c>
      <c r="D19" s="1" t="s">
        <v>306</v>
      </c>
      <c r="E19" s="1" t="s">
        <v>241</v>
      </c>
      <c r="F19" s="1" t="s">
        <v>242</v>
      </c>
      <c r="G19" s="8" t="s">
        <v>307</v>
      </c>
      <c r="H19" s="1">
        <v>-117.819019</v>
      </c>
      <c r="I19" s="1">
        <v>34.054272999999903</v>
      </c>
      <c r="J19" s="1">
        <v>7339</v>
      </c>
      <c r="K19" s="1">
        <v>26057</v>
      </c>
      <c r="L19" s="1">
        <v>37937</v>
      </c>
      <c r="M19" s="1">
        <v>24531</v>
      </c>
      <c r="N19" s="1">
        <v>36411</v>
      </c>
      <c r="O19" s="1">
        <v>11943</v>
      </c>
      <c r="P19" s="1">
        <v>23823</v>
      </c>
      <c r="Q19" s="1">
        <v>2</v>
      </c>
      <c r="R19" s="1">
        <v>2</v>
      </c>
      <c r="S19" s="1">
        <v>59</v>
      </c>
      <c r="T19" s="1">
        <v>23733</v>
      </c>
      <c r="U19" s="1" t="s">
        <v>73</v>
      </c>
      <c r="V19" s="1" t="b">
        <v>0</v>
      </c>
      <c r="W19" s="1" t="b">
        <v>0</v>
      </c>
      <c r="X19" s="1" t="b">
        <v>1</v>
      </c>
      <c r="Y19" s="1" t="b">
        <v>1</v>
      </c>
      <c r="Z19" s="1">
        <v>8</v>
      </c>
      <c r="AB19" s="34" t="str">
        <f>CONCATENATE("NULL_F,","87,","96,","40,","NULL,","68,","83,","81,","62,","84,","81,","NULL_F,","29,","76,","64,","65,","29,","59,","48,","22,","80,","100,","51,","87,","84,","78,","7,","15,","14,","45,","NULL_F,","68,","75,","70,","67,","70,","73,","95,","65,","78,","31,","60,","50,","26,","57,","92,","79,","87,","72,","61,","75,","59,","85,","79,","76,","63,","57,","68,","71,","8,","65,","66,","62,","56,","84,","83,","59,","98,","73,","54,","48,","93,","29,","78,","70,","54,","75,","56,","86,","93,","89,","85,","58,","7,","56,","44,","34,","15,","55,","79,","57,","85,","66,","68,","72,","100,","59,","76,","91,","83,","NULL_F,","77,","54,","54,","72,","59,","52,","52,","67,","63,","60,","77,","70,","40,","76,","26,","50,","63.7,","79,","63,","17,","42,","41,","18,","90,","76,","77,","61,","49,","70,","78,","46,","54,","72,","59,","76,","74,","60,","93,","91,","51,","NULL_F,","48,","60,","57,","38,","29,","44,","62,","75,","83,","58,","56,","62,","72,","19,","71,","78,","9,","55,","43,","73,","17,","74,","76,","30,","45,","84,","75,","73,","90,","90,","81,","71,","72,","17,","81,","71,","64,","76,","82,","83,","78,","66,")</f>
        <v>NULL_F,87,96,40,NULL,68,83,81,62,84,81,NULL_F,29,76,64,65,29,59,48,22,80,100,51,87,84,78,7,15,14,45,NULL_F,68,75,70,67,70,73,95,65,78,31,60,50,26,57,92,79,87,72,61,75,59,85,79,76,63,57,68,71,8,65,66,62,56,84,83,59,98,73,54,48,93,29,78,70,54,75,56,86,93,89,85,58,7,56,44,34,15,55,79,57,85,66,68,72,100,59,76,91,83,NULL_F,77,54,54,72,59,52,52,67,63,60,77,70,40,76,26,50,63.7,79,63,17,42,41,18,90,76,77,61,49,70,78,46,54,72,59,76,74,60,93,91,51,NULL_F,48,60,57,38,29,44,62,75,83,58,56,62,72,19,71,78,9,55,43,73,17,74,76,30,45,84,75,73,90,90,81,71,72,17,81,71,64,76,82,83,78,66,</v>
      </c>
    </row>
    <row r="20" spans="1:28" ht="15.75" customHeight="1">
      <c r="A20" s="1">
        <v>739</v>
      </c>
      <c r="B20" s="1">
        <v>106704</v>
      </c>
      <c r="C20" s="1" t="s">
        <v>325</v>
      </c>
      <c r="D20" s="1" t="s">
        <v>327</v>
      </c>
      <c r="E20" s="1" t="s">
        <v>241</v>
      </c>
      <c r="F20" s="1" t="s">
        <v>242</v>
      </c>
      <c r="G20" s="8" t="s">
        <v>328</v>
      </c>
      <c r="H20" s="1">
        <v>-118.52681699999999</v>
      </c>
      <c r="I20" s="1">
        <v>34.236709999999903</v>
      </c>
      <c r="J20" s="1">
        <v>6875</v>
      </c>
      <c r="K20" s="1">
        <v>22127</v>
      </c>
      <c r="L20" s="1">
        <v>34007</v>
      </c>
      <c r="M20" s="1">
        <v>26299</v>
      </c>
      <c r="N20" s="1">
        <v>38179</v>
      </c>
      <c r="O20" s="1">
        <v>11837</v>
      </c>
      <c r="P20" s="1">
        <v>23717</v>
      </c>
      <c r="Q20" s="1">
        <v>2</v>
      </c>
      <c r="R20" s="1">
        <v>2</v>
      </c>
      <c r="S20" s="1">
        <v>48</v>
      </c>
      <c r="T20" s="1">
        <v>35756</v>
      </c>
      <c r="U20" s="1" t="s">
        <v>73</v>
      </c>
      <c r="V20" s="1" t="b">
        <v>0</v>
      </c>
      <c r="W20" s="1" t="b">
        <v>0</v>
      </c>
      <c r="X20" s="1" t="b">
        <v>0</v>
      </c>
      <c r="Y20" s="1" t="b">
        <v>0</v>
      </c>
      <c r="Z20" s="1">
        <v>2</v>
      </c>
      <c r="AB20" s="34" t="str">
        <f>CONCATENATE("8303,","4851,","NULL_F,","1673,","13904,","16595,","42477,","22658,","17011,","1202,","6293,","365,","17944,","14852,","6937,","1528,","20426,","23733,","35756,","6283,","3241,","900,","18599,","12352,","10375,","25177,","8124,","876,","14566,","13317,","11689,","1967,","15552,","3330,","1264,","22969,","17682,","11217,","3804,","12866,","7769,","25402,","45856,","15489,","2944,","10743,","39184,","30671,","19548,","2701,","1135,","32166,","23684,","2172,","26118,","11281,","1730,","1931,","1842,","4524,","16981,","39090,","13192,","18090,","20316,","14340,","8211,","402,","3575,","9668,","23827,","12010,","13473,","26500,","3152,","45831,","21101,","41359,","4315,","4315,","21071,","7417,","3484,","5400,","31105,","6265,","1999,","3893,","13384,","4902,","36168,","13878,","7861,","2124,","10005,","3938,","2848,","8631,","10946,","10693,","262,","12182,","13139,","1751,","3735,","20412,","15218,","29275,","50735,","29963,","7106,","22139,","32775,","40168,","24724,","7924,","2393,","14793,","33694,","22548,","29310,","29379,","27331,","30873,","9616,","25820,","27901,","14622,","19324,","19215,","2646,","34554,","27951,","5150,","35995,","9586,","17959,","33932,","19262,","22621,","15998,","4416,","28472,","23373,","17183,","10792,","28983,","34870,","11704,","20833,","24714,","21023,","6713,","23404,","31241,","8530,","21609,","20049,","11716,","19123,","15186,","14812,","18794,","3950,","23789,","16331,","30933,","4285,","11940,","20968,","645,","24838,","23865,","25791,","24904,","7555,","17220,","4317,","14397,","22350,","18313,","14592,","5633,","1104,")</f>
        <v>8303,4851,NULL_F,1673,13904,16595,42477,22658,17011,1202,6293,365,17944,14852,6937,1528,20426,23733,35756,6283,3241,900,18599,12352,10375,25177,8124,876,14566,13317,11689,1967,15552,3330,1264,22969,17682,11217,3804,12866,7769,25402,45856,15489,2944,10743,39184,30671,19548,2701,1135,32166,23684,2172,26118,11281,1730,1931,1842,4524,16981,39090,13192,18090,20316,14340,8211,402,3575,9668,23827,12010,13473,26500,3152,45831,21101,41359,4315,4315,21071,7417,3484,5400,31105,6265,1999,3893,13384,4902,36168,13878,7861,2124,10005,3938,2848,8631,10946,10693,262,12182,13139,1751,3735,20412,15218,29275,50735,29963,7106,22139,32775,40168,24724,7924,2393,14793,33694,22548,29310,29379,27331,30873,9616,25820,27901,14622,19324,19215,2646,34554,27951,5150,35995,9586,17959,33932,19262,22621,15998,4416,28472,23373,17183,10792,28983,34870,11704,20833,24714,21023,6713,23404,31241,8530,21609,20049,11716,19123,15186,14812,18794,3950,23789,16331,30933,4285,11940,20968,645,24838,23865,25791,24904,7555,17220,4317,14397,22350,18313,14592,5633,1104,</v>
      </c>
    </row>
    <row r="21" spans="1:28" ht="15.75" customHeight="1">
      <c r="A21" s="1">
        <v>29</v>
      </c>
      <c r="B21" s="1">
        <v>104151</v>
      </c>
      <c r="C21" s="1" t="s">
        <v>2279</v>
      </c>
      <c r="D21" s="1" t="s">
        <v>2281</v>
      </c>
      <c r="E21" s="1" t="s">
        <v>2274</v>
      </c>
      <c r="F21" s="1" t="s">
        <v>1797</v>
      </c>
      <c r="G21" s="8" t="s">
        <v>2283</v>
      </c>
      <c r="H21" s="1">
        <v>-79.942914000000002</v>
      </c>
      <c r="I21" s="1">
        <v>40.444615999999897</v>
      </c>
      <c r="J21" s="1">
        <v>53910</v>
      </c>
      <c r="K21" s="1">
        <v>70094</v>
      </c>
      <c r="L21" s="1">
        <v>70094</v>
      </c>
      <c r="M21" s="1">
        <v>54910</v>
      </c>
      <c r="N21" s="1">
        <v>54910</v>
      </c>
      <c r="O21" s="1">
        <v>56310</v>
      </c>
      <c r="P21" s="1">
        <v>56310</v>
      </c>
      <c r="Q21" s="1">
        <v>2</v>
      </c>
      <c r="R21" s="1">
        <v>2</v>
      </c>
      <c r="S21" s="1">
        <v>22</v>
      </c>
      <c r="T21" s="1">
        <v>6283</v>
      </c>
      <c r="U21" s="1" t="s">
        <v>123</v>
      </c>
      <c r="V21" s="1" t="b">
        <v>0</v>
      </c>
      <c r="W21" s="1" t="b">
        <v>0</v>
      </c>
      <c r="X21" s="1" t="b">
        <v>1</v>
      </c>
      <c r="Y21" s="1" t="b">
        <v>1</v>
      </c>
      <c r="Z21" s="1">
        <v>13</v>
      </c>
      <c r="AB21" s="34" t="str">
        <f>CONCATENATE("Private,","Public,","Private,","Private,","Public,","Public,","Public,","Public,","Public,","Public,","Private,","Private,","Private,","Public,","Private,","Private,","Public,","Public,","Public,","Private,","Private,","Public,","Public,","Public,","Private,","Public,","Private,","Private,","Private,","Public,","Public,","Private,","Private,","Private,","Private,","Public,","Public,","Public,","Public,","Public,","Public,","Public,","Public,","Public,","Private,","Public,","Public,","Public,","Public,","Private,","Private,","Public,","Public,","Private,","Public,","Public,","Private,","Private,","Private,","Private,","Public,","Public,","Public,","Public,","Public,","Public,","Public,","Private,","Private,","Public,","Public,","Public,","Private,","Public,","Private,","Public,","Public,","Public,","Private,","Private,","Public,","Public,","Private,","Private,","Public,","Private,","Private,","Private,","Private,","Private,","Public,","Public,","Public,","Private,","Private,","Public,","Private,","Public,","Public,","Public,","Private,","Public,","Public,","Public,","Public,","Public,","Private,","Public,","Public,","Public,","Private,","Public,","Public,","Public,","Public,","Private,","Private,","Private,","Public,","Public,","Public,","Public,","Public,","Public,","Public,","Public,","Public,","Public,","Public,","Public,","Private,","Public,","Public,","Private,","Public,","Public,","Public,","Public,","Public,","Public,","Public,","Public,","Public,","Public,","Public,","Private,","Public,","Public,","Public,","Public,","Public,","Public,","Public,","Public,","Public,","Private,","Public,","Public,","Private,","Private,","Public,","Public,","Private,","Public,","Public,","Public,","Public,","Public,","Public,","Public,","Private,","Public,","Public,","Public,","Public,","Private,","Public,","Private,","Public,","Public,","Public,","Public,","Public,","Private,")</f>
        <v>Private,Public,Private,Private,Public,Public,Public,Public,Public,Public,Private,Private,Private,Public,Private,Private,Public,Public,Public,Private,Private,Public,Public,Public,Private,Public,Private,Private,Private,Public,Public,Private,Private,Private,Private,Public,Public,Public,Public,Public,Public,Public,Public,Public,Private,Public,Public,Public,Public,Private,Private,Public,Public,Private,Public,Public,Private,Private,Private,Private,Public,Public,Public,Public,Public,Public,Public,Private,Private,Public,Public,Public,Private,Public,Private,Public,Public,Public,Private,Private,Public,Public,Private,Private,Public,Private,Private,Private,Private,Private,Public,Public,Public,Private,Private,Public,Private,Public,Public,Public,Private,Public,Public,Public,Public,Public,Private,Public,Public,Public,Private,Public,Public,Public,Public,Private,Private,Private,Public,Public,Public,Public,Public,Public,Public,Public,Public,Public,Public,Public,Private,Public,Public,Private,Public,Public,Public,Public,Public,Public,Public,Public,Public,Public,Public,Private,Public,Public,Public,Public,Public,Public,Public,Public,Public,Private,Public,Public,Private,Private,Public,Public,Private,Public,Public,Public,Public,Public,Public,Public,Private,Public,Public,Public,Public,Private,Public,Private,Public,Public,Public,Public,Public,Private,</v>
      </c>
    </row>
    <row r="22" spans="1:28" ht="15.75" customHeight="1">
      <c r="A22" s="1">
        <v>30</v>
      </c>
      <c r="B22" s="1">
        <v>104151</v>
      </c>
      <c r="C22" s="1" t="s">
        <v>560</v>
      </c>
      <c r="D22" s="1" t="s">
        <v>562</v>
      </c>
      <c r="E22" s="1" t="s">
        <v>563</v>
      </c>
      <c r="F22" s="1" t="s">
        <v>564</v>
      </c>
      <c r="G22" s="8" t="s">
        <v>565</v>
      </c>
      <c r="H22" s="1">
        <v>-76.998960999999994</v>
      </c>
      <c r="I22" s="1">
        <v>38.935796000000003</v>
      </c>
      <c r="J22" s="1">
        <v>44060</v>
      </c>
      <c r="K22" s="1">
        <v>62482</v>
      </c>
      <c r="L22" s="1">
        <v>62482</v>
      </c>
      <c r="M22" s="1">
        <v>62482</v>
      </c>
      <c r="N22" s="1">
        <v>62482</v>
      </c>
      <c r="O22" s="1">
        <v>48166</v>
      </c>
      <c r="P22" s="1">
        <v>48166</v>
      </c>
      <c r="Q22" s="1">
        <v>2</v>
      </c>
      <c r="R22" s="1">
        <v>2</v>
      </c>
      <c r="S22" s="1">
        <v>80</v>
      </c>
      <c r="T22" s="1">
        <v>3241</v>
      </c>
      <c r="U22" s="1" t="s">
        <v>123</v>
      </c>
      <c r="V22" s="1" t="b">
        <v>0</v>
      </c>
      <c r="W22" s="1" t="b">
        <v>0</v>
      </c>
      <c r="X22" s="1" t="b">
        <v>0</v>
      </c>
      <c r="Y22" s="1" t="b">
        <v>0</v>
      </c>
      <c r="Z22" s="1">
        <v>8</v>
      </c>
      <c r="AB22" s="34" t="str">
        <f>CONCATENATE("FALSE,","TRUE,","FALSE,","FALSE,","FALSE,","FALSE,","FALSE,","TRUE,","FALSE,","FALSE,","FALSE,","FALSE,","FALSE,","FALSE,","FALSE,","FALSE,","FALSE,","FALSE,","FALSE,","FALSE,","FALSE,","FALSE,","TRUE,","FALSE,","FALSE,","TRUE,","FALSE,","FALSE,","TRUE,","FALSE,","FALSE,","FALSE,","FALSE,","FALSE,","FALSE,","FALSE,","FALSE,","FALSE,","FALSE,","FALSE,","TRUE,","FALSE,","FALSE,","FALSE,","FALSE,","FALSE,","FALSE,","TRUE,","FALSE,","FALSE,","FALSE,","FALSE,","FALSE,","FALSE,","TRUE,","FALSE,","FALSE,","FALSE,","FALSE,","FALSE,","FALSE,","TRUE,","FALSE,","TRUE,","FALSE,","TRUE,","FALSE,","FALSE,","FALSE,","TRUE,","TRUE,","TRUE,","FALSE,","FALSE,","FALSE,","TRUE,","TRUE,","TRUE,","FALSE,","FALSE,","FALSE,","TRUE,","FALSE,","FALSE,","TRUE,","FALSE,","FALSE,","FALSE,","FALSE,","FALSE,","TRUE,","FALSE,","FALSE,","FALSE,","FALSE,","FALSE,","FALSE,","FALSE,","TRUE,","FALSE,","FALSE,","FALSE,","FALSE,","FALSE,","FALSE,","FALSE,","FALSE,","FALSE,","TRUE,","FALSE,","FALSE,","TRUE,","FALSE,","FALSE,","FALSE,","FALSE,","TRUE,","FALSE,","TRUE,","TRUE,","TRUE,","TRUE,","TRUE,","TRUE,","FALSE,","FALSE,","FALSE,","FALSE,","TRUE,","TRUE,","FALSE,","TRUE,","TRUE,","FALSE,","FALSE,","TRUE,","TRUE,","TRUE,","FALSE,","FALSE,","FALSE,","TRUE,","FALSE,","TRUE,","FALSE,","FALSE,","FALSE,","TRUE,","TRUE,","TRUE,","FALSE,","FALSE,","FALSE,","FALSE,","FALSE,","FALSE,","FALSE,","FALSE,","FALSE,","FALSE,","TRUE,","TRUE,","FALSE,","TRUE,","FALSE,","FALSE,","FALSE,","FALSE,","TRUE,","FALSE,","FALSE,","TRUE,","FALSE,","TRUE,","TRUE,","FALSE,","FALSE,","FALSE,","FALSE,","TRUE,","FALSE,","FALSE,","FALSE,","FALSE,")</f>
        <v>FALSE,TRUE,FALSE,FALSE,FALSE,FALSE,FALSE,TRUE,FALSE,FALSE,FALSE,FALSE,FALSE,FALSE,FALSE,FALSE,FALSE,FALSE,FALSE,FALSE,FALSE,FALSE,TRUE,FALSE,FALSE,TRUE,FALSE,FALSE,TRUE,FALSE,FALSE,FALSE,FALSE,FALSE,FALSE,FALSE,FALSE,FALSE,FALSE,FALSE,TRUE,FALSE,FALSE,FALSE,FALSE,FALSE,FALSE,TRUE,FALSE,FALSE,FALSE,FALSE,FALSE,FALSE,TRUE,FALSE,FALSE,FALSE,FALSE,FALSE,FALSE,TRUE,FALSE,TRUE,FALSE,TRUE,FALSE,FALSE,FALSE,TRUE,TRUE,TRUE,FALSE,FALSE,FALSE,TRUE,TRUE,TRUE,FALSE,FALSE,FALSE,TRUE,FALSE,FALSE,TRUE,FALSE,FALSE,FALSE,FALSE,FALSE,TRUE,FALSE,FALSE,FALSE,FALSE,FALSE,FALSE,FALSE,TRUE,FALSE,FALSE,FALSE,FALSE,FALSE,FALSE,FALSE,FALSE,FALSE,TRUE,FALSE,FALSE,TRUE,FALSE,FALSE,FALSE,FALSE,TRUE,FALSE,TRUE,TRUE,TRUE,TRUE,TRUE,TRUE,FALSE,FALSE,FALSE,FALSE,TRUE,TRUE,FALSE,TRUE,TRUE,FALSE,FALSE,TRUE,TRUE,TRUE,FALSE,FALSE,FALSE,TRUE,FALSE,TRUE,FALSE,FALSE,FALSE,TRUE,TRUE,TRUE,FALSE,FALSE,FALSE,FALSE,FALSE,FALSE,FALSE,FALSE,FALSE,FALSE,TRUE,TRUE,FALSE,TRUE,FALSE,FALSE,FALSE,FALSE,TRUE,FALSE,FALSE,TRUE,FALSE,TRUE,TRUE,FALSE,FALSE,FALSE,FALSE,TRUE,FALSE,FALSE,FALSE,FALSE,</v>
      </c>
    </row>
    <row r="23" spans="1:28" ht="15.75" customHeight="1">
      <c r="A23" s="1">
        <v>31</v>
      </c>
      <c r="B23" s="1">
        <v>104151</v>
      </c>
      <c r="C23" s="1" t="s">
        <v>2229</v>
      </c>
      <c r="D23" s="1" t="s">
        <v>2231</v>
      </c>
      <c r="E23" s="1" t="s">
        <v>2232</v>
      </c>
      <c r="F23" s="1" t="s">
        <v>242</v>
      </c>
      <c r="G23" s="8" t="s">
        <v>2233</v>
      </c>
      <c r="H23" s="1">
        <v>-123.823338999999</v>
      </c>
      <c r="I23" s="1">
        <v>46.183107</v>
      </c>
      <c r="J23" s="1">
        <v>4014</v>
      </c>
      <c r="K23" s="87" t="s">
        <v>244</v>
      </c>
      <c r="L23" s="87" t="s">
        <v>244</v>
      </c>
      <c r="M23" s="1">
        <v>17886</v>
      </c>
      <c r="N23" s="1">
        <v>21450</v>
      </c>
      <c r="O23" s="1">
        <v>9858</v>
      </c>
      <c r="P23" s="1">
        <v>13422</v>
      </c>
      <c r="Q23" s="1">
        <v>2</v>
      </c>
      <c r="R23" s="1">
        <v>2</v>
      </c>
      <c r="S23" s="87">
        <v>100</v>
      </c>
      <c r="T23" s="1">
        <v>900</v>
      </c>
      <c r="U23" s="1" t="s">
        <v>73</v>
      </c>
      <c r="V23" s="1" t="b">
        <v>0</v>
      </c>
      <c r="W23" s="1" t="b">
        <v>0</v>
      </c>
      <c r="X23" s="1" t="b">
        <v>0</v>
      </c>
      <c r="Y23" s="1" t="b">
        <v>0</v>
      </c>
      <c r="Z23" s="1">
        <v>2</v>
      </c>
      <c r="AB23" s="34" t="str">
        <f>CONCATENATE("FALSE,","FALSE,","FALSE,","FALSE,","FALSE,","FALSE,","FALSE,","FALSE,","FALSE,","FALSE,","FALSE,","FALSE,","FALSE,","FALSE,","FALSE,","TRUE,","FALSE,","FALSE,","FALSE,","FALSE,","FALSE,","FALSE,","FALSE,","FALSE,","FALSE,","FALSE,","FALSE,","FALSE,","FALSE,","TRUE,","FALSE,","FALSE,","FALSE,","FALSE,","FALSE,","FALSE,","FALSE,","FALSE,","FALSE,","FALSE,","FALSE,","FALSE,","FALSE,","FALSE,","TRUE,","FALSE,","FALSE,","TRU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TRUE,","FALSE,","FALSE,","FALSE,","FALSE,","FALSE,","FALSE,","FALSE,","FALSE,","FALSE,","FALSE,","TRUE,","FALSE,","FALSE,","FALSE,","FALSE,","FALSE,","FALSE,","FALSE,","FALSE,","FALSE,","TRUE,")</f>
        <v>FALSE,FALSE,FALSE,FALSE,FALSE,FALSE,FALSE,FALSE,FALSE,FALSE,FALSE,FALSE,FALSE,FALSE,FALSE,TRUE,FALSE,FALSE,FALSE,FALSE,FALSE,FALSE,FALSE,FALSE,FALSE,FALSE,FALSE,FALSE,FALSE,TRUE,FALSE,FALSE,FALSE,FALSE,FALSE,FALSE,FALSE,FALSE,FALSE,FALSE,FALSE,FALSE,FALSE,FALSE,TRUE,FALSE,FALSE,TRU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TRUE,FALSE,FALSE,FALSE,FALSE,FALSE,FALSE,FALSE,FALSE,FALSE,FALSE,TRUE,FALSE,FALSE,FALSE,FALSE,FALSE,FALSE,FALSE,FALSE,FALSE,TRUE,</v>
      </c>
    </row>
    <row r="24" spans="1:28" ht="15.75" customHeight="1">
      <c r="A24" s="1">
        <v>32</v>
      </c>
      <c r="B24" s="1">
        <v>104151</v>
      </c>
      <c r="C24" s="1" t="s">
        <v>2522</v>
      </c>
      <c r="D24" s="1" t="s">
        <v>2524</v>
      </c>
      <c r="E24" s="1" t="s">
        <v>2518</v>
      </c>
      <c r="F24" s="1" t="s">
        <v>564</v>
      </c>
      <c r="G24" s="8" t="s">
        <v>2525</v>
      </c>
      <c r="H24" s="1">
        <v>-82.835114000000004</v>
      </c>
      <c r="I24" s="1">
        <v>34.679380999999999</v>
      </c>
      <c r="J24" s="1">
        <v>15116</v>
      </c>
      <c r="K24" s="1">
        <v>29574</v>
      </c>
      <c r="L24" s="1">
        <v>50516</v>
      </c>
      <c r="M24" s="1">
        <v>29574</v>
      </c>
      <c r="N24" s="1">
        <v>50516</v>
      </c>
      <c r="O24" s="1">
        <v>21608</v>
      </c>
      <c r="P24" s="1">
        <v>42550</v>
      </c>
      <c r="Q24" s="1">
        <v>2</v>
      </c>
      <c r="R24" s="1">
        <v>2</v>
      </c>
      <c r="S24" s="1">
        <v>51</v>
      </c>
      <c r="T24" s="1">
        <v>18599</v>
      </c>
      <c r="U24" s="1" t="s">
        <v>73</v>
      </c>
      <c r="V24" s="1" t="b">
        <v>1</v>
      </c>
      <c r="W24" s="1" t="b">
        <v>0</v>
      </c>
      <c r="X24" s="1" t="b">
        <v>1</v>
      </c>
      <c r="Y24" s="1" t="b">
        <v>1</v>
      </c>
      <c r="Z24" s="1">
        <v>12</v>
      </c>
      <c r="AB24" s="34" t="str">
        <f>CONCATENATE("TRUE,","TRUE,","FALSE,","FALSE,","FALSE,","FALSE,","FALSE,","TRUE,","TRUE,","FALSE,","FALSE,","TRUE,","FALSE,","FALSE,","FALSE,","TRUE,","TRUE,","TRUE,","FALSE,","TRUE,","FALSE,","FALSE,","TRUE,","FALSE,","FALSE,","TRUE,","FALSE,","TRUE,","TRUE,","TRUE,","TRUE,","TRUE,","TRUE,","FALSE,","FALSE,","TRUE,","TRUE,","TRUE,","FALSE,","TRUE,","TRUE,","FALSE,","FALSE,","FALSE,","TRUE,","TRUE,","TRUE,","TRUE,","FALSE,","TRUE,","FALSE,","TRUE,","FALSE,","TRUE,","TRUE,","FALSE,","FALSE,","TRUE,","FALSE,","FALSE,","FALSE,","TRUE,","FALSE,","TRUE,","FALSE,","TRUE,","TRUE,","TRUE,","TRUE,","TRUE,","TRUE,","FALSE,","FALSE,","FALSE,","FALSE,","FALSE,","TRUE,","TRUE,","TRUE,","TRUE,","FALSE,","FALSE,","TRUE,","FALSE,","TRUE,","TRUE,","TRUE,","FALSE,","FALSE,","FALSE,","FALSE,","FALSE,","FALSE,","TRUE,","FALSE,","FALSE,","FALSE,","FALSE,","TRUE,","TRUE,","TRUE,","FALSE,","FALSE,","TRUE,","FALSE,","FALSE,","TRUE,","FALSE,","TRUE,","TRUE,","FALSE,","TRUE,","FALSE,","TRUE,","FALSE,","TRUE,","TRUE,","FALSE,","FALSE,","TRUE,","TRUE,","TRUE,","FALSE,","FALSE,","TRUE,","TRUE,","FALSE,","FALSE,","TRUE,","TRUE,","TRUE,","FALSE,","TRUE,","FALSE,","TRUE,","FALSE,","FALSE,","TRUE,","FALSE,","FALSE,","FALSE,","TRUE,","TRUE,","FALSE,","FALSE,","TRUE,","FALSE,","FALSE,","TRUE,","TRUE,","TRUE,","FALSE,","FALSE,","TRUE,","FALSE,","TRUE,","TRUE,","TRUE,","FALSE,","FALSE,","FALSE,","TRUE,","TRUE,","FALSE,","FALSE,","FALSE,","TRUE,","FALSE,","TRUE,","FALSE,","TRUE,","TRUE,","TRUE,","TRUE,","TRUE,","FALSE,","FALSE,","FALSE,","FALSE,","FALSE,","FALSE,","TRUE,","FALSE,","TRUE,")</f>
        <v>TRUE,TRUE,FALSE,FALSE,FALSE,FALSE,FALSE,TRUE,TRUE,FALSE,FALSE,TRUE,FALSE,FALSE,FALSE,TRUE,TRUE,TRUE,FALSE,TRUE,FALSE,FALSE,TRUE,FALSE,FALSE,TRUE,FALSE,TRUE,TRUE,TRUE,TRUE,TRUE,TRUE,FALSE,FALSE,TRUE,TRUE,TRUE,FALSE,TRUE,TRUE,FALSE,FALSE,FALSE,TRUE,TRUE,TRUE,TRUE,FALSE,TRUE,FALSE,TRUE,FALSE,TRUE,TRUE,FALSE,FALSE,TRUE,FALSE,FALSE,FALSE,TRUE,FALSE,TRUE,FALSE,TRUE,TRUE,TRUE,TRUE,TRUE,TRUE,FALSE,FALSE,FALSE,FALSE,FALSE,TRUE,TRUE,TRUE,TRUE,FALSE,FALSE,TRUE,FALSE,TRUE,TRUE,TRUE,FALSE,FALSE,FALSE,FALSE,FALSE,FALSE,TRUE,FALSE,FALSE,FALSE,FALSE,TRUE,TRUE,TRUE,FALSE,FALSE,TRUE,FALSE,FALSE,TRUE,FALSE,TRUE,TRUE,FALSE,TRUE,FALSE,TRUE,FALSE,TRUE,TRUE,FALSE,FALSE,TRUE,TRUE,TRUE,FALSE,FALSE,TRUE,TRUE,FALSE,FALSE,TRUE,TRUE,TRUE,FALSE,TRUE,FALSE,TRUE,FALSE,FALSE,TRUE,FALSE,FALSE,FALSE,TRUE,TRUE,FALSE,FALSE,TRUE,FALSE,FALSE,TRUE,TRUE,TRUE,FALSE,FALSE,TRUE,FALSE,TRUE,TRUE,TRUE,FALSE,FALSE,FALSE,TRUE,TRUE,FALSE,FALSE,FALSE,TRUE,FALSE,TRUE,FALSE,TRUE,TRUE,TRUE,TRUE,TRUE,FALSE,FALSE,FALSE,FALSE,FALSE,FALSE,TRUE,FALSE,TRUE,</v>
      </c>
    </row>
    <row r="25" spans="1:28" ht="15.75" customHeight="1">
      <c r="A25" s="1">
        <v>33</v>
      </c>
      <c r="B25" s="1">
        <v>104151</v>
      </c>
      <c r="C25" s="1" t="s">
        <v>2112</v>
      </c>
      <c r="D25" s="1" t="s">
        <v>2114</v>
      </c>
      <c r="E25" s="1" t="s">
        <v>2091</v>
      </c>
      <c r="F25" s="1" t="s">
        <v>885</v>
      </c>
      <c r="G25" s="8" t="s">
        <v>2116</v>
      </c>
      <c r="H25" s="1">
        <v>-81.673051999999998</v>
      </c>
      <c r="I25" s="1">
        <v>41.502918000000001</v>
      </c>
      <c r="J25" s="1">
        <v>9778</v>
      </c>
      <c r="K25" s="1">
        <v>26774</v>
      </c>
      <c r="L25" s="1">
        <v>30825</v>
      </c>
      <c r="M25" s="1">
        <v>26774</v>
      </c>
      <c r="N25" s="1">
        <v>30825</v>
      </c>
      <c r="O25" s="1">
        <v>14274</v>
      </c>
      <c r="P25" s="1">
        <v>18325</v>
      </c>
      <c r="Q25" s="1">
        <v>2</v>
      </c>
      <c r="R25" s="1">
        <v>2</v>
      </c>
      <c r="S25" s="1">
        <v>87</v>
      </c>
      <c r="T25" s="1">
        <v>12352</v>
      </c>
      <c r="U25" s="1" t="s">
        <v>73</v>
      </c>
      <c r="V25" s="1" t="b">
        <v>0</v>
      </c>
      <c r="W25" s="1" t="b">
        <v>0</v>
      </c>
      <c r="X25" s="1" t="b">
        <v>0</v>
      </c>
      <c r="Y25" s="1" t="b">
        <v>1</v>
      </c>
      <c r="Z25" s="1">
        <v>3</v>
      </c>
      <c r="AB25" s="34" t="str">
        <f>CONCATENATE("FALSE,","FALSE,","FALSE,","FALSE,","FALSE,","FALSE,","FALSE,","FALSE,","TRUE,","FALSE,","FALSE,","TRUE,","FALSE,","TRUE,","FALSE,","FALSE,","FALSE,","TRUE,","FALSE,","TRUE,","FALSE,","FALSE,","TRUE,","TRUE,","FALSE,","FALSE,","TRUE,","FALSE,","FALSE,","TRUE,","FALSE,","FALSE,","FALSE,","FALSE,","TRUE,","FALSE,","FALSE,","TRUE,","FALSE,","TRUE,","FALSE,","TRUE,","FALSE,","FALSE,","FALSE,","FALSE,","FALSE,","TRUE,","FALSE,","FALSE,","FALSE,","FALSE,","TRUE,","TRUE,","TRUE,","FALSE,","FALSE,","FALSE,","FALSE,","FALSE,","FALSE,","TRUE,","FALSE,","FALSE,","FALSE,","FALSE,","TRUE,","TRUE,","FALSE,","FALSE,","FALSE,","FALSE,","FALSE,","FALSE,","FALSE,","TRUE,","FALSE,","FALSE,","FALSE,","FALSE,","TRUE,","FALSE,","FALSE,","FALSE,","TRUE,","TRUE,","FALSE,","FALSE,","FALSE,","FALSE,","TRUE,","FALSE,","FALSE,","FALSE,","FALSE,","FALSE,","FALSE,","FALSE,","FALSE,","FALSE,","FALSE,","TRUE,","FALSE,","FALSE,","FALSE,","FALSE,","FALSE,","FALSE,","FALSE,","FALSE,","FALSE,","FALSE,","FALSE,","FALSE,","FALSE,","FALSE,","FALSE,","FALSE,","FALSE,","FALSE,","FALSE,","FALSE,","FALSE,","TRUE,","FALSE,","FALSE,","FALSE,","FALSE,","FALSE,","TRUE,","TRUE,","FALSE,","FALSE,","FALSE,","FALSE,","FALSE,","TRUE,","TRUE,","TRUE,","FALSE,","FALSE,","FALSE,","FALSE,","FALSE,","FALSE,","TRUE,","TRUE,","TRUE,","FALSE,","TRUE,","TRUE,","FALSE,","FALSE,","FALSE,","TRUE,","TRUE,","FALSE,","FALSE,","FALSE,","FALSE,","FALSE,","FALSE,","TRUE,","TRUE,","FALSE,","TRUE,","FALSE,","FALSE,","TRUE,","FALSE,","FALSE,","FALSE,","FALSE,","FALSE,","TRUE,","FALSE,","FALSE,","FALSE,","FALSE,","FALSE,","FALSE,","FALSE,","FALSE,","FALSE,")</f>
        <v>FALSE,FALSE,FALSE,FALSE,FALSE,FALSE,FALSE,FALSE,TRUE,FALSE,FALSE,TRUE,FALSE,TRUE,FALSE,FALSE,FALSE,TRUE,FALSE,TRUE,FALSE,FALSE,TRUE,TRUE,FALSE,FALSE,TRUE,FALSE,FALSE,TRUE,FALSE,FALSE,FALSE,FALSE,TRUE,FALSE,FALSE,TRUE,FALSE,TRUE,FALSE,TRUE,FALSE,FALSE,FALSE,FALSE,FALSE,TRUE,FALSE,FALSE,FALSE,FALSE,TRUE,TRUE,TRUE,FALSE,FALSE,FALSE,FALSE,FALSE,FALSE,TRUE,FALSE,FALSE,FALSE,FALSE,TRUE,TRUE,FALSE,FALSE,FALSE,FALSE,FALSE,FALSE,FALSE,TRUE,FALSE,FALSE,FALSE,FALSE,TRUE,FALSE,FALSE,FALSE,TRUE,TRUE,FALSE,FALSE,FALSE,FALSE,TRUE,FALSE,FALSE,FALSE,FALSE,FALSE,FALSE,FALSE,FALSE,FALSE,FALSE,TRUE,FALSE,FALSE,FALSE,FALSE,FALSE,FALSE,FALSE,FALSE,FALSE,FALSE,FALSE,FALSE,FALSE,FALSE,FALSE,FALSE,FALSE,FALSE,FALSE,FALSE,FALSE,TRUE,FALSE,FALSE,FALSE,FALSE,FALSE,TRUE,TRUE,FALSE,FALSE,FALSE,FALSE,FALSE,TRUE,TRUE,TRUE,FALSE,FALSE,FALSE,FALSE,FALSE,FALSE,TRUE,TRUE,TRUE,FALSE,TRUE,TRUE,FALSE,FALSE,FALSE,TRUE,TRUE,FALSE,FALSE,FALSE,FALSE,FALSE,FALSE,TRUE,TRUE,FALSE,TRUE,FALSE,FALSE,TRUE,FALSE,FALSE,FALSE,FALSE,FALSE,TRUE,FALSE,FALSE,FALSE,FALSE,FALSE,FALSE,FALSE,FALSE,FALSE,</v>
      </c>
    </row>
    <row r="26" spans="1:28" ht="15.75" customHeight="1">
      <c r="A26" s="1">
        <v>34</v>
      </c>
      <c r="B26" s="1">
        <v>104151</v>
      </c>
      <c r="C26" s="1" t="s">
        <v>2545</v>
      </c>
      <c r="D26" s="1" t="s">
        <v>2517</v>
      </c>
      <c r="E26" s="1" t="s">
        <v>2518</v>
      </c>
      <c r="F26" s="1" t="s">
        <v>564</v>
      </c>
      <c r="G26" s="8" t="s">
        <v>2548</v>
      </c>
      <c r="H26" s="1">
        <v>-79.937251000000003</v>
      </c>
      <c r="I26" s="1">
        <v>32.783141999999998</v>
      </c>
      <c r="J26" s="1">
        <v>12422</v>
      </c>
      <c r="K26" s="1">
        <v>29669</v>
      </c>
      <c r="L26" s="1">
        <v>48057</v>
      </c>
      <c r="M26" s="1">
        <v>28638</v>
      </c>
      <c r="N26" s="1">
        <v>47026</v>
      </c>
      <c r="O26" s="1">
        <v>17750</v>
      </c>
      <c r="P26" s="1">
        <v>36138</v>
      </c>
      <c r="Q26" s="1">
        <v>2</v>
      </c>
      <c r="R26" s="1">
        <v>2</v>
      </c>
      <c r="S26" s="1">
        <v>84</v>
      </c>
      <c r="T26" s="1">
        <v>10375</v>
      </c>
      <c r="U26" s="1" t="s">
        <v>123</v>
      </c>
      <c r="V26" s="1" t="b">
        <v>0</v>
      </c>
      <c r="W26" s="1" t="b">
        <v>0</v>
      </c>
      <c r="X26" s="1" t="b">
        <v>0</v>
      </c>
      <c r="Y26" s="1" t="b">
        <v>0</v>
      </c>
      <c r="Z26" s="1">
        <v>4</v>
      </c>
      <c r="AB26" s="34" t="str">
        <f>CONCATENATE("10,","2,","1,","3,","11,","2,","12,","6,","17,","1,","1,","13,","5,","5,","3,","4,","8,","8,","2,","13,","8,","2,","12,","3,","4,","1,","11,","2,","16,","6,","2,","2,","4,","2,","11,","3,","2,","2,","3,","2,","4,","4,","7,","14,","5,","2,","4,","14,","1,","13,","3,","1,","10,","6,","6,","3,","1,","4,","2,","13,","4,","8,","2,","6,","2,","2,","7,","8,","5,","1,","14,","4,","11,","2,","2,","7,","5,","10,","3,","1,","5,","4,","13,","3,","1,","7,","6,","4,","2,","5,","9,","1,","1,","1,","6,","3,","5,","1,","4,","2,","6,","5,","2,","10,","3,","7,","3,","9,","12,","4,","6,","4,","7,","15,","9,","6,","1,","5,","13,","8,","14,","1,","3,","8,","2,","13,","3,","7,","1,","3,","4,","17,","5,","2,","8,","6,","9,","11,","5,","9,","4,","1,","8,","10,","3,","7,","11,","21,","3,","6,","5,","10,","5,","5,","1,","3,","13,","13,","12,","4,","3,","2,","9,","4,","5,","8,","13,","5,","4,","5,","2,","4,","4,","11,","7,","11,","2,","6,","2,","7,","2,","1,","1,","6,")</f>
        <v>10,2,1,3,11,2,12,6,17,1,1,13,5,5,3,4,8,8,2,13,8,2,12,3,4,1,11,2,16,6,2,2,4,2,11,3,2,2,3,2,4,4,7,14,5,2,4,14,1,13,3,1,10,6,6,3,1,4,2,13,4,8,2,6,2,2,7,8,5,1,14,4,11,2,2,7,5,10,3,1,5,4,13,3,1,7,6,4,2,5,9,1,1,1,6,3,5,1,4,2,6,5,2,10,3,7,3,9,12,4,6,4,7,15,9,6,1,5,13,8,14,1,3,8,2,13,3,7,1,3,4,17,5,2,8,6,9,11,5,9,4,1,8,10,3,7,11,21,3,6,5,10,5,5,1,3,13,13,12,4,3,2,9,4,5,8,13,5,4,5,2,4,4,11,7,11,2,6,2,7,2,1,1,6,</v>
      </c>
    </row>
    <row r="27" spans="1:28" ht="15.75" customHeight="1">
      <c r="A27" s="1">
        <v>35</v>
      </c>
      <c r="B27" s="1">
        <v>104151</v>
      </c>
      <c r="C27" s="1" t="s">
        <v>499</v>
      </c>
      <c r="D27" s="1" t="s">
        <v>501</v>
      </c>
      <c r="E27" s="1" t="s">
        <v>502</v>
      </c>
      <c r="F27" s="1" t="s">
        <v>168</v>
      </c>
      <c r="G27" s="8" t="s">
        <v>504</v>
      </c>
      <c r="H27" s="1">
        <v>-105.080732</v>
      </c>
      <c r="I27" s="1">
        <v>40.574804999999998</v>
      </c>
      <c r="J27" s="1">
        <v>11395</v>
      </c>
      <c r="K27" s="1">
        <v>25929</v>
      </c>
      <c r="L27" s="1">
        <v>43437</v>
      </c>
      <c r="M27" s="1">
        <v>24287</v>
      </c>
      <c r="N27" s="1">
        <v>41795</v>
      </c>
      <c r="O27" s="1">
        <v>13955</v>
      </c>
      <c r="P27" s="1">
        <v>31463</v>
      </c>
      <c r="Q27" s="1">
        <v>2</v>
      </c>
      <c r="R27" s="1">
        <v>2</v>
      </c>
      <c r="S27" s="1">
        <v>78</v>
      </c>
      <c r="T27" s="1">
        <v>25177</v>
      </c>
      <c r="U27" s="1" t="s">
        <v>73</v>
      </c>
      <c r="V27" s="1" t="b">
        <v>1</v>
      </c>
      <c r="W27" s="1" t="b">
        <v>0</v>
      </c>
      <c r="X27" s="1" t="b">
        <v>1</v>
      </c>
      <c r="Y27" s="1" t="b">
        <v>0</v>
      </c>
      <c r="Z27" s="1">
        <v>1</v>
      </c>
    </row>
    <row r="28" spans="1:28" ht="15.75" customHeight="1">
      <c r="A28" s="1">
        <v>36</v>
      </c>
      <c r="B28" s="1">
        <v>104151</v>
      </c>
      <c r="C28" s="1" t="s">
        <v>1875</v>
      </c>
      <c r="D28" s="1" t="s">
        <v>1877</v>
      </c>
      <c r="E28" s="1" t="s">
        <v>1878</v>
      </c>
      <c r="F28" s="1" t="s">
        <v>1797</v>
      </c>
      <c r="G28" s="8" t="s">
        <v>1879</v>
      </c>
      <c r="H28" s="1">
        <v>-73.961884999999995</v>
      </c>
      <c r="I28" s="1">
        <v>40.808285999999903</v>
      </c>
      <c r="J28" s="1">
        <v>57208</v>
      </c>
      <c r="K28" s="1">
        <v>74199</v>
      </c>
      <c r="L28" s="1">
        <v>74199</v>
      </c>
      <c r="M28" s="1">
        <v>80973</v>
      </c>
      <c r="N28" s="1">
        <v>80973</v>
      </c>
      <c r="O28" s="1">
        <v>61578</v>
      </c>
      <c r="P28" s="1">
        <v>61578</v>
      </c>
      <c r="Q28" s="1">
        <v>2</v>
      </c>
      <c r="R28" s="1">
        <v>2</v>
      </c>
      <c r="S28" s="1">
        <v>7</v>
      </c>
      <c r="T28" s="1">
        <v>8124</v>
      </c>
      <c r="U28" s="1" t="s">
        <v>123</v>
      </c>
      <c r="V28" s="1" t="b">
        <v>0</v>
      </c>
      <c r="W28" s="1" t="b">
        <v>0</v>
      </c>
      <c r="X28" s="1" t="b">
        <v>0</v>
      </c>
      <c r="Y28" s="1" t="b">
        <v>1</v>
      </c>
      <c r="Z28" s="1">
        <v>11</v>
      </c>
    </row>
    <row r="29" spans="1:28" ht="15.75" customHeight="1">
      <c r="A29" s="1">
        <v>37</v>
      </c>
      <c r="B29" s="1">
        <v>104151</v>
      </c>
      <c r="C29" s="1" t="s">
        <v>1896</v>
      </c>
      <c r="D29" s="1" t="s">
        <v>1877</v>
      </c>
      <c r="E29" s="1" t="s">
        <v>1878</v>
      </c>
      <c r="F29" s="1" t="s">
        <v>1797</v>
      </c>
      <c r="G29" s="8" t="s">
        <v>1899</v>
      </c>
      <c r="H29" s="1">
        <v>-73.990516</v>
      </c>
      <c r="I29" s="1">
        <v>40.729379999999999</v>
      </c>
      <c r="J29" s="1">
        <v>45100</v>
      </c>
      <c r="K29" s="1">
        <v>65045</v>
      </c>
      <c r="L29" s="1">
        <v>65045</v>
      </c>
      <c r="M29" s="1">
        <v>64685</v>
      </c>
      <c r="N29" s="1">
        <v>64685</v>
      </c>
      <c r="O29" s="1">
        <v>48775</v>
      </c>
      <c r="P29" s="1">
        <v>48775</v>
      </c>
      <c r="Q29" s="1">
        <v>2</v>
      </c>
      <c r="R29" s="1">
        <v>2</v>
      </c>
      <c r="S29" s="87">
        <v>15</v>
      </c>
      <c r="T29" s="1">
        <v>876</v>
      </c>
      <c r="U29" s="1" t="s">
        <v>123</v>
      </c>
      <c r="V29" s="1" t="b">
        <v>0</v>
      </c>
      <c r="W29" s="1" t="b">
        <v>0</v>
      </c>
      <c r="X29" s="1" t="b">
        <v>1</v>
      </c>
      <c r="Y29" s="1" t="b">
        <v>0</v>
      </c>
      <c r="Z29" s="1">
        <v>2</v>
      </c>
    </row>
    <row r="30" spans="1:28" ht="15.75" customHeight="1">
      <c r="A30" s="1">
        <v>38</v>
      </c>
      <c r="B30" s="1">
        <v>104151</v>
      </c>
      <c r="C30" s="1" t="s">
        <v>1903</v>
      </c>
      <c r="D30" s="1" t="s">
        <v>1905</v>
      </c>
      <c r="E30" s="1" t="s">
        <v>1878</v>
      </c>
      <c r="F30" s="1" t="s">
        <v>1797</v>
      </c>
      <c r="G30" s="8" t="s">
        <v>1906</v>
      </c>
      <c r="H30" s="1">
        <v>-76.483083999999906</v>
      </c>
      <c r="I30" s="1">
        <v>42.447200000000002</v>
      </c>
      <c r="J30" s="1">
        <v>52853</v>
      </c>
      <c r="K30" s="1">
        <v>70321</v>
      </c>
      <c r="L30" s="1">
        <v>70321</v>
      </c>
      <c r="M30" s="1">
        <v>70291</v>
      </c>
      <c r="N30" s="1">
        <v>70291</v>
      </c>
      <c r="O30" s="1">
        <v>55991</v>
      </c>
      <c r="P30" s="1">
        <v>55991</v>
      </c>
      <c r="Q30" s="1">
        <v>2</v>
      </c>
      <c r="R30" s="1">
        <v>2</v>
      </c>
      <c r="S30" s="1">
        <v>14</v>
      </c>
      <c r="T30" s="1">
        <v>14566</v>
      </c>
      <c r="U30" s="1" t="s">
        <v>123</v>
      </c>
      <c r="V30" s="1" t="b">
        <v>1</v>
      </c>
      <c r="W30" s="1" t="b">
        <v>0</v>
      </c>
      <c r="X30" s="1" t="b">
        <v>1</v>
      </c>
      <c r="Y30" s="1" t="b">
        <v>0</v>
      </c>
      <c r="Z30" s="1">
        <v>16</v>
      </c>
    </row>
    <row r="31" spans="1:28" ht="15.75" customHeight="1">
      <c r="A31" s="1">
        <v>39</v>
      </c>
      <c r="B31" s="1">
        <v>104151</v>
      </c>
      <c r="C31" s="1" t="s">
        <v>1933</v>
      </c>
      <c r="D31" s="1" t="s">
        <v>1877</v>
      </c>
      <c r="E31" s="1" t="s">
        <v>1878</v>
      </c>
      <c r="F31" s="1" t="s">
        <v>1797</v>
      </c>
      <c r="G31" s="8" t="s">
        <v>1935</v>
      </c>
      <c r="H31" s="1">
        <v>-73.950550000000007</v>
      </c>
      <c r="I31" s="1">
        <v>40.819794000000002</v>
      </c>
      <c r="J31" s="1">
        <v>6940</v>
      </c>
      <c r="K31" s="1">
        <v>29284</v>
      </c>
      <c r="L31" s="1">
        <v>36674</v>
      </c>
      <c r="M31" s="1">
        <v>27452</v>
      </c>
      <c r="N31" s="1">
        <v>34842</v>
      </c>
      <c r="O31" s="1">
        <v>12412</v>
      </c>
      <c r="P31" s="1">
        <v>19802</v>
      </c>
      <c r="Q31" s="1">
        <v>2</v>
      </c>
      <c r="R31" s="1">
        <v>2</v>
      </c>
      <c r="S31" s="1">
        <v>45</v>
      </c>
      <c r="T31" s="1">
        <v>13317</v>
      </c>
      <c r="U31" s="1" t="s">
        <v>73</v>
      </c>
      <c r="V31" s="1" t="b">
        <v>0</v>
      </c>
      <c r="W31" s="1" t="b">
        <v>1</v>
      </c>
      <c r="X31" s="1" t="b">
        <v>1</v>
      </c>
      <c r="Y31" s="1" t="b">
        <v>1</v>
      </c>
      <c r="Z31" s="1">
        <v>6</v>
      </c>
    </row>
    <row r="32" spans="1:28" ht="15.75" customHeight="1">
      <c r="A32" s="1">
        <v>40</v>
      </c>
      <c r="B32" s="1">
        <v>104151</v>
      </c>
      <c r="C32" s="1" t="s">
        <v>2602</v>
      </c>
      <c r="D32" s="1" t="s">
        <v>2604</v>
      </c>
      <c r="E32" s="1" t="s">
        <v>2605</v>
      </c>
      <c r="F32" s="1" t="s">
        <v>130</v>
      </c>
      <c r="G32" s="8" t="s">
        <v>2607</v>
      </c>
      <c r="H32" s="1">
        <v>-97.407627000000005</v>
      </c>
      <c r="I32" s="1">
        <v>27.763622999999999</v>
      </c>
      <c r="J32" s="1">
        <v>3976</v>
      </c>
      <c r="K32" s="54">
        <v>15684</v>
      </c>
      <c r="L32" s="54">
        <v>16646</v>
      </c>
      <c r="M32" s="1">
        <v>15684</v>
      </c>
      <c r="N32" s="1">
        <v>16646</v>
      </c>
      <c r="O32" s="1">
        <v>10006</v>
      </c>
      <c r="P32" s="1">
        <v>10968</v>
      </c>
      <c r="Q32" s="1">
        <v>2</v>
      </c>
      <c r="R32" s="1">
        <v>2</v>
      </c>
      <c r="S32" s="87" t="s">
        <v>244</v>
      </c>
      <c r="T32" s="1">
        <v>11689</v>
      </c>
      <c r="U32" s="1" t="s">
        <v>73</v>
      </c>
      <c r="V32" s="1" t="b">
        <v>0</v>
      </c>
      <c r="W32" s="1" t="b">
        <v>0</v>
      </c>
      <c r="X32" s="1" t="b">
        <v>1</v>
      </c>
      <c r="Y32" s="1" t="b">
        <v>0</v>
      </c>
      <c r="Z32" s="1">
        <v>2</v>
      </c>
    </row>
    <row r="33" spans="1:26" ht="15.75" customHeight="1">
      <c r="A33" s="1">
        <v>453</v>
      </c>
      <c r="B33" s="1">
        <v>105330</v>
      </c>
      <c r="C33" s="1" t="s">
        <v>2303</v>
      </c>
      <c r="D33" s="1" t="s">
        <v>2305</v>
      </c>
      <c r="E33" s="1" t="s">
        <v>2274</v>
      </c>
      <c r="F33" s="1" t="s">
        <v>1797</v>
      </c>
      <c r="G33" s="8" t="s">
        <v>2307</v>
      </c>
      <c r="H33" s="1">
        <v>-75.158202000000003</v>
      </c>
      <c r="I33" s="1">
        <v>40.29757</v>
      </c>
      <c r="J33" s="1">
        <v>38000</v>
      </c>
      <c r="K33" s="1">
        <v>54750</v>
      </c>
      <c r="L33" s="1">
        <v>54750</v>
      </c>
      <c r="M33" s="1">
        <v>54128</v>
      </c>
      <c r="N33" s="1">
        <v>54128</v>
      </c>
      <c r="O33" s="1">
        <v>44300</v>
      </c>
      <c r="P33" s="1">
        <v>44300</v>
      </c>
      <c r="Q33" s="1">
        <v>2</v>
      </c>
      <c r="R33" s="1">
        <v>2</v>
      </c>
      <c r="S33" s="1">
        <v>68</v>
      </c>
      <c r="T33" s="1">
        <v>1967</v>
      </c>
      <c r="U33" s="1" t="s">
        <v>123</v>
      </c>
      <c r="V33" s="1" t="b">
        <v>0</v>
      </c>
      <c r="W33" s="1" t="b">
        <v>0</v>
      </c>
      <c r="X33" s="1" t="b">
        <v>1</v>
      </c>
      <c r="Y33" s="1" t="b">
        <v>0</v>
      </c>
      <c r="Z33" s="1">
        <v>2</v>
      </c>
    </row>
    <row r="34" spans="1:26" ht="15.75" customHeight="1">
      <c r="A34" s="1">
        <v>454</v>
      </c>
      <c r="B34" s="1">
        <v>105330</v>
      </c>
      <c r="C34" s="1" t="s">
        <v>2313</v>
      </c>
      <c r="D34" s="1" t="s">
        <v>2315</v>
      </c>
      <c r="E34" s="1" t="s">
        <v>2274</v>
      </c>
      <c r="F34" s="1" t="s">
        <v>1797</v>
      </c>
      <c r="G34" s="8" t="s">
        <v>2316</v>
      </c>
      <c r="H34" s="1">
        <v>-75.188744999999997</v>
      </c>
      <c r="I34" s="1">
        <v>39.954855000000002</v>
      </c>
      <c r="J34" s="1">
        <v>52002</v>
      </c>
      <c r="K34" s="1">
        <v>68792</v>
      </c>
      <c r="L34" s="1">
        <v>68792</v>
      </c>
      <c r="M34" s="1">
        <v>68792</v>
      </c>
      <c r="N34" s="1">
        <v>68792</v>
      </c>
      <c r="O34" s="1">
        <v>54902</v>
      </c>
      <c r="P34" s="1">
        <v>54902</v>
      </c>
      <c r="Q34" s="1">
        <v>2</v>
      </c>
      <c r="R34" s="1">
        <v>2</v>
      </c>
      <c r="S34" s="1">
        <v>75</v>
      </c>
      <c r="T34" s="1">
        <v>15552</v>
      </c>
      <c r="U34" s="1" t="s">
        <v>123</v>
      </c>
      <c r="V34" s="1" t="b">
        <v>0</v>
      </c>
      <c r="W34" s="1" t="b">
        <v>0</v>
      </c>
      <c r="X34" s="1" t="b">
        <v>1</v>
      </c>
      <c r="Y34" s="1" t="b">
        <v>0</v>
      </c>
      <c r="Z34" s="1">
        <v>4</v>
      </c>
    </row>
    <row r="35" spans="1:26" ht="15.75" customHeight="1">
      <c r="A35" s="1">
        <v>691</v>
      </c>
      <c r="B35" s="1">
        <v>104179</v>
      </c>
      <c r="C35" s="1" t="s">
        <v>1581</v>
      </c>
      <c r="D35" s="1" t="s">
        <v>1583</v>
      </c>
      <c r="E35" s="1" t="s">
        <v>1584</v>
      </c>
      <c r="F35" s="1" t="s">
        <v>835</v>
      </c>
      <c r="G35" s="8" t="s">
        <v>1586</v>
      </c>
      <c r="H35" s="1">
        <v>-93.285772999999907</v>
      </c>
      <c r="I35" s="1">
        <v>37.219757000000001</v>
      </c>
      <c r="J35" s="1">
        <v>27015</v>
      </c>
      <c r="K35" s="1">
        <v>39451</v>
      </c>
      <c r="L35" s="1">
        <v>39451</v>
      </c>
      <c r="M35" s="1">
        <v>37705</v>
      </c>
      <c r="N35" s="1">
        <v>37705</v>
      </c>
      <c r="O35" s="1">
        <v>31415</v>
      </c>
      <c r="P35" s="1">
        <v>31415</v>
      </c>
      <c r="Q35" s="1">
        <v>2</v>
      </c>
      <c r="R35" s="1">
        <v>2</v>
      </c>
      <c r="S35" s="1">
        <v>70</v>
      </c>
      <c r="T35" s="1">
        <v>3330</v>
      </c>
      <c r="U35" s="1" t="s">
        <v>123</v>
      </c>
      <c r="V35" s="1" t="b">
        <v>0</v>
      </c>
      <c r="W35" s="1" t="b">
        <v>0</v>
      </c>
      <c r="X35" s="1" t="b">
        <v>0</v>
      </c>
      <c r="Y35" s="1" t="b">
        <v>0</v>
      </c>
      <c r="Z35" s="1">
        <v>2</v>
      </c>
    </row>
    <row r="36" spans="1:26" ht="15.75" customHeight="1">
      <c r="A36" s="1">
        <v>692</v>
      </c>
      <c r="B36" s="1">
        <v>104179</v>
      </c>
      <c r="C36" s="1" t="s">
        <v>1505</v>
      </c>
      <c r="D36" s="1" t="s">
        <v>1507</v>
      </c>
      <c r="E36" s="1" t="s">
        <v>1508</v>
      </c>
      <c r="F36" s="1" t="s">
        <v>835</v>
      </c>
      <c r="G36" s="8" t="s">
        <v>1510</v>
      </c>
      <c r="H36" s="1">
        <v>-93.290068999999903</v>
      </c>
      <c r="I36" s="1">
        <v>44.973081000000001</v>
      </c>
      <c r="J36" s="1">
        <v>21610</v>
      </c>
      <c r="K36" s="87">
        <v>37418</v>
      </c>
      <c r="L36" s="87">
        <v>37418</v>
      </c>
      <c r="M36" s="1">
        <v>32508</v>
      </c>
      <c r="N36" s="1">
        <v>32508</v>
      </c>
      <c r="O36" s="1">
        <v>24858</v>
      </c>
      <c r="P36" s="1">
        <v>24858</v>
      </c>
      <c r="Q36" s="1">
        <v>2</v>
      </c>
      <c r="R36" s="1">
        <v>2</v>
      </c>
      <c r="S36" s="1">
        <v>67</v>
      </c>
      <c r="T36" s="1">
        <v>1264</v>
      </c>
      <c r="U36" s="1" t="s">
        <v>123</v>
      </c>
      <c r="V36" s="1" t="b">
        <v>0</v>
      </c>
      <c r="W36" s="1" t="b">
        <v>0</v>
      </c>
      <c r="X36" s="1" t="b">
        <v>0</v>
      </c>
      <c r="Y36" s="1" t="b">
        <v>1</v>
      </c>
      <c r="Z36" s="1">
        <v>11</v>
      </c>
    </row>
    <row r="37" spans="1:26" ht="15.75" customHeight="1">
      <c r="A37" s="1">
        <v>693</v>
      </c>
      <c r="B37" s="1">
        <v>104179</v>
      </c>
      <c r="C37" s="1" t="s">
        <v>1688</v>
      </c>
      <c r="D37" s="1" t="s">
        <v>1690</v>
      </c>
      <c r="E37" s="1" t="s">
        <v>1682</v>
      </c>
      <c r="F37" s="1" t="s">
        <v>564</v>
      </c>
      <c r="G37" s="8" t="s">
        <v>1692</v>
      </c>
      <c r="H37" s="1">
        <v>-77.368290999999999</v>
      </c>
      <c r="I37" s="1">
        <v>35.607185999999999</v>
      </c>
      <c r="J37" s="1">
        <v>7143</v>
      </c>
      <c r="K37" s="1">
        <v>22000</v>
      </c>
      <c r="L37" s="1">
        <v>38277</v>
      </c>
      <c r="M37" s="1">
        <v>22000</v>
      </c>
      <c r="N37" s="1">
        <v>38277</v>
      </c>
      <c r="O37" s="1">
        <v>19605</v>
      </c>
      <c r="P37" s="1">
        <v>35882</v>
      </c>
      <c r="Q37" s="1">
        <v>2</v>
      </c>
      <c r="R37" s="1">
        <v>2</v>
      </c>
      <c r="S37" s="1">
        <v>70</v>
      </c>
      <c r="T37" s="1">
        <v>22969</v>
      </c>
      <c r="U37" s="1" t="s">
        <v>73</v>
      </c>
      <c r="V37" s="1" t="b">
        <v>0</v>
      </c>
      <c r="W37" s="1" t="b">
        <v>0</v>
      </c>
      <c r="X37" s="1" t="b">
        <v>1</v>
      </c>
      <c r="Y37" s="1" t="b">
        <v>0</v>
      </c>
      <c r="Z37" s="1">
        <v>3</v>
      </c>
    </row>
    <row r="38" spans="1:26" ht="15.75" customHeight="1">
      <c r="A38" s="1">
        <v>694</v>
      </c>
      <c r="B38" s="1">
        <v>104179</v>
      </c>
      <c r="C38" s="1" t="s">
        <v>1408</v>
      </c>
      <c r="D38" s="1" t="s">
        <v>1410</v>
      </c>
      <c r="E38" s="1" t="s">
        <v>1403</v>
      </c>
      <c r="F38" s="1" t="s">
        <v>885</v>
      </c>
      <c r="G38" s="8" t="s">
        <v>1411</v>
      </c>
      <c r="H38" s="1">
        <v>-83.742768999999996</v>
      </c>
      <c r="I38" s="1">
        <v>42.275920999999997</v>
      </c>
      <c r="J38" s="1">
        <v>12019</v>
      </c>
      <c r="K38" s="1">
        <v>25307</v>
      </c>
      <c r="L38" s="1">
        <v>42488</v>
      </c>
      <c r="M38" s="1">
        <v>23565</v>
      </c>
      <c r="N38" s="1">
        <v>40746</v>
      </c>
      <c r="O38" s="1">
        <v>17073</v>
      </c>
      <c r="P38" s="1">
        <v>34254</v>
      </c>
      <c r="Q38" s="1">
        <v>2</v>
      </c>
      <c r="R38" s="1">
        <v>2</v>
      </c>
      <c r="S38" s="1">
        <v>73</v>
      </c>
      <c r="T38" s="1">
        <v>17682</v>
      </c>
      <c r="U38" s="1" t="s">
        <v>73</v>
      </c>
      <c r="V38" s="1" t="b">
        <v>0</v>
      </c>
      <c r="W38" s="1" t="b">
        <v>0</v>
      </c>
      <c r="X38" s="1" t="b">
        <v>1</v>
      </c>
      <c r="Y38" s="1" t="b">
        <v>0</v>
      </c>
      <c r="Z38" s="1">
        <v>2</v>
      </c>
    </row>
    <row r="39" spans="1:26" ht="15.75" customHeight="1">
      <c r="A39" s="1"/>
      <c r="B39" s="1"/>
      <c r="C39" s="1" t="s">
        <v>2861</v>
      </c>
      <c r="D39" s="1" t="s">
        <v>2863</v>
      </c>
      <c r="E39" s="1" t="s">
        <v>2864</v>
      </c>
      <c r="F39" s="1" t="s">
        <v>242</v>
      </c>
      <c r="G39" s="8" t="s">
        <v>2866</v>
      </c>
      <c r="H39" s="1">
        <v>-117.583808</v>
      </c>
      <c r="I39" s="1">
        <v>47.490666999999902</v>
      </c>
      <c r="J39" s="1">
        <v>7109</v>
      </c>
      <c r="K39" s="1">
        <v>22142</v>
      </c>
      <c r="L39" s="1">
        <v>38895</v>
      </c>
      <c r="M39" s="1">
        <v>22142</v>
      </c>
      <c r="N39" s="1">
        <v>38895</v>
      </c>
      <c r="O39" s="1">
        <v>10889</v>
      </c>
      <c r="P39" s="1">
        <v>27642</v>
      </c>
      <c r="Q39" s="1">
        <v>2</v>
      </c>
      <c r="R39" s="1">
        <v>2</v>
      </c>
      <c r="S39" s="1">
        <v>95</v>
      </c>
      <c r="T39" s="1">
        <v>11217</v>
      </c>
      <c r="U39" s="1" t="s">
        <v>73</v>
      </c>
      <c r="V39" s="1" t="b">
        <v>0</v>
      </c>
      <c r="W39" s="1" t="b">
        <v>0</v>
      </c>
      <c r="X39" s="1" t="b">
        <v>1</v>
      </c>
      <c r="Y39" s="1" t="b">
        <v>1</v>
      </c>
      <c r="Z39" s="1">
        <v>2</v>
      </c>
    </row>
    <row r="40" spans="1:26" ht="15.75" customHeight="1">
      <c r="A40" s="1">
        <v>696</v>
      </c>
      <c r="B40" s="1">
        <v>104179</v>
      </c>
      <c r="C40" s="1" t="s">
        <v>2961</v>
      </c>
      <c r="D40" s="1" t="s">
        <v>2963</v>
      </c>
      <c r="E40" s="1" t="s">
        <v>2964</v>
      </c>
      <c r="F40" s="1" t="s">
        <v>564</v>
      </c>
      <c r="G40" s="8" t="s">
        <v>2966</v>
      </c>
      <c r="H40" s="1">
        <v>-80.161843999999903</v>
      </c>
      <c r="I40" s="1">
        <v>39.485925000000002</v>
      </c>
      <c r="J40" s="1">
        <v>6950</v>
      </c>
      <c r="K40" s="1">
        <v>19606</v>
      </c>
      <c r="L40" s="1">
        <v>27322</v>
      </c>
      <c r="M40" s="1">
        <v>19606</v>
      </c>
      <c r="N40" s="1">
        <v>27322</v>
      </c>
      <c r="O40" s="1">
        <v>10450</v>
      </c>
      <c r="P40" s="1">
        <v>18166</v>
      </c>
      <c r="Q40" s="1">
        <v>2</v>
      </c>
      <c r="R40" s="1">
        <v>2</v>
      </c>
      <c r="S40" s="1">
        <v>65</v>
      </c>
      <c r="T40" s="1">
        <v>3804</v>
      </c>
      <c r="U40" s="1" t="s">
        <v>73</v>
      </c>
      <c r="V40" s="1" t="b">
        <v>0</v>
      </c>
      <c r="W40" s="1" t="b">
        <v>0</v>
      </c>
      <c r="X40" s="1" t="b">
        <v>0</v>
      </c>
      <c r="Y40" s="1" t="b">
        <v>0</v>
      </c>
      <c r="Z40" s="1">
        <v>3</v>
      </c>
    </row>
    <row r="41" spans="1:26" ht="15.75" customHeight="1">
      <c r="A41" s="1">
        <v>697</v>
      </c>
      <c r="B41" s="1">
        <v>104179</v>
      </c>
      <c r="C41" s="1" t="s">
        <v>1415</v>
      </c>
      <c r="D41" s="1" t="s">
        <v>1417</v>
      </c>
      <c r="E41" s="1" t="s">
        <v>1403</v>
      </c>
      <c r="F41" s="1" t="s">
        <v>885</v>
      </c>
      <c r="G41" s="8" t="s">
        <v>1419</v>
      </c>
      <c r="H41" s="1">
        <v>-85.483508999999998</v>
      </c>
      <c r="I41" s="1">
        <v>43.687463999999999</v>
      </c>
      <c r="J41" s="1">
        <v>11628</v>
      </c>
      <c r="K41" s="1">
        <v>23556</v>
      </c>
      <c r="L41" s="1">
        <v>30516</v>
      </c>
      <c r="M41" s="1">
        <v>21942</v>
      </c>
      <c r="N41" s="1">
        <v>28902</v>
      </c>
      <c r="O41" s="1">
        <v>14270</v>
      </c>
      <c r="P41" s="1">
        <v>21230</v>
      </c>
      <c r="Q41" s="1">
        <v>2</v>
      </c>
      <c r="R41" s="1">
        <v>2</v>
      </c>
      <c r="S41" s="1">
        <v>78</v>
      </c>
      <c r="T41" s="1">
        <v>12866</v>
      </c>
      <c r="U41" s="1" t="s">
        <v>73</v>
      </c>
      <c r="V41" s="1" t="b">
        <v>0</v>
      </c>
      <c r="W41" s="1" t="b">
        <v>0</v>
      </c>
      <c r="X41" s="1" t="b">
        <v>1</v>
      </c>
      <c r="Y41" s="1" t="b">
        <v>1</v>
      </c>
      <c r="Z41" s="1">
        <v>2</v>
      </c>
    </row>
    <row r="42" spans="1:26" ht="15.75" customHeight="1">
      <c r="A42" s="1">
        <v>698</v>
      </c>
      <c r="B42" s="1">
        <v>104179</v>
      </c>
      <c r="C42" s="1" t="s">
        <v>622</v>
      </c>
      <c r="D42" s="1" t="s">
        <v>624</v>
      </c>
      <c r="E42" s="1" t="s">
        <v>625</v>
      </c>
      <c r="F42" s="1" t="s">
        <v>564</v>
      </c>
      <c r="G42" s="8" t="s">
        <v>626</v>
      </c>
      <c r="H42" s="1">
        <v>-84.290226000000004</v>
      </c>
      <c r="I42" s="1">
        <v>30.428503999999901</v>
      </c>
      <c r="J42" s="1">
        <v>5785</v>
      </c>
      <c r="K42" s="1">
        <v>22881</v>
      </c>
      <c r="L42" s="1">
        <v>34821</v>
      </c>
      <c r="M42" s="1">
        <v>22865</v>
      </c>
      <c r="N42" s="1">
        <v>34805</v>
      </c>
      <c r="O42" s="1">
        <v>13169</v>
      </c>
      <c r="P42" s="1">
        <v>25109</v>
      </c>
      <c r="Q42" s="1">
        <v>1</v>
      </c>
      <c r="R42" s="1">
        <v>2</v>
      </c>
      <c r="S42" s="1">
        <v>31</v>
      </c>
      <c r="T42" s="1">
        <v>7769</v>
      </c>
      <c r="U42" s="1" t="s">
        <v>73</v>
      </c>
      <c r="V42" s="1" t="b">
        <v>1</v>
      </c>
      <c r="W42" s="1" t="b">
        <v>0</v>
      </c>
      <c r="X42" s="1" t="b">
        <v>1</v>
      </c>
      <c r="Y42" s="1" t="b">
        <v>0</v>
      </c>
      <c r="Z42" s="1">
        <v>4</v>
      </c>
    </row>
    <row r="43" spans="1:26" ht="15.75" customHeight="1">
      <c r="A43" s="1">
        <v>699</v>
      </c>
      <c r="B43" s="1">
        <v>104179</v>
      </c>
      <c r="C43" s="12" t="s">
        <v>633</v>
      </c>
      <c r="D43" s="1" t="s">
        <v>635</v>
      </c>
      <c r="E43" s="1" t="s">
        <v>625</v>
      </c>
      <c r="F43" s="1" t="s">
        <v>564</v>
      </c>
      <c r="G43" s="8" t="s">
        <v>637</v>
      </c>
      <c r="H43" s="1">
        <v>-80.102977999999993</v>
      </c>
      <c r="I43" s="1">
        <v>26.372420999999999</v>
      </c>
      <c r="J43" s="1">
        <v>4831</v>
      </c>
      <c r="K43" s="1">
        <v>23359</v>
      </c>
      <c r="L43" s="1">
        <v>35804</v>
      </c>
      <c r="M43" s="1">
        <v>24021</v>
      </c>
      <c r="N43" s="1">
        <v>36466</v>
      </c>
      <c r="O43" s="1">
        <v>12554</v>
      </c>
      <c r="P43" s="1">
        <v>24999</v>
      </c>
      <c r="Q43" s="1">
        <v>2</v>
      </c>
      <c r="R43" s="1">
        <v>2</v>
      </c>
      <c r="S43" s="1">
        <v>60</v>
      </c>
      <c r="T43" s="1">
        <v>25402</v>
      </c>
      <c r="U43" s="1" t="s">
        <v>73</v>
      </c>
      <c r="V43" s="1" t="b">
        <v>0</v>
      </c>
      <c r="W43" s="1" t="b">
        <v>0</v>
      </c>
      <c r="X43" s="1" t="b">
        <v>0</v>
      </c>
      <c r="Y43" s="1" t="b">
        <v>1</v>
      </c>
      <c r="Z43" s="1">
        <v>4</v>
      </c>
    </row>
    <row r="44" spans="1:26" ht="15.75" customHeight="1">
      <c r="A44" s="1">
        <v>700</v>
      </c>
      <c r="B44" s="1">
        <v>104179</v>
      </c>
      <c r="C44" s="1" t="s">
        <v>646</v>
      </c>
      <c r="D44" s="1" t="s">
        <v>648</v>
      </c>
      <c r="E44" s="1" t="s">
        <v>625</v>
      </c>
      <c r="F44" s="1" t="s">
        <v>564</v>
      </c>
      <c r="G44" s="8" t="s">
        <v>649</v>
      </c>
      <c r="H44" s="1">
        <v>-80.377590999999995</v>
      </c>
      <c r="I44" s="1">
        <v>25.757110999999998</v>
      </c>
      <c r="J44" s="1">
        <v>6556</v>
      </c>
      <c r="K44" s="1">
        <v>23688</v>
      </c>
      <c r="L44" s="1">
        <v>36086</v>
      </c>
      <c r="M44" s="1">
        <v>25750</v>
      </c>
      <c r="N44" s="1">
        <v>38148</v>
      </c>
      <c r="O44" s="1">
        <v>15746</v>
      </c>
      <c r="P44" s="1">
        <v>28144</v>
      </c>
      <c r="Q44" s="1">
        <v>2</v>
      </c>
      <c r="R44" s="1">
        <v>2</v>
      </c>
      <c r="S44" s="1">
        <v>50</v>
      </c>
      <c r="T44" s="1">
        <v>45856</v>
      </c>
      <c r="U44" s="1" t="s">
        <v>73</v>
      </c>
      <c r="V44" s="1" t="b">
        <v>0</v>
      </c>
      <c r="W44" s="1" t="b">
        <v>0</v>
      </c>
      <c r="X44" s="1" t="b">
        <v>0</v>
      </c>
      <c r="Y44" s="1" t="b">
        <v>0</v>
      </c>
      <c r="Z44" s="1">
        <v>7</v>
      </c>
    </row>
    <row r="45" spans="1:26" ht="15.75" customHeight="1">
      <c r="A45" s="1">
        <v>701</v>
      </c>
      <c r="B45" s="1">
        <v>104179</v>
      </c>
      <c r="C45" s="1" t="s">
        <v>733</v>
      </c>
      <c r="D45" s="1" t="s">
        <v>735</v>
      </c>
      <c r="E45" s="1" t="s">
        <v>736</v>
      </c>
      <c r="F45" s="1" t="s">
        <v>564</v>
      </c>
      <c r="G45" s="8" t="s">
        <v>738</v>
      </c>
      <c r="H45" s="1">
        <v>-84.394831999999994</v>
      </c>
      <c r="I45" s="1">
        <v>33.772419999999997</v>
      </c>
      <c r="J45" s="1">
        <v>12418</v>
      </c>
      <c r="K45" s="1">
        <v>28770</v>
      </c>
      <c r="L45" s="1">
        <v>49366</v>
      </c>
      <c r="M45" s="1">
        <v>31404</v>
      </c>
      <c r="N45" s="1">
        <v>52000</v>
      </c>
      <c r="O45" s="1">
        <v>17278</v>
      </c>
      <c r="P45" s="1">
        <v>37874</v>
      </c>
      <c r="Q45" s="1">
        <v>2</v>
      </c>
      <c r="R45" s="1">
        <v>2</v>
      </c>
      <c r="S45" s="1">
        <v>26</v>
      </c>
      <c r="T45" s="1">
        <v>15489</v>
      </c>
      <c r="U45" s="1" t="s">
        <v>73</v>
      </c>
      <c r="V45" s="1" t="b">
        <v>0</v>
      </c>
      <c r="W45" s="1" t="b">
        <v>0</v>
      </c>
      <c r="X45" s="1" t="b">
        <v>0</v>
      </c>
      <c r="Y45" s="1" t="b">
        <v>0</v>
      </c>
      <c r="Z45" s="1">
        <v>14</v>
      </c>
    </row>
    <row r="46" spans="1:26" ht="15.75" customHeight="1">
      <c r="A46" s="1">
        <v>702</v>
      </c>
      <c r="B46" s="1">
        <v>104179</v>
      </c>
      <c r="C46" s="1" t="s">
        <v>881</v>
      </c>
      <c r="D46" s="1" t="s">
        <v>883</v>
      </c>
      <c r="E46" s="1" t="s">
        <v>884</v>
      </c>
      <c r="F46" s="1" t="s">
        <v>885</v>
      </c>
      <c r="G46" s="8" t="s">
        <v>886</v>
      </c>
      <c r="H46" s="1">
        <v>-87.627320999999995</v>
      </c>
      <c r="I46" s="1">
        <v>41.831299999999999</v>
      </c>
      <c r="J46" s="1">
        <v>45864</v>
      </c>
      <c r="K46" s="1">
        <v>63749</v>
      </c>
      <c r="L46" s="1">
        <v>63749</v>
      </c>
      <c r="M46" s="1">
        <v>63772</v>
      </c>
      <c r="N46" s="1">
        <v>63772</v>
      </c>
      <c r="O46" s="1">
        <v>52972</v>
      </c>
      <c r="P46" s="1">
        <v>52972</v>
      </c>
      <c r="Q46" s="1">
        <v>2</v>
      </c>
      <c r="R46" s="1">
        <v>2</v>
      </c>
      <c r="S46" s="1">
        <v>57</v>
      </c>
      <c r="T46" s="1">
        <v>2944</v>
      </c>
      <c r="U46" s="1" t="s">
        <v>123</v>
      </c>
      <c r="V46" s="1" t="b">
        <v>0</v>
      </c>
      <c r="W46" s="1" t="b">
        <v>1</v>
      </c>
      <c r="X46" s="1" t="b">
        <v>1</v>
      </c>
      <c r="Y46" s="1" t="b">
        <v>0</v>
      </c>
      <c r="Z46" s="1">
        <v>5</v>
      </c>
    </row>
    <row r="47" spans="1:26" ht="15.75" customHeight="1">
      <c r="A47" s="1">
        <v>703</v>
      </c>
      <c r="B47" s="1">
        <v>104179</v>
      </c>
      <c r="C47" s="1" t="s">
        <v>2325</v>
      </c>
      <c r="D47" s="1" t="s">
        <v>2327</v>
      </c>
      <c r="E47" s="1" t="s">
        <v>2274</v>
      </c>
      <c r="F47" s="1" t="s">
        <v>1797</v>
      </c>
      <c r="G47" s="8" t="s">
        <v>2329</v>
      </c>
      <c r="H47" s="1">
        <v>-79.159869</v>
      </c>
      <c r="I47" s="1">
        <v>40.615589</v>
      </c>
      <c r="J47" s="1">
        <v>12119</v>
      </c>
      <c r="K47" s="1">
        <v>27309</v>
      </c>
      <c r="L47" s="1">
        <v>32461</v>
      </c>
      <c r="M47" s="1">
        <v>27361</v>
      </c>
      <c r="N47" s="1">
        <v>32513</v>
      </c>
      <c r="O47" s="1">
        <v>15981</v>
      </c>
      <c r="P47" s="1">
        <v>21133</v>
      </c>
      <c r="Q47" s="1">
        <v>2</v>
      </c>
      <c r="R47" s="1">
        <v>2</v>
      </c>
      <c r="S47" s="1">
        <v>92</v>
      </c>
      <c r="T47" s="1">
        <v>10743</v>
      </c>
      <c r="U47" s="1" t="s">
        <v>73</v>
      </c>
      <c r="V47" s="1" t="b">
        <v>0</v>
      </c>
      <c r="W47" s="1" t="b">
        <v>0</v>
      </c>
      <c r="X47" s="1" t="b">
        <v>1</v>
      </c>
      <c r="Y47" s="1" t="b">
        <v>0</v>
      </c>
      <c r="Z47" s="1">
        <v>2</v>
      </c>
    </row>
    <row r="48" spans="1:26" ht="15.75" customHeight="1">
      <c r="A48" s="1">
        <v>0</v>
      </c>
      <c r="B48" s="1">
        <v>108232</v>
      </c>
      <c r="C48" s="1" t="s">
        <v>1000</v>
      </c>
      <c r="D48" s="1" t="s">
        <v>1002</v>
      </c>
      <c r="E48" s="1" t="s">
        <v>982</v>
      </c>
      <c r="F48" s="1" t="s">
        <v>885</v>
      </c>
      <c r="G48" s="8" t="s">
        <v>1004</v>
      </c>
      <c r="H48" s="1">
        <v>-86.526904000000002</v>
      </c>
      <c r="I48" s="1">
        <v>39.166383000000003</v>
      </c>
      <c r="J48" s="1">
        <v>10533</v>
      </c>
      <c r="K48" s="1">
        <v>24427</v>
      </c>
      <c r="L48" s="1">
        <v>48739</v>
      </c>
      <c r="M48" s="1">
        <v>24427</v>
      </c>
      <c r="N48" s="1">
        <v>48739</v>
      </c>
      <c r="O48" s="1">
        <v>15663</v>
      </c>
      <c r="P48" s="1">
        <v>39975</v>
      </c>
      <c r="Q48" s="1">
        <v>2</v>
      </c>
      <c r="R48" s="1">
        <v>2</v>
      </c>
      <c r="S48" s="1">
        <v>79</v>
      </c>
      <c r="T48" s="1">
        <v>39184</v>
      </c>
      <c r="U48" s="1" t="s">
        <v>73</v>
      </c>
      <c r="V48" s="1" t="b">
        <v>0</v>
      </c>
      <c r="W48" s="1" t="b">
        <v>0</v>
      </c>
      <c r="X48" s="1" t="b">
        <v>1</v>
      </c>
      <c r="Y48" s="1" t="b">
        <v>0</v>
      </c>
      <c r="Z48" s="1">
        <v>4</v>
      </c>
    </row>
    <row r="49" spans="1:26" ht="15.75" customHeight="1">
      <c r="A49" s="1">
        <v>1</v>
      </c>
      <c r="B49" s="1">
        <v>108232</v>
      </c>
      <c r="C49" s="1" t="s">
        <v>829</v>
      </c>
      <c r="D49" s="1" t="s">
        <v>831</v>
      </c>
      <c r="E49" s="1" t="s">
        <v>832</v>
      </c>
      <c r="F49" s="1" t="s">
        <v>835</v>
      </c>
      <c r="G49" s="8" t="s">
        <v>836</v>
      </c>
      <c r="H49" s="1">
        <v>-93.648504000000003</v>
      </c>
      <c r="I49" s="1">
        <v>42.026212000000001</v>
      </c>
      <c r="J49" s="1">
        <v>8636</v>
      </c>
      <c r="K49" s="1">
        <v>20606</v>
      </c>
      <c r="L49" s="1">
        <v>34442</v>
      </c>
      <c r="M49" s="1">
        <v>20606</v>
      </c>
      <c r="N49" s="1">
        <v>34442</v>
      </c>
      <c r="O49" s="1">
        <v>12060</v>
      </c>
      <c r="P49" s="1">
        <v>25896</v>
      </c>
      <c r="Q49" s="1">
        <v>2</v>
      </c>
      <c r="R49" s="1">
        <v>2</v>
      </c>
      <c r="S49" s="1">
        <v>87</v>
      </c>
      <c r="T49" s="1">
        <v>30671</v>
      </c>
      <c r="U49" s="1" t="s">
        <v>73</v>
      </c>
      <c r="V49" s="1" t="b">
        <v>1</v>
      </c>
      <c r="W49" s="1" t="b">
        <v>1</v>
      </c>
      <c r="X49" s="1" t="b">
        <v>1</v>
      </c>
      <c r="Y49" s="1" t="b">
        <v>1</v>
      </c>
      <c r="Z49" s="1">
        <v>14</v>
      </c>
    </row>
    <row r="50" spans="1:26" ht="15.75" customHeight="1">
      <c r="A50" s="1">
        <v>2</v>
      </c>
      <c r="B50" s="1">
        <v>108232</v>
      </c>
      <c r="C50" s="1" t="s">
        <v>2781</v>
      </c>
      <c r="D50" s="1" t="s">
        <v>2783</v>
      </c>
      <c r="E50" s="1" t="s">
        <v>2776</v>
      </c>
      <c r="F50" s="1" t="s">
        <v>564</v>
      </c>
      <c r="G50" s="8" t="s">
        <v>2784</v>
      </c>
      <c r="H50" s="1">
        <v>-78.870483999999905</v>
      </c>
      <c r="I50" s="1">
        <v>38.436310999999897</v>
      </c>
      <c r="J50" s="1">
        <v>10830</v>
      </c>
      <c r="K50" s="1">
        <v>26122</v>
      </c>
      <c r="L50" s="1">
        <v>42522</v>
      </c>
      <c r="M50" s="1">
        <v>26122</v>
      </c>
      <c r="N50" s="1">
        <v>42522</v>
      </c>
      <c r="O50" s="1">
        <v>17026</v>
      </c>
      <c r="P50" s="1">
        <v>33426</v>
      </c>
      <c r="Q50" s="1">
        <v>2</v>
      </c>
      <c r="R50" s="1">
        <v>2</v>
      </c>
      <c r="S50" s="1">
        <v>72</v>
      </c>
      <c r="T50" s="1">
        <v>19548</v>
      </c>
      <c r="U50" s="1" t="s">
        <v>73</v>
      </c>
      <c r="V50" s="1" t="b">
        <v>0</v>
      </c>
      <c r="W50" s="1" t="b">
        <v>0</v>
      </c>
      <c r="X50" s="1" t="b">
        <v>0</v>
      </c>
      <c r="Y50" s="1" t="b">
        <v>0</v>
      </c>
      <c r="Z50" s="1">
        <v>1</v>
      </c>
    </row>
    <row r="51" spans="1:26" ht="15.75" customHeight="1">
      <c r="A51" s="1">
        <v>3</v>
      </c>
      <c r="B51" s="1">
        <v>108232</v>
      </c>
      <c r="C51" s="1" t="s">
        <v>2335</v>
      </c>
      <c r="D51" s="1" t="s">
        <v>2315</v>
      </c>
      <c r="E51" s="1" t="s">
        <v>2274</v>
      </c>
      <c r="F51" s="1" t="s">
        <v>1797</v>
      </c>
      <c r="G51" s="8" t="s">
        <v>2338</v>
      </c>
      <c r="H51" s="1">
        <v>-75.192644999999999</v>
      </c>
      <c r="I51" s="1">
        <v>40.022882000000003</v>
      </c>
      <c r="J51" s="1">
        <v>39280</v>
      </c>
      <c r="K51" s="1">
        <v>57931</v>
      </c>
      <c r="L51" s="1">
        <v>57931</v>
      </c>
      <c r="M51" s="1">
        <v>58180</v>
      </c>
      <c r="N51" s="1">
        <v>58180</v>
      </c>
      <c r="O51" s="1">
        <v>45176</v>
      </c>
      <c r="P51" s="1">
        <v>45176</v>
      </c>
      <c r="Q51" s="1">
        <v>2</v>
      </c>
      <c r="R51" s="1">
        <v>2</v>
      </c>
      <c r="S51" s="1">
        <v>61</v>
      </c>
      <c r="T51" s="1">
        <v>2701</v>
      </c>
      <c r="U51" s="1" t="s">
        <v>123</v>
      </c>
      <c r="V51" s="1" t="b">
        <v>0</v>
      </c>
      <c r="W51" s="1" t="b">
        <v>0</v>
      </c>
      <c r="X51" s="1" t="b">
        <v>1</v>
      </c>
      <c r="Y51" s="1" t="b">
        <v>0</v>
      </c>
      <c r="Z51" s="1">
        <v>13</v>
      </c>
    </row>
    <row r="52" spans="1:26" ht="15.75" customHeight="1">
      <c r="A52" s="1">
        <v>4</v>
      </c>
      <c r="B52" s="1">
        <v>108232</v>
      </c>
      <c r="C52" s="1" t="s">
        <v>894</v>
      </c>
      <c r="D52" s="1" t="s">
        <v>896</v>
      </c>
      <c r="E52" s="1" t="s">
        <v>884</v>
      </c>
      <c r="F52" s="1" t="s">
        <v>885</v>
      </c>
      <c r="G52" s="8" t="s">
        <v>898</v>
      </c>
      <c r="H52" s="1">
        <v>-88.289707999999905</v>
      </c>
      <c r="I52" s="1">
        <v>42.058959999999999</v>
      </c>
      <c r="J52" s="1">
        <v>29434</v>
      </c>
      <c r="K52" s="1">
        <v>42794</v>
      </c>
      <c r="L52" s="1">
        <v>42794</v>
      </c>
      <c r="M52" s="1">
        <v>40704</v>
      </c>
      <c r="N52" s="1">
        <v>40704</v>
      </c>
      <c r="O52" s="1">
        <v>34204</v>
      </c>
      <c r="P52" s="1">
        <v>34204</v>
      </c>
      <c r="Q52" s="1">
        <v>2</v>
      </c>
      <c r="R52" s="1">
        <v>2</v>
      </c>
      <c r="S52" s="1">
        <v>75</v>
      </c>
      <c r="T52" s="1">
        <v>1135</v>
      </c>
      <c r="U52" s="1" t="s">
        <v>123</v>
      </c>
      <c r="V52" s="1" t="b">
        <v>0</v>
      </c>
      <c r="W52" s="1" t="b">
        <v>0</v>
      </c>
      <c r="X52" s="1" t="b">
        <v>0</v>
      </c>
      <c r="Y52" s="1" t="b">
        <v>0</v>
      </c>
      <c r="Z52" s="1">
        <v>3</v>
      </c>
    </row>
    <row r="53" spans="1:26" ht="15.75" customHeight="1">
      <c r="A53" s="1">
        <v>5</v>
      </c>
      <c r="B53" s="1">
        <v>108232</v>
      </c>
      <c r="C53" s="1" t="s">
        <v>774</v>
      </c>
      <c r="D53" s="1" t="s">
        <v>776</v>
      </c>
      <c r="E53" s="1" t="s">
        <v>736</v>
      </c>
      <c r="F53" s="1" t="s">
        <v>564</v>
      </c>
      <c r="G53" s="8" t="s">
        <v>777</v>
      </c>
      <c r="H53" s="1">
        <v>-84.583051999999995</v>
      </c>
      <c r="I53" s="1">
        <v>34.038806999999998</v>
      </c>
      <c r="J53" s="1">
        <v>6347</v>
      </c>
      <c r="K53" s="1">
        <v>25773</v>
      </c>
      <c r="L53" s="1">
        <v>36755</v>
      </c>
      <c r="M53" s="1">
        <v>25773</v>
      </c>
      <c r="N53" s="1">
        <v>36755</v>
      </c>
      <c r="O53" s="1">
        <v>14306</v>
      </c>
      <c r="P53" s="1">
        <v>25288</v>
      </c>
      <c r="Q53" s="1">
        <v>2</v>
      </c>
      <c r="R53" s="1">
        <v>2</v>
      </c>
      <c r="S53" s="1">
        <v>59</v>
      </c>
      <c r="T53" s="1">
        <v>32166</v>
      </c>
      <c r="U53" s="1" t="s">
        <v>73</v>
      </c>
      <c r="V53" s="1" t="b">
        <v>0</v>
      </c>
      <c r="W53" s="1" t="b">
        <v>0</v>
      </c>
      <c r="X53" s="1" t="b">
        <v>1</v>
      </c>
      <c r="Y53" s="1" t="b">
        <v>0</v>
      </c>
      <c r="Z53" s="1">
        <v>1</v>
      </c>
    </row>
    <row r="54" spans="1:26" ht="15.75" customHeight="1">
      <c r="A54" s="1">
        <v>6</v>
      </c>
      <c r="B54" s="1">
        <v>108232</v>
      </c>
      <c r="C54" s="1" t="s">
        <v>2122</v>
      </c>
      <c r="D54" s="1" t="s">
        <v>2124</v>
      </c>
      <c r="E54" s="1" t="s">
        <v>2091</v>
      </c>
      <c r="F54" s="1" t="s">
        <v>885</v>
      </c>
      <c r="G54" s="8" t="s">
        <v>2126</v>
      </c>
      <c r="H54" s="1">
        <v>-81.342532999999904</v>
      </c>
      <c r="I54" s="1">
        <v>41.146653000000001</v>
      </c>
      <c r="J54" s="1">
        <v>10012</v>
      </c>
      <c r="K54" s="1">
        <v>25514</v>
      </c>
      <c r="L54" s="1">
        <v>34046</v>
      </c>
      <c r="M54" s="1">
        <v>25514</v>
      </c>
      <c r="N54" s="1">
        <v>34046</v>
      </c>
      <c r="O54" s="1">
        <v>15688</v>
      </c>
      <c r="P54" s="1">
        <v>24220</v>
      </c>
      <c r="Q54" s="1">
        <v>2</v>
      </c>
      <c r="R54" s="1">
        <v>2</v>
      </c>
      <c r="S54" s="1">
        <v>85</v>
      </c>
      <c r="T54" s="1">
        <v>23684</v>
      </c>
      <c r="U54" s="1" t="s">
        <v>73</v>
      </c>
      <c r="V54" s="1" t="b">
        <v>0</v>
      </c>
      <c r="W54" s="1" t="b">
        <v>0</v>
      </c>
      <c r="X54" s="1" t="b">
        <v>0</v>
      </c>
      <c r="Y54" s="1" t="b">
        <v>1</v>
      </c>
      <c r="Z54" s="1">
        <v>10</v>
      </c>
    </row>
    <row r="55" spans="1:26" ht="15.75" customHeight="1">
      <c r="A55" s="1">
        <v>7</v>
      </c>
      <c r="B55" s="1">
        <v>108232</v>
      </c>
      <c r="C55" s="1" t="s">
        <v>1423</v>
      </c>
      <c r="D55" s="1" t="s">
        <v>1425</v>
      </c>
      <c r="E55" s="1" t="s">
        <v>1403</v>
      </c>
      <c r="F55" s="1" t="s">
        <v>885</v>
      </c>
      <c r="G55" s="8" t="s">
        <v>1426</v>
      </c>
      <c r="H55" s="1">
        <v>-83.249796700000005</v>
      </c>
      <c r="I55" s="1">
        <v>42.475501100000002</v>
      </c>
      <c r="J55" s="1">
        <v>51846</v>
      </c>
      <c r="K55" s="87">
        <v>53676</v>
      </c>
      <c r="L55" s="87">
        <v>53676</v>
      </c>
      <c r="M55" s="54">
        <v>53676</v>
      </c>
      <c r="N55" s="54">
        <v>53676</v>
      </c>
      <c r="O55" s="87">
        <v>42776</v>
      </c>
      <c r="P55" s="87">
        <v>42776</v>
      </c>
      <c r="Q55" s="87">
        <v>2</v>
      </c>
      <c r="R55" s="87">
        <v>2</v>
      </c>
      <c r="S55" s="87">
        <v>79</v>
      </c>
      <c r="T55" s="87">
        <v>2172</v>
      </c>
      <c r="U55" s="1" t="s">
        <v>123</v>
      </c>
      <c r="V55" s="1" t="b">
        <v>0</v>
      </c>
      <c r="W55" s="1" t="b">
        <v>0</v>
      </c>
      <c r="X55" s="1" t="b">
        <v>1</v>
      </c>
      <c r="Y55" s="1" t="b">
        <v>1</v>
      </c>
      <c r="Z55" s="1">
        <v>6</v>
      </c>
    </row>
    <row r="56" spans="1:26" ht="15.75" customHeight="1">
      <c r="A56" s="1">
        <v>8</v>
      </c>
      <c r="B56" s="1">
        <v>108232</v>
      </c>
      <c r="C56" s="1" t="s">
        <v>1085</v>
      </c>
      <c r="D56" s="1" t="s">
        <v>1087</v>
      </c>
      <c r="E56" s="1" t="s">
        <v>1088</v>
      </c>
      <c r="F56" s="1" t="s">
        <v>130</v>
      </c>
      <c r="G56" s="8" t="s">
        <v>1090</v>
      </c>
      <c r="H56" s="1">
        <v>-91.178921000000003</v>
      </c>
      <c r="I56" s="1">
        <v>30.414985999999999</v>
      </c>
      <c r="J56" s="1">
        <v>11374</v>
      </c>
      <c r="K56" s="1">
        <v>29704</v>
      </c>
      <c r="L56" s="1">
        <v>46381</v>
      </c>
      <c r="M56" s="1">
        <v>33966</v>
      </c>
      <c r="N56" s="1">
        <v>50643</v>
      </c>
      <c r="O56" s="1">
        <v>17954</v>
      </c>
      <c r="P56" s="1">
        <v>34631</v>
      </c>
      <c r="Q56" s="1">
        <v>2</v>
      </c>
      <c r="R56" s="1">
        <v>2</v>
      </c>
      <c r="S56" s="1">
        <v>76</v>
      </c>
      <c r="T56" s="1">
        <v>26118</v>
      </c>
      <c r="U56" s="1" t="s">
        <v>73</v>
      </c>
      <c r="V56" s="1" t="b">
        <v>1</v>
      </c>
      <c r="W56" s="1" t="b">
        <v>0</v>
      </c>
      <c r="X56" s="1" t="b">
        <v>1</v>
      </c>
      <c r="Y56" s="1" t="b">
        <v>1</v>
      </c>
      <c r="Z56" s="1">
        <v>6</v>
      </c>
    </row>
    <row r="57" spans="1:26" ht="15.75" customHeight="1">
      <c r="A57" s="1">
        <v>9</v>
      </c>
      <c r="B57" s="1">
        <v>108232</v>
      </c>
      <c r="C57" s="1" t="s">
        <v>1101</v>
      </c>
      <c r="D57" s="1" t="s">
        <v>1103</v>
      </c>
      <c r="E57" s="1" t="s">
        <v>1088</v>
      </c>
      <c r="F57" s="1" t="s">
        <v>130</v>
      </c>
      <c r="G57" s="8" t="s">
        <v>1104</v>
      </c>
      <c r="H57" s="1">
        <v>-92.649963</v>
      </c>
      <c r="I57" s="1">
        <v>32.528296999999903</v>
      </c>
      <c r="J57" s="1">
        <v>9645</v>
      </c>
      <c r="K57" s="1">
        <v>20364</v>
      </c>
      <c r="L57" s="1">
        <v>29277</v>
      </c>
      <c r="M57" s="1">
        <v>22521</v>
      </c>
      <c r="N57" s="1">
        <v>31434</v>
      </c>
      <c r="O57" s="1">
        <v>17625</v>
      </c>
      <c r="P57" s="1">
        <v>26538</v>
      </c>
      <c r="Q57" s="1">
        <v>2</v>
      </c>
      <c r="R57" s="1">
        <v>2</v>
      </c>
      <c r="S57" s="1">
        <v>63</v>
      </c>
      <c r="T57" s="1">
        <v>11281</v>
      </c>
      <c r="U57" s="1" t="s">
        <v>73</v>
      </c>
      <c r="V57" s="1" t="b">
        <v>0</v>
      </c>
      <c r="W57" s="1" t="b">
        <v>0</v>
      </c>
      <c r="X57" s="1" t="b">
        <v>0</v>
      </c>
      <c r="Y57" s="1" t="b">
        <v>0</v>
      </c>
      <c r="Z57" s="1">
        <v>3</v>
      </c>
    </row>
    <row r="58" spans="1:26" ht="15.75" customHeight="1">
      <c r="A58" s="1">
        <v>90</v>
      </c>
      <c r="B58" s="1">
        <v>110361</v>
      </c>
      <c r="C58" s="1" t="s">
        <v>1354</v>
      </c>
      <c r="D58" s="1" t="s">
        <v>1347</v>
      </c>
      <c r="E58" s="1" t="s">
        <v>1324</v>
      </c>
      <c r="F58" s="1" t="s">
        <v>564</v>
      </c>
      <c r="G58" s="8" t="s">
        <v>1357</v>
      </c>
      <c r="H58" s="1">
        <v>-76.621032999999997</v>
      </c>
      <c r="I58" s="1">
        <v>39.308791999999997</v>
      </c>
      <c r="J58" s="1">
        <v>46990</v>
      </c>
      <c r="K58" s="1">
        <v>62850</v>
      </c>
      <c r="L58" s="1">
        <v>62850</v>
      </c>
      <c r="M58" s="1">
        <v>60460</v>
      </c>
      <c r="N58" s="1">
        <v>60460</v>
      </c>
      <c r="O58" s="1">
        <v>49990</v>
      </c>
      <c r="P58" s="1">
        <v>49990</v>
      </c>
      <c r="Q58" s="1">
        <v>2</v>
      </c>
      <c r="R58" s="1">
        <v>2</v>
      </c>
      <c r="S58" s="1">
        <v>57</v>
      </c>
      <c r="T58" s="1">
        <v>1730</v>
      </c>
      <c r="U58" s="1" t="s">
        <v>123</v>
      </c>
      <c r="V58" s="1" t="b">
        <v>0</v>
      </c>
      <c r="W58" s="1" t="b">
        <v>0</v>
      </c>
      <c r="X58" s="1" t="b">
        <v>0</v>
      </c>
      <c r="Y58" s="1" t="b">
        <v>0</v>
      </c>
      <c r="Z58" s="1">
        <v>1</v>
      </c>
    </row>
    <row r="59" spans="1:26" ht="15.75" customHeight="1">
      <c r="A59" s="1">
        <v>91</v>
      </c>
      <c r="B59" s="1">
        <v>110361</v>
      </c>
      <c r="C59" s="1" t="s">
        <v>2355</v>
      </c>
      <c r="D59" s="1" t="s">
        <v>2357</v>
      </c>
      <c r="E59" s="1" t="s">
        <v>2274</v>
      </c>
      <c r="F59" s="1" t="s">
        <v>1797</v>
      </c>
      <c r="G59" s="8" t="s">
        <v>2359</v>
      </c>
      <c r="H59" s="1">
        <v>-75.633995999999996</v>
      </c>
      <c r="I59" s="1">
        <v>41.434978000000001</v>
      </c>
      <c r="J59" s="1">
        <v>33940</v>
      </c>
      <c r="K59" s="1">
        <v>50340</v>
      </c>
      <c r="L59" s="1">
        <v>50340</v>
      </c>
      <c r="M59" s="1">
        <v>46640</v>
      </c>
      <c r="N59" s="1">
        <v>46640</v>
      </c>
      <c r="O59" s="1">
        <v>38640</v>
      </c>
      <c r="P59" s="1">
        <v>38640</v>
      </c>
      <c r="Q59" s="1">
        <v>2</v>
      </c>
      <c r="R59" s="1">
        <v>2</v>
      </c>
      <c r="S59" s="1">
        <v>68</v>
      </c>
      <c r="T59" s="1">
        <v>1931</v>
      </c>
      <c r="U59" s="1" t="s">
        <v>123</v>
      </c>
      <c r="V59" s="1" t="b">
        <v>0</v>
      </c>
      <c r="W59" s="1" t="b">
        <v>0</v>
      </c>
      <c r="X59" s="1" t="b">
        <v>1</v>
      </c>
      <c r="Y59" s="1" t="b">
        <v>0</v>
      </c>
      <c r="Z59" s="1">
        <v>4</v>
      </c>
    </row>
    <row r="60" spans="1:26" ht="15.75" customHeight="1">
      <c r="A60" s="1">
        <v>92</v>
      </c>
      <c r="B60" s="1">
        <v>110361</v>
      </c>
      <c r="C60" s="1" t="s">
        <v>1204</v>
      </c>
      <c r="D60" s="1" t="s">
        <v>1150</v>
      </c>
      <c r="E60" s="1" t="s">
        <v>1151</v>
      </c>
      <c r="F60" s="1" t="s">
        <v>539</v>
      </c>
      <c r="G60" s="8" t="s">
        <v>1207</v>
      </c>
      <c r="H60" s="1">
        <v>-71.099275000000006</v>
      </c>
      <c r="I60" s="1">
        <v>42.336861999999897</v>
      </c>
      <c r="J60" s="1">
        <v>12700</v>
      </c>
      <c r="K60" s="1">
        <v>29700</v>
      </c>
      <c r="L60" s="1">
        <v>51400</v>
      </c>
      <c r="M60" s="1">
        <v>29700</v>
      </c>
      <c r="N60" s="1">
        <v>51400</v>
      </c>
      <c r="O60" s="1">
        <v>20200</v>
      </c>
      <c r="P60" s="1">
        <v>41900</v>
      </c>
      <c r="Q60" s="1">
        <v>2</v>
      </c>
      <c r="R60" s="1">
        <v>2</v>
      </c>
      <c r="S60" s="1">
        <v>71</v>
      </c>
      <c r="T60" s="1">
        <v>1842</v>
      </c>
      <c r="U60" s="1" t="s">
        <v>123</v>
      </c>
      <c r="V60" s="1" t="b">
        <v>0</v>
      </c>
      <c r="W60" s="1" t="b">
        <v>0</v>
      </c>
      <c r="X60" s="1" t="b">
        <v>0</v>
      </c>
      <c r="Y60" s="1" t="b">
        <v>0</v>
      </c>
      <c r="Z60" s="1">
        <v>2</v>
      </c>
    </row>
    <row r="61" spans="1:26" ht="15.75" customHeight="1">
      <c r="A61" s="1">
        <v>93</v>
      </c>
      <c r="B61" s="1">
        <v>110370</v>
      </c>
      <c r="C61" s="1" t="s">
        <v>1209</v>
      </c>
      <c r="D61" s="1" t="s">
        <v>1183</v>
      </c>
      <c r="E61" s="1" t="s">
        <v>1151</v>
      </c>
      <c r="F61" s="1" t="s">
        <v>539</v>
      </c>
      <c r="G61" s="8" t="s">
        <v>1212</v>
      </c>
      <c r="H61" s="1">
        <v>-71.092115000000007</v>
      </c>
      <c r="I61" s="1">
        <v>42.360095000000001</v>
      </c>
      <c r="J61" s="1">
        <v>49892</v>
      </c>
      <c r="K61" s="1">
        <v>67430</v>
      </c>
      <c r="L61" s="1">
        <v>67430</v>
      </c>
      <c r="M61" s="1">
        <v>50892</v>
      </c>
      <c r="N61" s="1">
        <v>50892</v>
      </c>
      <c r="O61" s="1">
        <v>52710</v>
      </c>
      <c r="P61" s="1">
        <v>52710</v>
      </c>
      <c r="Q61" s="1">
        <v>2</v>
      </c>
      <c r="R61" s="1">
        <v>2</v>
      </c>
      <c r="S61" s="1">
        <v>8</v>
      </c>
      <c r="T61" s="1">
        <v>4524</v>
      </c>
      <c r="U61" s="1" t="s">
        <v>123</v>
      </c>
      <c r="V61" s="1" t="b">
        <v>0</v>
      </c>
      <c r="W61" s="1" t="b">
        <v>0</v>
      </c>
      <c r="X61" s="1" t="b">
        <v>0</v>
      </c>
      <c r="Y61" s="1" t="b">
        <v>0</v>
      </c>
      <c r="Z61" s="1">
        <v>13</v>
      </c>
    </row>
    <row r="62" spans="1:26" ht="15.75" customHeight="1">
      <c r="A62" s="1">
        <v>94</v>
      </c>
      <c r="B62" s="1">
        <v>110370</v>
      </c>
      <c r="C62" s="1" t="s">
        <v>2140</v>
      </c>
      <c r="D62" s="1" t="s">
        <v>2142</v>
      </c>
      <c r="E62" s="1" t="s">
        <v>2091</v>
      </c>
      <c r="F62" s="1" t="s">
        <v>885</v>
      </c>
      <c r="G62" s="8" t="s">
        <v>2143</v>
      </c>
      <c r="H62" s="1">
        <v>-84.731820999999997</v>
      </c>
      <c r="I62" s="1">
        <v>39.509641999999999</v>
      </c>
      <c r="J62" s="1">
        <v>14958</v>
      </c>
      <c r="K62" s="1">
        <v>31811</v>
      </c>
      <c r="L62" s="1">
        <v>51064</v>
      </c>
      <c r="M62" s="1">
        <v>31811</v>
      </c>
      <c r="N62" s="1">
        <v>51064</v>
      </c>
      <c r="O62" s="1">
        <v>19524</v>
      </c>
      <c r="P62" s="1">
        <v>38777</v>
      </c>
      <c r="Q62" s="1">
        <v>2</v>
      </c>
      <c r="R62" s="1">
        <v>2</v>
      </c>
      <c r="S62" s="1">
        <v>65</v>
      </c>
      <c r="T62" s="1">
        <v>16981</v>
      </c>
      <c r="U62" s="1" t="s">
        <v>73</v>
      </c>
      <c r="V62" s="1" t="b">
        <v>0</v>
      </c>
      <c r="W62" s="1" t="b">
        <v>0</v>
      </c>
      <c r="X62" s="1" t="b">
        <v>0</v>
      </c>
      <c r="Y62" s="1" t="b">
        <v>0</v>
      </c>
      <c r="Z62" s="1">
        <v>4</v>
      </c>
    </row>
    <row r="63" spans="1:26" ht="15.75" customHeight="1">
      <c r="A63" s="1">
        <v>95</v>
      </c>
      <c r="B63" s="1">
        <v>110370</v>
      </c>
      <c r="C63" s="1" t="s">
        <v>1441</v>
      </c>
      <c r="D63" s="1" t="s">
        <v>1442</v>
      </c>
      <c r="E63" s="1" t="s">
        <v>1403</v>
      </c>
      <c r="F63" s="1" t="s">
        <v>885</v>
      </c>
      <c r="G63" s="8" t="s">
        <v>1444</v>
      </c>
      <c r="H63" s="1">
        <v>-84.476111000000003</v>
      </c>
      <c r="I63" s="1">
        <v>42.732120000000002</v>
      </c>
      <c r="J63" s="1">
        <v>14460</v>
      </c>
      <c r="K63" s="1">
        <v>28478</v>
      </c>
      <c r="L63" s="1">
        <v>53424</v>
      </c>
      <c r="M63" s="1">
        <v>28478</v>
      </c>
      <c r="N63" s="1">
        <v>53424</v>
      </c>
      <c r="O63" s="1">
        <v>18452</v>
      </c>
      <c r="P63" s="1">
        <v>43398</v>
      </c>
      <c r="Q63" s="1">
        <v>2</v>
      </c>
      <c r="R63" s="1">
        <v>2</v>
      </c>
      <c r="S63" s="1">
        <v>66</v>
      </c>
      <c r="T63" s="1">
        <v>39090</v>
      </c>
      <c r="U63" s="1" t="s">
        <v>73</v>
      </c>
      <c r="V63" s="1" t="b">
        <v>1</v>
      </c>
      <c r="W63" s="1" t="b">
        <v>0</v>
      </c>
      <c r="X63" s="1" t="b">
        <v>1</v>
      </c>
      <c r="Y63" s="1" t="b">
        <v>1</v>
      </c>
      <c r="Z63" s="1">
        <v>8</v>
      </c>
    </row>
    <row r="64" spans="1:26" ht="15.75" customHeight="1">
      <c r="A64" s="1">
        <v>96</v>
      </c>
      <c r="B64" s="1">
        <v>110370</v>
      </c>
      <c r="C64" s="1" t="s">
        <v>1531</v>
      </c>
      <c r="D64" s="1" t="s">
        <v>1533</v>
      </c>
      <c r="E64" s="1" t="s">
        <v>1508</v>
      </c>
      <c r="F64" s="1" t="s">
        <v>835</v>
      </c>
      <c r="G64" s="8" t="s">
        <v>1534</v>
      </c>
      <c r="H64" s="1">
        <v>-93.999449999999996</v>
      </c>
      <c r="I64" s="1">
        <v>44.146712000000001</v>
      </c>
      <c r="J64" s="1">
        <v>8164</v>
      </c>
      <c r="K64" s="1">
        <v>20226</v>
      </c>
      <c r="L64" s="1">
        <v>28278</v>
      </c>
      <c r="M64" s="1">
        <v>18844</v>
      </c>
      <c r="N64" s="1">
        <v>26896</v>
      </c>
      <c r="O64" s="1">
        <v>11716</v>
      </c>
      <c r="P64" s="1">
        <v>19768</v>
      </c>
      <c r="Q64" s="1">
        <v>2</v>
      </c>
      <c r="R64" s="1">
        <v>2</v>
      </c>
      <c r="S64" s="1">
        <v>62</v>
      </c>
      <c r="T64" s="1">
        <v>13192</v>
      </c>
      <c r="U64" s="1" t="s">
        <v>73</v>
      </c>
      <c r="V64" s="1" t="b">
        <v>0</v>
      </c>
      <c r="W64" s="1" t="b">
        <v>0</v>
      </c>
      <c r="X64" s="1" t="b">
        <v>0</v>
      </c>
      <c r="Y64" s="1" t="b">
        <v>0</v>
      </c>
      <c r="Z64" s="1">
        <v>2</v>
      </c>
    </row>
    <row r="65" spans="1:26" ht="15.75" customHeight="1">
      <c r="A65" s="1">
        <v>97</v>
      </c>
      <c r="B65" s="1">
        <v>110422</v>
      </c>
      <c r="C65" s="1" t="s">
        <v>1658</v>
      </c>
      <c r="D65" s="1" t="s">
        <v>1660</v>
      </c>
      <c r="E65" s="1" t="s">
        <v>1652</v>
      </c>
      <c r="F65" s="1" t="s">
        <v>71</v>
      </c>
      <c r="G65" s="8" t="s">
        <v>1661</v>
      </c>
      <c r="H65" s="1">
        <v>-88.790138999999996</v>
      </c>
      <c r="I65" s="1">
        <v>33.454852000000002</v>
      </c>
      <c r="J65" s="1">
        <v>8318</v>
      </c>
      <c r="K65" s="1">
        <v>24370</v>
      </c>
      <c r="L65" s="1">
        <v>38410</v>
      </c>
      <c r="M65" s="1">
        <v>24370</v>
      </c>
      <c r="N65" s="1">
        <v>38410</v>
      </c>
      <c r="O65" s="1">
        <v>14976</v>
      </c>
      <c r="P65" s="1">
        <v>29016</v>
      </c>
      <c r="Q65" s="1">
        <v>2</v>
      </c>
      <c r="R65" s="1">
        <v>2</v>
      </c>
      <c r="S65" s="1">
        <v>56</v>
      </c>
      <c r="T65" s="1">
        <v>18090</v>
      </c>
      <c r="U65" s="1" t="s">
        <v>73</v>
      </c>
      <c r="V65" s="1" t="b">
        <v>1</v>
      </c>
      <c r="W65" s="1" t="b">
        <v>0</v>
      </c>
      <c r="X65" s="1" t="b">
        <v>1</v>
      </c>
      <c r="Y65" s="1" t="b">
        <v>0</v>
      </c>
      <c r="Z65" s="1">
        <v>6</v>
      </c>
    </row>
    <row r="66" spans="1:26" ht="15.75" customHeight="1">
      <c r="A66" s="1">
        <v>98</v>
      </c>
      <c r="B66" s="1">
        <v>110422</v>
      </c>
      <c r="C66" s="1" t="s">
        <v>1590</v>
      </c>
      <c r="D66" s="1" t="s">
        <v>1583</v>
      </c>
      <c r="E66" s="1" t="s">
        <v>1584</v>
      </c>
      <c r="F66" s="1" t="s">
        <v>835</v>
      </c>
      <c r="G66" s="8" t="s">
        <v>1592</v>
      </c>
      <c r="H66" s="1">
        <v>-93.276820999999998</v>
      </c>
      <c r="I66" s="1">
        <v>37.197983000000001</v>
      </c>
      <c r="J66" s="1">
        <v>7306</v>
      </c>
      <c r="K66" s="1">
        <v>21062</v>
      </c>
      <c r="L66" s="1">
        <v>28502</v>
      </c>
      <c r="M66" s="1">
        <v>21062</v>
      </c>
      <c r="N66" s="1">
        <v>28502</v>
      </c>
      <c r="O66" s="1">
        <v>12525</v>
      </c>
      <c r="P66" s="1">
        <v>19965</v>
      </c>
      <c r="Q66" s="1">
        <v>2</v>
      </c>
      <c r="R66" s="1">
        <v>2</v>
      </c>
      <c r="S66" s="1">
        <v>84</v>
      </c>
      <c r="T66" s="1">
        <v>20316</v>
      </c>
      <c r="U66" s="1" t="s">
        <v>73</v>
      </c>
      <c r="V66" s="1" t="b">
        <v>0</v>
      </c>
      <c r="W66" s="1" t="b">
        <v>0</v>
      </c>
      <c r="X66" s="1" t="b">
        <v>0</v>
      </c>
      <c r="Y66" s="1" t="b">
        <v>0</v>
      </c>
      <c r="Z66" s="1">
        <v>2</v>
      </c>
    </row>
    <row r="67" spans="1:26" ht="15.75" customHeight="1">
      <c r="A67" s="1">
        <v>99</v>
      </c>
      <c r="B67" s="1">
        <v>110422</v>
      </c>
      <c r="C67" s="1" t="s">
        <v>1672</v>
      </c>
      <c r="D67" s="1" t="s">
        <v>1673</v>
      </c>
      <c r="E67" s="1" t="s">
        <v>1674</v>
      </c>
      <c r="F67" s="1" t="s">
        <v>168</v>
      </c>
      <c r="G67" s="8" t="s">
        <v>1675</v>
      </c>
      <c r="H67" s="1">
        <v>-111.048812</v>
      </c>
      <c r="I67" s="1">
        <v>45.666725999999997</v>
      </c>
      <c r="J67" s="1">
        <v>7079</v>
      </c>
      <c r="K67" s="1">
        <v>21129</v>
      </c>
      <c r="L67" s="1">
        <v>38121</v>
      </c>
      <c r="M67" s="1">
        <v>21129</v>
      </c>
      <c r="N67" s="1">
        <v>38121</v>
      </c>
      <c r="O67" s="1">
        <v>11879</v>
      </c>
      <c r="P67" s="1">
        <v>28871</v>
      </c>
      <c r="Q67" s="1">
        <v>2</v>
      </c>
      <c r="R67" s="1">
        <v>2</v>
      </c>
      <c r="S67" s="1">
        <v>83</v>
      </c>
      <c r="T67" s="1">
        <v>14340</v>
      </c>
      <c r="U67" s="1" t="s">
        <v>73</v>
      </c>
      <c r="V67" s="1" t="b">
        <v>1</v>
      </c>
      <c r="W67" s="1" t="b">
        <v>0</v>
      </c>
      <c r="X67" s="1" t="b">
        <v>1</v>
      </c>
      <c r="Y67" s="1" t="b">
        <v>0</v>
      </c>
      <c r="Z67" s="1">
        <v>2</v>
      </c>
    </row>
    <row r="68" spans="1:26" ht="15.75" customHeight="1">
      <c r="A68" s="1">
        <v>100</v>
      </c>
      <c r="B68" s="1">
        <v>110422</v>
      </c>
      <c r="C68" s="1" t="s">
        <v>1802</v>
      </c>
      <c r="D68" s="1" t="s">
        <v>610</v>
      </c>
      <c r="E68" s="1" t="s">
        <v>1796</v>
      </c>
      <c r="F68" s="1" t="s">
        <v>1797</v>
      </c>
      <c r="G68" s="8" t="s">
        <v>1804</v>
      </c>
      <c r="H68" s="1">
        <v>-74.177113000000006</v>
      </c>
      <c r="I68" s="1">
        <v>40.741996999999998</v>
      </c>
      <c r="J68" s="1">
        <v>16898</v>
      </c>
      <c r="K68" s="1">
        <v>36498</v>
      </c>
      <c r="L68" s="1">
        <v>51518</v>
      </c>
      <c r="M68" s="1">
        <v>35798</v>
      </c>
      <c r="N68" s="1">
        <v>50818</v>
      </c>
      <c r="O68" s="1">
        <v>25398</v>
      </c>
      <c r="P68" s="1">
        <v>40418</v>
      </c>
      <c r="Q68" s="1">
        <v>2</v>
      </c>
      <c r="R68" s="1">
        <v>2</v>
      </c>
      <c r="S68" s="1">
        <v>59</v>
      </c>
      <c r="T68" s="1">
        <v>8211</v>
      </c>
      <c r="U68" s="1" t="s">
        <v>73</v>
      </c>
      <c r="V68" s="1" t="b">
        <v>0</v>
      </c>
      <c r="W68" s="1" t="b">
        <v>0</v>
      </c>
      <c r="X68" s="1" t="b">
        <v>1</v>
      </c>
      <c r="Y68" s="1" t="b">
        <v>1</v>
      </c>
      <c r="Z68" s="1">
        <v>7</v>
      </c>
    </row>
    <row r="69" spans="1:26" ht="15.75" customHeight="1">
      <c r="A69" s="1">
        <v>101</v>
      </c>
      <c r="B69" s="1">
        <v>110422</v>
      </c>
      <c r="C69" s="1" t="s">
        <v>334</v>
      </c>
      <c r="D69" s="1" t="s">
        <v>336</v>
      </c>
      <c r="E69" s="1" t="s">
        <v>241</v>
      </c>
      <c r="F69" s="1" t="s">
        <v>242</v>
      </c>
      <c r="G69" s="8" t="s">
        <v>337</v>
      </c>
      <c r="H69" s="1">
        <v>-117.153457199999</v>
      </c>
      <c r="I69" s="1">
        <v>32.7133678</v>
      </c>
      <c r="J69" s="1">
        <v>53508</v>
      </c>
      <c r="K69" s="87" t="s">
        <v>244</v>
      </c>
      <c r="L69" s="87" t="s">
        <v>244</v>
      </c>
      <c r="M69" s="87">
        <v>55686</v>
      </c>
      <c r="N69" s="87">
        <v>55686</v>
      </c>
      <c r="O69" s="87">
        <v>42177</v>
      </c>
      <c r="P69" s="87">
        <v>42177</v>
      </c>
      <c r="Q69" s="87">
        <v>2</v>
      </c>
      <c r="R69" s="87">
        <v>2</v>
      </c>
      <c r="S69" s="87">
        <v>98</v>
      </c>
      <c r="T69" s="87">
        <v>402</v>
      </c>
      <c r="U69" s="1" t="s">
        <v>123</v>
      </c>
      <c r="V69" s="1" t="b">
        <v>0</v>
      </c>
      <c r="W69" s="1" t="b">
        <v>0</v>
      </c>
      <c r="X69" s="1" t="b">
        <v>1</v>
      </c>
      <c r="Y69" s="1" t="b">
        <v>1</v>
      </c>
      <c r="Z69" s="1">
        <v>8</v>
      </c>
    </row>
    <row r="70" spans="1:26" ht="15.75" customHeight="1">
      <c r="A70" s="1">
        <v>102</v>
      </c>
      <c r="B70" s="1">
        <v>110422</v>
      </c>
      <c r="C70" s="1" t="s">
        <v>1952</v>
      </c>
      <c r="D70" s="1" t="s">
        <v>1954</v>
      </c>
      <c r="E70" s="1" t="s">
        <v>1878</v>
      </c>
      <c r="F70" s="1" t="s">
        <v>1797</v>
      </c>
      <c r="G70" s="8" t="s">
        <v>1956</v>
      </c>
      <c r="H70" s="1">
        <v>-73.607799999999997</v>
      </c>
      <c r="I70" s="1">
        <v>40.812446999999999</v>
      </c>
      <c r="J70" s="1">
        <v>35870</v>
      </c>
      <c r="K70" s="1">
        <v>57154</v>
      </c>
      <c r="L70" s="1">
        <v>57154</v>
      </c>
      <c r="M70" s="1">
        <v>55118</v>
      </c>
      <c r="N70" s="1">
        <v>55118</v>
      </c>
      <c r="O70" s="1">
        <v>41426</v>
      </c>
      <c r="P70" s="1">
        <v>41426</v>
      </c>
      <c r="Q70" s="1">
        <v>2</v>
      </c>
      <c r="R70" s="1">
        <v>2</v>
      </c>
      <c r="S70" s="1">
        <v>73</v>
      </c>
      <c r="T70" s="1">
        <v>3575</v>
      </c>
      <c r="U70" s="1" t="s">
        <v>123</v>
      </c>
      <c r="V70" s="1" t="b">
        <v>0</v>
      </c>
      <c r="W70" s="1" t="b">
        <v>0</v>
      </c>
      <c r="X70" s="1" t="b">
        <v>1</v>
      </c>
      <c r="Y70" s="1" t="b">
        <v>0</v>
      </c>
      <c r="Z70" s="1">
        <v>5</v>
      </c>
    </row>
    <row r="71" spans="1:26" ht="15.75" customHeight="1">
      <c r="A71" s="1">
        <v>103</v>
      </c>
      <c r="B71" s="1">
        <v>110422</v>
      </c>
      <c r="C71" s="1" t="s">
        <v>1700</v>
      </c>
      <c r="D71" s="1" t="s">
        <v>1702</v>
      </c>
      <c r="E71" s="1" t="s">
        <v>1682</v>
      </c>
      <c r="F71" s="1" t="s">
        <v>564</v>
      </c>
      <c r="G71" s="8" t="s">
        <v>1703</v>
      </c>
      <c r="H71" s="1">
        <v>-79.770151999999996</v>
      </c>
      <c r="I71" s="1">
        <v>36.076737000000001</v>
      </c>
      <c r="J71" s="1">
        <v>6526</v>
      </c>
      <c r="K71" s="1">
        <v>17886</v>
      </c>
      <c r="L71" s="1">
        <v>30776</v>
      </c>
      <c r="M71" s="1">
        <v>17886</v>
      </c>
      <c r="N71" s="1">
        <v>30776</v>
      </c>
      <c r="O71" s="1">
        <v>10626</v>
      </c>
      <c r="P71" s="1">
        <v>23516</v>
      </c>
      <c r="Q71" s="1">
        <v>1</v>
      </c>
      <c r="R71" s="1">
        <v>2</v>
      </c>
      <c r="S71" s="1">
        <v>54</v>
      </c>
      <c r="T71" s="1">
        <v>9668</v>
      </c>
      <c r="U71" s="1" t="s">
        <v>73</v>
      </c>
      <c r="V71" s="1" t="b">
        <v>1</v>
      </c>
      <c r="W71" s="1" t="b">
        <v>0</v>
      </c>
      <c r="X71" s="1" t="b">
        <v>1</v>
      </c>
      <c r="Y71" s="1" t="b">
        <v>0</v>
      </c>
      <c r="Z71" s="1">
        <v>1</v>
      </c>
    </row>
    <row r="72" spans="1:26" ht="15.75" customHeight="1">
      <c r="A72" s="1">
        <v>104</v>
      </c>
      <c r="B72" s="1">
        <v>110422</v>
      </c>
      <c r="C72" s="1" t="s">
        <v>1707</v>
      </c>
      <c r="D72" s="1" t="s">
        <v>1709</v>
      </c>
      <c r="E72" s="1" t="s">
        <v>1682</v>
      </c>
      <c r="F72" s="1" t="s">
        <v>564</v>
      </c>
      <c r="G72" s="8" t="s">
        <v>1711</v>
      </c>
      <c r="H72" s="1">
        <v>-78.674516999999994</v>
      </c>
      <c r="I72" s="1">
        <v>35.785111000000001</v>
      </c>
      <c r="J72" s="1">
        <v>9058</v>
      </c>
      <c r="K72" s="1">
        <v>23700</v>
      </c>
      <c r="L72" s="1">
        <v>42048</v>
      </c>
      <c r="M72" s="1">
        <v>23700</v>
      </c>
      <c r="N72" s="1">
        <v>42048</v>
      </c>
      <c r="O72" s="1">
        <v>17082</v>
      </c>
      <c r="P72" s="1">
        <v>35430</v>
      </c>
      <c r="Q72" s="1">
        <v>2</v>
      </c>
      <c r="R72" s="1">
        <v>2</v>
      </c>
      <c r="S72" s="1">
        <v>48</v>
      </c>
      <c r="T72" s="1">
        <v>23827</v>
      </c>
      <c r="U72" s="1" t="s">
        <v>73</v>
      </c>
      <c r="V72" s="1" t="b">
        <v>1</v>
      </c>
      <c r="W72" s="1" t="b">
        <v>0</v>
      </c>
      <c r="X72" s="1" t="b">
        <v>1</v>
      </c>
      <c r="Y72" s="1" t="b">
        <v>0</v>
      </c>
      <c r="Z72" s="1">
        <v>14</v>
      </c>
    </row>
    <row r="73" spans="1:26" ht="15.75" customHeight="1">
      <c r="A73" s="1">
        <v>105</v>
      </c>
      <c r="B73" s="1">
        <v>110529</v>
      </c>
      <c r="C73" s="1" t="s">
        <v>1766</v>
      </c>
      <c r="D73" s="1" t="s">
        <v>1768</v>
      </c>
      <c r="E73" s="1" t="s">
        <v>1769</v>
      </c>
      <c r="F73" s="1" t="s">
        <v>835</v>
      </c>
      <c r="G73" s="8" t="s">
        <v>1771</v>
      </c>
      <c r="H73" s="1">
        <v>-96.800837999999999</v>
      </c>
      <c r="I73" s="1">
        <v>46.893127</v>
      </c>
      <c r="J73" s="1">
        <v>8666</v>
      </c>
      <c r="K73" s="1">
        <v>21452</v>
      </c>
      <c r="L73" s="1">
        <v>33478</v>
      </c>
      <c r="M73" s="1">
        <v>21452</v>
      </c>
      <c r="N73" s="1">
        <v>33478</v>
      </c>
      <c r="O73" s="1">
        <v>13992</v>
      </c>
      <c r="P73" s="1">
        <v>26018</v>
      </c>
      <c r="Q73" s="1">
        <v>2</v>
      </c>
      <c r="R73" s="1">
        <v>2</v>
      </c>
      <c r="S73" s="1">
        <v>93</v>
      </c>
      <c r="T73" s="1">
        <v>12010</v>
      </c>
      <c r="U73" s="1" t="s">
        <v>73</v>
      </c>
      <c r="V73" s="1" t="b">
        <v>1</v>
      </c>
      <c r="W73" s="1" t="b">
        <v>0</v>
      </c>
      <c r="X73" s="1" t="b">
        <v>0</v>
      </c>
      <c r="Y73" s="1" t="b">
        <v>0</v>
      </c>
      <c r="Z73" s="1">
        <v>4</v>
      </c>
    </row>
    <row r="74" spans="1:26" ht="15.75" customHeight="1">
      <c r="A74" s="1">
        <v>106</v>
      </c>
      <c r="B74" s="1">
        <v>110529</v>
      </c>
      <c r="C74" s="1" t="s">
        <v>1230</v>
      </c>
      <c r="D74" s="1" t="s">
        <v>1150</v>
      </c>
      <c r="E74" s="1" t="s">
        <v>1151</v>
      </c>
      <c r="F74" s="1" t="s">
        <v>539</v>
      </c>
      <c r="G74" s="8" t="s">
        <v>1233</v>
      </c>
      <c r="H74" s="1">
        <v>-71.088781999999995</v>
      </c>
      <c r="I74" s="1">
        <v>42.339991999999903</v>
      </c>
      <c r="J74" s="1">
        <v>49497</v>
      </c>
      <c r="K74" s="1">
        <v>68177</v>
      </c>
      <c r="L74" s="1">
        <v>68177</v>
      </c>
      <c r="M74" s="1">
        <v>68177</v>
      </c>
      <c r="N74" s="1">
        <v>68177</v>
      </c>
      <c r="O74" s="1">
        <v>52297</v>
      </c>
      <c r="P74" s="1">
        <v>52297</v>
      </c>
      <c r="Q74" s="1">
        <v>2</v>
      </c>
      <c r="R74" s="1">
        <v>2</v>
      </c>
      <c r="S74" s="1">
        <v>29</v>
      </c>
      <c r="T74" s="1">
        <v>13473</v>
      </c>
      <c r="U74" s="1" t="s">
        <v>123</v>
      </c>
      <c r="V74" s="1" t="b">
        <v>0</v>
      </c>
      <c r="W74" s="1" t="b">
        <v>0</v>
      </c>
      <c r="X74" s="1" t="b">
        <v>0</v>
      </c>
      <c r="Y74" s="1" t="b">
        <v>0</v>
      </c>
      <c r="Z74" s="1">
        <v>11</v>
      </c>
    </row>
    <row r="75" spans="1:26" ht="15.75" customHeight="1">
      <c r="A75" s="1">
        <v>107</v>
      </c>
      <c r="B75" s="1">
        <v>110529</v>
      </c>
      <c r="C75" s="1" t="s">
        <v>197</v>
      </c>
      <c r="D75" s="1" t="s">
        <v>199</v>
      </c>
      <c r="E75" s="1" t="s">
        <v>166</v>
      </c>
      <c r="F75" s="1" t="s">
        <v>168</v>
      </c>
      <c r="G75" s="8" t="s">
        <v>201</v>
      </c>
      <c r="H75" s="1">
        <v>-111.653724</v>
      </c>
      <c r="I75" s="1">
        <v>35.188448999999999</v>
      </c>
      <c r="J75" s="1">
        <v>11059</v>
      </c>
      <c r="K75" s="1">
        <v>26923</v>
      </c>
      <c r="L75" s="1">
        <v>40705</v>
      </c>
      <c r="M75" s="1">
        <v>27133</v>
      </c>
      <c r="N75" s="1">
        <v>40915</v>
      </c>
      <c r="O75" s="1">
        <v>17199</v>
      </c>
      <c r="P75" s="1">
        <v>30981</v>
      </c>
      <c r="Q75" s="1">
        <v>2</v>
      </c>
      <c r="R75" s="1">
        <v>2</v>
      </c>
      <c r="S75" s="1">
        <v>78</v>
      </c>
      <c r="T75" s="1">
        <v>26500</v>
      </c>
      <c r="U75" s="1" t="s">
        <v>73</v>
      </c>
      <c r="V75" s="1" t="b">
        <v>0</v>
      </c>
      <c r="W75" s="1" t="b">
        <v>0</v>
      </c>
      <c r="X75" s="1" t="b">
        <v>0</v>
      </c>
      <c r="Y75" s="1" t="b">
        <v>0</v>
      </c>
      <c r="Z75" s="1">
        <v>2</v>
      </c>
    </row>
    <row r="76" spans="1:26" ht="15.75" customHeight="1">
      <c r="A76" s="1">
        <v>108</v>
      </c>
      <c r="B76" s="1">
        <v>110529</v>
      </c>
      <c r="C76" s="1" t="s">
        <v>2846</v>
      </c>
      <c r="D76" s="1" t="s">
        <v>2848</v>
      </c>
      <c r="E76" s="1" t="s">
        <v>2849</v>
      </c>
      <c r="F76" s="1" t="s">
        <v>539</v>
      </c>
      <c r="G76" s="8" t="s">
        <v>2851</v>
      </c>
      <c r="H76" s="1">
        <v>-72.660128999999998</v>
      </c>
      <c r="I76" s="1">
        <v>44.139401999999997</v>
      </c>
      <c r="J76" s="1">
        <v>38662</v>
      </c>
      <c r="K76" s="1">
        <v>56234</v>
      </c>
      <c r="L76" s="1">
        <v>56234</v>
      </c>
      <c r="M76" s="1">
        <v>56234</v>
      </c>
      <c r="N76" s="1">
        <v>56234</v>
      </c>
      <c r="O76" s="1">
        <v>42862</v>
      </c>
      <c r="P76" s="1">
        <v>42862</v>
      </c>
      <c r="Q76" s="1">
        <v>2</v>
      </c>
      <c r="R76" s="1">
        <v>2</v>
      </c>
      <c r="S76" s="1">
        <v>70</v>
      </c>
      <c r="T76" s="1">
        <v>3152</v>
      </c>
      <c r="U76" s="1" t="s">
        <v>123</v>
      </c>
      <c r="V76" s="1" t="b">
        <v>0</v>
      </c>
      <c r="W76" s="1" t="b">
        <v>0</v>
      </c>
      <c r="X76" s="1" t="b">
        <v>0</v>
      </c>
      <c r="Y76" s="1" t="b">
        <v>0</v>
      </c>
      <c r="Z76" s="1">
        <v>2</v>
      </c>
    </row>
    <row r="77" spans="1:26" ht="15.75" customHeight="1">
      <c r="A77" s="1">
        <v>109</v>
      </c>
      <c r="B77" s="1">
        <v>110529</v>
      </c>
      <c r="C77" s="1" t="s">
        <v>2151</v>
      </c>
      <c r="D77" s="1" t="s">
        <v>2153</v>
      </c>
      <c r="E77" s="1" t="s">
        <v>2091</v>
      </c>
      <c r="F77" s="1" t="s">
        <v>885</v>
      </c>
      <c r="G77" s="8" t="s">
        <v>2154</v>
      </c>
      <c r="H77" s="1">
        <v>-83.009000999999998</v>
      </c>
      <c r="I77" s="1">
        <v>39.998389000000003</v>
      </c>
      <c r="J77" s="1">
        <v>10592</v>
      </c>
      <c r="K77" s="1">
        <v>27037</v>
      </c>
      <c r="L77" s="1">
        <v>46141</v>
      </c>
      <c r="M77" s="1">
        <v>26125</v>
      </c>
      <c r="N77" s="1">
        <v>45229</v>
      </c>
      <c r="O77" s="1">
        <v>16845</v>
      </c>
      <c r="P77" s="1">
        <v>35949</v>
      </c>
      <c r="Q77" s="1">
        <v>2</v>
      </c>
      <c r="R77" s="1">
        <v>2</v>
      </c>
      <c r="S77" s="1">
        <v>54</v>
      </c>
      <c r="T77" s="1">
        <v>45831</v>
      </c>
      <c r="U77" s="1" t="s">
        <v>73</v>
      </c>
      <c r="V77" s="1" t="b">
        <v>1</v>
      </c>
      <c r="W77" s="1" t="b">
        <v>0</v>
      </c>
      <c r="X77" s="1" t="b">
        <v>0</v>
      </c>
      <c r="Y77" s="1" t="b">
        <v>1</v>
      </c>
      <c r="Z77" s="1">
        <v>7</v>
      </c>
    </row>
    <row r="78" spans="1:26" ht="15.75" customHeight="1">
      <c r="A78" s="1">
        <v>110</v>
      </c>
      <c r="B78" s="1">
        <v>110529</v>
      </c>
      <c r="C78" s="1" t="s">
        <v>2193</v>
      </c>
      <c r="D78" s="1" t="s">
        <v>2195</v>
      </c>
      <c r="E78" s="1" t="s">
        <v>2196</v>
      </c>
      <c r="F78" s="1" t="s">
        <v>130</v>
      </c>
      <c r="G78" s="8" t="s">
        <v>2198</v>
      </c>
      <c r="H78" s="1">
        <v>-97.069743000000003</v>
      </c>
      <c r="I78" s="1">
        <v>36.123084999999897</v>
      </c>
      <c r="J78" s="1">
        <v>8738</v>
      </c>
      <c r="K78" s="1">
        <v>23648</v>
      </c>
      <c r="L78" s="1">
        <v>38686</v>
      </c>
      <c r="M78" s="1">
        <v>23648</v>
      </c>
      <c r="N78" s="1">
        <v>38686</v>
      </c>
      <c r="O78" s="1">
        <v>14708</v>
      </c>
      <c r="P78" s="1">
        <v>29746</v>
      </c>
      <c r="Q78" s="1">
        <v>2</v>
      </c>
      <c r="R78" s="1">
        <v>2</v>
      </c>
      <c r="S78" s="1">
        <v>75</v>
      </c>
      <c r="T78" s="1">
        <v>21101</v>
      </c>
      <c r="U78" s="1" t="s">
        <v>73</v>
      </c>
      <c r="V78" s="1" t="b">
        <v>1</v>
      </c>
      <c r="W78" s="1" t="b">
        <v>0</v>
      </c>
      <c r="X78" s="1" t="b">
        <v>1</v>
      </c>
      <c r="Y78" s="1" t="b">
        <v>0</v>
      </c>
      <c r="Z78" s="1">
        <v>5</v>
      </c>
    </row>
    <row r="79" spans="1:26" ht="15.75" customHeight="1">
      <c r="A79" s="1">
        <v>111</v>
      </c>
      <c r="B79" s="1">
        <v>110529</v>
      </c>
      <c r="C79" s="1" t="s">
        <v>2365</v>
      </c>
      <c r="D79" s="1" t="s">
        <v>466</v>
      </c>
      <c r="E79" s="1" t="s">
        <v>2274</v>
      </c>
      <c r="F79" s="1" t="s">
        <v>1797</v>
      </c>
      <c r="G79" s="8" t="s">
        <v>2368</v>
      </c>
      <c r="H79" s="1">
        <v>-77.861643999999998</v>
      </c>
      <c r="I79" s="1">
        <v>40.800732000000004</v>
      </c>
      <c r="J79" s="1">
        <v>18436</v>
      </c>
      <c r="K79" s="1">
        <v>36344</v>
      </c>
      <c r="L79" s="1">
        <v>51572</v>
      </c>
      <c r="M79" s="1">
        <v>36344</v>
      </c>
      <c r="N79" s="1">
        <v>51572</v>
      </c>
      <c r="O79" s="1">
        <v>24380</v>
      </c>
      <c r="P79" s="1">
        <v>39608</v>
      </c>
      <c r="Q79" s="1">
        <v>2</v>
      </c>
      <c r="R79" s="1">
        <v>2</v>
      </c>
      <c r="S79" s="1">
        <v>56</v>
      </c>
      <c r="T79" s="1">
        <v>41359</v>
      </c>
      <c r="U79" s="1" t="s">
        <v>73</v>
      </c>
      <c r="V79" s="1" t="b">
        <v>1</v>
      </c>
      <c r="W79" s="1" t="b">
        <v>0</v>
      </c>
      <c r="X79" s="1" t="b">
        <v>1</v>
      </c>
      <c r="Y79" s="1" t="b">
        <v>0</v>
      </c>
      <c r="Z79" s="1">
        <v>10</v>
      </c>
    </row>
    <row r="80" spans="1:26" ht="15.75" customHeight="1">
      <c r="A80" s="1">
        <v>112</v>
      </c>
      <c r="B80" s="1">
        <v>110529</v>
      </c>
      <c r="C80" s="1" t="s">
        <v>2433</v>
      </c>
      <c r="D80" s="1" t="s">
        <v>2435</v>
      </c>
      <c r="E80" s="1" t="s">
        <v>2436</v>
      </c>
      <c r="F80" s="1" t="s">
        <v>2437</v>
      </c>
      <c r="G80" s="8" t="s">
        <v>2438</v>
      </c>
      <c r="H80" s="1">
        <v>-66.055913700000005</v>
      </c>
      <c r="I80" s="1">
        <v>18.422334299999999</v>
      </c>
      <c r="J80" s="1">
        <v>30150</v>
      </c>
      <c r="K80" s="87" t="s">
        <v>244</v>
      </c>
      <c r="L80" s="87" t="s">
        <v>244</v>
      </c>
      <c r="M80" s="87" t="s">
        <v>244</v>
      </c>
      <c r="N80" s="87" t="s">
        <v>244</v>
      </c>
      <c r="O80" s="87" t="s">
        <v>244</v>
      </c>
      <c r="P80" s="87" t="s">
        <v>244</v>
      </c>
      <c r="Q80" s="1">
        <v>2</v>
      </c>
      <c r="R80" s="1">
        <v>2</v>
      </c>
      <c r="S80" s="87">
        <v>86</v>
      </c>
      <c r="T80" s="87">
        <v>4315</v>
      </c>
      <c r="U80" s="1" t="s">
        <v>123</v>
      </c>
      <c r="V80" s="1" t="b">
        <v>0</v>
      </c>
      <c r="W80" s="1" t="b">
        <v>0</v>
      </c>
      <c r="X80" s="1" t="b">
        <v>1</v>
      </c>
      <c r="Y80" s="1" t="b">
        <v>0</v>
      </c>
      <c r="Z80" s="1">
        <v>3</v>
      </c>
    </row>
    <row r="81" spans="1:26" ht="15.75" customHeight="1">
      <c r="A81" s="1">
        <v>113</v>
      </c>
      <c r="B81" s="1">
        <v>110608</v>
      </c>
      <c r="C81" s="12" t="s">
        <v>2445</v>
      </c>
      <c r="D81" s="1" t="s">
        <v>2447</v>
      </c>
      <c r="E81" s="1" t="s">
        <v>2436</v>
      </c>
      <c r="F81" s="1" t="s">
        <v>2437</v>
      </c>
      <c r="G81" s="8" t="s">
        <v>2448</v>
      </c>
      <c r="H81" s="1">
        <v>-66.618680099999906</v>
      </c>
      <c r="I81" s="1">
        <v>18.000760100000001</v>
      </c>
      <c r="J81" s="1">
        <v>17289</v>
      </c>
      <c r="K81" s="87">
        <v>17384</v>
      </c>
      <c r="L81" s="87">
        <v>17384</v>
      </c>
      <c r="M81" s="87">
        <v>19450</v>
      </c>
      <c r="N81" s="87">
        <v>19450</v>
      </c>
      <c r="O81" s="87">
        <v>14869</v>
      </c>
      <c r="P81" s="87">
        <v>14869</v>
      </c>
      <c r="Q81" s="1">
        <v>2</v>
      </c>
      <c r="R81" s="1">
        <v>2</v>
      </c>
      <c r="S81" s="87">
        <v>93</v>
      </c>
      <c r="T81" s="87">
        <v>4315</v>
      </c>
      <c r="U81" s="1" t="s">
        <v>123</v>
      </c>
      <c r="V81" s="1" t="b">
        <v>0</v>
      </c>
      <c r="W81" s="1" t="b">
        <v>0</v>
      </c>
      <c r="X81" s="1" t="b">
        <v>1</v>
      </c>
      <c r="Y81" s="1" t="b">
        <v>0</v>
      </c>
      <c r="Z81" s="1">
        <v>1</v>
      </c>
    </row>
    <row r="82" spans="1:26" ht="15.75" customHeight="1">
      <c r="A82" s="1">
        <v>114</v>
      </c>
      <c r="B82" s="1">
        <v>110608</v>
      </c>
      <c r="C82" s="1" t="s">
        <v>2237</v>
      </c>
      <c r="D82" s="1" t="s">
        <v>2239</v>
      </c>
      <c r="E82" s="1" t="s">
        <v>2232</v>
      </c>
      <c r="F82" s="1" t="s">
        <v>242</v>
      </c>
      <c r="G82" s="8" t="s">
        <v>2240</v>
      </c>
      <c r="H82" s="1">
        <v>-122.683553</v>
      </c>
      <c r="I82" s="1">
        <v>45.511229</v>
      </c>
      <c r="J82" s="1">
        <v>8783</v>
      </c>
      <c r="K82" s="87">
        <v>28535</v>
      </c>
      <c r="L82" s="87">
        <v>48981</v>
      </c>
      <c r="M82" s="1">
        <v>26642</v>
      </c>
      <c r="N82" s="1">
        <v>43989</v>
      </c>
      <c r="O82" s="1">
        <v>13811</v>
      </c>
      <c r="P82" s="1">
        <v>31158</v>
      </c>
      <c r="Q82" s="1">
        <v>2</v>
      </c>
      <c r="R82" s="1">
        <v>2</v>
      </c>
      <c r="S82" s="1">
        <v>89</v>
      </c>
      <c r="T82" s="1">
        <v>21071</v>
      </c>
      <c r="U82" s="1" t="s">
        <v>73</v>
      </c>
      <c r="V82" s="1" t="b">
        <v>0</v>
      </c>
      <c r="W82" s="1" t="b">
        <v>0</v>
      </c>
      <c r="X82" s="1" t="b">
        <v>0</v>
      </c>
      <c r="Y82" s="1" t="b">
        <v>1</v>
      </c>
      <c r="Z82" s="1">
        <v>5</v>
      </c>
    </row>
    <row r="83" spans="1:26" ht="15.75" customHeight="1">
      <c r="A83" s="1">
        <v>409</v>
      </c>
      <c r="C83" s="1" t="s">
        <v>2612</v>
      </c>
      <c r="D83" s="1" t="s">
        <v>2614</v>
      </c>
      <c r="E83" s="1" t="s">
        <v>2605</v>
      </c>
      <c r="F83" s="1" t="s">
        <v>130</v>
      </c>
      <c r="G83" s="8" t="s">
        <v>2615</v>
      </c>
      <c r="H83" s="1">
        <v>-95.989474999999999</v>
      </c>
      <c r="I83" s="1">
        <v>30.092424999999999</v>
      </c>
      <c r="J83" s="1">
        <v>9959</v>
      </c>
      <c r="K83" s="1">
        <v>23750</v>
      </c>
      <c r="L83" s="1">
        <v>37279</v>
      </c>
      <c r="M83" s="1">
        <v>22703</v>
      </c>
      <c r="N83" s="1">
        <v>36232</v>
      </c>
      <c r="O83" s="1">
        <v>14582</v>
      </c>
      <c r="P83" s="1">
        <v>28111</v>
      </c>
      <c r="Q83" s="1">
        <v>1</v>
      </c>
      <c r="R83" s="1">
        <v>2</v>
      </c>
      <c r="S83" s="1">
        <v>85</v>
      </c>
      <c r="T83" s="1">
        <v>7417</v>
      </c>
      <c r="U83" s="1" t="s">
        <v>73</v>
      </c>
      <c r="V83" s="1" t="b">
        <v>1</v>
      </c>
      <c r="W83" s="1" t="b">
        <v>0</v>
      </c>
      <c r="X83" s="1" t="b">
        <v>0</v>
      </c>
      <c r="Y83" s="1" t="b">
        <v>0</v>
      </c>
      <c r="Z83" s="1">
        <v>4</v>
      </c>
    </row>
    <row r="84" spans="1:26" ht="15.75" customHeight="1">
      <c r="A84" s="1">
        <v>410</v>
      </c>
      <c r="C84" s="1" t="s">
        <v>1971</v>
      </c>
      <c r="D84" s="1" t="s">
        <v>1973</v>
      </c>
      <c r="E84" s="1" t="s">
        <v>1878</v>
      </c>
      <c r="F84" s="1" t="s">
        <v>1797</v>
      </c>
      <c r="G84" s="8" t="s">
        <v>1974</v>
      </c>
      <c r="H84" s="1">
        <v>-73.962148999999997</v>
      </c>
      <c r="I84" s="1">
        <v>40.691153999999997</v>
      </c>
      <c r="J84" s="1">
        <v>50038</v>
      </c>
      <c r="K84" s="1">
        <v>65308</v>
      </c>
      <c r="L84" s="1">
        <v>65308</v>
      </c>
      <c r="M84" s="1">
        <v>70288</v>
      </c>
      <c r="N84" s="1">
        <v>70288</v>
      </c>
      <c r="O84" s="1">
        <v>54788</v>
      </c>
      <c r="P84" s="1">
        <v>54788</v>
      </c>
      <c r="Q84" s="1">
        <v>2</v>
      </c>
      <c r="R84" s="1">
        <v>2</v>
      </c>
      <c r="S84" s="1">
        <v>58</v>
      </c>
      <c r="T84" s="1">
        <v>3484</v>
      </c>
      <c r="U84" s="1" t="s">
        <v>123</v>
      </c>
      <c r="V84" s="1" t="b">
        <v>0</v>
      </c>
      <c r="W84" s="1" t="b">
        <v>1</v>
      </c>
      <c r="X84" s="1" t="b">
        <v>1</v>
      </c>
      <c r="Y84" s="1" t="b">
        <v>0</v>
      </c>
      <c r="Z84" s="1">
        <v>13</v>
      </c>
    </row>
    <row r="85" spans="1:26" ht="15.75" customHeight="1">
      <c r="A85" s="1">
        <v>411</v>
      </c>
      <c r="C85" s="1" t="s">
        <v>1815</v>
      </c>
      <c r="D85" s="1" t="s">
        <v>1817</v>
      </c>
      <c r="E85" s="1" t="s">
        <v>1796</v>
      </c>
      <c r="F85" s="1" t="s">
        <v>1797</v>
      </c>
      <c r="G85" s="8" t="s">
        <v>1819</v>
      </c>
      <c r="H85" s="1">
        <v>-74.659364999999994</v>
      </c>
      <c r="I85" s="1">
        <v>40.348731999999998</v>
      </c>
      <c r="J85" s="1">
        <v>47140</v>
      </c>
      <c r="K85" s="1">
        <v>66150</v>
      </c>
      <c r="L85" s="1">
        <v>66150</v>
      </c>
      <c r="M85" s="87" t="s">
        <v>244</v>
      </c>
      <c r="N85" s="87" t="s">
        <v>244</v>
      </c>
      <c r="O85" s="87" t="s">
        <v>244</v>
      </c>
      <c r="P85" s="87" t="s">
        <v>244</v>
      </c>
      <c r="Q85" s="1">
        <v>2</v>
      </c>
      <c r="R85" s="1">
        <v>2</v>
      </c>
      <c r="S85" s="1">
        <v>7</v>
      </c>
      <c r="T85" s="1">
        <v>5400</v>
      </c>
      <c r="U85" s="1" t="s">
        <v>123</v>
      </c>
      <c r="V85" s="1" t="b">
        <v>0</v>
      </c>
      <c r="W85" s="1" t="b">
        <v>0</v>
      </c>
      <c r="X85" s="1" t="b">
        <v>0</v>
      </c>
      <c r="Y85" s="1" t="b">
        <v>0</v>
      </c>
      <c r="Z85" s="1">
        <v>3</v>
      </c>
    </row>
    <row r="86" spans="1:26" ht="15.75" customHeight="1">
      <c r="A86" s="1">
        <v>412</v>
      </c>
      <c r="C86" s="1" t="s">
        <v>1016</v>
      </c>
      <c r="D86" s="1" t="s">
        <v>1018</v>
      </c>
      <c r="E86" s="1" t="s">
        <v>982</v>
      </c>
      <c r="F86" s="1" t="s">
        <v>885</v>
      </c>
      <c r="G86" s="8" t="s">
        <v>1020</v>
      </c>
      <c r="H86" s="1">
        <v>-86.914434999999997</v>
      </c>
      <c r="I86" s="1">
        <v>40.428206000000003</v>
      </c>
      <c r="J86" s="1">
        <v>9992</v>
      </c>
      <c r="K86" s="1">
        <v>22812</v>
      </c>
      <c r="L86" s="1">
        <v>41614</v>
      </c>
      <c r="M86" s="1">
        <v>21612</v>
      </c>
      <c r="N86" s="1">
        <v>40414</v>
      </c>
      <c r="O86" s="1">
        <v>14312</v>
      </c>
      <c r="P86" s="1">
        <v>33114</v>
      </c>
      <c r="Q86" s="1">
        <v>2</v>
      </c>
      <c r="R86" s="1">
        <v>2</v>
      </c>
      <c r="S86" s="1">
        <v>56</v>
      </c>
      <c r="T86" s="1">
        <v>31105</v>
      </c>
      <c r="U86" s="1" t="s">
        <v>73</v>
      </c>
      <c r="V86" s="1" t="b">
        <v>1</v>
      </c>
      <c r="W86" s="1" t="b">
        <v>0</v>
      </c>
      <c r="X86" s="1" t="b">
        <v>1</v>
      </c>
      <c r="Y86" s="1" t="b">
        <v>1</v>
      </c>
      <c r="Z86" s="1">
        <v>1</v>
      </c>
    </row>
    <row r="87" spans="1:26" ht="15.75" customHeight="1">
      <c r="A87" s="1">
        <v>413</v>
      </c>
      <c r="C87" s="1" t="s">
        <v>1996</v>
      </c>
      <c r="D87" s="1" t="s">
        <v>1998</v>
      </c>
      <c r="E87" s="1" t="s">
        <v>1878</v>
      </c>
      <c r="F87" s="1" t="s">
        <v>1797</v>
      </c>
      <c r="G87" s="8" t="s">
        <v>2000</v>
      </c>
      <c r="H87" s="1">
        <v>-73.678768000000005</v>
      </c>
      <c r="I87" s="1">
        <v>42.728982999999999</v>
      </c>
      <c r="J87" s="1">
        <v>52305</v>
      </c>
      <c r="K87" s="1">
        <v>70132</v>
      </c>
      <c r="L87" s="1">
        <v>70132</v>
      </c>
      <c r="M87" s="87" t="s">
        <v>244</v>
      </c>
      <c r="N87" s="87" t="s">
        <v>244</v>
      </c>
      <c r="O87" s="87" t="s">
        <v>244</v>
      </c>
      <c r="P87" s="87" t="s">
        <v>244</v>
      </c>
      <c r="Q87" s="1">
        <v>2</v>
      </c>
      <c r="R87" s="1">
        <v>2</v>
      </c>
      <c r="S87" s="1">
        <v>44</v>
      </c>
      <c r="T87" s="1">
        <v>6265</v>
      </c>
      <c r="U87" s="1" t="s">
        <v>123</v>
      </c>
      <c r="V87" s="1" t="b">
        <v>0</v>
      </c>
      <c r="W87" s="1" t="b">
        <v>0</v>
      </c>
      <c r="X87" s="1" t="b">
        <v>1</v>
      </c>
      <c r="Y87" s="1" t="b">
        <v>1</v>
      </c>
      <c r="Z87" s="1">
        <v>7</v>
      </c>
    </row>
    <row r="88" spans="1:26" ht="15.75" customHeight="1">
      <c r="A88" s="1">
        <v>414</v>
      </c>
      <c r="C88" s="1" t="s">
        <v>2475</v>
      </c>
      <c r="D88" s="1" t="s">
        <v>2477</v>
      </c>
      <c r="E88" s="1" t="s">
        <v>2478</v>
      </c>
      <c r="F88" s="1" t="s">
        <v>539</v>
      </c>
      <c r="G88" s="8" t="s">
        <v>2480</v>
      </c>
      <c r="H88" s="1">
        <v>-71.407691999999997</v>
      </c>
      <c r="I88" s="1">
        <v>41.825935000000001</v>
      </c>
      <c r="J88" s="1">
        <v>48370</v>
      </c>
      <c r="K88" s="1">
        <v>67620</v>
      </c>
      <c r="L88" s="1">
        <v>67620</v>
      </c>
      <c r="M88" s="1">
        <v>67620</v>
      </c>
      <c r="N88" s="1">
        <v>67620</v>
      </c>
      <c r="O88" s="1">
        <v>55566</v>
      </c>
      <c r="P88" s="1">
        <v>55566</v>
      </c>
      <c r="Q88" s="1">
        <v>2</v>
      </c>
      <c r="R88" s="1">
        <v>2</v>
      </c>
      <c r="S88" s="1">
        <v>34</v>
      </c>
      <c r="T88" s="1">
        <v>1999</v>
      </c>
      <c r="U88" s="1" t="s">
        <v>123</v>
      </c>
      <c r="V88" s="1" t="b">
        <v>0</v>
      </c>
      <c r="W88" s="1" t="b">
        <v>0</v>
      </c>
      <c r="X88" s="1" t="b">
        <v>1</v>
      </c>
      <c r="Y88" s="1" t="b">
        <v>0</v>
      </c>
      <c r="Z88" s="1">
        <v>6</v>
      </c>
    </row>
    <row r="89" spans="1:26" ht="15.75" customHeight="1">
      <c r="A89" s="1">
        <v>415</v>
      </c>
      <c r="C89" s="1" t="s">
        <v>2622</v>
      </c>
      <c r="D89" s="1" t="s">
        <v>2624</v>
      </c>
      <c r="E89" s="1" t="s">
        <v>2605</v>
      </c>
      <c r="F89" s="1" t="s">
        <v>130</v>
      </c>
      <c r="G89" s="8" t="s">
        <v>2626</v>
      </c>
      <c r="H89" s="1">
        <v>-95.402034999999998</v>
      </c>
      <c r="I89" s="1">
        <v>29.717896999999901</v>
      </c>
      <c r="J89" s="1">
        <v>45608</v>
      </c>
      <c r="K89" s="1">
        <v>63158</v>
      </c>
      <c r="L89" s="1">
        <v>63158</v>
      </c>
      <c r="M89" s="1">
        <v>63158</v>
      </c>
      <c r="N89" s="1">
        <v>63158</v>
      </c>
      <c r="O89" s="1">
        <v>49308</v>
      </c>
      <c r="P89" s="1">
        <v>49308</v>
      </c>
      <c r="Q89" s="1">
        <v>2</v>
      </c>
      <c r="R89" s="1">
        <v>2</v>
      </c>
      <c r="S89" s="1">
        <v>15</v>
      </c>
      <c r="T89" s="1">
        <v>3893</v>
      </c>
      <c r="U89" s="1" t="s">
        <v>123</v>
      </c>
      <c r="V89" s="1" t="b">
        <v>0</v>
      </c>
      <c r="W89" s="1" t="b">
        <v>0</v>
      </c>
      <c r="X89" s="1" t="b">
        <v>0</v>
      </c>
      <c r="Y89" s="1" t="b">
        <v>0</v>
      </c>
      <c r="Z89" s="1">
        <v>4</v>
      </c>
    </row>
    <row r="90" spans="1:26" ht="15.75" customHeight="1">
      <c r="A90" s="1">
        <v>416</v>
      </c>
      <c r="C90" s="1" t="s">
        <v>2012</v>
      </c>
      <c r="D90" s="1" t="s">
        <v>2014</v>
      </c>
      <c r="E90" s="1" t="s">
        <v>1878</v>
      </c>
      <c r="F90" s="1" t="s">
        <v>1797</v>
      </c>
      <c r="G90" s="8" t="s">
        <v>2016</v>
      </c>
      <c r="H90" s="1">
        <v>-77.673859999999905</v>
      </c>
      <c r="I90" s="1">
        <v>43.084187999999997</v>
      </c>
      <c r="J90" s="1">
        <v>40068</v>
      </c>
      <c r="K90" s="1">
        <v>54714</v>
      </c>
      <c r="L90" s="1">
        <v>54714</v>
      </c>
      <c r="M90" s="1">
        <v>54714</v>
      </c>
      <c r="N90" s="1">
        <v>54714</v>
      </c>
      <c r="O90" s="1">
        <v>42294</v>
      </c>
      <c r="P90" s="1">
        <v>42294</v>
      </c>
      <c r="Q90" s="1">
        <v>2</v>
      </c>
      <c r="R90" s="1">
        <v>2</v>
      </c>
      <c r="S90" s="1">
        <v>55</v>
      </c>
      <c r="T90" s="1">
        <v>13384</v>
      </c>
      <c r="U90" s="1" t="s">
        <v>123</v>
      </c>
      <c r="V90" s="1" t="b">
        <v>0</v>
      </c>
      <c r="W90" s="1" t="b">
        <v>0</v>
      </c>
      <c r="X90" s="1" t="b">
        <v>0</v>
      </c>
      <c r="Y90" s="1" t="b">
        <v>0</v>
      </c>
      <c r="Z90" s="1">
        <v>2</v>
      </c>
    </row>
    <row r="91" spans="1:26" ht="15.75" customHeight="1">
      <c r="A91" s="1">
        <v>548</v>
      </c>
      <c r="B91" s="1">
        <v>122409</v>
      </c>
      <c r="C91" s="1" t="s">
        <v>2486</v>
      </c>
      <c r="D91" s="1" t="s">
        <v>2488</v>
      </c>
      <c r="E91" s="1" t="s">
        <v>2478</v>
      </c>
      <c r="F91" s="1" t="s">
        <v>539</v>
      </c>
      <c r="G91" s="8" t="s">
        <v>2490</v>
      </c>
      <c r="H91" s="1">
        <v>-71.260373999999999</v>
      </c>
      <c r="I91" s="1">
        <v>41.650213999999998</v>
      </c>
      <c r="J91" s="1">
        <v>33336</v>
      </c>
      <c r="K91" s="1">
        <v>52700</v>
      </c>
      <c r="L91" s="1">
        <v>52700</v>
      </c>
      <c r="M91" s="1">
        <v>41516</v>
      </c>
      <c r="N91" s="1">
        <v>41516</v>
      </c>
      <c r="O91" s="1">
        <v>36662</v>
      </c>
      <c r="P91" s="1">
        <v>36662</v>
      </c>
      <c r="Q91" s="1">
        <v>2</v>
      </c>
      <c r="R91" s="1">
        <v>2</v>
      </c>
      <c r="S91" s="1">
        <v>79</v>
      </c>
      <c r="T91" s="1">
        <v>4902</v>
      </c>
      <c r="U91" s="1" t="s">
        <v>123</v>
      </c>
      <c r="V91" s="1" t="b">
        <v>0</v>
      </c>
      <c r="W91" s="1" t="b">
        <v>0</v>
      </c>
      <c r="X91" s="1" t="b">
        <v>0</v>
      </c>
      <c r="Y91" s="1" t="b">
        <v>0</v>
      </c>
      <c r="Z91" s="1">
        <v>5</v>
      </c>
    </row>
    <row r="92" spans="1:26" ht="15.75" customHeight="1">
      <c r="A92" s="1">
        <v>549</v>
      </c>
      <c r="B92" s="1">
        <v>122755</v>
      </c>
      <c r="C92" s="1" t="s">
        <v>1831</v>
      </c>
      <c r="D92" s="1" t="s">
        <v>1833</v>
      </c>
      <c r="E92" s="1" t="s">
        <v>1796</v>
      </c>
      <c r="F92" s="1" t="s">
        <v>1797</v>
      </c>
      <c r="G92" s="8" t="s">
        <v>1835</v>
      </c>
      <c r="H92" s="1">
        <v>-74.446251000000004</v>
      </c>
      <c r="I92" s="1">
        <v>40.498769000000003</v>
      </c>
      <c r="J92" s="1">
        <v>14638</v>
      </c>
      <c r="K92" s="1">
        <v>31577</v>
      </c>
      <c r="L92" s="1">
        <v>47518</v>
      </c>
      <c r="M92" s="1">
        <v>37511</v>
      </c>
      <c r="N92" s="1">
        <v>53452</v>
      </c>
      <c r="O92" s="1">
        <v>19125</v>
      </c>
      <c r="P92" s="1">
        <v>35066</v>
      </c>
      <c r="Q92" s="1">
        <v>2</v>
      </c>
      <c r="R92" s="1">
        <v>2</v>
      </c>
      <c r="S92" s="1">
        <v>57</v>
      </c>
      <c r="T92" s="1">
        <v>36168</v>
      </c>
      <c r="U92" s="1" t="s">
        <v>73</v>
      </c>
      <c r="V92" s="1" t="b">
        <v>1</v>
      </c>
      <c r="W92" s="1" t="b">
        <v>0</v>
      </c>
      <c r="X92" s="1" t="b">
        <v>0</v>
      </c>
      <c r="Y92" s="1" t="b">
        <v>1</v>
      </c>
      <c r="Z92" s="1">
        <v>9</v>
      </c>
    </row>
    <row r="93" spans="1:26" ht="15.75" customHeight="1">
      <c r="A93" s="1">
        <v>564</v>
      </c>
      <c r="B93" s="1">
        <v>123572</v>
      </c>
      <c r="C93" s="1" t="s">
        <v>1540</v>
      </c>
      <c r="D93" s="1" t="s">
        <v>1542</v>
      </c>
      <c r="E93" s="1" t="s">
        <v>1508</v>
      </c>
      <c r="F93" s="1" t="s">
        <v>835</v>
      </c>
      <c r="G93" s="8" t="s">
        <v>1544</v>
      </c>
      <c r="H93" s="1">
        <v>-94.152999999999906</v>
      </c>
      <c r="I93" s="1">
        <v>45.552417999999903</v>
      </c>
      <c r="J93" s="1">
        <v>8228</v>
      </c>
      <c r="K93" s="1">
        <v>20686</v>
      </c>
      <c r="L93" s="1">
        <v>28920</v>
      </c>
      <c r="M93" s="1">
        <v>20686</v>
      </c>
      <c r="N93" s="1">
        <v>28920</v>
      </c>
      <c r="O93" s="1">
        <v>12128</v>
      </c>
      <c r="P93" s="1">
        <v>20362</v>
      </c>
      <c r="Q93" s="1">
        <v>2</v>
      </c>
      <c r="R93" s="1">
        <v>2</v>
      </c>
      <c r="S93" s="1">
        <v>85</v>
      </c>
      <c r="T93" s="1">
        <v>13878</v>
      </c>
      <c r="U93" s="1" t="s">
        <v>73</v>
      </c>
      <c r="V93" s="1" t="b">
        <v>0</v>
      </c>
      <c r="W93" s="1" t="b">
        <v>0</v>
      </c>
      <c r="X93" s="1" t="b">
        <v>0</v>
      </c>
      <c r="Y93" s="1" t="b">
        <v>0</v>
      </c>
      <c r="Z93" s="1">
        <v>1</v>
      </c>
    </row>
    <row r="94" spans="1:26" ht="15.75" customHeight="1">
      <c r="A94" s="1">
        <v>571</v>
      </c>
      <c r="B94" s="1">
        <v>123952</v>
      </c>
      <c r="C94" s="1" t="s">
        <v>1369</v>
      </c>
      <c r="D94" s="1" t="s">
        <v>1371</v>
      </c>
      <c r="E94" s="1" t="s">
        <v>1324</v>
      </c>
      <c r="F94" s="1" t="s">
        <v>564</v>
      </c>
      <c r="G94" s="8" t="s">
        <v>1373</v>
      </c>
      <c r="H94" s="1">
        <v>-75.605705</v>
      </c>
      <c r="I94" s="1">
        <v>38.345447</v>
      </c>
      <c r="J94" s="1">
        <v>9582</v>
      </c>
      <c r="K94" s="1">
        <v>25062</v>
      </c>
      <c r="L94" s="1">
        <v>34102</v>
      </c>
      <c r="M94" s="1">
        <v>25062</v>
      </c>
      <c r="N94" s="1">
        <v>34102</v>
      </c>
      <c r="O94" s="1">
        <v>13582</v>
      </c>
      <c r="P94" s="1">
        <v>22622</v>
      </c>
      <c r="Q94" s="1">
        <v>2</v>
      </c>
      <c r="R94" s="1">
        <v>2</v>
      </c>
      <c r="S94" s="1">
        <v>66</v>
      </c>
      <c r="T94" s="1">
        <v>7861</v>
      </c>
      <c r="U94" s="1" t="s">
        <v>73</v>
      </c>
      <c r="V94" s="1" t="b">
        <v>0</v>
      </c>
      <c r="W94" s="1" t="b">
        <v>0</v>
      </c>
      <c r="X94" s="1" t="b">
        <v>0</v>
      </c>
      <c r="Y94" s="1" t="b">
        <v>0</v>
      </c>
      <c r="Z94" s="1">
        <v>1</v>
      </c>
    </row>
    <row r="95" spans="1:26" ht="15.75" customHeight="1">
      <c r="A95" s="1">
        <v>572</v>
      </c>
      <c r="B95" s="1">
        <v>123952</v>
      </c>
      <c r="C95" s="1" t="s">
        <v>2500</v>
      </c>
      <c r="D95" s="1" t="s">
        <v>2502</v>
      </c>
      <c r="E95" s="1" t="s">
        <v>2478</v>
      </c>
      <c r="F95" s="1" t="s">
        <v>539</v>
      </c>
      <c r="G95" s="8" t="s">
        <v>2504</v>
      </c>
      <c r="H95" s="1">
        <v>-71.301124999999999</v>
      </c>
      <c r="I95" s="1">
        <v>41.471445000000003</v>
      </c>
      <c r="J95" s="1">
        <v>38986</v>
      </c>
      <c r="K95" s="1">
        <v>56746</v>
      </c>
      <c r="L95" s="1">
        <v>56746</v>
      </c>
      <c r="M95" s="1">
        <v>53486</v>
      </c>
      <c r="N95" s="1">
        <v>53486</v>
      </c>
      <c r="O95" s="1">
        <v>42886</v>
      </c>
      <c r="P95" s="1">
        <v>42886</v>
      </c>
      <c r="Q95" s="1">
        <v>2</v>
      </c>
      <c r="R95" s="1">
        <v>2</v>
      </c>
      <c r="S95" s="1">
        <v>68</v>
      </c>
      <c r="T95" s="1">
        <v>2124</v>
      </c>
      <c r="U95" s="1" t="s">
        <v>123</v>
      </c>
      <c r="V95" s="1" t="b">
        <v>0</v>
      </c>
      <c r="W95" s="1" t="b">
        <v>0</v>
      </c>
      <c r="X95" s="1" t="b">
        <v>1</v>
      </c>
      <c r="Y95" s="1" t="b">
        <v>0</v>
      </c>
      <c r="Z95" s="1">
        <v>1</v>
      </c>
    </row>
    <row r="96" spans="1:26" ht="15.75" customHeight="1">
      <c r="A96" s="1">
        <v>573</v>
      </c>
      <c r="B96" s="1">
        <v>123952</v>
      </c>
      <c r="C96" s="1" t="s">
        <v>780</v>
      </c>
      <c r="D96" s="1" t="s">
        <v>782</v>
      </c>
      <c r="E96" s="1" t="s">
        <v>736</v>
      </c>
      <c r="F96" s="1" t="s">
        <v>564</v>
      </c>
      <c r="G96" s="8" t="s">
        <v>784</v>
      </c>
      <c r="H96" s="1">
        <v>-81.093849000000006</v>
      </c>
      <c r="I96" s="1">
        <v>32.072963000000001</v>
      </c>
      <c r="J96" s="1">
        <v>36410</v>
      </c>
      <c r="K96" s="1">
        <v>56372</v>
      </c>
      <c r="L96" s="1">
        <v>56372</v>
      </c>
      <c r="M96" s="1">
        <v>52952</v>
      </c>
      <c r="N96" s="1">
        <v>52952</v>
      </c>
      <c r="O96" s="1">
        <v>42017</v>
      </c>
      <c r="P96" s="1">
        <v>42017</v>
      </c>
      <c r="Q96" s="1">
        <v>2</v>
      </c>
      <c r="R96" s="1">
        <v>2</v>
      </c>
      <c r="S96" s="1">
        <v>72</v>
      </c>
      <c r="T96" s="1">
        <v>10005</v>
      </c>
      <c r="U96" s="1" t="s">
        <v>123</v>
      </c>
      <c r="V96" s="1" t="b">
        <v>0</v>
      </c>
      <c r="W96" s="1" t="b">
        <v>0</v>
      </c>
      <c r="X96" s="1" t="b">
        <v>0</v>
      </c>
      <c r="Y96" s="1" t="b">
        <v>0</v>
      </c>
      <c r="Z96" s="1">
        <v>6</v>
      </c>
    </row>
    <row r="97" spans="1:26" ht="15.75" customHeight="1">
      <c r="A97" s="1">
        <v>574</v>
      </c>
      <c r="B97" s="1">
        <v>123952</v>
      </c>
      <c r="C97" s="12" t="s">
        <v>797</v>
      </c>
      <c r="D97" s="1" t="s">
        <v>782</v>
      </c>
      <c r="E97" s="1" t="s">
        <v>736</v>
      </c>
      <c r="F97" s="1" t="s">
        <v>564</v>
      </c>
      <c r="G97" s="8" t="s">
        <v>800</v>
      </c>
      <c r="H97" s="1">
        <v>-81.114752999999993</v>
      </c>
      <c r="I97" s="1">
        <v>32.023210999999897</v>
      </c>
      <c r="J97" s="1">
        <v>2744</v>
      </c>
      <c r="K97" s="54">
        <v>16284</v>
      </c>
      <c r="L97" s="54">
        <v>18420</v>
      </c>
      <c r="M97" s="1">
        <v>16284</v>
      </c>
      <c r="N97" s="1">
        <v>18420</v>
      </c>
      <c r="O97" s="1">
        <v>6474</v>
      </c>
      <c r="P97" s="1">
        <v>8610</v>
      </c>
      <c r="Q97" s="1">
        <v>2</v>
      </c>
      <c r="R97" s="1">
        <v>2</v>
      </c>
      <c r="S97" s="87">
        <v>100</v>
      </c>
      <c r="T97" s="1">
        <v>3938</v>
      </c>
      <c r="U97" s="1" t="s">
        <v>73</v>
      </c>
      <c r="V97" s="1" t="b">
        <v>0</v>
      </c>
      <c r="W97" s="1" t="b">
        <v>0</v>
      </c>
      <c r="X97" s="1" t="b">
        <v>0</v>
      </c>
      <c r="Y97" s="1" t="b">
        <v>0</v>
      </c>
      <c r="Z97" s="1">
        <v>3</v>
      </c>
    </row>
    <row r="98" spans="1:26" ht="15.75" customHeight="1">
      <c r="A98" s="1">
        <v>575</v>
      </c>
      <c r="B98" s="1">
        <v>123952</v>
      </c>
      <c r="C98" s="1" t="s">
        <v>903</v>
      </c>
      <c r="D98" s="1" t="s">
        <v>883</v>
      </c>
      <c r="E98" s="1" t="s">
        <v>884</v>
      </c>
      <c r="F98" s="1" t="s">
        <v>885</v>
      </c>
      <c r="G98" s="8" t="s">
        <v>905</v>
      </c>
      <c r="H98" s="1">
        <v>-87.621410999999995</v>
      </c>
      <c r="I98" s="1">
        <v>41.879646000000001</v>
      </c>
      <c r="J98" s="1">
        <v>49610</v>
      </c>
      <c r="K98" s="1">
        <v>67290</v>
      </c>
      <c r="L98" s="1">
        <v>67290</v>
      </c>
      <c r="M98" s="1">
        <v>62920</v>
      </c>
      <c r="N98" s="1">
        <v>62920</v>
      </c>
      <c r="O98" s="1">
        <v>53400</v>
      </c>
      <c r="P98" s="1">
        <v>53400</v>
      </c>
      <c r="Q98" s="1">
        <v>2</v>
      </c>
      <c r="R98" s="1">
        <v>2</v>
      </c>
      <c r="S98" s="1">
        <v>59</v>
      </c>
      <c r="T98" s="1">
        <v>2848</v>
      </c>
      <c r="U98" s="1" t="s">
        <v>123</v>
      </c>
      <c r="V98" s="1" t="b">
        <v>0</v>
      </c>
      <c r="W98" s="1" t="b">
        <v>0</v>
      </c>
      <c r="X98" s="1" t="b">
        <v>0</v>
      </c>
      <c r="Y98" s="1" t="b">
        <v>0</v>
      </c>
      <c r="Z98" s="1">
        <v>5</v>
      </c>
    </row>
    <row r="99" spans="1:26" ht="15.75" customHeight="1">
      <c r="A99" s="1">
        <v>576</v>
      </c>
      <c r="B99" s="1">
        <v>123952</v>
      </c>
      <c r="C99" s="1" t="s">
        <v>372</v>
      </c>
      <c r="D99" s="1" t="s">
        <v>374</v>
      </c>
      <c r="E99" s="1" t="s">
        <v>241</v>
      </c>
      <c r="F99" s="1" t="s">
        <v>242</v>
      </c>
      <c r="G99" s="8" t="s">
        <v>376</v>
      </c>
      <c r="H99" s="1">
        <v>-122.673261</v>
      </c>
      <c r="I99" s="1">
        <v>38.341023</v>
      </c>
      <c r="J99" s="1">
        <v>7724</v>
      </c>
      <c r="K99" s="1">
        <v>26034</v>
      </c>
      <c r="L99" s="1">
        <v>37914</v>
      </c>
      <c r="M99" s="1">
        <v>27054</v>
      </c>
      <c r="N99" s="1">
        <v>38934</v>
      </c>
      <c r="O99" s="1">
        <v>12592</v>
      </c>
      <c r="P99" s="1">
        <v>24472</v>
      </c>
      <c r="Q99" s="1">
        <v>2</v>
      </c>
      <c r="R99" s="1">
        <v>2</v>
      </c>
      <c r="S99" s="1">
        <v>76</v>
      </c>
      <c r="T99" s="1">
        <v>8631</v>
      </c>
      <c r="U99" s="1" t="s">
        <v>73</v>
      </c>
      <c r="V99" s="1" t="b">
        <v>0</v>
      </c>
      <c r="W99" s="1" t="b">
        <v>0</v>
      </c>
      <c r="X99" s="1" t="b">
        <v>0</v>
      </c>
      <c r="Y99" s="1" t="b">
        <v>0</v>
      </c>
      <c r="Z99" s="1">
        <v>1</v>
      </c>
    </row>
    <row r="100" spans="1:26" ht="15.75" customHeight="1">
      <c r="A100" s="1">
        <v>712</v>
      </c>
      <c r="B100" s="1">
        <v>110635</v>
      </c>
      <c r="C100" s="1" t="s">
        <v>2556</v>
      </c>
      <c r="D100" s="1" t="s">
        <v>2558</v>
      </c>
      <c r="E100" s="1" t="s">
        <v>2559</v>
      </c>
      <c r="F100" s="1" t="s">
        <v>835</v>
      </c>
      <c r="G100" s="8" t="s">
        <v>2561</v>
      </c>
      <c r="H100" s="1">
        <v>-96.782139000000001</v>
      </c>
      <c r="I100" s="1">
        <v>44.317484999999998</v>
      </c>
      <c r="J100" s="1">
        <v>8441</v>
      </c>
      <c r="K100" s="1">
        <v>22804</v>
      </c>
      <c r="L100" s="1">
        <v>26052</v>
      </c>
      <c r="M100" s="1">
        <v>25206</v>
      </c>
      <c r="N100" s="1">
        <v>28454</v>
      </c>
      <c r="O100" s="1">
        <v>13741</v>
      </c>
      <c r="P100" s="1">
        <v>16989</v>
      </c>
      <c r="Q100" s="1">
        <v>2</v>
      </c>
      <c r="R100" s="1">
        <v>2</v>
      </c>
      <c r="S100" s="1">
        <v>91</v>
      </c>
      <c r="T100" s="1">
        <v>10946</v>
      </c>
      <c r="U100" s="1" t="s">
        <v>73</v>
      </c>
      <c r="V100" s="1" t="b">
        <v>1</v>
      </c>
      <c r="W100" s="1" t="b">
        <v>0</v>
      </c>
      <c r="X100" s="1" t="b">
        <v>1</v>
      </c>
      <c r="Y100" s="1" t="b">
        <v>0</v>
      </c>
      <c r="Z100" s="1">
        <v>4</v>
      </c>
    </row>
    <row r="101" spans="1:26" ht="15.75" customHeight="1">
      <c r="A101" s="1">
        <v>713</v>
      </c>
      <c r="B101" s="1">
        <v>110635</v>
      </c>
      <c r="C101" s="1" t="s">
        <v>1607</v>
      </c>
      <c r="D101" s="1" t="s">
        <v>1609</v>
      </c>
      <c r="E101" s="1" t="s">
        <v>1584</v>
      </c>
      <c r="F101" s="1" t="s">
        <v>835</v>
      </c>
      <c r="G101" s="8" t="s">
        <v>1610</v>
      </c>
      <c r="H101" s="1">
        <v>-89.529118999999994</v>
      </c>
      <c r="I101" s="1">
        <v>37.315750000000001</v>
      </c>
      <c r="J101" s="1">
        <v>7185</v>
      </c>
      <c r="K101" s="1">
        <v>21004</v>
      </c>
      <c r="L101" s="1">
        <v>26539</v>
      </c>
      <c r="M101" s="1">
        <v>21004</v>
      </c>
      <c r="N101" s="1">
        <v>26539</v>
      </c>
      <c r="O101" s="1">
        <v>12289</v>
      </c>
      <c r="P101" s="1">
        <v>17824</v>
      </c>
      <c r="Q101" s="1">
        <v>2</v>
      </c>
      <c r="R101" s="1">
        <v>2</v>
      </c>
      <c r="S101" s="1">
        <v>83</v>
      </c>
      <c r="T101" s="1">
        <v>10693</v>
      </c>
      <c r="U101" s="1" t="s">
        <v>73</v>
      </c>
      <c r="V101" s="1" t="b">
        <v>0</v>
      </c>
      <c r="W101" s="1" t="b">
        <v>0</v>
      </c>
      <c r="X101" s="1" t="b">
        <v>1</v>
      </c>
      <c r="Y101" s="1" t="b">
        <v>0</v>
      </c>
      <c r="Z101" s="1">
        <v>2</v>
      </c>
    </row>
    <row r="102" spans="1:26" ht="15.75" customHeight="1">
      <c r="A102" s="1">
        <v>714</v>
      </c>
      <c r="B102" s="1">
        <v>110635</v>
      </c>
      <c r="C102" s="1" t="s">
        <v>382</v>
      </c>
      <c r="D102" s="1" t="s">
        <v>384</v>
      </c>
      <c r="E102" s="1" t="s">
        <v>241</v>
      </c>
      <c r="F102" s="1" t="s">
        <v>242</v>
      </c>
      <c r="G102" s="8" t="s">
        <v>386</v>
      </c>
      <c r="H102" s="1">
        <v>-118.232703</v>
      </c>
      <c r="I102" s="1">
        <v>34.04365</v>
      </c>
      <c r="J102" s="1">
        <v>43800</v>
      </c>
      <c r="K102" s="12" t="s">
        <v>244</v>
      </c>
      <c r="L102" s="12" t="s">
        <v>244</v>
      </c>
      <c r="M102" s="1">
        <v>67750</v>
      </c>
      <c r="N102" s="1">
        <v>67750</v>
      </c>
      <c r="O102" s="1">
        <v>56650</v>
      </c>
      <c r="P102" s="1">
        <v>56650</v>
      </c>
      <c r="Q102" s="1">
        <v>2</v>
      </c>
      <c r="R102" s="1">
        <v>2</v>
      </c>
      <c r="S102" s="12" t="s">
        <v>244</v>
      </c>
      <c r="T102" s="1">
        <v>262</v>
      </c>
      <c r="U102" s="1" t="s">
        <v>123</v>
      </c>
      <c r="V102" s="1" t="b">
        <v>0</v>
      </c>
      <c r="W102" s="1" t="b">
        <v>0</v>
      </c>
      <c r="X102" s="1" t="b">
        <v>1</v>
      </c>
      <c r="Y102" s="1" t="b">
        <v>0</v>
      </c>
      <c r="Z102" s="1">
        <v>6</v>
      </c>
    </row>
    <row r="103" spans="1:26" ht="15.75" customHeight="1">
      <c r="A103" s="1">
        <v>715</v>
      </c>
      <c r="B103" s="1">
        <v>110635</v>
      </c>
      <c r="C103" s="1" t="s">
        <v>914</v>
      </c>
      <c r="D103" s="1" t="s">
        <v>916</v>
      </c>
      <c r="E103" s="1" t="s">
        <v>884</v>
      </c>
      <c r="F103" s="1" t="s">
        <v>885</v>
      </c>
      <c r="G103" s="8" t="s">
        <v>918</v>
      </c>
      <c r="H103" s="1">
        <v>-89.217272999999906</v>
      </c>
      <c r="I103" s="1">
        <v>37.714193000000002</v>
      </c>
      <c r="J103" s="1">
        <v>13932</v>
      </c>
      <c r="K103" s="1">
        <v>28595</v>
      </c>
      <c r="L103" s="1">
        <v>42770</v>
      </c>
      <c r="M103" s="1">
        <v>28595</v>
      </c>
      <c r="N103" s="1">
        <v>42770</v>
      </c>
      <c r="O103" s="1">
        <v>17973</v>
      </c>
      <c r="P103" s="1">
        <v>32148</v>
      </c>
      <c r="Q103" s="1">
        <v>2</v>
      </c>
      <c r="R103" s="1">
        <v>2</v>
      </c>
      <c r="S103" s="1">
        <v>77</v>
      </c>
      <c r="T103" s="1">
        <v>12182</v>
      </c>
      <c r="U103" s="1" t="s">
        <v>73</v>
      </c>
      <c r="V103" s="1" t="b">
        <v>0</v>
      </c>
      <c r="W103" s="1" t="b">
        <v>0</v>
      </c>
      <c r="X103" s="1" t="b">
        <v>0</v>
      </c>
      <c r="Y103" s="1" t="b">
        <v>1</v>
      </c>
      <c r="Z103" s="1">
        <v>5</v>
      </c>
    </row>
    <row r="104" spans="1:26" ht="15.75" customHeight="1">
      <c r="A104" s="1">
        <v>716</v>
      </c>
      <c r="B104" s="1">
        <v>110635</v>
      </c>
      <c r="C104" s="1" t="s">
        <v>2021</v>
      </c>
      <c r="D104" s="1" t="s">
        <v>2023</v>
      </c>
      <c r="E104" s="1" t="s">
        <v>1878</v>
      </c>
      <c r="F104" s="1" t="s">
        <v>1797</v>
      </c>
      <c r="G104" s="8" t="s">
        <v>2024</v>
      </c>
      <c r="H104" s="1">
        <v>-73.825013999999996</v>
      </c>
      <c r="I104" s="1">
        <v>42.686917000000001</v>
      </c>
      <c r="J104" s="1">
        <v>9490</v>
      </c>
      <c r="K104" s="1">
        <v>25682</v>
      </c>
      <c r="L104" s="1">
        <v>40562</v>
      </c>
      <c r="M104" s="1">
        <v>22313</v>
      </c>
      <c r="N104" s="1">
        <v>37193</v>
      </c>
      <c r="O104" s="1">
        <v>12563</v>
      </c>
      <c r="P104" s="1">
        <v>27443</v>
      </c>
      <c r="Q104" s="1">
        <v>2</v>
      </c>
      <c r="R104" s="1">
        <v>2</v>
      </c>
      <c r="S104" s="1">
        <v>54</v>
      </c>
      <c r="T104" s="1">
        <v>13139</v>
      </c>
      <c r="U104" s="1" t="s">
        <v>73</v>
      </c>
      <c r="V104" s="1" t="b">
        <v>0</v>
      </c>
      <c r="W104" s="1" t="b">
        <v>0</v>
      </c>
      <c r="X104" s="1" t="b">
        <v>0</v>
      </c>
      <c r="Y104" s="1" t="b">
        <v>0</v>
      </c>
      <c r="Z104" s="1">
        <v>2</v>
      </c>
    </row>
    <row r="105" spans="1:26" ht="15.75" customHeight="1">
      <c r="A105" s="1">
        <v>717</v>
      </c>
      <c r="B105" s="1">
        <v>110635</v>
      </c>
      <c r="C105" s="1" t="s">
        <v>2027</v>
      </c>
      <c r="D105" s="1" t="s">
        <v>2029</v>
      </c>
      <c r="E105" s="1" t="s">
        <v>1878</v>
      </c>
      <c r="F105" s="1" t="s">
        <v>1797</v>
      </c>
      <c r="G105" s="8" t="s">
        <v>2030</v>
      </c>
      <c r="H105" s="1">
        <v>-76.138723999999996</v>
      </c>
      <c r="I105" s="1">
        <v>43.034765</v>
      </c>
      <c r="J105" s="1">
        <v>8543</v>
      </c>
      <c r="K105" s="1">
        <v>27303</v>
      </c>
      <c r="L105" s="1">
        <v>36953</v>
      </c>
      <c r="M105" s="1">
        <v>20958</v>
      </c>
      <c r="N105" s="1">
        <v>30608</v>
      </c>
      <c r="O105" s="1">
        <v>12193</v>
      </c>
      <c r="P105" s="1">
        <v>21843</v>
      </c>
      <c r="Q105" s="1">
        <v>2</v>
      </c>
      <c r="R105" s="1">
        <v>2</v>
      </c>
      <c r="S105" s="1">
        <v>54</v>
      </c>
      <c r="T105" s="1">
        <v>1751</v>
      </c>
      <c r="U105" s="1" t="s">
        <v>73</v>
      </c>
      <c r="V105" s="1" t="b">
        <v>0</v>
      </c>
      <c r="W105" s="1" t="b">
        <v>0</v>
      </c>
      <c r="X105" s="1" t="b">
        <v>1</v>
      </c>
      <c r="Y105" s="1" t="b">
        <v>0</v>
      </c>
      <c r="Z105" s="1">
        <v>10</v>
      </c>
    </row>
    <row r="106" spans="1:26" ht="15.75" customHeight="1">
      <c r="A106" s="1">
        <v>718</v>
      </c>
      <c r="B106" s="1">
        <v>110635</v>
      </c>
      <c r="C106" s="12" t="s">
        <v>2048</v>
      </c>
      <c r="D106" s="1" t="s">
        <v>2050</v>
      </c>
      <c r="E106" s="1" t="s">
        <v>1878</v>
      </c>
      <c r="F106" s="1" t="s">
        <v>1797</v>
      </c>
      <c r="G106" s="8" t="s">
        <v>2051</v>
      </c>
      <c r="H106" s="1">
        <v>-77.794632000000007</v>
      </c>
      <c r="I106" s="1">
        <v>42.255262000000002</v>
      </c>
      <c r="J106" s="1">
        <v>8327</v>
      </c>
      <c r="K106" s="1">
        <v>24859</v>
      </c>
      <c r="L106" s="1">
        <v>24859</v>
      </c>
      <c r="M106" s="1">
        <v>23868</v>
      </c>
      <c r="N106" s="1">
        <v>23868</v>
      </c>
      <c r="O106" s="1">
        <v>14472</v>
      </c>
      <c r="P106" s="1">
        <v>14472</v>
      </c>
      <c r="Q106" s="1">
        <v>2</v>
      </c>
      <c r="R106" s="1">
        <v>2</v>
      </c>
      <c r="S106" s="1">
        <v>72</v>
      </c>
      <c r="T106" s="1">
        <v>3735</v>
      </c>
      <c r="U106" s="1" t="s">
        <v>73</v>
      </c>
      <c r="V106" s="1" t="b">
        <v>0</v>
      </c>
      <c r="W106" s="1" t="b">
        <v>0</v>
      </c>
      <c r="X106" s="1" t="b">
        <v>0</v>
      </c>
      <c r="Y106" s="1" t="b">
        <v>0</v>
      </c>
      <c r="Z106" s="1">
        <v>3</v>
      </c>
    </row>
    <row r="107" spans="1:26" ht="15.75" customHeight="1">
      <c r="A107" s="1">
        <v>719</v>
      </c>
      <c r="B107" s="1">
        <v>110635</v>
      </c>
      <c r="C107" s="1" t="s">
        <v>2056</v>
      </c>
      <c r="D107" s="1" t="s">
        <v>2058</v>
      </c>
      <c r="E107" s="1" t="s">
        <v>1878</v>
      </c>
      <c r="F107" s="1" t="s">
        <v>1797</v>
      </c>
      <c r="G107" s="8" t="s">
        <v>2060</v>
      </c>
      <c r="H107" s="1">
        <v>-78.789457999999996</v>
      </c>
      <c r="I107" s="1">
        <v>43.000941999999903</v>
      </c>
      <c r="J107" s="1">
        <v>9828</v>
      </c>
      <c r="K107" s="1">
        <v>26158</v>
      </c>
      <c r="L107" s="1">
        <v>43398</v>
      </c>
      <c r="M107" s="1">
        <v>26230</v>
      </c>
      <c r="N107" s="1">
        <v>43470</v>
      </c>
      <c r="O107" s="1">
        <v>13753</v>
      </c>
      <c r="P107" s="1">
        <v>30993</v>
      </c>
      <c r="Q107" s="1">
        <v>2</v>
      </c>
      <c r="R107" s="1">
        <v>2</v>
      </c>
      <c r="S107" s="1">
        <v>59</v>
      </c>
      <c r="T107" s="1">
        <v>20412</v>
      </c>
      <c r="U107" s="1" t="s">
        <v>73</v>
      </c>
      <c r="V107" s="1" t="b">
        <v>0</v>
      </c>
      <c r="W107" s="1" t="b">
        <v>0</v>
      </c>
      <c r="X107" s="1" t="b">
        <v>0</v>
      </c>
      <c r="Y107" s="1" t="b">
        <v>0</v>
      </c>
      <c r="Z107" s="1">
        <v>7</v>
      </c>
    </row>
    <row r="108" spans="1:26" ht="15.75" customHeight="1">
      <c r="A108" s="1">
        <v>720</v>
      </c>
      <c r="B108" s="1">
        <v>110635</v>
      </c>
      <c r="C108" s="1" t="s">
        <v>2068</v>
      </c>
      <c r="D108" s="1" t="s">
        <v>2029</v>
      </c>
      <c r="E108" s="1" t="s">
        <v>1878</v>
      </c>
      <c r="F108" s="1" t="s">
        <v>1797</v>
      </c>
      <c r="G108" s="8" t="s">
        <v>2070</v>
      </c>
      <c r="H108" s="1">
        <v>-76.136975000000007</v>
      </c>
      <c r="I108" s="1">
        <v>43.040176000000002</v>
      </c>
      <c r="J108" s="1">
        <v>46755</v>
      </c>
      <c r="K108" s="1">
        <v>65480</v>
      </c>
      <c r="L108" s="1">
        <v>65480</v>
      </c>
      <c r="M108" s="1">
        <v>65480</v>
      </c>
      <c r="N108" s="1">
        <v>65480</v>
      </c>
      <c r="O108" s="1">
        <v>49922</v>
      </c>
      <c r="P108" s="1">
        <v>49922</v>
      </c>
      <c r="Q108" s="1">
        <v>2</v>
      </c>
      <c r="R108" s="1">
        <v>2</v>
      </c>
      <c r="S108" s="1">
        <v>52</v>
      </c>
      <c r="T108" s="1">
        <v>15218</v>
      </c>
      <c r="U108" s="1" t="s">
        <v>123</v>
      </c>
      <c r="V108" s="1" t="b">
        <v>0</v>
      </c>
      <c r="W108" s="1" t="b">
        <v>0</v>
      </c>
      <c r="X108" s="1" t="b">
        <v>1</v>
      </c>
      <c r="Y108" s="1" t="b">
        <v>0</v>
      </c>
      <c r="Z108" s="1">
        <v>3</v>
      </c>
    </row>
    <row r="109" spans="1:26" ht="15.75" customHeight="1">
      <c r="A109" s="1">
        <v>721</v>
      </c>
      <c r="B109" s="1">
        <v>110635</v>
      </c>
      <c r="C109" s="1" t="s">
        <v>2380</v>
      </c>
      <c r="D109" s="1" t="s">
        <v>2315</v>
      </c>
      <c r="E109" s="1" t="s">
        <v>2274</v>
      </c>
      <c r="F109" s="1" t="s">
        <v>1797</v>
      </c>
      <c r="G109" s="8" t="s">
        <v>2383</v>
      </c>
      <c r="H109" s="1">
        <v>-75.158266999999995</v>
      </c>
      <c r="I109" s="1">
        <v>39.980942999999897</v>
      </c>
      <c r="J109" s="1">
        <v>16658</v>
      </c>
      <c r="K109" s="1">
        <v>32430</v>
      </c>
      <c r="L109" s="1">
        <v>44190</v>
      </c>
      <c r="M109" s="1">
        <v>35210</v>
      </c>
      <c r="N109" s="1">
        <v>46970</v>
      </c>
      <c r="O109" s="1">
        <v>20734</v>
      </c>
      <c r="P109" s="1">
        <v>32494</v>
      </c>
      <c r="Q109" s="1">
        <v>2</v>
      </c>
      <c r="R109" s="1">
        <v>2</v>
      </c>
      <c r="S109" s="1">
        <v>52</v>
      </c>
      <c r="T109" s="1">
        <v>29275</v>
      </c>
      <c r="U109" s="1" t="s">
        <v>73</v>
      </c>
      <c r="V109" s="1" t="b">
        <v>0</v>
      </c>
      <c r="W109" s="1" t="b">
        <v>0</v>
      </c>
      <c r="X109" s="1" t="b">
        <v>0</v>
      </c>
      <c r="Y109" s="1" t="b">
        <v>0</v>
      </c>
      <c r="Z109" s="1">
        <v>9</v>
      </c>
    </row>
    <row r="110" spans="1:26" ht="15.75" customHeight="1">
      <c r="A110" s="1"/>
      <c r="B110" s="1"/>
      <c r="C110" s="1" t="s">
        <v>2630</v>
      </c>
      <c r="D110" s="1" t="s">
        <v>2632</v>
      </c>
      <c r="E110" s="1" t="s">
        <v>2605</v>
      </c>
      <c r="F110" s="1" t="s">
        <v>130</v>
      </c>
      <c r="G110" s="8" t="s">
        <v>2634</v>
      </c>
      <c r="H110" s="1">
        <v>-96.336474999999993</v>
      </c>
      <c r="I110" s="1">
        <v>30.618725999999999</v>
      </c>
      <c r="J110" s="1">
        <v>11234</v>
      </c>
      <c r="K110" s="1">
        <v>28476</v>
      </c>
      <c r="L110" s="1">
        <v>53848</v>
      </c>
      <c r="M110" s="1">
        <v>28476</v>
      </c>
      <c r="N110" s="1">
        <v>53848</v>
      </c>
      <c r="O110" s="1">
        <v>18108</v>
      </c>
      <c r="P110" s="1">
        <v>43480</v>
      </c>
      <c r="Q110" s="1">
        <v>2</v>
      </c>
      <c r="R110" s="1">
        <v>2</v>
      </c>
      <c r="S110" s="1">
        <v>67</v>
      </c>
      <c r="T110" s="1">
        <v>50735</v>
      </c>
      <c r="U110" s="1" t="s">
        <v>73</v>
      </c>
      <c r="V110" s="1" t="b">
        <v>1</v>
      </c>
      <c r="W110" s="1" t="b">
        <v>0</v>
      </c>
      <c r="X110" s="1" t="b">
        <v>1</v>
      </c>
      <c r="Y110" s="1" t="b">
        <v>0</v>
      </c>
      <c r="Z110" s="1">
        <v>12</v>
      </c>
    </row>
    <row r="111" spans="1:26" ht="15.75" customHeight="1">
      <c r="A111" s="1">
        <v>723</v>
      </c>
      <c r="B111" s="1">
        <v>110635</v>
      </c>
      <c r="C111" s="1" t="s">
        <v>2659</v>
      </c>
      <c r="D111" s="1" t="s">
        <v>2661</v>
      </c>
      <c r="E111" s="1" t="s">
        <v>2605</v>
      </c>
      <c r="F111" s="1" t="s">
        <v>130</v>
      </c>
      <c r="G111" s="8" t="s">
        <v>2663</v>
      </c>
      <c r="H111" s="1">
        <v>-101.87478299999999</v>
      </c>
      <c r="I111" s="1">
        <v>33.583447999999997</v>
      </c>
      <c r="J111" s="1">
        <v>8860</v>
      </c>
      <c r="K111" s="1">
        <v>23633</v>
      </c>
      <c r="L111" s="1">
        <v>33425</v>
      </c>
      <c r="M111" s="1">
        <v>23633</v>
      </c>
      <c r="N111" s="1">
        <v>33425</v>
      </c>
      <c r="O111" s="1">
        <v>13606</v>
      </c>
      <c r="P111" s="1">
        <v>23398</v>
      </c>
      <c r="Q111" s="1">
        <v>2</v>
      </c>
      <c r="R111" s="1">
        <v>2</v>
      </c>
      <c r="S111" s="1">
        <v>63</v>
      </c>
      <c r="T111" s="1">
        <v>29963</v>
      </c>
      <c r="U111" s="1" t="s">
        <v>73</v>
      </c>
      <c r="V111" s="1" t="b">
        <v>0</v>
      </c>
      <c r="W111" s="1" t="b">
        <v>0</v>
      </c>
      <c r="X111" s="1" t="b">
        <v>1</v>
      </c>
      <c r="Y111" s="1" t="b">
        <v>0</v>
      </c>
      <c r="Z111" s="1">
        <v>4</v>
      </c>
    </row>
    <row r="112" spans="1:26" ht="15.75" customHeight="1">
      <c r="A112" s="1">
        <v>724</v>
      </c>
      <c r="B112" s="1">
        <v>110635</v>
      </c>
      <c r="C112" s="1" t="s">
        <v>2073</v>
      </c>
      <c r="D112" s="1" t="s">
        <v>1877</v>
      </c>
      <c r="E112" s="1" t="s">
        <v>1878</v>
      </c>
      <c r="F112" s="1" t="s">
        <v>1797</v>
      </c>
      <c r="G112" s="8" t="s">
        <v>2076</v>
      </c>
      <c r="H112" s="1">
        <v>-73.994636</v>
      </c>
      <c r="I112" s="1">
        <v>40.735275000000001</v>
      </c>
      <c r="J112" s="1">
        <v>47276</v>
      </c>
      <c r="K112" s="1">
        <v>69475</v>
      </c>
      <c r="L112" s="1">
        <v>69475</v>
      </c>
      <c r="M112" s="1">
        <v>65375</v>
      </c>
      <c r="N112" s="1">
        <v>65375</v>
      </c>
      <c r="O112" s="1">
        <v>49825</v>
      </c>
      <c r="P112" s="1">
        <v>49825</v>
      </c>
      <c r="Q112" s="1">
        <v>2</v>
      </c>
      <c r="R112" s="1">
        <v>2</v>
      </c>
      <c r="S112" s="1">
        <v>60</v>
      </c>
      <c r="T112" s="1">
        <v>7106</v>
      </c>
      <c r="U112" s="1" t="s">
        <v>123</v>
      </c>
      <c r="V112" s="1" t="b">
        <v>0</v>
      </c>
      <c r="W112" s="1" t="b">
        <v>0</v>
      </c>
      <c r="X112" s="1" t="b">
        <v>0</v>
      </c>
      <c r="Y112" s="1" t="b">
        <v>0</v>
      </c>
      <c r="Z112" s="1">
        <v>6</v>
      </c>
    </row>
    <row r="113" spans="1:26" ht="15.75" customHeight="1">
      <c r="A113" s="1">
        <v>725</v>
      </c>
      <c r="B113" s="1">
        <v>110635</v>
      </c>
      <c r="C113" s="1" t="s">
        <v>2584</v>
      </c>
      <c r="D113" s="1" t="s">
        <v>2586</v>
      </c>
      <c r="E113" s="1" t="s">
        <v>2569</v>
      </c>
      <c r="F113" s="1" t="s">
        <v>71</v>
      </c>
      <c r="G113" s="8" t="s">
        <v>2587</v>
      </c>
      <c r="H113" s="1">
        <v>-83.925852000000006</v>
      </c>
      <c r="I113" s="1">
        <v>35.952081999999997</v>
      </c>
      <c r="J113" s="1">
        <v>12970</v>
      </c>
      <c r="K113" s="1">
        <v>30930</v>
      </c>
      <c r="L113" s="1">
        <v>49350</v>
      </c>
      <c r="M113" s="1">
        <v>30930</v>
      </c>
      <c r="N113" s="1">
        <v>49350</v>
      </c>
      <c r="O113" s="1">
        <v>20234</v>
      </c>
      <c r="P113" s="1">
        <v>38654</v>
      </c>
      <c r="Q113" s="1">
        <v>2</v>
      </c>
      <c r="R113" s="1">
        <v>2</v>
      </c>
      <c r="S113" s="1">
        <v>77</v>
      </c>
      <c r="T113" s="1">
        <v>22139</v>
      </c>
      <c r="U113" s="1" t="s">
        <v>73</v>
      </c>
      <c r="V113" s="1" t="b">
        <v>1</v>
      </c>
      <c r="W113" s="1" t="b">
        <v>0</v>
      </c>
      <c r="X113" s="1" t="b">
        <v>1</v>
      </c>
      <c r="Y113" s="1" t="b">
        <v>0</v>
      </c>
      <c r="Z113" s="1">
        <v>4</v>
      </c>
    </row>
    <row r="114" spans="1:26" ht="15.75" customHeight="1">
      <c r="A114" s="1">
        <v>726</v>
      </c>
      <c r="B114" s="1">
        <v>110644</v>
      </c>
      <c r="C114" s="1" t="s">
        <v>2669</v>
      </c>
      <c r="D114" s="1" t="s">
        <v>2671</v>
      </c>
      <c r="E114" s="1" t="s">
        <v>2605</v>
      </c>
      <c r="F114" s="1" t="s">
        <v>130</v>
      </c>
      <c r="G114" s="8" t="s">
        <v>2672</v>
      </c>
      <c r="H114" s="1">
        <v>-97.115087000000003</v>
      </c>
      <c r="I114" s="1">
        <v>32.728437</v>
      </c>
      <c r="J114" s="1">
        <v>9952</v>
      </c>
      <c r="K114" s="1">
        <v>24660</v>
      </c>
      <c r="L114" s="1">
        <v>39860</v>
      </c>
      <c r="M114" s="1">
        <v>24660</v>
      </c>
      <c r="N114" s="1">
        <v>39860</v>
      </c>
      <c r="O114" s="1">
        <v>15736</v>
      </c>
      <c r="P114" s="1">
        <v>30936</v>
      </c>
      <c r="Q114" s="1">
        <v>2</v>
      </c>
      <c r="R114" s="1">
        <v>2</v>
      </c>
      <c r="S114" s="1">
        <v>70</v>
      </c>
      <c r="T114" s="1">
        <v>32775</v>
      </c>
      <c r="U114" s="1" t="s">
        <v>73</v>
      </c>
      <c r="V114" s="1" t="b">
        <v>0</v>
      </c>
      <c r="W114" s="1" t="b">
        <v>0</v>
      </c>
      <c r="X114" s="1" t="b">
        <v>0</v>
      </c>
      <c r="Y114" s="1" t="b">
        <v>0</v>
      </c>
      <c r="Z114" s="1">
        <v>7</v>
      </c>
    </row>
    <row r="115" spans="1:26" ht="15.75" customHeight="1">
      <c r="A115" s="1">
        <v>727</v>
      </c>
      <c r="B115" s="1">
        <v>110653</v>
      </c>
      <c r="C115" s="1" t="s">
        <v>2684</v>
      </c>
      <c r="D115" s="1" t="s">
        <v>2686</v>
      </c>
      <c r="E115" s="1" t="s">
        <v>2605</v>
      </c>
      <c r="F115" s="1" t="s">
        <v>130</v>
      </c>
      <c r="G115" s="8" t="s">
        <v>2687</v>
      </c>
      <c r="H115" s="1">
        <v>-97.739290999999994</v>
      </c>
      <c r="I115" s="1">
        <v>30.286090000000002</v>
      </c>
      <c r="J115" s="1">
        <v>10398</v>
      </c>
      <c r="K115" s="1">
        <v>25440</v>
      </c>
      <c r="L115" s="1">
        <v>51786</v>
      </c>
      <c r="M115" s="1">
        <v>25440</v>
      </c>
      <c r="N115" s="1">
        <v>51786</v>
      </c>
      <c r="O115" s="1">
        <v>15370</v>
      </c>
      <c r="P115" s="1">
        <v>41716</v>
      </c>
      <c r="Q115" s="1">
        <v>2</v>
      </c>
      <c r="R115" s="1">
        <v>2</v>
      </c>
      <c r="S115" s="1">
        <v>40</v>
      </c>
      <c r="T115" s="1">
        <v>40168</v>
      </c>
      <c r="U115" s="1" t="s">
        <v>73</v>
      </c>
      <c r="V115" s="1" t="b">
        <v>0</v>
      </c>
      <c r="W115" s="1" t="b">
        <v>0</v>
      </c>
      <c r="X115" s="1" t="b">
        <v>1</v>
      </c>
      <c r="Y115" s="1" t="b">
        <v>0</v>
      </c>
      <c r="Z115" s="1">
        <v>15</v>
      </c>
    </row>
    <row r="116" spans="1:26" ht="15.75" customHeight="1">
      <c r="A116" s="1">
        <v>728</v>
      </c>
      <c r="B116" s="1">
        <v>110653</v>
      </c>
      <c r="C116" s="1" t="s">
        <v>2704</v>
      </c>
      <c r="D116" s="1" t="s">
        <v>2706</v>
      </c>
      <c r="E116" s="1" t="s">
        <v>2605</v>
      </c>
      <c r="F116" s="1" t="s">
        <v>130</v>
      </c>
      <c r="G116" s="8" t="s">
        <v>2708</v>
      </c>
      <c r="H116" s="1">
        <v>-98.621386000000001</v>
      </c>
      <c r="I116" s="1">
        <v>29.582418000000001</v>
      </c>
      <c r="J116" s="1">
        <v>7969</v>
      </c>
      <c r="K116" s="1">
        <v>23285</v>
      </c>
      <c r="L116" s="1">
        <v>34484</v>
      </c>
      <c r="M116" s="1">
        <v>23693</v>
      </c>
      <c r="N116" s="1">
        <v>34892</v>
      </c>
      <c r="O116" s="1">
        <v>12995</v>
      </c>
      <c r="P116" s="1">
        <v>24194</v>
      </c>
      <c r="Q116" s="1">
        <v>2</v>
      </c>
      <c r="R116" s="1">
        <v>2</v>
      </c>
      <c r="S116" s="1">
        <v>76</v>
      </c>
      <c r="T116" s="1">
        <v>24724</v>
      </c>
      <c r="U116" s="1" t="s">
        <v>73</v>
      </c>
      <c r="V116" s="1" t="b">
        <v>0</v>
      </c>
      <c r="W116" s="1" t="b">
        <v>0</v>
      </c>
      <c r="X116" s="1" t="b">
        <v>0</v>
      </c>
      <c r="Y116" s="1" t="b">
        <v>0</v>
      </c>
      <c r="Z116" s="1">
        <v>9</v>
      </c>
    </row>
    <row r="117" spans="1:26" ht="15.75" customHeight="1">
      <c r="A117" s="1">
        <v>729</v>
      </c>
      <c r="B117" s="1">
        <v>110653</v>
      </c>
      <c r="C117" s="1" t="s">
        <v>1110</v>
      </c>
      <c r="D117" s="1" t="s">
        <v>1112</v>
      </c>
      <c r="E117" s="1" t="s">
        <v>1088</v>
      </c>
      <c r="F117" s="1" t="s">
        <v>130</v>
      </c>
      <c r="G117" s="8" t="s">
        <v>1114</v>
      </c>
      <c r="H117" s="1">
        <v>-90.120408999999995</v>
      </c>
      <c r="I117" s="1">
        <v>29.939696000000001</v>
      </c>
      <c r="J117" s="1">
        <v>52960</v>
      </c>
      <c r="K117" s="1">
        <v>69764</v>
      </c>
      <c r="L117" s="1">
        <v>69764</v>
      </c>
      <c r="M117" s="1">
        <v>69764</v>
      </c>
      <c r="N117" s="1">
        <v>69764</v>
      </c>
      <c r="O117" s="1">
        <v>59164</v>
      </c>
      <c r="P117" s="1">
        <v>59164</v>
      </c>
      <c r="Q117" s="1">
        <v>2</v>
      </c>
      <c r="R117" s="1">
        <v>2</v>
      </c>
      <c r="S117" s="1">
        <v>26</v>
      </c>
      <c r="T117" s="1">
        <v>7924</v>
      </c>
      <c r="U117" s="1" t="s">
        <v>123</v>
      </c>
      <c r="V117" s="1" t="b">
        <v>0</v>
      </c>
      <c r="W117" s="1" t="b">
        <v>0</v>
      </c>
      <c r="X117" s="1" t="b">
        <v>1</v>
      </c>
      <c r="Y117" s="1" t="b">
        <v>0</v>
      </c>
      <c r="Z117" s="1">
        <v>6</v>
      </c>
    </row>
    <row r="118" spans="1:26" ht="15.75" customHeight="1">
      <c r="A118" s="1">
        <v>730</v>
      </c>
      <c r="B118" s="1">
        <v>110662</v>
      </c>
      <c r="C118" s="1" t="s">
        <v>118</v>
      </c>
      <c r="D118" s="1" t="s">
        <v>120</v>
      </c>
      <c r="E118" s="1" t="s">
        <v>69</v>
      </c>
      <c r="F118" s="1" t="s">
        <v>71</v>
      </c>
      <c r="G118" s="8" t="s">
        <v>122</v>
      </c>
      <c r="H118" s="1">
        <v>-85.708492000000007</v>
      </c>
      <c r="I118" s="1">
        <v>32.430900000000001</v>
      </c>
      <c r="J118" s="1">
        <v>22170</v>
      </c>
      <c r="K118" s="1">
        <v>39383</v>
      </c>
      <c r="L118" s="1">
        <v>39383</v>
      </c>
      <c r="M118" s="1">
        <v>40037</v>
      </c>
      <c r="N118" s="1">
        <v>40037</v>
      </c>
      <c r="O118" s="1">
        <v>28776</v>
      </c>
      <c r="P118" s="1">
        <v>28776</v>
      </c>
      <c r="Q118" s="1">
        <v>1</v>
      </c>
      <c r="R118" s="1">
        <v>2</v>
      </c>
      <c r="S118" s="1">
        <v>50</v>
      </c>
      <c r="T118" s="1">
        <v>2393</v>
      </c>
      <c r="U118" s="1" t="s">
        <v>123</v>
      </c>
      <c r="V118" s="1" t="b">
        <v>1</v>
      </c>
      <c r="W118" s="1" t="b">
        <v>0</v>
      </c>
      <c r="X118" s="1" t="b">
        <v>1</v>
      </c>
      <c r="Y118" s="1" t="b">
        <v>0</v>
      </c>
      <c r="Z118" s="1">
        <v>1</v>
      </c>
    </row>
    <row r="119" spans="1:26" ht="15.75" customHeight="1">
      <c r="A119" s="1">
        <v>731</v>
      </c>
      <c r="B119" s="1">
        <v>110662</v>
      </c>
      <c r="C119" s="1" t="s">
        <v>2451</v>
      </c>
      <c r="D119" s="1" t="s">
        <v>2435</v>
      </c>
      <c r="E119" s="1" t="s">
        <v>2436</v>
      </c>
      <c r="F119" s="1" t="s">
        <v>2437</v>
      </c>
      <c r="G119" s="8" t="s">
        <v>2453</v>
      </c>
      <c r="H119" s="1">
        <v>-66.061443299999993</v>
      </c>
      <c r="I119" s="1">
        <v>18.387037299999999</v>
      </c>
      <c r="J119" s="1">
        <v>17289</v>
      </c>
      <c r="K119" s="87" t="s">
        <v>244</v>
      </c>
      <c r="L119" s="87" t="s">
        <v>244</v>
      </c>
      <c r="M119" s="87">
        <v>20320</v>
      </c>
      <c r="N119" s="87">
        <v>20320</v>
      </c>
      <c r="O119" s="87">
        <v>12320</v>
      </c>
      <c r="P119" s="87">
        <v>12320</v>
      </c>
      <c r="Q119" s="1">
        <v>2</v>
      </c>
      <c r="R119" s="1">
        <v>2</v>
      </c>
      <c r="S119" s="87">
        <v>63.7</v>
      </c>
      <c r="T119" s="87">
        <v>14793</v>
      </c>
      <c r="U119" s="1" t="s">
        <v>123</v>
      </c>
      <c r="V119" s="1" t="b">
        <v>0</v>
      </c>
      <c r="W119" s="1" t="b">
        <v>0</v>
      </c>
      <c r="X119" s="1" t="b">
        <v>0</v>
      </c>
      <c r="Y119" s="1" t="b">
        <v>0</v>
      </c>
      <c r="Z119" s="1">
        <v>5</v>
      </c>
    </row>
    <row r="120" spans="1:26" ht="15.75" customHeight="1">
      <c r="A120" s="1">
        <v>732</v>
      </c>
      <c r="B120" s="1">
        <v>110662</v>
      </c>
      <c r="C120" s="1" t="s">
        <v>210</v>
      </c>
      <c r="D120" s="1" t="s">
        <v>212</v>
      </c>
      <c r="E120" s="1" t="s">
        <v>166</v>
      </c>
      <c r="F120" s="1" t="s">
        <v>168</v>
      </c>
      <c r="G120" s="8" t="s">
        <v>214</v>
      </c>
      <c r="H120" s="1">
        <v>-110.950814999999</v>
      </c>
      <c r="I120" s="1">
        <v>32.232671999999901</v>
      </c>
      <c r="J120" s="1">
        <v>11877</v>
      </c>
      <c r="K120" s="1">
        <v>28277</v>
      </c>
      <c r="L120" s="1">
        <v>51707</v>
      </c>
      <c r="M120" s="1">
        <v>30177</v>
      </c>
      <c r="N120" s="1">
        <v>53607</v>
      </c>
      <c r="O120" s="1">
        <v>15977</v>
      </c>
      <c r="P120" s="1">
        <v>39407</v>
      </c>
      <c r="Q120" s="1">
        <v>2</v>
      </c>
      <c r="R120" s="1">
        <v>2</v>
      </c>
      <c r="S120" s="1">
        <v>79</v>
      </c>
      <c r="T120" s="1">
        <v>33694</v>
      </c>
      <c r="U120" s="1" t="s">
        <v>73</v>
      </c>
      <c r="V120" s="1" t="b">
        <v>1</v>
      </c>
      <c r="W120" s="1" t="b">
        <v>0</v>
      </c>
      <c r="X120" s="1" t="b">
        <v>0</v>
      </c>
      <c r="Y120" s="1" t="b">
        <v>0</v>
      </c>
      <c r="Z120" s="1">
        <v>13</v>
      </c>
    </row>
    <row r="121" spans="1:26" ht="15.75" customHeight="1">
      <c r="A121" s="1">
        <v>733</v>
      </c>
      <c r="B121" s="1">
        <v>110662</v>
      </c>
      <c r="C121" s="1" t="s">
        <v>126</v>
      </c>
      <c r="D121" s="1" t="s">
        <v>128</v>
      </c>
      <c r="E121" s="1" t="s">
        <v>129</v>
      </c>
      <c r="F121" s="1" t="s">
        <v>130</v>
      </c>
      <c r="G121" s="8" t="s">
        <v>131</v>
      </c>
      <c r="H121" s="1">
        <v>-94.176980999999998</v>
      </c>
      <c r="I121" s="1">
        <v>36.070008999999999</v>
      </c>
      <c r="J121" s="1">
        <v>9062</v>
      </c>
      <c r="K121" s="1">
        <v>24916</v>
      </c>
      <c r="L121" s="1">
        <v>40162</v>
      </c>
      <c r="M121" s="1">
        <v>24916</v>
      </c>
      <c r="N121" s="1">
        <v>40162</v>
      </c>
      <c r="O121" s="1">
        <v>14212</v>
      </c>
      <c r="P121" s="1">
        <v>29458</v>
      </c>
      <c r="Q121" s="1">
        <v>2</v>
      </c>
      <c r="R121" s="1">
        <v>2</v>
      </c>
      <c r="S121" s="1">
        <v>63</v>
      </c>
      <c r="T121" s="1">
        <v>22548</v>
      </c>
      <c r="U121" s="1" t="s">
        <v>73</v>
      </c>
      <c r="V121" s="1" t="b">
        <v>1</v>
      </c>
      <c r="W121" s="1" t="b">
        <v>0</v>
      </c>
      <c r="X121" s="1" t="b">
        <v>1</v>
      </c>
      <c r="Y121" s="1" t="b">
        <v>0</v>
      </c>
      <c r="Z121" s="1">
        <v>8</v>
      </c>
    </row>
    <row r="122" spans="1:26" ht="15.75" customHeight="1">
      <c r="A122" s="1">
        <v>734</v>
      </c>
      <c r="B122" s="1">
        <v>110662</v>
      </c>
      <c r="C122" s="1" t="s">
        <v>397</v>
      </c>
      <c r="D122" s="1" t="s">
        <v>399</v>
      </c>
      <c r="E122" s="1" t="s">
        <v>241</v>
      </c>
      <c r="F122" s="1" t="s">
        <v>242</v>
      </c>
      <c r="G122" s="8" t="s">
        <v>400</v>
      </c>
      <c r="H122" s="1">
        <v>-122.26046299999901</v>
      </c>
      <c r="I122" s="1">
        <v>37.871918000000001</v>
      </c>
      <c r="J122" s="1">
        <v>14170</v>
      </c>
      <c r="K122" s="1">
        <v>36989</v>
      </c>
      <c r="L122" s="1">
        <v>65003</v>
      </c>
      <c r="M122" s="1">
        <v>33247</v>
      </c>
      <c r="N122" s="1">
        <v>61261</v>
      </c>
      <c r="O122" s="1">
        <v>26799</v>
      </c>
      <c r="P122" s="1">
        <v>54813</v>
      </c>
      <c r="Q122" s="1">
        <v>2</v>
      </c>
      <c r="R122" s="1">
        <v>2</v>
      </c>
      <c r="S122" s="1">
        <v>17</v>
      </c>
      <c r="T122" s="1">
        <v>29310</v>
      </c>
      <c r="U122" s="1" t="s">
        <v>73</v>
      </c>
      <c r="V122" s="1" t="b">
        <v>1</v>
      </c>
      <c r="W122" s="1" t="b">
        <v>0</v>
      </c>
      <c r="X122" s="1" t="b">
        <v>1</v>
      </c>
      <c r="Y122" s="1" t="b">
        <v>0</v>
      </c>
      <c r="Z122" s="1">
        <v>14</v>
      </c>
    </row>
    <row r="123" spans="1:26" ht="15.75" customHeight="1">
      <c r="A123" s="1">
        <v>735</v>
      </c>
      <c r="B123" s="1">
        <v>110662</v>
      </c>
      <c r="C123" s="1" t="s">
        <v>426</v>
      </c>
      <c r="D123" s="1" t="s">
        <v>428</v>
      </c>
      <c r="E123" s="1" t="s">
        <v>241</v>
      </c>
      <c r="F123" s="1" t="s">
        <v>242</v>
      </c>
      <c r="G123" s="8" t="s">
        <v>430</v>
      </c>
      <c r="H123" s="1">
        <v>-121.751958</v>
      </c>
      <c r="I123" s="1">
        <v>38.539895000000001</v>
      </c>
      <c r="J123" s="1">
        <v>14419</v>
      </c>
      <c r="K123" s="1">
        <v>35729</v>
      </c>
      <c r="L123" s="1">
        <v>63743</v>
      </c>
      <c r="M123" s="1">
        <v>29847</v>
      </c>
      <c r="N123" s="1">
        <v>57861</v>
      </c>
      <c r="O123" s="1">
        <v>27057</v>
      </c>
      <c r="P123" s="1">
        <v>55071</v>
      </c>
      <c r="Q123" s="1">
        <v>2</v>
      </c>
      <c r="R123" s="1">
        <v>2</v>
      </c>
      <c r="S123" s="1">
        <v>42</v>
      </c>
      <c r="T123" s="1">
        <v>29379</v>
      </c>
      <c r="U123" s="1" t="s">
        <v>73</v>
      </c>
      <c r="V123" s="1" t="b">
        <v>1</v>
      </c>
      <c r="W123" s="1" t="b">
        <v>0</v>
      </c>
      <c r="X123" s="1" t="b">
        <v>1</v>
      </c>
      <c r="Y123" s="1" t="b">
        <v>0</v>
      </c>
      <c r="Z123" s="1">
        <v>1</v>
      </c>
    </row>
    <row r="124" spans="1:26" ht="15.75" customHeight="1">
      <c r="A124" s="1">
        <v>736</v>
      </c>
      <c r="B124" s="1">
        <v>110662</v>
      </c>
      <c r="C124" s="1" t="s">
        <v>434</v>
      </c>
      <c r="D124" s="1" t="s">
        <v>436</v>
      </c>
      <c r="E124" s="1" t="s">
        <v>241</v>
      </c>
      <c r="F124" s="1" t="s">
        <v>242</v>
      </c>
      <c r="G124" s="8" t="s">
        <v>437</v>
      </c>
      <c r="H124" s="1">
        <v>-117.84124799999999</v>
      </c>
      <c r="I124" s="1">
        <v>33.648434000000002</v>
      </c>
      <c r="J124" s="1">
        <v>13738</v>
      </c>
      <c r="K124" s="1">
        <v>33858</v>
      </c>
      <c r="L124" s="1">
        <v>61872</v>
      </c>
      <c r="M124" s="1">
        <v>31896</v>
      </c>
      <c r="N124" s="1">
        <v>59910</v>
      </c>
      <c r="O124" s="1">
        <v>25999</v>
      </c>
      <c r="P124" s="1">
        <v>54013</v>
      </c>
      <c r="Q124" s="1">
        <v>2</v>
      </c>
      <c r="R124" s="1">
        <v>2</v>
      </c>
      <c r="S124" s="1">
        <v>41</v>
      </c>
      <c r="T124" s="1">
        <v>27331</v>
      </c>
      <c r="U124" s="1" t="s">
        <v>73</v>
      </c>
      <c r="V124" s="1" t="b">
        <v>1</v>
      </c>
      <c r="W124" s="1" t="b">
        <v>0</v>
      </c>
      <c r="X124" s="1" t="b">
        <v>0</v>
      </c>
      <c r="Y124" s="1" t="b">
        <v>0</v>
      </c>
      <c r="Z124" s="1">
        <v>3</v>
      </c>
    </row>
    <row r="125" spans="1:26" ht="15.75" customHeight="1">
      <c r="A125" s="1">
        <v>737</v>
      </c>
      <c r="B125" s="1">
        <v>110662</v>
      </c>
      <c r="C125" s="1" t="s">
        <v>445</v>
      </c>
      <c r="D125" s="1" t="s">
        <v>384</v>
      </c>
      <c r="E125" s="1" t="s">
        <v>241</v>
      </c>
      <c r="F125" s="1" t="s">
        <v>242</v>
      </c>
      <c r="G125" s="8" t="s">
        <v>448</v>
      </c>
      <c r="H125" s="1">
        <v>-118.443901</v>
      </c>
      <c r="I125" s="1">
        <v>34.068891999999998</v>
      </c>
      <c r="J125" s="1">
        <v>13261</v>
      </c>
      <c r="K125" s="1">
        <v>33901</v>
      </c>
      <c r="L125" s="1">
        <v>61915</v>
      </c>
      <c r="M125" s="1">
        <v>32294</v>
      </c>
      <c r="N125" s="1">
        <v>60308</v>
      </c>
      <c r="O125" s="1">
        <v>25735</v>
      </c>
      <c r="P125" s="1">
        <v>53749</v>
      </c>
      <c r="Q125" s="1">
        <v>2</v>
      </c>
      <c r="R125" s="1">
        <v>2</v>
      </c>
      <c r="S125" s="1">
        <v>18</v>
      </c>
      <c r="T125" s="1">
        <v>30873</v>
      </c>
      <c r="U125" s="1" t="s">
        <v>73</v>
      </c>
      <c r="V125" s="1" t="b">
        <v>1</v>
      </c>
      <c r="W125" s="1" t="b">
        <v>0</v>
      </c>
      <c r="X125" s="1" t="b">
        <v>0</v>
      </c>
      <c r="Y125" s="1" t="b">
        <v>1</v>
      </c>
      <c r="Z125" s="1">
        <v>8</v>
      </c>
    </row>
    <row r="126" spans="1:26" ht="15.75" customHeight="1">
      <c r="A126" s="1">
        <v>1004</v>
      </c>
      <c r="B126" s="1">
        <v>123961</v>
      </c>
      <c r="C126" s="1" t="s">
        <v>152</v>
      </c>
      <c r="D126" s="1" t="s">
        <v>154</v>
      </c>
      <c r="E126" s="1" t="s">
        <v>129</v>
      </c>
      <c r="F126" s="1" t="s">
        <v>130</v>
      </c>
      <c r="G126" s="8" t="s">
        <v>156</v>
      </c>
      <c r="H126" s="1">
        <v>-92.457672000000002</v>
      </c>
      <c r="I126" s="1">
        <v>35.077945</v>
      </c>
      <c r="J126" s="1">
        <v>8524</v>
      </c>
      <c r="K126" s="1">
        <v>21854</v>
      </c>
      <c r="L126" s="1">
        <v>28377</v>
      </c>
      <c r="M126" s="1">
        <v>21664</v>
      </c>
      <c r="N126" s="1">
        <v>28187</v>
      </c>
      <c r="O126" s="1">
        <v>15336</v>
      </c>
      <c r="P126" s="1">
        <v>21859</v>
      </c>
      <c r="Q126" s="1">
        <v>2</v>
      </c>
      <c r="R126" s="1">
        <v>2</v>
      </c>
      <c r="S126" s="1">
        <v>90</v>
      </c>
      <c r="T126" s="1">
        <v>9616</v>
      </c>
      <c r="U126" s="1" t="s">
        <v>73</v>
      </c>
      <c r="V126" s="1" t="b">
        <v>0</v>
      </c>
      <c r="W126" s="1" t="b">
        <v>0</v>
      </c>
      <c r="X126" s="1" t="b">
        <v>1</v>
      </c>
      <c r="Y126" s="1" t="b">
        <v>0</v>
      </c>
      <c r="Z126" s="1">
        <v>2</v>
      </c>
    </row>
    <row r="127" spans="1:26" ht="15.75" customHeight="1">
      <c r="A127" s="1">
        <v>1005</v>
      </c>
      <c r="B127" s="1">
        <v>123961</v>
      </c>
      <c r="C127" s="1" t="s">
        <v>2162</v>
      </c>
      <c r="D127" s="1" t="s">
        <v>2164</v>
      </c>
      <c r="E127" s="1" t="s">
        <v>2091</v>
      </c>
      <c r="F127" s="1" t="s">
        <v>885</v>
      </c>
      <c r="G127" s="8" t="s">
        <v>2166</v>
      </c>
      <c r="H127" s="1">
        <v>-84.514279999999999</v>
      </c>
      <c r="I127" s="1">
        <v>39.131158999999997</v>
      </c>
      <c r="J127" s="1">
        <v>11000</v>
      </c>
      <c r="K127" s="1">
        <v>28156</v>
      </c>
      <c r="L127" s="1">
        <v>44490</v>
      </c>
      <c r="M127" s="1">
        <v>30268</v>
      </c>
      <c r="N127" s="1">
        <v>46602</v>
      </c>
      <c r="O127" s="1">
        <v>17024</v>
      </c>
      <c r="P127" s="1">
        <v>33358</v>
      </c>
      <c r="Q127" s="1">
        <v>2</v>
      </c>
      <c r="R127" s="1">
        <v>2</v>
      </c>
      <c r="S127" s="1">
        <v>76</v>
      </c>
      <c r="T127" s="1">
        <v>25820</v>
      </c>
      <c r="U127" s="1" t="s">
        <v>73</v>
      </c>
      <c r="V127" s="1" t="b">
        <v>0</v>
      </c>
      <c r="W127" s="1" t="b">
        <v>0</v>
      </c>
      <c r="X127" s="1" t="b">
        <v>1</v>
      </c>
      <c r="Y127" s="1" t="b">
        <v>0</v>
      </c>
      <c r="Z127" s="1">
        <v>13</v>
      </c>
    </row>
    <row r="128" spans="1:26" ht="15.75" customHeight="1">
      <c r="A128" s="1">
        <v>1006</v>
      </c>
      <c r="B128" s="1">
        <v>123961</v>
      </c>
      <c r="C128" s="1" t="s">
        <v>508</v>
      </c>
      <c r="D128" s="1" t="s">
        <v>510</v>
      </c>
      <c r="E128" s="1" t="s">
        <v>502</v>
      </c>
      <c r="F128" s="1" t="s">
        <v>168</v>
      </c>
      <c r="G128" s="8" t="s">
        <v>512</v>
      </c>
      <c r="H128" s="1">
        <v>-105.27082299999999</v>
      </c>
      <c r="I128" s="1">
        <v>40.008780999999999</v>
      </c>
      <c r="J128" s="1">
        <v>12086</v>
      </c>
      <c r="K128" s="1">
        <v>30178</v>
      </c>
      <c r="L128" s="1">
        <v>54312</v>
      </c>
      <c r="M128" s="1">
        <v>28608</v>
      </c>
      <c r="N128" s="1">
        <v>52742</v>
      </c>
      <c r="O128" s="1">
        <v>16028</v>
      </c>
      <c r="P128" s="1">
        <v>40162</v>
      </c>
      <c r="Q128" s="1">
        <v>2</v>
      </c>
      <c r="R128" s="1">
        <v>2</v>
      </c>
      <c r="S128" s="1">
        <v>77</v>
      </c>
      <c r="T128" s="1">
        <v>27901</v>
      </c>
      <c r="U128" s="1" t="s">
        <v>73</v>
      </c>
      <c r="V128" s="1" t="b">
        <v>0</v>
      </c>
      <c r="W128" s="1" t="b">
        <v>0</v>
      </c>
      <c r="X128" s="1" t="b">
        <v>0</v>
      </c>
      <c r="Y128" s="1" t="b">
        <v>0</v>
      </c>
      <c r="Z128" s="1">
        <v>3</v>
      </c>
    </row>
    <row r="129" spans="1:26" ht="15.75" customHeight="1">
      <c r="A129" s="1">
        <v>1007</v>
      </c>
      <c r="B129" s="1">
        <v>123961</v>
      </c>
      <c r="C129" s="1" t="s">
        <v>517</v>
      </c>
      <c r="D129" s="1" t="s">
        <v>519</v>
      </c>
      <c r="E129" s="1" t="s">
        <v>502</v>
      </c>
      <c r="F129" s="1" t="s">
        <v>168</v>
      </c>
      <c r="G129" s="8" t="s">
        <v>521</v>
      </c>
      <c r="H129" s="1">
        <v>-104.837722</v>
      </c>
      <c r="I129" s="1">
        <v>39.745148999999998</v>
      </c>
      <c r="J129" s="1">
        <v>9107</v>
      </c>
      <c r="K129" s="87">
        <v>30836</v>
      </c>
      <c r="L129" s="87">
        <v>47324</v>
      </c>
      <c r="M129" s="1">
        <v>27962</v>
      </c>
      <c r="N129" s="1">
        <v>44114</v>
      </c>
      <c r="O129" s="1">
        <v>16208</v>
      </c>
      <c r="P129" s="1">
        <v>32360</v>
      </c>
      <c r="Q129" s="1">
        <v>2</v>
      </c>
      <c r="R129" s="1">
        <v>2</v>
      </c>
      <c r="S129" s="1">
        <v>61</v>
      </c>
      <c r="T129" s="1">
        <v>14622</v>
      </c>
      <c r="U129" s="1" t="s">
        <v>73</v>
      </c>
      <c r="V129" s="1" t="b">
        <v>0</v>
      </c>
      <c r="W129" s="1" t="b">
        <v>0</v>
      </c>
      <c r="X129" s="1" t="b">
        <v>0</v>
      </c>
      <c r="Y129" s="1" t="b">
        <v>0</v>
      </c>
      <c r="Z129" s="1">
        <v>7</v>
      </c>
    </row>
    <row r="130" spans="1:26" ht="15.75" customHeight="1">
      <c r="A130" s="1">
        <v>1008</v>
      </c>
      <c r="B130" s="1">
        <v>123961</v>
      </c>
      <c r="C130" s="1" t="s">
        <v>534</v>
      </c>
      <c r="D130" s="1" t="s">
        <v>536</v>
      </c>
      <c r="E130" s="1" t="s">
        <v>537</v>
      </c>
      <c r="F130" s="1" t="s">
        <v>539</v>
      </c>
      <c r="G130" s="8" t="s">
        <v>540</v>
      </c>
      <c r="H130" s="1">
        <v>-72.249948000000003</v>
      </c>
      <c r="I130" s="1">
        <v>41.809097999999999</v>
      </c>
      <c r="J130" s="1">
        <v>14880</v>
      </c>
      <c r="K130" s="1">
        <v>31044</v>
      </c>
      <c r="L130" s="1">
        <v>53112</v>
      </c>
      <c r="M130" s="1">
        <v>31044</v>
      </c>
      <c r="N130" s="1">
        <v>53112</v>
      </c>
      <c r="O130" s="1">
        <v>18480</v>
      </c>
      <c r="P130" s="1">
        <v>40548</v>
      </c>
      <c r="Q130" s="1">
        <v>2</v>
      </c>
      <c r="R130" s="1">
        <v>2</v>
      </c>
      <c r="S130" s="1">
        <v>49</v>
      </c>
      <c r="T130" s="1">
        <v>19324</v>
      </c>
      <c r="U130" s="1" t="s">
        <v>73</v>
      </c>
      <c r="V130" s="1" t="b">
        <v>1</v>
      </c>
      <c r="W130" s="1" t="b">
        <v>0</v>
      </c>
      <c r="X130" s="1" t="b">
        <v>1</v>
      </c>
      <c r="Y130" s="1" t="b">
        <v>0</v>
      </c>
      <c r="Z130" s="1">
        <v>1</v>
      </c>
    </row>
    <row r="131" spans="1:26" ht="15.75" customHeight="1">
      <c r="A131" s="1">
        <v>1009</v>
      </c>
      <c r="B131" s="1">
        <v>123961</v>
      </c>
      <c r="C131" s="1" t="s">
        <v>608</v>
      </c>
      <c r="D131" s="1" t="s">
        <v>610</v>
      </c>
      <c r="E131" s="1" t="s">
        <v>611</v>
      </c>
      <c r="F131" s="1" t="s">
        <v>564</v>
      </c>
      <c r="G131" s="8" t="s">
        <v>612</v>
      </c>
      <c r="H131" s="1">
        <v>-75.752821999999995</v>
      </c>
      <c r="I131" s="1">
        <v>39.679577000000002</v>
      </c>
      <c r="J131" s="1">
        <v>13160</v>
      </c>
      <c r="K131" s="1">
        <v>27792</v>
      </c>
      <c r="L131" s="1">
        <v>47782</v>
      </c>
      <c r="M131" s="1">
        <v>27792</v>
      </c>
      <c r="N131" s="1">
        <v>47782</v>
      </c>
      <c r="O131" s="1">
        <v>15460</v>
      </c>
      <c r="P131" s="1">
        <v>35450</v>
      </c>
      <c r="Q131" s="1">
        <v>2</v>
      </c>
      <c r="R131" s="1">
        <v>2</v>
      </c>
      <c r="S131" s="1">
        <v>70</v>
      </c>
      <c r="T131" s="1">
        <v>19215</v>
      </c>
      <c r="U131" s="1" t="s">
        <v>73</v>
      </c>
      <c r="V131" s="1" t="b">
        <v>1</v>
      </c>
      <c r="W131" s="1" t="b">
        <v>0</v>
      </c>
      <c r="X131" s="1" t="b">
        <v>1</v>
      </c>
      <c r="Y131" s="1" t="b">
        <v>1</v>
      </c>
      <c r="Z131" s="1">
        <v>3</v>
      </c>
    </row>
    <row r="132" spans="1:26" ht="15.75" customHeight="1">
      <c r="A132" s="1">
        <v>1010</v>
      </c>
      <c r="B132" s="1">
        <v>123961</v>
      </c>
      <c r="C132" s="1" t="s">
        <v>1456</v>
      </c>
      <c r="D132" s="1" t="s">
        <v>1458</v>
      </c>
      <c r="E132" s="1" t="s">
        <v>1403</v>
      </c>
      <c r="F132" s="1" t="s">
        <v>885</v>
      </c>
      <c r="G132" s="8" t="s">
        <v>1460</v>
      </c>
      <c r="H132" s="1">
        <v>-83.138368999999997</v>
      </c>
      <c r="I132" s="1">
        <v>42.417167999999997</v>
      </c>
      <c r="J132" s="1">
        <v>41158</v>
      </c>
      <c r="K132" s="1">
        <v>57378</v>
      </c>
      <c r="L132" s="1">
        <v>57378</v>
      </c>
      <c r="M132" s="1">
        <v>59152</v>
      </c>
      <c r="N132" s="1">
        <v>59152</v>
      </c>
      <c r="O132" s="1">
        <v>49702</v>
      </c>
      <c r="P132" s="1">
        <v>49702</v>
      </c>
      <c r="Q132" s="1">
        <v>2</v>
      </c>
      <c r="R132" s="1">
        <v>2</v>
      </c>
      <c r="S132" s="1">
        <v>78</v>
      </c>
      <c r="T132" s="1">
        <v>2646</v>
      </c>
      <c r="U132" s="1" t="s">
        <v>123</v>
      </c>
      <c r="V132" s="1" t="b">
        <v>0</v>
      </c>
      <c r="W132" s="1" t="b">
        <v>0</v>
      </c>
      <c r="X132" s="1" t="b">
        <v>1</v>
      </c>
      <c r="Y132" s="1" t="b">
        <v>1</v>
      </c>
      <c r="Z132" s="1">
        <v>4</v>
      </c>
    </row>
    <row r="133" spans="1:26" ht="15.75" customHeight="1">
      <c r="A133" s="1">
        <v>1011</v>
      </c>
      <c r="B133" s="1">
        <v>123961</v>
      </c>
      <c r="C133" s="1" t="s">
        <v>677</v>
      </c>
      <c r="D133" s="1" t="s">
        <v>678</v>
      </c>
      <c r="E133" s="1" t="s">
        <v>625</v>
      </c>
      <c r="F133" s="1" t="s">
        <v>564</v>
      </c>
      <c r="G133" s="8" t="s">
        <v>679</v>
      </c>
      <c r="H133" s="1">
        <v>-82.347910999999996</v>
      </c>
      <c r="I133" s="1">
        <v>29.64629</v>
      </c>
      <c r="J133" s="1">
        <v>6381</v>
      </c>
      <c r="K133" s="1">
        <v>21131</v>
      </c>
      <c r="L133" s="1">
        <v>43409</v>
      </c>
      <c r="M133" s="1">
        <v>21131</v>
      </c>
      <c r="N133" s="1">
        <v>43409</v>
      </c>
      <c r="O133" s="1">
        <v>11221</v>
      </c>
      <c r="P133" s="1">
        <v>33499</v>
      </c>
      <c r="Q133" s="1">
        <v>2</v>
      </c>
      <c r="R133" s="1">
        <v>2</v>
      </c>
      <c r="S133" s="1">
        <v>46</v>
      </c>
      <c r="T133" s="1">
        <v>34554</v>
      </c>
      <c r="U133" s="1" t="s">
        <v>73</v>
      </c>
      <c r="V133" s="1" t="b">
        <v>1</v>
      </c>
      <c r="W133" s="1" t="b">
        <v>0</v>
      </c>
      <c r="X133" s="1" t="b">
        <v>0</v>
      </c>
      <c r="Y133" s="1" t="b">
        <v>0</v>
      </c>
      <c r="Z133" s="1">
        <v>17</v>
      </c>
    </row>
    <row r="134" spans="1:26" ht="15.75" customHeight="1">
      <c r="A134" s="1">
        <v>1012</v>
      </c>
      <c r="B134" s="1">
        <v>123961</v>
      </c>
      <c r="C134" s="1" t="s">
        <v>808</v>
      </c>
      <c r="D134" s="1" t="s">
        <v>810</v>
      </c>
      <c r="E134" s="1" t="s">
        <v>736</v>
      </c>
      <c r="F134" s="1" t="s">
        <v>564</v>
      </c>
      <c r="G134" s="8" t="s">
        <v>811</v>
      </c>
      <c r="H134" s="1">
        <v>-83.374038999999996</v>
      </c>
      <c r="I134" s="1">
        <v>33.956262000000002</v>
      </c>
      <c r="J134" s="1">
        <v>11818</v>
      </c>
      <c r="K134" s="1">
        <v>26404</v>
      </c>
      <c r="L134" s="1">
        <v>44978</v>
      </c>
      <c r="M134" s="1">
        <v>24840</v>
      </c>
      <c r="N134" s="1">
        <v>43414</v>
      </c>
      <c r="O134" s="1">
        <v>16884</v>
      </c>
      <c r="P134" s="1">
        <v>35458</v>
      </c>
      <c r="Q134" s="1">
        <v>2</v>
      </c>
      <c r="R134" s="1">
        <v>2</v>
      </c>
      <c r="S134" s="1">
        <v>54</v>
      </c>
      <c r="T134" s="1">
        <v>27951</v>
      </c>
      <c r="U134" s="1" t="s">
        <v>73</v>
      </c>
      <c r="V134" s="1" t="b">
        <v>1</v>
      </c>
      <c r="W134" s="1" t="b">
        <v>0</v>
      </c>
      <c r="X134" s="1" t="b">
        <v>1</v>
      </c>
      <c r="Y134" s="1" t="b">
        <v>0</v>
      </c>
      <c r="Z134" s="1">
        <v>5</v>
      </c>
    </row>
    <row r="135" spans="1:26" ht="15.75" customHeight="1">
      <c r="A135" s="1">
        <v>1119</v>
      </c>
      <c r="B135" s="1">
        <v>125897</v>
      </c>
      <c r="C135" s="1" t="s">
        <v>544</v>
      </c>
      <c r="D135" s="1" t="s">
        <v>546</v>
      </c>
      <c r="E135" s="1" t="s">
        <v>537</v>
      </c>
      <c r="F135" s="1" t="s">
        <v>539</v>
      </c>
      <c r="G135" s="8" t="s">
        <v>548</v>
      </c>
      <c r="H135" s="1">
        <v>-72.714965000000007</v>
      </c>
      <c r="I135" s="1">
        <v>41.796484999999997</v>
      </c>
      <c r="J135" s="1">
        <v>38910</v>
      </c>
      <c r="K135" s="1">
        <v>54662</v>
      </c>
      <c r="L135" s="1">
        <v>54662</v>
      </c>
      <c r="M135" s="1">
        <v>55086</v>
      </c>
      <c r="N135" s="1">
        <v>55086</v>
      </c>
      <c r="O135" s="1">
        <v>42740</v>
      </c>
      <c r="P135" s="1">
        <v>42740</v>
      </c>
      <c r="Q135" s="1">
        <v>2</v>
      </c>
      <c r="R135" s="1">
        <v>2</v>
      </c>
      <c r="S135" s="1">
        <v>72</v>
      </c>
      <c r="T135" s="1">
        <v>5150</v>
      </c>
      <c r="U135" s="1" t="s">
        <v>123</v>
      </c>
      <c r="V135" s="1" t="b">
        <v>0</v>
      </c>
      <c r="W135" s="1" t="b">
        <v>0</v>
      </c>
      <c r="X135" s="1" t="b">
        <v>0</v>
      </c>
      <c r="Y135" s="1" t="b">
        <v>0</v>
      </c>
      <c r="Z135" s="1">
        <v>2</v>
      </c>
    </row>
    <row r="136" spans="1:26" ht="15.75" customHeight="1">
      <c r="A136" s="1">
        <v>1120</v>
      </c>
      <c r="B136" s="1">
        <v>125897</v>
      </c>
      <c r="C136" s="1" t="s">
        <v>2722</v>
      </c>
      <c r="D136" s="1" t="s">
        <v>2624</v>
      </c>
      <c r="E136" s="1" t="s">
        <v>2605</v>
      </c>
      <c r="F136" s="1" t="s">
        <v>130</v>
      </c>
      <c r="G136" s="8" t="s">
        <v>2725</v>
      </c>
      <c r="H136" s="1">
        <v>-95.343536999999998</v>
      </c>
      <c r="I136" s="1">
        <v>29.720392999999898</v>
      </c>
      <c r="J136" s="1">
        <v>9706</v>
      </c>
      <c r="K136" s="1">
        <v>24946</v>
      </c>
      <c r="L136" s="1">
        <v>37306</v>
      </c>
      <c r="M136" s="1">
        <v>27581</v>
      </c>
      <c r="N136" s="1">
        <v>39941</v>
      </c>
      <c r="O136" s="1">
        <v>16514</v>
      </c>
      <c r="P136" s="1">
        <v>28874</v>
      </c>
      <c r="Q136" s="1">
        <v>2</v>
      </c>
      <c r="R136" s="1">
        <v>2</v>
      </c>
      <c r="S136" s="1">
        <v>59</v>
      </c>
      <c r="T136" s="1">
        <v>35995</v>
      </c>
      <c r="U136" s="1" t="s">
        <v>73</v>
      </c>
      <c r="V136" s="1" t="b">
        <v>0</v>
      </c>
      <c r="W136" s="1" t="b">
        <v>0</v>
      </c>
      <c r="X136" s="1" t="b">
        <v>1</v>
      </c>
      <c r="Y136" s="1" t="b">
        <v>0</v>
      </c>
      <c r="Z136" s="1">
        <v>8</v>
      </c>
    </row>
    <row r="137" spans="1:26" ht="15.75" customHeight="1">
      <c r="A137" s="1">
        <v>1121</v>
      </c>
      <c r="B137" s="1">
        <v>125897</v>
      </c>
      <c r="C137" s="1" t="s">
        <v>865</v>
      </c>
      <c r="D137" s="1" t="s">
        <v>867</v>
      </c>
      <c r="E137" s="1" t="s">
        <v>868</v>
      </c>
      <c r="F137" s="1" t="s">
        <v>168</v>
      </c>
      <c r="G137" s="8" t="s">
        <v>870</v>
      </c>
      <c r="H137" s="1">
        <v>-117.024295999999</v>
      </c>
      <c r="I137" s="1">
        <v>46.726894000000001</v>
      </c>
      <c r="J137" s="1">
        <v>7488</v>
      </c>
      <c r="K137" s="1">
        <v>21300</v>
      </c>
      <c r="L137" s="1">
        <v>37624</v>
      </c>
      <c r="M137" s="1">
        <v>21300</v>
      </c>
      <c r="N137" s="1">
        <v>37624</v>
      </c>
      <c r="O137" s="1">
        <v>12102</v>
      </c>
      <c r="P137" s="1">
        <v>28426</v>
      </c>
      <c r="Q137" s="1">
        <v>2</v>
      </c>
      <c r="R137" s="1">
        <v>2</v>
      </c>
      <c r="S137" s="1">
        <v>76</v>
      </c>
      <c r="T137" s="1">
        <v>9586</v>
      </c>
      <c r="U137" s="1" t="s">
        <v>73</v>
      </c>
      <c r="V137" s="1" t="b">
        <v>1</v>
      </c>
      <c r="W137" s="1" t="b">
        <v>0</v>
      </c>
      <c r="X137" s="1" t="b">
        <v>0</v>
      </c>
      <c r="Y137" s="1" t="b">
        <v>0</v>
      </c>
      <c r="Z137" s="1">
        <v>6</v>
      </c>
    </row>
    <row r="138" spans="1:26" ht="15.75" customHeight="1">
      <c r="A138" s="1">
        <v>1122</v>
      </c>
      <c r="B138" s="1">
        <v>125897</v>
      </c>
      <c r="C138" s="1" t="s">
        <v>930</v>
      </c>
      <c r="D138" s="1" t="s">
        <v>883</v>
      </c>
      <c r="E138" s="1" t="s">
        <v>884</v>
      </c>
      <c r="F138" s="1" t="s">
        <v>835</v>
      </c>
      <c r="G138" s="8" t="s">
        <v>932</v>
      </c>
      <c r="H138" s="1">
        <v>-87.651145</v>
      </c>
      <c r="I138" s="1">
        <v>41.872650999999998</v>
      </c>
      <c r="J138" s="1">
        <v>13704</v>
      </c>
      <c r="K138" s="1">
        <v>30662</v>
      </c>
      <c r="L138" s="1">
        <v>43518</v>
      </c>
      <c r="M138" s="1">
        <v>29632</v>
      </c>
      <c r="N138" s="1">
        <v>42488</v>
      </c>
      <c r="O138" s="1">
        <v>20232</v>
      </c>
      <c r="P138" s="1">
        <v>33088</v>
      </c>
      <c r="Q138" s="1">
        <v>2</v>
      </c>
      <c r="R138" s="1">
        <v>2</v>
      </c>
      <c r="S138" s="1">
        <v>74</v>
      </c>
      <c r="T138" s="1">
        <v>17959</v>
      </c>
      <c r="U138" s="1" t="s">
        <v>73</v>
      </c>
      <c r="V138" s="1" t="b">
        <v>1</v>
      </c>
      <c r="W138" s="1" t="b">
        <v>0</v>
      </c>
      <c r="X138" s="1" t="b">
        <v>0</v>
      </c>
      <c r="Y138" s="1" t="b">
        <v>1</v>
      </c>
      <c r="Z138" s="1">
        <v>9</v>
      </c>
    </row>
    <row r="139" spans="1:26" ht="15.75" customHeight="1">
      <c r="A139" s="1">
        <v>1123</v>
      </c>
      <c r="B139" s="1">
        <v>125897</v>
      </c>
      <c r="C139" s="1" t="s">
        <v>949</v>
      </c>
      <c r="D139" s="1" t="s">
        <v>951</v>
      </c>
      <c r="E139" s="1" t="s">
        <v>884</v>
      </c>
      <c r="F139" s="1" t="s">
        <v>835</v>
      </c>
      <c r="G139" s="8" t="s">
        <v>953</v>
      </c>
      <c r="H139" s="1">
        <v>-88.230308999999906</v>
      </c>
      <c r="I139" s="1">
        <v>40.108863999999997</v>
      </c>
      <c r="J139" s="1">
        <v>15074</v>
      </c>
      <c r="K139" s="1">
        <v>30082</v>
      </c>
      <c r="L139" s="1">
        <v>46202</v>
      </c>
      <c r="M139" s="87" t="s">
        <v>244</v>
      </c>
      <c r="N139" s="87" t="s">
        <v>244</v>
      </c>
      <c r="O139" s="87" t="s">
        <v>244</v>
      </c>
      <c r="P139" s="87" t="s">
        <v>244</v>
      </c>
      <c r="Q139" s="1">
        <v>2</v>
      </c>
      <c r="R139" s="1">
        <v>2</v>
      </c>
      <c r="S139" s="1">
        <v>60</v>
      </c>
      <c r="T139" s="1">
        <v>33932</v>
      </c>
      <c r="U139" s="1" t="s">
        <v>73</v>
      </c>
      <c r="V139" s="1" t="b">
        <v>1</v>
      </c>
      <c r="W139" s="1" t="b">
        <v>0</v>
      </c>
      <c r="X139" s="1" t="b">
        <v>1</v>
      </c>
      <c r="Y139" s="1" t="b">
        <v>1</v>
      </c>
      <c r="Z139" s="1">
        <v>11</v>
      </c>
    </row>
    <row r="140" spans="1:26" ht="15.75" customHeight="1">
      <c r="A140" s="1">
        <v>1124</v>
      </c>
      <c r="B140" s="1">
        <v>125897</v>
      </c>
      <c r="C140" s="1" t="s">
        <v>1044</v>
      </c>
      <c r="D140" s="1" t="s">
        <v>1046</v>
      </c>
      <c r="E140" s="1" t="s">
        <v>1033</v>
      </c>
      <c r="F140" s="1" t="s">
        <v>835</v>
      </c>
      <c r="G140" s="8" t="s">
        <v>1047</v>
      </c>
      <c r="H140" s="1">
        <v>-95.247567000000004</v>
      </c>
      <c r="I140" s="1">
        <v>38.958548999999998</v>
      </c>
      <c r="J140" s="1">
        <v>10824</v>
      </c>
      <c r="K140" s="1">
        <v>25306</v>
      </c>
      <c r="L140" s="1">
        <v>41074</v>
      </c>
      <c r="M140" s="1">
        <v>25306</v>
      </c>
      <c r="N140" s="1">
        <v>41074</v>
      </c>
      <c r="O140" s="1">
        <v>15030</v>
      </c>
      <c r="P140" s="1">
        <v>30798</v>
      </c>
      <c r="Q140" s="1">
        <v>2</v>
      </c>
      <c r="R140" s="1">
        <v>2</v>
      </c>
      <c r="S140" s="1">
        <v>93</v>
      </c>
      <c r="T140" s="1">
        <v>19262</v>
      </c>
      <c r="U140" s="1" t="s">
        <v>73</v>
      </c>
      <c r="V140" s="1" t="b">
        <v>0</v>
      </c>
      <c r="W140" s="1" t="b">
        <v>0</v>
      </c>
      <c r="X140" s="1" t="b">
        <v>0</v>
      </c>
      <c r="Y140" s="1" t="b">
        <v>1</v>
      </c>
      <c r="Z140" s="1">
        <v>5</v>
      </c>
    </row>
    <row r="141" spans="1:26" ht="15.75" customHeight="1">
      <c r="A141" s="1">
        <v>157</v>
      </c>
      <c r="B141" s="1">
        <v>126818</v>
      </c>
      <c r="C141" s="1" t="s">
        <v>1054</v>
      </c>
      <c r="D141" s="1" t="s">
        <v>1056</v>
      </c>
      <c r="E141" s="1" t="s">
        <v>1057</v>
      </c>
      <c r="F141" s="1" t="s">
        <v>71</v>
      </c>
      <c r="G141" s="8" t="s">
        <v>1059</v>
      </c>
      <c r="H141" s="1">
        <v>-84.504746999999995</v>
      </c>
      <c r="I141" s="1">
        <v>38.038910999999999</v>
      </c>
      <c r="J141" s="1">
        <v>11942</v>
      </c>
      <c r="K141" s="1">
        <v>29530</v>
      </c>
      <c r="L141" s="1">
        <v>45634</v>
      </c>
      <c r="M141" s="1">
        <v>29530</v>
      </c>
      <c r="N141" s="1">
        <v>45634</v>
      </c>
      <c r="O141" s="1">
        <v>16672</v>
      </c>
      <c r="P141" s="1">
        <v>32776</v>
      </c>
      <c r="Q141" s="1">
        <v>2</v>
      </c>
      <c r="R141" s="1">
        <v>2</v>
      </c>
      <c r="S141" s="1">
        <v>91</v>
      </c>
      <c r="T141" s="1">
        <v>22621</v>
      </c>
      <c r="U141" s="1" t="s">
        <v>73</v>
      </c>
      <c r="V141" s="1" t="b">
        <v>0</v>
      </c>
      <c r="W141" s="1" t="b">
        <v>0</v>
      </c>
      <c r="X141" s="1" t="b">
        <v>0</v>
      </c>
      <c r="Y141" s="1" t="b">
        <v>0</v>
      </c>
      <c r="Z141" s="1">
        <v>9</v>
      </c>
    </row>
    <row r="142" spans="1:26" ht="15.75" customHeight="1">
      <c r="A142" s="1">
        <v>754</v>
      </c>
      <c r="B142" s="1">
        <v>126614</v>
      </c>
      <c r="C142" s="1" t="s">
        <v>1125</v>
      </c>
      <c r="D142" s="1" t="s">
        <v>1127</v>
      </c>
      <c r="E142" s="1" t="s">
        <v>1088</v>
      </c>
      <c r="F142" s="1" t="s">
        <v>130</v>
      </c>
      <c r="G142" s="8" t="s">
        <v>1128</v>
      </c>
      <c r="H142" s="1">
        <v>-92.019409999999993</v>
      </c>
      <c r="I142" s="1">
        <v>30.215282999999999</v>
      </c>
      <c r="J142" s="1">
        <v>9888</v>
      </c>
      <c r="K142" s="1">
        <v>24775</v>
      </c>
      <c r="L142" s="1">
        <v>38503</v>
      </c>
      <c r="M142" s="1">
        <v>24812</v>
      </c>
      <c r="N142" s="1">
        <v>38540</v>
      </c>
      <c r="O142" s="1">
        <v>15066</v>
      </c>
      <c r="P142" s="1">
        <v>28794</v>
      </c>
      <c r="Q142" s="1">
        <v>2</v>
      </c>
      <c r="R142" s="1">
        <v>2</v>
      </c>
      <c r="S142" s="1">
        <v>51</v>
      </c>
      <c r="T142" s="1">
        <v>15998</v>
      </c>
      <c r="U142" s="1" t="s">
        <v>73</v>
      </c>
      <c r="V142" s="1" t="b">
        <v>0</v>
      </c>
      <c r="W142" s="1" t="b">
        <v>0</v>
      </c>
      <c r="X142" s="1" t="b">
        <v>0</v>
      </c>
      <c r="Y142" s="1" t="b">
        <v>0</v>
      </c>
      <c r="Z142" s="1">
        <v>4</v>
      </c>
    </row>
    <row r="143" spans="1:26" ht="15.75" customHeight="1">
      <c r="A143" s="1">
        <v>755</v>
      </c>
      <c r="B143" s="1">
        <v>126614</v>
      </c>
      <c r="C143" s="1" t="s">
        <v>1393</v>
      </c>
      <c r="D143" s="1" t="s">
        <v>1395</v>
      </c>
      <c r="E143" s="1" t="s">
        <v>1396</v>
      </c>
      <c r="F143" s="1" t="s">
        <v>539</v>
      </c>
      <c r="G143" s="8" t="s">
        <v>1398</v>
      </c>
      <c r="H143" s="1">
        <v>-69.796396000000001</v>
      </c>
      <c r="I143" s="1">
        <v>44.337746000000003</v>
      </c>
      <c r="J143" s="1">
        <v>7808</v>
      </c>
      <c r="K143" s="87">
        <v>21378</v>
      </c>
      <c r="L143" s="87">
        <v>31788</v>
      </c>
      <c r="M143" s="1">
        <v>19808</v>
      </c>
      <c r="N143" s="1">
        <v>29498</v>
      </c>
      <c r="O143" s="1">
        <v>12608</v>
      </c>
      <c r="P143" s="1">
        <v>22298</v>
      </c>
      <c r="Q143" s="1">
        <v>2</v>
      </c>
      <c r="R143" s="1">
        <v>2</v>
      </c>
      <c r="S143" s="87" t="s">
        <v>244</v>
      </c>
      <c r="T143" s="1">
        <v>4416</v>
      </c>
      <c r="U143" s="1" t="s">
        <v>73</v>
      </c>
      <c r="V143" s="1" t="b">
        <v>1</v>
      </c>
      <c r="W143" s="1" t="b">
        <v>0</v>
      </c>
      <c r="X143" s="1" t="b">
        <v>1</v>
      </c>
      <c r="Y143" s="1" t="b">
        <v>0</v>
      </c>
      <c r="Z143" s="1">
        <v>1</v>
      </c>
    </row>
    <row r="144" spans="1:26" ht="15.75" customHeight="1">
      <c r="A144" s="1">
        <v>756</v>
      </c>
      <c r="B144" s="1">
        <v>126614</v>
      </c>
      <c r="C144" s="1" t="s">
        <v>1377</v>
      </c>
      <c r="D144" s="1" t="s">
        <v>1378</v>
      </c>
      <c r="E144" s="1" t="s">
        <v>1324</v>
      </c>
      <c r="F144" s="1" t="s">
        <v>564</v>
      </c>
      <c r="G144" s="8" t="s">
        <v>1379</v>
      </c>
      <c r="H144" s="1">
        <v>-76.944721000000001</v>
      </c>
      <c r="I144" s="1">
        <v>38.988177999999998</v>
      </c>
      <c r="J144" s="1">
        <v>10399</v>
      </c>
      <c r="K144" s="1">
        <v>26491</v>
      </c>
      <c r="L144" s="1">
        <v>49698</v>
      </c>
      <c r="M144" s="1">
        <v>29763</v>
      </c>
      <c r="N144" s="1">
        <v>52970</v>
      </c>
      <c r="O144" s="1">
        <v>15715</v>
      </c>
      <c r="P144" s="1">
        <v>38922</v>
      </c>
      <c r="Q144" s="1">
        <v>2</v>
      </c>
      <c r="R144" s="1">
        <v>2</v>
      </c>
      <c r="S144" s="1">
        <v>48</v>
      </c>
      <c r="T144" s="1">
        <v>28472</v>
      </c>
      <c r="U144" s="1" t="s">
        <v>73</v>
      </c>
      <c r="V144" s="1" t="b">
        <v>0</v>
      </c>
      <c r="W144" s="1" t="b">
        <v>1</v>
      </c>
      <c r="X144" s="1" t="b">
        <v>1</v>
      </c>
      <c r="Y144" s="1" t="b">
        <v>0</v>
      </c>
      <c r="Z144" s="1">
        <v>8</v>
      </c>
    </row>
    <row r="145" spans="1:26" ht="15.75" customHeight="1">
      <c r="A145" s="1">
        <v>757</v>
      </c>
      <c r="B145" s="1">
        <v>126562</v>
      </c>
      <c r="C145" s="1" t="s">
        <v>1272</v>
      </c>
      <c r="D145" s="1" t="s">
        <v>1274</v>
      </c>
      <c r="E145" s="1" t="s">
        <v>1151</v>
      </c>
      <c r="F145" s="1" t="s">
        <v>539</v>
      </c>
      <c r="G145" s="8" t="s">
        <v>1275</v>
      </c>
      <c r="H145" s="1">
        <v>-72.526728000000006</v>
      </c>
      <c r="I145" s="1">
        <v>42.385998999999998</v>
      </c>
      <c r="J145" s="1">
        <v>15411</v>
      </c>
      <c r="K145" s="1">
        <v>30069</v>
      </c>
      <c r="L145" s="1">
        <v>48135</v>
      </c>
      <c r="M145" s="1">
        <v>30069</v>
      </c>
      <c r="N145" s="1">
        <v>48135</v>
      </c>
      <c r="O145" s="1">
        <v>19811</v>
      </c>
      <c r="P145" s="1">
        <v>37877</v>
      </c>
      <c r="Q145" s="1">
        <v>2</v>
      </c>
      <c r="R145" s="1">
        <v>2</v>
      </c>
      <c r="S145" s="1">
        <v>60</v>
      </c>
      <c r="T145" s="1">
        <v>23373</v>
      </c>
      <c r="U145" s="1" t="s">
        <v>73</v>
      </c>
      <c r="V145" s="1" t="b">
        <v>1</v>
      </c>
      <c r="W145" s="1" t="b">
        <v>0</v>
      </c>
      <c r="X145" s="1" t="b">
        <v>0</v>
      </c>
      <c r="Y145" s="1" t="b">
        <v>0</v>
      </c>
      <c r="Z145" s="1">
        <v>10</v>
      </c>
    </row>
    <row r="146" spans="1:26" ht="15.75" customHeight="1">
      <c r="A146" s="1">
        <v>758</v>
      </c>
      <c r="B146" s="1">
        <v>126562</v>
      </c>
      <c r="C146" s="1" t="s">
        <v>2593</v>
      </c>
      <c r="D146" s="1" t="s">
        <v>2595</v>
      </c>
      <c r="E146" s="1" t="s">
        <v>2569</v>
      </c>
      <c r="F146" s="1" t="s">
        <v>71</v>
      </c>
      <c r="G146" s="8" t="s">
        <v>2596</v>
      </c>
      <c r="H146" s="1">
        <v>-89.938068000000001</v>
      </c>
      <c r="I146" s="1">
        <v>35.118878000000002</v>
      </c>
      <c r="J146" s="1">
        <v>9317</v>
      </c>
      <c r="K146" s="1">
        <v>24660</v>
      </c>
      <c r="L146" s="1">
        <v>36372</v>
      </c>
      <c r="M146" s="1">
        <v>24660</v>
      </c>
      <c r="N146" s="1">
        <v>36372</v>
      </c>
      <c r="O146" s="1">
        <v>15294</v>
      </c>
      <c r="P146" s="1">
        <v>27006</v>
      </c>
      <c r="Q146" s="1">
        <v>2</v>
      </c>
      <c r="R146" s="1">
        <v>2</v>
      </c>
      <c r="S146" s="1">
        <v>57</v>
      </c>
      <c r="T146" s="1">
        <v>17183</v>
      </c>
      <c r="U146" s="1" t="s">
        <v>73</v>
      </c>
      <c r="V146" s="1" t="b">
        <v>0</v>
      </c>
      <c r="W146" s="1" t="b">
        <v>0</v>
      </c>
      <c r="X146" s="1" t="b">
        <v>0</v>
      </c>
      <c r="Y146" s="1" t="b">
        <v>0</v>
      </c>
      <c r="Z146" s="1">
        <v>3</v>
      </c>
    </row>
    <row r="147" spans="1:26" ht="15.75" customHeight="1">
      <c r="A147" s="1">
        <v>759</v>
      </c>
      <c r="B147" s="1">
        <v>126562</v>
      </c>
      <c r="C147" s="1" t="s">
        <v>709</v>
      </c>
      <c r="D147" s="1" t="s">
        <v>710</v>
      </c>
      <c r="E147" s="1" t="s">
        <v>625</v>
      </c>
      <c r="F147" s="1" t="s">
        <v>564</v>
      </c>
      <c r="G147" s="8" t="s">
        <v>711</v>
      </c>
      <c r="H147" s="1">
        <v>-80.278661999999997</v>
      </c>
      <c r="I147" s="1">
        <v>25.721260000000001</v>
      </c>
      <c r="J147" s="1">
        <v>48484</v>
      </c>
      <c r="K147" s="1">
        <v>66274</v>
      </c>
      <c r="L147" s="1">
        <v>66274</v>
      </c>
      <c r="M147" s="1">
        <v>69534</v>
      </c>
      <c r="N147" s="1">
        <v>69534</v>
      </c>
      <c r="O147" s="1">
        <v>52608</v>
      </c>
      <c r="P147" s="1">
        <v>52608</v>
      </c>
      <c r="Q147" s="1">
        <v>2</v>
      </c>
      <c r="R147" s="1">
        <v>2</v>
      </c>
      <c r="S147" s="1">
        <v>38</v>
      </c>
      <c r="T147" s="1">
        <v>10792</v>
      </c>
      <c r="U147" s="1" t="s">
        <v>123</v>
      </c>
      <c r="V147" s="1" t="b">
        <v>0</v>
      </c>
      <c r="W147" s="1" t="b">
        <v>0</v>
      </c>
      <c r="X147" s="1" t="b">
        <v>1</v>
      </c>
      <c r="Y147" s="1" t="b">
        <v>1</v>
      </c>
      <c r="Z147" s="1">
        <v>7</v>
      </c>
    </row>
    <row r="148" spans="1:26" ht="15.75" customHeight="1">
      <c r="A148" s="1">
        <v>760</v>
      </c>
      <c r="B148" s="1">
        <v>126562</v>
      </c>
      <c r="C148" s="1" t="s">
        <v>1468</v>
      </c>
      <c r="D148" s="1" t="s">
        <v>1470</v>
      </c>
      <c r="E148" s="1" t="s">
        <v>1403</v>
      </c>
      <c r="F148" s="1" t="s">
        <v>885</v>
      </c>
      <c r="G148" s="8" t="s">
        <v>1471</v>
      </c>
      <c r="H148" s="1">
        <v>-83.742768999999996</v>
      </c>
      <c r="I148" s="1">
        <v>42.275920999999997</v>
      </c>
      <c r="J148" s="1">
        <v>14826</v>
      </c>
      <c r="K148" s="1">
        <v>29526</v>
      </c>
      <c r="L148" s="1">
        <v>62176</v>
      </c>
      <c r="M148" s="1">
        <v>29526</v>
      </c>
      <c r="N148" s="1">
        <v>62176</v>
      </c>
      <c r="O148" s="1">
        <v>20688</v>
      </c>
      <c r="P148" s="1">
        <v>53338</v>
      </c>
      <c r="Q148" s="1">
        <v>2</v>
      </c>
      <c r="R148" s="1">
        <v>2</v>
      </c>
      <c r="S148" s="1">
        <v>29</v>
      </c>
      <c r="T148" s="1">
        <v>28983</v>
      </c>
      <c r="U148" s="1" t="s">
        <v>73</v>
      </c>
      <c r="V148" s="1" t="b">
        <v>0</v>
      </c>
      <c r="W148" s="1" t="b">
        <v>0</v>
      </c>
      <c r="X148" s="1" t="b">
        <v>0</v>
      </c>
      <c r="Y148" s="1" t="b">
        <v>1</v>
      </c>
      <c r="Z148" s="1">
        <v>11</v>
      </c>
    </row>
    <row r="149" spans="1:26" ht="15.75" customHeight="1">
      <c r="A149" s="1">
        <v>761</v>
      </c>
      <c r="B149" s="1">
        <v>126562</v>
      </c>
      <c r="C149" s="1" t="s">
        <v>1548</v>
      </c>
      <c r="D149" s="1" t="s">
        <v>1507</v>
      </c>
      <c r="E149" s="1" t="s">
        <v>1508</v>
      </c>
      <c r="F149" s="1" t="s">
        <v>835</v>
      </c>
      <c r="G149" s="8" t="s">
        <v>1551</v>
      </c>
      <c r="H149" s="1">
        <v>-93.235352000000006</v>
      </c>
      <c r="I149" s="1">
        <v>44.977885999999998</v>
      </c>
      <c r="J149" s="1">
        <v>14417</v>
      </c>
      <c r="K149" s="1">
        <v>27469</v>
      </c>
      <c r="L149" s="1">
        <v>39655</v>
      </c>
      <c r="M149" s="1">
        <v>27469</v>
      </c>
      <c r="N149" s="1">
        <v>39655</v>
      </c>
      <c r="O149" s="1">
        <v>17617</v>
      </c>
      <c r="P149" s="1">
        <v>29803</v>
      </c>
      <c r="Q149" s="1">
        <v>2</v>
      </c>
      <c r="R149" s="1">
        <v>2</v>
      </c>
      <c r="S149" s="1">
        <v>44</v>
      </c>
      <c r="T149" s="1">
        <v>34870</v>
      </c>
      <c r="U149" s="1" t="s">
        <v>73</v>
      </c>
      <c r="V149" s="1" t="b">
        <v>1</v>
      </c>
      <c r="W149" s="1" t="b">
        <v>0</v>
      </c>
      <c r="X149" s="1" t="b">
        <v>0</v>
      </c>
      <c r="Y149" s="1" t="b">
        <v>1</v>
      </c>
      <c r="Z149" s="1">
        <v>21</v>
      </c>
    </row>
    <row r="150" spans="1:26" ht="15.75" customHeight="1">
      <c r="A150" s="1">
        <v>762</v>
      </c>
      <c r="B150" s="1">
        <v>126562</v>
      </c>
      <c r="C150" s="1" t="s">
        <v>1617</v>
      </c>
      <c r="D150" s="1" t="s">
        <v>1619</v>
      </c>
      <c r="E150" s="1" t="s">
        <v>1584</v>
      </c>
      <c r="F150" s="1" t="s">
        <v>835</v>
      </c>
      <c r="G150" s="8" t="s">
        <v>1620</v>
      </c>
      <c r="H150" s="1">
        <v>-94.578039000000004</v>
      </c>
      <c r="I150" s="1">
        <v>39.035365999999897</v>
      </c>
      <c r="J150" s="1">
        <v>8011</v>
      </c>
      <c r="K150" s="1">
        <v>23529</v>
      </c>
      <c r="L150" s="1">
        <v>35311</v>
      </c>
      <c r="M150" s="1">
        <v>23145</v>
      </c>
      <c r="N150" s="1">
        <v>34927</v>
      </c>
      <c r="O150" s="1">
        <v>13223</v>
      </c>
      <c r="P150" s="1">
        <v>25005</v>
      </c>
      <c r="Q150" s="1">
        <v>2</v>
      </c>
      <c r="R150" s="1">
        <v>2</v>
      </c>
      <c r="S150" s="1">
        <v>62</v>
      </c>
      <c r="T150" s="1">
        <v>11704</v>
      </c>
      <c r="U150" s="1" t="s">
        <v>73</v>
      </c>
      <c r="V150" s="1" t="b">
        <v>1</v>
      </c>
      <c r="W150" s="1" t="b">
        <v>0</v>
      </c>
      <c r="X150" s="1" t="b">
        <v>1</v>
      </c>
      <c r="Y150" s="1" t="b">
        <v>0</v>
      </c>
      <c r="Z150" s="1">
        <v>3</v>
      </c>
    </row>
    <row r="151" spans="1:26" ht="15.75" customHeight="1">
      <c r="A151" s="1">
        <v>763</v>
      </c>
      <c r="B151" s="1">
        <v>126562</v>
      </c>
      <c r="C151" s="1" t="s">
        <v>1778</v>
      </c>
      <c r="D151" s="1" t="s">
        <v>1780</v>
      </c>
      <c r="E151" s="1" t="s">
        <v>1781</v>
      </c>
      <c r="F151" s="1" t="s">
        <v>835</v>
      </c>
      <c r="G151" s="8" t="s">
        <v>1782</v>
      </c>
      <c r="H151" s="1">
        <v>-96.700507999999999</v>
      </c>
      <c r="I151" s="1">
        <v>40.817597999999997</v>
      </c>
      <c r="J151" s="1">
        <v>8978</v>
      </c>
      <c r="K151" s="1">
        <v>25062</v>
      </c>
      <c r="L151" s="1">
        <v>40182</v>
      </c>
      <c r="M151" s="1">
        <v>24544</v>
      </c>
      <c r="N151" s="1">
        <v>39664</v>
      </c>
      <c r="O151" s="1">
        <v>14018</v>
      </c>
      <c r="P151" s="1">
        <v>29138</v>
      </c>
      <c r="Q151" s="1">
        <v>2</v>
      </c>
      <c r="R151" s="1">
        <v>2</v>
      </c>
      <c r="S151" s="1">
        <v>75</v>
      </c>
      <c r="T151" s="1">
        <v>20833</v>
      </c>
      <c r="U151" s="1" t="s">
        <v>73</v>
      </c>
      <c r="V151" s="1" t="b">
        <v>1</v>
      </c>
      <c r="W151" s="1" t="b">
        <v>0</v>
      </c>
      <c r="X151" s="1" t="b">
        <v>1</v>
      </c>
      <c r="Y151" s="1" t="b">
        <v>1</v>
      </c>
      <c r="Z151" s="1">
        <v>6</v>
      </c>
    </row>
    <row r="152" spans="1:26" ht="15.75" customHeight="1">
      <c r="A152" s="1">
        <v>764</v>
      </c>
      <c r="B152" s="1">
        <v>129020</v>
      </c>
      <c r="C152" s="1" t="s">
        <v>1862</v>
      </c>
      <c r="D152" s="1" t="s">
        <v>1864</v>
      </c>
      <c r="E152" s="1" t="s">
        <v>1865</v>
      </c>
      <c r="F152" s="1" t="s">
        <v>168</v>
      </c>
      <c r="G152" s="8" t="s">
        <v>1866</v>
      </c>
      <c r="H152" s="1">
        <v>-115.141153</v>
      </c>
      <c r="I152" s="1">
        <v>36.106994</v>
      </c>
      <c r="J152" s="1">
        <v>7665</v>
      </c>
      <c r="K152" s="1">
        <v>23451</v>
      </c>
      <c r="L152" s="1">
        <v>37639</v>
      </c>
      <c r="M152" s="1">
        <v>24005</v>
      </c>
      <c r="N152" s="1">
        <v>38193</v>
      </c>
      <c r="O152" s="1">
        <v>14719</v>
      </c>
      <c r="P152" s="1">
        <v>28907</v>
      </c>
      <c r="Q152" s="1">
        <v>2</v>
      </c>
      <c r="R152" s="1">
        <v>2</v>
      </c>
      <c r="S152" s="1">
        <v>83</v>
      </c>
      <c r="T152" s="1">
        <v>24714</v>
      </c>
      <c r="U152" s="1" t="s">
        <v>73</v>
      </c>
      <c r="V152" s="1" t="b">
        <v>0</v>
      </c>
      <c r="W152" s="1" t="b">
        <v>0</v>
      </c>
      <c r="X152" s="1" t="b">
        <v>1</v>
      </c>
      <c r="Y152" s="1" t="b">
        <v>1</v>
      </c>
      <c r="Z152" s="1">
        <v>5</v>
      </c>
    </row>
    <row r="153" spans="1:26" ht="15.75" customHeight="1">
      <c r="A153" s="1">
        <v>794</v>
      </c>
      <c r="B153" s="1">
        <v>129525</v>
      </c>
      <c r="C153" s="1" t="s">
        <v>1851</v>
      </c>
      <c r="D153" s="1" t="s">
        <v>1853</v>
      </c>
      <c r="E153" s="1" t="s">
        <v>1854</v>
      </c>
      <c r="F153" s="1" t="s">
        <v>168</v>
      </c>
      <c r="G153" s="8" t="s">
        <v>1855</v>
      </c>
      <c r="H153" s="1">
        <v>-106.620155</v>
      </c>
      <c r="I153" s="1">
        <v>35.083868000000002</v>
      </c>
      <c r="J153" s="1">
        <v>7448</v>
      </c>
      <c r="K153" s="1">
        <v>22146</v>
      </c>
      <c r="L153" s="1">
        <v>36736</v>
      </c>
      <c r="M153" s="1">
        <v>23468</v>
      </c>
      <c r="N153" s="1">
        <v>38058</v>
      </c>
      <c r="O153" s="1">
        <v>12484</v>
      </c>
      <c r="P153" s="1">
        <v>27074</v>
      </c>
      <c r="Q153" s="1">
        <v>2</v>
      </c>
      <c r="R153" s="1">
        <v>2</v>
      </c>
      <c r="S153" s="1">
        <v>58</v>
      </c>
      <c r="T153" s="1">
        <v>21023</v>
      </c>
      <c r="U153" s="1" t="s">
        <v>73</v>
      </c>
      <c r="V153" s="1" t="b">
        <v>0</v>
      </c>
      <c r="W153" s="1" t="b">
        <v>0</v>
      </c>
      <c r="X153" s="1" t="b">
        <v>0</v>
      </c>
      <c r="Y153" s="1" t="b">
        <v>0</v>
      </c>
      <c r="Z153" s="1">
        <v>10</v>
      </c>
    </row>
    <row r="154" spans="1:26" ht="15.75" customHeight="1">
      <c r="A154" s="1">
        <v>795</v>
      </c>
      <c r="B154" s="1">
        <v>129525</v>
      </c>
      <c r="C154" s="1" t="s">
        <v>1135</v>
      </c>
      <c r="D154" s="1" t="s">
        <v>1112</v>
      </c>
      <c r="E154" s="1" t="s">
        <v>1088</v>
      </c>
      <c r="F154" s="1" t="s">
        <v>130</v>
      </c>
      <c r="G154" s="8" t="s">
        <v>1136</v>
      </c>
      <c r="H154" s="1">
        <v>-90.120408999999995</v>
      </c>
      <c r="I154" s="1">
        <v>29.939696000000001</v>
      </c>
      <c r="J154" s="1">
        <v>23816</v>
      </c>
      <c r="K154" s="87">
        <v>25804</v>
      </c>
      <c r="L154" s="87">
        <v>30640</v>
      </c>
      <c r="M154" s="87">
        <v>24307</v>
      </c>
      <c r="N154" s="87">
        <v>29143</v>
      </c>
      <c r="O154" s="87">
        <v>15652</v>
      </c>
      <c r="P154" s="87">
        <v>20488</v>
      </c>
      <c r="Q154" s="87">
        <v>2</v>
      </c>
      <c r="R154" s="87">
        <v>2</v>
      </c>
      <c r="S154" s="87">
        <v>56</v>
      </c>
      <c r="T154" s="87">
        <v>6713</v>
      </c>
      <c r="U154" s="1" t="s">
        <v>73</v>
      </c>
      <c r="V154" s="1" t="b">
        <v>0</v>
      </c>
      <c r="W154" s="1" t="b">
        <v>0</v>
      </c>
      <c r="X154" s="1" t="b">
        <v>0</v>
      </c>
      <c r="Y154" s="1" t="b">
        <v>0</v>
      </c>
      <c r="Z154" s="1">
        <v>5</v>
      </c>
    </row>
    <row r="155" spans="1:26" ht="15.75" customHeight="1">
      <c r="A155" s="1">
        <v>1125</v>
      </c>
      <c r="B155" s="1">
        <v>130794</v>
      </c>
      <c r="C155" s="1" t="s">
        <v>1749</v>
      </c>
      <c r="D155" s="1" t="s">
        <v>1751</v>
      </c>
      <c r="E155" s="1" t="s">
        <v>1682</v>
      </c>
      <c r="F155" s="1" t="s">
        <v>564</v>
      </c>
      <c r="G155" s="8" t="s">
        <v>1753</v>
      </c>
      <c r="H155" s="1">
        <v>-80.730919</v>
      </c>
      <c r="I155" s="1">
        <v>35.306021999999999</v>
      </c>
      <c r="J155" s="1">
        <v>6832</v>
      </c>
      <c r="K155" s="1">
        <v>23647</v>
      </c>
      <c r="L155" s="1">
        <v>37081</v>
      </c>
      <c r="M155" s="1">
        <v>21421</v>
      </c>
      <c r="N155" s="1">
        <v>34855</v>
      </c>
      <c r="O155" s="1">
        <v>11595</v>
      </c>
      <c r="P155" s="1">
        <v>25029</v>
      </c>
      <c r="Q155" s="1">
        <v>2</v>
      </c>
      <c r="R155" s="1">
        <v>2</v>
      </c>
      <c r="S155" s="1">
        <v>62</v>
      </c>
      <c r="T155" s="1">
        <v>23404</v>
      </c>
      <c r="U155" s="1" t="s">
        <v>73</v>
      </c>
      <c r="V155" s="1" t="b">
        <v>0</v>
      </c>
      <c r="W155" s="1" t="b">
        <v>0</v>
      </c>
      <c r="X155" s="1" t="b">
        <v>1</v>
      </c>
      <c r="Y155" s="1" t="b">
        <v>0</v>
      </c>
      <c r="Z155" s="1">
        <v>5</v>
      </c>
    </row>
    <row r="156" spans="1:26" ht="15.75" customHeight="1">
      <c r="A156" s="1">
        <v>1126</v>
      </c>
      <c r="B156" s="1">
        <v>130794</v>
      </c>
      <c r="C156" s="1" t="s">
        <v>2737</v>
      </c>
      <c r="D156" s="1" t="s">
        <v>2739</v>
      </c>
      <c r="E156" s="1" t="s">
        <v>2605</v>
      </c>
      <c r="F156" s="1" t="s">
        <v>130</v>
      </c>
      <c r="G156" s="8" t="s">
        <v>2741</v>
      </c>
      <c r="H156" s="1">
        <v>-97.148421999999997</v>
      </c>
      <c r="I156" s="1">
        <v>33.211177999999997</v>
      </c>
      <c r="J156" s="1">
        <v>10544</v>
      </c>
      <c r="K156" s="1">
        <v>23948</v>
      </c>
      <c r="L156" s="1">
        <v>33908</v>
      </c>
      <c r="M156" s="1">
        <v>24162</v>
      </c>
      <c r="N156" s="1">
        <v>34122</v>
      </c>
      <c r="O156" s="1">
        <v>15606</v>
      </c>
      <c r="P156" s="1">
        <v>25566</v>
      </c>
      <c r="Q156" s="1">
        <v>2</v>
      </c>
      <c r="R156" s="1">
        <v>2</v>
      </c>
      <c r="S156" s="1">
        <v>72</v>
      </c>
      <c r="T156" s="1">
        <v>31241</v>
      </c>
      <c r="U156" s="1" t="s">
        <v>73</v>
      </c>
      <c r="V156" s="1" t="b">
        <v>0</v>
      </c>
      <c r="W156" s="1" t="b">
        <v>0</v>
      </c>
      <c r="X156" s="1" t="b">
        <v>0</v>
      </c>
      <c r="Y156" s="1" t="b">
        <v>1</v>
      </c>
      <c r="Z156" s="1">
        <v>1</v>
      </c>
    </row>
    <row r="157" spans="1:26" ht="15.75" customHeight="1">
      <c r="A157" s="1">
        <v>1127</v>
      </c>
      <c r="B157" s="1">
        <v>130794</v>
      </c>
      <c r="C157" s="1" t="s">
        <v>1023</v>
      </c>
      <c r="D157" s="1" t="s">
        <v>1025</v>
      </c>
      <c r="E157" s="1" t="s">
        <v>982</v>
      </c>
      <c r="F157" s="1" t="s">
        <v>885</v>
      </c>
      <c r="G157" s="8" t="s">
        <v>1026</v>
      </c>
      <c r="H157" s="1">
        <v>-86.238958999999994</v>
      </c>
      <c r="I157" s="1">
        <v>41.703057999999999</v>
      </c>
      <c r="J157" s="1">
        <v>51505</v>
      </c>
      <c r="K157" s="1">
        <v>69395</v>
      </c>
      <c r="L157" s="1">
        <v>69395</v>
      </c>
      <c r="M157" s="1">
        <v>69395</v>
      </c>
      <c r="N157" s="1">
        <v>69395</v>
      </c>
      <c r="O157" s="1">
        <v>54505</v>
      </c>
      <c r="P157" s="1">
        <v>54505</v>
      </c>
      <c r="Q157" s="1">
        <v>2</v>
      </c>
      <c r="R157" s="1">
        <v>2</v>
      </c>
      <c r="S157" s="1">
        <v>19</v>
      </c>
      <c r="T157" s="1">
        <v>8530</v>
      </c>
      <c r="U157" s="1" t="s">
        <v>123</v>
      </c>
      <c r="V157" s="1" t="b">
        <v>0</v>
      </c>
      <c r="W157" s="1" t="b">
        <v>0</v>
      </c>
      <c r="X157" s="1" t="b">
        <v>1</v>
      </c>
      <c r="Y157" s="1" t="b">
        <v>1</v>
      </c>
      <c r="Z157" s="1">
        <v>3</v>
      </c>
    </row>
    <row r="158" spans="1:26" ht="15.75" customHeight="1">
      <c r="A158" s="1">
        <v>128</v>
      </c>
      <c r="B158" s="1">
        <v>131283</v>
      </c>
      <c r="C158" s="1" t="s">
        <v>2207</v>
      </c>
      <c r="D158" s="1" t="s">
        <v>2209</v>
      </c>
      <c r="E158" s="1" t="s">
        <v>2196</v>
      </c>
      <c r="F158" s="1" t="s">
        <v>130</v>
      </c>
      <c r="G158" s="8" t="s">
        <v>2211</v>
      </c>
      <c r="H158" s="1">
        <v>-97.445691999999994</v>
      </c>
      <c r="I158" s="1">
        <v>35.208151999999998</v>
      </c>
      <c r="J158" s="1">
        <v>11538</v>
      </c>
      <c r="K158" s="1">
        <v>28383</v>
      </c>
      <c r="L158" s="1">
        <v>43764</v>
      </c>
      <c r="M158" s="1">
        <v>28383</v>
      </c>
      <c r="N158" s="1">
        <v>43764</v>
      </c>
      <c r="O158" s="1">
        <v>17795</v>
      </c>
      <c r="P158" s="1">
        <v>33176</v>
      </c>
      <c r="Q158" s="1">
        <v>2</v>
      </c>
      <c r="R158" s="1">
        <v>2</v>
      </c>
      <c r="S158" s="1">
        <v>71</v>
      </c>
      <c r="T158" s="1">
        <v>21609</v>
      </c>
      <c r="U158" s="1" t="s">
        <v>73</v>
      </c>
      <c r="V158" s="1" t="b">
        <v>0</v>
      </c>
      <c r="W158" s="1" t="b">
        <v>0</v>
      </c>
      <c r="X158" s="1" t="b">
        <v>1</v>
      </c>
      <c r="Y158" s="1" t="b">
        <v>0</v>
      </c>
      <c r="Z158" s="1">
        <v>13</v>
      </c>
    </row>
    <row r="159" spans="1:26" ht="15.75" customHeight="1">
      <c r="A159" s="1">
        <v>129</v>
      </c>
      <c r="B159" s="1">
        <v>131283</v>
      </c>
      <c r="C159" s="1" t="s">
        <v>2250</v>
      </c>
      <c r="D159" s="1" t="s">
        <v>2252</v>
      </c>
      <c r="E159" s="1" t="s">
        <v>2232</v>
      </c>
      <c r="F159" s="1" t="s">
        <v>242</v>
      </c>
      <c r="G159" s="8" t="s">
        <v>2253</v>
      </c>
      <c r="H159" s="1">
        <v>-123.075791999999</v>
      </c>
      <c r="I159" s="1">
        <v>44.045146000000003</v>
      </c>
      <c r="J159" s="1">
        <v>11931</v>
      </c>
      <c r="K159" s="1">
        <v>26862</v>
      </c>
      <c r="L159" s="1">
        <v>49542</v>
      </c>
      <c r="M159" s="1">
        <v>25248</v>
      </c>
      <c r="N159" s="1">
        <v>47928</v>
      </c>
      <c r="O159" s="1">
        <v>15412</v>
      </c>
      <c r="P159" s="1">
        <v>38092</v>
      </c>
      <c r="Q159" s="1">
        <v>2</v>
      </c>
      <c r="R159" s="1">
        <v>2</v>
      </c>
      <c r="S159" s="1">
        <v>78</v>
      </c>
      <c r="T159" s="1">
        <v>20049</v>
      </c>
      <c r="U159" s="1" t="s">
        <v>73</v>
      </c>
      <c r="V159" s="1" t="b">
        <v>0</v>
      </c>
      <c r="W159" s="1" t="b">
        <v>0</v>
      </c>
      <c r="X159" s="1" t="b">
        <v>1</v>
      </c>
      <c r="Y159" s="1" t="b">
        <v>0</v>
      </c>
      <c r="Z159" s="1">
        <v>13</v>
      </c>
    </row>
    <row r="160" spans="1:26" ht="15.75" customHeight="1">
      <c r="A160" s="1">
        <v>130</v>
      </c>
      <c r="B160" s="1">
        <v>131283</v>
      </c>
      <c r="C160" s="1" t="s">
        <v>2393</v>
      </c>
      <c r="D160" s="1" t="s">
        <v>2315</v>
      </c>
      <c r="E160" s="1" t="s">
        <v>2274</v>
      </c>
      <c r="F160" s="1" t="s">
        <v>1797</v>
      </c>
      <c r="G160" s="8" t="s">
        <v>2396</v>
      </c>
      <c r="H160" s="1">
        <v>-75.193910000000002</v>
      </c>
      <c r="I160" s="1">
        <v>39.950928999999903</v>
      </c>
      <c r="J160" s="1">
        <v>53534</v>
      </c>
      <c r="K160" s="1">
        <v>71715</v>
      </c>
      <c r="L160" s="1">
        <v>71715</v>
      </c>
      <c r="M160" s="1">
        <v>71715</v>
      </c>
      <c r="N160" s="1">
        <v>71715</v>
      </c>
      <c r="O160" s="1">
        <v>56649</v>
      </c>
      <c r="P160" s="1">
        <v>56649</v>
      </c>
      <c r="Q160" s="1">
        <v>2</v>
      </c>
      <c r="R160" s="1">
        <v>2</v>
      </c>
      <c r="S160" s="1">
        <v>9</v>
      </c>
      <c r="T160" s="1">
        <v>11716</v>
      </c>
      <c r="U160" s="1" t="s">
        <v>123</v>
      </c>
      <c r="V160" s="1" t="b">
        <v>0</v>
      </c>
      <c r="W160" s="1" t="b">
        <v>0</v>
      </c>
      <c r="X160" s="1" t="b">
        <v>0</v>
      </c>
      <c r="Y160" s="1" t="b">
        <v>0</v>
      </c>
      <c r="Z160" s="1">
        <v>12</v>
      </c>
    </row>
    <row r="161" spans="1:26" ht="15.75" customHeight="1">
      <c r="A161" s="1">
        <v>131</v>
      </c>
      <c r="B161" s="1">
        <v>131283</v>
      </c>
      <c r="C161" s="1" t="s">
        <v>2414</v>
      </c>
      <c r="D161" s="1" t="s">
        <v>2281</v>
      </c>
      <c r="E161" s="1" t="s">
        <v>2274</v>
      </c>
      <c r="F161" s="1" t="s">
        <v>1797</v>
      </c>
      <c r="G161" s="8" t="s">
        <v>2416</v>
      </c>
      <c r="H161" s="1">
        <v>-79.954691999999994</v>
      </c>
      <c r="I161" s="1">
        <v>40.444502</v>
      </c>
      <c r="J161" s="1">
        <v>19080</v>
      </c>
      <c r="K161" s="1">
        <v>33250</v>
      </c>
      <c r="L161" s="1">
        <v>44812</v>
      </c>
      <c r="M161" s="1">
        <v>33250</v>
      </c>
      <c r="N161" s="1">
        <v>44812</v>
      </c>
      <c r="O161" s="1">
        <v>22300</v>
      </c>
      <c r="P161" s="1">
        <v>33862</v>
      </c>
      <c r="Q161" s="1">
        <v>2</v>
      </c>
      <c r="R161" s="1">
        <v>2</v>
      </c>
      <c r="S161" s="1">
        <v>55</v>
      </c>
      <c r="T161" s="1">
        <v>19123</v>
      </c>
      <c r="U161" s="1" t="s">
        <v>123</v>
      </c>
      <c r="V161" s="1" t="b">
        <v>0</v>
      </c>
      <c r="W161" s="1" t="b">
        <v>0</v>
      </c>
      <c r="X161" s="1" t="b">
        <v>0</v>
      </c>
      <c r="Y161" s="1" t="b">
        <v>0</v>
      </c>
      <c r="Z161" s="1">
        <v>4</v>
      </c>
    </row>
    <row r="162" spans="1:26" ht="15.75" customHeight="1">
      <c r="A162" s="1">
        <v>132</v>
      </c>
      <c r="B162" s="1">
        <v>131283</v>
      </c>
      <c r="C162" s="1" t="s">
        <v>2466</v>
      </c>
      <c r="D162" s="1" t="s">
        <v>2435</v>
      </c>
      <c r="E162" s="1" t="s">
        <v>2436</v>
      </c>
      <c r="F162" s="1" t="s">
        <v>2437</v>
      </c>
      <c r="G162" s="8" t="s">
        <v>2468</v>
      </c>
      <c r="H162" s="1">
        <v>-66.050040699999997</v>
      </c>
      <c r="I162" s="1">
        <v>18.402809099999999</v>
      </c>
      <c r="J162" s="1">
        <v>19960</v>
      </c>
      <c r="K162" s="87" t="s">
        <v>244</v>
      </c>
      <c r="L162" s="87" t="s">
        <v>244</v>
      </c>
      <c r="M162" s="87">
        <v>20778</v>
      </c>
      <c r="N162" s="87">
        <v>20778</v>
      </c>
      <c r="O162" s="87">
        <v>9617</v>
      </c>
      <c r="P162" s="87">
        <v>9617</v>
      </c>
      <c r="Q162" s="1">
        <v>2</v>
      </c>
      <c r="R162" s="1">
        <v>2</v>
      </c>
      <c r="S162" s="87">
        <v>43</v>
      </c>
      <c r="T162" s="87">
        <v>15186</v>
      </c>
      <c r="U162" s="1" t="s">
        <v>73</v>
      </c>
      <c r="V162" s="1" t="b">
        <v>1</v>
      </c>
      <c r="W162" s="1" t="b">
        <v>0</v>
      </c>
      <c r="X162" s="1" t="b">
        <v>0</v>
      </c>
      <c r="Y162" s="1" t="b">
        <v>0</v>
      </c>
      <c r="Z162" s="1">
        <v>3</v>
      </c>
    </row>
    <row r="163" spans="1:26" ht="15.75" customHeight="1">
      <c r="A163" s="1">
        <v>133</v>
      </c>
      <c r="B163" s="1">
        <v>131283</v>
      </c>
      <c r="C163" s="1" t="s">
        <v>2508</v>
      </c>
      <c r="D163" s="1" t="s">
        <v>2510</v>
      </c>
      <c r="E163" s="1" t="s">
        <v>2478</v>
      </c>
      <c r="F163" s="1" t="s">
        <v>539</v>
      </c>
      <c r="G163" s="8" t="s">
        <v>2511</v>
      </c>
      <c r="H163" s="1">
        <v>-71.527355999999997</v>
      </c>
      <c r="I163" s="1">
        <v>41.484690999999998</v>
      </c>
      <c r="J163" s="1">
        <v>13792</v>
      </c>
      <c r="K163" s="1">
        <v>29485</v>
      </c>
      <c r="L163" s="1">
        <v>45735</v>
      </c>
      <c r="M163" s="1">
        <v>28352</v>
      </c>
      <c r="N163" s="1">
        <v>44602</v>
      </c>
      <c r="O163" s="1">
        <v>22824</v>
      </c>
      <c r="P163" s="1">
        <v>39074</v>
      </c>
      <c r="Q163" s="1">
        <v>2</v>
      </c>
      <c r="R163" s="1">
        <v>2</v>
      </c>
      <c r="S163" s="1">
        <v>73</v>
      </c>
      <c r="T163" s="1">
        <v>14812</v>
      </c>
      <c r="U163" s="1" t="s">
        <v>73</v>
      </c>
      <c r="V163" s="1" t="b">
        <v>1</v>
      </c>
      <c r="W163" s="1" t="b">
        <v>0</v>
      </c>
      <c r="X163" s="1" t="b">
        <v>1</v>
      </c>
      <c r="Y163" s="1" t="b">
        <v>0</v>
      </c>
      <c r="Z163" s="1">
        <v>2</v>
      </c>
    </row>
    <row r="164" spans="1:26" ht="15.75" customHeight="1">
      <c r="A164" s="1">
        <v>134</v>
      </c>
      <c r="B164" s="1">
        <v>131283</v>
      </c>
      <c r="C164" s="1" t="s">
        <v>465</v>
      </c>
      <c r="D164" s="1" t="s">
        <v>384</v>
      </c>
      <c r="E164" s="1" t="s">
        <v>241</v>
      </c>
      <c r="F164" s="1" t="s">
        <v>242</v>
      </c>
      <c r="G164" s="8" t="s">
        <v>467</v>
      </c>
      <c r="H164" s="1">
        <v>-118.284168999999</v>
      </c>
      <c r="I164" s="1">
        <v>34.021281000000002</v>
      </c>
      <c r="J164" s="1">
        <v>54259</v>
      </c>
      <c r="K164" s="1">
        <v>72209</v>
      </c>
      <c r="L164" s="1">
        <v>72209</v>
      </c>
      <c r="M164" s="1">
        <v>72209</v>
      </c>
      <c r="N164" s="1">
        <v>72209</v>
      </c>
      <c r="O164" s="1">
        <v>59395</v>
      </c>
      <c r="P164" s="1">
        <v>59395</v>
      </c>
      <c r="Q164" s="1">
        <v>2</v>
      </c>
      <c r="R164" s="1">
        <v>2</v>
      </c>
      <c r="S164" s="1">
        <v>17</v>
      </c>
      <c r="T164" s="1">
        <v>18794</v>
      </c>
      <c r="U164" s="1" t="s">
        <v>123</v>
      </c>
      <c r="V164" s="1" t="b">
        <v>0</v>
      </c>
      <c r="W164" s="1" t="b">
        <v>1</v>
      </c>
      <c r="X164" s="1" t="b">
        <v>1</v>
      </c>
      <c r="Y164" s="1" t="b">
        <v>1</v>
      </c>
      <c r="Z164" s="1">
        <v>9</v>
      </c>
    </row>
    <row r="165" spans="1:26" ht="15.75" customHeight="1">
      <c r="A165" s="1">
        <v>135</v>
      </c>
      <c r="B165" s="1">
        <v>131283</v>
      </c>
      <c r="C165" s="1" t="s">
        <v>596</v>
      </c>
      <c r="D165" s="1" t="s">
        <v>562</v>
      </c>
      <c r="E165" s="1" t="s">
        <v>563</v>
      </c>
      <c r="F165" s="1" t="s">
        <v>564</v>
      </c>
      <c r="G165" s="8" t="s">
        <v>598</v>
      </c>
      <c r="H165" s="1">
        <v>-77.066247000000004</v>
      </c>
      <c r="I165" s="1">
        <v>38.943818999999998</v>
      </c>
      <c r="J165" s="1">
        <v>5756</v>
      </c>
      <c r="K165" s="1">
        <v>28188</v>
      </c>
      <c r="L165" s="1">
        <v>34524</v>
      </c>
      <c r="M165" s="1">
        <v>28188</v>
      </c>
      <c r="N165" s="1">
        <v>34524</v>
      </c>
      <c r="O165" s="1">
        <v>11763</v>
      </c>
      <c r="P165" s="1">
        <v>18099</v>
      </c>
      <c r="Q165" s="1">
        <v>1</v>
      </c>
      <c r="R165" s="1">
        <v>2</v>
      </c>
      <c r="S165" s="87">
        <v>74</v>
      </c>
      <c r="T165" s="1">
        <v>3950</v>
      </c>
      <c r="U165" s="1" t="s">
        <v>73</v>
      </c>
      <c r="V165" s="1" t="b">
        <v>1</v>
      </c>
      <c r="W165" s="1" t="b">
        <v>0</v>
      </c>
      <c r="X165" s="1" t="b">
        <v>0</v>
      </c>
      <c r="Y165" s="1" t="b">
        <v>1</v>
      </c>
      <c r="Z165" s="1">
        <v>4</v>
      </c>
    </row>
    <row r="166" spans="1:26" ht="15.75" customHeight="1">
      <c r="A166" s="1">
        <v>245</v>
      </c>
      <c r="B166" s="1">
        <v>131469</v>
      </c>
      <c r="C166" s="1" t="s">
        <v>2746</v>
      </c>
      <c r="D166" s="1" t="s">
        <v>2748</v>
      </c>
      <c r="E166" s="1" t="s">
        <v>2749</v>
      </c>
      <c r="F166" s="1" t="s">
        <v>168</v>
      </c>
      <c r="G166" s="8" t="s">
        <v>2751</v>
      </c>
      <c r="H166" s="1">
        <v>-111.846043999999</v>
      </c>
      <c r="I166" s="1">
        <v>40.762484000000001</v>
      </c>
      <c r="J166" s="1">
        <v>8884</v>
      </c>
      <c r="K166" s="1">
        <v>23673</v>
      </c>
      <c r="L166" s="1">
        <v>42916</v>
      </c>
      <c r="M166" s="1">
        <v>23742</v>
      </c>
      <c r="N166" s="1">
        <v>42985</v>
      </c>
      <c r="O166" s="1">
        <v>13806</v>
      </c>
      <c r="P166" s="1">
        <v>33049</v>
      </c>
      <c r="Q166" s="1">
        <v>2</v>
      </c>
      <c r="R166" s="1">
        <v>2</v>
      </c>
      <c r="S166" s="1">
        <v>76</v>
      </c>
      <c r="T166" s="1">
        <v>23789</v>
      </c>
      <c r="U166" s="1" t="s">
        <v>73</v>
      </c>
      <c r="V166" s="1" t="b">
        <v>0</v>
      </c>
      <c r="W166" s="1" t="b">
        <v>0</v>
      </c>
      <c r="X166" s="1" t="b">
        <v>0</v>
      </c>
      <c r="Y166" s="1" t="b">
        <v>0</v>
      </c>
      <c r="Z166" s="1">
        <v>5</v>
      </c>
    </row>
    <row r="167" spans="1:26" ht="15.75" customHeight="1">
      <c r="A167" s="1">
        <v>246</v>
      </c>
      <c r="B167" s="1">
        <v>131496</v>
      </c>
      <c r="C167" s="1" t="s">
        <v>2787</v>
      </c>
      <c r="D167" s="1" t="s">
        <v>2789</v>
      </c>
      <c r="E167" s="1" t="s">
        <v>2776</v>
      </c>
      <c r="F167" s="1" t="s">
        <v>564</v>
      </c>
      <c r="G167" s="8" t="s">
        <v>2791</v>
      </c>
      <c r="H167" s="1">
        <v>-78.503428</v>
      </c>
      <c r="I167" s="1">
        <v>38.035665000000002</v>
      </c>
      <c r="J167" s="1">
        <v>16853</v>
      </c>
      <c r="K167" s="1">
        <v>32213</v>
      </c>
      <c r="L167" s="1">
        <v>62633</v>
      </c>
      <c r="M167" s="1">
        <v>32213</v>
      </c>
      <c r="N167" s="1">
        <v>62633</v>
      </c>
      <c r="O167" s="1">
        <v>20603</v>
      </c>
      <c r="P167" s="1">
        <v>51023</v>
      </c>
      <c r="Q167" s="1">
        <v>2</v>
      </c>
      <c r="R167" s="1">
        <v>2</v>
      </c>
      <c r="S167" s="1">
        <v>30</v>
      </c>
      <c r="T167" s="1">
        <v>16331</v>
      </c>
      <c r="U167" s="1" t="s">
        <v>73</v>
      </c>
      <c r="V167" s="1" t="b">
        <v>0</v>
      </c>
      <c r="W167" s="1" t="b">
        <v>0</v>
      </c>
      <c r="X167" s="1" t="b">
        <v>0</v>
      </c>
      <c r="Y167" s="1" t="b">
        <v>1</v>
      </c>
      <c r="Z167" s="1">
        <v>8</v>
      </c>
    </row>
    <row r="168" spans="1:26" ht="15.75" customHeight="1">
      <c r="A168" s="1">
        <v>276</v>
      </c>
      <c r="B168" s="1">
        <v>131520</v>
      </c>
      <c r="C168" s="1" t="s">
        <v>2870</v>
      </c>
      <c r="D168" s="1" t="s">
        <v>2872</v>
      </c>
      <c r="E168" s="1" t="s">
        <v>2864</v>
      </c>
      <c r="F168" s="1" t="s">
        <v>242</v>
      </c>
      <c r="G168" s="8" t="s">
        <v>2874</v>
      </c>
      <c r="H168" s="1">
        <v>-122.313115</v>
      </c>
      <c r="I168" s="1">
        <v>47.656213000000001</v>
      </c>
      <c r="J168" s="1">
        <v>10974</v>
      </c>
      <c r="K168" s="1">
        <v>26595</v>
      </c>
      <c r="L168" s="1">
        <v>51159</v>
      </c>
      <c r="M168" s="1">
        <v>26595</v>
      </c>
      <c r="N168" s="1">
        <v>51159</v>
      </c>
      <c r="O168" s="1">
        <v>14478</v>
      </c>
      <c r="P168" s="1">
        <v>39042</v>
      </c>
      <c r="Q168" s="1">
        <v>2</v>
      </c>
      <c r="R168" s="1">
        <v>2</v>
      </c>
      <c r="S168" s="1">
        <v>45</v>
      </c>
      <c r="T168" s="1">
        <v>30933</v>
      </c>
      <c r="U168" s="1" t="s">
        <v>73</v>
      </c>
      <c r="V168" s="1" t="b">
        <v>0</v>
      </c>
      <c r="W168" s="1" t="b">
        <v>0</v>
      </c>
      <c r="X168" s="1" t="b">
        <v>1</v>
      </c>
      <c r="Y168" s="1" t="b">
        <v>0</v>
      </c>
      <c r="Z168" s="1">
        <v>13</v>
      </c>
    </row>
    <row r="169" spans="1:26" ht="15.75" customHeight="1">
      <c r="A169" s="1">
        <v>1013</v>
      </c>
      <c r="B169" s="1">
        <v>131399</v>
      </c>
      <c r="C169" s="1" t="s">
        <v>2897</v>
      </c>
      <c r="D169" s="1" t="s">
        <v>2899</v>
      </c>
      <c r="E169" s="1" t="s">
        <v>2864</v>
      </c>
      <c r="F169" s="1" t="s">
        <v>242</v>
      </c>
      <c r="G169" s="8" t="s">
        <v>2901</v>
      </c>
      <c r="H169" s="1">
        <v>-122.43854099999901</v>
      </c>
      <c r="I169" s="1">
        <v>47.244593999999999</v>
      </c>
      <c r="J169" s="1">
        <v>11046</v>
      </c>
      <c r="K169" s="1">
        <v>26310</v>
      </c>
      <c r="L169" s="1">
        <v>50874</v>
      </c>
      <c r="M169" s="1">
        <v>26310</v>
      </c>
      <c r="N169" s="1">
        <v>50874</v>
      </c>
      <c r="O169" s="1">
        <v>15660</v>
      </c>
      <c r="P169" s="1">
        <v>40224</v>
      </c>
      <c r="Q169" s="1">
        <v>2</v>
      </c>
      <c r="R169" s="1">
        <v>2</v>
      </c>
      <c r="S169" s="1">
        <v>84</v>
      </c>
      <c r="T169" s="1">
        <v>4285</v>
      </c>
      <c r="U169" s="1" t="s">
        <v>73</v>
      </c>
      <c r="V169" s="1" t="b">
        <v>0</v>
      </c>
      <c r="W169" s="1" t="b">
        <v>0</v>
      </c>
      <c r="X169" s="1" t="b">
        <v>0</v>
      </c>
      <c r="Y169" s="1" t="b">
        <v>0</v>
      </c>
      <c r="Z169" s="1">
        <v>5</v>
      </c>
    </row>
    <row r="170" spans="1:26" ht="15.75" customHeight="1">
      <c r="A170" s="1">
        <v>1014</v>
      </c>
      <c r="B170" s="1">
        <v>131399</v>
      </c>
      <c r="C170" s="1" t="s">
        <v>2938</v>
      </c>
      <c r="D170" s="1" t="s">
        <v>2940</v>
      </c>
      <c r="E170" s="1" t="s">
        <v>2941</v>
      </c>
      <c r="F170" s="1" t="s">
        <v>885</v>
      </c>
      <c r="G170" s="8" t="s">
        <v>2943</v>
      </c>
      <c r="H170" s="1">
        <v>-89.398589999999999</v>
      </c>
      <c r="I170" s="1">
        <v>43.068213999999998</v>
      </c>
      <c r="J170" s="1">
        <v>5172</v>
      </c>
      <c r="K170" s="87">
        <v>27158</v>
      </c>
      <c r="L170" s="87">
        <v>55046</v>
      </c>
      <c r="M170" s="1">
        <v>18942</v>
      </c>
      <c r="N170" s="1">
        <v>26513</v>
      </c>
      <c r="O170" s="1">
        <v>10292</v>
      </c>
      <c r="P170" s="1">
        <v>17863</v>
      </c>
      <c r="Q170" s="1">
        <v>2</v>
      </c>
      <c r="R170" s="1">
        <v>2</v>
      </c>
      <c r="S170" s="1">
        <v>75</v>
      </c>
      <c r="T170" s="1">
        <v>11940</v>
      </c>
      <c r="U170" s="1" t="s">
        <v>73</v>
      </c>
      <c r="V170" s="1" t="b">
        <v>1</v>
      </c>
      <c r="W170" s="1" t="b">
        <v>0</v>
      </c>
      <c r="X170" s="1" t="b">
        <v>1</v>
      </c>
      <c r="Y170" s="1" t="b">
        <v>1</v>
      </c>
      <c r="Z170" s="1">
        <v>4</v>
      </c>
    </row>
    <row r="171" spans="1:26" ht="15.75" customHeight="1">
      <c r="A171" s="1">
        <v>1015</v>
      </c>
      <c r="B171" s="1">
        <v>131399</v>
      </c>
      <c r="C171" s="1" t="s">
        <v>2950</v>
      </c>
      <c r="D171" s="1" t="s">
        <v>2952</v>
      </c>
      <c r="E171" s="1" t="s">
        <v>2941</v>
      </c>
      <c r="F171" s="1" t="s">
        <v>885</v>
      </c>
      <c r="G171" s="8" t="s">
        <v>2954</v>
      </c>
      <c r="H171" s="1">
        <v>-87.880488</v>
      </c>
      <c r="I171" s="1">
        <v>43.076847999999998</v>
      </c>
      <c r="J171" s="1">
        <v>9565</v>
      </c>
      <c r="K171" s="1">
        <v>24231</v>
      </c>
      <c r="L171" s="1">
        <v>35510</v>
      </c>
      <c r="M171" s="1">
        <v>24231</v>
      </c>
      <c r="N171" s="1">
        <v>35510</v>
      </c>
      <c r="O171" s="1">
        <v>13671</v>
      </c>
      <c r="P171" s="1">
        <v>24950</v>
      </c>
      <c r="Q171" s="1">
        <v>2</v>
      </c>
      <c r="R171" s="1">
        <v>2</v>
      </c>
      <c r="S171" s="1">
        <v>73</v>
      </c>
      <c r="T171" s="1">
        <v>20968</v>
      </c>
      <c r="U171" s="1" t="s">
        <v>73</v>
      </c>
      <c r="V171" s="1" t="b">
        <v>0</v>
      </c>
      <c r="W171" s="1" t="b">
        <v>0</v>
      </c>
      <c r="X171" s="1" t="b">
        <v>0</v>
      </c>
      <c r="Y171" s="1" t="b">
        <v>0</v>
      </c>
      <c r="Z171" s="1">
        <v>5</v>
      </c>
    </row>
    <row r="172" spans="1:26" ht="15.75" customHeight="1">
      <c r="A172" s="1">
        <v>1016</v>
      </c>
      <c r="B172" s="1">
        <v>131399</v>
      </c>
      <c r="C172" s="1" t="s">
        <v>2185</v>
      </c>
      <c r="D172" s="1" t="s">
        <v>2187</v>
      </c>
      <c r="E172" s="1" t="s">
        <v>2091</v>
      </c>
      <c r="F172" s="1" t="s">
        <v>2188</v>
      </c>
      <c r="G172" s="8" t="s">
        <v>2189</v>
      </c>
      <c r="H172" s="1">
        <v>-81.466716000000005</v>
      </c>
      <c r="I172" s="1">
        <v>41.494971</v>
      </c>
      <c r="J172" s="1">
        <v>31150</v>
      </c>
      <c r="K172" s="1">
        <v>44512</v>
      </c>
      <c r="L172" s="1">
        <v>44512</v>
      </c>
      <c r="M172" s="1">
        <v>43350</v>
      </c>
      <c r="N172" s="1">
        <v>43350</v>
      </c>
      <c r="O172" s="1">
        <v>36900</v>
      </c>
      <c r="P172" s="1">
        <v>36900</v>
      </c>
      <c r="Q172" s="1">
        <v>2</v>
      </c>
      <c r="R172" s="1">
        <v>2</v>
      </c>
      <c r="S172" s="1">
        <v>90</v>
      </c>
      <c r="T172" s="1">
        <v>645</v>
      </c>
      <c r="U172" s="1" t="s">
        <v>123</v>
      </c>
      <c r="V172" s="1" t="b">
        <v>0</v>
      </c>
      <c r="W172" s="1" t="b">
        <v>0</v>
      </c>
      <c r="X172" s="1" t="b">
        <v>1</v>
      </c>
      <c r="Y172" s="1" t="b">
        <v>0</v>
      </c>
      <c r="Z172" s="1">
        <v>2</v>
      </c>
    </row>
    <row r="173" spans="1:26" ht="15.75" customHeight="1">
      <c r="A173" s="1">
        <v>765</v>
      </c>
      <c r="B173" s="1">
        <v>130943</v>
      </c>
      <c r="C173" s="1" t="s">
        <v>2760</v>
      </c>
      <c r="D173" s="1" t="s">
        <v>2762</v>
      </c>
      <c r="E173" s="1" t="s">
        <v>2749</v>
      </c>
      <c r="F173" s="1" t="s">
        <v>2764</v>
      </c>
      <c r="G173" s="8" t="s">
        <v>2765</v>
      </c>
      <c r="H173" s="1">
        <v>-111.81391000000001</v>
      </c>
      <c r="I173" s="1">
        <v>41.740747999999897</v>
      </c>
      <c r="J173" s="1">
        <v>7870</v>
      </c>
      <c r="K173" s="1">
        <v>19614</v>
      </c>
      <c r="L173" s="1">
        <v>33264</v>
      </c>
      <c r="M173" s="1">
        <v>20554</v>
      </c>
      <c r="N173" s="1">
        <v>34204</v>
      </c>
      <c r="O173" s="1">
        <v>10614</v>
      </c>
      <c r="P173" s="1">
        <v>24264</v>
      </c>
      <c r="Q173" s="1">
        <v>2</v>
      </c>
      <c r="R173" s="1">
        <v>2</v>
      </c>
      <c r="S173" s="1">
        <v>90</v>
      </c>
      <c r="T173" s="1">
        <v>24838</v>
      </c>
      <c r="U173" s="1" t="s">
        <v>73</v>
      </c>
      <c r="V173" s="1" t="b">
        <v>1</v>
      </c>
      <c r="W173" s="1" t="b">
        <v>0</v>
      </c>
      <c r="X173" s="1" t="b">
        <v>1</v>
      </c>
      <c r="Y173" s="1" t="b">
        <v>0</v>
      </c>
      <c r="Z173" s="1">
        <v>4</v>
      </c>
    </row>
    <row r="174" spans="1:26" ht="15.75" customHeight="1">
      <c r="A174" s="1">
        <v>766</v>
      </c>
      <c r="B174" s="1">
        <v>130943</v>
      </c>
      <c r="C174" s="1" t="s">
        <v>2807</v>
      </c>
      <c r="D174" s="1" t="s">
        <v>2809</v>
      </c>
      <c r="E174" s="1" t="s">
        <v>2776</v>
      </c>
      <c r="F174" s="1" t="s">
        <v>564</v>
      </c>
      <c r="G174" s="8" t="s">
        <v>2811</v>
      </c>
      <c r="H174" s="1">
        <v>-77.453597000000002</v>
      </c>
      <c r="I174" s="1">
        <v>37.547631000000003</v>
      </c>
      <c r="J174" s="1">
        <v>13624</v>
      </c>
      <c r="K174" s="1">
        <v>31172</v>
      </c>
      <c r="L174" s="1">
        <v>51204</v>
      </c>
      <c r="M174" s="1">
        <v>31172</v>
      </c>
      <c r="N174" s="1">
        <v>51204</v>
      </c>
      <c r="O174" s="1">
        <v>19666</v>
      </c>
      <c r="P174" s="1">
        <v>39698</v>
      </c>
      <c r="Q174" s="1">
        <v>2</v>
      </c>
      <c r="R174" s="1">
        <v>2</v>
      </c>
      <c r="S174" s="1">
        <v>81</v>
      </c>
      <c r="T174" s="1">
        <v>23865</v>
      </c>
      <c r="U174" s="1" t="s">
        <v>73</v>
      </c>
      <c r="V174" s="1" t="b">
        <v>0</v>
      </c>
      <c r="W174" s="1" t="b">
        <v>0</v>
      </c>
      <c r="X174" s="1" t="b">
        <v>1</v>
      </c>
      <c r="Y174" s="1" t="b">
        <v>0</v>
      </c>
      <c r="Z174" s="1">
        <v>4</v>
      </c>
    </row>
    <row r="175" spans="1:26" ht="15.75" customHeight="1">
      <c r="A175" s="1">
        <v>767</v>
      </c>
      <c r="B175" s="1">
        <v>130943</v>
      </c>
      <c r="C175" s="1" t="s">
        <v>2821</v>
      </c>
      <c r="D175" s="1" t="s">
        <v>2823</v>
      </c>
      <c r="E175" s="1" t="s">
        <v>2776</v>
      </c>
      <c r="F175" s="1" t="s">
        <v>564</v>
      </c>
      <c r="G175" s="8" t="s">
        <v>2825</v>
      </c>
      <c r="H175" s="1">
        <v>-80.423675000000003</v>
      </c>
      <c r="I175" s="1">
        <v>37.229011999999997</v>
      </c>
      <c r="J175" s="1">
        <v>13230</v>
      </c>
      <c r="K175" s="1">
        <v>26240</v>
      </c>
      <c r="L175" s="1">
        <v>44024</v>
      </c>
      <c r="M175" s="1">
        <v>26240</v>
      </c>
      <c r="N175" s="1">
        <v>44024</v>
      </c>
      <c r="O175" s="1">
        <v>17320</v>
      </c>
      <c r="P175" s="1">
        <v>35104</v>
      </c>
      <c r="Q175" s="1">
        <v>2</v>
      </c>
      <c r="R175" s="1">
        <v>2</v>
      </c>
      <c r="S175" s="1">
        <v>71</v>
      </c>
      <c r="T175" s="1">
        <v>25791</v>
      </c>
      <c r="U175" s="1" t="s">
        <v>73</v>
      </c>
      <c r="V175" s="1" t="b">
        <v>1</v>
      </c>
      <c r="W175" s="1" t="b">
        <v>1</v>
      </c>
      <c r="X175" s="1" t="b">
        <v>1</v>
      </c>
      <c r="Y175" s="1" t="b">
        <v>0</v>
      </c>
      <c r="Z175" s="1">
        <v>11</v>
      </c>
    </row>
    <row r="176" spans="1:26" ht="15.75" customHeight="1">
      <c r="A176" s="1">
        <v>228</v>
      </c>
      <c r="B176" s="1">
        <v>133650</v>
      </c>
      <c r="C176" s="1" t="s">
        <v>2914</v>
      </c>
      <c r="D176" s="1" t="s">
        <v>2916</v>
      </c>
      <c r="E176" s="1" t="s">
        <v>2864</v>
      </c>
      <c r="F176" s="1" t="s">
        <v>242</v>
      </c>
      <c r="G176" s="8" t="s">
        <v>2918</v>
      </c>
      <c r="H176" s="1">
        <v>-117.15816799999899</v>
      </c>
      <c r="I176" s="1">
        <v>46.730447999999903</v>
      </c>
      <c r="J176" s="1">
        <v>11391</v>
      </c>
      <c r="K176" s="1">
        <v>27249</v>
      </c>
      <c r="L176" s="1">
        <v>41675</v>
      </c>
      <c r="M176" s="1">
        <v>27249</v>
      </c>
      <c r="N176" s="1">
        <v>41675</v>
      </c>
      <c r="O176" s="1">
        <v>15893</v>
      </c>
      <c r="P176" s="1">
        <v>30319</v>
      </c>
      <c r="Q176" s="1">
        <v>2</v>
      </c>
      <c r="R176" s="1">
        <v>2</v>
      </c>
      <c r="S176" s="1">
        <v>72</v>
      </c>
      <c r="T176" s="1">
        <v>24904</v>
      </c>
      <c r="U176" s="1" t="s">
        <v>73</v>
      </c>
      <c r="V176" s="1" t="b">
        <v>1</v>
      </c>
      <c r="W176" s="1" t="b">
        <v>0</v>
      </c>
      <c r="X176" s="1" t="b">
        <v>1</v>
      </c>
      <c r="Y176" s="1" t="b">
        <v>1</v>
      </c>
      <c r="Z176" s="1">
        <v>7</v>
      </c>
    </row>
    <row r="177" spans="1:26" ht="15.75" customHeight="1">
      <c r="A177" s="1">
        <v>229</v>
      </c>
      <c r="B177" s="1">
        <v>133650</v>
      </c>
      <c r="C177" s="1" t="s">
        <v>1627</v>
      </c>
      <c r="D177" s="1" t="s">
        <v>1600</v>
      </c>
      <c r="E177" s="1" t="s">
        <v>1584</v>
      </c>
      <c r="F177" s="1" t="s">
        <v>835</v>
      </c>
      <c r="G177" s="8" t="s">
        <v>1630</v>
      </c>
      <c r="H177" s="1">
        <v>-90.310603999999998</v>
      </c>
      <c r="I177" s="1">
        <v>38.647928999999998</v>
      </c>
      <c r="J177" s="1">
        <v>51533</v>
      </c>
      <c r="K177" s="1">
        <v>71975</v>
      </c>
      <c r="L177" s="1">
        <v>71975</v>
      </c>
      <c r="M177" s="1">
        <v>71975</v>
      </c>
      <c r="N177" s="1">
        <v>71975</v>
      </c>
      <c r="O177" s="1">
        <v>57331</v>
      </c>
      <c r="P177" s="1">
        <v>57331</v>
      </c>
      <c r="Q177" s="1">
        <v>2</v>
      </c>
      <c r="R177" s="1">
        <v>2</v>
      </c>
      <c r="S177" s="1">
        <v>17</v>
      </c>
      <c r="T177" s="1">
        <v>7555</v>
      </c>
      <c r="U177" s="1" t="s">
        <v>123</v>
      </c>
      <c r="V177" s="1" t="b">
        <v>0</v>
      </c>
      <c r="W177" s="1" t="b">
        <v>0</v>
      </c>
      <c r="X177" s="1" t="b">
        <v>0</v>
      </c>
      <c r="Y177" s="1" t="b">
        <v>0</v>
      </c>
      <c r="Z177" s="1">
        <v>11</v>
      </c>
    </row>
    <row r="178" spans="1:26" ht="15.75" customHeight="1">
      <c r="A178" s="1">
        <v>230</v>
      </c>
      <c r="B178" s="1">
        <v>133650</v>
      </c>
      <c r="C178" s="1" t="s">
        <v>1490</v>
      </c>
      <c r="D178" s="1" t="s">
        <v>1458</v>
      </c>
      <c r="E178" s="1" t="s">
        <v>1403</v>
      </c>
      <c r="F178" s="1" t="s">
        <v>885</v>
      </c>
      <c r="G178" s="8" t="s">
        <v>1492</v>
      </c>
      <c r="H178" s="1">
        <v>-83.138368999999997</v>
      </c>
      <c r="I178" s="1">
        <v>42.417167999999997</v>
      </c>
      <c r="J178" s="1">
        <v>12729</v>
      </c>
      <c r="K178" s="1">
        <v>26289</v>
      </c>
      <c r="L178" s="1">
        <v>40763</v>
      </c>
      <c r="M178" s="1">
        <v>28491</v>
      </c>
      <c r="N178" s="1">
        <v>42965</v>
      </c>
      <c r="O178" s="1">
        <v>18771</v>
      </c>
      <c r="P178" s="1">
        <v>33245</v>
      </c>
      <c r="Q178" s="1">
        <v>2</v>
      </c>
      <c r="R178" s="1">
        <v>2</v>
      </c>
      <c r="S178" s="1">
        <v>81</v>
      </c>
      <c r="T178" s="1">
        <v>17220</v>
      </c>
      <c r="U178" s="1" t="s">
        <v>73</v>
      </c>
      <c r="V178" s="1" t="b">
        <v>0</v>
      </c>
      <c r="W178" s="1" t="b">
        <v>0</v>
      </c>
      <c r="X178" s="1" t="b">
        <v>0</v>
      </c>
      <c r="Y178" s="1" t="b">
        <v>0</v>
      </c>
      <c r="Z178" s="1">
        <v>2</v>
      </c>
    </row>
    <row r="179" spans="1:26" ht="15.75" customHeight="1">
      <c r="A179" s="1">
        <v>231</v>
      </c>
      <c r="B179" s="1">
        <v>133650</v>
      </c>
      <c r="C179" s="1" t="s">
        <v>1302</v>
      </c>
      <c r="D179" s="1" t="s">
        <v>1150</v>
      </c>
      <c r="E179" s="1" t="s">
        <v>1151</v>
      </c>
      <c r="F179" s="1" t="s">
        <v>539</v>
      </c>
      <c r="G179" s="8" t="s">
        <v>1304</v>
      </c>
      <c r="H179" s="1">
        <v>-71.094982999999999</v>
      </c>
      <c r="I179" s="1">
        <v>42.336632000000002</v>
      </c>
      <c r="J179" s="1">
        <v>34977</v>
      </c>
      <c r="K179" s="1">
        <v>54071</v>
      </c>
      <c r="L179" s="1">
        <v>54071</v>
      </c>
      <c r="M179" s="1">
        <v>54071</v>
      </c>
      <c r="N179" s="1">
        <v>54071</v>
      </c>
      <c r="O179" s="1">
        <v>43307</v>
      </c>
      <c r="P179" s="1">
        <v>43307</v>
      </c>
      <c r="Q179" s="1">
        <v>2</v>
      </c>
      <c r="R179" s="1">
        <v>2</v>
      </c>
      <c r="S179" s="1">
        <v>71</v>
      </c>
      <c r="T179" s="1">
        <v>4317</v>
      </c>
      <c r="U179" s="1" t="s">
        <v>123</v>
      </c>
      <c r="V179" s="1" t="b">
        <v>0</v>
      </c>
      <c r="W179" s="1" t="b">
        <v>0</v>
      </c>
      <c r="X179" s="1" t="b">
        <v>0</v>
      </c>
      <c r="Y179" s="1" t="b">
        <v>0</v>
      </c>
      <c r="Z179" s="1">
        <v>6</v>
      </c>
    </row>
    <row r="180" spans="1:26" ht="15.75" customHeight="1">
      <c r="A180" s="1">
        <v>232</v>
      </c>
      <c r="B180" s="1">
        <v>133669</v>
      </c>
      <c r="C180" s="1" t="s">
        <v>2425</v>
      </c>
      <c r="D180" s="1" t="s">
        <v>2427</v>
      </c>
      <c r="E180" s="1" t="s">
        <v>2274</v>
      </c>
      <c r="F180" s="1" t="s">
        <v>1797</v>
      </c>
      <c r="G180" s="8" t="s">
        <v>2428</v>
      </c>
      <c r="H180" s="1">
        <v>-75.598119999999994</v>
      </c>
      <c r="I180" s="1">
        <v>39.953398</v>
      </c>
      <c r="J180" s="1">
        <v>10111</v>
      </c>
      <c r="K180" s="1">
        <v>26773</v>
      </c>
      <c r="L180" s="1">
        <v>38253</v>
      </c>
      <c r="M180" s="1">
        <v>26773</v>
      </c>
      <c r="N180" s="1">
        <v>38253</v>
      </c>
      <c r="O180" s="1">
        <v>15671</v>
      </c>
      <c r="P180" s="1">
        <v>27151</v>
      </c>
      <c r="Q180" s="1">
        <v>2</v>
      </c>
      <c r="R180" s="1">
        <v>2</v>
      </c>
      <c r="S180" s="1">
        <v>64</v>
      </c>
      <c r="T180" s="1">
        <v>14397</v>
      </c>
      <c r="U180" s="1" t="s">
        <v>73</v>
      </c>
      <c r="V180" s="1" t="b">
        <v>0</v>
      </c>
      <c r="W180" s="1" t="b">
        <v>0</v>
      </c>
      <c r="X180" s="1" t="b">
        <v>0</v>
      </c>
      <c r="Y180" s="1" t="b">
        <v>0</v>
      </c>
      <c r="Z180" s="1">
        <v>2</v>
      </c>
    </row>
    <row r="181" spans="1:26" ht="15.75" customHeight="1">
      <c r="A181" s="1">
        <v>233</v>
      </c>
      <c r="B181" s="1">
        <v>133669</v>
      </c>
      <c r="C181" s="1" t="s">
        <v>2971</v>
      </c>
      <c r="D181" s="1" t="s">
        <v>2973</v>
      </c>
      <c r="E181" s="1" t="s">
        <v>2964</v>
      </c>
      <c r="F181" s="1" t="s">
        <v>564</v>
      </c>
      <c r="G181" s="8" t="s">
        <v>2974</v>
      </c>
      <c r="H181" s="1">
        <v>-79.954391000000001</v>
      </c>
      <c r="I181" s="1">
        <v>39.634371000000002</v>
      </c>
      <c r="J181" s="1">
        <v>8376</v>
      </c>
      <c r="K181" s="1">
        <v>22472</v>
      </c>
      <c r="L181" s="1">
        <v>37712</v>
      </c>
      <c r="M181" s="1">
        <v>20236</v>
      </c>
      <c r="N181" s="1">
        <v>35476</v>
      </c>
      <c r="O181" s="1">
        <v>11896</v>
      </c>
      <c r="P181" s="1">
        <v>27136</v>
      </c>
      <c r="Q181" s="1">
        <v>2</v>
      </c>
      <c r="R181" s="1">
        <v>2</v>
      </c>
      <c r="S181" s="1">
        <v>76</v>
      </c>
      <c r="T181" s="1">
        <v>22350</v>
      </c>
      <c r="U181" s="1" t="s">
        <v>73</v>
      </c>
      <c r="V181" s="1" t="b">
        <v>1</v>
      </c>
      <c r="W181" s="1" t="b">
        <v>0</v>
      </c>
      <c r="X181" s="1" t="b">
        <v>0</v>
      </c>
      <c r="Y181" s="1" t="b">
        <v>0</v>
      </c>
      <c r="Z181" s="1">
        <v>7</v>
      </c>
    </row>
    <row r="182" spans="1:26" ht="15.75" customHeight="1">
      <c r="A182" s="1">
        <v>234</v>
      </c>
      <c r="B182" s="1">
        <v>133669</v>
      </c>
      <c r="C182" s="1" t="s">
        <v>1495</v>
      </c>
      <c r="D182" s="1" t="s">
        <v>1497</v>
      </c>
      <c r="E182" s="1" t="s">
        <v>1403</v>
      </c>
      <c r="F182" s="1" t="s">
        <v>885</v>
      </c>
      <c r="G182" s="8" t="s">
        <v>1499</v>
      </c>
      <c r="H182" s="1">
        <v>-85.615119999999905</v>
      </c>
      <c r="I182" s="1">
        <v>42.282589000000002</v>
      </c>
      <c r="J182" s="1">
        <v>11943</v>
      </c>
      <c r="K182" s="1">
        <v>25139</v>
      </c>
      <c r="L182" s="1">
        <v>27895</v>
      </c>
      <c r="M182" s="1">
        <v>25139</v>
      </c>
      <c r="N182" s="1">
        <v>27895</v>
      </c>
      <c r="O182" s="1">
        <v>16929</v>
      </c>
      <c r="P182" s="1">
        <v>19685</v>
      </c>
      <c r="Q182" s="1">
        <v>2</v>
      </c>
      <c r="R182" s="1">
        <v>2</v>
      </c>
      <c r="S182" s="1">
        <v>82</v>
      </c>
      <c r="T182" s="1">
        <v>18313</v>
      </c>
      <c r="U182" s="1" t="s">
        <v>73</v>
      </c>
      <c r="V182" s="1" t="b">
        <v>0</v>
      </c>
      <c r="W182" s="1" t="b">
        <v>0</v>
      </c>
      <c r="X182" s="1" t="b">
        <v>0</v>
      </c>
      <c r="Y182" s="1" t="b">
        <v>0</v>
      </c>
      <c r="Z182" s="1">
        <v>2</v>
      </c>
    </row>
    <row r="183" spans="1:26" ht="15.75" customHeight="1">
      <c r="A183" s="1">
        <v>235</v>
      </c>
      <c r="B183" s="1">
        <v>133669</v>
      </c>
      <c r="C183" s="1" t="s">
        <v>2929</v>
      </c>
      <c r="D183" s="1" t="s">
        <v>2931</v>
      </c>
      <c r="E183" s="1" t="s">
        <v>2864</v>
      </c>
      <c r="F183" s="1" t="s">
        <v>242</v>
      </c>
      <c r="G183" s="8" t="s">
        <v>2933</v>
      </c>
      <c r="H183" s="1">
        <v>-122.48487299999999</v>
      </c>
      <c r="I183" s="1">
        <v>48.737235999999903</v>
      </c>
      <c r="J183" s="1">
        <v>8183</v>
      </c>
      <c r="K183" s="1">
        <v>23555</v>
      </c>
      <c r="L183" s="1">
        <v>38067</v>
      </c>
      <c r="M183" s="1">
        <v>23555</v>
      </c>
      <c r="N183" s="1">
        <v>38067</v>
      </c>
      <c r="O183" s="1">
        <v>12314</v>
      </c>
      <c r="P183" s="1">
        <v>26826</v>
      </c>
      <c r="Q183" s="1">
        <v>2</v>
      </c>
      <c r="R183" s="1">
        <v>2</v>
      </c>
      <c r="S183" s="1">
        <v>83</v>
      </c>
      <c r="T183" s="1">
        <v>14592</v>
      </c>
      <c r="U183" s="1" t="s">
        <v>73</v>
      </c>
      <c r="V183" s="1" t="b">
        <v>0</v>
      </c>
      <c r="W183" s="1" t="b">
        <v>0</v>
      </c>
      <c r="X183" s="1" t="b">
        <v>1</v>
      </c>
      <c r="Y183" s="1" t="b">
        <v>0</v>
      </c>
      <c r="Z183" s="1">
        <v>1</v>
      </c>
    </row>
    <row r="184" spans="1:26" ht="15.75" customHeight="1">
      <c r="A184" s="1">
        <v>236</v>
      </c>
      <c r="B184" s="1">
        <v>133951</v>
      </c>
      <c r="C184" s="1" t="s">
        <v>1313</v>
      </c>
      <c r="D184" s="1" t="s">
        <v>1315</v>
      </c>
      <c r="E184" s="1" t="s">
        <v>1151</v>
      </c>
      <c r="F184" s="1" t="s">
        <v>539</v>
      </c>
      <c r="G184" s="8" t="s">
        <v>1317</v>
      </c>
      <c r="H184" s="1">
        <v>-72.795672999999994</v>
      </c>
      <c r="I184" s="1">
        <v>42.131588999999998</v>
      </c>
      <c r="J184" s="1">
        <v>9715</v>
      </c>
      <c r="K184" s="1">
        <v>24076</v>
      </c>
      <c r="L184" s="1">
        <v>30156</v>
      </c>
      <c r="M184" s="1">
        <v>24076</v>
      </c>
      <c r="N184" s="1">
        <v>30156</v>
      </c>
      <c r="O184" s="1">
        <v>13387</v>
      </c>
      <c r="P184" s="1">
        <v>19467</v>
      </c>
      <c r="Q184" s="1">
        <v>2</v>
      </c>
      <c r="R184" s="1">
        <v>2</v>
      </c>
      <c r="S184" s="1">
        <v>78</v>
      </c>
      <c r="T184" s="1">
        <v>5633</v>
      </c>
      <c r="U184" s="1" t="s">
        <v>73</v>
      </c>
      <c r="V184" s="1" t="b">
        <v>0</v>
      </c>
      <c r="W184" s="1" t="b">
        <v>0</v>
      </c>
      <c r="X184" s="1" t="b">
        <v>0</v>
      </c>
      <c r="Y184" s="1" t="b">
        <v>0</v>
      </c>
      <c r="Z184" s="1">
        <v>1</v>
      </c>
    </row>
    <row r="185" spans="1:26" ht="15.75" customHeight="1">
      <c r="A185" s="1">
        <v>237</v>
      </c>
      <c r="B185" s="1">
        <v>133951</v>
      </c>
      <c r="C185" s="1" t="s">
        <v>485</v>
      </c>
      <c r="D185" s="1" t="s">
        <v>487</v>
      </c>
      <c r="E185" s="1" t="s">
        <v>241</v>
      </c>
      <c r="F185" s="1" t="s">
        <v>242</v>
      </c>
      <c r="G185" s="8" t="s">
        <v>489</v>
      </c>
      <c r="H185" s="1">
        <v>-118.341146999999</v>
      </c>
      <c r="I185" s="1">
        <v>34.208010999999999</v>
      </c>
      <c r="J185" s="1">
        <v>38460</v>
      </c>
      <c r="K185" s="1">
        <v>54633</v>
      </c>
      <c r="L185" s="1">
        <v>54633</v>
      </c>
      <c r="M185" s="1">
        <v>57801</v>
      </c>
      <c r="N185" s="1">
        <v>57801</v>
      </c>
      <c r="O185" s="1">
        <v>44643</v>
      </c>
      <c r="P185" s="1">
        <v>44643</v>
      </c>
      <c r="Q185" s="1">
        <v>2</v>
      </c>
      <c r="R185" s="1">
        <v>2</v>
      </c>
      <c r="S185" s="1">
        <v>66</v>
      </c>
      <c r="T185" s="1">
        <v>1104</v>
      </c>
      <c r="U185" s="1" t="s">
        <v>123</v>
      </c>
      <c r="V185" s="1" t="b">
        <v>0</v>
      </c>
      <c r="W185" s="1" t="b">
        <v>1</v>
      </c>
      <c r="X185" s="1" t="b">
        <v>1</v>
      </c>
      <c r="Y185" s="1" t="b">
        <v>0</v>
      </c>
      <c r="Z185" s="1">
        <v>6</v>
      </c>
    </row>
    <row r="186" spans="1:26" ht="15.75" customHeight="1">
      <c r="A186" s="1">
        <v>238</v>
      </c>
      <c r="B186" s="1">
        <v>133951</v>
      </c>
      <c r="C186"/>
      <c r="D186"/>
      <c r="E186"/>
      <c r="F186"/>
      <c r="G186"/>
      <c r="H186"/>
      <c r="I186"/>
      <c r="J186"/>
      <c r="K186"/>
      <c r="L186"/>
      <c r="M186"/>
      <c r="N186"/>
      <c r="O186"/>
      <c r="P186"/>
      <c r="Q186"/>
      <c r="R186"/>
      <c r="S186"/>
      <c r="T186"/>
      <c r="U186"/>
      <c r="V186"/>
      <c r="W186"/>
      <c r="X186"/>
      <c r="Y186"/>
      <c r="Z186"/>
    </row>
    <row r="187" spans="1:26" ht="15.75" customHeight="1">
      <c r="A187" s="1">
        <v>239</v>
      </c>
      <c r="B187" s="1">
        <v>133951</v>
      </c>
      <c r="C187"/>
      <c r="D187"/>
      <c r="E187"/>
      <c r="F187"/>
      <c r="G187"/>
      <c r="H187"/>
      <c r="I187"/>
      <c r="J187"/>
      <c r="K187"/>
      <c r="L187"/>
      <c r="M187"/>
      <c r="N187"/>
      <c r="O187"/>
      <c r="P187"/>
      <c r="Q187"/>
      <c r="R187"/>
      <c r="S187"/>
      <c r="T187"/>
      <c r="U187"/>
      <c r="V187"/>
      <c r="W187"/>
      <c r="X187"/>
      <c r="Y187"/>
      <c r="Z187"/>
    </row>
    <row r="188" spans="1:26" ht="15.75" customHeight="1">
      <c r="A188" s="1">
        <v>240</v>
      </c>
      <c r="B188" s="1">
        <v>133951</v>
      </c>
      <c r="C188"/>
      <c r="D188"/>
      <c r="E188"/>
      <c r="F188"/>
      <c r="G188"/>
      <c r="H188"/>
      <c r="I188"/>
      <c r="J188"/>
      <c r="K188"/>
      <c r="L188"/>
      <c r="M188"/>
      <c r="N188"/>
      <c r="O188"/>
      <c r="P188"/>
      <c r="Q188"/>
      <c r="R188"/>
      <c r="S188"/>
      <c r="T188"/>
      <c r="U188"/>
      <c r="V188"/>
      <c r="W188"/>
      <c r="X188"/>
      <c r="Y188"/>
      <c r="Z188"/>
    </row>
    <row r="189" spans="1:26" ht="15.75" customHeight="1">
      <c r="A189" s="1">
        <v>241</v>
      </c>
      <c r="B189" s="1">
        <v>133951</v>
      </c>
      <c r="C189"/>
      <c r="D189"/>
      <c r="E189"/>
      <c r="F189"/>
      <c r="G189"/>
      <c r="H189"/>
      <c r="I189"/>
      <c r="J189"/>
      <c r="K189"/>
      <c r="L189"/>
      <c r="M189"/>
      <c r="N189"/>
      <c r="O189"/>
      <c r="P189"/>
      <c r="Q189"/>
      <c r="R189"/>
      <c r="S189"/>
      <c r="T189"/>
      <c r="U189"/>
      <c r="V189"/>
      <c r="W189"/>
      <c r="X189"/>
      <c r="Y189"/>
      <c r="Z189"/>
    </row>
    <row r="190" spans="1:26" ht="15.75" customHeight="1">
      <c r="A190" s="1">
        <v>242</v>
      </c>
      <c r="B190" s="1">
        <v>133951</v>
      </c>
      <c r="C190"/>
      <c r="D190"/>
      <c r="E190"/>
      <c r="F190"/>
      <c r="G190"/>
      <c r="H190"/>
      <c r="I190"/>
      <c r="J190"/>
      <c r="K190"/>
      <c r="L190"/>
      <c r="M190"/>
      <c r="N190"/>
      <c r="O190"/>
      <c r="P190"/>
      <c r="Q190"/>
      <c r="R190"/>
      <c r="S190"/>
      <c r="T190"/>
      <c r="U190"/>
      <c r="V190"/>
      <c r="W190"/>
      <c r="X190"/>
      <c r="Y190"/>
      <c r="Z190"/>
    </row>
    <row r="191" spans="1:26" ht="15.75" customHeight="1">
      <c r="A191" s="1">
        <v>243</v>
      </c>
      <c r="B191" s="1">
        <v>134097</v>
      </c>
      <c r="C191"/>
      <c r="D191"/>
      <c r="E191"/>
      <c r="F191"/>
      <c r="G191"/>
      <c r="H191"/>
      <c r="I191"/>
      <c r="J191"/>
      <c r="K191"/>
      <c r="L191"/>
      <c r="M191"/>
      <c r="N191"/>
      <c r="O191"/>
      <c r="P191"/>
      <c r="Q191"/>
      <c r="R191"/>
      <c r="S191"/>
      <c r="T191"/>
      <c r="U191"/>
      <c r="V191"/>
      <c r="W191"/>
      <c r="X191"/>
      <c r="Y191"/>
      <c r="Z191"/>
    </row>
    <row r="192" spans="1:26" ht="15.75" customHeight="1">
      <c r="A192" s="1">
        <v>244</v>
      </c>
      <c r="B192" s="1">
        <v>134097</v>
      </c>
      <c r="C192"/>
      <c r="D192"/>
      <c r="E192"/>
      <c r="F192"/>
      <c r="G192"/>
      <c r="H192"/>
      <c r="I192"/>
      <c r="J192"/>
      <c r="K192"/>
      <c r="L192"/>
      <c r="M192"/>
      <c r="N192"/>
      <c r="O192"/>
      <c r="P192"/>
      <c r="Q192"/>
      <c r="R192"/>
      <c r="S192"/>
      <c r="T192"/>
      <c r="U192"/>
      <c r="V192"/>
      <c r="W192"/>
      <c r="X192"/>
      <c r="Y192"/>
      <c r="Z192"/>
    </row>
    <row r="193" spans="1:26" ht="15.75" customHeight="1">
      <c r="A193" s="1">
        <v>740</v>
      </c>
      <c r="B193" s="1">
        <v>132903</v>
      </c>
      <c r="C193"/>
      <c r="D193"/>
      <c r="E193"/>
      <c r="F193"/>
      <c r="G193"/>
      <c r="H193"/>
      <c r="I193"/>
      <c r="J193"/>
      <c r="K193"/>
      <c r="L193"/>
      <c r="M193"/>
      <c r="N193"/>
      <c r="O193"/>
      <c r="P193"/>
      <c r="Q193"/>
      <c r="R193"/>
      <c r="S193"/>
      <c r="T193"/>
      <c r="U193"/>
      <c r="V193"/>
      <c r="W193"/>
      <c r="X193"/>
      <c r="Y193"/>
      <c r="Z193"/>
    </row>
    <row r="194" spans="1:26" ht="15.75" customHeight="1">
      <c r="A194" s="1">
        <v>772</v>
      </c>
      <c r="B194" s="1">
        <v>134130</v>
      </c>
      <c r="C194"/>
      <c r="D194"/>
      <c r="E194"/>
      <c r="F194"/>
      <c r="G194"/>
      <c r="H194"/>
      <c r="I194"/>
      <c r="J194"/>
      <c r="K194"/>
      <c r="L194"/>
      <c r="M194"/>
      <c r="N194"/>
      <c r="O194"/>
      <c r="P194"/>
      <c r="Q194"/>
      <c r="R194"/>
      <c r="S194"/>
      <c r="T194"/>
      <c r="U194"/>
      <c r="V194"/>
      <c r="W194"/>
      <c r="X194"/>
      <c r="Y194"/>
      <c r="Z194"/>
    </row>
    <row r="195" spans="1:26" ht="15.75" customHeight="1">
      <c r="A195" s="1">
        <v>773</v>
      </c>
      <c r="B195" s="1">
        <v>134130</v>
      </c>
      <c r="C195"/>
      <c r="D195"/>
      <c r="E195"/>
      <c r="F195"/>
      <c r="G195"/>
      <c r="H195"/>
      <c r="I195"/>
      <c r="J195"/>
      <c r="K195"/>
      <c r="L195"/>
      <c r="M195"/>
      <c r="N195"/>
      <c r="O195"/>
      <c r="P195"/>
      <c r="Q195"/>
      <c r="R195"/>
      <c r="S195"/>
      <c r="T195"/>
      <c r="U195"/>
      <c r="V195"/>
      <c r="W195"/>
      <c r="X195"/>
      <c r="Y195"/>
      <c r="Z195"/>
    </row>
    <row r="196" spans="1:26" ht="15.75" customHeight="1">
      <c r="A196" s="1">
        <v>774</v>
      </c>
      <c r="B196" s="1">
        <v>134130</v>
      </c>
      <c r="C196"/>
      <c r="D196"/>
      <c r="E196"/>
      <c r="F196"/>
      <c r="G196"/>
      <c r="H196"/>
      <c r="I196"/>
      <c r="J196"/>
      <c r="K196"/>
      <c r="L196"/>
      <c r="M196"/>
      <c r="N196"/>
      <c r="O196"/>
      <c r="P196"/>
      <c r="Q196"/>
      <c r="R196"/>
      <c r="S196"/>
      <c r="T196"/>
      <c r="U196"/>
      <c r="V196"/>
      <c r="W196"/>
      <c r="X196"/>
      <c r="Y196"/>
      <c r="Z196"/>
    </row>
    <row r="197" spans="1:26" ht="15.75" customHeight="1">
      <c r="A197" s="1">
        <v>775</v>
      </c>
      <c r="B197" s="1">
        <v>134130</v>
      </c>
      <c r="C197"/>
      <c r="D197"/>
      <c r="E197"/>
      <c r="F197"/>
      <c r="G197"/>
      <c r="H197"/>
      <c r="I197"/>
      <c r="J197"/>
      <c r="K197"/>
      <c r="L197"/>
      <c r="M197"/>
      <c r="N197"/>
      <c r="O197"/>
      <c r="P197"/>
      <c r="Q197"/>
      <c r="R197"/>
      <c r="S197"/>
      <c r="T197"/>
      <c r="U197"/>
      <c r="V197"/>
      <c r="W197"/>
      <c r="X197"/>
      <c r="Y197"/>
      <c r="Z197"/>
    </row>
    <row r="198" spans="1:26" ht="15.75" customHeight="1">
      <c r="A198" s="1">
        <v>776</v>
      </c>
      <c r="B198" s="1">
        <v>134130</v>
      </c>
      <c r="C198"/>
      <c r="D198"/>
      <c r="E198"/>
      <c r="F198"/>
      <c r="G198"/>
      <c r="H198"/>
      <c r="I198"/>
      <c r="J198"/>
      <c r="K198"/>
      <c r="L198"/>
      <c r="M198"/>
      <c r="N198"/>
      <c r="O198"/>
      <c r="P198"/>
      <c r="Q198"/>
      <c r="R198"/>
      <c r="S198"/>
      <c r="T198"/>
      <c r="U198"/>
      <c r="V198"/>
      <c r="W198"/>
      <c r="X198"/>
      <c r="Y198"/>
      <c r="Z198"/>
    </row>
    <row r="199" spans="1:26" ht="15.75" customHeight="1">
      <c r="A199" s="1">
        <v>777</v>
      </c>
      <c r="B199" s="1">
        <v>134130</v>
      </c>
      <c r="C199"/>
      <c r="D199"/>
      <c r="E199"/>
      <c r="F199"/>
      <c r="G199"/>
      <c r="H199"/>
      <c r="I199"/>
      <c r="J199"/>
      <c r="K199"/>
      <c r="L199"/>
      <c r="M199"/>
      <c r="N199"/>
      <c r="O199"/>
      <c r="P199"/>
      <c r="Q199"/>
      <c r="R199"/>
      <c r="S199"/>
      <c r="T199"/>
      <c r="U199"/>
      <c r="V199"/>
      <c r="W199"/>
      <c r="X199"/>
      <c r="Y199"/>
      <c r="Z199"/>
    </row>
    <row r="200" spans="1:26" ht="15.75" customHeight="1">
      <c r="A200" s="1">
        <v>778</v>
      </c>
      <c r="B200" s="1">
        <v>134130</v>
      </c>
      <c r="C200"/>
      <c r="D200"/>
      <c r="E200"/>
      <c r="F200"/>
      <c r="G200"/>
      <c r="H200"/>
      <c r="I200"/>
      <c r="J200"/>
      <c r="K200"/>
      <c r="L200"/>
      <c r="M200"/>
      <c r="N200"/>
      <c r="O200"/>
      <c r="P200"/>
      <c r="Q200"/>
      <c r="R200"/>
      <c r="S200"/>
      <c r="T200"/>
      <c r="U200"/>
      <c r="V200"/>
      <c r="W200"/>
      <c r="X200"/>
      <c r="Y200"/>
      <c r="Z200"/>
    </row>
    <row r="201" spans="1:26" ht="15.75" customHeight="1">
      <c r="A201" s="1">
        <v>779</v>
      </c>
      <c r="B201" s="1">
        <v>134130</v>
      </c>
      <c r="C201"/>
      <c r="D201"/>
      <c r="E201"/>
      <c r="F201"/>
      <c r="G201"/>
      <c r="H201"/>
      <c r="I201"/>
      <c r="J201"/>
      <c r="K201"/>
      <c r="L201"/>
      <c r="M201"/>
      <c r="N201"/>
      <c r="O201"/>
      <c r="P201"/>
      <c r="Q201"/>
      <c r="R201"/>
      <c r="S201"/>
      <c r="T201"/>
      <c r="U201"/>
      <c r="V201"/>
      <c r="W201"/>
      <c r="X201"/>
      <c r="Y201"/>
      <c r="Z201"/>
    </row>
    <row r="202" spans="1:26" ht="15.75" customHeight="1">
      <c r="A202" s="1">
        <v>780</v>
      </c>
      <c r="B202" s="1">
        <v>134130</v>
      </c>
      <c r="C202"/>
      <c r="D202"/>
      <c r="E202"/>
      <c r="F202"/>
      <c r="G202"/>
      <c r="H202"/>
      <c r="I202"/>
      <c r="J202"/>
      <c r="K202"/>
      <c r="L202"/>
      <c r="M202"/>
      <c r="N202"/>
      <c r="O202"/>
      <c r="P202"/>
      <c r="Q202"/>
      <c r="R202"/>
      <c r="S202"/>
      <c r="T202"/>
      <c r="U202"/>
      <c r="V202"/>
      <c r="W202"/>
      <c r="X202"/>
      <c r="Y202"/>
      <c r="Z202"/>
    </row>
    <row r="203" spans="1:26" ht="15.75" customHeight="1">
      <c r="A203" s="1">
        <v>781</v>
      </c>
      <c r="B203" s="1">
        <v>134130</v>
      </c>
      <c r="C203"/>
      <c r="D203"/>
      <c r="E203"/>
      <c r="F203"/>
      <c r="G203"/>
      <c r="H203"/>
      <c r="I203"/>
      <c r="J203"/>
      <c r="K203"/>
      <c r="L203"/>
      <c r="M203"/>
      <c r="N203"/>
      <c r="O203"/>
      <c r="P203"/>
      <c r="Q203"/>
      <c r="R203"/>
      <c r="S203"/>
      <c r="T203"/>
      <c r="U203"/>
      <c r="V203"/>
      <c r="W203"/>
      <c r="X203"/>
      <c r="Y203"/>
      <c r="Z203"/>
    </row>
    <row r="204" spans="1:26" ht="15.75" customHeight="1">
      <c r="A204" s="1">
        <v>782</v>
      </c>
      <c r="B204" s="1">
        <v>134130</v>
      </c>
      <c r="C204"/>
      <c r="D204"/>
      <c r="E204"/>
      <c r="F204"/>
      <c r="G204"/>
      <c r="H204"/>
      <c r="I204"/>
      <c r="J204"/>
      <c r="K204"/>
      <c r="L204"/>
      <c r="M204"/>
      <c r="N204"/>
      <c r="O204"/>
      <c r="P204"/>
      <c r="Q204"/>
      <c r="R204"/>
      <c r="S204"/>
      <c r="T204"/>
      <c r="U204"/>
      <c r="V204"/>
      <c r="W204"/>
      <c r="X204"/>
      <c r="Y204"/>
      <c r="Z204"/>
    </row>
    <row r="205" spans="1:26" ht="15.75" customHeight="1">
      <c r="A205" s="1">
        <v>783</v>
      </c>
      <c r="B205" s="1">
        <v>134130</v>
      </c>
      <c r="C205"/>
      <c r="D205"/>
      <c r="E205"/>
      <c r="F205"/>
      <c r="G205"/>
      <c r="H205"/>
      <c r="I205"/>
      <c r="J205"/>
      <c r="K205"/>
      <c r="L205"/>
      <c r="M205"/>
      <c r="N205"/>
      <c r="O205"/>
      <c r="P205"/>
      <c r="Q205"/>
      <c r="R205"/>
      <c r="S205"/>
      <c r="T205"/>
      <c r="U205"/>
      <c r="V205"/>
      <c r="W205"/>
      <c r="X205"/>
      <c r="Y205"/>
      <c r="Z205"/>
    </row>
    <row r="206" spans="1:26" ht="15.75" customHeight="1">
      <c r="A206" s="1">
        <v>784</v>
      </c>
      <c r="B206" s="1">
        <v>134130</v>
      </c>
      <c r="C206"/>
      <c r="D206"/>
      <c r="E206"/>
      <c r="F206"/>
      <c r="G206"/>
      <c r="H206"/>
      <c r="I206"/>
      <c r="J206"/>
      <c r="K206"/>
      <c r="L206"/>
      <c r="M206"/>
      <c r="N206"/>
      <c r="O206"/>
      <c r="P206"/>
      <c r="Q206"/>
      <c r="R206"/>
      <c r="S206"/>
      <c r="T206"/>
      <c r="U206"/>
      <c r="V206"/>
      <c r="W206"/>
      <c r="X206"/>
      <c r="Y206"/>
      <c r="Z206"/>
    </row>
    <row r="207" spans="1:26" ht="15.75" customHeight="1">
      <c r="A207" s="1">
        <v>785</v>
      </c>
      <c r="B207" s="1">
        <v>134130</v>
      </c>
      <c r="C207"/>
      <c r="D207"/>
      <c r="E207"/>
      <c r="F207"/>
      <c r="G207"/>
      <c r="H207"/>
      <c r="I207"/>
      <c r="J207"/>
      <c r="K207"/>
      <c r="L207"/>
      <c r="M207"/>
      <c r="N207"/>
      <c r="O207"/>
      <c r="P207"/>
      <c r="Q207"/>
      <c r="R207"/>
      <c r="S207"/>
      <c r="T207"/>
      <c r="U207"/>
      <c r="V207"/>
      <c r="W207"/>
      <c r="X207"/>
      <c r="Y207"/>
      <c r="Z207"/>
    </row>
    <row r="208" spans="1:26" ht="15.75" customHeight="1">
      <c r="A208" s="1">
        <v>786</v>
      </c>
      <c r="B208" s="1">
        <v>134130</v>
      </c>
      <c r="C208"/>
      <c r="D208"/>
      <c r="E208"/>
      <c r="F208"/>
      <c r="G208"/>
      <c r="H208"/>
      <c r="I208"/>
      <c r="J208"/>
      <c r="K208"/>
      <c r="L208"/>
      <c r="M208"/>
      <c r="N208"/>
      <c r="O208"/>
      <c r="P208"/>
      <c r="Q208"/>
      <c r="R208"/>
      <c r="S208"/>
      <c r="T208"/>
      <c r="U208"/>
      <c r="V208"/>
      <c r="W208"/>
      <c r="X208"/>
      <c r="Y208"/>
      <c r="Z208"/>
    </row>
    <row r="209" spans="1:26" ht="15.75" customHeight="1">
      <c r="A209" s="1">
        <v>787</v>
      </c>
      <c r="B209" s="1">
        <v>134130</v>
      </c>
      <c r="C209"/>
      <c r="D209"/>
      <c r="E209"/>
      <c r="F209"/>
      <c r="G209"/>
      <c r="H209"/>
      <c r="I209"/>
      <c r="J209"/>
      <c r="K209"/>
      <c r="L209"/>
      <c r="M209"/>
      <c r="N209"/>
      <c r="O209"/>
      <c r="P209"/>
      <c r="Q209"/>
      <c r="R209"/>
      <c r="S209"/>
      <c r="T209"/>
      <c r="U209"/>
      <c r="V209"/>
      <c r="W209"/>
      <c r="X209"/>
      <c r="Y209"/>
      <c r="Z209"/>
    </row>
    <row r="210" spans="1:26" ht="15.75" customHeight="1">
      <c r="A210" s="1">
        <v>788</v>
      </c>
      <c r="B210" s="1">
        <v>134130</v>
      </c>
      <c r="C210"/>
      <c r="D210"/>
      <c r="E210"/>
      <c r="F210"/>
      <c r="G210"/>
      <c r="H210"/>
      <c r="I210"/>
      <c r="J210"/>
      <c r="K210"/>
      <c r="L210"/>
      <c r="M210"/>
      <c r="N210"/>
      <c r="O210"/>
      <c r="P210"/>
      <c r="Q210"/>
      <c r="R210"/>
      <c r="S210"/>
      <c r="T210"/>
      <c r="U210"/>
      <c r="V210"/>
      <c r="W210"/>
      <c r="X210"/>
      <c r="Y210"/>
      <c r="Z210"/>
    </row>
    <row r="211" spans="1:26" ht="15.75" customHeight="1">
      <c r="A211" s="1">
        <v>878</v>
      </c>
      <c r="B211" s="1">
        <v>135726</v>
      </c>
      <c r="C211"/>
      <c r="D211"/>
      <c r="E211"/>
      <c r="F211"/>
      <c r="G211"/>
      <c r="H211"/>
      <c r="I211"/>
      <c r="J211"/>
      <c r="K211"/>
      <c r="L211"/>
      <c r="M211"/>
      <c r="N211"/>
      <c r="O211"/>
      <c r="P211"/>
      <c r="Q211"/>
      <c r="R211"/>
      <c r="S211"/>
      <c r="T211"/>
      <c r="U211"/>
      <c r="V211"/>
      <c r="W211"/>
      <c r="X211"/>
      <c r="Y211"/>
      <c r="Z211"/>
    </row>
    <row r="212" spans="1:26" ht="15.75" customHeight="1">
      <c r="A212" s="1">
        <v>879</v>
      </c>
      <c r="B212" s="1">
        <v>135726</v>
      </c>
      <c r="C212"/>
      <c r="D212"/>
      <c r="E212"/>
      <c r="F212"/>
      <c r="G212"/>
      <c r="H212"/>
      <c r="I212"/>
      <c r="J212"/>
      <c r="K212"/>
      <c r="L212"/>
      <c r="M212"/>
      <c r="N212"/>
      <c r="O212"/>
      <c r="P212"/>
      <c r="Q212"/>
      <c r="R212"/>
      <c r="S212"/>
      <c r="T212"/>
      <c r="U212"/>
      <c r="V212"/>
      <c r="W212"/>
      <c r="X212"/>
      <c r="Y212"/>
      <c r="Z212"/>
    </row>
    <row r="213" spans="1:26" ht="15.75" customHeight="1">
      <c r="A213" s="1">
        <v>880</v>
      </c>
      <c r="B213" s="1">
        <v>135726</v>
      </c>
      <c r="C213"/>
      <c r="D213"/>
      <c r="E213"/>
      <c r="F213"/>
      <c r="G213"/>
      <c r="H213"/>
      <c r="I213"/>
      <c r="J213"/>
      <c r="K213"/>
      <c r="L213"/>
      <c r="M213"/>
      <c r="N213"/>
      <c r="O213"/>
      <c r="P213"/>
      <c r="Q213"/>
      <c r="R213"/>
      <c r="S213"/>
      <c r="T213"/>
      <c r="U213"/>
      <c r="V213"/>
      <c r="W213"/>
      <c r="X213"/>
      <c r="Y213"/>
      <c r="Z213"/>
    </row>
    <row r="214" spans="1:26" ht="15.75" customHeight="1">
      <c r="A214" s="1">
        <v>881</v>
      </c>
      <c r="B214" s="1">
        <v>135726</v>
      </c>
      <c r="C214"/>
      <c r="D214"/>
      <c r="E214"/>
      <c r="F214"/>
      <c r="G214"/>
      <c r="H214"/>
      <c r="I214"/>
      <c r="J214"/>
      <c r="K214"/>
      <c r="L214"/>
      <c r="M214"/>
      <c r="N214"/>
      <c r="O214"/>
      <c r="P214"/>
      <c r="Q214"/>
      <c r="R214"/>
      <c r="S214"/>
      <c r="T214"/>
      <c r="U214"/>
      <c r="V214"/>
      <c r="W214"/>
      <c r="X214"/>
      <c r="Y214"/>
      <c r="Z214"/>
    </row>
    <row r="215" spans="1:26" ht="15.75" customHeight="1">
      <c r="A215" s="1">
        <v>882</v>
      </c>
      <c r="B215" s="1">
        <v>135726</v>
      </c>
      <c r="C215"/>
      <c r="D215"/>
      <c r="E215"/>
      <c r="F215"/>
      <c r="G215"/>
      <c r="H215"/>
      <c r="I215"/>
      <c r="J215"/>
      <c r="K215"/>
      <c r="L215"/>
      <c r="M215"/>
      <c r="N215"/>
      <c r="O215"/>
      <c r="P215"/>
      <c r="Q215"/>
      <c r="R215"/>
      <c r="S215"/>
      <c r="T215"/>
      <c r="U215"/>
      <c r="V215"/>
      <c r="W215"/>
      <c r="X215"/>
      <c r="Y215"/>
      <c r="Z215"/>
    </row>
    <row r="216" spans="1:26" ht="15.75" customHeight="1">
      <c r="A216" s="1">
        <v>883</v>
      </c>
      <c r="B216" s="1">
        <v>135726</v>
      </c>
      <c r="C216"/>
      <c r="D216"/>
      <c r="E216"/>
      <c r="F216"/>
      <c r="G216"/>
      <c r="H216"/>
      <c r="I216"/>
      <c r="J216"/>
      <c r="K216"/>
      <c r="L216"/>
      <c r="M216"/>
      <c r="N216"/>
      <c r="O216"/>
      <c r="P216"/>
      <c r="Q216"/>
      <c r="R216"/>
      <c r="S216"/>
      <c r="T216"/>
      <c r="U216"/>
      <c r="V216"/>
      <c r="W216"/>
      <c r="X216"/>
      <c r="Y216"/>
      <c r="Z216"/>
    </row>
    <row r="217" spans="1:26" ht="15.75" customHeight="1">
      <c r="A217" s="1">
        <v>884</v>
      </c>
      <c r="B217" s="1">
        <v>135726</v>
      </c>
      <c r="C217"/>
      <c r="D217"/>
      <c r="E217"/>
      <c r="F217"/>
      <c r="G217"/>
      <c r="H217"/>
      <c r="I217"/>
      <c r="J217"/>
      <c r="K217"/>
      <c r="L217"/>
      <c r="M217"/>
      <c r="N217"/>
      <c r="O217"/>
      <c r="P217"/>
      <c r="Q217"/>
      <c r="R217"/>
      <c r="S217"/>
      <c r="T217"/>
      <c r="U217"/>
      <c r="V217"/>
      <c r="W217"/>
      <c r="X217"/>
      <c r="Y217"/>
      <c r="Z217"/>
    </row>
    <row r="218" spans="1:26" ht="15.75" customHeight="1">
      <c r="A218" s="1">
        <v>1001</v>
      </c>
      <c r="B218" s="1">
        <v>137351</v>
      </c>
      <c r="C218"/>
      <c r="D218"/>
      <c r="E218"/>
      <c r="F218"/>
      <c r="G218"/>
      <c r="H218"/>
      <c r="I218"/>
      <c r="J218"/>
      <c r="K218"/>
      <c r="L218"/>
      <c r="M218"/>
      <c r="N218"/>
      <c r="O218"/>
      <c r="P218"/>
      <c r="Q218"/>
      <c r="R218"/>
      <c r="S218"/>
      <c r="T218"/>
      <c r="U218"/>
      <c r="V218"/>
      <c r="W218"/>
      <c r="X218"/>
      <c r="Y218"/>
      <c r="Z218"/>
    </row>
    <row r="219" spans="1:26" ht="15.75" customHeight="1">
      <c r="A219" s="1">
        <v>1002</v>
      </c>
      <c r="B219" s="1">
        <v>137351</v>
      </c>
      <c r="C219"/>
      <c r="D219"/>
      <c r="E219"/>
      <c r="F219"/>
      <c r="G219"/>
      <c r="H219"/>
      <c r="I219"/>
      <c r="J219"/>
      <c r="K219"/>
      <c r="L219"/>
      <c r="M219"/>
      <c r="N219"/>
      <c r="O219"/>
      <c r="P219"/>
      <c r="Q219"/>
      <c r="R219"/>
      <c r="S219"/>
      <c r="T219"/>
      <c r="U219"/>
      <c r="V219"/>
      <c r="W219"/>
      <c r="X219"/>
      <c r="Y219"/>
      <c r="Z219"/>
    </row>
    <row r="220" spans="1:26" ht="15.75" customHeight="1">
      <c r="A220" s="1">
        <v>1003</v>
      </c>
      <c r="B220" s="1">
        <v>137351</v>
      </c>
      <c r="C220"/>
      <c r="D220"/>
      <c r="E220"/>
      <c r="F220"/>
      <c r="G220"/>
      <c r="H220"/>
      <c r="I220"/>
      <c r="J220"/>
      <c r="K220"/>
      <c r="L220"/>
      <c r="M220"/>
      <c r="N220"/>
      <c r="O220"/>
      <c r="P220"/>
      <c r="Q220"/>
      <c r="R220"/>
      <c r="S220"/>
      <c r="T220"/>
      <c r="U220"/>
      <c r="V220"/>
      <c r="W220"/>
      <c r="X220"/>
      <c r="Y220"/>
      <c r="Z220"/>
    </row>
    <row r="221" spans="1:26" ht="15.75" customHeight="1">
      <c r="A221" s="1">
        <v>247</v>
      </c>
      <c r="B221" s="1">
        <v>139755</v>
      </c>
      <c r="C221"/>
      <c r="D221"/>
      <c r="E221"/>
      <c r="F221"/>
      <c r="G221"/>
      <c r="H221"/>
      <c r="I221"/>
      <c r="J221"/>
      <c r="K221"/>
      <c r="L221"/>
      <c r="M221"/>
      <c r="N221"/>
      <c r="O221"/>
      <c r="P221"/>
      <c r="Q221"/>
      <c r="R221"/>
      <c r="S221"/>
      <c r="T221"/>
      <c r="U221"/>
      <c r="V221"/>
      <c r="W221"/>
      <c r="X221"/>
      <c r="Y221"/>
      <c r="Z221"/>
    </row>
    <row r="222" spans="1:26" ht="15.75" customHeight="1">
      <c r="A222" s="1">
        <v>248</v>
      </c>
      <c r="B222" s="1">
        <v>139755</v>
      </c>
      <c r="C222"/>
      <c r="D222"/>
      <c r="E222"/>
      <c r="F222"/>
      <c r="G222"/>
      <c r="H222"/>
      <c r="I222"/>
      <c r="J222"/>
      <c r="K222"/>
      <c r="L222"/>
      <c r="M222"/>
      <c r="N222"/>
      <c r="O222"/>
      <c r="P222"/>
      <c r="Q222"/>
      <c r="R222"/>
      <c r="S222"/>
      <c r="T222"/>
      <c r="U222"/>
      <c r="V222"/>
      <c r="W222"/>
      <c r="X222"/>
      <c r="Y222"/>
      <c r="Z222"/>
    </row>
    <row r="223" spans="1:26" ht="15.75" customHeight="1">
      <c r="A223" s="1">
        <v>249</v>
      </c>
      <c r="B223" s="1">
        <v>139755</v>
      </c>
      <c r="C223"/>
      <c r="D223"/>
      <c r="E223"/>
      <c r="F223"/>
      <c r="G223"/>
      <c r="H223"/>
      <c r="I223"/>
      <c r="J223"/>
      <c r="K223"/>
      <c r="L223"/>
      <c r="M223"/>
      <c r="N223"/>
      <c r="O223"/>
      <c r="P223"/>
      <c r="Q223"/>
      <c r="R223"/>
      <c r="S223"/>
      <c r="T223"/>
      <c r="U223"/>
      <c r="V223"/>
      <c r="W223"/>
      <c r="X223"/>
      <c r="Y223"/>
      <c r="Z223"/>
    </row>
    <row r="224" spans="1:26" ht="15.75" customHeight="1">
      <c r="A224" s="1">
        <v>250</v>
      </c>
      <c r="B224" s="1">
        <v>139755</v>
      </c>
      <c r="C224"/>
      <c r="D224"/>
      <c r="E224"/>
      <c r="F224"/>
      <c r="G224"/>
      <c r="H224"/>
      <c r="I224"/>
      <c r="J224"/>
      <c r="K224"/>
      <c r="L224"/>
      <c r="M224"/>
      <c r="N224"/>
      <c r="O224"/>
      <c r="P224"/>
      <c r="Q224"/>
      <c r="R224"/>
      <c r="S224"/>
      <c r="T224"/>
      <c r="U224"/>
      <c r="V224"/>
      <c r="W224"/>
      <c r="X224"/>
      <c r="Y224"/>
      <c r="Z224"/>
    </row>
    <row r="225" spans="1:26" ht="15.75" customHeight="1">
      <c r="A225" s="1">
        <v>251</v>
      </c>
      <c r="B225" s="1">
        <v>139755</v>
      </c>
      <c r="C225"/>
      <c r="D225"/>
      <c r="E225"/>
      <c r="F225"/>
      <c r="G225"/>
      <c r="H225"/>
      <c r="I225"/>
      <c r="J225"/>
      <c r="K225"/>
      <c r="L225"/>
      <c r="M225"/>
      <c r="N225"/>
      <c r="O225"/>
      <c r="P225"/>
      <c r="Q225"/>
      <c r="R225"/>
      <c r="S225"/>
      <c r="T225"/>
      <c r="U225"/>
      <c r="V225"/>
      <c r="W225"/>
      <c r="X225"/>
      <c r="Y225"/>
      <c r="Z225"/>
    </row>
    <row r="226" spans="1:26" ht="15.75" customHeight="1">
      <c r="A226" s="1">
        <v>252</v>
      </c>
      <c r="B226" s="1">
        <v>139755</v>
      </c>
      <c r="C226"/>
      <c r="D226"/>
      <c r="E226"/>
      <c r="F226"/>
      <c r="G226"/>
      <c r="H226"/>
      <c r="I226"/>
      <c r="J226"/>
      <c r="K226"/>
      <c r="L226"/>
      <c r="M226"/>
      <c r="N226"/>
      <c r="O226"/>
      <c r="P226"/>
      <c r="Q226"/>
      <c r="R226"/>
      <c r="S226"/>
      <c r="T226"/>
      <c r="U226"/>
      <c r="V226"/>
      <c r="W226"/>
      <c r="X226"/>
      <c r="Y226"/>
      <c r="Z226"/>
    </row>
    <row r="227" spans="1:26" ht="15.75" customHeight="1">
      <c r="A227" s="1">
        <v>253</v>
      </c>
      <c r="B227" s="1">
        <v>139755</v>
      </c>
      <c r="C227"/>
      <c r="D227"/>
      <c r="E227"/>
      <c r="F227"/>
      <c r="G227"/>
      <c r="H227"/>
      <c r="I227"/>
      <c r="J227"/>
      <c r="K227"/>
      <c r="L227"/>
      <c r="M227"/>
      <c r="N227"/>
      <c r="O227"/>
      <c r="P227"/>
      <c r="Q227"/>
      <c r="R227"/>
      <c r="S227"/>
      <c r="T227"/>
      <c r="U227"/>
      <c r="V227"/>
      <c r="W227"/>
      <c r="X227"/>
      <c r="Y227"/>
      <c r="Z227"/>
    </row>
    <row r="228" spans="1:26" ht="15.75" customHeight="1">
      <c r="A228" s="1">
        <v>254</v>
      </c>
      <c r="B228" s="1">
        <v>139755</v>
      </c>
      <c r="C228"/>
      <c r="D228"/>
      <c r="E228"/>
      <c r="F228"/>
      <c r="G228"/>
      <c r="H228"/>
      <c r="I228"/>
      <c r="J228"/>
      <c r="K228"/>
      <c r="L228"/>
      <c r="M228"/>
      <c r="N228"/>
      <c r="O228"/>
      <c r="P228"/>
      <c r="Q228"/>
      <c r="R228"/>
      <c r="S228"/>
      <c r="T228"/>
      <c r="U228"/>
      <c r="V228"/>
      <c r="W228"/>
      <c r="X228"/>
      <c r="Y228"/>
      <c r="Z228"/>
    </row>
    <row r="229" spans="1:26" ht="15.75" customHeight="1">
      <c r="A229" s="1">
        <v>255</v>
      </c>
      <c r="B229" s="1">
        <v>139755</v>
      </c>
      <c r="C229"/>
      <c r="D229"/>
      <c r="E229"/>
      <c r="F229"/>
      <c r="G229"/>
      <c r="H229"/>
      <c r="I229"/>
      <c r="J229"/>
      <c r="K229"/>
      <c r="L229"/>
      <c r="M229"/>
      <c r="N229"/>
      <c r="O229"/>
      <c r="P229"/>
      <c r="Q229"/>
      <c r="R229"/>
      <c r="S229"/>
      <c r="T229"/>
      <c r="U229"/>
      <c r="V229"/>
      <c r="W229"/>
      <c r="X229"/>
      <c r="Y229"/>
      <c r="Z229"/>
    </row>
    <row r="230" spans="1:26" ht="15.75" customHeight="1">
      <c r="A230" s="1">
        <v>256</v>
      </c>
      <c r="B230" s="1">
        <v>139755</v>
      </c>
      <c r="C230"/>
      <c r="D230"/>
      <c r="E230"/>
      <c r="F230"/>
      <c r="G230"/>
      <c r="H230"/>
      <c r="I230"/>
      <c r="J230"/>
      <c r="K230"/>
      <c r="L230"/>
      <c r="M230"/>
      <c r="N230"/>
      <c r="O230"/>
      <c r="P230"/>
      <c r="Q230"/>
      <c r="R230"/>
      <c r="S230"/>
      <c r="T230"/>
      <c r="U230"/>
      <c r="V230"/>
      <c r="W230"/>
      <c r="X230"/>
      <c r="Y230"/>
      <c r="Z230"/>
    </row>
    <row r="231" spans="1:26" ht="15.75" customHeight="1">
      <c r="A231" s="1">
        <v>257</v>
      </c>
      <c r="B231" s="1">
        <v>139755</v>
      </c>
      <c r="C231"/>
      <c r="D231"/>
      <c r="E231"/>
      <c r="F231"/>
      <c r="G231"/>
      <c r="H231"/>
      <c r="I231"/>
      <c r="J231"/>
      <c r="K231"/>
      <c r="L231"/>
      <c r="M231"/>
      <c r="N231"/>
      <c r="O231"/>
      <c r="P231"/>
      <c r="Q231"/>
      <c r="R231"/>
      <c r="S231"/>
      <c r="T231"/>
      <c r="U231"/>
      <c r="V231"/>
      <c r="W231"/>
      <c r="X231"/>
      <c r="Y231"/>
      <c r="Z231"/>
    </row>
    <row r="232" spans="1:26" ht="15.75" customHeight="1">
      <c r="A232" s="1">
        <v>258</v>
      </c>
      <c r="B232" s="1">
        <v>139755</v>
      </c>
      <c r="C232"/>
      <c r="D232"/>
      <c r="E232"/>
      <c r="F232"/>
      <c r="G232"/>
      <c r="H232"/>
      <c r="I232"/>
      <c r="J232"/>
      <c r="K232"/>
      <c r="L232"/>
      <c r="M232"/>
      <c r="N232"/>
      <c r="O232"/>
      <c r="P232"/>
      <c r="Q232"/>
      <c r="R232"/>
      <c r="S232"/>
      <c r="T232"/>
      <c r="U232"/>
      <c r="V232"/>
      <c r="W232"/>
      <c r="X232"/>
      <c r="Y232"/>
      <c r="Z232"/>
    </row>
    <row r="233" spans="1:26" ht="15.75" customHeight="1">
      <c r="A233" s="1">
        <v>259</v>
      </c>
      <c r="B233" s="1">
        <v>139755</v>
      </c>
      <c r="C233"/>
      <c r="D233"/>
      <c r="E233"/>
      <c r="F233"/>
      <c r="G233"/>
      <c r="H233"/>
      <c r="I233"/>
      <c r="J233"/>
      <c r="K233"/>
      <c r="L233"/>
      <c r="M233"/>
      <c r="N233"/>
      <c r="O233"/>
      <c r="P233"/>
      <c r="Q233"/>
      <c r="R233"/>
      <c r="S233"/>
      <c r="T233"/>
      <c r="U233"/>
      <c r="V233"/>
      <c r="W233"/>
      <c r="X233"/>
      <c r="Y233"/>
      <c r="Z233"/>
    </row>
    <row r="234" spans="1:26" ht="15.75" customHeight="1">
      <c r="A234" s="1">
        <v>260</v>
      </c>
      <c r="B234" s="1">
        <v>139755</v>
      </c>
      <c r="C234"/>
      <c r="D234"/>
      <c r="E234"/>
      <c r="F234"/>
      <c r="G234"/>
      <c r="H234"/>
      <c r="I234"/>
      <c r="J234"/>
      <c r="K234"/>
      <c r="L234"/>
      <c r="M234"/>
      <c r="N234"/>
      <c r="O234"/>
      <c r="P234"/>
      <c r="Q234"/>
      <c r="R234"/>
      <c r="S234"/>
      <c r="T234"/>
      <c r="U234"/>
      <c r="V234"/>
      <c r="W234"/>
      <c r="X234"/>
      <c r="Y234"/>
      <c r="Z234"/>
    </row>
    <row r="235" spans="1:26" ht="15.75" customHeight="1">
      <c r="A235" s="1">
        <v>261</v>
      </c>
      <c r="B235" s="1">
        <v>139940</v>
      </c>
      <c r="C235"/>
      <c r="D235"/>
      <c r="E235"/>
      <c r="F235"/>
      <c r="G235"/>
      <c r="H235"/>
      <c r="I235"/>
      <c r="J235"/>
      <c r="K235"/>
      <c r="L235"/>
      <c r="M235"/>
      <c r="N235"/>
      <c r="O235"/>
      <c r="P235"/>
      <c r="Q235"/>
      <c r="R235"/>
      <c r="S235"/>
      <c r="T235"/>
      <c r="U235"/>
      <c r="V235"/>
      <c r="W235"/>
      <c r="X235"/>
      <c r="Y235"/>
      <c r="Z235"/>
    </row>
    <row r="236" spans="1:26" ht="15.75" customHeight="1">
      <c r="A236" s="1">
        <v>262</v>
      </c>
      <c r="B236" s="1">
        <v>139940</v>
      </c>
      <c r="C236"/>
      <c r="D236"/>
      <c r="E236"/>
      <c r="F236"/>
      <c r="G236"/>
      <c r="H236"/>
      <c r="I236"/>
      <c r="J236"/>
      <c r="K236"/>
      <c r="L236"/>
      <c r="M236"/>
      <c r="N236"/>
      <c r="O236"/>
      <c r="P236"/>
      <c r="Q236"/>
      <c r="R236"/>
      <c r="S236"/>
      <c r="T236"/>
      <c r="U236"/>
      <c r="V236"/>
      <c r="W236"/>
      <c r="X236"/>
      <c r="Y236"/>
      <c r="Z236"/>
    </row>
    <row r="237" spans="1:26" ht="15.75" customHeight="1">
      <c r="A237" s="1">
        <v>327</v>
      </c>
      <c r="B237" s="1">
        <v>486840</v>
      </c>
      <c r="C237"/>
      <c r="D237"/>
      <c r="E237"/>
      <c r="F237"/>
      <c r="G237"/>
      <c r="H237"/>
      <c r="I237"/>
      <c r="J237"/>
      <c r="K237"/>
      <c r="L237"/>
      <c r="M237"/>
      <c r="N237"/>
      <c r="O237"/>
      <c r="P237"/>
      <c r="Q237"/>
      <c r="R237"/>
      <c r="S237"/>
      <c r="T237"/>
      <c r="U237"/>
      <c r="V237"/>
      <c r="W237"/>
      <c r="X237"/>
      <c r="Y237"/>
      <c r="Z237"/>
    </row>
    <row r="238" spans="1:26" ht="15.75" customHeight="1">
      <c r="A238" s="1">
        <v>550</v>
      </c>
      <c r="B238" s="1">
        <v>140951</v>
      </c>
      <c r="C238"/>
      <c r="D238"/>
      <c r="E238"/>
      <c r="F238"/>
      <c r="G238"/>
      <c r="H238"/>
      <c r="I238"/>
      <c r="J238"/>
      <c r="K238"/>
      <c r="L238"/>
      <c r="M238"/>
      <c r="N238"/>
      <c r="O238"/>
      <c r="P238"/>
      <c r="Q238"/>
      <c r="R238"/>
      <c r="S238"/>
      <c r="T238"/>
      <c r="U238"/>
      <c r="V238"/>
      <c r="W238"/>
      <c r="X238"/>
      <c r="Y238"/>
      <c r="Z238"/>
    </row>
    <row r="239" spans="1:26" ht="15.75" customHeight="1">
      <c r="A239" s="1">
        <v>551</v>
      </c>
      <c r="B239" s="1">
        <v>140951</v>
      </c>
      <c r="C239"/>
      <c r="D239"/>
      <c r="E239"/>
      <c r="F239"/>
      <c r="G239"/>
      <c r="H239"/>
      <c r="I239"/>
      <c r="J239"/>
      <c r="K239"/>
      <c r="L239"/>
      <c r="M239"/>
      <c r="N239"/>
      <c r="O239"/>
      <c r="P239"/>
      <c r="Q239"/>
      <c r="R239"/>
      <c r="S239"/>
      <c r="T239"/>
      <c r="U239"/>
      <c r="V239"/>
      <c r="W239"/>
      <c r="X239"/>
      <c r="Y239"/>
      <c r="Z239"/>
    </row>
    <row r="240" spans="1:26" ht="15.75" customHeight="1">
      <c r="A240" s="1">
        <v>552</v>
      </c>
      <c r="B240" s="1">
        <v>140951</v>
      </c>
      <c r="C240"/>
      <c r="D240"/>
      <c r="E240"/>
      <c r="F240"/>
      <c r="G240"/>
      <c r="H240"/>
      <c r="I240"/>
      <c r="J240"/>
      <c r="K240"/>
      <c r="L240"/>
      <c r="M240"/>
      <c r="N240"/>
      <c r="O240"/>
      <c r="P240"/>
      <c r="Q240"/>
      <c r="R240"/>
      <c r="S240"/>
      <c r="T240"/>
      <c r="U240"/>
      <c r="V240"/>
      <c r="W240"/>
      <c r="X240"/>
      <c r="Y240"/>
      <c r="Z240"/>
    </row>
    <row r="241" spans="1:26" ht="15.75" customHeight="1">
      <c r="A241" s="1">
        <v>553</v>
      </c>
      <c r="B241" s="1">
        <v>140951</v>
      </c>
      <c r="C241"/>
      <c r="D241"/>
      <c r="E241"/>
      <c r="F241"/>
      <c r="G241"/>
      <c r="H241"/>
      <c r="I241"/>
      <c r="J241"/>
      <c r="K241"/>
      <c r="L241"/>
      <c r="M241"/>
      <c r="N241"/>
      <c r="O241"/>
      <c r="P241"/>
      <c r="Q241"/>
      <c r="R241"/>
      <c r="S241"/>
      <c r="T241"/>
      <c r="U241"/>
      <c r="V241"/>
      <c r="W241"/>
      <c r="X241"/>
      <c r="Y241"/>
      <c r="Z241"/>
    </row>
    <row r="242" spans="1:26" ht="15.75" customHeight="1">
      <c r="A242" s="1">
        <v>554</v>
      </c>
      <c r="B242" s="1">
        <v>140951</v>
      </c>
      <c r="C242"/>
      <c r="D242"/>
      <c r="E242"/>
      <c r="F242"/>
      <c r="G242"/>
      <c r="H242"/>
      <c r="I242"/>
      <c r="J242"/>
      <c r="K242"/>
      <c r="L242"/>
      <c r="M242"/>
      <c r="N242"/>
      <c r="O242"/>
      <c r="P242"/>
      <c r="Q242"/>
      <c r="R242"/>
      <c r="S242"/>
      <c r="T242"/>
      <c r="U242"/>
      <c r="V242"/>
      <c r="W242"/>
      <c r="X242"/>
      <c r="Y242"/>
      <c r="Z242"/>
    </row>
    <row r="243" spans="1:26" ht="15.75" customHeight="1">
      <c r="A243" s="1">
        <v>555</v>
      </c>
      <c r="B243" s="1">
        <v>140951</v>
      </c>
      <c r="C243"/>
      <c r="D243"/>
      <c r="E243"/>
      <c r="F243"/>
      <c r="G243"/>
      <c r="H243"/>
      <c r="I243"/>
      <c r="J243"/>
      <c r="K243"/>
      <c r="L243"/>
      <c r="M243"/>
      <c r="N243"/>
      <c r="O243"/>
      <c r="P243"/>
      <c r="Q243"/>
      <c r="R243"/>
      <c r="S243"/>
      <c r="T243"/>
      <c r="U243"/>
      <c r="V243"/>
      <c r="W243"/>
      <c r="X243"/>
      <c r="Y243"/>
      <c r="Z243"/>
    </row>
    <row r="244" spans="1:26" ht="15.75" customHeight="1">
      <c r="A244" s="1">
        <v>556</v>
      </c>
      <c r="B244" s="1">
        <v>140942</v>
      </c>
      <c r="C244"/>
      <c r="D244"/>
      <c r="E244"/>
      <c r="F244"/>
      <c r="G244"/>
      <c r="H244"/>
      <c r="I244"/>
      <c r="J244"/>
      <c r="K244"/>
      <c r="L244"/>
      <c r="M244"/>
      <c r="N244"/>
      <c r="O244"/>
      <c r="P244"/>
      <c r="Q244"/>
      <c r="R244"/>
      <c r="S244"/>
      <c r="T244"/>
      <c r="U244"/>
      <c r="V244"/>
      <c r="W244"/>
      <c r="X244"/>
      <c r="Y244"/>
      <c r="Z244"/>
    </row>
    <row r="245" spans="1:26" ht="15.75" customHeight="1">
      <c r="A245" s="1">
        <v>557</v>
      </c>
      <c r="B245" s="1">
        <v>140942</v>
      </c>
      <c r="C245"/>
      <c r="D245"/>
      <c r="E245"/>
      <c r="F245"/>
      <c r="G245"/>
      <c r="H245"/>
      <c r="I245"/>
      <c r="J245"/>
      <c r="K245"/>
      <c r="L245"/>
      <c r="M245"/>
      <c r="N245"/>
      <c r="O245"/>
      <c r="P245"/>
      <c r="Q245"/>
      <c r="R245"/>
      <c r="S245"/>
      <c r="T245"/>
      <c r="U245"/>
      <c r="V245"/>
      <c r="W245"/>
      <c r="X245"/>
      <c r="Y245"/>
      <c r="Z245"/>
    </row>
    <row r="246" spans="1:26" ht="15.75" customHeight="1">
      <c r="A246" s="1">
        <v>558</v>
      </c>
      <c r="B246" s="1">
        <v>140942</v>
      </c>
      <c r="C246"/>
      <c r="D246"/>
      <c r="E246"/>
      <c r="F246"/>
      <c r="G246"/>
      <c r="H246"/>
      <c r="I246"/>
      <c r="J246"/>
      <c r="K246"/>
      <c r="L246"/>
      <c r="M246"/>
      <c r="N246"/>
      <c r="O246"/>
      <c r="P246"/>
      <c r="Q246"/>
      <c r="R246"/>
      <c r="S246"/>
      <c r="T246"/>
      <c r="U246"/>
      <c r="V246"/>
      <c r="W246"/>
      <c r="X246"/>
      <c r="Y246"/>
      <c r="Z246"/>
    </row>
    <row r="247" spans="1:26" ht="15.75" customHeight="1">
      <c r="A247" s="1">
        <v>789</v>
      </c>
      <c r="B247" s="1">
        <v>139959</v>
      </c>
      <c r="C247"/>
      <c r="D247"/>
      <c r="E247"/>
      <c r="F247"/>
      <c r="G247"/>
      <c r="H247"/>
      <c r="I247"/>
      <c r="J247"/>
      <c r="K247"/>
      <c r="L247"/>
      <c r="M247"/>
      <c r="N247"/>
      <c r="O247"/>
      <c r="P247"/>
      <c r="Q247"/>
      <c r="R247"/>
      <c r="S247"/>
      <c r="T247"/>
      <c r="U247"/>
      <c r="V247"/>
      <c r="W247"/>
      <c r="X247"/>
      <c r="Y247"/>
      <c r="Z247"/>
    </row>
    <row r="248" spans="1:26" ht="15.75" customHeight="1">
      <c r="A248" s="1">
        <v>790</v>
      </c>
      <c r="B248" s="1">
        <v>139959</v>
      </c>
      <c r="C248"/>
      <c r="D248"/>
      <c r="E248"/>
      <c r="F248"/>
      <c r="G248"/>
      <c r="H248"/>
      <c r="I248"/>
      <c r="J248"/>
      <c r="K248"/>
      <c r="L248"/>
      <c r="M248"/>
      <c r="N248"/>
      <c r="O248"/>
      <c r="P248"/>
      <c r="Q248"/>
      <c r="R248"/>
      <c r="S248"/>
      <c r="T248"/>
      <c r="U248"/>
      <c r="V248"/>
      <c r="W248"/>
      <c r="X248"/>
      <c r="Y248"/>
      <c r="Z248"/>
    </row>
    <row r="249" spans="1:26" ht="15.75" customHeight="1">
      <c r="A249" s="1">
        <v>791</v>
      </c>
      <c r="B249" s="1">
        <v>139959</v>
      </c>
      <c r="C249"/>
      <c r="D249"/>
      <c r="E249"/>
      <c r="F249"/>
      <c r="G249"/>
      <c r="H249"/>
      <c r="I249"/>
      <c r="J249"/>
      <c r="K249"/>
      <c r="L249"/>
      <c r="M249"/>
      <c r="N249"/>
      <c r="O249"/>
      <c r="P249"/>
      <c r="Q249"/>
      <c r="R249"/>
      <c r="S249"/>
      <c r="T249"/>
      <c r="U249"/>
      <c r="V249"/>
      <c r="W249"/>
      <c r="X249"/>
      <c r="Y249"/>
      <c r="Z249"/>
    </row>
    <row r="250" spans="1:26" ht="15.75" customHeight="1">
      <c r="A250" s="1">
        <v>792</v>
      </c>
      <c r="B250" s="1">
        <v>139959</v>
      </c>
      <c r="C250"/>
      <c r="D250"/>
      <c r="E250"/>
      <c r="F250"/>
      <c r="G250"/>
      <c r="H250"/>
      <c r="I250"/>
      <c r="J250"/>
      <c r="K250"/>
      <c r="L250"/>
      <c r="M250"/>
      <c r="N250"/>
      <c r="O250"/>
      <c r="P250"/>
      <c r="Q250"/>
      <c r="R250"/>
      <c r="S250"/>
      <c r="T250"/>
      <c r="U250"/>
      <c r="V250"/>
      <c r="W250"/>
      <c r="X250"/>
      <c r="Y250"/>
      <c r="Z250"/>
    </row>
    <row r="251" spans="1:26" ht="15.75" customHeight="1">
      <c r="A251" s="1">
        <v>793</v>
      </c>
      <c r="B251" s="1">
        <v>139959</v>
      </c>
      <c r="C251"/>
      <c r="D251"/>
      <c r="E251"/>
      <c r="F251"/>
      <c r="G251"/>
      <c r="H251"/>
      <c r="I251"/>
      <c r="J251"/>
      <c r="K251"/>
      <c r="L251"/>
      <c r="M251"/>
      <c r="N251"/>
      <c r="O251"/>
      <c r="P251"/>
      <c r="Q251"/>
      <c r="R251"/>
      <c r="S251"/>
      <c r="T251"/>
      <c r="U251"/>
      <c r="V251"/>
      <c r="W251"/>
      <c r="X251"/>
      <c r="Y251"/>
      <c r="Z251"/>
    </row>
    <row r="252" spans="1:26" ht="15.75" customHeight="1">
      <c r="A252" s="1">
        <v>796</v>
      </c>
      <c r="B252" s="1">
        <v>141574</v>
      </c>
      <c r="C252"/>
      <c r="D252"/>
      <c r="E252"/>
      <c r="F252"/>
      <c r="G252"/>
      <c r="H252"/>
      <c r="I252"/>
      <c r="J252"/>
      <c r="K252"/>
      <c r="L252"/>
      <c r="M252"/>
      <c r="N252"/>
      <c r="O252"/>
      <c r="P252"/>
      <c r="Q252"/>
      <c r="R252"/>
      <c r="S252"/>
      <c r="T252"/>
      <c r="U252"/>
      <c r="V252"/>
      <c r="W252"/>
      <c r="X252"/>
      <c r="Y252"/>
      <c r="Z252"/>
    </row>
    <row r="253" spans="1:26" ht="15.75" customHeight="1">
      <c r="A253" s="1">
        <v>797</v>
      </c>
      <c r="B253" s="1">
        <v>141574</v>
      </c>
      <c r="C253"/>
      <c r="D253"/>
      <c r="E253"/>
      <c r="F253"/>
      <c r="G253"/>
      <c r="H253"/>
      <c r="I253"/>
      <c r="J253"/>
      <c r="K253"/>
      <c r="L253"/>
      <c r="M253"/>
      <c r="N253"/>
      <c r="O253"/>
      <c r="P253"/>
      <c r="Q253"/>
      <c r="R253"/>
      <c r="S253"/>
      <c r="T253"/>
      <c r="U253"/>
      <c r="V253"/>
      <c r="W253"/>
      <c r="X253"/>
      <c r="Y253"/>
      <c r="Z253"/>
    </row>
    <row r="254" spans="1:26" ht="15.75" customHeight="1">
      <c r="A254" s="1">
        <v>798</v>
      </c>
      <c r="B254" s="1">
        <v>141574</v>
      </c>
      <c r="C254"/>
      <c r="D254"/>
      <c r="E254"/>
      <c r="F254"/>
      <c r="G254"/>
      <c r="H254"/>
      <c r="I254"/>
      <c r="J254"/>
      <c r="K254"/>
      <c r="L254"/>
      <c r="M254"/>
      <c r="N254"/>
      <c r="O254"/>
      <c r="P254"/>
      <c r="Q254"/>
      <c r="R254"/>
      <c r="S254"/>
      <c r="T254"/>
      <c r="U254"/>
      <c r="V254"/>
      <c r="W254"/>
      <c r="X254"/>
      <c r="Y254"/>
      <c r="Z254"/>
    </row>
    <row r="255" spans="1:26" ht="15.75" customHeight="1">
      <c r="A255" s="1">
        <v>799</v>
      </c>
      <c r="B255" s="1">
        <v>141574</v>
      </c>
      <c r="C255"/>
      <c r="D255"/>
      <c r="E255"/>
      <c r="F255"/>
      <c r="G255"/>
      <c r="H255"/>
      <c r="I255"/>
      <c r="J255"/>
      <c r="K255"/>
      <c r="L255"/>
      <c r="M255"/>
      <c r="N255"/>
      <c r="O255"/>
      <c r="P255"/>
      <c r="Q255"/>
      <c r="R255"/>
      <c r="S255"/>
      <c r="T255"/>
      <c r="U255"/>
      <c r="V255"/>
      <c r="W255"/>
      <c r="X255"/>
      <c r="Y255"/>
      <c r="Z255"/>
    </row>
    <row r="256" spans="1:26" ht="15.75" customHeight="1">
      <c r="A256" s="1">
        <v>288</v>
      </c>
      <c r="B256" s="1">
        <v>153603</v>
      </c>
      <c r="C256"/>
      <c r="D256"/>
      <c r="E256"/>
      <c r="F256"/>
      <c r="G256"/>
      <c r="H256"/>
      <c r="I256"/>
      <c r="J256"/>
      <c r="K256"/>
      <c r="L256"/>
      <c r="M256"/>
      <c r="N256"/>
      <c r="O256"/>
      <c r="P256"/>
      <c r="Q256"/>
      <c r="R256"/>
      <c r="S256"/>
      <c r="T256"/>
      <c r="U256"/>
      <c r="V256"/>
      <c r="W256"/>
      <c r="X256"/>
      <c r="Y256"/>
      <c r="Z256"/>
    </row>
    <row r="257" spans="1:26" ht="15.75" customHeight="1">
      <c r="A257" s="1">
        <v>289</v>
      </c>
      <c r="B257" s="1">
        <v>153603</v>
      </c>
      <c r="C257"/>
      <c r="D257"/>
      <c r="E257"/>
      <c r="F257"/>
      <c r="G257"/>
      <c r="H257"/>
      <c r="I257"/>
      <c r="J257"/>
      <c r="K257"/>
      <c r="L257"/>
      <c r="M257"/>
      <c r="N257"/>
      <c r="O257"/>
      <c r="P257"/>
      <c r="Q257"/>
      <c r="R257"/>
      <c r="S257"/>
      <c r="T257"/>
      <c r="U257"/>
      <c r="V257"/>
      <c r="W257"/>
      <c r="X257"/>
      <c r="Y257"/>
      <c r="Z257"/>
    </row>
    <row r="258" spans="1:26" ht="15.75" customHeight="1">
      <c r="A258" s="1">
        <v>290</v>
      </c>
      <c r="B258" s="1">
        <v>153603</v>
      </c>
      <c r="C258"/>
      <c r="D258"/>
      <c r="E258"/>
      <c r="F258"/>
      <c r="G258"/>
      <c r="H258"/>
      <c r="I258"/>
      <c r="J258"/>
      <c r="K258"/>
      <c r="L258"/>
      <c r="M258"/>
      <c r="N258"/>
      <c r="O258"/>
      <c r="P258"/>
      <c r="Q258"/>
      <c r="R258"/>
      <c r="S258"/>
      <c r="T258"/>
      <c r="U258"/>
      <c r="V258"/>
      <c r="W258"/>
      <c r="X258"/>
      <c r="Y258"/>
      <c r="Z258"/>
    </row>
    <row r="259" spans="1:26" ht="15.75" customHeight="1">
      <c r="A259" s="1">
        <v>291</v>
      </c>
      <c r="B259" s="1">
        <v>153603</v>
      </c>
      <c r="C259"/>
      <c r="D259"/>
      <c r="E259"/>
      <c r="F259"/>
      <c r="G259"/>
      <c r="H259"/>
      <c r="I259"/>
      <c r="J259"/>
      <c r="K259"/>
      <c r="L259"/>
      <c r="M259"/>
      <c r="N259"/>
      <c r="O259"/>
      <c r="P259"/>
      <c r="Q259"/>
      <c r="R259"/>
      <c r="S259"/>
      <c r="T259"/>
      <c r="U259"/>
      <c r="V259"/>
      <c r="W259"/>
      <c r="X259"/>
      <c r="Y259"/>
      <c r="Z259"/>
    </row>
    <row r="260" spans="1:26" ht="15.75" customHeight="1">
      <c r="A260" s="1">
        <v>292</v>
      </c>
      <c r="B260" s="1">
        <v>153603</v>
      </c>
      <c r="C260"/>
      <c r="D260"/>
      <c r="E260"/>
      <c r="F260"/>
      <c r="G260"/>
      <c r="H260"/>
      <c r="I260"/>
      <c r="J260"/>
      <c r="K260"/>
      <c r="L260"/>
      <c r="M260"/>
      <c r="N260"/>
      <c r="O260"/>
      <c r="P260"/>
      <c r="Q260"/>
      <c r="R260"/>
      <c r="S260"/>
      <c r="T260"/>
      <c r="U260"/>
      <c r="V260"/>
      <c r="W260"/>
      <c r="X260"/>
      <c r="Y260"/>
      <c r="Z260"/>
    </row>
    <row r="261" spans="1:26" ht="15.75" customHeight="1">
      <c r="A261" s="1">
        <v>293</v>
      </c>
      <c r="B261" s="1">
        <v>153603</v>
      </c>
      <c r="C261"/>
      <c r="D261"/>
      <c r="E261"/>
      <c r="F261"/>
      <c r="G261"/>
      <c r="H261"/>
      <c r="I261"/>
      <c r="J261"/>
      <c r="K261"/>
      <c r="L261"/>
      <c r="M261"/>
      <c r="N261"/>
      <c r="O261"/>
      <c r="P261"/>
      <c r="Q261"/>
      <c r="R261"/>
      <c r="S261"/>
      <c r="T261"/>
      <c r="U261"/>
      <c r="V261"/>
      <c r="W261"/>
      <c r="X261"/>
      <c r="Y261"/>
      <c r="Z261"/>
    </row>
    <row r="262" spans="1:26" ht="15.75" customHeight="1">
      <c r="A262" s="1">
        <v>294</v>
      </c>
      <c r="B262" s="1">
        <v>153603</v>
      </c>
      <c r="C262"/>
      <c r="D262"/>
      <c r="E262"/>
      <c r="F262"/>
      <c r="G262"/>
      <c r="H262"/>
      <c r="I262"/>
      <c r="J262"/>
      <c r="K262"/>
      <c r="L262"/>
      <c r="M262"/>
      <c r="N262"/>
      <c r="O262"/>
      <c r="P262"/>
      <c r="Q262"/>
      <c r="R262"/>
      <c r="S262"/>
      <c r="T262"/>
      <c r="U262"/>
      <c r="V262"/>
      <c r="W262"/>
      <c r="X262"/>
      <c r="Y262"/>
      <c r="Z262"/>
    </row>
    <row r="263" spans="1:26" ht="15.75" customHeight="1">
      <c r="A263" s="1">
        <v>295</v>
      </c>
      <c r="B263" s="1">
        <v>153603</v>
      </c>
      <c r="C263"/>
      <c r="D263"/>
      <c r="E263"/>
      <c r="F263"/>
      <c r="G263"/>
      <c r="H263"/>
      <c r="I263"/>
      <c r="J263"/>
      <c r="K263"/>
      <c r="L263"/>
      <c r="M263"/>
      <c r="N263"/>
      <c r="O263"/>
      <c r="P263"/>
      <c r="Q263"/>
      <c r="R263"/>
      <c r="S263"/>
      <c r="T263"/>
      <c r="U263"/>
      <c r="V263"/>
      <c r="W263"/>
      <c r="X263"/>
      <c r="Y263"/>
      <c r="Z263"/>
    </row>
    <row r="264" spans="1:26" ht="15.75" customHeight="1">
      <c r="A264" s="1">
        <v>296</v>
      </c>
      <c r="B264" s="1">
        <v>153603</v>
      </c>
      <c r="C264"/>
      <c r="D264"/>
      <c r="E264"/>
      <c r="F264"/>
      <c r="G264"/>
      <c r="H264"/>
      <c r="I264"/>
      <c r="J264"/>
      <c r="K264"/>
      <c r="L264"/>
      <c r="M264"/>
      <c r="N264"/>
      <c r="O264"/>
      <c r="P264"/>
      <c r="Q264"/>
      <c r="R264"/>
      <c r="S264"/>
      <c r="T264"/>
      <c r="U264"/>
      <c r="V264"/>
      <c r="W264"/>
      <c r="X264"/>
      <c r="Y264"/>
      <c r="Z264"/>
    </row>
    <row r="265" spans="1:26" ht="15.75" customHeight="1">
      <c r="A265" s="1">
        <v>297</v>
      </c>
      <c r="B265" s="1">
        <v>153603</v>
      </c>
      <c r="C265"/>
      <c r="D265"/>
      <c r="E265"/>
      <c r="F265"/>
      <c r="G265"/>
      <c r="H265"/>
      <c r="I265"/>
      <c r="J265"/>
      <c r="K265"/>
      <c r="L265"/>
      <c r="M265"/>
      <c r="N265"/>
      <c r="O265"/>
      <c r="P265"/>
      <c r="Q265"/>
      <c r="R265"/>
      <c r="S265"/>
      <c r="T265"/>
      <c r="U265"/>
      <c r="V265"/>
      <c r="W265"/>
      <c r="X265"/>
      <c r="Y265"/>
      <c r="Z265"/>
    </row>
    <row r="266" spans="1:26" ht="15.75" customHeight="1">
      <c r="A266" s="1">
        <v>298</v>
      </c>
      <c r="B266" s="1">
        <v>153603</v>
      </c>
      <c r="C266"/>
      <c r="D266"/>
      <c r="E266"/>
      <c r="F266"/>
      <c r="G266"/>
      <c r="H266"/>
      <c r="I266"/>
      <c r="J266"/>
      <c r="K266"/>
      <c r="L266"/>
      <c r="M266"/>
      <c r="N266"/>
      <c r="O266"/>
      <c r="P266"/>
      <c r="Q266"/>
      <c r="R266"/>
      <c r="S266"/>
      <c r="T266"/>
      <c r="U266"/>
      <c r="V266"/>
      <c r="W266"/>
      <c r="X266"/>
      <c r="Y266"/>
      <c r="Z266"/>
    </row>
    <row r="267" spans="1:26" ht="15.75" customHeight="1">
      <c r="A267" s="1">
        <v>299</v>
      </c>
      <c r="B267" s="1">
        <v>153603</v>
      </c>
      <c r="C267"/>
      <c r="D267"/>
      <c r="E267"/>
      <c r="F267"/>
      <c r="G267"/>
      <c r="H267"/>
      <c r="I267"/>
      <c r="J267"/>
      <c r="K267"/>
      <c r="L267"/>
      <c r="M267"/>
      <c r="N267"/>
      <c r="O267"/>
      <c r="P267"/>
      <c r="Q267"/>
      <c r="R267"/>
      <c r="S267"/>
      <c r="T267"/>
      <c r="U267"/>
      <c r="V267"/>
      <c r="W267"/>
      <c r="X267"/>
      <c r="Y267"/>
      <c r="Z267"/>
    </row>
    <row r="268" spans="1:26" ht="15.75" customHeight="1">
      <c r="A268" s="1">
        <v>300</v>
      </c>
      <c r="B268" s="1">
        <v>153603</v>
      </c>
      <c r="C268"/>
      <c r="D268"/>
      <c r="E268"/>
      <c r="F268"/>
      <c r="G268"/>
      <c r="H268"/>
      <c r="I268"/>
      <c r="J268"/>
      <c r="K268"/>
      <c r="L268"/>
      <c r="M268"/>
      <c r="N268"/>
      <c r="O268"/>
      <c r="P268"/>
      <c r="Q268"/>
      <c r="R268"/>
      <c r="S268"/>
      <c r="T268"/>
      <c r="U268"/>
      <c r="V268"/>
      <c r="W268"/>
      <c r="X268"/>
      <c r="Y268"/>
      <c r="Z268"/>
    </row>
    <row r="269" spans="1:26" ht="15.75" customHeight="1">
      <c r="A269" s="1">
        <v>301</v>
      </c>
      <c r="B269" s="1">
        <v>153603</v>
      </c>
      <c r="C269"/>
      <c r="D269"/>
      <c r="E269"/>
      <c r="F269"/>
      <c r="G269"/>
      <c r="H269"/>
      <c r="I269"/>
      <c r="J269"/>
      <c r="K269"/>
      <c r="L269"/>
      <c r="M269"/>
      <c r="N269"/>
      <c r="O269"/>
      <c r="P269"/>
      <c r="Q269"/>
      <c r="R269"/>
      <c r="S269"/>
      <c r="T269"/>
      <c r="U269"/>
      <c r="V269"/>
      <c r="W269"/>
      <c r="X269"/>
      <c r="Y269"/>
      <c r="Z269"/>
    </row>
    <row r="270" spans="1:26" ht="15.75" customHeight="1">
      <c r="A270" s="1">
        <v>834</v>
      </c>
      <c r="B270" s="1">
        <v>153658</v>
      </c>
      <c r="C270"/>
      <c r="D270"/>
      <c r="E270"/>
      <c r="F270"/>
      <c r="G270"/>
      <c r="H270"/>
      <c r="I270"/>
      <c r="J270"/>
      <c r="K270"/>
      <c r="L270"/>
      <c r="M270"/>
      <c r="N270"/>
      <c r="O270"/>
      <c r="P270"/>
      <c r="Q270"/>
      <c r="R270"/>
      <c r="S270"/>
      <c r="T270"/>
      <c r="U270"/>
      <c r="V270"/>
      <c r="W270"/>
      <c r="X270"/>
      <c r="Y270"/>
      <c r="Z270"/>
    </row>
    <row r="271" spans="1:26" ht="15.75" customHeight="1">
      <c r="A271" s="1">
        <v>808</v>
      </c>
      <c r="B271" s="1">
        <v>142285</v>
      </c>
      <c r="C271"/>
      <c r="D271"/>
      <c r="E271"/>
      <c r="F271"/>
      <c r="G271"/>
      <c r="H271"/>
      <c r="I271"/>
      <c r="J271"/>
      <c r="K271"/>
      <c r="L271"/>
      <c r="M271"/>
      <c r="N271"/>
      <c r="O271"/>
      <c r="P271"/>
      <c r="Q271"/>
      <c r="R271"/>
      <c r="S271"/>
      <c r="T271"/>
      <c r="U271"/>
      <c r="V271"/>
      <c r="W271"/>
      <c r="X271"/>
      <c r="Y271"/>
      <c r="Z271"/>
    </row>
    <row r="272" spans="1:26" ht="15.75" customHeight="1">
      <c r="A272" s="1">
        <v>809</v>
      </c>
      <c r="B272" s="1">
        <v>142285</v>
      </c>
      <c r="C272"/>
      <c r="D272"/>
      <c r="E272"/>
      <c r="F272"/>
      <c r="G272"/>
      <c r="H272"/>
      <c r="I272"/>
      <c r="J272"/>
      <c r="K272"/>
      <c r="L272"/>
      <c r="M272"/>
      <c r="N272"/>
      <c r="O272"/>
      <c r="P272"/>
      <c r="Q272"/>
      <c r="R272"/>
      <c r="S272"/>
      <c r="T272"/>
      <c r="U272"/>
      <c r="V272"/>
      <c r="W272"/>
      <c r="X272"/>
      <c r="Y272"/>
      <c r="Z272"/>
    </row>
    <row r="273" spans="1:26" ht="15.75" customHeight="1">
      <c r="A273" s="1">
        <v>810</v>
      </c>
      <c r="B273" s="1">
        <v>142285</v>
      </c>
      <c r="C273"/>
      <c r="D273"/>
      <c r="E273"/>
      <c r="F273"/>
      <c r="G273"/>
      <c r="H273"/>
      <c r="I273"/>
      <c r="J273"/>
      <c r="K273"/>
      <c r="L273"/>
      <c r="M273"/>
      <c r="N273"/>
      <c r="O273"/>
      <c r="P273"/>
      <c r="Q273"/>
      <c r="R273"/>
      <c r="S273"/>
      <c r="T273"/>
      <c r="U273"/>
      <c r="V273"/>
      <c r="W273"/>
      <c r="X273"/>
      <c r="Y273"/>
      <c r="Z273"/>
    </row>
    <row r="274" spans="1:26" ht="15.75" customHeight="1">
      <c r="A274" s="1">
        <v>811</v>
      </c>
      <c r="B274" s="1">
        <v>142285</v>
      </c>
      <c r="C274"/>
      <c r="D274"/>
      <c r="E274"/>
      <c r="F274"/>
      <c r="G274"/>
      <c r="H274"/>
      <c r="I274"/>
      <c r="J274"/>
      <c r="K274"/>
      <c r="L274"/>
      <c r="M274"/>
      <c r="N274"/>
      <c r="O274"/>
      <c r="P274"/>
      <c r="Q274"/>
      <c r="R274"/>
      <c r="S274"/>
      <c r="T274"/>
      <c r="U274"/>
      <c r="V274"/>
      <c r="W274"/>
      <c r="X274"/>
      <c r="Y274"/>
      <c r="Z274"/>
    </row>
    <row r="275" spans="1:26" ht="15.75" customHeight="1">
      <c r="A275" s="1">
        <v>812</v>
      </c>
      <c r="B275" s="1">
        <v>142285</v>
      </c>
      <c r="C275"/>
      <c r="D275"/>
      <c r="E275"/>
      <c r="F275"/>
      <c r="G275"/>
      <c r="H275"/>
      <c r="I275"/>
      <c r="J275"/>
      <c r="K275"/>
      <c r="L275"/>
      <c r="M275"/>
      <c r="N275"/>
      <c r="O275"/>
      <c r="P275"/>
      <c r="Q275"/>
      <c r="R275"/>
      <c r="S275"/>
      <c r="T275"/>
      <c r="U275"/>
      <c r="V275"/>
      <c r="W275"/>
      <c r="X275"/>
      <c r="Y275"/>
      <c r="Z275"/>
    </row>
    <row r="276" spans="1:26" ht="15.75" customHeight="1">
      <c r="A276" s="1">
        <v>813</v>
      </c>
      <c r="B276" s="1">
        <v>142285</v>
      </c>
      <c r="C276"/>
      <c r="D276"/>
      <c r="E276"/>
      <c r="F276"/>
      <c r="G276"/>
      <c r="H276"/>
      <c r="I276"/>
      <c r="J276"/>
      <c r="K276"/>
      <c r="L276"/>
      <c r="M276"/>
      <c r="N276"/>
      <c r="O276"/>
      <c r="P276"/>
      <c r="Q276"/>
      <c r="R276"/>
      <c r="S276"/>
      <c r="T276"/>
      <c r="U276"/>
      <c r="V276"/>
      <c r="W276"/>
      <c r="X276"/>
      <c r="Y276"/>
      <c r="Z276"/>
    </row>
    <row r="277" spans="1:26" ht="15.75" customHeight="1">
      <c r="A277" s="1">
        <v>277</v>
      </c>
      <c r="B277" s="1">
        <v>145725</v>
      </c>
      <c r="C277"/>
      <c r="D277"/>
      <c r="E277"/>
      <c r="F277"/>
      <c r="G277"/>
      <c r="H277"/>
      <c r="I277"/>
      <c r="J277"/>
      <c r="K277"/>
      <c r="L277"/>
      <c r="M277"/>
      <c r="N277"/>
      <c r="O277"/>
      <c r="P277"/>
      <c r="Q277"/>
      <c r="R277"/>
      <c r="S277"/>
      <c r="T277"/>
      <c r="U277"/>
      <c r="V277"/>
      <c r="W277"/>
      <c r="X277"/>
      <c r="Y277"/>
      <c r="Z277"/>
    </row>
    <row r="278" spans="1:26" ht="15.75" customHeight="1">
      <c r="A278" s="1">
        <v>278</v>
      </c>
      <c r="B278" s="1">
        <v>145725</v>
      </c>
      <c r="C278"/>
      <c r="D278"/>
      <c r="E278"/>
      <c r="F278"/>
      <c r="G278"/>
      <c r="H278"/>
      <c r="I278"/>
      <c r="J278"/>
      <c r="K278"/>
      <c r="L278"/>
      <c r="M278"/>
      <c r="N278"/>
      <c r="O278"/>
      <c r="P278"/>
      <c r="Q278"/>
      <c r="R278"/>
      <c r="S278"/>
      <c r="T278"/>
      <c r="U278"/>
      <c r="V278"/>
      <c r="W278"/>
      <c r="X278"/>
      <c r="Y278"/>
      <c r="Z278"/>
    </row>
    <row r="279" spans="1:26" ht="15.75" customHeight="1">
      <c r="A279" s="1">
        <v>279</v>
      </c>
      <c r="B279" s="1">
        <v>145725</v>
      </c>
      <c r="C279"/>
      <c r="D279"/>
      <c r="E279"/>
      <c r="F279"/>
      <c r="G279"/>
      <c r="H279"/>
      <c r="I279"/>
      <c r="J279"/>
      <c r="K279"/>
      <c r="L279"/>
      <c r="M279"/>
      <c r="N279"/>
      <c r="O279"/>
      <c r="P279"/>
      <c r="Q279"/>
      <c r="R279"/>
      <c r="S279"/>
      <c r="T279"/>
      <c r="U279"/>
      <c r="V279"/>
      <c r="W279"/>
      <c r="X279"/>
      <c r="Y279"/>
      <c r="Z279"/>
    </row>
    <row r="280" spans="1:26" ht="15.75" customHeight="1">
      <c r="A280" s="1">
        <v>280</v>
      </c>
      <c r="B280" s="1">
        <v>145725</v>
      </c>
      <c r="C280"/>
      <c r="D280"/>
      <c r="E280"/>
      <c r="F280"/>
      <c r="G280"/>
      <c r="H280"/>
      <c r="I280"/>
      <c r="J280"/>
      <c r="K280"/>
      <c r="L280"/>
      <c r="M280"/>
      <c r="N280"/>
      <c r="O280"/>
      <c r="P280"/>
      <c r="Q280"/>
      <c r="R280"/>
      <c r="S280"/>
      <c r="T280"/>
      <c r="U280"/>
      <c r="V280"/>
      <c r="W280"/>
      <c r="X280"/>
      <c r="Y280"/>
      <c r="Z280"/>
    </row>
    <row r="281" spans="1:26" ht="15.75" customHeight="1">
      <c r="A281" s="1">
        <v>281</v>
      </c>
      <c r="B281" s="1">
        <v>145725</v>
      </c>
      <c r="C281"/>
      <c r="D281"/>
      <c r="E281"/>
      <c r="F281"/>
      <c r="G281"/>
      <c r="H281"/>
      <c r="I281"/>
      <c r="J281"/>
      <c r="K281"/>
      <c r="L281"/>
      <c r="M281"/>
      <c r="N281"/>
      <c r="O281"/>
      <c r="P281"/>
      <c r="Q281"/>
      <c r="R281"/>
      <c r="S281"/>
      <c r="T281"/>
      <c r="U281"/>
      <c r="V281"/>
      <c r="W281"/>
      <c r="X281"/>
      <c r="Y281"/>
      <c r="Z281"/>
    </row>
    <row r="282" spans="1:26" ht="15.75" customHeight="1">
      <c r="A282" s="1">
        <v>318</v>
      </c>
      <c r="B282" s="1">
        <v>146339</v>
      </c>
      <c r="C282"/>
      <c r="D282"/>
      <c r="E282"/>
      <c r="F282"/>
      <c r="G282"/>
      <c r="H282"/>
      <c r="I282"/>
      <c r="J282"/>
      <c r="K282"/>
      <c r="L282"/>
      <c r="M282"/>
      <c r="N282"/>
      <c r="O282"/>
      <c r="P282"/>
      <c r="Q282"/>
      <c r="R282"/>
      <c r="S282"/>
      <c r="T282"/>
      <c r="U282"/>
      <c r="V282"/>
      <c r="W282"/>
      <c r="X282"/>
      <c r="Y282"/>
      <c r="Z282"/>
    </row>
    <row r="283" spans="1:26" ht="15.75" customHeight="1">
      <c r="A283" s="1">
        <v>319</v>
      </c>
      <c r="B283" s="1">
        <v>146339</v>
      </c>
      <c r="C283"/>
      <c r="D283"/>
      <c r="E283"/>
      <c r="F283"/>
      <c r="G283"/>
      <c r="H283"/>
      <c r="I283"/>
      <c r="J283"/>
      <c r="K283"/>
      <c r="L283"/>
      <c r="M283"/>
      <c r="N283"/>
      <c r="O283"/>
      <c r="P283"/>
      <c r="Q283"/>
      <c r="R283"/>
      <c r="S283"/>
      <c r="T283"/>
      <c r="U283"/>
      <c r="V283"/>
      <c r="W283"/>
      <c r="X283"/>
      <c r="Y283"/>
      <c r="Z283"/>
    </row>
    <row r="284" spans="1:26" ht="15.75" customHeight="1">
      <c r="A284" s="1">
        <v>320</v>
      </c>
      <c r="B284" s="1">
        <v>146339</v>
      </c>
      <c r="C284"/>
      <c r="D284"/>
      <c r="E284"/>
      <c r="F284"/>
      <c r="G284"/>
      <c r="H284"/>
      <c r="I284"/>
      <c r="J284"/>
      <c r="K284"/>
      <c r="L284"/>
      <c r="M284"/>
      <c r="N284"/>
      <c r="O284"/>
      <c r="P284"/>
      <c r="Q284"/>
      <c r="R284"/>
      <c r="S284"/>
      <c r="T284"/>
      <c r="U284"/>
      <c r="V284"/>
      <c r="W284"/>
      <c r="X284"/>
      <c r="Y284"/>
      <c r="Z284"/>
    </row>
    <row r="285" spans="1:26" ht="15.75" customHeight="1">
      <c r="A285" s="1">
        <v>559</v>
      </c>
      <c r="B285" s="1">
        <v>143048</v>
      </c>
      <c r="C285"/>
      <c r="D285"/>
      <c r="E285"/>
      <c r="F285"/>
      <c r="G285"/>
      <c r="H285"/>
      <c r="I285"/>
      <c r="J285"/>
      <c r="K285"/>
      <c r="L285"/>
      <c r="M285"/>
      <c r="N285"/>
      <c r="O285"/>
      <c r="P285"/>
      <c r="Q285"/>
      <c r="R285"/>
      <c r="S285"/>
      <c r="T285"/>
      <c r="U285"/>
      <c r="V285"/>
      <c r="W285"/>
      <c r="X285"/>
      <c r="Y285"/>
      <c r="Z285"/>
    </row>
    <row r="286" spans="1:26" ht="15.75" customHeight="1">
      <c r="A286" s="1">
        <v>560</v>
      </c>
      <c r="B286" s="1">
        <v>143048</v>
      </c>
      <c r="C286"/>
      <c r="D286"/>
      <c r="E286"/>
      <c r="F286"/>
      <c r="G286"/>
      <c r="H286"/>
      <c r="I286"/>
      <c r="J286"/>
      <c r="K286"/>
      <c r="L286"/>
      <c r="M286"/>
      <c r="N286"/>
      <c r="O286"/>
      <c r="P286"/>
      <c r="Q286"/>
      <c r="R286"/>
      <c r="S286"/>
      <c r="T286"/>
      <c r="U286"/>
      <c r="V286"/>
      <c r="W286"/>
      <c r="X286"/>
      <c r="Y286"/>
      <c r="Z286"/>
    </row>
    <row r="287" spans="1:26" ht="15.75" customHeight="1">
      <c r="A287" s="1">
        <v>561</v>
      </c>
      <c r="B287" s="1">
        <v>143048</v>
      </c>
      <c r="C287"/>
      <c r="D287"/>
      <c r="E287"/>
      <c r="F287"/>
      <c r="G287"/>
      <c r="H287"/>
      <c r="I287"/>
      <c r="J287"/>
      <c r="K287"/>
      <c r="L287"/>
      <c r="M287"/>
      <c r="N287"/>
      <c r="O287"/>
      <c r="P287"/>
      <c r="Q287"/>
      <c r="R287"/>
      <c r="S287"/>
      <c r="T287"/>
      <c r="U287"/>
      <c r="V287"/>
      <c r="W287"/>
      <c r="X287"/>
      <c r="Y287"/>
      <c r="Z287"/>
    </row>
    <row r="288" spans="1:26" ht="15.75" customHeight="1">
      <c r="A288" s="1">
        <v>562</v>
      </c>
      <c r="B288" s="1">
        <v>143048</v>
      </c>
      <c r="C288"/>
      <c r="D288"/>
      <c r="E288"/>
      <c r="F288"/>
      <c r="G288"/>
      <c r="H288"/>
      <c r="I288"/>
      <c r="J288"/>
      <c r="K288"/>
      <c r="L288"/>
      <c r="M288"/>
      <c r="N288"/>
      <c r="O288"/>
      <c r="P288"/>
      <c r="Q288"/>
      <c r="R288"/>
      <c r="S288"/>
      <c r="T288"/>
      <c r="U288"/>
      <c r="V288"/>
      <c r="W288"/>
      <c r="X288"/>
      <c r="Y288"/>
      <c r="Z288"/>
    </row>
    <row r="289" spans="1:26" ht="15.75" customHeight="1">
      <c r="A289" s="1">
        <v>563</v>
      </c>
      <c r="B289" s="1">
        <v>143048</v>
      </c>
      <c r="C289"/>
      <c r="D289"/>
      <c r="E289"/>
      <c r="F289"/>
      <c r="G289"/>
      <c r="H289"/>
      <c r="I289"/>
      <c r="J289"/>
      <c r="K289"/>
      <c r="L289"/>
      <c r="M289"/>
      <c r="N289"/>
      <c r="O289"/>
      <c r="P289"/>
      <c r="Q289"/>
      <c r="R289"/>
      <c r="S289"/>
      <c r="T289"/>
      <c r="U289"/>
      <c r="V289"/>
      <c r="W289"/>
      <c r="X289"/>
      <c r="Y289"/>
      <c r="Z289"/>
    </row>
    <row r="290" spans="1:26" ht="15.75" customHeight="1">
      <c r="A290" s="1">
        <v>577</v>
      </c>
      <c r="B290" s="1">
        <v>149222</v>
      </c>
      <c r="C290"/>
      <c r="D290"/>
      <c r="E290"/>
      <c r="F290"/>
      <c r="G290"/>
      <c r="H290"/>
      <c r="I290"/>
      <c r="J290"/>
      <c r="K290"/>
      <c r="L290"/>
      <c r="M290"/>
      <c r="N290"/>
      <c r="O290"/>
      <c r="P290"/>
      <c r="Q290"/>
      <c r="R290"/>
      <c r="S290"/>
      <c r="T290"/>
      <c r="U290"/>
      <c r="V290"/>
      <c r="W290"/>
      <c r="X290"/>
      <c r="Y290"/>
      <c r="Z290"/>
    </row>
    <row r="291" spans="1:26" ht="15.75" customHeight="1">
      <c r="A291" s="1">
        <v>578</v>
      </c>
      <c r="B291" s="1">
        <v>149222</v>
      </c>
      <c r="C291"/>
      <c r="D291"/>
      <c r="E291"/>
      <c r="F291"/>
      <c r="G291"/>
      <c r="H291"/>
      <c r="I291"/>
      <c r="J291"/>
      <c r="K291"/>
      <c r="L291"/>
      <c r="M291"/>
      <c r="N291"/>
      <c r="O291"/>
      <c r="P291"/>
      <c r="Q291"/>
      <c r="R291"/>
      <c r="S291"/>
      <c r="T291"/>
      <c r="U291"/>
      <c r="V291"/>
      <c r="W291"/>
      <c r="X291"/>
      <c r="Y291"/>
      <c r="Z291"/>
    </row>
    <row r="292" spans="1:26" ht="15.75" customHeight="1">
      <c r="A292" s="1">
        <v>579</v>
      </c>
      <c r="B292" s="1">
        <v>149222</v>
      </c>
      <c r="C292"/>
      <c r="D292"/>
      <c r="E292"/>
      <c r="F292"/>
      <c r="G292"/>
      <c r="H292"/>
      <c r="I292"/>
      <c r="J292"/>
      <c r="K292"/>
      <c r="L292"/>
      <c r="M292"/>
      <c r="N292"/>
      <c r="O292"/>
      <c r="P292"/>
      <c r="Q292"/>
      <c r="R292"/>
      <c r="S292"/>
      <c r="T292"/>
      <c r="U292"/>
      <c r="V292"/>
      <c r="W292"/>
      <c r="X292"/>
      <c r="Y292"/>
      <c r="Z292"/>
    </row>
    <row r="293" spans="1:26" ht="15.75" customHeight="1">
      <c r="A293" s="1">
        <v>580</v>
      </c>
      <c r="B293" s="1">
        <v>149222</v>
      </c>
      <c r="C293"/>
      <c r="D293"/>
      <c r="E293"/>
      <c r="F293"/>
      <c r="G293"/>
      <c r="H293"/>
      <c r="I293"/>
      <c r="J293"/>
      <c r="K293"/>
      <c r="L293"/>
      <c r="M293"/>
      <c r="N293"/>
      <c r="O293"/>
      <c r="P293"/>
      <c r="Q293"/>
      <c r="R293"/>
      <c r="S293"/>
      <c r="T293"/>
      <c r="U293"/>
      <c r="V293"/>
      <c r="W293"/>
      <c r="X293"/>
      <c r="Y293"/>
      <c r="Z293"/>
    </row>
    <row r="294" spans="1:26" ht="15.75" customHeight="1">
      <c r="A294" s="1">
        <v>581</v>
      </c>
      <c r="B294" s="1">
        <v>149222</v>
      </c>
      <c r="C294"/>
      <c r="D294"/>
      <c r="E294"/>
      <c r="F294"/>
      <c r="G294"/>
      <c r="H294"/>
      <c r="I294"/>
      <c r="J294"/>
      <c r="K294"/>
      <c r="L294"/>
      <c r="M294"/>
      <c r="N294"/>
      <c r="O294"/>
      <c r="P294"/>
      <c r="Q294"/>
      <c r="R294"/>
      <c r="S294"/>
      <c r="T294"/>
      <c r="U294"/>
      <c r="V294"/>
      <c r="W294"/>
      <c r="X294"/>
      <c r="Y294"/>
      <c r="Z294"/>
    </row>
    <row r="295" spans="1:26" ht="15.75" customHeight="1">
      <c r="A295" s="1">
        <v>814</v>
      </c>
      <c r="B295" s="1">
        <v>145600</v>
      </c>
      <c r="C295"/>
      <c r="D295"/>
      <c r="E295"/>
      <c r="F295"/>
      <c r="G295"/>
      <c r="H295"/>
      <c r="I295"/>
      <c r="J295"/>
      <c r="K295"/>
      <c r="L295"/>
      <c r="M295"/>
      <c r="N295"/>
      <c r="O295"/>
      <c r="P295"/>
      <c r="Q295"/>
      <c r="R295"/>
      <c r="S295"/>
      <c r="T295"/>
      <c r="U295"/>
      <c r="V295"/>
      <c r="W295"/>
      <c r="X295"/>
      <c r="Y295"/>
      <c r="Z295"/>
    </row>
    <row r="296" spans="1:26" ht="15.75" customHeight="1">
      <c r="A296" s="1">
        <v>815</v>
      </c>
      <c r="B296" s="1">
        <v>145600</v>
      </c>
      <c r="C296"/>
      <c r="D296"/>
      <c r="E296"/>
      <c r="F296"/>
      <c r="G296"/>
      <c r="H296"/>
      <c r="I296"/>
      <c r="J296"/>
      <c r="K296"/>
      <c r="L296"/>
      <c r="M296"/>
      <c r="N296"/>
      <c r="O296"/>
      <c r="P296"/>
      <c r="Q296"/>
      <c r="R296"/>
      <c r="S296"/>
      <c r="T296"/>
      <c r="U296"/>
      <c r="V296"/>
      <c r="W296"/>
      <c r="X296"/>
      <c r="Y296"/>
      <c r="Z296"/>
    </row>
    <row r="297" spans="1:26" ht="15.75" customHeight="1">
      <c r="A297" s="1">
        <v>816</v>
      </c>
      <c r="B297" s="1">
        <v>145600</v>
      </c>
      <c r="C297"/>
      <c r="D297"/>
      <c r="E297"/>
      <c r="F297"/>
      <c r="G297"/>
      <c r="H297"/>
      <c r="I297"/>
      <c r="J297"/>
      <c r="K297"/>
      <c r="L297"/>
      <c r="M297"/>
      <c r="N297"/>
      <c r="O297"/>
      <c r="P297"/>
      <c r="Q297"/>
      <c r="R297"/>
      <c r="S297"/>
      <c r="T297"/>
      <c r="U297"/>
      <c r="V297"/>
      <c r="W297"/>
      <c r="X297"/>
      <c r="Y297"/>
      <c r="Z297"/>
    </row>
    <row r="298" spans="1:26" ht="15.75" customHeight="1">
      <c r="A298" s="1">
        <v>817</v>
      </c>
      <c r="B298" s="1">
        <v>145600</v>
      </c>
      <c r="C298"/>
      <c r="D298"/>
      <c r="E298"/>
      <c r="F298"/>
      <c r="G298"/>
      <c r="H298"/>
      <c r="I298"/>
      <c r="J298"/>
      <c r="K298"/>
      <c r="L298"/>
      <c r="M298"/>
      <c r="N298"/>
      <c r="O298"/>
      <c r="P298"/>
      <c r="Q298"/>
      <c r="R298"/>
      <c r="S298"/>
      <c r="T298"/>
      <c r="U298"/>
      <c r="V298"/>
      <c r="W298"/>
      <c r="X298"/>
      <c r="Y298"/>
      <c r="Z298"/>
    </row>
    <row r="299" spans="1:26" ht="15.75" customHeight="1">
      <c r="A299" s="1">
        <v>818</v>
      </c>
      <c r="B299" s="1">
        <v>145600</v>
      </c>
      <c r="C299"/>
      <c r="D299"/>
      <c r="E299"/>
      <c r="F299"/>
      <c r="G299"/>
      <c r="H299"/>
      <c r="I299"/>
      <c r="J299"/>
      <c r="K299"/>
      <c r="L299"/>
      <c r="M299"/>
      <c r="N299"/>
      <c r="O299"/>
      <c r="P299"/>
      <c r="Q299"/>
      <c r="R299"/>
      <c r="S299"/>
      <c r="T299"/>
      <c r="U299"/>
      <c r="V299"/>
      <c r="W299"/>
      <c r="X299"/>
      <c r="Y299"/>
      <c r="Z299"/>
    </row>
    <row r="300" spans="1:26" ht="15.75" customHeight="1">
      <c r="A300" s="1">
        <v>819</v>
      </c>
      <c r="B300" s="1">
        <v>145600</v>
      </c>
      <c r="C300"/>
      <c r="D300"/>
      <c r="E300"/>
      <c r="F300"/>
      <c r="G300"/>
      <c r="H300"/>
      <c r="I300"/>
      <c r="J300"/>
      <c r="K300"/>
      <c r="L300"/>
      <c r="M300"/>
      <c r="N300"/>
      <c r="O300"/>
      <c r="P300"/>
      <c r="Q300"/>
      <c r="R300"/>
      <c r="S300"/>
      <c r="T300"/>
      <c r="U300"/>
      <c r="V300"/>
      <c r="W300"/>
      <c r="X300"/>
      <c r="Y300"/>
      <c r="Z300"/>
    </row>
    <row r="301" spans="1:26" ht="15.75" customHeight="1">
      <c r="A301" s="1">
        <v>820</v>
      </c>
      <c r="B301" s="1">
        <v>145600</v>
      </c>
      <c r="C301"/>
      <c r="D301"/>
      <c r="E301"/>
      <c r="F301"/>
      <c r="G301"/>
      <c r="H301"/>
      <c r="I301"/>
      <c r="J301"/>
      <c r="K301"/>
      <c r="L301"/>
      <c r="M301"/>
      <c r="N301"/>
      <c r="O301"/>
      <c r="P301"/>
      <c r="Q301"/>
      <c r="R301"/>
      <c r="S301"/>
      <c r="T301"/>
      <c r="U301"/>
      <c r="V301"/>
      <c r="W301"/>
      <c r="X301"/>
      <c r="Y301"/>
      <c r="Z301"/>
    </row>
    <row r="302" spans="1:26" ht="15.75" customHeight="1">
      <c r="A302" s="1">
        <v>821</v>
      </c>
      <c r="B302" s="1">
        <v>145600</v>
      </c>
      <c r="C302"/>
      <c r="D302"/>
      <c r="E302"/>
      <c r="F302"/>
      <c r="G302"/>
      <c r="H302"/>
      <c r="I302"/>
      <c r="J302"/>
      <c r="K302"/>
      <c r="L302"/>
      <c r="M302"/>
      <c r="N302"/>
      <c r="O302"/>
      <c r="P302"/>
      <c r="Q302"/>
      <c r="R302"/>
      <c r="S302"/>
      <c r="T302"/>
      <c r="U302"/>
      <c r="V302"/>
      <c r="W302"/>
      <c r="X302"/>
      <c r="Y302"/>
      <c r="Z302"/>
    </row>
    <row r="303" spans="1:26" ht="15.75" customHeight="1">
      <c r="A303" s="1">
        <v>822</v>
      </c>
      <c r="B303" s="1">
        <v>145600</v>
      </c>
      <c r="C303"/>
      <c r="D303"/>
      <c r="E303"/>
      <c r="F303"/>
      <c r="G303"/>
      <c r="H303"/>
      <c r="I303"/>
      <c r="J303"/>
      <c r="K303"/>
      <c r="L303"/>
      <c r="M303"/>
      <c r="N303"/>
      <c r="O303"/>
      <c r="P303"/>
      <c r="Q303"/>
      <c r="R303"/>
      <c r="S303"/>
      <c r="T303"/>
      <c r="U303"/>
      <c r="V303"/>
      <c r="W303"/>
      <c r="X303"/>
      <c r="Y303"/>
      <c r="Z303"/>
    </row>
    <row r="304" spans="1:26" ht="15.75" customHeight="1">
      <c r="A304" s="1">
        <v>823</v>
      </c>
      <c r="B304" s="1">
        <v>145637</v>
      </c>
      <c r="C304"/>
      <c r="D304"/>
      <c r="E304"/>
      <c r="F304"/>
      <c r="G304"/>
      <c r="H304"/>
      <c r="I304"/>
      <c r="J304"/>
      <c r="K304"/>
      <c r="L304"/>
      <c r="M304"/>
      <c r="N304"/>
      <c r="O304"/>
      <c r="P304"/>
      <c r="Q304"/>
      <c r="R304"/>
      <c r="S304"/>
      <c r="T304"/>
      <c r="U304"/>
      <c r="V304"/>
      <c r="W304"/>
      <c r="X304"/>
      <c r="Y304"/>
      <c r="Z304"/>
    </row>
    <row r="305" spans="1:26" ht="15.75" customHeight="1">
      <c r="A305" s="1">
        <v>824</v>
      </c>
      <c r="B305" s="1">
        <v>145637</v>
      </c>
      <c r="C305"/>
      <c r="D305"/>
      <c r="E305"/>
      <c r="F305"/>
      <c r="G305"/>
      <c r="H305"/>
      <c r="I305"/>
      <c r="J305"/>
      <c r="K305"/>
      <c r="L305"/>
      <c r="M305"/>
      <c r="N305"/>
      <c r="O305"/>
      <c r="P305"/>
      <c r="Q305"/>
      <c r="R305"/>
      <c r="S305"/>
      <c r="T305"/>
      <c r="U305"/>
      <c r="V305"/>
      <c r="W305"/>
      <c r="X305"/>
      <c r="Y305"/>
      <c r="Z305"/>
    </row>
    <row r="306" spans="1:26" ht="15.75" customHeight="1">
      <c r="A306" s="1">
        <v>825</v>
      </c>
      <c r="B306" s="1">
        <v>145637</v>
      </c>
      <c r="C306"/>
      <c r="D306"/>
      <c r="E306"/>
      <c r="F306"/>
      <c r="G306"/>
      <c r="H306"/>
      <c r="I306"/>
      <c r="J306"/>
      <c r="K306"/>
      <c r="L306"/>
      <c r="M306"/>
      <c r="N306"/>
      <c r="O306"/>
      <c r="P306"/>
      <c r="Q306"/>
      <c r="R306"/>
      <c r="S306"/>
      <c r="T306"/>
      <c r="U306"/>
      <c r="V306"/>
      <c r="W306"/>
      <c r="X306"/>
      <c r="Y306"/>
      <c r="Z306"/>
    </row>
    <row r="307" spans="1:26" ht="15.75" customHeight="1">
      <c r="A307" s="1">
        <v>826</v>
      </c>
      <c r="B307" s="1">
        <v>145637</v>
      </c>
      <c r="C307"/>
      <c r="D307"/>
      <c r="E307"/>
      <c r="F307"/>
      <c r="G307"/>
      <c r="H307"/>
      <c r="I307"/>
      <c r="J307"/>
      <c r="K307"/>
      <c r="L307"/>
      <c r="M307"/>
      <c r="N307"/>
      <c r="O307"/>
      <c r="P307"/>
      <c r="Q307"/>
      <c r="R307"/>
      <c r="S307"/>
      <c r="T307"/>
      <c r="U307"/>
      <c r="V307"/>
      <c r="W307"/>
      <c r="X307"/>
      <c r="Y307"/>
      <c r="Z307"/>
    </row>
    <row r="308" spans="1:26" ht="15.75" customHeight="1">
      <c r="A308" s="1">
        <v>827</v>
      </c>
      <c r="B308" s="1">
        <v>145637</v>
      </c>
      <c r="C308"/>
      <c r="D308"/>
      <c r="E308"/>
      <c r="F308"/>
      <c r="G308"/>
      <c r="H308"/>
      <c r="I308"/>
      <c r="J308"/>
      <c r="K308"/>
      <c r="L308"/>
      <c r="M308"/>
      <c r="N308"/>
      <c r="O308"/>
      <c r="P308"/>
      <c r="Q308"/>
      <c r="R308"/>
      <c r="S308"/>
      <c r="T308"/>
      <c r="U308"/>
      <c r="V308"/>
      <c r="W308"/>
      <c r="X308"/>
      <c r="Y308"/>
      <c r="Z308"/>
    </row>
    <row r="309" spans="1:26" ht="15.75" customHeight="1">
      <c r="A309" s="1">
        <v>828</v>
      </c>
      <c r="B309" s="1">
        <v>145637</v>
      </c>
      <c r="C309"/>
      <c r="D309"/>
      <c r="E309"/>
      <c r="F309"/>
      <c r="G309"/>
      <c r="H309"/>
      <c r="I309"/>
      <c r="J309"/>
      <c r="K309"/>
      <c r="L309"/>
      <c r="M309"/>
      <c r="N309"/>
      <c r="O309"/>
      <c r="P309"/>
      <c r="Q309"/>
      <c r="R309"/>
      <c r="S309"/>
      <c r="T309"/>
      <c r="U309"/>
      <c r="V309"/>
      <c r="W309"/>
      <c r="X309"/>
      <c r="Y309"/>
      <c r="Z309"/>
    </row>
    <row r="310" spans="1:26" ht="15.75" customHeight="1">
      <c r="A310" s="1">
        <v>829</v>
      </c>
      <c r="B310" s="1">
        <v>145637</v>
      </c>
      <c r="C310"/>
      <c r="D310"/>
      <c r="E310"/>
      <c r="F310"/>
      <c r="G310"/>
      <c r="H310"/>
      <c r="I310"/>
      <c r="J310"/>
      <c r="K310"/>
      <c r="L310"/>
      <c r="M310"/>
      <c r="N310"/>
      <c r="O310"/>
      <c r="P310"/>
      <c r="Q310"/>
      <c r="R310"/>
      <c r="S310"/>
      <c r="T310"/>
      <c r="U310"/>
      <c r="V310"/>
      <c r="W310"/>
      <c r="X310"/>
      <c r="Y310"/>
      <c r="Z310"/>
    </row>
    <row r="311" spans="1:26" ht="15.75" customHeight="1">
      <c r="A311" s="1">
        <v>830</v>
      </c>
      <c r="B311" s="1">
        <v>145637</v>
      </c>
      <c r="C311"/>
      <c r="D311"/>
      <c r="E311"/>
      <c r="F311"/>
      <c r="G311"/>
      <c r="H311"/>
      <c r="I311"/>
      <c r="J311"/>
      <c r="K311"/>
      <c r="L311"/>
      <c r="M311"/>
      <c r="N311"/>
      <c r="O311"/>
      <c r="P311"/>
      <c r="Q311"/>
      <c r="R311"/>
      <c r="S311"/>
      <c r="T311"/>
      <c r="U311"/>
      <c r="V311"/>
      <c r="W311"/>
      <c r="X311"/>
      <c r="Y311"/>
      <c r="Z311"/>
    </row>
    <row r="312" spans="1:26" ht="15.75" customHeight="1">
      <c r="A312" s="1">
        <v>831</v>
      </c>
      <c r="B312" s="1">
        <v>145637</v>
      </c>
      <c r="C312"/>
      <c r="D312"/>
      <c r="E312"/>
      <c r="F312"/>
      <c r="G312"/>
      <c r="H312"/>
      <c r="I312"/>
      <c r="J312"/>
      <c r="K312"/>
      <c r="L312"/>
      <c r="M312"/>
      <c r="N312"/>
      <c r="O312"/>
      <c r="P312"/>
      <c r="Q312"/>
      <c r="R312"/>
      <c r="S312"/>
      <c r="T312"/>
      <c r="U312"/>
      <c r="V312"/>
      <c r="W312"/>
      <c r="X312"/>
      <c r="Y312"/>
      <c r="Z312"/>
    </row>
    <row r="313" spans="1:26" ht="15.75" customHeight="1">
      <c r="A313" s="1">
        <v>832</v>
      </c>
      <c r="B313" s="1">
        <v>145637</v>
      </c>
      <c r="C313"/>
      <c r="D313"/>
      <c r="E313"/>
      <c r="F313"/>
      <c r="G313"/>
      <c r="H313"/>
      <c r="I313"/>
      <c r="J313"/>
      <c r="K313"/>
      <c r="L313"/>
      <c r="M313"/>
      <c r="N313"/>
      <c r="O313"/>
      <c r="P313"/>
      <c r="Q313"/>
      <c r="R313"/>
      <c r="S313"/>
      <c r="T313"/>
      <c r="U313"/>
      <c r="V313"/>
      <c r="W313"/>
      <c r="X313"/>
      <c r="Y313"/>
      <c r="Z313"/>
    </row>
    <row r="314" spans="1:26" ht="15.75" customHeight="1">
      <c r="A314" s="1">
        <v>833</v>
      </c>
      <c r="B314" s="1">
        <v>145637</v>
      </c>
      <c r="C314"/>
      <c r="D314"/>
      <c r="E314"/>
      <c r="F314"/>
      <c r="G314"/>
      <c r="H314"/>
      <c r="I314"/>
      <c r="J314"/>
      <c r="K314"/>
      <c r="L314"/>
      <c r="M314"/>
      <c r="N314"/>
      <c r="O314"/>
      <c r="P314"/>
      <c r="Q314"/>
      <c r="R314"/>
      <c r="S314"/>
      <c r="T314"/>
      <c r="U314"/>
      <c r="V314"/>
      <c r="W314"/>
      <c r="X314"/>
      <c r="Y314"/>
      <c r="Z314"/>
    </row>
    <row r="315" spans="1:26" ht="15.75" customHeight="1">
      <c r="A315" s="1">
        <v>1114</v>
      </c>
      <c r="B315" s="1">
        <v>149772</v>
      </c>
      <c r="C315"/>
      <c r="D315"/>
      <c r="E315"/>
      <c r="F315"/>
      <c r="G315"/>
      <c r="H315"/>
      <c r="I315"/>
      <c r="J315"/>
      <c r="K315"/>
      <c r="L315"/>
      <c r="M315"/>
      <c r="N315"/>
      <c r="O315"/>
      <c r="P315"/>
      <c r="Q315"/>
      <c r="R315"/>
      <c r="S315"/>
      <c r="T315"/>
      <c r="U315"/>
      <c r="V315"/>
      <c r="W315"/>
      <c r="X315"/>
      <c r="Y315"/>
      <c r="Z315"/>
    </row>
    <row r="316" spans="1:26" ht="15.75" customHeight="1">
      <c r="A316" s="1">
        <v>47</v>
      </c>
      <c r="B316" s="1">
        <v>150136</v>
      </c>
      <c r="C316"/>
      <c r="D316"/>
      <c r="E316"/>
      <c r="F316"/>
      <c r="G316"/>
      <c r="H316"/>
      <c r="I316"/>
      <c r="J316"/>
      <c r="K316"/>
      <c r="L316"/>
      <c r="M316"/>
      <c r="N316"/>
      <c r="O316"/>
      <c r="P316"/>
      <c r="Q316"/>
      <c r="R316"/>
      <c r="S316"/>
      <c r="T316"/>
      <c r="U316"/>
      <c r="V316"/>
      <c r="W316"/>
      <c r="X316"/>
      <c r="Y316"/>
      <c r="Z316"/>
    </row>
    <row r="317" spans="1:26" ht="15.75" customHeight="1">
      <c r="A317" s="1">
        <v>48</v>
      </c>
      <c r="B317" s="1">
        <v>150136</v>
      </c>
      <c r="C317"/>
      <c r="D317"/>
      <c r="E317"/>
      <c r="F317"/>
      <c r="G317"/>
      <c r="H317"/>
      <c r="I317"/>
      <c r="J317"/>
      <c r="K317"/>
      <c r="L317"/>
      <c r="M317"/>
      <c r="N317"/>
      <c r="O317"/>
      <c r="P317"/>
      <c r="Q317"/>
      <c r="R317"/>
      <c r="S317"/>
      <c r="T317"/>
      <c r="U317"/>
      <c r="V317"/>
      <c r="W317"/>
      <c r="X317"/>
      <c r="Y317"/>
      <c r="Z317"/>
    </row>
    <row r="318" spans="1:26" ht="15.75" customHeight="1">
      <c r="A318" s="1">
        <v>49</v>
      </c>
      <c r="B318" s="1">
        <v>150136</v>
      </c>
      <c r="C318"/>
      <c r="D318"/>
      <c r="E318"/>
      <c r="F318"/>
      <c r="G318"/>
      <c r="H318"/>
      <c r="I318"/>
      <c r="J318"/>
      <c r="K318"/>
      <c r="L318"/>
      <c r="M318"/>
      <c r="N318"/>
      <c r="O318"/>
      <c r="P318"/>
      <c r="Q318"/>
      <c r="R318"/>
      <c r="S318"/>
      <c r="T318"/>
      <c r="U318"/>
      <c r="V318"/>
      <c r="W318"/>
      <c r="X318"/>
      <c r="Y318"/>
      <c r="Z318"/>
    </row>
    <row r="319" spans="1:26" ht="15.75" customHeight="1">
      <c r="A319" s="1">
        <v>50</v>
      </c>
      <c r="B319" s="1">
        <v>150136</v>
      </c>
      <c r="C319"/>
      <c r="D319"/>
      <c r="E319"/>
      <c r="F319"/>
      <c r="G319"/>
      <c r="H319"/>
      <c r="I319"/>
      <c r="J319"/>
      <c r="K319"/>
      <c r="L319"/>
      <c r="M319"/>
      <c r="N319"/>
      <c r="O319"/>
      <c r="P319"/>
      <c r="Q319"/>
      <c r="R319"/>
      <c r="S319"/>
      <c r="T319"/>
      <c r="U319"/>
      <c r="V319"/>
      <c r="W319"/>
      <c r="X319"/>
      <c r="Y319"/>
      <c r="Z319"/>
    </row>
    <row r="320" spans="1:26" ht="15.75" customHeight="1">
      <c r="A320" s="1">
        <v>51</v>
      </c>
      <c r="B320" s="1">
        <v>150136</v>
      </c>
      <c r="C320"/>
      <c r="D320"/>
      <c r="E320"/>
      <c r="F320"/>
      <c r="G320"/>
      <c r="H320"/>
      <c r="I320"/>
      <c r="J320"/>
      <c r="K320"/>
      <c r="L320"/>
      <c r="M320"/>
      <c r="N320"/>
      <c r="O320"/>
      <c r="P320"/>
      <c r="Q320"/>
      <c r="R320"/>
      <c r="S320"/>
      <c r="T320"/>
      <c r="U320"/>
      <c r="V320"/>
      <c r="W320"/>
      <c r="X320"/>
      <c r="Y320"/>
      <c r="Z320"/>
    </row>
    <row r="321" spans="1:26" ht="15.75" customHeight="1">
      <c r="A321" s="1">
        <v>52</v>
      </c>
      <c r="B321" s="1">
        <v>150136</v>
      </c>
      <c r="C321"/>
      <c r="D321"/>
      <c r="E321"/>
      <c r="F321"/>
      <c r="G321"/>
      <c r="H321"/>
      <c r="I321"/>
      <c r="J321"/>
      <c r="K321"/>
      <c r="L321"/>
      <c r="M321"/>
      <c r="N321"/>
      <c r="O321"/>
      <c r="P321"/>
      <c r="Q321"/>
      <c r="R321"/>
      <c r="S321"/>
      <c r="T321"/>
      <c r="U321"/>
      <c r="V321"/>
      <c r="W321"/>
      <c r="X321"/>
      <c r="Y321"/>
      <c r="Z321"/>
    </row>
    <row r="322" spans="1:26" ht="15.75" customHeight="1">
      <c r="A322" s="1">
        <v>53</v>
      </c>
      <c r="B322" s="1">
        <v>150136</v>
      </c>
      <c r="C322"/>
      <c r="D322"/>
      <c r="E322"/>
      <c r="F322"/>
      <c r="G322"/>
      <c r="H322"/>
      <c r="I322"/>
      <c r="J322"/>
      <c r="K322"/>
      <c r="L322"/>
      <c r="M322"/>
      <c r="N322"/>
      <c r="O322"/>
      <c r="P322"/>
      <c r="Q322"/>
      <c r="R322"/>
      <c r="S322"/>
      <c r="T322"/>
      <c r="U322"/>
      <c r="V322"/>
      <c r="W322"/>
      <c r="X322"/>
      <c r="Y322"/>
      <c r="Z322"/>
    </row>
    <row r="323" spans="1:26" ht="15.75" customHeight="1">
      <c r="A323" s="1">
        <v>54</v>
      </c>
      <c r="B323" s="1">
        <v>150136</v>
      </c>
      <c r="C323"/>
      <c r="D323"/>
      <c r="E323"/>
      <c r="F323"/>
      <c r="G323"/>
      <c r="H323"/>
      <c r="I323"/>
      <c r="J323"/>
      <c r="K323"/>
      <c r="L323"/>
      <c r="M323"/>
      <c r="N323"/>
      <c r="O323"/>
      <c r="P323"/>
      <c r="Q323"/>
      <c r="R323"/>
      <c r="S323"/>
      <c r="T323"/>
      <c r="U323"/>
      <c r="V323"/>
      <c r="W323"/>
      <c r="X323"/>
      <c r="Y323"/>
      <c r="Z323"/>
    </row>
    <row r="324" spans="1:26" ht="15.75" customHeight="1">
      <c r="A324" s="1">
        <v>55</v>
      </c>
      <c r="B324" s="1">
        <v>150136</v>
      </c>
      <c r="C324"/>
      <c r="D324"/>
      <c r="E324"/>
      <c r="F324"/>
      <c r="G324"/>
      <c r="H324"/>
      <c r="I324"/>
      <c r="J324"/>
      <c r="K324"/>
      <c r="L324"/>
      <c r="M324"/>
      <c r="N324"/>
      <c r="O324"/>
      <c r="P324"/>
      <c r="Q324"/>
      <c r="R324"/>
      <c r="S324"/>
      <c r="T324"/>
      <c r="U324"/>
      <c r="V324"/>
      <c r="W324"/>
      <c r="X324"/>
      <c r="Y324"/>
      <c r="Z324"/>
    </row>
    <row r="325" spans="1:26" ht="15.75" customHeight="1">
      <c r="A325" s="1">
        <v>56</v>
      </c>
      <c r="B325" s="1">
        <v>150136</v>
      </c>
      <c r="C325"/>
      <c r="D325"/>
      <c r="E325"/>
      <c r="F325"/>
      <c r="G325"/>
      <c r="H325"/>
      <c r="I325"/>
      <c r="J325"/>
      <c r="K325"/>
      <c r="L325"/>
      <c r="M325"/>
      <c r="N325"/>
      <c r="O325"/>
      <c r="P325"/>
      <c r="Q325"/>
      <c r="R325"/>
      <c r="S325"/>
      <c r="T325"/>
      <c r="U325"/>
      <c r="V325"/>
      <c r="W325"/>
      <c r="X325"/>
      <c r="Y325"/>
      <c r="Z325"/>
    </row>
    <row r="326" spans="1:26" ht="15.75" customHeight="1">
      <c r="A326" s="1">
        <v>57</v>
      </c>
      <c r="B326" s="1">
        <v>150136</v>
      </c>
      <c r="C326"/>
      <c r="D326"/>
      <c r="E326"/>
      <c r="F326"/>
      <c r="G326"/>
      <c r="H326"/>
      <c r="I326"/>
      <c r="J326"/>
      <c r="K326"/>
      <c r="L326"/>
      <c r="M326"/>
      <c r="N326"/>
      <c r="O326"/>
      <c r="P326"/>
      <c r="Q326"/>
      <c r="R326"/>
      <c r="S326"/>
      <c r="T326"/>
      <c r="U326"/>
      <c r="V326"/>
      <c r="W326"/>
      <c r="X326"/>
      <c r="Y326"/>
      <c r="Z326"/>
    </row>
    <row r="327" spans="1:26" ht="15.75" customHeight="1">
      <c r="A327" s="1">
        <v>58</v>
      </c>
      <c r="B327" s="1">
        <v>150136</v>
      </c>
      <c r="C327"/>
      <c r="D327"/>
      <c r="E327"/>
      <c r="F327"/>
      <c r="G327"/>
      <c r="H327"/>
      <c r="I327"/>
      <c r="J327"/>
      <c r="K327"/>
      <c r="L327"/>
      <c r="M327"/>
      <c r="N327"/>
      <c r="O327"/>
      <c r="P327"/>
      <c r="Q327"/>
      <c r="R327"/>
      <c r="S327"/>
      <c r="T327"/>
      <c r="U327"/>
      <c r="V327"/>
      <c r="W327"/>
      <c r="X327"/>
      <c r="Y327"/>
      <c r="Z327"/>
    </row>
    <row r="328" spans="1:26" ht="15.75" customHeight="1">
      <c r="A328" s="1">
        <v>59</v>
      </c>
      <c r="B328" s="1">
        <v>150136</v>
      </c>
      <c r="C328"/>
      <c r="D328"/>
      <c r="E328"/>
      <c r="F328"/>
      <c r="G328"/>
      <c r="H328"/>
      <c r="I328"/>
      <c r="J328"/>
      <c r="K328"/>
      <c r="L328"/>
      <c r="M328"/>
      <c r="N328"/>
      <c r="O328"/>
      <c r="P328"/>
      <c r="Q328"/>
      <c r="R328"/>
      <c r="S328"/>
      <c r="T328"/>
      <c r="U328"/>
      <c r="V328"/>
      <c r="W328"/>
      <c r="X328"/>
      <c r="Y328"/>
      <c r="Z328"/>
    </row>
    <row r="329" spans="1:26" ht="15.75" customHeight="1">
      <c r="A329" s="1">
        <v>60</v>
      </c>
      <c r="B329" s="1">
        <v>150136</v>
      </c>
      <c r="C329"/>
      <c r="D329"/>
      <c r="E329"/>
      <c r="F329"/>
      <c r="G329"/>
      <c r="H329"/>
      <c r="I329"/>
      <c r="J329"/>
      <c r="K329"/>
      <c r="L329"/>
      <c r="M329"/>
      <c r="N329"/>
      <c r="O329"/>
      <c r="P329"/>
      <c r="Q329"/>
      <c r="R329"/>
      <c r="S329"/>
      <c r="T329"/>
      <c r="U329"/>
      <c r="V329"/>
      <c r="W329"/>
      <c r="X329"/>
      <c r="Y329"/>
      <c r="Z329"/>
    </row>
    <row r="330" spans="1:26" ht="15.75" customHeight="1">
      <c r="A330" s="1">
        <v>61</v>
      </c>
      <c r="B330" s="1">
        <v>150136</v>
      </c>
      <c r="C330"/>
      <c r="D330"/>
      <c r="E330"/>
      <c r="F330"/>
      <c r="G330"/>
      <c r="H330"/>
      <c r="I330"/>
      <c r="J330"/>
      <c r="K330"/>
      <c r="L330"/>
      <c r="M330"/>
      <c r="N330"/>
      <c r="O330"/>
      <c r="P330"/>
      <c r="Q330"/>
      <c r="R330"/>
      <c r="S330"/>
      <c r="T330"/>
      <c r="U330"/>
      <c r="V330"/>
      <c r="W330"/>
      <c r="X330"/>
      <c r="Y330"/>
      <c r="Z330"/>
    </row>
    <row r="331" spans="1:26" ht="15.75" customHeight="1">
      <c r="A331" s="1">
        <v>62</v>
      </c>
      <c r="B331" s="1">
        <v>150136</v>
      </c>
      <c r="C331"/>
      <c r="D331"/>
      <c r="E331"/>
      <c r="F331"/>
      <c r="G331"/>
      <c r="H331"/>
      <c r="I331"/>
      <c r="J331"/>
      <c r="K331"/>
      <c r="L331"/>
      <c r="M331"/>
      <c r="N331"/>
      <c r="O331"/>
      <c r="P331"/>
      <c r="Q331"/>
      <c r="R331"/>
      <c r="S331"/>
      <c r="T331"/>
      <c r="U331"/>
      <c r="V331"/>
      <c r="W331"/>
      <c r="X331"/>
      <c r="Y331"/>
      <c r="Z331"/>
    </row>
    <row r="332" spans="1:26" ht="15.75" customHeight="1">
      <c r="A332" s="1">
        <v>63</v>
      </c>
      <c r="B332" s="1">
        <v>150136</v>
      </c>
      <c r="C332"/>
      <c r="D332"/>
      <c r="E332"/>
      <c r="F332"/>
      <c r="G332"/>
      <c r="H332"/>
      <c r="I332"/>
      <c r="J332"/>
      <c r="K332"/>
      <c r="L332"/>
      <c r="M332"/>
      <c r="N332"/>
      <c r="O332"/>
      <c r="P332"/>
      <c r="Q332"/>
      <c r="R332"/>
      <c r="S332"/>
      <c r="T332"/>
      <c r="U332"/>
      <c r="V332"/>
      <c r="W332"/>
      <c r="X332"/>
      <c r="Y332"/>
      <c r="Z332"/>
    </row>
    <row r="333" spans="1:26" ht="15.75" customHeight="1">
      <c r="A333" s="1">
        <v>284</v>
      </c>
      <c r="B333" s="1">
        <v>151351</v>
      </c>
      <c r="C333"/>
      <c r="D333"/>
      <c r="E333"/>
      <c r="F333"/>
      <c r="G333"/>
      <c r="H333"/>
      <c r="I333"/>
      <c r="J333"/>
      <c r="K333"/>
      <c r="L333"/>
      <c r="M333"/>
      <c r="N333"/>
      <c r="O333"/>
      <c r="P333"/>
      <c r="Q333"/>
      <c r="R333"/>
      <c r="S333"/>
      <c r="T333"/>
      <c r="U333"/>
      <c r="V333"/>
      <c r="W333"/>
      <c r="X333"/>
      <c r="Y333"/>
      <c r="Z333"/>
    </row>
    <row r="334" spans="1:26" ht="15.75" customHeight="1">
      <c r="A334" s="1">
        <v>285</v>
      </c>
      <c r="B334" s="1">
        <v>151351</v>
      </c>
      <c r="C334"/>
      <c r="D334"/>
      <c r="E334"/>
      <c r="F334"/>
      <c r="G334"/>
      <c r="H334"/>
      <c r="I334"/>
      <c r="J334"/>
      <c r="K334"/>
      <c r="L334"/>
      <c r="M334"/>
      <c r="N334"/>
      <c r="O334"/>
      <c r="P334"/>
      <c r="Q334"/>
      <c r="R334"/>
      <c r="S334"/>
      <c r="T334"/>
      <c r="U334"/>
      <c r="V334"/>
      <c r="W334"/>
      <c r="X334"/>
      <c r="Y334"/>
      <c r="Z334"/>
    </row>
    <row r="335" spans="1:26" ht="15.75" customHeight="1">
      <c r="A335" s="1">
        <v>286</v>
      </c>
      <c r="B335" s="1">
        <v>151351</v>
      </c>
      <c r="C335"/>
      <c r="D335"/>
      <c r="E335"/>
      <c r="F335"/>
      <c r="G335"/>
      <c r="H335"/>
      <c r="I335"/>
      <c r="J335"/>
      <c r="K335"/>
      <c r="L335"/>
      <c r="M335"/>
      <c r="N335"/>
      <c r="O335"/>
      <c r="P335"/>
      <c r="Q335"/>
      <c r="R335"/>
      <c r="S335"/>
      <c r="T335"/>
      <c r="U335"/>
      <c r="V335"/>
      <c r="W335"/>
      <c r="X335"/>
      <c r="Y335"/>
      <c r="Z335"/>
    </row>
    <row r="336" spans="1:26" ht="15.75" customHeight="1">
      <c r="A336" s="1">
        <v>287</v>
      </c>
      <c r="B336" s="1">
        <v>151351</v>
      </c>
      <c r="C336"/>
      <c r="D336"/>
      <c r="E336"/>
      <c r="F336"/>
      <c r="G336"/>
      <c r="H336"/>
      <c r="I336"/>
      <c r="J336"/>
      <c r="K336"/>
      <c r="L336"/>
      <c r="M336"/>
      <c r="N336"/>
      <c r="O336"/>
      <c r="P336"/>
      <c r="Q336"/>
      <c r="R336"/>
      <c r="S336"/>
      <c r="T336"/>
      <c r="U336"/>
      <c r="V336"/>
      <c r="W336"/>
      <c r="X336"/>
      <c r="Y336"/>
      <c r="Z336"/>
    </row>
    <row r="337" spans="1:26" ht="15.75" customHeight="1">
      <c r="A337" s="1">
        <v>509</v>
      </c>
      <c r="B337" s="1">
        <v>243780</v>
      </c>
      <c r="C337"/>
      <c r="D337"/>
      <c r="E337"/>
      <c r="F337"/>
      <c r="G337"/>
      <c r="H337"/>
      <c r="I337"/>
      <c r="J337"/>
      <c r="K337"/>
      <c r="L337"/>
      <c r="M337"/>
      <c r="N337"/>
      <c r="O337"/>
      <c r="P337"/>
      <c r="Q337"/>
      <c r="R337"/>
      <c r="S337"/>
      <c r="T337"/>
      <c r="U337"/>
      <c r="V337"/>
      <c r="W337"/>
      <c r="X337"/>
      <c r="Y337"/>
      <c r="Z337"/>
    </row>
    <row r="338" spans="1:26" ht="15.75" customHeight="1">
      <c r="A338" s="1">
        <v>951</v>
      </c>
      <c r="B338" s="1">
        <v>152080</v>
      </c>
      <c r="C338"/>
      <c r="D338"/>
      <c r="E338"/>
      <c r="F338"/>
      <c r="G338"/>
      <c r="H338"/>
      <c r="I338"/>
      <c r="J338"/>
      <c r="K338"/>
      <c r="L338"/>
      <c r="M338"/>
      <c r="N338"/>
      <c r="O338"/>
      <c r="P338"/>
      <c r="Q338"/>
      <c r="R338"/>
      <c r="S338"/>
      <c r="T338"/>
      <c r="U338"/>
      <c r="V338"/>
      <c r="W338"/>
      <c r="X338"/>
      <c r="Y338"/>
      <c r="Z338"/>
    </row>
    <row r="339" spans="1:26" ht="15.75" customHeight="1">
      <c r="A339" s="1">
        <v>952</v>
      </c>
      <c r="B339" s="1">
        <v>152080</v>
      </c>
      <c r="C339"/>
      <c r="D339"/>
      <c r="E339"/>
      <c r="F339"/>
      <c r="G339"/>
      <c r="H339"/>
      <c r="I339"/>
      <c r="J339"/>
      <c r="K339"/>
      <c r="L339"/>
      <c r="M339"/>
      <c r="N339"/>
      <c r="O339"/>
      <c r="P339"/>
      <c r="Q339"/>
      <c r="R339"/>
      <c r="S339"/>
      <c r="T339"/>
      <c r="U339"/>
      <c r="V339"/>
      <c r="W339"/>
      <c r="X339"/>
      <c r="Y339"/>
      <c r="Z339"/>
    </row>
    <row r="340" spans="1:26" ht="15.75" customHeight="1">
      <c r="A340" s="1">
        <v>953</v>
      </c>
      <c r="B340" s="1">
        <v>152080</v>
      </c>
      <c r="C340"/>
      <c r="D340"/>
      <c r="E340"/>
      <c r="F340"/>
      <c r="G340"/>
      <c r="H340"/>
      <c r="I340"/>
      <c r="J340"/>
      <c r="K340"/>
      <c r="L340"/>
      <c r="M340"/>
      <c r="N340"/>
      <c r="O340"/>
      <c r="P340"/>
      <c r="Q340"/>
      <c r="R340"/>
      <c r="S340"/>
      <c r="T340"/>
      <c r="U340"/>
      <c r="V340"/>
      <c r="W340"/>
      <c r="X340"/>
      <c r="Y340"/>
      <c r="Z340"/>
    </row>
    <row r="341" spans="1:26" ht="15.75" customHeight="1">
      <c r="A341" s="1">
        <v>321</v>
      </c>
      <c r="B341" s="1">
        <v>155399</v>
      </c>
      <c r="C341"/>
      <c r="D341"/>
      <c r="E341"/>
      <c r="F341"/>
      <c r="G341"/>
      <c r="H341"/>
      <c r="I341"/>
      <c r="J341"/>
      <c r="K341"/>
      <c r="L341"/>
      <c r="M341"/>
      <c r="N341"/>
      <c r="O341"/>
      <c r="P341"/>
      <c r="Q341"/>
      <c r="R341"/>
      <c r="S341"/>
      <c r="T341"/>
      <c r="U341"/>
      <c r="V341"/>
      <c r="W341"/>
      <c r="X341"/>
      <c r="Y341"/>
      <c r="Z341"/>
    </row>
    <row r="342" spans="1:26" ht="15.75" customHeight="1">
      <c r="A342" s="1">
        <v>322</v>
      </c>
      <c r="B342" s="1">
        <v>155399</v>
      </c>
      <c r="C342"/>
      <c r="D342"/>
      <c r="E342"/>
      <c r="F342"/>
      <c r="G342"/>
      <c r="H342"/>
      <c r="I342"/>
      <c r="J342"/>
      <c r="K342"/>
      <c r="L342"/>
      <c r="M342"/>
      <c r="N342"/>
      <c r="O342"/>
      <c r="P342"/>
      <c r="Q342"/>
      <c r="R342"/>
      <c r="S342"/>
      <c r="T342"/>
      <c r="U342"/>
      <c r="V342"/>
      <c r="W342"/>
      <c r="X342"/>
      <c r="Y342"/>
      <c r="Z342"/>
    </row>
    <row r="343" spans="1:26" ht="15.75" customHeight="1">
      <c r="A343" s="1">
        <v>323</v>
      </c>
      <c r="B343" s="1">
        <v>155399</v>
      </c>
      <c r="C343"/>
      <c r="D343"/>
      <c r="E343"/>
      <c r="F343"/>
      <c r="G343"/>
      <c r="H343"/>
      <c r="I343"/>
      <c r="J343"/>
      <c r="K343"/>
      <c r="L343"/>
      <c r="M343"/>
      <c r="N343"/>
      <c r="O343"/>
      <c r="P343"/>
      <c r="Q343"/>
      <c r="R343"/>
      <c r="S343"/>
      <c r="T343"/>
      <c r="U343"/>
      <c r="V343"/>
      <c r="W343"/>
      <c r="X343"/>
      <c r="Y343"/>
      <c r="Z343"/>
    </row>
    <row r="344" spans="1:26" ht="15.75" customHeight="1">
      <c r="A344" s="1">
        <v>324</v>
      </c>
      <c r="B344" s="1">
        <v>155399</v>
      </c>
      <c r="C344"/>
      <c r="D344"/>
      <c r="E344"/>
      <c r="F344"/>
      <c r="G344"/>
      <c r="H344"/>
      <c r="I344"/>
      <c r="J344"/>
      <c r="K344"/>
      <c r="L344"/>
      <c r="M344"/>
      <c r="N344"/>
      <c r="O344"/>
      <c r="P344"/>
      <c r="Q344"/>
      <c r="R344"/>
      <c r="S344"/>
      <c r="T344"/>
      <c r="U344"/>
      <c r="V344"/>
      <c r="W344"/>
      <c r="X344"/>
      <c r="Y344"/>
      <c r="Z344"/>
    </row>
    <row r="345" spans="1:26" ht="15.75" customHeight="1">
      <c r="A345" s="1">
        <v>325</v>
      </c>
      <c r="B345" s="1">
        <v>155399</v>
      </c>
      <c r="C345"/>
      <c r="D345"/>
      <c r="E345"/>
      <c r="F345"/>
      <c r="G345"/>
      <c r="H345"/>
      <c r="I345"/>
      <c r="J345"/>
      <c r="K345"/>
      <c r="L345"/>
      <c r="M345"/>
      <c r="N345"/>
      <c r="O345"/>
      <c r="P345"/>
      <c r="Q345"/>
      <c r="R345"/>
      <c r="S345"/>
      <c r="T345"/>
      <c r="U345"/>
      <c r="V345"/>
      <c r="W345"/>
      <c r="X345"/>
      <c r="Y345"/>
      <c r="Z345"/>
    </row>
    <row r="346" spans="1:26" ht="15.75" customHeight="1">
      <c r="A346" s="1">
        <v>835</v>
      </c>
      <c r="B346" s="1">
        <v>155317</v>
      </c>
      <c r="C346"/>
      <c r="D346"/>
      <c r="E346"/>
      <c r="F346"/>
      <c r="G346"/>
      <c r="H346"/>
      <c r="I346"/>
      <c r="J346"/>
      <c r="K346"/>
      <c r="L346"/>
      <c r="M346"/>
      <c r="N346"/>
      <c r="O346"/>
      <c r="P346"/>
      <c r="Q346"/>
      <c r="R346"/>
      <c r="S346"/>
      <c r="T346"/>
      <c r="U346"/>
      <c r="V346"/>
      <c r="W346"/>
      <c r="X346"/>
      <c r="Y346"/>
      <c r="Z346"/>
    </row>
    <row r="347" spans="1:26" ht="15.75" customHeight="1">
      <c r="A347" s="1">
        <v>836</v>
      </c>
      <c r="B347" s="1">
        <v>155317</v>
      </c>
      <c r="C347"/>
      <c r="D347"/>
      <c r="E347"/>
      <c r="F347"/>
      <c r="G347"/>
      <c r="H347"/>
      <c r="I347"/>
      <c r="J347"/>
      <c r="K347"/>
      <c r="L347"/>
      <c r="M347"/>
      <c r="N347"/>
      <c r="O347"/>
      <c r="P347"/>
      <c r="Q347"/>
      <c r="R347"/>
      <c r="S347"/>
      <c r="T347"/>
      <c r="U347"/>
      <c r="V347"/>
      <c r="W347"/>
      <c r="X347"/>
      <c r="Y347"/>
      <c r="Z347"/>
    </row>
    <row r="348" spans="1:26" ht="15.75" customHeight="1">
      <c r="A348" s="1">
        <v>837</v>
      </c>
      <c r="B348" s="1">
        <v>155317</v>
      </c>
      <c r="C348"/>
      <c r="D348"/>
      <c r="E348"/>
      <c r="F348"/>
      <c r="G348"/>
      <c r="H348"/>
      <c r="I348"/>
      <c r="J348"/>
      <c r="K348"/>
      <c r="L348"/>
      <c r="M348"/>
      <c r="N348"/>
      <c r="O348"/>
      <c r="P348"/>
      <c r="Q348"/>
      <c r="R348"/>
      <c r="S348"/>
      <c r="T348"/>
      <c r="U348"/>
      <c r="V348"/>
      <c r="W348"/>
      <c r="X348"/>
      <c r="Y348"/>
      <c r="Z348"/>
    </row>
    <row r="349" spans="1:26" ht="15.75" customHeight="1">
      <c r="A349" s="1">
        <v>838</v>
      </c>
      <c r="B349" s="1">
        <v>155317</v>
      </c>
      <c r="C349"/>
      <c r="D349"/>
      <c r="E349"/>
      <c r="F349"/>
      <c r="G349"/>
      <c r="H349"/>
      <c r="I349"/>
      <c r="J349"/>
      <c r="K349"/>
      <c r="L349"/>
      <c r="M349"/>
      <c r="N349"/>
      <c r="O349"/>
      <c r="P349"/>
      <c r="Q349"/>
      <c r="R349"/>
      <c r="S349"/>
      <c r="T349"/>
      <c r="U349"/>
      <c r="V349"/>
      <c r="W349"/>
      <c r="X349"/>
      <c r="Y349"/>
      <c r="Z349"/>
    </row>
    <row r="350" spans="1:26" ht="15.75" customHeight="1">
      <c r="A350" s="1">
        <v>839</v>
      </c>
      <c r="B350" s="1">
        <v>155317</v>
      </c>
      <c r="C350"/>
      <c r="D350"/>
      <c r="E350"/>
      <c r="F350"/>
      <c r="G350"/>
      <c r="H350"/>
      <c r="I350"/>
      <c r="J350"/>
      <c r="K350"/>
      <c r="L350"/>
      <c r="M350"/>
      <c r="N350"/>
      <c r="O350"/>
      <c r="P350"/>
      <c r="Q350"/>
      <c r="R350"/>
      <c r="S350"/>
      <c r="T350"/>
      <c r="U350"/>
      <c r="V350"/>
      <c r="W350"/>
      <c r="X350"/>
      <c r="Y350"/>
      <c r="Z350"/>
    </row>
    <row r="351" spans="1:26" ht="15.75" customHeight="1">
      <c r="A351" s="1">
        <v>840</v>
      </c>
      <c r="B351" s="1">
        <v>157085</v>
      </c>
      <c r="C351"/>
      <c r="D351"/>
      <c r="E351"/>
      <c r="F351"/>
      <c r="G351"/>
      <c r="H351"/>
      <c r="I351"/>
      <c r="J351"/>
      <c r="K351"/>
      <c r="L351"/>
      <c r="M351"/>
      <c r="N351"/>
      <c r="O351"/>
      <c r="P351"/>
      <c r="Q351"/>
      <c r="R351"/>
      <c r="S351"/>
      <c r="T351"/>
      <c r="U351"/>
      <c r="V351"/>
      <c r="W351"/>
      <c r="X351"/>
      <c r="Y351"/>
      <c r="Z351"/>
    </row>
    <row r="352" spans="1:26" ht="15.75" customHeight="1">
      <c r="A352" s="1">
        <v>841</v>
      </c>
      <c r="B352" s="1">
        <v>157085</v>
      </c>
      <c r="C352"/>
      <c r="D352"/>
      <c r="E352"/>
      <c r="F352"/>
      <c r="G352"/>
      <c r="H352"/>
      <c r="I352"/>
      <c r="J352"/>
      <c r="K352"/>
      <c r="L352"/>
      <c r="M352"/>
      <c r="N352"/>
      <c r="O352"/>
      <c r="P352"/>
      <c r="Q352"/>
      <c r="R352"/>
      <c r="S352"/>
      <c r="T352"/>
      <c r="U352"/>
      <c r="V352"/>
      <c r="W352"/>
      <c r="X352"/>
      <c r="Y352"/>
      <c r="Z352"/>
    </row>
    <row r="353" spans="1:26" ht="15.75" customHeight="1">
      <c r="A353" s="1">
        <v>842</v>
      </c>
      <c r="B353" s="1">
        <v>157085</v>
      </c>
      <c r="C353"/>
      <c r="D353"/>
      <c r="E353"/>
      <c r="F353"/>
      <c r="G353"/>
      <c r="H353"/>
      <c r="I353"/>
      <c r="J353"/>
      <c r="K353"/>
      <c r="L353"/>
      <c r="M353"/>
      <c r="N353"/>
      <c r="O353"/>
      <c r="P353"/>
      <c r="Q353"/>
      <c r="R353"/>
      <c r="S353"/>
      <c r="T353"/>
      <c r="U353"/>
      <c r="V353"/>
      <c r="W353"/>
      <c r="X353"/>
      <c r="Y353"/>
      <c r="Z353"/>
    </row>
    <row r="354" spans="1:26" ht="15.75" customHeight="1">
      <c r="A354" s="1">
        <v>843</v>
      </c>
      <c r="B354" s="1">
        <v>157085</v>
      </c>
      <c r="C354"/>
      <c r="D354"/>
      <c r="E354"/>
      <c r="F354"/>
      <c r="G354"/>
      <c r="H354"/>
      <c r="I354"/>
      <c r="J354"/>
      <c r="K354"/>
      <c r="L354"/>
      <c r="M354"/>
      <c r="N354"/>
      <c r="O354"/>
      <c r="P354"/>
      <c r="Q354"/>
      <c r="R354"/>
      <c r="S354"/>
      <c r="T354"/>
      <c r="U354"/>
      <c r="V354"/>
      <c r="W354"/>
      <c r="X354"/>
      <c r="Y354"/>
      <c r="Z354"/>
    </row>
    <row r="355" spans="1:26" ht="15.75" customHeight="1">
      <c r="A355" s="1">
        <v>844</v>
      </c>
      <c r="B355" s="1">
        <v>157085</v>
      </c>
      <c r="C355"/>
      <c r="D355"/>
      <c r="E355"/>
      <c r="F355"/>
      <c r="G355"/>
      <c r="H355"/>
      <c r="I355"/>
      <c r="J355"/>
      <c r="K355"/>
      <c r="L355"/>
      <c r="M355"/>
      <c r="N355"/>
      <c r="O355"/>
      <c r="P355"/>
      <c r="Q355"/>
      <c r="R355"/>
      <c r="S355"/>
      <c r="T355"/>
      <c r="U355"/>
      <c r="V355"/>
      <c r="W355"/>
      <c r="X355"/>
      <c r="Y355"/>
      <c r="Z355"/>
    </row>
    <row r="356" spans="1:26" ht="15.75" customHeight="1">
      <c r="A356" s="1">
        <v>845</v>
      </c>
      <c r="B356" s="1">
        <v>157085</v>
      </c>
      <c r="C356"/>
      <c r="D356"/>
      <c r="E356"/>
      <c r="F356"/>
      <c r="G356"/>
      <c r="H356"/>
      <c r="I356"/>
      <c r="J356"/>
      <c r="K356"/>
      <c r="L356"/>
      <c r="M356"/>
      <c r="N356"/>
      <c r="O356"/>
      <c r="P356"/>
      <c r="Q356"/>
      <c r="R356"/>
      <c r="S356"/>
      <c r="T356"/>
      <c r="U356"/>
      <c r="V356"/>
      <c r="W356"/>
      <c r="X356"/>
      <c r="Y356"/>
      <c r="Z356"/>
    </row>
    <row r="357" spans="1:26" ht="15.75" customHeight="1">
      <c r="A357" s="1">
        <v>846</v>
      </c>
      <c r="B357" s="1">
        <v>157085</v>
      </c>
      <c r="C357"/>
      <c r="D357"/>
      <c r="E357"/>
      <c r="F357"/>
      <c r="G357"/>
      <c r="H357"/>
      <c r="I357"/>
      <c r="J357"/>
      <c r="K357"/>
      <c r="L357"/>
      <c r="M357"/>
      <c r="N357"/>
      <c r="O357"/>
      <c r="P357"/>
      <c r="Q357"/>
      <c r="R357"/>
      <c r="S357"/>
      <c r="T357"/>
      <c r="U357"/>
      <c r="V357"/>
      <c r="W357"/>
      <c r="X357"/>
      <c r="Y357"/>
      <c r="Z357"/>
    </row>
    <row r="358" spans="1:26" ht="15.75" customHeight="1">
      <c r="A358" s="1">
        <v>847</v>
      </c>
      <c r="B358" s="1">
        <v>157085</v>
      </c>
      <c r="C358"/>
      <c r="D358"/>
      <c r="E358"/>
      <c r="F358"/>
      <c r="G358"/>
      <c r="H358"/>
      <c r="I358"/>
      <c r="J358"/>
      <c r="K358"/>
      <c r="L358"/>
      <c r="M358"/>
      <c r="N358"/>
      <c r="O358"/>
      <c r="P358"/>
      <c r="Q358"/>
      <c r="R358"/>
      <c r="S358"/>
      <c r="T358"/>
      <c r="U358"/>
      <c r="V358"/>
      <c r="W358"/>
      <c r="X358"/>
      <c r="Y358"/>
      <c r="Z358"/>
    </row>
    <row r="359" spans="1:26" ht="15.75" customHeight="1">
      <c r="A359" s="1">
        <v>848</v>
      </c>
      <c r="B359" s="1">
        <v>157085</v>
      </c>
      <c r="C359"/>
      <c r="D359"/>
      <c r="E359"/>
      <c r="F359"/>
      <c r="G359"/>
      <c r="H359"/>
      <c r="I359"/>
      <c r="J359"/>
      <c r="K359"/>
      <c r="L359"/>
      <c r="M359"/>
      <c r="N359"/>
      <c r="O359"/>
      <c r="P359"/>
      <c r="Q359"/>
      <c r="R359"/>
      <c r="S359"/>
      <c r="T359"/>
      <c r="U359"/>
      <c r="V359"/>
      <c r="W359"/>
      <c r="X359"/>
      <c r="Y359"/>
      <c r="Z359"/>
    </row>
    <row r="360" spans="1:26" ht="15.75" customHeight="1">
      <c r="A360" s="1">
        <v>853</v>
      </c>
      <c r="B360" s="1">
        <v>157289</v>
      </c>
      <c r="C360"/>
      <c r="D360"/>
      <c r="E360"/>
      <c r="F360"/>
      <c r="G360"/>
      <c r="H360"/>
      <c r="I360"/>
      <c r="J360"/>
      <c r="K360"/>
      <c r="L360"/>
      <c r="M360"/>
      <c r="N360"/>
      <c r="O360"/>
      <c r="P360"/>
      <c r="Q360"/>
      <c r="R360"/>
      <c r="S360"/>
      <c r="T360"/>
      <c r="U360"/>
      <c r="V360"/>
      <c r="W360"/>
      <c r="X360"/>
      <c r="Y360"/>
      <c r="Z360"/>
    </row>
    <row r="361" spans="1:26" ht="15.75" customHeight="1">
      <c r="A361" s="1">
        <v>854</v>
      </c>
      <c r="B361" s="1">
        <v>157289</v>
      </c>
      <c r="C361"/>
      <c r="D361"/>
      <c r="E361"/>
      <c r="F361"/>
      <c r="G361"/>
      <c r="H361"/>
      <c r="I361"/>
      <c r="J361"/>
      <c r="K361"/>
      <c r="L361"/>
      <c r="M361"/>
      <c r="N361"/>
      <c r="O361"/>
      <c r="P361"/>
      <c r="Q361"/>
      <c r="R361"/>
      <c r="S361"/>
      <c r="T361"/>
      <c r="U361"/>
      <c r="V361"/>
      <c r="W361"/>
      <c r="X361"/>
      <c r="Y361"/>
      <c r="Z361"/>
    </row>
    <row r="362" spans="1:26" ht="15.75" customHeight="1">
      <c r="A362" s="1">
        <v>344</v>
      </c>
      <c r="B362" s="1">
        <v>159391</v>
      </c>
      <c r="C362"/>
      <c r="D362"/>
      <c r="E362"/>
      <c r="F362"/>
      <c r="G362"/>
      <c r="H362"/>
      <c r="I362"/>
      <c r="J362"/>
      <c r="K362"/>
      <c r="L362"/>
      <c r="M362"/>
      <c r="N362"/>
      <c r="O362"/>
      <c r="P362"/>
      <c r="Q362"/>
      <c r="R362"/>
      <c r="S362"/>
      <c r="T362"/>
      <c r="U362"/>
      <c r="V362"/>
      <c r="W362"/>
      <c r="X362"/>
      <c r="Y362"/>
      <c r="Z362"/>
    </row>
    <row r="363" spans="1:26" ht="15.75" customHeight="1">
      <c r="A363" s="1">
        <v>345</v>
      </c>
      <c r="B363" s="1">
        <v>159391</v>
      </c>
      <c r="C363"/>
      <c r="D363"/>
      <c r="E363"/>
      <c r="F363"/>
      <c r="G363"/>
      <c r="H363"/>
      <c r="I363"/>
      <c r="J363"/>
      <c r="K363"/>
      <c r="L363"/>
      <c r="M363"/>
      <c r="N363"/>
      <c r="O363"/>
      <c r="P363"/>
      <c r="Q363"/>
      <c r="R363"/>
      <c r="S363"/>
      <c r="T363"/>
      <c r="U363"/>
      <c r="V363"/>
      <c r="W363"/>
      <c r="X363"/>
      <c r="Y363"/>
      <c r="Z363"/>
    </row>
    <row r="364" spans="1:26" ht="15.75" customHeight="1">
      <c r="A364" s="1">
        <v>346</v>
      </c>
      <c r="B364" s="1">
        <v>159391</v>
      </c>
      <c r="C364"/>
      <c r="D364"/>
      <c r="E364"/>
      <c r="F364"/>
      <c r="G364"/>
      <c r="H364"/>
      <c r="I364"/>
      <c r="J364"/>
      <c r="K364"/>
      <c r="L364"/>
      <c r="M364"/>
      <c r="N364"/>
      <c r="O364"/>
      <c r="P364"/>
      <c r="Q364"/>
      <c r="R364"/>
      <c r="S364"/>
      <c r="T364"/>
      <c r="U364"/>
      <c r="V364"/>
      <c r="W364"/>
      <c r="X364"/>
      <c r="Y364"/>
      <c r="Z364"/>
    </row>
    <row r="365" spans="1:26" ht="15.75" customHeight="1">
      <c r="A365" s="1">
        <v>347</v>
      </c>
      <c r="B365" s="1">
        <v>159391</v>
      </c>
      <c r="C365"/>
      <c r="D365"/>
      <c r="E365"/>
      <c r="F365"/>
      <c r="G365"/>
      <c r="H365"/>
      <c r="I365"/>
      <c r="J365"/>
      <c r="K365"/>
      <c r="L365"/>
      <c r="M365"/>
      <c r="N365"/>
      <c r="O365"/>
      <c r="P365"/>
      <c r="Q365"/>
      <c r="R365"/>
      <c r="S365"/>
      <c r="T365"/>
      <c r="U365"/>
      <c r="V365"/>
      <c r="W365"/>
      <c r="X365"/>
      <c r="Y365"/>
      <c r="Z365"/>
    </row>
    <row r="366" spans="1:26" ht="15.75" customHeight="1">
      <c r="A366" s="1">
        <v>348</v>
      </c>
      <c r="B366" s="1">
        <v>159391</v>
      </c>
      <c r="C366"/>
      <c r="D366"/>
      <c r="E366"/>
      <c r="F366"/>
      <c r="G366"/>
      <c r="H366"/>
      <c r="I366"/>
      <c r="J366"/>
      <c r="K366"/>
      <c r="L366"/>
      <c r="M366"/>
      <c r="N366"/>
      <c r="O366"/>
      <c r="P366"/>
      <c r="Q366"/>
      <c r="R366"/>
      <c r="S366"/>
      <c r="T366"/>
      <c r="U366"/>
      <c r="V366"/>
      <c r="W366"/>
      <c r="X366"/>
      <c r="Y366"/>
      <c r="Z366"/>
    </row>
    <row r="367" spans="1:26" ht="15.75" customHeight="1">
      <c r="A367" s="1">
        <v>349</v>
      </c>
      <c r="B367" s="1">
        <v>159391</v>
      </c>
      <c r="C367"/>
      <c r="D367"/>
      <c r="E367"/>
      <c r="F367"/>
      <c r="G367"/>
      <c r="H367"/>
      <c r="I367"/>
      <c r="J367"/>
      <c r="K367"/>
      <c r="L367"/>
      <c r="M367"/>
      <c r="N367"/>
      <c r="O367"/>
      <c r="P367"/>
      <c r="Q367"/>
      <c r="R367"/>
      <c r="S367"/>
      <c r="T367"/>
      <c r="U367"/>
      <c r="V367"/>
      <c r="W367"/>
      <c r="X367"/>
      <c r="Y367"/>
      <c r="Z367"/>
    </row>
    <row r="368" spans="1:26" ht="15.75" customHeight="1">
      <c r="A368" s="1">
        <v>350</v>
      </c>
      <c r="B368" s="1">
        <v>159647</v>
      </c>
      <c r="C368"/>
      <c r="D368"/>
      <c r="E368"/>
      <c r="F368"/>
      <c r="G368"/>
      <c r="H368"/>
      <c r="I368"/>
      <c r="J368"/>
      <c r="K368"/>
      <c r="L368"/>
      <c r="M368"/>
      <c r="N368"/>
      <c r="O368"/>
      <c r="P368"/>
      <c r="Q368"/>
      <c r="R368"/>
      <c r="S368"/>
      <c r="T368"/>
      <c r="U368"/>
      <c r="V368"/>
      <c r="W368"/>
      <c r="X368"/>
      <c r="Y368"/>
      <c r="Z368"/>
    </row>
    <row r="369" spans="1:26" ht="15.75" customHeight="1">
      <c r="A369" s="1">
        <v>351</v>
      </c>
      <c r="B369" s="1">
        <v>159647</v>
      </c>
      <c r="C369"/>
      <c r="D369"/>
      <c r="E369"/>
      <c r="F369"/>
      <c r="G369"/>
      <c r="H369"/>
      <c r="I369"/>
      <c r="J369"/>
      <c r="K369"/>
      <c r="L369"/>
      <c r="M369"/>
      <c r="N369"/>
      <c r="O369"/>
      <c r="P369"/>
      <c r="Q369"/>
      <c r="R369"/>
      <c r="S369"/>
      <c r="T369"/>
      <c r="U369"/>
      <c r="V369"/>
      <c r="W369"/>
      <c r="X369"/>
      <c r="Y369"/>
      <c r="Z369"/>
    </row>
    <row r="370" spans="1:26" ht="15.75" customHeight="1">
      <c r="A370" s="1">
        <v>352</v>
      </c>
      <c r="B370" s="1">
        <v>159647</v>
      </c>
      <c r="C370"/>
      <c r="D370"/>
      <c r="E370"/>
      <c r="F370"/>
      <c r="G370"/>
      <c r="H370"/>
      <c r="I370"/>
      <c r="J370"/>
      <c r="K370"/>
      <c r="L370"/>
      <c r="M370"/>
      <c r="N370"/>
      <c r="O370"/>
      <c r="P370"/>
      <c r="Q370"/>
      <c r="R370"/>
      <c r="S370"/>
      <c r="T370"/>
      <c r="U370"/>
      <c r="V370"/>
      <c r="W370"/>
      <c r="X370"/>
      <c r="Y370"/>
      <c r="Z370"/>
    </row>
    <row r="371" spans="1:26" ht="15.75" customHeight="1">
      <c r="A371" s="1">
        <v>672</v>
      </c>
      <c r="B371" s="1">
        <v>160755</v>
      </c>
      <c r="C371"/>
      <c r="D371"/>
      <c r="E371"/>
      <c r="F371"/>
      <c r="G371"/>
      <c r="H371"/>
      <c r="I371"/>
      <c r="J371"/>
      <c r="K371"/>
      <c r="L371"/>
      <c r="M371"/>
      <c r="N371"/>
      <c r="O371"/>
      <c r="P371"/>
      <c r="Q371"/>
      <c r="R371"/>
      <c r="S371"/>
      <c r="T371"/>
      <c r="U371"/>
      <c r="V371"/>
      <c r="W371"/>
      <c r="X371"/>
      <c r="Y371"/>
      <c r="Z371"/>
    </row>
    <row r="372" spans="1:26" ht="15.75" customHeight="1">
      <c r="A372" s="1">
        <v>673</v>
      </c>
      <c r="B372" s="1">
        <v>160755</v>
      </c>
      <c r="C372"/>
      <c r="D372"/>
      <c r="E372"/>
      <c r="F372"/>
      <c r="G372"/>
      <c r="H372"/>
      <c r="I372"/>
      <c r="J372"/>
      <c r="K372"/>
      <c r="L372"/>
      <c r="M372"/>
      <c r="N372"/>
      <c r="O372"/>
      <c r="P372"/>
      <c r="Q372"/>
      <c r="R372"/>
      <c r="S372"/>
      <c r="T372"/>
      <c r="U372"/>
      <c r="V372"/>
      <c r="W372"/>
      <c r="X372"/>
      <c r="Y372"/>
      <c r="Z372"/>
    </row>
    <row r="373" spans="1:26" ht="15.75" customHeight="1">
      <c r="A373" s="1">
        <v>674</v>
      </c>
      <c r="B373" s="1">
        <v>160755</v>
      </c>
      <c r="C373"/>
      <c r="D373"/>
      <c r="E373"/>
      <c r="F373"/>
      <c r="G373"/>
      <c r="H373"/>
      <c r="I373"/>
      <c r="J373"/>
      <c r="K373"/>
      <c r="L373"/>
      <c r="M373"/>
      <c r="N373"/>
      <c r="O373"/>
      <c r="P373"/>
      <c r="Q373"/>
      <c r="R373"/>
      <c r="S373"/>
      <c r="T373"/>
      <c r="U373"/>
      <c r="V373"/>
      <c r="W373"/>
      <c r="X373"/>
      <c r="Y373"/>
      <c r="Z373"/>
    </row>
    <row r="374" spans="1:26" ht="15.75" customHeight="1">
      <c r="A374" s="1">
        <v>675</v>
      </c>
      <c r="B374" s="1">
        <v>160755</v>
      </c>
      <c r="C374"/>
      <c r="D374"/>
      <c r="E374"/>
      <c r="F374"/>
      <c r="G374"/>
      <c r="H374"/>
      <c r="I374"/>
      <c r="J374"/>
      <c r="K374"/>
      <c r="L374"/>
      <c r="M374"/>
      <c r="N374"/>
      <c r="O374"/>
      <c r="P374"/>
      <c r="Q374"/>
      <c r="R374"/>
      <c r="S374"/>
      <c r="T374"/>
      <c r="U374"/>
      <c r="V374"/>
      <c r="W374"/>
      <c r="X374"/>
      <c r="Y374"/>
      <c r="Z374"/>
    </row>
    <row r="375" spans="1:26" ht="15.75" customHeight="1">
      <c r="A375" s="1">
        <v>676</v>
      </c>
      <c r="B375" s="1">
        <v>160755</v>
      </c>
      <c r="C375"/>
      <c r="D375"/>
      <c r="E375"/>
      <c r="F375"/>
      <c r="G375"/>
      <c r="H375"/>
      <c r="I375"/>
      <c r="J375"/>
      <c r="K375"/>
      <c r="L375"/>
      <c r="M375"/>
      <c r="N375"/>
      <c r="O375"/>
      <c r="P375"/>
      <c r="Q375"/>
      <c r="R375"/>
      <c r="S375"/>
      <c r="T375"/>
      <c r="U375"/>
      <c r="V375"/>
      <c r="W375"/>
      <c r="X375"/>
      <c r="Y375"/>
      <c r="Z375"/>
    </row>
    <row r="376" spans="1:26" ht="15.75" customHeight="1">
      <c r="A376" s="1">
        <v>677</v>
      </c>
      <c r="B376" s="1">
        <v>160755</v>
      </c>
      <c r="C376"/>
      <c r="D376"/>
      <c r="E376"/>
      <c r="F376"/>
      <c r="G376"/>
      <c r="H376"/>
      <c r="I376"/>
      <c r="J376"/>
      <c r="K376"/>
      <c r="L376"/>
      <c r="M376"/>
      <c r="N376"/>
      <c r="O376"/>
      <c r="P376"/>
      <c r="Q376"/>
      <c r="R376"/>
      <c r="S376"/>
      <c r="T376"/>
      <c r="U376"/>
      <c r="V376"/>
      <c r="W376"/>
      <c r="X376"/>
      <c r="Y376"/>
      <c r="Z376"/>
    </row>
    <row r="377" spans="1:26" ht="15.75" customHeight="1">
      <c r="A377" s="1">
        <v>849</v>
      </c>
      <c r="B377" s="1">
        <v>160658</v>
      </c>
      <c r="C377"/>
      <c r="D377"/>
      <c r="E377"/>
      <c r="F377"/>
      <c r="G377"/>
      <c r="H377"/>
      <c r="I377"/>
      <c r="J377"/>
      <c r="K377"/>
      <c r="L377"/>
      <c r="M377"/>
      <c r="N377"/>
      <c r="O377"/>
      <c r="P377"/>
      <c r="Q377"/>
      <c r="R377"/>
      <c r="S377"/>
      <c r="T377"/>
      <c r="U377"/>
      <c r="V377"/>
      <c r="W377"/>
      <c r="X377"/>
      <c r="Y377"/>
      <c r="Z377"/>
    </row>
    <row r="378" spans="1:26" ht="15.75" customHeight="1">
      <c r="A378" s="1">
        <v>850</v>
      </c>
      <c r="B378" s="1">
        <v>160658</v>
      </c>
      <c r="C378"/>
      <c r="D378"/>
      <c r="E378"/>
      <c r="F378"/>
      <c r="G378"/>
      <c r="H378"/>
      <c r="I378"/>
      <c r="J378"/>
      <c r="K378"/>
      <c r="L378"/>
      <c r="M378"/>
      <c r="N378"/>
      <c r="O378"/>
      <c r="P378"/>
      <c r="Q378"/>
      <c r="R378"/>
      <c r="S378"/>
      <c r="T378"/>
      <c r="U378"/>
      <c r="V378"/>
      <c r="W378"/>
      <c r="X378"/>
      <c r="Y378"/>
      <c r="Z378"/>
    </row>
    <row r="379" spans="1:26" ht="15.75" customHeight="1">
      <c r="A379" s="1">
        <v>851</v>
      </c>
      <c r="B379" s="1">
        <v>160658</v>
      </c>
      <c r="C379"/>
      <c r="D379"/>
      <c r="E379"/>
      <c r="F379"/>
      <c r="G379"/>
      <c r="H379"/>
      <c r="I379"/>
      <c r="J379"/>
      <c r="K379"/>
      <c r="L379"/>
      <c r="M379"/>
      <c r="N379"/>
      <c r="O379"/>
      <c r="P379"/>
      <c r="Q379"/>
      <c r="R379"/>
      <c r="S379"/>
      <c r="T379"/>
      <c r="U379"/>
      <c r="V379"/>
      <c r="W379"/>
      <c r="X379"/>
      <c r="Y379"/>
      <c r="Z379"/>
    </row>
    <row r="380" spans="1:26" ht="15.75" customHeight="1">
      <c r="A380" s="1">
        <v>852</v>
      </c>
      <c r="B380" s="1">
        <v>160658</v>
      </c>
      <c r="C380"/>
      <c r="D380"/>
      <c r="E380"/>
      <c r="F380"/>
      <c r="G380"/>
      <c r="H380"/>
      <c r="I380"/>
      <c r="J380"/>
      <c r="K380"/>
      <c r="L380"/>
      <c r="M380"/>
      <c r="N380"/>
      <c r="O380"/>
      <c r="P380"/>
      <c r="Q380"/>
      <c r="R380"/>
      <c r="S380"/>
      <c r="T380"/>
      <c r="U380"/>
      <c r="V380"/>
      <c r="W380"/>
      <c r="X380"/>
      <c r="Y380"/>
      <c r="Z380"/>
    </row>
    <row r="381" spans="1:26" ht="15.75" customHeight="1">
      <c r="C381"/>
      <c r="D381"/>
      <c r="E381"/>
      <c r="F381"/>
      <c r="G381"/>
      <c r="H381"/>
      <c r="I381"/>
      <c r="J381"/>
      <c r="K381"/>
      <c r="L381"/>
      <c r="M381"/>
      <c r="N381"/>
      <c r="O381"/>
      <c r="P381"/>
      <c r="Q381"/>
      <c r="R381"/>
      <c r="S381"/>
      <c r="T381"/>
      <c r="U381"/>
      <c r="V381"/>
      <c r="W381"/>
      <c r="X381"/>
      <c r="Y381"/>
      <c r="Z381"/>
    </row>
    <row r="382" spans="1:26" ht="15.75" customHeight="1">
      <c r="C382"/>
      <c r="D382"/>
      <c r="E382"/>
      <c r="F382"/>
      <c r="G382"/>
      <c r="H382"/>
      <c r="I382"/>
      <c r="J382"/>
      <c r="K382"/>
      <c r="L382"/>
      <c r="M382"/>
      <c r="N382"/>
      <c r="O382"/>
      <c r="P382"/>
      <c r="Q382"/>
      <c r="R382"/>
      <c r="S382"/>
      <c r="T382"/>
      <c r="U382"/>
      <c r="V382"/>
      <c r="W382"/>
      <c r="X382"/>
      <c r="Y382"/>
      <c r="Z382"/>
    </row>
    <row r="383" spans="1:26" ht="15.75" customHeight="1">
      <c r="C383"/>
      <c r="D383"/>
      <c r="E383"/>
      <c r="F383"/>
      <c r="G383"/>
      <c r="H383"/>
      <c r="I383"/>
      <c r="J383"/>
      <c r="K383"/>
      <c r="L383"/>
      <c r="M383"/>
      <c r="N383"/>
      <c r="O383"/>
      <c r="P383"/>
      <c r="Q383"/>
      <c r="R383"/>
      <c r="S383"/>
      <c r="T383"/>
      <c r="U383"/>
      <c r="V383"/>
      <c r="W383"/>
      <c r="X383"/>
      <c r="Y383"/>
      <c r="Z383"/>
    </row>
    <row r="384" spans="1:26" ht="15.75" customHeight="1">
      <c r="C384"/>
      <c r="D384"/>
      <c r="E384"/>
      <c r="F384"/>
      <c r="G384"/>
      <c r="H384"/>
      <c r="I384"/>
      <c r="J384"/>
      <c r="K384"/>
      <c r="L384"/>
      <c r="M384"/>
      <c r="N384"/>
      <c r="O384"/>
      <c r="P384"/>
      <c r="Q384"/>
      <c r="R384"/>
      <c r="S384"/>
      <c r="T384"/>
      <c r="U384"/>
      <c r="V384"/>
      <c r="W384"/>
      <c r="X384"/>
      <c r="Y384"/>
      <c r="Z384"/>
    </row>
    <row r="385" spans="1:26" ht="15.75" customHeight="1">
      <c r="C385"/>
      <c r="D385"/>
      <c r="E385"/>
      <c r="F385"/>
      <c r="G385"/>
      <c r="H385"/>
      <c r="I385"/>
      <c r="J385"/>
      <c r="K385"/>
      <c r="L385"/>
      <c r="M385"/>
      <c r="N385"/>
      <c r="O385"/>
      <c r="P385"/>
      <c r="Q385"/>
      <c r="R385"/>
      <c r="S385"/>
      <c r="T385"/>
      <c r="U385"/>
      <c r="V385"/>
      <c r="W385"/>
      <c r="X385"/>
      <c r="Y385"/>
      <c r="Z385"/>
    </row>
    <row r="386" spans="1:26" ht="15.75" customHeight="1">
      <c r="A386" s="1">
        <v>66</v>
      </c>
      <c r="B386" s="1">
        <v>164872</v>
      </c>
      <c r="C386"/>
      <c r="D386"/>
      <c r="E386"/>
      <c r="F386"/>
      <c r="G386"/>
      <c r="H386"/>
      <c r="I386"/>
      <c r="J386"/>
      <c r="K386"/>
      <c r="L386"/>
      <c r="M386"/>
      <c r="N386"/>
      <c r="O386"/>
      <c r="P386"/>
      <c r="Q386"/>
      <c r="R386"/>
      <c r="S386"/>
      <c r="T386"/>
      <c r="U386"/>
      <c r="V386"/>
      <c r="W386"/>
      <c r="X386"/>
      <c r="Y386"/>
      <c r="Z386"/>
    </row>
    <row r="387" spans="1:26" ht="15.75" customHeight="1">
      <c r="A387" s="1">
        <v>67</v>
      </c>
      <c r="B387" s="1">
        <v>164872</v>
      </c>
      <c r="C387"/>
      <c r="D387"/>
      <c r="E387"/>
      <c r="F387"/>
      <c r="G387"/>
      <c r="H387"/>
      <c r="I387"/>
      <c r="J387"/>
      <c r="K387"/>
      <c r="L387"/>
      <c r="M387"/>
      <c r="N387"/>
      <c r="O387"/>
      <c r="P387"/>
      <c r="Q387"/>
      <c r="R387"/>
      <c r="S387"/>
      <c r="T387"/>
      <c r="U387"/>
      <c r="V387"/>
      <c r="W387"/>
      <c r="X387"/>
      <c r="Y387"/>
      <c r="Z387"/>
    </row>
    <row r="388" spans="1:26" ht="15.75" customHeight="1">
      <c r="A388" s="1">
        <v>68</v>
      </c>
      <c r="B388" s="1">
        <v>164872</v>
      </c>
      <c r="C388"/>
      <c r="D388"/>
      <c r="E388"/>
      <c r="F388"/>
      <c r="G388"/>
      <c r="H388"/>
      <c r="I388"/>
      <c r="J388"/>
      <c r="K388"/>
      <c r="L388"/>
      <c r="M388"/>
      <c r="N388"/>
      <c r="O388"/>
      <c r="P388"/>
      <c r="Q388"/>
      <c r="R388"/>
      <c r="S388"/>
      <c r="T388"/>
      <c r="U388"/>
      <c r="V388"/>
      <c r="W388"/>
      <c r="X388"/>
      <c r="Y388"/>
      <c r="Z388"/>
    </row>
    <row r="389" spans="1:26" ht="15.75" customHeight="1">
      <c r="A389" s="1">
        <v>69</v>
      </c>
      <c r="B389" s="1">
        <v>164872</v>
      </c>
      <c r="C389"/>
      <c r="D389"/>
      <c r="E389"/>
      <c r="F389"/>
      <c r="G389"/>
      <c r="H389"/>
      <c r="I389"/>
      <c r="J389"/>
      <c r="K389"/>
      <c r="L389"/>
      <c r="M389"/>
      <c r="N389"/>
      <c r="O389"/>
      <c r="P389"/>
      <c r="Q389"/>
      <c r="R389"/>
      <c r="S389"/>
      <c r="T389"/>
      <c r="U389"/>
      <c r="V389"/>
      <c r="W389"/>
      <c r="X389"/>
      <c r="Y389"/>
      <c r="Z389"/>
    </row>
    <row r="390" spans="1:26" ht="15.75" customHeight="1">
      <c r="A390" s="1">
        <v>70</v>
      </c>
      <c r="B390" s="1">
        <v>164872</v>
      </c>
      <c r="C390"/>
      <c r="D390"/>
      <c r="E390"/>
      <c r="F390"/>
      <c r="G390"/>
      <c r="H390"/>
      <c r="I390"/>
      <c r="J390"/>
      <c r="K390"/>
      <c r="L390"/>
      <c r="M390"/>
      <c r="N390"/>
      <c r="O390"/>
      <c r="P390"/>
      <c r="Q390"/>
      <c r="R390"/>
      <c r="S390"/>
      <c r="T390"/>
      <c r="U390"/>
      <c r="V390"/>
      <c r="W390"/>
      <c r="X390"/>
      <c r="Y390"/>
      <c r="Z390"/>
    </row>
    <row r="391" spans="1:26" ht="15.75" customHeight="1">
      <c r="A391" s="1">
        <v>71</v>
      </c>
      <c r="B391" s="1">
        <v>164872</v>
      </c>
      <c r="C391"/>
      <c r="D391"/>
      <c r="E391"/>
      <c r="F391"/>
      <c r="G391"/>
      <c r="H391"/>
      <c r="I391"/>
      <c r="J391"/>
      <c r="K391"/>
      <c r="L391"/>
      <c r="M391"/>
      <c r="N391"/>
      <c r="O391"/>
      <c r="P391"/>
      <c r="Q391"/>
      <c r="R391"/>
      <c r="S391"/>
      <c r="T391"/>
      <c r="U391"/>
      <c r="V391"/>
      <c r="W391"/>
      <c r="X391"/>
      <c r="Y391"/>
      <c r="Z391"/>
    </row>
    <row r="392" spans="1:26" ht="15.75" customHeight="1">
      <c r="A392" s="1">
        <v>72</v>
      </c>
      <c r="B392" s="1">
        <v>164872</v>
      </c>
      <c r="C392"/>
      <c r="D392"/>
      <c r="E392"/>
      <c r="F392"/>
      <c r="G392"/>
      <c r="H392"/>
      <c r="I392"/>
      <c r="J392"/>
      <c r="K392"/>
      <c r="L392"/>
      <c r="M392"/>
      <c r="N392"/>
      <c r="O392"/>
      <c r="P392"/>
      <c r="Q392"/>
      <c r="R392"/>
      <c r="S392"/>
      <c r="T392"/>
      <c r="U392"/>
      <c r="V392"/>
      <c r="W392"/>
      <c r="X392"/>
      <c r="Y392"/>
      <c r="Z392"/>
    </row>
    <row r="393" spans="1:26" ht="15.75" customHeight="1">
      <c r="A393" s="1">
        <v>73</v>
      </c>
      <c r="B393" s="1">
        <v>164872</v>
      </c>
      <c r="C393"/>
      <c r="D393"/>
      <c r="E393"/>
      <c r="F393"/>
      <c r="G393"/>
      <c r="H393"/>
      <c r="I393"/>
      <c r="J393"/>
      <c r="K393"/>
      <c r="L393"/>
      <c r="M393"/>
      <c r="N393"/>
      <c r="O393"/>
      <c r="P393"/>
      <c r="Q393"/>
      <c r="R393"/>
      <c r="S393"/>
      <c r="T393"/>
      <c r="U393"/>
      <c r="V393"/>
      <c r="W393"/>
      <c r="X393"/>
      <c r="Y393"/>
      <c r="Z393"/>
    </row>
    <row r="394" spans="1:26" ht="15.75" customHeight="1">
      <c r="A394" s="1">
        <v>74</v>
      </c>
      <c r="B394" s="1">
        <v>164872</v>
      </c>
      <c r="C394"/>
      <c r="D394"/>
      <c r="E394"/>
      <c r="F394"/>
      <c r="G394"/>
      <c r="H394"/>
      <c r="I394"/>
      <c r="J394"/>
      <c r="K394"/>
      <c r="L394"/>
      <c r="M394"/>
      <c r="N394"/>
      <c r="O394"/>
      <c r="P394"/>
      <c r="Q394"/>
      <c r="R394"/>
      <c r="S394"/>
      <c r="T394"/>
      <c r="U394"/>
      <c r="V394"/>
      <c r="W394"/>
      <c r="X394"/>
      <c r="Y394"/>
      <c r="Z394"/>
    </row>
    <row r="395" spans="1:26" ht="15.75" customHeight="1">
      <c r="A395" s="1">
        <v>75</v>
      </c>
      <c r="B395" s="1">
        <v>164872</v>
      </c>
      <c r="C395"/>
      <c r="D395"/>
      <c r="E395"/>
      <c r="F395"/>
      <c r="G395"/>
      <c r="H395"/>
      <c r="I395"/>
      <c r="J395"/>
      <c r="K395"/>
      <c r="L395"/>
      <c r="M395"/>
      <c r="N395"/>
      <c r="O395"/>
      <c r="P395"/>
      <c r="Q395"/>
      <c r="R395"/>
      <c r="S395"/>
      <c r="T395"/>
      <c r="U395"/>
      <c r="V395"/>
      <c r="W395"/>
      <c r="X395"/>
      <c r="Y395"/>
      <c r="Z395"/>
    </row>
    <row r="396" spans="1:26" ht="15.75" customHeight="1">
      <c r="A396" s="1">
        <v>76</v>
      </c>
      <c r="B396" s="1">
        <v>164872</v>
      </c>
      <c r="C396"/>
      <c r="D396"/>
      <c r="E396"/>
      <c r="F396"/>
      <c r="G396"/>
      <c r="H396"/>
      <c r="I396"/>
      <c r="J396"/>
      <c r="K396"/>
      <c r="L396"/>
      <c r="M396"/>
      <c r="N396"/>
      <c r="O396"/>
      <c r="P396"/>
      <c r="Q396"/>
      <c r="R396"/>
      <c r="S396"/>
      <c r="T396"/>
      <c r="U396"/>
      <c r="V396"/>
      <c r="W396"/>
      <c r="X396"/>
      <c r="Y396"/>
      <c r="Z396"/>
    </row>
    <row r="397" spans="1:26" ht="15.75" customHeight="1">
      <c r="A397" s="1">
        <v>77</v>
      </c>
      <c r="B397" s="1">
        <v>164872</v>
      </c>
      <c r="C397"/>
      <c r="D397"/>
      <c r="E397"/>
      <c r="F397"/>
      <c r="G397"/>
      <c r="H397"/>
      <c r="I397"/>
      <c r="J397"/>
      <c r="K397"/>
      <c r="L397"/>
      <c r="M397"/>
      <c r="N397"/>
      <c r="O397"/>
      <c r="P397"/>
      <c r="Q397"/>
      <c r="R397"/>
      <c r="S397"/>
      <c r="T397"/>
      <c r="U397"/>
      <c r="V397"/>
      <c r="W397"/>
      <c r="X397"/>
      <c r="Y397"/>
      <c r="Z397"/>
    </row>
    <row r="398" spans="1:26" ht="15.75" customHeight="1">
      <c r="A398" s="1">
        <v>78</v>
      </c>
      <c r="B398" s="1">
        <v>164872</v>
      </c>
      <c r="C398"/>
      <c r="D398"/>
      <c r="E398"/>
      <c r="F398"/>
      <c r="G398"/>
      <c r="H398"/>
      <c r="I398"/>
      <c r="J398"/>
      <c r="K398"/>
      <c r="L398"/>
      <c r="M398"/>
      <c r="N398"/>
      <c r="O398"/>
      <c r="P398"/>
      <c r="Q398"/>
      <c r="R398"/>
      <c r="S398"/>
      <c r="T398"/>
      <c r="U398"/>
      <c r="V398"/>
      <c r="W398"/>
      <c r="X398"/>
      <c r="Y398"/>
      <c r="Z398"/>
    </row>
    <row r="399" spans="1:26" ht="15.75" customHeight="1">
      <c r="A399" s="1">
        <v>79</v>
      </c>
      <c r="B399" s="1">
        <v>164988</v>
      </c>
      <c r="C399"/>
      <c r="D399"/>
      <c r="E399"/>
      <c r="F399"/>
      <c r="G399"/>
      <c r="H399"/>
      <c r="I399"/>
      <c r="J399"/>
      <c r="K399"/>
      <c r="L399"/>
      <c r="M399"/>
      <c r="N399"/>
      <c r="O399"/>
      <c r="P399"/>
      <c r="Q399"/>
      <c r="R399"/>
      <c r="S399"/>
      <c r="T399"/>
      <c r="U399"/>
      <c r="V399"/>
      <c r="W399"/>
      <c r="X399"/>
      <c r="Y399"/>
      <c r="Z399"/>
    </row>
    <row r="400" spans="1:26" ht="15.75" customHeight="1">
      <c r="A400" s="1">
        <v>80</v>
      </c>
      <c r="B400" s="1">
        <v>164988</v>
      </c>
      <c r="C400"/>
      <c r="D400"/>
      <c r="E400"/>
      <c r="F400"/>
      <c r="G400"/>
      <c r="H400"/>
      <c r="I400"/>
      <c r="J400"/>
      <c r="K400"/>
      <c r="L400"/>
      <c r="M400"/>
      <c r="N400"/>
      <c r="O400"/>
      <c r="P400"/>
      <c r="Q400"/>
      <c r="R400"/>
      <c r="S400"/>
      <c r="T400"/>
      <c r="U400"/>
      <c r="V400"/>
      <c r="W400"/>
      <c r="X400"/>
      <c r="Y400"/>
      <c r="Z400"/>
    </row>
    <row r="401" spans="1:26" ht="15.75" customHeight="1">
      <c r="A401" s="1">
        <v>81</v>
      </c>
      <c r="B401" s="1">
        <v>164988</v>
      </c>
      <c r="C401"/>
      <c r="D401"/>
      <c r="E401"/>
      <c r="F401"/>
      <c r="G401"/>
      <c r="H401"/>
      <c r="I401"/>
      <c r="J401"/>
      <c r="K401"/>
      <c r="L401"/>
      <c r="M401"/>
      <c r="N401"/>
      <c r="O401"/>
      <c r="P401"/>
      <c r="Q401"/>
      <c r="R401"/>
      <c r="S401"/>
      <c r="T401"/>
      <c r="U401"/>
      <c r="V401"/>
      <c r="W401"/>
      <c r="X401"/>
      <c r="Y401"/>
      <c r="Z401"/>
    </row>
    <row r="402" spans="1:26" ht="15.75" customHeight="1">
      <c r="A402" s="1">
        <v>82</v>
      </c>
      <c r="B402" s="1">
        <v>164988</v>
      </c>
      <c r="C402"/>
      <c r="D402"/>
      <c r="E402"/>
      <c r="F402"/>
      <c r="G402"/>
      <c r="H402"/>
      <c r="I402"/>
      <c r="J402"/>
      <c r="K402"/>
      <c r="L402"/>
      <c r="M402"/>
      <c r="N402"/>
      <c r="O402"/>
      <c r="P402"/>
      <c r="Q402"/>
      <c r="R402"/>
      <c r="S402"/>
      <c r="T402"/>
      <c r="U402"/>
      <c r="V402"/>
      <c r="W402"/>
      <c r="X402"/>
      <c r="Y402"/>
      <c r="Z402"/>
    </row>
    <row r="403" spans="1:26" ht="15.75" customHeight="1">
      <c r="A403" s="1">
        <v>83</v>
      </c>
      <c r="B403" s="1">
        <v>164988</v>
      </c>
      <c r="C403"/>
      <c r="D403"/>
      <c r="E403"/>
      <c r="F403"/>
      <c r="G403"/>
      <c r="H403"/>
      <c r="I403"/>
      <c r="J403"/>
      <c r="K403"/>
      <c r="L403"/>
      <c r="M403"/>
      <c r="N403"/>
      <c r="O403"/>
      <c r="P403"/>
      <c r="Q403"/>
      <c r="R403"/>
      <c r="S403"/>
      <c r="T403"/>
      <c r="U403"/>
      <c r="V403"/>
      <c r="W403"/>
      <c r="X403"/>
      <c r="Y403"/>
      <c r="Z403"/>
    </row>
    <row r="404" spans="1:26" ht="15.75" customHeight="1">
      <c r="A404" s="1">
        <v>265</v>
      </c>
      <c r="B404" s="1">
        <v>166027</v>
      </c>
      <c r="C404"/>
      <c r="D404"/>
      <c r="E404"/>
      <c r="F404"/>
      <c r="G404"/>
      <c r="H404"/>
      <c r="I404"/>
      <c r="J404"/>
      <c r="K404"/>
      <c r="L404"/>
      <c r="M404"/>
      <c r="N404"/>
      <c r="O404"/>
      <c r="P404"/>
      <c r="Q404"/>
      <c r="R404"/>
      <c r="S404"/>
      <c r="T404"/>
      <c r="U404"/>
      <c r="V404"/>
      <c r="W404"/>
      <c r="X404"/>
      <c r="Y404"/>
      <c r="Z404"/>
    </row>
    <row r="405" spans="1:26" ht="15.75" customHeight="1">
      <c r="A405" s="1">
        <v>266</v>
      </c>
      <c r="B405" s="1">
        <v>166027</v>
      </c>
      <c r="C405"/>
      <c r="D405"/>
      <c r="E405"/>
      <c r="F405"/>
      <c r="G405"/>
      <c r="H405"/>
      <c r="I405"/>
      <c r="J405"/>
      <c r="K405"/>
      <c r="L405"/>
      <c r="M405"/>
      <c r="N405"/>
      <c r="O405"/>
      <c r="P405"/>
      <c r="Q405"/>
      <c r="R405"/>
      <c r="S405"/>
      <c r="T405"/>
      <c r="U405"/>
      <c r="V405"/>
      <c r="W405"/>
      <c r="X405"/>
      <c r="Y405"/>
      <c r="Z405"/>
    </row>
    <row r="406" spans="1:26" ht="15.75" customHeight="1">
      <c r="A406" s="1">
        <v>267</v>
      </c>
      <c r="B406" s="1">
        <v>166027</v>
      </c>
      <c r="C406"/>
      <c r="D406"/>
      <c r="E406"/>
      <c r="F406"/>
      <c r="G406"/>
      <c r="H406"/>
      <c r="I406"/>
      <c r="J406"/>
      <c r="K406"/>
      <c r="L406"/>
      <c r="M406"/>
      <c r="N406"/>
      <c r="O406"/>
      <c r="P406"/>
      <c r="Q406"/>
      <c r="R406"/>
      <c r="S406"/>
      <c r="T406"/>
      <c r="U406"/>
      <c r="V406"/>
      <c r="W406"/>
      <c r="X406"/>
      <c r="Y406"/>
      <c r="Z406"/>
    </row>
    <row r="407" spans="1:26" ht="15.75" customHeight="1">
      <c r="A407" s="1">
        <v>268</v>
      </c>
      <c r="B407" s="1">
        <v>166027</v>
      </c>
      <c r="C407"/>
      <c r="D407"/>
      <c r="E407"/>
      <c r="F407"/>
      <c r="G407"/>
      <c r="H407"/>
      <c r="I407"/>
      <c r="J407"/>
      <c r="K407"/>
      <c r="L407"/>
      <c r="M407"/>
      <c r="N407"/>
      <c r="O407"/>
      <c r="P407"/>
      <c r="Q407"/>
      <c r="R407"/>
      <c r="S407"/>
      <c r="T407"/>
      <c r="U407"/>
      <c r="V407"/>
      <c r="W407"/>
      <c r="X407"/>
      <c r="Y407"/>
      <c r="Z407"/>
    </row>
    <row r="408" spans="1:26" ht="15.75" customHeight="1">
      <c r="A408" s="1">
        <v>269</v>
      </c>
      <c r="B408" s="1">
        <v>166027</v>
      </c>
      <c r="C408"/>
      <c r="D408"/>
      <c r="E408"/>
      <c r="F408"/>
      <c r="G408"/>
      <c r="H408"/>
      <c r="I408"/>
      <c r="J408"/>
      <c r="K408"/>
      <c r="L408"/>
      <c r="M408"/>
      <c r="N408"/>
      <c r="O408"/>
      <c r="P408"/>
      <c r="Q408"/>
      <c r="R408"/>
      <c r="S408"/>
      <c r="T408"/>
      <c r="U408"/>
      <c r="V408"/>
      <c r="W408"/>
      <c r="X408"/>
      <c r="Y408"/>
      <c r="Z408"/>
    </row>
    <row r="409" spans="1:26" ht="15.75" customHeight="1">
      <c r="A409" s="1">
        <v>270</v>
      </c>
      <c r="B409" s="1">
        <v>166027</v>
      </c>
      <c r="C409"/>
      <c r="D409"/>
      <c r="E409"/>
      <c r="F409"/>
      <c r="G409"/>
      <c r="H409"/>
      <c r="I409"/>
      <c r="J409"/>
      <c r="K409"/>
      <c r="L409"/>
      <c r="M409"/>
      <c r="N409"/>
      <c r="O409"/>
      <c r="P409"/>
      <c r="Q409"/>
      <c r="R409"/>
      <c r="S409"/>
      <c r="T409"/>
      <c r="U409"/>
      <c r="V409"/>
      <c r="W409"/>
      <c r="X409"/>
      <c r="Y409"/>
      <c r="Z409"/>
    </row>
    <row r="410" spans="1:26" ht="15.75" customHeight="1">
      <c r="A410" s="1">
        <v>271</v>
      </c>
      <c r="B410" s="1">
        <v>166027</v>
      </c>
      <c r="C410"/>
      <c r="D410"/>
      <c r="E410"/>
      <c r="F410"/>
      <c r="G410"/>
      <c r="H410"/>
      <c r="I410"/>
      <c r="J410"/>
      <c r="K410"/>
      <c r="L410"/>
      <c r="M410"/>
      <c r="N410"/>
      <c r="O410"/>
      <c r="P410"/>
      <c r="Q410"/>
      <c r="R410"/>
      <c r="S410"/>
      <c r="T410"/>
      <c r="U410"/>
      <c r="V410"/>
      <c r="W410"/>
      <c r="X410"/>
      <c r="Y410"/>
      <c r="Z410"/>
    </row>
    <row r="411" spans="1:26" ht="15.75" customHeight="1">
      <c r="A411" s="1">
        <v>272</v>
      </c>
      <c r="B411" s="1">
        <v>166027</v>
      </c>
      <c r="C411"/>
      <c r="D411"/>
      <c r="E411"/>
      <c r="F411"/>
      <c r="G411"/>
      <c r="H411"/>
      <c r="I411"/>
      <c r="J411"/>
      <c r="K411"/>
      <c r="L411"/>
      <c r="M411"/>
      <c r="N411"/>
      <c r="O411"/>
      <c r="P411"/>
      <c r="Q411"/>
      <c r="R411"/>
      <c r="S411"/>
      <c r="T411"/>
      <c r="U411"/>
      <c r="V411"/>
      <c r="W411"/>
      <c r="X411"/>
      <c r="Y411"/>
      <c r="Z411"/>
    </row>
    <row r="412" spans="1:26" ht="15.75" customHeight="1">
      <c r="A412" s="1">
        <v>273</v>
      </c>
      <c r="B412" s="1">
        <v>166027</v>
      </c>
      <c r="C412"/>
      <c r="D412"/>
      <c r="E412"/>
      <c r="F412"/>
      <c r="G412"/>
      <c r="H412"/>
      <c r="I412"/>
      <c r="J412"/>
      <c r="K412"/>
      <c r="L412"/>
      <c r="M412"/>
      <c r="N412"/>
      <c r="O412"/>
      <c r="P412"/>
      <c r="Q412"/>
      <c r="R412"/>
      <c r="S412"/>
      <c r="T412"/>
      <c r="U412"/>
      <c r="V412"/>
      <c r="W412"/>
      <c r="X412"/>
      <c r="Y412"/>
      <c r="Z412"/>
    </row>
    <row r="413" spans="1:26" ht="15.75" customHeight="1">
      <c r="A413" s="1">
        <v>274</v>
      </c>
      <c r="B413" s="1">
        <v>166027</v>
      </c>
      <c r="C413"/>
      <c r="D413"/>
      <c r="E413"/>
      <c r="F413"/>
      <c r="G413"/>
      <c r="H413"/>
      <c r="I413"/>
      <c r="J413"/>
      <c r="K413"/>
      <c r="L413"/>
      <c r="M413"/>
      <c r="N413"/>
      <c r="O413"/>
      <c r="P413"/>
      <c r="Q413"/>
      <c r="R413"/>
      <c r="S413"/>
      <c r="T413"/>
      <c r="U413"/>
      <c r="V413"/>
      <c r="W413"/>
      <c r="X413"/>
      <c r="Y413"/>
      <c r="Z413"/>
    </row>
    <row r="414" spans="1:26" ht="15.75" customHeight="1">
      <c r="A414" s="1">
        <v>275</v>
      </c>
      <c r="B414" s="1">
        <v>166027</v>
      </c>
      <c r="C414"/>
      <c r="D414"/>
      <c r="E414"/>
      <c r="F414"/>
      <c r="G414"/>
      <c r="H414"/>
      <c r="I414"/>
      <c r="J414"/>
      <c r="K414"/>
      <c r="L414"/>
      <c r="M414"/>
      <c r="N414"/>
      <c r="O414"/>
      <c r="P414"/>
      <c r="Q414"/>
      <c r="R414"/>
      <c r="S414"/>
      <c r="T414"/>
      <c r="U414"/>
      <c r="V414"/>
      <c r="W414"/>
      <c r="X414"/>
      <c r="Y414"/>
      <c r="Z414"/>
    </row>
    <row r="415" spans="1:26" ht="15.75" customHeight="1">
      <c r="A415" s="1">
        <v>358</v>
      </c>
      <c r="B415" s="1">
        <v>166674</v>
      </c>
      <c r="C415"/>
      <c r="D415"/>
      <c r="E415"/>
      <c r="F415"/>
      <c r="G415"/>
      <c r="H415"/>
      <c r="I415"/>
      <c r="J415"/>
      <c r="K415"/>
      <c r="L415"/>
      <c r="M415"/>
      <c r="N415"/>
      <c r="O415"/>
      <c r="P415"/>
      <c r="Q415"/>
      <c r="R415"/>
      <c r="S415"/>
      <c r="T415"/>
      <c r="U415"/>
      <c r="V415"/>
      <c r="W415"/>
      <c r="X415"/>
      <c r="Y415"/>
      <c r="Z415"/>
    </row>
    <row r="416" spans="1:26" ht="15.75" customHeight="1">
      <c r="A416" s="1">
        <v>359</v>
      </c>
      <c r="B416" s="1">
        <v>166674</v>
      </c>
      <c r="C416"/>
      <c r="D416"/>
      <c r="E416"/>
      <c r="F416"/>
      <c r="G416"/>
      <c r="H416"/>
      <c r="I416"/>
      <c r="J416"/>
      <c r="K416"/>
      <c r="L416"/>
      <c r="M416"/>
      <c r="N416"/>
      <c r="O416"/>
      <c r="P416"/>
      <c r="Q416"/>
      <c r="R416"/>
      <c r="S416"/>
      <c r="T416"/>
      <c r="U416"/>
      <c r="V416"/>
      <c r="W416"/>
      <c r="X416"/>
      <c r="Y416"/>
      <c r="Z416"/>
    </row>
    <row r="417" spans="1:26" ht="15.75" customHeight="1">
      <c r="A417" s="1">
        <v>360</v>
      </c>
      <c r="B417" s="1">
        <v>166683</v>
      </c>
      <c r="C417"/>
      <c r="D417"/>
      <c r="E417"/>
      <c r="F417"/>
      <c r="G417"/>
      <c r="H417"/>
      <c r="I417"/>
      <c r="J417"/>
      <c r="K417"/>
      <c r="L417"/>
      <c r="M417"/>
      <c r="N417"/>
      <c r="O417"/>
      <c r="P417"/>
      <c r="Q417"/>
      <c r="R417"/>
      <c r="S417"/>
      <c r="T417"/>
      <c r="U417"/>
      <c r="V417"/>
      <c r="W417"/>
      <c r="X417"/>
      <c r="Y417"/>
      <c r="Z417"/>
    </row>
    <row r="418" spans="1:26" ht="15.75" customHeight="1">
      <c r="A418" s="1">
        <v>361</v>
      </c>
      <c r="B418" s="1">
        <v>166683</v>
      </c>
      <c r="C418"/>
      <c r="D418"/>
      <c r="E418"/>
      <c r="F418"/>
      <c r="G418"/>
      <c r="H418"/>
      <c r="I418"/>
      <c r="J418"/>
      <c r="K418"/>
      <c r="L418"/>
      <c r="M418"/>
      <c r="N418"/>
      <c r="O418"/>
      <c r="P418"/>
      <c r="Q418"/>
      <c r="R418"/>
      <c r="S418"/>
      <c r="T418"/>
      <c r="U418"/>
      <c r="V418"/>
      <c r="W418"/>
      <c r="X418"/>
      <c r="Y418"/>
      <c r="Z418"/>
    </row>
    <row r="419" spans="1:26" ht="15.75" customHeight="1">
      <c r="A419" s="1">
        <v>362</v>
      </c>
      <c r="B419" s="1">
        <v>166683</v>
      </c>
      <c r="C419"/>
      <c r="D419"/>
      <c r="E419"/>
      <c r="F419"/>
      <c r="G419"/>
      <c r="H419"/>
      <c r="I419"/>
      <c r="J419"/>
      <c r="K419"/>
      <c r="L419"/>
      <c r="M419"/>
      <c r="N419"/>
      <c r="O419"/>
      <c r="P419"/>
      <c r="Q419"/>
      <c r="R419"/>
      <c r="S419"/>
      <c r="T419"/>
      <c r="U419"/>
      <c r="V419"/>
      <c r="W419"/>
      <c r="X419"/>
      <c r="Y419"/>
      <c r="Z419"/>
    </row>
    <row r="420" spans="1:26" ht="15.75" customHeight="1">
      <c r="A420" s="1">
        <v>363</v>
      </c>
      <c r="B420" s="1">
        <v>166683</v>
      </c>
      <c r="C420"/>
      <c r="D420"/>
      <c r="E420"/>
      <c r="F420"/>
      <c r="G420"/>
      <c r="H420"/>
      <c r="I420"/>
      <c r="J420"/>
      <c r="K420"/>
      <c r="L420"/>
      <c r="M420"/>
      <c r="N420"/>
      <c r="O420"/>
      <c r="P420"/>
      <c r="Q420"/>
      <c r="R420"/>
      <c r="S420"/>
      <c r="T420"/>
      <c r="U420"/>
      <c r="V420"/>
      <c r="W420"/>
      <c r="X420"/>
      <c r="Y420"/>
      <c r="Z420"/>
    </row>
    <row r="421" spans="1:26" ht="15.75" customHeight="1">
      <c r="A421" s="1">
        <v>364</v>
      </c>
      <c r="B421" s="1">
        <v>166683</v>
      </c>
      <c r="C421"/>
      <c r="D421"/>
      <c r="E421"/>
      <c r="F421"/>
      <c r="G421"/>
      <c r="H421"/>
      <c r="I421"/>
      <c r="J421"/>
      <c r="K421"/>
      <c r="L421"/>
      <c r="M421"/>
      <c r="N421"/>
      <c r="O421"/>
      <c r="P421"/>
      <c r="Q421"/>
      <c r="R421"/>
      <c r="S421"/>
      <c r="T421"/>
      <c r="U421"/>
      <c r="V421"/>
      <c r="W421"/>
      <c r="X421"/>
      <c r="Y421"/>
      <c r="Z421"/>
    </row>
  </sheetData>
  <conditionalFormatting sqref="W1:W185">
    <cfRule type="containsText" dxfId="84" priority="2" operator="containsText" text="TRUE">
      <formula>NOT(ISERROR(SEARCH(("TRUE"),(W1))))</formula>
    </cfRule>
  </conditionalFormatting>
  <conditionalFormatting sqref="W1:W185">
    <cfRule type="containsText" dxfId="83" priority="3" operator="containsText" text="FALSE">
      <formula>NOT(ISERROR(SEARCH(("FALSE"),(W1))))</formula>
    </cfRule>
  </conditionalFormatting>
  <conditionalFormatting sqref="J1:P185 S94:S99 Q83:T90">
    <cfRule type="containsBlanks" dxfId="82" priority="5">
      <formula>LEN(TRIM(J1))=0</formula>
    </cfRule>
  </conditionalFormatting>
  <conditionalFormatting sqref="J1:Z185">
    <cfRule type="containsBlanks" dxfId="81" priority="6">
      <formula>LEN(TRIM(J1))=0</formula>
    </cfRule>
  </conditionalFormatting>
  <conditionalFormatting sqref="W1:W185">
    <cfRule type="colorScale" priority="47">
      <colorScale>
        <cfvo type="min"/>
        <cfvo type="percentile" val="50"/>
        <cfvo type="max"/>
        <color rgb="FFF8696B"/>
        <color rgb="FFFCFCFF"/>
        <color rgb="FF5A8AC6"/>
      </colorScale>
    </cfRule>
  </conditionalFormatting>
  <hyperlinks>
    <hyperlink ref="G9" r:id="rId1" xr:uid="{6C7B61C5-9E2A-4773-AD10-CD42FBB84D55}"/>
    <hyperlink ref="G118" r:id="rId2" xr:uid="{84BC6CDB-6D06-494B-9932-81965BEF42A6}"/>
    <hyperlink ref="G126" r:id="rId3" xr:uid="{4C43B3F4-381D-4EDE-A80F-76D83FFE9B52}"/>
    <hyperlink ref="G17" r:id="rId4" xr:uid="{5C592588-8ADA-4CAD-AEF5-63D60512828B}"/>
    <hyperlink ref="G18" r:id="rId5" xr:uid="{6ED2002B-FD91-4FB3-9012-D3F2738886EA}"/>
    <hyperlink ref="G19" r:id="rId6" xr:uid="{8D56F166-7232-49F6-A295-89320C5F19B9}"/>
    <hyperlink ref="G69" r:id="rId7" xr:uid="{EA001234-2E9B-4D5E-AB04-73CAF530199B}"/>
    <hyperlink ref="G99" r:id="rId8" xr:uid="{BA9496B2-A7EE-4A8C-A501-D95AD5276667}"/>
    <hyperlink ref="G102" r:id="rId9" xr:uid="{D9D0613B-6E61-4412-8DD7-D1DC46DFAD03}"/>
    <hyperlink ref="G123" r:id="rId10" xr:uid="{5CB99883-92F2-4FCD-A4FD-4DC9447936DD}"/>
    <hyperlink ref="G125" r:id="rId11" xr:uid="{7495F3D8-BBC8-44D6-93CD-DC1FDB6E8A05}"/>
    <hyperlink ref="G164" r:id="rId12" xr:uid="{2A79746F-BB71-4867-9A8C-03B45D502752}"/>
    <hyperlink ref="G27" r:id="rId13" xr:uid="{04ACF035-F5BE-4292-80E9-C66A6AB3D2D1}"/>
    <hyperlink ref="G128" r:id="rId14" xr:uid="{1AF05D98-F70A-4700-B117-2B10F9D99105}"/>
    <hyperlink ref="G130" r:id="rId15" xr:uid="{8D7500AD-004C-4460-8194-5B039319FF28}"/>
    <hyperlink ref="G133" r:id="rId16" xr:uid="{A0EF9E54-5D65-4F94-AB17-EA4C4F792859}"/>
    <hyperlink ref="G147" r:id="rId17" xr:uid="{857AA5B3-E082-467A-B750-4E66A678BD9C}"/>
    <hyperlink ref="G53" r:id="rId18" xr:uid="{D9B8478E-36FE-4BD3-996F-D1558F42557F}"/>
    <hyperlink ref="G96" r:id="rId19" xr:uid="{4708294A-70B3-41A7-8F5B-407434D64108}"/>
    <hyperlink ref="G97" r:id="rId20" xr:uid="{5643305D-8329-4AB0-8230-07B95DA5CE7B}"/>
    <hyperlink ref="G134" r:id="rId21" xr:uid="{7D9AD7E2-2B71-44E0-B375-7573108614B6}"/>
    <hyperlink ref="G49" r:id="rId22" xr:uid="{8D195955-5F9C-4848-B41F-DF5DB06FFE81}"/>
    <hyperlink ref="G46" r:id="rId23" xr:uid="{AC29CC58-424F-4AFC-A304-0784E97B0DA6}"/>
    <hyperlink ref="G52" r:id="rId24" xr:uid="{CBED9994-84AC-4A61-8F61-31ACF253A6B1}"/>
    <hyperlink ref="G98" r:id="rId25" xr:uid="{CA81CBC8-5F1B-4B78-A853-99A580494A94}"/>
    <hyperlink ref="G103" r:id="rId26" xr:uid="{02FCDFA6-BCE1-4F2A-B088-209DB7791390}"/>
    <hyperlink ref="G138" r:id="rId27" xr:uid="{8588FF6A-402F-4A1A-9023-F1CFEE5487AB}"/>
    <hyperlink ref="G139" r:id="rId28" xr:uid="{430724E1-EF97-4E02-A948-3FD6E5D4B786}"/>
    <hyperlink ref="G10" r:id="rId29" xr:uid="{4FECF7A6-2652-4CA2-9F4E-5694E21F007B}"/>
    <hyperlink ref="G86" r:id="rId30" xr:uid="{C8170A7B-7631-4A08-A5FE-CCA2094FCF6B}"/>
    <hyperlink ref="G157" r:id="rId31" xr:uid="{520CF85D-E63A-417D-B2CC-7C32D8E5342E}"/>
    <hyperlink ref="G56" r:id="rId32" xr:uid="{4F2C1290-2904-4D67-B0F4-57E26EA139ED}"/>
    <hyperlink ref="G57" r:id="rId33" xr:uid="{F75DC1F4-5853-491F-9096-22509A9DC62A}"/>
    <hyperlink ref="G142" r:id="rId34" xr:uid="{BFC58228-A5E0-41FA-9450-A01BEEADEFBC}"/>
    <hyperlink ref="G13" r:id="rId35" xr:uid="{E9D19B28-4616-4DD3-A4DB-3F572422B734}"/>
    <hyperlink ref="G61" r:id="rId36" xr:uid="{7BEC4D79-3346-4681-A0C1-9362E7C31718}"/>
    <hyperlink ref="G74" r:id="rId37" xr:uid="{D3B69647-9A36-43E4-8A5A-99C12AED0512}"/>
    <hyperlink ref="G179" r:id="rId38" xr:uid="{FFBE85D5-F448-4176-9CE8-C369E764EC32}"/>
    <hyperlink ref="G184" r:id="rId39" xr:uid="{4B57F7A9-8B82-407B-866D-897B5A17E857}"/>
    <hyperlink ref="G6" r:id="rId40" xr:uid="{87864BE0-E2B5-456B-B173-3C7FEA69F9A3}"/>
    <hyperlink ref="G58" r:id="rId41" xr:uid="{A24147E6-269B-4228-8742-66B3938237E8}"/>
    <hyperlink ref="G94" r:id="rId42" xr:uid="{BFD9B63F-392F-4DDD-9778-2F598D5F203D}"/>
    <hyperlink ref="G143" r:id="rId43" xr:uid="{3433EA41-F173-44F0-B8EC-1CF6D1702645}"/>
    <hyperlink ref="G55" r:id="rId44" xr:uid="{B61D67B8-DABF-4D34-98ED-34D4D8CE5A42}"/>
    <hyperlink ref="G132" r:id="rId45" xr:uid="{CF9EA983-F7E8-4E65-A5D8-C895AE096E26}"/>
    <hyperlink ref="G178" r:id="rId46" xr:uid="{A3441E40-5C0A-4499-81C5-740C21AC547E}"/>
    <hyperlink ref="G182" r:id="rId47" xr:uid="{4CDBE7DC-CD85-4730-8E06-8BA932DE3E78}"/>
    <hyperlink ref="G93" r:id="rId48" xr:uid="{6624ECBB-16F2-4749-9AC2-A420560E2CDA}"/>
    <hyperlink ref="G149" r:id="rId49" xr:uid="{78DBB1DD-DE60-4D21-B2FB-5BC3614F63D4}"/>
    <hyperlink ref="G150" r:id="rId50" xr:uid="{32B6497D-BFE2-4FCD-8152-A68313D654BA}"/>
    <hyperlink ref="G177" r:id="rId51" xr:uid="{A8F59384-C895-483B-98E7-6661D37D3123}"/>
    <hyperlink ref="G65" r:id="rId52" xr:uid="{D177A75B-9327-4A58-9E07-31B7191E8FFB}"/>
    <hyperlink ref="G67" r:id="rId53" xr:uid="{AC5AA87A-F312-47A4-8F24-29E241571B90}"/>
    <hyperlink ref="G71" r:id="rId54" xr:uid="{FBA53AF8-B9A6-4F32-9463-6CEA13DCFCF0}"/>
    <hyperlink ref="G72" r:id="rId55" xr:uid="{85B2FD13-308A-423D-9257-220B3FEF6935}"/>
    <hyperlink ref="G155" r:id="rId56" xr:uid="{72B960B0-F2BE-43C3-A619-6FAF5F11E667}"/>
    <hyperlink ref="G151" r:id="rId57" xr:uid="{E2644BA3-F6E4-41D9-8AD6-4371D2702DB2}"/>
    <hyperlink ref="G68" r:id="rId58" xr:uid="{2EE7285E-D495-4130-BA82-3CE59D6A1E52}"/>
    <hyperlink ref="G85" r:id="rId59" xr:uid="{CEC975E4-E9B3-4CE5-A330-281FA9ABE527}"/>
    <hyperlink ref="G92" r:id="rId60" xr:uid="{06034DF4-0E9E-4AB9-8D2F-81F5DE97DE67}"/>
    <hyperlink ref="G153" r:id="rId61" xr:uid="{56CBD072-2E8C-48F8-9227-72B2586E2104}"/>
    <hyperlink ref="G152" r:id="rId62" xr:uid="{611222D9-990F-43CE-81AD-3AAB0F35DF22}"/>
    <hyperlink ref="G29" r:id="rId63" xr:uid="{4DA592FF-6484-45B4-A352-460162762E92}"/>
    <hyperlink ref="G30" r:id="rId64" xr:uid="{167E3061-4388-4915-AEF4-1E7312F6D200}"/>
    <hyperlink ref="G31" r:id="rId65" xr:uid="{8C5B35EE-8B82-4E3B-A963-791CF29CE694}"/>
    <hyperlink ref="G70" r:id="rId66" xr:uid="{49CA6C4A-E2C7-4583-9EDE-4BC690BE2EA0}"/>
    <hyperlink ref="G84" r:id="rId67" xr:uid="{20CB9D9D-D045-45CD-8A43-951D790C8CB8}"/>
    <hyperlink ref="G87" r:id="rId68" xr:uid="{FBB5443C-5396-414D-97D9-4E4ED287A53E}"/>
    <hyperlink ref="G90" r:id="rId69" xr:uid="{56FAD924-12D9-4F94-BE45-C744340BAFAB}"/>
    <hyperlink ref="G104" r:id="rId70" xr:uid="{96B41E6D-582D-4565-9097-A7273B4505F4}"/>
    <hyperlink ref="G105" r:id="rId71" xr:uid="{353931F8-491B-4A7F-ABEB-D88D6600F93A}"/>
    <hyperlink ref="G107" r:id="rId72" xr:uid="{A9D1BAB0-A30C-4BB5-9744-198B229B5AC2}"/>
    <hyperlink ref="G108" r:id="rId73" xr:uid="{7B12C09D-EFAC-4039-8C21-514BDF947FE0}"/>
    <hyperlink ref="G112" r:id="rId74" xr:uid="{EC9DF5D6-83A4-4D6F-B24C-8C6D99CFBA56}"/>
    <hyperlink ref="G11" r:id="rId75" xr:uid="{E6CA5E23-2680-4BB2-8CD2-BDDD7AFCA49C}"/>
    <hyperlink ref="G54" r:id="rId76" xr:uid="{1E0DFFD8-FFDD-4BD5-8F4C-5FBE562BC35A}"/>
    <hyperlink ref="G62" r:id="rId77" xr:uid="{00A531E2-CBF5-482C-8088-7E4194EBBFCA}"/>
    <hyperlink ref="G172" r:id="rId78" xr:uid="{779B634E-EF34-4A14-8AEE-33A6A84E8D84}"/>
    <hyperlink ref="G78" r:id="rId79" xr:uid="{FFF98BB5-A282-40A9-9CF9-B86F030535A9}"/>
    <hyperlink ref="G158" r:id="rId80" xr:uid="{81AFEA2F-2A3D-4A67-AA70-A98E56804A15}"/>
    <hyperlink ref="G23" r:id="rId81" xr:uid="{3D7C3A12-26F2-4CCE-A3E1-10D3A023F51E}"/>
    <hyperlink ref="G159" r:id="rId82" xr:uid="{E98EEDA3-6C2C-4670-941F-CBC34C514B9F}"/>
    <hyperlink ref="G21" r:id="rId83" xr:uid="{094A8630-A66D-4A8D-BF6D-FF892887E76C}"/>
    <hyperlink ref="G33" r:id="rId84" xr:uid="{A80C9B5A-E446-4399-8E21-9DE001588372}"/>
    <hyperlink ref="G34" r:id="rId85" xr:uid="{FE8DE720-A11E-430A-A88F-429BC0B0ACE9}"/>
    <hyperlink ref="G47" r:id="rId86" xr:uid="{1009CCFE-6784-4873-95F1-078C65E21651}"/>
    <hyperlink ref="G51" r:id="rId87" xr:uid="{0EFF3C5D-11DA-4209-9BC2-5E655919D863}"/>
    <hyperlink ref="G59" r:id="rId88" xr:uid="{9B8C6052-6987-4930-A9F0-93F81D97F240}"/>
    <hyperlink ref="G79" r:id="rId89" xr:uid="{98F922AF-A1E3-4336-9E4B-0F7D28FD4A4D}"/>
    <hyperlink ref="G109" r:id="rId90" xr:uid="{33110FD4-7175-4319-947A-7909DE82A943}"/>
    <hyperlink ref="G160" r:id="rId91" xr:uid="{AFFEA676-E6C8-45BE-9594-9E7B3329883B}"/>
    <hyperlink ref="G161" r:id="rId92" xr:uid="{0ECD6591-3BC6-46B0-8300-39971D654C8B}"/>
    <hyperlink ref="G180" r:id="rId93" xr:uid="{50E57A94-1D5A-47FB-8FE1-278F1D3CEEEA}"/>
    <hyperlink ref="G80" r:id="rId94" xr:uid="{951A29BB-B3AA-4EB7-87AA-EB787ED4F8FA}"/>
    <hyperlink ref="G81" r:id="rId95" xr:uid="{8FC4354B-79EC-44A0-9559-E078A98FB26A}"/>
    <hyperlink ref="G162" r:id="rId96" xr:uid="{9E1E6B13-41DE-42C4-99F6-F8C7C04A5AF7}"/>
    <hyperlink ref="G88" r:id="rId97" xr:uid="{36197928-7E52-4513-8D2E-CC1A2AC473FC}"/>
    <hyperlink ref="G91" r:id="rId98" xr:uid="{93F769F5-9A08-4471-8EEB-B7E65765D7A7}"/>
    <hyperlink ref="G95" r:id="rId99" xr:uid="{8FC9A17F-4163-4EE8-8A11-0CED838C8D90}"/>
    <hyperlink ref="G163" r:id="rId100" xr:uid="{4ABA0667-331C-4D93-8BB8-32B8065CB650}"/>
    <hyperlink ref="G4" r:id="rId101" xr:uid="{5508FFC3-13DC-4CEF-88EB-315C2FB3DA87}"/>
    <hyperlink ref="G100" r:id="rId102" xr:uid="{F696DE6D-72C1-4420-8226-F02673B5984B}"/>
    <hyperlink ref="G12" r:id="rId103" xr:uid="{4DBED131-FD34-4FE9-AB32-A477403AE1EB}"/>
    <hyperlink ref="G113" r:id="rId104" xr:uid="{2212AEE1-2BD5-40EF-813F-BEE2E86343FF}"/>
    <hyperlink ref="G32" r:id="rId105" xr:uid="{20B2C2AF-E977-428D-87A2-0B34451C57DD}"/>
    <hyperlink ref="G83" r:id="rId106" xr:uid="{73ED14D3-1ED0-4B50-AABC-3B974CD9B59F}"/>
    <hyperlink ref="G89" r:id="rId107" xr:uid="{B76CEB9D-DCEA-4DAC-8B06-3679E5710E85}"/>
    <hyperlink ref="G110" r:id="rId108" xr:uid="{88D91EE8-9F83-4BDB-B79B-068D9851045D}"/>
    <hyperlink ref="G111" r:id="rId109" xr:uid="{CFBB274C-9E96-43FC-824E-3CA2088FC0FF}"/>
    <hyperlink ref="G114" r:id="rId110" xr:uid="{FC773D5C-E3C1-4C64-BFA6-5618B360190C}"/>
    <hyperlink ref="G115" r:id="rId111" xr:uid="{8BE4EDFD-59AA-4F73-991C-3E2D2BCBA128}"/>
    <hyperlink ref="G116" r:id="rId112" xr:uid="{B39D7A76-F607-46D1-BB59-E60396FAD9F3}"/>
    <hyperlink ref="G136" r:id="rId113" xr:uid="{A3F04171-FAFB-4E34-A09F-4E175251BA41}"/>
    <hyperlink ref="G156" r:id="rId114" xr:uid="{9669F655-8E54-43D9-B276-70B527EAB383}"/>
    <hyperlink ref="G166" r:id="rId115" xr:uid="{19DD40EC-D30F-4230-9269-81DC1CCDCD7D}"/>
    <hyperlink ref="G173" r:id="rId116" xr:uid="{1A138BC9-EC8F-42E8-9F87-C77A9220A3F3}"/>
    <hyperlink ref="G50" r:id="rId117" xr:uid="{188868DC-14FF-4B9D-B275-C4B46B4B70DD}"/>
    <hyperlink ref="G167" r:id="rId118" xr:uid="{4B59A1D7-1F29-47A4-8DA3-A2994584D852}"/>
    <hyperlink ref="G174" r:id="rId119" xr:uid="{20C12810-7304-493F-A506-66F409532C39}"/>
    <hyperlink ref="G175" r:id="rId120" xr:uid="{F2F0585B-92A4-486E-A1E1-E987C25D6289}"/>
    <hyperlink ref="G76" r:id="rId121" xr:uid="{DC6033DE-1556-4539-8E4B-8ABDEEF792D9}"/>
    <hyperlink ref="G168" r:id="rId122" xr:uid="{BA94CE3F-D02F-46FF-9D5B-7327114A5E1A}"/>
    <hyperlink ref="G169" r:id="rId123" xr:uid="{32CCDADB-FF8B-49E8-B0F9-086AEF006A33}"/>
    <hyperlink ref="G176" r:id="rId124" xr:uid="{920857F8-34CC-425E-829F-2BF88E0AE4A4}"/>
    <hyperlink ref="G183" r:id="rId125" xr:uid="{529B90AD-D4EC-439F-87C7-AF7AF9B44C46}"/>
    <hyperlink ref="G170" r:id="rId126" xr:uid="{8505E824-3972-4A69-B8CA-9A7420794AE7}"/>
    <hyperlink ref="G171" r:id="rId127" xr:uid="{11DC5A62-19F2-46B5-9119-008F17B46215}"/>
    <hyperlink ref="G40" r:id="rId128" xr:uid="{604677F9-9FC0-4D17-B2F3-48E361FDE021}"/>
    <hyperlink ref="G181" r:id="rId129" xr:uid="{59463508-6927-4A2F-93AB-446681C3C7B0}"/>
    <hyperlink ref="G39" r:id="rId130" xr:uid="{D0D049C9-B60D-4513-84CB-24BC1DA2DCD7}"/>
    <hyperlink ref="G146" r:id="rId131" xr:uid="{4F7F7A3A-5CBD-42D1-B027-327048297803}"/>
    <hyperlink ref="G26" r:id="rId132" xr:uid="{C955CCB6-A5F5-4E7F-B829-B56D8874BCAA}"/>
    <hyperlink ref="G24" r:id="rId133" xr:uid="{F611828A-28CD-409C-9E9F-A9F7736CFAF1}"/>
    <hyperlink ref="G119" r:id="rId134" xr:uid="{231408F4-9B14-419C-B9D4-BCCB59556CC6}"/>
    <hyperlink ref="G82" r:id="rId135" xr:uid="{2B92284D-A91F-4145-A661-3FA25C876DFA}"/>
    <hyperlink ref="G127" r:id="rId136" xr:uid="{B30CFB56-F253-4DD9-A22C-EB7119421524}"/>
    <hyperlink ref="G77" r:id="rId137" xr:uid="{879AAE93-EE68-48D9-B5C3-2A9F5E08A7E7}"/>
    <hyperlink ref="G25" r:id="rId138" xr:uid="{5B91BD6C-74C2-4C92-8F9F-3455AE78C9D7}"/>
    <hyperlink ref="G15" r:id="rId139" xr:uid="{7B2EEE10-E75A-4A08-BAD9-240053448B2B}"/>
    <hyperlink ref="G106" r:id="rId140" xr:uid="{14E200D8-05C1-4802-9C31-E8056F3EECF3}"/>
    <hyperlink ref="G28" r:id="rId141" xr:uid="{BB548A4A-5FAB-460D-96CB-A92615127A69}"/>
    <hyperlink ref="G73" r:id="rId142" xr:uid="{D92B9243-113E-45B7-B1BF-FB38E3CBCC9C}"/>
    <hyperlink ref="G37" r:id="rId143" xr:uid="{3CECBBF9-016D-4A97-A551-A4F63F4CF73F}"/>
    <hyperlink ref="G7" r:id="rId144" xr:uid="{9C6A426D-BE23-4884-B5C5-55628B3E3EED}"/>
    <hyperlink ref="G101" r:id="rId145" xr:uid="{8C9B4F53-F7B6-4A79-9A64-6E415A38B733}"/>
    <hyperlink ref="G66" r:id="rId146" xr:uid="{FC872878-52FD-4787-A438-E3D45779E686}"/>
    <hyperlink ref="G35" r:id="rId147" xr:uid="{803E2C17-B0F2-4AE3-ABC5-3AEDA444C30F}"/>
    <hyperlink ref="G64" r:id="rId148" xr:uid="{2E020E25-0B58-4820-8DC5-EFCEE9C5F01B}"/>
    <hyperlink ref="G36" r:id="rId149" xr:uid="{271362A5-1D6A-4319-81BC-793D1888947B}"/>
    <hyperlink ref="G148" r:id="rId150" xr:uid="{B4B1C98B-8412-4A98-BF98-6F266E375A03}"/>
    <hyperlink ref="G63" r:id="rId151" xr:uid="{5530F62E-2101-4044-BF4E-F812C85C102F}"/>
    <hyperlink ref="G41" r:id="rId152" xr:uid="{057F55E5-F82F-4B39-8079-9AEF39AB10D7}"/>
    <hyperlink ref="G38" r:id="rId153" xr:uid="{0ECAD497-1988-4332-B559-D19EC62F56C3}"/>
    <hyperlink ref="G5" r:id="rId154" xr:uid="{32666B41-C601-4855-84F0-0B65AB9420BD}"/>
    <hyperlink ref="G144" r:id="rId155" xr:uid="{A369B9D1-F2E6-4F47-B07E-6E96AC71C6F8}"/>
    <hyperlink ref="G145" r:id="rId156" xr:uid="{5DC142ED-29E0-4C01-9CD1-B5B8529335EE}"/>
    <hyperlink ref="G60" r:id="rId157" xr:uid="{405DD2A4-90B6-4550-8F45-C849A65F1B64}"/>
    <hyperlink ref="G14" r:id="rId158" xr:uid="{F03741C2-4C62-4C32-A630-E5413CCDCF87}"/>
    <hyperlink ref="G154" r:id="rId159" xr:uid="{643E7B56-539E-41F6-8FBE-473BAED936CE}"/>
    <hyperlink ref="G117" r:id="rId160" xr:uid="{DC4A4749-9C48-4812-BE6A-9240AF4FF729}"/>
    <hyperlink ref="G141" r:id="rId161" xr:uid="{95097F38-06F0-4039-8041-73B28F1BC573}"/>
    <hyperlink ref="G140" r:id="rId162" xr:uid="{85D53BF5-14AB-4F3D-B398-AFE1EBAB600E}"/>
    <hyperlink ref="G48" r:id="rId163" xr:uid="{A08C1BBE-E364-407D-B122-D984F20DF4CC}"/>
    <hyperlink ref="G137" r:id="rId164" xr:uid="{D4A081C2-C5B7-4A6F-BC17-FBE854D63BA6}"/>
    <hyperlink ref="G45" r:id="rId165" xr:uid="{D01B8617-A851-42A6-83C8-3C242747C405}"/>
    <hyperlink ref="G44" r:id="rId166" xr:uid="{16F96AA7-A507-422E-BF69-28934A7B2129}"/>
    <hyperlink ref="G43" r:id="rId167" xr:uid="{2DD2025A-11C5-4674-ACEC-0B0DA25B9568}"/>
    <hyperlink ref="G42" r:id="rId168" xr:uid="{9BE7F3FD-BDE1-4B80-84ED-F6D299947C0E}"/>
    <hyperlink ref="G131" r:id="rId169" xr:uid="{816327F0-BB6A-4ACA-8334-76334933B6DB}"/>
    <hyperlink ref="G165" r:id="rId170" xr:uid="{C3F2E538-6A1D-42E6-A798-CA38B7D42D1F}"/>
    <hyperlink ref="G22" r:id="rId171" xr:uid="{A11E373B-34D3-4E4B-8CA1-9056346FA14E}"/>
    <hyperlink ref="G135" r:id="rId172" xr:uid="{2A4DEC65-6B12-4F44-B82C-3DB11A31CAF2}"/>
    <hyperlink ref="G129" r:id="rId173" xr:uid="{0F91314E-02DF-4E02-8651-4D54F948FC46}"/>
    <hyperlink ref="G185" r:id="rId174" xr:uid="{C1E437CC-2112-45A2-8777-83AA09680994}"/>
    <hyperlink ref="G124" r:id="rId175" xr:uid="{790D1292-A812-4F04-8795-995D46256B09}"/>
    <hyperlink ref="G122" r:id="rId176" xr:uid="{AF0BA2F2-2C78-457D-BA3F-34740D5F59C8}"/>
    <hyperlink ref="G20" r:id="rId177" xr:uid="{8E326756-834F-47C5-A2F7-08AE768FA4F8}"/>
    <hyperlink ref="G16" r:id="rId178" xr:uid="{BDA17177-2675-4412-A4C4-588AAF17C7E0}"/>
    <hyperlink ref="G2" r:id="rId179" xr:uid="{978201F6-5D8C-4003-9077-3011CAD92ACB}"/>
    <hyperlink ref="G120" r:id="rId180" xr:uid="{E795C9F4-508A-4697-88DD-3C297DA78D3A}"/>
    <hyperlink ref="G75" r:id="rId181" xr:uid="{9141DFE2-E9C4-40F0-87C6-9ED2615F0531}"/>
    <hyperlink ref="G8" r:id="rId182" xr:uid="{C3C2B34B-FA08-4D28-8D46-C49C40D8E5C0}"/>
    <hyperlink ref="G121" r:id="rId183" xr:uid="{5394BEBA-694C-4A51-99A0-8CA5C5F6539A}"/>
    <hyperlink ref="G3" r:id="rId184" xr:uid="{BD5FF15D-5006-4A55-A153-730A07043168}"/>
  </hyperlinks>
  <pageMargins left="0.7" right="0.7" top="0.75" bottom="0.75" header="0" footer="0"/>
  <pageSetup orientation="portrait"/>
  <tableParts count="1">
    <tablePart r:id="rId18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47B78-33E4-41F7-A53D-E0BDE0363085}">
  <dimension ref="A1:AB33"/>
  <sheetViews>
    <sheetView tabSelected="1" workbookViewId="0">
      <selection activeCell="Q20" sqref="Q20"/>
    </sheetView>
  </sheetViews>
  <sheetFormatPr defaultRowHeight="12.75"/>
  <cols>
    <col min="1" max="1" width="29.42578125" customWidth="1"/>
    <col min="2" max="7" width="11.140625" customWidth="1"/>
    <col min="8" max="14" width="12.140625" customWidth="1"/>
    <col min="15" max="18" width="12.140625" style="34" customWidth="1"/>
    <col min="19" max="28" width="12.140625" customWidth="1"/>
  </cols>
  <sheetData>
    <row r="1" spans="1:28" s="34" customFormat="1" ht="15.75" customHeight="1">
      <c r="A1" s="1" t="s">
        <v>4229</v>
      </c>
      <c r="B1" s="1" t="s">
        <v>4230</v>
      </c>
      <c r="C1" s="1" t="s">
        <v>4231</v>
      </c>
      <c r="D1" s="1" t="s">
        <v>4232</v>
      </c>
      <c r="E1" s="8" t="s">
        <v>4233</v>
      </c>
      <c r="F1" s="1" t="s">
        <v>4234</v>
      </c>
      <c r="G1" s="1" t="s">
        <v>4235</v>
      </c>
      <c r="H1" s="1" t="s">
        <v>4236</v>
      </c>
      <c r="I1" s="1" t="s">
        <v>4237</v>
      </c>
      <c r="J1" s="1" t="s">
        <v>4238</v>
      </c>
      <c r="K1" s="1" t="s">
        <v>4239</v>
      </c>
      <c r="L1" s="1" t="s">
        <v>4240</v>
      </c>
      <c r="M1" s="1" t="s">
        <v>4241</v>
      </c>
      <c r="N1" s="1" t="s">
        <v>4242</v>
      </c>
      <c r="O1" s="1" t="s">
        <v>4257</v>
      </c>
      <c r="P1" s="1" t="s">
        <v>4256</v>
      </c>
      <c r="Q1" s="1" t="s">
        <v>4255</v>
      </c>
      <c r="R1" s="1" t="s">
        <v>4254</v>
      </c>
      <c r="S1" s="1" t="s">
        <v>4243</v>
      </c>
      <c r="T1" s="1" t="s">
        <v>4244</v>
      </c>
      <c r="U1" s="1" t="s">
        <v>4245</v>
      </c>
      <c r="V1" s="1" t="s">
        <v>4246</v>
      </c>
      <c r="W1" s="1" t="s">
        <v>4247</v>
      </c>
      <c r="X1" s="1" t="s">
        <v>4248</v>
      </c>
      <c r="Y1" s="1" t="s">
        <v>4249</v>
      </c>
      <c r="Z1" s="1" t="s">
        <v>4250</v>
      </c>
      <c r="AA1" s="1" t="s">
        <v>4251</v>
      </c>
      <c r="AB1" s="1" t="s">
        <v>4252</v>
      </c>
    </row>
    <row r="2" spans="1:28" s="34" customFormat="1" ht="15.75" customHeight="1">
      <c r="A2" s="1" t="s">
        <v>1321</v>
      </c>
      <c r="B2" s="1" t="s">
        <v>1323</v>
      </c>
      <c r="C2" s="1" t="s">
        <v>1324</v>
      </c>
      <c r="D2" s="1" t="s">
        <v>564</v>
      </c>
      <c r="E2" s="8" t="s">
        <v>1326</v>
      </c>
      <c r="F2" s="1">
        <v>-76.512222999999906</v>
      </c>
      <c r="G2" s="1">
        <v>39.049813</v>
      </c>
      <c r="H2" s="1">
        <v>7706</v>
      </c>
      <c r="I2" s="87" t="s">
        <v>244</v>
      </c>
      <c r="J2" s="87" t="s">
        <v>244</v>
      </c>
      <c r="K2" s="1">
        <v>24328</v>
      </c>
      <c r="L2" s="1">
        <v>29188</v>
      </c>
      <c r="M2" s="1">
        <v>13798</v>
      </c>
      <c r="N2" s="1">
        <v>18658</v>
      </c>
      <c r="O2" s="1" t="s">
        <v>4225</v>
      </c>
      <c r="P2" s="1" t="s">
        <v>4225</v>
      </c>
      <c r="Q2" s="1" t="s">
        <v>4225</v>
      </c>
      <c r="R2" s="1" t="s">
        <v>4225</v>
      </c>
      <c r="S2" s="1">
        <v>2</v>
      </c>
      <c r="T2" s="1">
        <v>2</v>
      </c>
      <c r="U2" s="48" t="s">
        <v>1327</v>
      </c>
      <c r="V2" s="1">
        <v>13904</v>
      </c>
      <c r="W2" s="1" t="s">
        <v>73</v>
      </c>
      <c r="X2" s="1" t="b">
        <v>0</v>
      </c>
      <c r="Y2" s="1" t="b">
        <v>0</v>
      </c>
      <c r="Z2" s="1" t="b">
        <v>0</v>
      </c>
      <c r="AA2" s="1" t="b">
        <v>0</v>
      </c>
      <c r="AB2" s="1">
        <v>11</v>
      </c>
    </row>
    <row r="3" spans="1:28" s="34" customFormat="1" ht="15.75" customHeight="1">
      <c r="A3" s="1" t="s">
        <v>1167</v>
      </c>
      <c r="B3" s="1" t="s">
        <v>1150</v>
      </c>
      <c r="C3" s="1" t="s">
        <v>1151</v>
      </c>
      <c r="D3" s="1" t="s">
        <v>539</v>
      </c>
      <c r="E3" s="8" t="s">
        <v>1169</v>
      </c>
      <c r="F3" s="1">
        <v>-71.09984</v>
      </c>
      <c r="G3" s="1">
        <v>42.349581000000001</v>
      </c>
      <c r="H3" s="1">
        <v>52082</v>
      </c>
      <c r="I3" s="1">
        <v>70302</v>
      </c>
      <c r="J3" s="1">
        <v>70302</v>
      </c>
      <c r="K3" s="1">
        <v>70302</v>
      </c>
      <c r="L3" s="1">
        <v>70302</v>
      </c>
      <c r="M3" s="1">
        <v>56882</v>
      </c>
      <c r="N3" s="1">
        <v>56882</v>
      </c>
      <c r="O3" s="53">
        <v>56854</v>
      </c>
      <c r="P3" s="54">
        <v>812</v>
      </c>
      <c r="Q3" s="53">
        <v>56854</v>
      </c>
      <c r="R3" s="54">
        <v>812</v>
      </c>
      <c r="S3" s="1">
        <v>2</v>
      </c>
      <c r="T3" s="1">
        <v>2</v>
      </c>
      <c r="U3" s="1">
        <v>29</v>
      </c>
      <c r="V3" s="1">
        <v>17944</v>
      </c>
      <c r="W3" s="1" t="s">
        <v>123</v>
      </c>
      <c r="X3" s="1" t="b">
        <v>0</v>
      </c>
      <c r="Y3" s="1" t="b">
        <v>0</v>
      </c>
      <c r="Z3" s="1" t="b">
        <v>0</v>
      </c>
      <c r="AA3" s="1" t="b">
        <v>0</v>
      </c>
      <c r="AB3" s="1">
        <v>5</v>
      </c>
    </row>
    <row r="4" spans="1:28" s="34" customFormat="1" ht="15.75" customHeight="1">
      <c r="A4" s="1" t="s">
        <v>2271</v>
      </c>
      <c r="B4" s="1" t="s">
        <v>2273</v>
      </c>
      <c r="C4" s="1" t="s">
        <v>2274</v>
      </c>
      <c r="D4" s="1" t="s">
        <v>1797</v>
      </c>
      <c r="E4" s="8" t="s">
        <v>2276</v>
      </c>
      <c r="F4" s="1">
        <v>-74.965840999999998</v>
      </c>
      <c r="G4" s="1">
        <v>40.239102000000003</v>
      </c>
      <c r="H4" s="1">
        <v>8138</v>
      </c>
      <c r="I4" s="87" t="s">
        <v>244</v>
      </c>
      <c r="J4" s="87" t="s">
        <v>244</v>
      </c>
      <c r="K4" s="1">
        <v>21408</v>
      </c>
      <c r="L4" s="1">
        <v>25128</v>
      </c>
      <c r="M4" s="1">
        <v>14158</v>
      </c>
      <c r="N4" s="1">
        <v>17878</v>
      </c>
      <c r="O4" s="1" t="s">
        <v>4225</v>
      </c>
      <c r="P4" s="1" t="s">
        <v>4225</v>
      </c>
      <c r="Q4" s="1" t="s">
        <v>4225</v>
      </c>
      <c r="R4" s="1" t="s">
        <v>4225</v>
      </c>
      <c r="S4" s="1">
        <v>2</v>
      </c>
      <c r="T4" s="1">
        <v>2</v>
      </c>
      <c r="U4" s="87">
        <v>100</v>
      </c>
      <c r="V4" s="1">
        <v>8232</v>
      </c>
      <c r="W4" s="1" t="s">
        <v>73</v>
      </c>
      <c r="X4" s="1" t="b">
        <v>0</v>
      </c>
      <c r="Y4" s="1" t="b">
        <v>0</v>
      </c>
      <c r="Z4" s="1" t="b">
        <v>0</v>
      </c>
      <c r="AA4" s="1" t="b">
        <v>0</v>
      </c>
      <c r="AB4" s="1">
        <v>1</v>
      </c>
    </row>
    <row r="5" spans="1:28" s="34" customFormat="1" ht="15.75" customHeight="1">
      <c r="A5" s="1" t="s">
        <v>2229</v>
      </c>
      <c r="B5" s="1" t="s">
        <v>2231</v>
      </c>
      <c r="C5" s="1" t="s">
        <v>2232</v>
      </c>
      <c r="D5" s="1" t="s">
        <v>242</v>
      </c>
      <c r="E5" s="8" t="s">
        <v>2233</v>
      </c>
      <c r="F5" s="1">
        <v>-123.823338999999</v>
      </c>
      <c r="G5" s="1">
        <v>46.183107</v>
      </c>
      <c r="H5" s="1">
        <v>4014</v>
      </c>
      <c r="I5" s="87" t="s">
        <v>244</v>
      </c>
      <c r="J5" s="87" t="s">
        <v>244</v>
      </c>
      <c r="K5" s="1">
        <v>17886</v>
      </c>
      <c r="L5" s="1">
        <v>21450</v>
      </c>
      <c r="M5" s="1">
        <v>9858</v>
      </c>
      <c r="N5" s="1">
        <v>13422</v>
      </c>
      <c r="O5" s="1" t="s">
        <v>4225</v>
      </c>
      <c r="P5" s="1" t="s">
        <v>4225</v>
      </c>
      <c r="Q5" s="1" t="s">
        <v>4225</v>
      </c>
      <c r="R5" s="1" t="s">
        <v>4225</v>
      </c>
      <c r="S5" s="1">
        <v>2</v>
      </c>
      <c r="T5" s="1">
        <v>2</v>
      </c>
      <c r="U5" s="87">
        <v>100</v>
      </c>
      <c r="V5" s="1">
        <v>900</v>
      </c>
      <c r="W5" s="1" t="s">
        <v>73</v>
      </c>
      <c r="X5" s="1" t="b">
        <v>0</v>
      </c>
      <c r="Y5" s="1" t="b">
        <v>0</v>
      </c>
      <c r="Z5" s="1" t="b">
        <v>0</v>
      </c>
      <c r="AA5" s="1" t="b">
        <v>0</v>
      </c>
      <c r="AB5" s="1">
        <v>2</v>
      </c>
    </row>
    <row r="6" spans="1:28" s="34" customFormat="1" ht="15.75" customHeight="1">
      <c r="A6" s="1" t="s">
        <v>2545</v>
      </c>
      <c r="B6" s="1" t="s">
        <v>2517</v>
      </c>
      <c r="C6" s="1" t="s">
        <v>2518</v>
      </c>
      <c r="D6" s="1" t="s">
        <v>564</v>
      </c>
      <c r="E6" s="8" t="s">
        <v>2548</v>
      </c>
      <c r="F6" s="1">
        <v>-79.937251000000003</v>
      </c>
      <c r="G6" s="1">
        <v>32.783141999999998</v>
      </c>
      <c r="H6" s="1">
        <v>12422</v>
      </c>
      <c r="I6" s="1">
        <v>29669</v>
      </c>
      <c r="J6" s="1">
        <v>48057</v>
      </c>
      <c r="K6" s="1">
        <v>28638</v>
      </c>
      <c r="L6" s="1">
        <v>47026</v>
      </c>
      <c r="M6" s="1">
        <v>17750</v>
      </c>
      <c r="N6" s="1">
        <v>36138</v>
      </c>
      <c r="O6" s="107">
        <v>13770</v>
      </c>
      <c r="P6" s="98">
        <v>460</v>
      </c>
      <c r="Q6" s="107">
        <v>36132</v>
      </c>
      <c r="R6" s="98">
        <v>460</v>
      </c>
      <c r="S6" s="1">
        <v>2</v>
      </c>
      <c r="T6" s="1">
        <v>2</v>
      </c>
      <c r="U6" s="1">
        <v>84</v>
      </c>
      <c r="V6" s="1">
        <v>10375</v>
      </c>
      <c r="W6" s="1" t="s">
        <v>123</v>
      </c>
      <c r="X6" s="1" t="b">
        <v>0</v>
      </c>
      <c r="Y6" s="1" t="b">
        <v>0</v>
      </c>
      <c r="Z6" s="1" t="b">
        <v>1</v>
      </c>
      <c r="AA6" s="1" t="b">
        <v>0</v>
      </c>
      <c r="AB6" s="1">
        <v>4</v>
      </c>
    </row>
    <row r="7" spans="1:28" s="34" customFormat="1" ht="15.75" customHeight="1">
      <c r="A7" s="1" t="s">
        <v>1688</v>
      </c>
      <c r="B7" s="1" t="s">
        <v>1690</v>
      </c>
      <c r="C7" s="1" t="s">
        <v>1682</v>
      </c>
      <c r="D7" s="1" t="s">
        <v>564</v>
      </c>
      <c r="E7" s="8" t="s">
        <v>1692</v>
      </c>
      <c r="F7" s="1">
        <v>-77.368290999999999</v>
      </c>
      <c r="G7" s="1">
        <v>35.607185999999999</v>
      </c>
      <c r="H7" s="1">
        <v>7143</v>
      </c>
      <c r="I7" s="1">
        <v>22000</v>
      </c>
      <c r="J7" s="1">
        <v>38277</v>
      </c>
      <c r="K7" s="1">
        <v>22000</v>
      </c>
      <c r="L7" s="1">
        <v>38277</v>
      </c>
      <c r="M7" s="1">
        <v>19605</v>
      </c>
      <c r="N7" s="1">
        <v>35882</v>
      </c>
      <c r="O7" s="107">
        <v>4749</v>
      </c>
      <c r="P7" s="107">
        <v>2787</v>
      </c>
      <c r="Q7" s="107">
        <v>17898</v>
      </c>
      <c r="R7" s="107">
        <v>2787</v>
      </c>
      <c r="S7" s="1">
        <v>2</v>
      </c>
      <c r="T7" s="1">
        <v>2</v>
      </c>
      <c r="U7" s="1">
        <v>70</v>
      </c>
      <c r="V7" s="1">
        <v>22969</v>
      </c>
      <c r="W7" s="1" t="s">
        <v>73</v>
      </c>
      <c r="X7" s="1" t="b">
        <v>0</v>
      </c>
      <c r="Y7" s="1" t="b">
        <v>0</v>
      </c>
      <c r="Z7" s="1" t="b">
        <v>0</v>
      </c>
      <c r="AA7" s="1" t="b">
        <v>0</v>
      </c>
      <c r="AB7" s="1">
        <v>3</v>
      </c>
    </row>
    <row r="8" spans="1:28" s="34" customFormat="1" ht="15.75" customHeight="1">
      <c r="A8" s="1" t="s">
        <v>1707</v>
      </c>
      <c r="B8" s="1" t="s">
        <v>1709</v>
      </c>
      <c r="C8" s="1" t="s">
        <v>1682</v>
      </c>
      <c r="D8" s="1" t="s">
        <v>564</v>
      </c>
      <c r="E8" s="8" t="s">
        <v>1711</v>
      </c>
      <c r="F8" s="1">
        <v>-78.674516999999994</v>
      </c>
      <c r="G8" s="1">
        <v>35.785111000000001</v>
      </c>
      <c r="H8" s="1">
        <v>9058</v>
      </c>
      <c r="I8" s="1">
        <v>23700</v>
      </c>
      <c r="J8" s="1">
        <v>42048</v>
      </c>
      <c r="K8" s="1">
        <v>23700</v>
      </c>
      <c r="L8" s="1">
        <v>42048</v>
      </c>
      <c r="M8" s="1">
        <v>17082</v>
      </c>
      <c r="N8" s="1">
        <v>35430</v>
      </c>
      <c r="O8" s="107">
        <v>9095</v>
      </c>
      <c r="P8" s="107">
        <v>2578</v>
      </c>
      <c r="Q8" s="107">
        <v>26421</v>
      </c>
      <c r="R8" s="107">
        <v>2578</v>
      </c>
      <c r="S8" s="1">
        <v>2</v>
      </c>
      <c r="T8" s="1">
        <v>2</v>
      </c>
      <c r="U8" s="1">
        <v>48</v>
      </c>
      <c r="V8" s="1">
        <v>23827</v>
      </c>
      <c r="W8" s="1" t="s">
        <v>73</v>
      </c>
      <c r="X8" s="1" t="b">
        <v>1</v>
      </c>
      <c r="Y8" s="1" t="b">
        <v>0</v>
      </c>
      <c r="Z8" s="1" t="b">
        <v>0</v>
      </c>
      <c r="AA8" s="1" t="b">
        <v>0</v>
      </c>
      <c r="AB8" s="1">
        <v>14</v>
      </c>
    </row>
    <row r="9" spans="1:28" s="34" customFormat="1" ht="15.75" customHeight="1">
      <c r="A9" s="12" t="s">
        <v>797</v>
      </c>
      <c r="B9" s="1" t="s">
        <v>782</v>
      </c>
      <c r="C9" s="1" t="s">
        <v>736</v>
      </c>
      <c r="D9" s="1" t="s">
        <v>564</v>
      </c>
      <c r="E9" s="8" t="s">
        <v>800</v>
      </c>
      <c r="F9" s="1">
        <v>-81.114752999999993</v>
      </c>
      <c r="G9" s="1">
        <v>32.023210999999897</v>
      </c>
      <c r="H9" s="1">
        <v>2744</v>
      </c>
      <c r="I9" s="54">
        <v>16284</v>
      </c>
      <c r="J9" s="54">
        <v>18420</v>
      </c>
      <c r="K9" s="1">
        <v>16284</v>
      </c>
      <c r="L9" s="1">
        <v>18420</v>
      </c>
      <c r="M9" s="1">
        <v>6474</v>
      </c>
      <c r="N9" s="1">
        <v>8610</v>
      </c>
      <c r="O9" s="1" t="s">
        <v>4225</v>
      </c>
      <c r="P9" s="1" t="s">
        <v>4225</v>
      </c>
      <c r="Q9" s="1" t="s">
        <v>4225</v>
      </c>
      <c r="R9" s="1" t="s">
        <v>4225</v>
      </c>
      <c r="S9" s="1">
        <v>2</v>
      </c>
      <c r="T9" s="1">
        <v>2</v>
      </c>
      <c r="U9" s="87">
        <v>100</v>
      </c>
      <c r="V9" s="1">
        <v>3938</v>
      </c>
      <c r="W9" s="1" t="s">
        <v>73</v>
      </c>
      <c r="X9" s="1" t="b">
        <v>0</v>
      </c>
      <c r="Y9" s="1" t="b">
        <v>0</v>
      </c>
      <c r="Z9" s="1" t="b">
        <v>0</v>
      </c>
      <c r="AA9" s="1" t="b">
        <v>0</v>
      </c>
      <c r="AB9" s="1">
        <v>3</v>
      </c>
    </row>
    <row r="10" spans="1:28" s="34" customFormat="1" ht="15.75" customHeight="1">
      <c r="A10" s="1" t="s">
        <v>2684</v>
      </c>
      <c r="B10" s="1" t="s">
        <v>2686</v>
      </c>
      <c r="C10" s="1" t="s">
        <v>2605</v>
      </c>
      <c r="D10" s="1" t="s">
        <v>130</v>
      </c>
      <c r="E10" s="8" t="s">
        <v>2687</v>
      </c>
      <c r="F10" s="1">
        <v>-97.739290999999994</v>
      </c>
      <c r="G10" s="1">
        <v>30.286090000000002</v>
      </c>
      <c r="H10" s="1">
        <v>10398</v>
      </c>
      <c r="I10" s="1">
        <v>25440</v>
      </c>
      <c r="J10" s="1">
        <v>51786</v>
      </c>
      <c r="K10" s="1">
        <v>25440</v>
      </c>
      <c r="L10" s="1">
        <v>51786</v>
      </c>
      <c r="M10" s="1">
        <v>15370</v>
      </c>
      <c r="N10" s="1">
        <v>41716</v>
      </c>
      <c r="O10" s="107">
        <v>12028</v>
      </c>
      <c r="P10" s="98">
        <v>0</v>
      </c>
      <c r="Q10" s="107">
        <v>22886</v>
      </c>
      <c r="R10" s="98">
        <v>0</v>
      </c>
      <c r="S10" s="1">
        <v>2</v>
      </c>
      <c r="T10" s="1">
        <v>2</v>
      </c>
      <c r="U10" s="1">
        <v>40</v>
      </c>
      <c r="V10" s="1">
        <v>40168</v>
      </c>
      <c r="W10" s="1" t="s">
        <v>73</v>
      </c>
      <c r="X10" s="1" t="b">
        <v>0</v>
      </c>
      <c r="Y10" s="1" t="b">
        <v>0</v>
      </c>
      <c r="Z10" s="1" t="b">
        <v>0</v>
      </c>
      <c r="AA10" s="1" t="b">
        <v>0</v>
      </c>
      <c r="AB10" s="1">
        <v>15</v>
      </c>
    </row>
    <row r="11" spans="1:28" s="34" customFormat="1" ht="15.75" customHeight="1">
      <c r="A11" s="1" t="s">
        <v>210</v>
      </c>
      <c r="B11" s="1" t="s">
        <v>212</v>
      </c>
      <c r="C11" s="1" t="s">
        <v>166</v>
      </c>
      <c r="D11" s="1" t="s">
        <v>168</v>
      </c>
      <c r="E11" s="8" t="s">
        <v>214</v>
      </c>
      <c r="F11" s="1">
        <v>-110.950814999999</v>
      </c>
      <c r="G11" s="1">
        <v>32.232671999999901</v>
      </c>
      <c r="H11" s="1">
        <v>11877</v>
      </c>
      <c r="I11" s="1">
        <v>28277</v>
      </c>
      <c r="J11" s="1">
        <v>51707</v>
      </c>
      <c r="K11" s="1">
        <v>30177</v>
      </c>
      <c r="L11" s="1">
        <v>53607</v>
      </c>
      <c r="M11" s="1">
        <v>15977</v>
      </c>
      <c r="N11" s="1">
        <v>39407</v>
      </c>
      <c r="O11" s="107">
        <v>11938</v>
      </c>
      <c r="P11" s="107">
        <v>1334</v>
      </c>
      <c r="Q11" s="107">
        <v>32065</v>
      </c>
      <c r="R11" s="107">
        <v>1334</v>
      </c>
      <c r="S11" s="1">
        <v>2</v>
      </c>
      <c r="T11" s="1">
        <v>2</v>
      </c>
      <c r="U11" s="1">
        <v>79</v>
      </c>
      <c r="V11" s="1">
        <v>33694</v>
      </c>
      <c r="W11" s="1" t="s">
        <v>73</v>
      </c>
      <c r="X11" s="1" t="b">
        <v>1</v>
      </c>
      <c r="Y11" s="1" t="b">
        <v>0</v>
      </c>
      <c r="Z11" s="1" t="b">
        <v>0</v>
      </c>
      <c r="AA11" s="1" t="b">
        <v>0</v>
      </c>
      <c r="AB11" s="1">
        <v>13</v>
      </c>
    </row>
    <row r="12" spans="1:28" s="34" customFormat="1" ht="15.75" customHeight="1">
      <c r="A12" s="1" t="s">
        <v>2162</v>
      </c>
      <c r="B12" s="1" t="s">
        <v>2164</v>
      </c>
      <c r="C12" s="1" t="s">
        <v>2091</v>
      </c>
      <c r="D12" s="1" t="s">
        <v>885</v>
      </c>
      <c r="E12" s="8" t="s">
        <v>2166</v>
      </c>
      <c r="F12" s="1">
        <v>-84.514279999999999</v>
      </c>
      <c r="G12" s="1">
        <v>39.131158999999997</v>
      </c>
      <c r="H12" s="1">
        <v>11000</v>
      </c>
      <c r="I12" s="1">
        <v>28156</v>
      </c>
      <c r="J12" s="1">
        <v>44490</v>
      </c>
      <c r="K12" s="1">
        <v>30268</v>
      </c>
      <c r="L12" s="1">
        <v>46602</v>
      </c>
      <c r="M12" s="1">
        <v>17024</v>
      </c>
      <c r="N12" s="1">
        <v>33358</v>
      </c>
      <c r="O12" s="107">
        <v>13224</v>
      </c>
      <c r="P12" s="107">
        <v>1678</v>
      </c>
      <c r="Q12" s="107">
        <v>24966</v>
      </c>
      <c r="R12" s="107">
        <v>1678</v>
      </c>
      <c r="S12" s="1">
        <v>2</v>
      </c>
      <c r="T12" s="1">
        <v>2</v>
      </c>
      <c r="U12" s="1">
        <v>76</v>
      </c>
      <c r="V12" s="1">
        <v>25820</v>
      </c>
      <c r="W12" s="1" t="s">
        <v>73</v>
      </c>
      <c r="X12" s="1" t="b">
        <v>0</v>
      </c>
      <c r="Y12" s="1" t="b">
        <v>0</v>
      </c>
      <c r="Z12" s="1" t="b">
        <v>0</v>
      </c>
      <c r="AA12" s="1" t="b">
        <v>0</v>
      </c>
      <c r="AB12" s="1">
        <v>13</v>
      </c>
    </row>
    <row r="13" spans="1:28" s="34" customFormat="1" ht="15.75" customHeight="1">
      <c r="A13" s="1" t="s">
        <v>1054</v>
      </c>
      <c r="B13" s="1" t="s">
        <v>1056</v>
      </c>
      <c r="C13" s="1" t="s">
        <v>1057</v>
      </c>
      <c r="D13" s="1" t="s">
        <v>71</v>
      </c>
      <c r="E13" s="8" t="s">
        <v>1059</v>
      </c>
      <c r="F13" s="1">
        <v>-84.504746999999995</v>
      </c>
      <c r="G13" s="1">
        <v>38.038910999999999</v>
      </c>
      <c r="H13" s="1">
        <v>11942</v>
      </c>
      <c r="I13" s="1">
        <v>29530</v>
      </c>
      <c r="J13" s="1">
        <v>45634</v>
      </c>
      <c r="K13" s="1">
        <v>29530</v>
      </c>
      <c r="L13" s="1">
        <v>45634</v>
      </c>
      <c r="M13" s="1">
        <v>16672</v>
      </c>
      <c r="N13" s="1">
        <v>32776</v>
      </c>
      <c r="O13" s="107">
        <v>12189</v>
      </c>
      <c r="P13" s="107">
        <v>1349</v>
      </c>
      <c r="Q13" s="107">
        <v>31867</v>
      </c>
      <c r="R13" s="107">
        <v>1349</v>
      </c>
      <c r="S13" s="1">
        <v>2</v>
      </c>
      <c r="T13" s="1">
        <v>2</v>
      </c>
      <c r="U13" s="1">
        <v>91</v>
      </c>
      <c r="V13" s="1">
        <v>22621</v>
      </c>
      <c r="W13" s="1" t="s">
        <v>73</v>
      </c>
      <c r="X13" s="1" t="b">
        <v>1</v>
      </c>
      <c r="Y13" s="1" t="b">
        <v>0</v>
      </c>
      <c r="Z13" s="1" t="b">
        <v>0</v>
      </c>
      <c r="AA13" s="1" t="b">
        <v>0</v>
      </c>
      <c r="AB13" s="1">
        <v>9</v>
      </c>
    </row>
    <row r="14" spans="1:28" s="34" customFormat="1" ht="15.75" customHeight="1">
      <c r="A14" s="1" t="s">
        <v>1468</v>
      </c>
      <c r="B14" s="1" t="s">
        <v>1470</v>
      </c>
      <c r="C14" s="1" t="s">
        <v>1403</v>
      </c>
      <c r="D14" s="1" t="s">
        <v>885</v>
      </c>
      <c r="E14" s="8" t="s">
        <v>1471</v>
      </c>
      <c r="F14" s="1">
        <v>-83.742768999999996</v>
      </c>
      <c r="G14" s="1">
        <v>42.275920999999997</v>
      </c>
      <c r="H14" s="1">
        <v>14826</v>
      </c>
      <c r="I14" s="1">
        <v>29526</v>
      </c>
      <c r="J14" s="1">
        <v>62176</v>
      </c>
      <c r="K14" s="1">
        <v>29526</v>
      </c>
      <c r="L14" s="1">
        <v>62176</v>
      </c>
      <c r="M14" s="1">
        <v>20688</v>
      </c>
      <c r="N14" s="1">
        <v>53338</v>
      </c>
      <c r="O14" s="107">
        <v>24344</v>
      </c>
      <c r="P14" s="98">
        <v>428</v>
      </c>
      <c r="Q14" s="107">
        <v>49120</v>
      </c>
      <c r="R14" s="98">
        <v>428</v>
      </c>
      <c r="S14" s="1">
        <v>2</v>
      </c>
      <c r="T14" s="1">
        <v>2</v>
      </c>
      <c r="U14" s="1">
        <v>29</v>
      </c>
      <c r="V14" s="1">
        <v>28983</v>
      </c>
      <c r="W14" s="1" t="s">
        <v>73</v>
      </c>
      <c r="X14" s="1" t="b">
        <v>0</v>
      </c>
      <c r="Y14" s="1" t="b">
        <v>0</v>
      </c>
      <c r="Z14" s="1" t="b">
        <v>0</v>
      </c>
      <c r="AA14" s="1" t="b">
        <v>1</v>
      </c>
      <c r="AB14" s="1">
        <v>11</v>
      </c>
    </row>
    <row r="15" spans="1:28" s="34" customFormat="1" ht="15.75" customHeight="1">
      <c r="A15" s="1" t="s">
        <v>1548</v>
      </c>
      <c r="B15" s="1" t="s">
        <v>1507</v>
      </c>
      <c r="C15" s="1" t="s">
        <v>1508</v>
      </c>
      <c r="D15" s="1" t="s">
        <v>835</v>
      </c>
      <c r="E15" s="8" t="s">
        <v>1551</v>
      </c>
      <c r="F15" s="1">
        <v>-93.235352000000006</v>
      </c>
      <c r="G15" s="1">
        <v>44.977885999999998</v>
      </c>
      <c r="H15" s="1">
        <v>14417</v>
      </c>
      <c r="I15" s="1">
        <v>27469</v>
      </c>
      <c r="J15" s="1">
        <v>39655</v>
      </c>
      <c r="K15" s="1">
        <v>27469</v>
      </c>
      <c r="L15" s="1">
        <v>39655</v>
      </c>
      <c r="M15" s="1">
        <v>17617</v>
      </c>
      <c r="N15" s="1">
        <v>29803</v>
      </c>
      <c r="O15" s="107">
        <v>17580</v>
      </c>
      <c r="P15" s="107">
        <v>1641</v>
      </c>
      <c r="Q15" s="107">
        <v>27204</v>
      </c>
      <c r="R15" s="107">
        <v>1641</v>
      </c>
      <c r="S15" s="1">
        <v>2</v>
      </c>
      <c r="T15" s="1">
        <v>2</v>
      </c>
      <c r="U15" s="1">
        <v>44</v>
      </c>
      <c r="V15" s="1">
        <v>34870</v>
      </c>
      <c r="W15" s="1" t="s">
        <v>73</v>
      </c>
      <c r="X15" s="1" t="b">
        <v>1</v>
      </c>
      <c r="Y15" s="1" t="b">
        <v>0</v>
      </c>
      <c r="Z15" s="1" t="b">
        <v>0</v>
      </c>
      <c r="AA15" s="1" t="b">
        <v>1</v>
      </c>
      <c r="AB15" s="1">
        <v>21</v>
      </c>
    </row>
    <row r="16" spans="1:28" s="34" customFormat="1" ht="15.75" customHeight="1">
      <c r="A16" s="1" t="s">
        <v>1617</v>
      </c>
      <c r="B16" s="1" t="s">
        <v>1619</v>
      </c>
      <c r="C16" s="1" t="s">
        <v>1584</v>
      </c>
      <c r="D16" s="1" t="s">
        <v>835</v>
      </c>
      <c r="E16" s="8" t="s">
        <v>1620</v>
      </c>
      <c r="F16" s="1">
        <v>-94.578039000000004</v>
      </c>
      <c r="G16" s="1">
        <v>39.035365999999897</v>
      </c>
      <c r="H16" s="1">
        <v>8011</v>
      </c>
      <c r="I16" s="1">
        <v>23529</v>
      </c>
      <c r="J16" s="1">
        <v>35311</v>
      </c>
      <c r="K16" s="1">
        <v>23145</v>
      </c>
      <c r="L16" s="1">
        <v>34927</v>
      </c>
      <c r="M16" s="1">
        <v>13223</v>
      </c>
      <c r="N16" s="1">
        <v>25005</v>
      </c>
      <c r="O16" s="1" t="s">
        <v>4225</v>
      </c>
      <c r="P16" s="1" t="s">
        <v>4225</v>
      </c>
      <c r="Q16" s="1" t="s">
        <v>4225</v>
      </c>
      <c r="R16" s="1" t="s">
        <v>4225</v>
      </c>
      <c r="S16" s="1">
        <v>2</v>
      </c>
      <c r="T16" s="1">
        <v>2</v>
      </c>
      <c r="U16" s="1">
        <v>62</v>
      </c>
      <c r="V16" s="1">
        <v>11704</v>
      </c>
      <c r="W16" s="1" t="s">
        <v>73</v>
      </c>
      <c r="X16" s="1" t="b">
        <v>1</v>
      </c>
      <c r="Y16" s="1" t="b">
        <v>0</v>
      </c>
      <c r="Z16" s="1" t="b">
        <v>0</v>
      </c>
      <c r="AA16" s="1" t="b">
        <v>0</v>
      </c>
      <c r="AB16" s="1">
        <v>3</v>
      </c>
    </row>
    <row r="17" spans="1:28" s="34" customFormat="1" ht="15.75" customHeight="1">
      <c r="A17" s="1" t="s">
        <v>1760</v>
      </c>
      <c r="B17" s="1" t="s">
        <v>1702</v>
      </c>
      <c r="C17" s="1" t="s">
        <v>1682</v>
      </c>
      <c r="D17" s="1" t="s">
        <v>564</v>
      </c>
      <c r="E17" s="8" t="s">
        <v>1763</v>
      </c>
      <c r="F17" s="1">
        <v>-79.809843999999998</v>
      </c>
      <c r="G17" s="1">
        <v>36.067503000000002</v>
      </c>
      <c r="H17" s="1">
        <v>7250</v>
      </c>
      <c r="I17" s="1">
        <v>20659</v>
      </c>
      <c r="J17" s="1">
        <v>35818</v>
      </c>
      <c r="K17" s="1">
        <v>19622</v>
      </c>
      <c r="L17" s="1">
        <v>34781</v>
      </c>
      <c r="M17" s="1">
        <v>12278</v>
      </c>
      <c r="N17" s="1">
        <v>27437</v>
      </c>
      <c r="O17" s="1" t="s">
        <v>4225</v>
      </c>
      <c r="P17" s="1" t="s">
        <v>4225</v>
      </c>
      <c r="Q17" s="1" t="s">
        <v>4225</v>
      </c>
      <c r="R17" s="1" t="s">
        <v>4225</v>
      </c>
      <c r="S17" s="1">
        <v>2</v>
      </c>
      <c r="T17" s="1">
        <v>2</v>
      </c>
      <c r="U17" s="1">
        <v>74</v>
      </c>
      <c r="V17" s="1">
        <v>16281</v>
      </c>
      <c r="W17" s="1" t="s">
        <v>73</v>
      </c>
      <c r="X17" s="1" t="b">
        <v>0</v>
      </c>
      <c r="Y17" s="1" t="b">
        <v>0</v>
      </c>
      <c r="Z17" s="1" t="b">
        <v>0</v>
      </c>
      <c r="AA17" s="1" t="b">
        <v>0</v>
      </c>
      <c r="AB17" s="1">
        <v>1</v>
      </c>
    </row>
    <row r="18" spans="1:28" s="34" customFormat="1" ht="15.75" customHeight="1">
      <c r="A18" s="1" t="s">
        <v>2508</v>
      </c>
      <c r="B18" s="1" t="s">
        <v>2510</v>
      </c>
      <c r="C18" s="1" t="s">
        <v>2478</v>
      </c>
      <c r="D18" s="1" t="s">
        <v>539</v>
      </c>
      <c r="E18" s="8" t="s">
        <v>2511</v>
      </c>
      <c r="F18" s="1">
        <v>-71.527355999999997</v>
      </c>
      <c r="G18" s="1">
        <v>41.484690999999998</v>
      </c>
      <c r="H18" s="1">
        <v>13792</v>
      </c>
      <c r="I18" s="1">
        <v>29485</v>
      </c>
      <c r="J18" s="1">
        <v>45735</v>
      </c>
      <c r="K18" s="1">
        <v>28352</v>
      </c>
      <c r="L18" s="1">
        <v>44602</v>
      </c>
      <c r="M18" s="1">
        <v>22824</v>
      </c>
      <c r="N18" s="1">
        <v>39074</v>
      </c>
      <c r="O18" s="1" t="s">
        <v>4225</v>
      </c>
      <c r="P18" s="1" t="s">
        <v>4225</v>
      </c>
      <c r="Q18" s="1" t="s">
        <v>4225</v>
      </c>
      <c r="R18" s="1" t="s">
        <v>4225</v>
      </c>
      <c r="S18" s="1">
        <v>2</v>
      </c>
      <c r="T18" s="1">
        <v>2</v>
      </c>
      <c r="U18" s="1">
        <v>73</v>
      </c>
      <c r="V18" s="1">
        <v>14812</v>
      </c>
      <c r="W18" s="1" t="s">
        <v>73</v>
      </c>
      <c r="X18" s="1" t="b">
        <v>1</v>
      </c>
      <c r="Y18" s="1" t="b">
        <v>0</v>
      </c>
      <c r="Z18" s="1" t="b">
        <v>0</v>
      </c>
      <c r="AA18" s="1" t="b">
        <v>0</v>
      </c>
      <c r="AB18" s="1">
        <v>2</v>
      </c>
    </row>
    <row r="19" spans="1:28" s="34" customFormat="1" ht="15.75" customHeight="1">
      <c r="A19"/>
      <c r="B19"/>
      <c r="C19"/>
      <c r="D19"/>
      <c r="E19"/>
      <c r="F19"/>
      <c r="G19"/>
      <c r="H19"/>
      <c r="I19"/>
      <c r="J19"/>
      <c r="K19"/>
      <c r="L19"/>
      <c r="M19"/>
      <c r="N19"/>
      <c r="S19"/>
      <c r="T19"/>
      <c r="U19"/>
      <c r="V19"/>
      <c r="W19"/>
      <c r="X19"/>
      <c r="Y19"/>
      <c r="Z19"/>
      <c r="AA19"/>
      <c r="AB19"/>
    </row>
    <row r="20" spans="1:28" s="34" customFormat="1" ht="15.75" customHeight="1">
      <c r="A20"/>
      <c r="B20"/>
      <c r="C20"/>
      <c r="D20"/>
      <c r="E20"/>
      <c r="F20"/>
      <c r="G20"/>
      <c r="H20"/>
      <c r="I20"/>
      <c r="J20"/>
      <c r="K20"/>
      <c r="L20"/>
      <c r="M20"/>
      <c r="N20"/>
      <c r="S20"/>
      <c r="T20"/>
      <c r="U20"/>
      <c r="V20"/>
      <c r="W20"/>
      <c r="X20"/>
      <c r="Y20"/>
      <c r="Z20"/>
      <c r="AA20"/>
      <c r="AB20"/>
    </row>
    <row r="21" spans="1:28" s="34" customFormat="1" ht="15.75" customHeight="1">
      <c r="A21"/>
      <c r="B21"/>
      <c r="C21"/>
      <c r="D21"/>
      <c r="E21"/>
      <c r="F21"/>
      <c r="G21"/>
      <c r="H21"/>
      <c r="I21"/>
      <c r="J21"/>
      <c r="K21"/>
      <c r="L21"/>
      <c r="M21"/>
      <c r="N21"/>
      <c r="S21"/>
      <c r="T21"/>
      <c r="U21"/>
      <c r="V21"/>
      <c r="W21"/>
      <c r="X21"/>
      <c r="Y21"/>
      <c r="Z21"/>
      <c r="AA21"/>
      <c r="AB21"/>
    </row>
    <row r="22" spans="1:28" s="34" customFormat="1" ht="15.75" customHeight="1">
      <c r="A22"/>
      <c r="B22"/>
      <c r="C22"/>
      <c r="D22"/>
      <c r="E22"/>
      <c r="F22"/>
      <c r="G22"/>
      <c r="H22"/>
      <c r="I22"/>
      <c r="J22"/>
      <c r="K22"/>
      <c r="L22"/>
      <c r="M22"/>
      <c r="N22"/>
      <c r="S22"/>
      <c r="T22"/>
      <c r="U22"/>
      <c r="V22"/>
      <c r="W22"/>
      <c r="X22"/>
      <c r="Y22"/>
      <c r="Z22"/>
      <c r="AA22"/>
      <c r="AB22"/>
    </row>
    <row r="23" spans="1:28" s="34" customFormat="1" ht="15.75" customHeight="1">
      <c r="A23"/>
      <c r="B23"/>
      <c r="C23"/>
      <c r="D23"/>
      <c r="E23"/>
      <c r="F23"/>
      <c r="G23"/>
      <c r="H23"/>
      <c r="I23"/>
      <c r="J23"/>
      <c r="K23"/>
      <c r="L23"/>
      <c r="M23"/>
      <c r="N23"/>
      <c r="S23"/>
      <c r="T23"/>
      <c r="U23"/>
      <c r="V23"/>
      <c r="W23"/>
      <c r="X23"/>
      <c r="Y23"/>
      <c r="Z23"/>
      <c r="AA23"/>
      <c r="AB23"/>
    </row>
    <row r="24" spans="1:28" s="34" customFormat="1" ht="15.75" customHeight="1">
      <c r="A24"/>
      <c r="B24"/>
      <c r="C24"/>
      <c r="D24"/>
      <c r="E24"/>
      <c r="F24"/>
      <c r="G24"/>
      <c r="H24"/>
      <c r="I24"/>
      <c r="J24"/>
      <c r="K24"/>
      <c r="L24"/>
      <c r="M24"/>
      <c r="N24"/>
      <c r="S24"/>
      <c r="T24"/>
      <c r="U24"/>
      <c r="V24"/>
      <c r="W24"/>
      <c r="X24"/>
      <c r="Y24"/>
      <c r="Z24"/>
      <c r="AA24"/>
      <c r="AB24"/>
    </row>
    <row r="25" spans="1:28" s="34" customFormat="1" ht="15.75" customHeight="1">
      <c r="A25"/>
      <c r="B25"/>
      <c r="C25"/>
      <c r="D25"/>
      <c r="E25"/>
      <c r="F25"/>
      <c r="G25"/>
      <c r="H25"/>
      <c r="I25"/>
      <c r="J25"/>
      <c r="K25"/>
      <c r="L25"/>
      <c r="M25"/>
      <c r="N25"/>
      <c r="S25"/>
      <c r="T25"/>
      <c r="U25"/>
      <c r="V25"/>
      <c r="W25"/>
      <c r="X25"/>
      <c r="Y25"/>
      <c r="Z25"/>
      <c r="AA25"/>
      <c r="AB25"/>
    </row>
    <row r="26" spans="1:28" s="34" customFormat="1" ht="15.75" customHeight="1">
      <c r="A26"/>
      <c r="B26"/>
      <c r="C26"/>
      <c r="D26"/>
      <c r="E26"/>
      <c r="F26"/>
      <c r="G26"/>
      <c r="H26"/>
      <c r="I26"/>
      <c r="J26"/>
      <c r="K26"/>
      <c r="L26"/>
      <c r="M26"/>
      <c r="N26"/>
      <c r="S26"/>
      <c r="T26"/>
      <c r="U26"/>
      <c r="V26"/>
      <c r="W26"/>
      <c r="X26"/>
      <c r="Y26"/>
      <c r="Z26"/>
      <c r="AA26"/>
      <c r="AB26"/>
    </row>
    <row r="27" spans="1:28" s="34" customFormat="1" ht="15.75" customHeight="1">
      <c r="A27"/>
      <c r="B27"/>
      <c r="C27"/>
      <c r="D27"/>
      <c r="E27"/>
      <c r="F27"/>
      <c r="G27"/>
      <c r="H27"/>
      <c r="I27"/>
      <c r="J27"/>
      <c r="K27"/>
      <c r="L27"/>
      <c r="M27"/>
      <c r="N27"/>
      <c r="S27"/>
      <c r="T27"/>
      <c r="U27"/>
      <c r="V27"/>
      <c r="W27"/>
      <c r="X27"/>
      <c r="Y27"/>
      <c r="Z27"/>
      <c r="AA27"/>
      <c r="AB27"/>
    </row>
    <row r="28" spans="1:28" s="34" customFormat="1" ht="15.75" customHeight="1">
      <c r="A28"/>
      <c r="B28"/>
      <c r="C28"/>
      <c r="D28"/>
      <c r="E28"/>
      <c r="F28"/>
      <c r="G28"/>
      <c r="H28"/>
      <c r="I28"/>
      <c r="J28"/>
      <c r="K28"/>
      <c r="L28"/>
      <c r="M28"/>
      <c r="N28"/>
      <c r="S28"/>
      <c r="T28"/>
      <c r="U28"/>
      <c r="V28"/>
      <c r="W28"/>
      <c r="X28"/>
      <c r="Y28"/>
      <c r="Z28"/>
      <c r="AA28"/>
      <c r="AB28"/>
    </row>
    <row r="29" spans="1:28" s="34" customFormat="1" ht="15.75" customHeight="1">
      <c r="A29"/>
      <c r="B29"/>
      <c r="C29"/>
      <c r="D29"/>
      <c r="E29"/>
      <c r="F29"/>
      <c r="G29"/>
      <c r="H29"/>
      <c r="I29"/>
      <c r="J29"/>
      <c r="K29"/>
      <c r="L29"/>
      <c r="M29"/>
      <c r="N29"/>
      <c r="S29"/>
      <c r="T29"/>
      <c r="U29"/>
      <c r="V29"/>
      <c r="W29"/>
      <c r="X29"/>
      <c r="Y29"/>
      <c r="Z29"/>
      <c r="AA29"/>
      <c r="AB29"/>
    </row>
    <row r="30" spans="1:28" s="34" customFormat="1" ht="15.75" customHeight="1">
      <c r="A30"/>
      <c r="B30"/>
      <c r="C30"/>
      <c r="D30"/>
      <c r="E30"/>
      <c r="F30"/>
      <c r="G30"/>
      <c r="H30"/>
      <c r="I30"/>
      <c r="J30"/>
      <c r="K30"/>
      <c r="L30"/>
      <c r="M30"/>
      <c r="N30"/>
      <c r="S30"/>
      <c r="T30"/>
      <c r="U30"/>
      <c r="V30"/>
      <c r="W30"/>
      <c r="X30"/>
      <c r="Y30"/>
      <c r="Z30"/>
      <c r="AA30"/>
      <c r="AB30"/>
    </row>
    <row r="31" spans="1:28" s="34" customFormat="1" ht="15.75" customHeight="1">
      <c r="A31"/>
      <c r="B31"/>
      <c r="C31"/>
      <c r="D31"/>
      <c r="E31"/>
      <c r="F31"/>
      <c r="G31"/>
      <c r="H31"/>
      <c r="I31"/>
      <c r="J31"/>
      <c r="K31"/>
      <c r="L31"/>
      <c r="M31"/>
      <c r="N31"/>
      <c r="S31"/>
      <c r="T31"/>
      <c r="U31"/>
      <c r="V31"/>
      <c r="W31"/>
      <c r="X31"/>
      <c r="Y31"/>
      <c r="Z31"/>
      <c r="AA31"/>
      <c r="AB31"/>
    </row>
    <row r="32" spans="1:28" s="34" customFormat="1" ht="15.75" customHeight="1">
      <c r="A32"/>
      <c r="B32"/>
      <c r="C32"/>
      <c r="D32"/>
      <c r="E32"/>
      <c r="F32"/>
      <c r="G32"/>
      <c r="H32"/>
      <c r="I32"/>
      <c r="J32"/>
      <c r="K32"/>
      <c r="L32"/>
      <c r="M32"/>
      <c r="N32"/>
      <c r="S32"/>
      <c r="T32"/>
      <c r="U32"/>
      <c r="V32"/>
      <c r="W32"/>
      <c r="X32"/>
      <c r="Y32"/>
      <c r="Z32"/>
      <c r="AA32"/>
      <c r="AB32"/>
    </row>
    <row r="33" spans="1:28" s="34" customFormat="1" ht="15.75" customHeight="1">
      <c r="A33"/>
      <c r="B33"/>
      <c r="C33"/>
      <c r="D33"/>
      <c r="E33"/>
      <c r="F33"/>
      <c r="G33"/>
      <c r="H33"/>
      <c r="I33"/>
      <c r="J33"/>
      <c r="K33"/>
      <c r="L33"/>
      <c r="M33"/>
      <c r="N33"/>
      <c r="S33"/>
      <c r="T33"/>
      <c r="U33"/>
      <c r="V33"/>
      <c r="W33"/>
      <c r="X33"/>
      <c r="Y33"/>
      <c r="Z33"/>
      <c r="AA33"/>
      <c r="AB33"/>
    </row>
  </sheetData>
  <phoneticPr fontId="40" type="noConversion"/>
  <conditionalFormatting sqref="Y2:Y18">
    <cfRule type="containsText" dxfId="80" priority="9" operator="containsText" text="TRUE">
      <formula>NOT(ISERROR(SEARCH(("TRUE"),(Y2))))</formula>
    </cfRule>
  </conditionalFormatting>
  <conditionalFormatting sqref="Y2:Y18">
    <cfRule type="containsText" dxfId="79" priority="10" operator="containsText" text="FALSE">
      <formula>NOT(ISERROR(SEARCH(("FALSE"),(Y2))))</formula>
    </cfRule>
  </conditionalFormatting>
  <conditionalFormatting sqref="H2:N3 H4:R5 H6:N8 H9:R9 H10:N15 H16:R18">
    <cfRule type="containsBlanks" dxfId="78" priority="11">
      <formula>LEN(TRIM(H2))=0</formula>
    </cfRule>
  </conditionalFormatting>
  <conditionalFormatting sqref="H1:AB1 H2:N3 S2:AB3 H4:AB5 H6:N8 S6:AB8 H9:AB9 H10:N15 S10:AB15 H16:AB18">
    <cfRule type="containsBlanks" dxfId="77" priority="12">
      <formula>LEN(TRIM(H1))=0</formula>
    </cfRule>
  </conditionalFormatting>
  <conditionalFormatting sqref="Y2:Y18">
    <cfRule type="colorScale" priority="14">
      <colorScale>
        <cfvo type="min"/>
        <cfvo type="percentile" val="50"/>
        <cfvo type="max"/>
        <color rgb="FFF8696B"/>
        <color rgb="FFFCFCFF"/>
        <color rgb="FF5A8AC6"/>
      </colorScale>
    </cfRule>
  </conditionalFormatting>
  <conditionalFormatting sqref="Y1">
    <cfRule type="containsText" dxfId="76" priority="3" operator="containsText" text="TRUE">
      <formula>NOT(ISERROR(SEARCH(("TRUE"),(Y1))))</formula>
    </cfRule>
  </conditionalFormatting>
  <conditionalFormatting sqref="Y1">
    <cfRule type="containsText" dxfId="75" priority="4" operator="containsText" text="FALSE">
      <formula>NOT(ISERROR(SEARCH(("FALSE"),(Y1))))</formula>
    </cfRule>
  </conditionalFormatting>
  <conditionalFormatting sqref="H1:R1">
    <cfRule type="containsBlanks" dxfId="74" priority="5">
      <formula>LEN(TRIM(H1))=0</formula>
    </cfRule>
  </conditionalFormatting>
  <conditionalFormatting sqref="Y1">
    <cfRule type="colorScale" priority="8">
      <colorScale>
        <cfvo type="min"/>
        <cfvo type="percentile" val="50"/>
        <cfvo type="max"/>
        <color rgb="FFF8696B"/>
        <color rgb="FFFCFCFF"/>
        <color rgb="FF5A8AC6"/>
      </colorScale>
    </cfRule>
  </conditionalFormatting>
  <conditionalFormatting sqref="O2:R2">
    <cfRule type="containsBlanks" dxfId="1" priority="1">
      <formula>LEN(TRIM(O2))=0</formula>
    </cfRule>
  </conditionalFormatting>
  <conditionalFormatting sqref="O2:R2">
    <cfRule type="containsBlanks" dxfId="0" priority="2">
      <formula>LEN(TRIM(O2))=0</formula>
    </cfRule>
  </conditionalFormatting>
  <hyperlinks>
    <hyperlink ref="E17" r:id="rId1" xr:uid="{7B64167C-401F-4DDB-9BD4-D5C7BE3D0926}"/>
    <hyperlink ref="E4" r:id="rId2" xr:uid="{9533B46D-E564-4313-B128-57E947F90C12}"/>
    <hyperlink ref="E11" r:id="rId3" xr:uid="{3E13DA2D-BB69-4A39-AB81-A6C2625B4FC9}"/>
    <hyperlink ref="E9" r:id="rId4" xr:uid="{D58C1460-6CBD-4AC6-9CD8-2DD44A800AB6}"/>
    <hyperlink ref="E13" r:id="rId5" xr:uid="{185CD78A-AD3D-41EB-9BCF-2530D50B8676}"/>
    <hyperlink ref="E3" r:id="rId6" xr:uid="{5EEF7AA1-25C2-4E36-A194-9CC91F82D07C}"/>
    <hyperlink ref="E2" r:id="rId7" xr:uid="{3F124DC3-3CF6-4EBE-A1F4-4710E0E8CC1A}"/>
    <hyperlink ref="E14" r:id="rId8" xr:uid="{40AB4FF8-A791-4A69-88F6-9DE74E0D8269}"/>
    <hyperlink ref="E15" r:id="rId9" xr:uid="{9D9396A6-68CA-484D-945B-D6A736D7543A}"/>
    <hyperlink ref="E16" r:id="rId10" xr:uid="{C31B082A-9CB6-47AA-8837-63878F0D5C9F}"/>
    <hyperlink ref="E8" r:id="rId11" xr:uid="{254A3F7A-A821-4DCA-994B-055A2D1CE748}"/>
    <hyperlink ref="E12" r:id="rId12" xr:uid="{6D12A091-2A7D-4C8A-BA33-1EB39C07E90D}"/>
    <hyperlink ref="E5" r:id="rId13" xr:uid="{66BDC7BA-B8FA-4E3F-B6B6-A46E25E16B58}"/>
    <hyperlink ref="E18" r:id="rId14" xr:uid="{F019EE10-8C66-403B-B120-80E03BE19DA9}"/>
    <hyperlink ref="E6" r:id="rId15" xr:uid="{9AEFE419-0589-47B8-ADF3-CBC6A6CDEFEF}"/>
    <hyperlink ref="E10" r:id="rId16" xr:uid="{D2FC7F0C-EADA-42CE-8513-73DF6D8A86C5}"/>
    <hyperlink ref="E7" r:id="rId17" xr:uid="{A0843477-A849-4F38-A9F4-4329D881CC0F}"/>
  </hyperlinks>
  <pageMargins left="0.7" right="0.7" top="0.75" bottom="0.75" header="0.3" footer="0.3"/>
  <tableParts count="1">
    <tablePart r:id="rId18"/>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58467-FB28-4597-91E4-3D440DC5331D}">
  <sheetPr>
    <outlinePr summaryBelow="0" summaryRight="0"/>
  </sheetPr>
  <dimension ref="A1:AN1133"/>
  <sheetViews>
    <sheetView topLeftCell="C1" zoomScale="89" zoomScaleNormal="89" workbookViewId="0">
      <pane ySplit="1" topLeftCell="A167" activePane="bottomLeft" state="frozen"/>
      <selection pane="bottomLeft" activeCell="T184" sqref="T184"/>
    </sheetView>
  </sheetViews>
  <sheetFormatPr defaultColWidth="14.42578125" defaultRowHeight="15" customHeight="1"/>
  <cols>
    <col min="1" max="2" width="14.42578125" style="34" hidden="1" customWidth="1"/>
    <col min="3" max="3" width="35.140625" style="34" customWidth="1"/>
    <col min="4" max="4" width="16.28515625" style="34" customWidth="1"/>
    <col min="5" max="7" width="14.42578125" style="34" customWidth="1"/>
    <col min="8" max="8" width="15.85546875" style="34" customWidth="1"/>
    <col min="9" max="10" width="17.140625" style="34" customWidth="1"/>
    <col min="11" max="12" width="14.42578125" style="34"/>
    <col min="13" max="13" width="10" style="34" customWidth="1"/>
    <col min="14" max="14" width="12.7109375" style="34" customWidth="1"/>
    <col min="15" max="15" width="11.42578125" style="34" customWidth="1"/>
    <col min="16" max="16" width="9.5703125" style="34" customWidth="1"/>
    <col min="17" max="17" width="10.85546875" style="34" customWidth="1"/>
    <col min="18" max="18" width="11" style="34" customWidth="1"/>
    <col min="19" max="19" width="9.140625" style="34" customWidth="1"/>
    <col min="20" max="20" width="15.28515625" style="34" customWidth="1"/>
    <col min="21" max="21" width="18.140625" style="34" customWidth="1"/>
    <col min="22" max="22" width="17.85546875" style="34" customWidth="1"/>
    <col min="23" max="23" width="18.85546875" style="34" customWidth="1"/>
    <col min="24" max="24" width="19.140625" style="34" customWidth="1"/>
    <col min="25" max="25" width="31.85546875" style="34" customWidth="1"/>
    <col min="26" max="26" width="16.85546875" style="34" customWidth="1"/>
    <col min="27" max="27" width="22.42578125" style="34" customWidth="1"/>
    <col min="28" max="28" width="19.28515625" style="34" customWidth="1"/>
    <col min="29" max="29" width="19.7109375" style="34" customWidth="1"/>
    <col min="30" max="30" width="20.140625" style="34" customWidth="1"/>
    <col min="31" max="31" width="15.42578125" style="34" customWidth="1"/>
    <col min="32" max="32" width="27.85546875" style="34" customWidth="1"/>
    <col min="33" max="16384" width="14.42578125" style="34"/>
  </cols>
  <sheetData>
    <row r="1" spans="1:40" ht="15.75" customHeight="1">
      <c r="A1" s="1" t="s">
        <v>0</v>
      </c>
      <c r="B1" s="1" t="s">
        <v>1</v>
      </c>
      <c r="C1" s="2" t="s">
        <v>2</v>
      </c>
      <c r="D1" s="2" t="s">
        <v>3</v>
      </c>
      <c r="E1" s="2" t="s">
        <v>4</v>
      </c>
      <c r="F1" s="2" t="s">
        <v>5</v>
      </c>
      <c r="G1" s="2" t="s">
        <v>6</v>
      </c>
      <c r="H1" s="2" t="s">
        <v>7</v>
      </c>
      <c r="I1" s="2" t="s">
        <v>8</v>
      </c>
      <c r="J1" s="2" t="s">
        <v>9</v>
      </c>
      <c r="K1" s="2" t="s">
        <v>10</v>
      </c>
      <c r="L1" s="2" t="s">
        <v>11</v>
      </c>
      <c r="M1" s="2" t="s">
        <v>14</v>
      </c>
      <c r="N1" s="2" t="s">
        <v>15</v>
      </c>
      <c r="O1" s="2" t="s">
        <v>16</v>
      </c>
      <c r="P1" s="2" t="s">
        <v>17</v>
      </c>
      <c r="Q1" s="2" t="s">
        <v>18</v>
      </c>
      <c r="R1" s="2" t="s">
        <v>19</v>
      </c>
      <c r="S1" s="2" t="s">
        <v>20</v>
      </c>
      <c r="T1" s="2" t="s">
        <v>4221</v>
      </c>
      <c r="U1" s="2" t="s">
        <v>4222</v>
      </c>
      <c r="V1" s="2" t="s">
        <v>4223</v>
      </c>
      <c r="W1" s="2" t="s">
        <v>4224</v>
      </c>
      <c r="X1" s="3" t="s">
        <v>21</v>
      </c>
      <c r="Y1" s="3" t="s">
        <v>22</v>
      </c>
      <c r="Z1" s="1" t="s">
        <v>23</v>
      </c>
      <c r="AA1" s="1" t="s">
        <v>24</v>
      </c>
      <c r="AB1" s="1" t="s">
        <v>25</v>
      </c>
      <c r="AC1" s="2" t="s">
        <v>26</v>
      </c>
      <c r="AD1" s="3" t="s">
        <v>27</v>
      </c>
      <c r="AE1" s="2" t="s">
        <v>28</v>
      </c>
      <c r="AF1" s="2" t="s">
        <v>29</v>
      </c>
      <c r="AG1" s="5" t="s">
        <v>38</v>
      </c>
      <c r="AH1" s="7" t="s">
        <v>58</v>
      </c>
      <c r="AI1" s="3" t="s">
        <v>59</v>
      </c>
      <c r="AJ1" s="2" t="s">
        <v>60</v>
      </c>
      <c r="AK1" s="3" t="s">
        <v>63</v>
      </c>
      <c r="AM1" s="60" t="s">
        <v>4226</v>
      </c>
      <c r="AN1" s="60" t="s">
        <v>4227</v>
      </c>
    </row>
    <row r="2" spans="1:40" ht="15.75" customHeight="1">
      <c r="A2" s="1">
        <v>0</v>
      </c>
      <c r="B2" s="1">
        <v>108232</v>
      </c>
      <c r="C2" s="1" t="s">
        <v>238</v>
      </c>
      <c r="D2" s="1" t="s">
        <v>239</v>
      </c>
      <c r="E2" s="1" t="s">
        <v>240</v>
      </c>
      <c r="F2" s="1" t="s">
        <v>241</v>
      </c>
      <c r="G2" s="1">
        <v>94105</v>
      </c>
      <c r="H2" s="1" t="s">
        <v>167</v>
      </c>
      <c r="I2" s="1" t="s">
        <v>242</v>
      </c>
      <c r="J2" s="8" t="s">
        <v>243</v>
      </c>
      <c r="K2" s="1">
        <v>-122.40068599999999</v>
      </c>
      <c r="L2" s="1">
        <v>37.787748000000001</v>
      </c>
      <c r="M2" s="1">
        <v>21252</v>
      </c>
      <c r="N2" s="1">
        <v>42250</v>
      </c>
      <c r="O2" s="1">
        <v>42250</v>
      </c>
      <c r="P2" s="1">
        <v>40750</v>
      </c>
      <c r="Q2" s="1">
        <v>40750</v>
      </c>
      <c r="R2" s="1">
        <v>27592</v>
      </c>
      <c r="S2" s="1">
        <v>27592</v>
      </c>
      <c r="T2" s="105">
        <v>27288</v>
      </c>
      <c r="U2" s="106">
        <v>400</v>
      </c>
      <c r="V2" s="105">
        <v>27288</v>
      </c>
      <c r="W2" s="106">
        <v>400</v>
      </c>
      <c r="X2" s="1">
        <v>2</v>
      </c>
      <c r="Y2" s="1">
        <v>2</v>
      </c>
      <c r="Z2" s="1">
        <v>8</v>
      </c>
      <c r="AA2" s="1">
        <v>3</v>
      </c>
      <c r="AB2" s="1">
        <v>3</v>
      </c>
      <c r="AC2" s="87" t="s">
        <v>1327</v>
      </c>
      <c r="AD2" s="1">
        <v>8303</v>
      </c>
      <c r="AE2" s="1" t="s">
        <v>123</v>
      </c>
      <c r="AF2" s="1" t="b">
        <v>0</v>
      </c>
      <c r="AG2" s="1" t="b">
        <v>1</v>
      </c>
      <c r="AH2" s="1" t="b">
        <v>1</v>
      </c>
      <c r="AI2" s="1" t="b">
        <v>0</v>
      </c>
      <c r="AJ2" s="1">
        <v>10</v>
      </c>
      <c r="AK2" s="1">
        <v>210</v>
      </c>
      <c r="AM2" s="60" t="s">
        <v>4228</v>
      </c>
    </row>
    <row r="3" spans="1:40" ht="15.75" customHeight="1">
      <c r="A3" s="1">
        <v>10</v>
      </c>
      <c r="B3" s="1">
        <v>100654</v>
      </c>
      <c r="C3" s="1" t="s">
        <v>66</v>
      </c>
      <c r="D3" s="1" t="s">
        <v>67</v>
      </c>
      <c r="E3" s="1" t="s">
        <v>68</v>
      </c>
      <c r="F3" s="1" t="s">
        <v>69</v>
      </c>
      <c r="G3" s="1">
        <v>35762</v>
      </c>
      <c r="H3" s="1" t="s">
        <v>70</v>
      </c>
      <c r="I3" s="1" t="s">
        <v>71</v>
      </c>
      <c r="J3" s="8" t="s">
        <v>72</v>
      </c>
      <c r="K3" s="1">
        <v>-86.568501999999995</v>
      </c>
      <c r="L3" s="1">
        <v>34.783367999999903</v>
      </c>
      <c r="M3" s="1">
        <v>9857</v>
      </c>
      <c r="N3" s="1">
        <v>23057</v>
      </c>
      <c r="O3" s="1">
        <v>31436</v>
      </c>
      <c r="P3" s="1">
        <v>22416</v>
      </c>
      <c r="Q3" s="1">
        <v>30795</v>
      </c>
      <c r="R3" s="1">
        <v>14037</v>
      </c>
      <c r="S3" s="1">
        <v>22416</v>
      </c>
      <c r="T3" s="105">
        <v>10128</v>
      </c>
      <c r="U3" s="105">
        <v>1414</v>
      </c>
      <c r="V3" s="105">
        <v>20160</v>
      </c>
      <c r="W3" s="105">
        <v>1414</v>
      </c>
      <c r="X3" s="1">
        <v>1</v>
      </c>
      <c r="Y3" s="1">
        <v>2</v>
      </c>
      <c r="Z3" s="1">
        <v>5</v>
      </c>
      <c r="AA3" s="1">
        <v>1</v>
      </c>
      <c r="AB3" s="1">
        <v>1</v>
      </c>
      <c r="AC3" s="1">
        <v>87</v>
      </c>
      <c r="AD3" s="1">
        <v>4851</v>
      </c>
      <c r="AE3" s="1" t="s">
        <v>73</v>
      </c>
      <c r="AF3" s="1" t="b">
        <v>1</v>
      </c>
      <c r="AG3" s="1" t="b">
        <v>0</v>
      </c>
      <c r="AH3" s="1" t="b">
        <v>1</v>
      </c>
      <c r="AI3" s="1" t="b">
        <v>0</v>
      </c>
      <c r="AJ3" s="1">
        <v>2</v>
      </c>
      <c r="AK3" s="1">
        <v>363</v>
      </c>
      <c r="AM3" s="60" t="str">
        <f>CONCATENATE("Academy of Art University,","Alabama A &amp; M University,","American College of the Building Arts,","Andrews University,","Anne Arundel Community College,","Appalachian State University,","Arizona State University-Tempe,","Auburn University,","Ball State University,","Belmont College,","Belmont University,","Boston Architectural College,","Boston University,","Bowling Green State University-Main Campus,","Bucks County Community College,","California Baptist University,","California College of the Arts,","California Polytechnic State University-San Luis Obispo,","California State Polytechnic University-Pomona,","California State University-Northridge,","Carnegie Mellon University,","Catholic University of America,","Clatsop Community College,","Clemson University,","Cleveland State University,","College of Charleston,","Colorado State University-Fort Collins,","Columbia University in the City of New York,","Cooper Union for the Advancement of Science and Art,","Cornell University,","CUNY City College,","CUNY Hunter College,","Del Mar College,","Delaware Valley University,","Drexel University,","Drury University,","Dunwoody College of Technology,","East Carolina University,","Eastern Michigan University,","Eastern Washington University,","Fairmont State University,","Ferris State University,","Florida Agricultural and Mechanical University,","Florida Atlantic University - Boca Raton,","Florida International University,","Florida State University,","George Washington University,","Georgetown University,","Georgia Institute of Technology-Main Campus,","Georgia State University,","Goucher College,","Hampton University,","Harvard University,","Howard University,","Illinois Institute of Technology,","Indiana University of Pennsylvania-Main Campus,","Indiana University-Bloomington,","Iowa State University,","Jackson State University,","James Madison University,","Jefferson (Philadelphia University + Thomas Jefferson University),","Judson University,","Kansas State University,","Kean University,","Kennesaw State University,","Kent State University at Kent,","Lawrence Technological University,","Louisiana State University and Agricultural &amp; Mechanical College,","Louisiana Tech University,","Maryland Institute College of Art,","Marywood University,","Massachusetts College of Art and Design,","Massachusetts Institute of Technology,","Miami University-Oxford,","Michigan State University,","Middle Tennessee State University,","Minnesota State University-Mankato,","Mississippi State University,","Missouri State University-Springfield,","Montana State University,","Morgan State University,","New Jersey Institute of Technology,","New School of Architecture and Design,","New York Institute of Technology,","New York University,","North Carolina A &amp; T State University,","North Carolina State University at Raleigh,","North Dakota State University-Main Campus,","Northeastern University,","Northern Arizona University,","Norwich University,","Ohio State University-Main Campus,","Oklahoma State University-Main Campus,","Pennsylvania State University-Main Campus,","Polytechnic University of Puerto Rico,","Pontifical Catholic University of Puerto Rico,","Portland State University,","Prairie View A &amp; M University,","Pratt Institute-Main,","Princeton University,","Purdue University-Main Campus,","Rensselaer Polytechnic Institute,","Rhode Island School of Design,","Rice University,","Rochester Institute of Technology,","Roger Williams University,","Rowan University,","Rutgers University-New Brunswick,","Saint Cloud State University,","Saint Louis University,","Salisbury University,","Salve Regina University,","San Diego State University,","San Jose State University,","Savannah College of Art and Design,","Savannah Technical College - Savannah Campus,","School of the Art Institute of Chicago,","Sonoma State University,","South Dakota State University,","Southeast Missouri State University,","Southern California Institute of Architecture,","Southern Illinois University-Carbondale,","SUNY at Albany,","SUNY College of Environmental Science and Forestry,","SUNY College of Technology at Alfred State,","SUNY University at Buffalo,","Syracuse University,","Temple University,","Texas A &amp; M University-College Station,","Texas Southern University,","Texas Tech University,","The New School,","The University of Tennessee-Knoxville,","The University of Texas at Arlington,","The University of Texas at Austin,","The University of Texas at San Antonio,","Tufts University,","Tulane University of Louisiana,","Tuskegee University,","Universidad Ana G. Mendez,","University of Arizona,","University of Arkansas,","University of California-Berkeley,","University of California-Davis,","University of California-Irvine,","University of California-Los Angeles,","University of Central Arkansas,","University of Central Florida,","University of Cincinnati-Main Campus,","University of Colorado Boulder,","University of Colorado Denver/Anschutz Medical Campus,","University of Connecticut,","University of Delaware,","University of Detroit Mercy,","University of Florida,","University of Georgia,","University of Hartford,","University of Hawaii at Manoa,","University of Houston,","University of Idaho,","University of Illinois at Chicago,","University of Illinois at Urbana-Champaign,","University of Iowa,","University of Kansas,","University of Kentucky,","University of Louisiana at Lafayette,","University of Louisville,","University of Maine at Augusta,","University of Maryland-College Park,","University of Massachusetts-Amherst,","University of Massachusetts-Boston,","University of Memphis,","University of Miami,","University of Michigan-Ann Arbor,","University of Minnesota-Twin Cities,","University of Missouri-Kansas City,","University of Nebraska-Lincoln,","University of Nevada-Las Vegas,","University of New Mexico-Main Campus,","University of New Orleans,","University of North Carolina at Chapel Hill,","University of North Carolina at Charlotte,","University of North Carolina at Greensboro,","University of North Texas,","University of Notre Dame,","University of Oklahoma-Norman Campus,","University of Oregon,","University of Pennsylvania,","University of Pittsburgh-Pittsburgh Campus,","University of Puerto Rico,","University of Rhode Island,","University of South Florida-Main Campus,","University of Southern California,","University of the District of Columbia,","University of Utah,","University of Vermont,","University of Virginia-Main Campus,","University of Washington-Seattle Campus,","University of Washington-Tacoma Campus,","University of Wisconsin Colleges,","University of Wisconsin-Milwaukee,","Ursuline College,","Utah State University,","Virginia Commonwealth University,","Virginia Polytechnic Institute and State University,","Washington State University,","Washington University in St Louis,","Wayne State University,","Wentworth Institute of Technology,","West Chester University of Pennsylvania,","West Virginia University,","Western Illinois University,","Western Michigan University,","Western Washington University,","Westfield State University,","Woodbury University,","Yale University,")</f>
        <v>Academy of Art University,Alabama A &amp; M University,American College of the Building Arts,Andrews University,Anne Arundel Community College,Appalachian State University,Arizona State University-Tempe,Auburn University,Ball State University,Belmont College,Belmont University,Boston Architectural College,Boston University,Bowling Green State University-Main Campus,Bucks County Community College,California Baptist University,California College of the Arts,California Polytechnic State University-San Luis Obispo,California State Polytechnic University-Pomona,California State University-Northridge,Carnegie Mellon University,Catholic University of America,Clatsop Community College,Clemson University,Cleveland State University,College of Charleston,Colorado State University-Fort Collins,Columbia University in the City of New York,Cooper Union for the Advancement of Science and Art,Cornell University,CUNY City College,CUNY Hunter College,Del Mar College,Delaware Valley University,Drexel University,Drury University,Dunwoody College of Technology,East Carolina University,Eastern Michigan University,Eastern Washington University,Fairmont State University,Ferris State University,Florida Agricultural and Mechanical University,Florida Atlantic University - Boca Raton,Florida International University,Florida State University,George Washington University,Georgetown University,Georgia Institute of Technology-Main Campus,Georgia State University,Goucher College,Hampton University,Harvard University,Howard University,Illinois Institute of Technology,Indiana University of Pennsylvania-Main Campus,Indiana University-Bloomington,Iowa State University,Jackson State University,James Madison University,Jefferson (Philadelphia University + Thomas Jefferson University),Judson University,Kansas State University,Kean University,Kennesaw State University,Kent State University at Kent,Lawrence Technological University,Louisiana State University and Agricultural &amp; Mechanical College,Louisiana Tech University,Maryland Institute College of Art,Marywood University,Massachusetts College of Art and Design,Massachusetts Institute of Technology,Miami University-Oxford,Michigan State University,Middle Tennessee State University,Minnesota State University-Mankato,Mississippi State University,Missouri State University-Springfield,Montana State University,Morgan State University,New Jersey Institute of Technology,New School of Architecture and Design,New York Institute of Technology,New York University,North Carolina A &amp; T State University,North Carolina State University at Raleigh,North Dakota State University-Main Campus,Northeastern University,Northern Arizona University,Norwich University,Ohio State University-Main Campus,Oklahoma State University-Main Campus,Pennsylvania State University-Main Campus,Polytechnic University of Puerto Rico,Pontifical Catholic University of Puerto Rico,Portland State University,Prairie View A &amp; M University,Pratt Institute-Main,Princeton University,Purdue University-Main Campus,Rensselaer Polytechnic Institute,Rhode Island School of Design,Rice University,Rochester Institute of Technology,Roger Williams University,Rowan University,Rutgers University-New Brunswick,Saint Cloud State University,Saint Louis University,Salisbury University,Salve Regina University,San Diego State University,San Jose State University,Savannah College of Art and Design,Savannah Technical College - Savannah Campus,School of the Art Institute of Chicago,Sonoma State University,South Dakota State University,Southeast Missouri State University,Southern California Institute of Architecture,Southern Illinois University-Carbondale,SUNY at Albany,SUNY College of Environmental Science and Forestry,SUNY College of Technology at Alfred State,SUNY University at Buffalo,Syracuse University,Temple University,Texas A &amp; M University-College Station,Texas Southern University,Texas Tech University,The New School,The University of Tennessee-Knoxville,The University of Texas at Arlington,The University of Texas at Austin,The University of Texas at San Antonio,Tufts University,Tulane University of Louisiana,Tuskegee University,Universidad Ana G. Mendez,University of Arizona,University of Arkansas,University of California-Berkeley,University of California-Davis,University of California-Irvine,University of California-Los Angeles,University of Central Arkansas,University of Central Florida,University of Cincinnati-Main Campus,University of Colorado Boulder,University of Colorado Denver/Anschutz Medical Campus,University of Connecticut,University of Delaware,University of Detroit Mercy,University of Florida,University of Georgia,University of Hartford,University of Hawaii at Manoa,University of Houston,University of Idaho,University of Illinois at Chicago,University of Illinois at Urbana-Champaign,University of Iowa,University of Kansas,University of Kentucky,University of Louisiana at Lafayette,University of Louisville,University of Maine at Augusta,University of Maryland-College Park,University of Massachusetts-Amherst,University of Massachusetts-Boston,University of Memphis,University of Miami,University of Michigan-Ann Arbor,University of Minnesota-Twin Cities,University of Missouri-Kansas City,University of Nebraska-Lincoln,University of Nevada-Las Vegas,University of New Mexico-Main Campus,University of New Orleans,University of North Carolina at Chapel Hill,University of North Carolina at Charlotte,University of North Carolina at Greensboro,University of North Texas,University of Notre Dame,University of Oklahoma-Norman Campus,University of Oregon,University of Pennsylvania,University of Pittsburgh-Pittsburgh Campus,University of Puerto Rico,University of Rhode Island,University of South Florida-Main Campus,University of Southern California,University of the District of Columbia,University of Utah,University of Vermont,University of Virginia-Main Campus,University of Washington-Seattle Campus,University of Washington-Tacoma Campus,University of Wisconsin Colleges,University of Wisconsin-Milwaukee,Ursuline College,Utah State University,Virginia Commonwealth University,Virginia Polytechnic Institute and State University,Washington State University,Washington University in St Louis,Wayne State University,Wentworth Institute of Technology,West Chester University of Pennsylvania,West Virginia University,Western Illinois University,Western Michigan University,Western Washington University,Westfield State University,Woodbury University,Yale University,</v>
      </c>
    </row>
    <row r="4" spans="1:40" ht="15.75" customHeight="1">
      <c r="A4" s="1">
        <v>12</v>
      </c>
      <c r="C4" s="103" t="s">
        <v>2515</v>
      </c>
      <c r="D4" s="1" t="s">
        <v>2516</v>
      </c>
      <c r="E4" s="1" t="s">
        <v>2517</v>
      </c>
      <c r="F4" s="1" t="s">
        <v>2518</v>
      </c>
      <c r="H4" s="1" t="s">
        <v>70</v>
      </c>
      <c r="I4" s="1" t="s">
        <v>564</v>
      </c>
      <c r="J4" s="8" t="s">
        <v>2519</v>
      </c>
      <c r="K4" s="1">
        <v>-79.946944200000004</v>
      </c>
      <c r="L4" s="1">
        <v>32.805054499999997</v>
      </c>
      <c r="M4" s="87">
        <v>20572</v>
      </c>
      <c r="N4" s="87" t="s">
        <v>1327</v>
      </c>
      <c r="O4" s="87" t="s">
        <v>1327</v>
      </c>
      <c r="P4" s="87">
        <v>37960</v>
      </c>
      <c r="Q4" s="87">
        <v>37960</v>
      </c>
      <c r="R4" s="87">
        <v>26145</v>
      </c>
      <c r="S4" s="87">
        <v>26145</v>
      </c>
      <c r="T4" s="12" t="s">
        <v>4225</v>
      </c>
      <c r="U4" s="12" t="s">
        <v>4225</v>
      </c>
      <c r="V4" s="12" t="s">
        <v>4225</v>
      </c>
      <c r="W4" s="12" t="s">
        <v>4225</v>
      </c>
      <c r="X4" s="87">
        <v>2</v>
      </c>
      <c r="Y4" s="87">
        <v>2</v>
      </c>
      <c r="Z4" s="1">
        <v>5</v>
      </c>
      <c r="AA4" s="87">
        <v>2</v>
      </c>
      <c r="AB4" s="87">
        <v>2</v>
      </c>
      <c r="AC4" s="87">
        <v>96</v>
      </c>
      <c r="AD4" s="87" t="s">
        <v>1327</v>
      </c>
      <c r="AE4" s="1" t="s">
        <v>123</v>
      </c>
      <c r="AF4" s="1" t="b">
        <v>0</v>
      </c>
      <c r="AG4" s="1" t="b">
        <v>0</v>
      </c>
      <c r="AH4" s="1" t="b">
        <v>0</v>
      </c>
      <c r="AI4" s="1" t="b">
        <v>0</v>
      </c>
      <c r="AJ4" s="1">
        <v>1</v>
      </c>
      <c r="AK4" s="1">
        <v>363</v>
      </c>
      <c r="AM4" s="34" t="str">
        <f>CONCATENATE("79 New Montgomery,","4900 Meridian Street,","649 Meeting St,","4150 Administration Drive Room 136,","101 College Pky,","287 Rivers St,","University Drive and Mill Avenue,","182 S College St,","2000 University Ave,","68094 Hammond Road,","1900 Belmont Blvd,","320 Newbury Street,","One Silber Way,","220 McFall Ctr,","275 Swamp Rd,","8432 Magnolia Ave,","1111 Eighth Street,","1 Grand Ave.,","3801 West Temple Avenue,","18111 Nordhoff St,","5000 Forbes Avenue,","620 Michigan Avenue NE,","1651 Lexington Avenue,","201 Sikes Hall,","2121 Euclid Avenue,","66 George St,","102 Administration Building,","West 116 St and Broadway,","7 East 7th Street,","300 Day Hall,","160 Convent Ave,","695 Park Ave,","101 Baldwin Blvd.,","700 E Butler Ave,","3141 Chestnut St,","900 N.Benton,","818 Dunwoody Blvd,","East 5th Street,","202 Welch Hall,","526 5th Street,","1201 Locust Ave,","1201 S State St,","1500 S Martin Luther King Jr Blvd,","777 Glades Rd,","11200 S. W. 8 Street,","222 S. Copeland Street,","2121 I Street NW,","37th and O St NW,","225 North Ave,","33 gilmer st,","1021 Dulaney Valley Rd,","100 E. Queen Street,","Massachusetts Hall,","2400 Sixth St NW,","10 West 35th Street,","1011 South Dr 201 Sutton Hall,","107 South Indiana Ave.,","1750 Beardshear Hall,","1400 J R Lynch Street,","800 South Main Street,","4201 Henry Avenue,","1151 N State St,","919 Mid-Campus Drive Anderson Hall,","1000 Morris Avenue,","1000 Chastain Rd,","Executive Office 2nd Floor Library,","21000 W 10 Mile Rd,","156 Thomas Boyd Hall,","305 Wisteria,","1300 Mount Royal Avenue,","2300 Adams Ave,","621 Huntington Ave,","77 Massachusetts Avenue,","501 East High St,","426 Auditorium Road,","1301 East Main Street,","South Rd and Ellis Ave,","Lee Boulevard,","901 S National Avenue,","Montana State University,","1700 East Cold Spring Lane,","University Heights,","1249 F St,","Northern Blvd,","70 Washington Sq South,","1601 E Market St,","2101 Hillsborough Street,","1301 12th Avenue North,","360 Huntington Ave,","1900 S. Knoles Dr Babbitt Administrative Center Room 200,","158 Harmon Drive,","190 N. Oval Mall,","107 Whitehurst,","201 Old Main,","375 Ponce de Leon,","PR-163,","724 SW Harrison,","FM 1098 Road &amp; University Drive,","200 Willoughby Ave,","1 Nassau Hall,","Hovde Hall of Administration,","110 8th St,","2 College St,","6100 S Main St,","1 Lomb Memorial Dr,","One Old Ferry Road,","201 Mullica Hill Road,","83 Somerset St,","720 Fourth Ave. South,","One North Grand Blvd,","1101 Camden Ave,","100 Ochre Point Avenue,","5500 Campanile Dr,","One Washington Square,","342 Bull St,","5717 White Bluff Rd,","36 S Wabash,","1801 E Cotati Ave,","Campanile Avenue,","One University Plaza MS4675,","960 E. 3rd Street,","Lincoln Drive,","1400 Washington Avenue,","One Forestry Dr.,","10 Upper College Drive,","12 Capen Hall,","900 South Crouse Ave.,","1801 North Broad Street,","JKW Administration Building Suite 100,","3100 Cleburne St,","Broadway and University Avenue,","66 West 12th Street,","527 Andy Holt Tower,","701 S. Nedderman Dr.,","110 Inner Campus Drive,","One UTSA Circle,","419 Boston Avenue,","6823 St. Charles Avenue,","Kresge Center 3rd Floor,","Ave. Ana G. Mendez No.1399,","1401 E University,","Administration Bldg 425,","200 California Hall,","One Shields Avenue,","501 Aldrich Hall,","405 Hilgard Ave,","201 Donaghey Ave,","4000 Central Florida Blvd,","2624 Clifton Avenue,","Regent Drive at Broadway,","1380 Lawrence Street Lawrence Street Center Suite 1400,","352 Mansfield Road,","104 Hullihen Hall,","4001 W McNichols Rd,","1600 SW Archer Rd,","Administration Building,","200 Bloomfield Ave,","2500 Campus Road,","212 E. Cullen Building,","875 Perimeter Drive MS 2282,","601 S Morgan,","601 E John Street,","101 Jessup Hall,","Strong Hall 1450 Jayhawk Blvd Room 230,","South Limestone,","104 University Circle,","2301 S 3rd St,","46 University Dr,","3501 University Blvd E,","374 Whitmore Building 181 Presidents Drive,","100 Morrissey Boulevard,","Southern Avenue,","University of Miami,","503 Thompson Street,","100 Church Street SE,","5100 Rockhill Rd.,","14th and R St,","4505 S Maryland Pky,","1700 Lomas Blvd NE,","2000 Lakeshore Dr,","103 South Bldg Cb 9100,","9201 University City Blvd,","1400 Spring Garden St,","1155 Union Circle #311277,","400 Main Building,","660 Parrington Oval,","110 Johnson Hall,","34th &amp; Spruce Street,","4200 Fifth Avenue,","14, 2534 Av. Universidad Ste. 1401,","Green Hall 35 Campus Avenue,","4202 East Fowler Ave,","University Park,","4200 Connecticut Ave NW,","201 Presidents Circle ROOM 201,","85 S Prospect St,","1827 University Avenue,","1400 NE Campus Parkway,","1900 Commerce St,","780 Regent St,","2200 E Kenwood Blvd,","2550 Lander Rd,","Old Main Hill,","910 W Franklin St,","210 Burruss Hall 800 Drillfield Dr.,","French Administration Building,","One Brookings Drive,","656 West Kirby Street,","550 Huntington Ave,","University Avenue and High Street,","PO Box 6201,","1 University Circle,","1903 West Michigan Avenue,","516 High Street,","577 Western Ave,","7500 Glenoaks Blvd,","Woodbridge Hall,")</f>
        <v>79 New Montgomery,4900 Meridian Street,649 Meeting St,4150 Administration Drive Room 136,101 College Pky,287 Rivers St,University Drive and Mill Avenue,182 S College St,2000 University Ave,68094 Hammond Road,1900 Belmont Blvd,320 Newbury Street,One Silber Way,220 McFall Ctr,275 Swamp Rd,8432 Magnolia Ave,1111 Eighth Street,1 Grand Ave.,3801 West Temple Avenue,18111 Nordhoff St,5000 Forbes Avenue,620 Michigan Avenue NE,1651 Lexington Avenue,201 Sikes Hall,2121 Euclid Avenue,66 George St,102 Administration Building,West 116 St and Broadway,7 East 7th Street,300 Day Hall,160 Convent Ave,695 Park Ave,101 Baldwin Blvd.,700 E Butler Ave,3141 Chestnut St,900 N.Benton,818 Dunwoody Blvd,East 5th Street,202 Welch Hall,526 5th Street,1201 Locust Ave,1201 S State St,1500 S Martin Luther King Jr Blvd,777 Glades Rd,11200 S. W. 8 Street,222 S. Copeland Street,2121 I Street NW,37th and O St NW,225 North Ave,33 gilmer st,1021 Dulaney Valley Rd,100 E. Queen Street,Massachusetts Hall,2400 Sixth St NW,10 West 35th Street,1011 South Dr 201 Sutton Hall,107 South Indiana Ave.,1750 Beardshear Hall,1400 J R Lynch Street,800 South Main Street,4201 Henry Avenue,1151 N State St,919 Mid-Campus Drive Anderson Hall,1000 Morris Avenue,1000 Chastain Rd,Executive Office 2nd Floor Library,21000 W 10 Mile Rd,156 Thomas Boyd Hall,305 Wisteria,1300 Mount Royal Avenue,2300 Adams Ave,621 Huntington Ave,77 Massachusetts Avenue,501 East High St,426 Auditorium Road,1301 East Main Street,South Rd and Ellis Ave,Lee Boulevard,901 S National Avenue,Montana State University,1700 East Cold Spring Lane,University Heights,1249 F St,Northern Blvd,70 Washington Sq South,1601 E Market St,2101 Hillsborough Street,1301 12th Avenue North,360 Huntington Ave,1900 S. Knoles Dr Babbitt Administrative Center Room 200,158 Harmon Drive,190 N. Oval Mall,107 Whitehurst,201 Old Main,375 Ponce de Leon,PR-163,724 SW Harrison,FM 1098 Road &amp; University Drive,200 Willoughby Ave,1 Nassau Hall,Hovde Hall of Administration,110 8th St,2 College St,6100 S Main St,1 Lomb Memorial Dr,One Old Ferry Road,201 Mullica Hill Road,83 Somerset St,720 Fourth Ave. South,One North Grand Blvd,1101 Camden Ave,100 Ochre Point Avenue,5500 Campanile Dr,One Washington Square,342 Bull St,5717 White Bluff Rd,36 S Wabash,1801 E Cotati Ave,Campanile Avenue,One University Plaza MS4675,960 E. 3rd Street,Lincoln Drive,1400 Washington Avenue,One Forestry Dr.,10 Upper College Drive,12 Capen Hall,900 South Crouse Ave.,1801 North Broad Street,JKW Administration Building Suite 100,3100 Cleburne St,Broadway and University Avenue,66 West 12th Street,527 Andy Holt Tower,701 S. Nedderman Dr.,110 Inner Campus Drive,One UTSA Circle,419 Boston Avenue,6823 St. Charles Avenue,Kresge Center 3rd Floor,Ave. Ana G. Mendez No.1399,1401 E University,Administration Bldg 425,200 California Hall,One Shields Avenue,501 Aldrich Hall,405 Hilgard Ave,201 Donaghey Ave,4000 Central Florida Blvd,2624 Clifton Avenue,Regent Drive at Broadway,1380 Lawrence Street Lawrence Street Center Suite 1400,352 Mansfield Road,104 Hullihen Hall,4001 W McNichols Rd,1600 SW Archer Rd,Administration Building,200 Bloomfield Ave,2500 Campus Road,212 E. Cullen Building,875 Perimeter Drive MS 2282,601 S Morgan,601 E John Street,101 Jessup Hall,Strong Hall 1450 Jayhawk Blvd Room 230,South Limestone,104 University Circle,2301 S 3rd St,46 University Dr,3501 University Blvd E,374 Whitmore Building 181 Presidents Drive,100 Morrissey Boulevard,Southern Avenue,University of Miami,503 Thompson Street,100 Church Street SE,5100 Rockhill Rd.,14th and R St,4505 S Maryland Pky,1700 Lomas Blvd NE,2000 Lakeshore Dr,103 South Bldg Cb 9100,9201 University City Blvd,1400 Spring Garden St,1155 Union Circle #311277,400 Main Building,660 Parrington Oval,110 Johnson Hall,34th &amp; Spruce Street,4200 Fifth Avenue,14, 2534 Av. Universidad Ste. 1401,Green Hall 35 Campus Avenue,4202 East Fowler Ave,University Park,4200 Connecticut Ave NW,201 Presidents Circle ROOM 201,85 S Prospect St,1827 University Avenue,1400 NE Campus Parkway,1900 Commerce St,780 Regent St,2200 E Kenwood Blvd,2550 Lander Rd,Old Main Hill,910 W Franklin St,210 Burruss Hall 800 Drillfield Dr.,French Administration Building,One Brookings Drive,656 West Kirby Street,550 Huntington Ave,University Avenue and High Street,PO Box 6201,1 University Circle,1903 West Michigan Avenue,516 High Street,577 Western Ave,7500 Glenoaks Blvd,Woodbridge Hall,</v>
      </c>
    </row>
    <row r="5" spans="1:40" ht="15.75" customHeight="1">
      <c r="A5" s="1">
        <v>13</v>
      </c>
      <c r="B5" s="1">
        <v>168740</v>
      </c>
      <c r="C5" s="1" t="s">
        <v>1400</v>
      </c>
      <c r="D5" s="1" t="s">
        <v>1401</v>
      </c>
      <c r="E5" s="1" t="s">
        <v>1402</v>
      </c>
      <c r="F5" s="1" t="s">
        <v>1403</v>
      </c>
      <c r="G5" s="1">
        <v>49104</v>
      </c>
      <c r="H5" s="1" t="s">
        <v>834</v>
      </c>
      <c r="I5" s="1" t="s">
        <v>885</v>
      </c>
      <c r="J5" s="8" t="s">
        <v>1404</v>
      </c>
      <c r="K5" s="1">
        <v>-86.355815000000007</v>
      </c>
      <c r="L5" s="1">
        <v>41.963858999999999</v>
      </c>
      <c r="M5" s="1">
        <v>28436</v>
      </c>
      <c r="N5" s="1">
        <v>39714</v>
      </c>
      <c r="O5" s="1">
        <v>39714</v>
      </c>
      <c r="P5" s="1">
        <v>44704</v>
      </c>
      <c r="Q5" s="1">
        <v>44704</v>
      </c>
      <c r="R5" s="1">
        <v>30636</v>
      </c>
      <c r="S5" s="1">
        <v>30636</v>
      </c>
      <c r="T5" s="105">
        <v>27936</v>
      </c>
      <c r="U5" s="106">
        <v>974</v>
      </c>
      <c r="V5" s="105">
        <v>27936</v>
      </c>
      <c r="W5" s="106">
        <v>974</v>
      </c>
      <c r="X5" s="1">
        <v>2</v>
      </c>
      <c r="Y5" s="1">
        <v>2</v>
      </c>
      <c r="Z5" s="1">
        <v>3</v>
      </c>
      <c r="AA5" s="1">
        <v>2</v>
      </c>
      <c r="AB5" s="1">
        <v>2</v>
      </c>
      <c r="AC5" s="1">
        <v>40</v>
      </c>
      <c r="AD5" s="1">
        <v>1673</v>
      </c>
      <c r="AE5" s="1" t="s">
        <v>123</v>
      </c>
      <c r="AF5" s="1" t="b">
        <v>0</v>
      </c>
      <c r="AG5" s="1" t="b">
        <v>1</v>
      </c>
      <c r="AH5" s="1" t="b">
        <v>1</v>
      </c>
      <c r="AI5" s="1" t="b">
        <v>0</v>
      </c>
      <c r="AJ5" s="1">
        <v>3</v>
      </c>
      <c r="AK5" s="1">
        <v>253</v>
      </c>
      <c r="AM5" s="34" t="str">
        <f>CONCATENATE("San Francisco,","Normal,","Charleston,","Berrien Springs,","Arnold,","Boone,","Tempe,","Auburn,","Muncie,","Saint Clairsville,","Nashville,","Boston,","Boston,","Bowling Green,","Newtown,","Riverside,","San Francisco,","San Luis Obispo,","Pomona,","Northridge,","Pittsburgh,","Washington,","Astoria,","Clemson,","Cleveland,","Charleston,","Fort Collins,","New York,","New York,","Ithaca,","New York,","New York,","Corpus Christi,","Doylestown,","Philadelphia,","Springfield,","Minneapolis,","Greenville,","Ypsilanti,","Cheney,","Fairmont,","Big Rapids,","Tallahassee,","Boca Raton,","Miami,","Tallahassee,","Washington,","Washington,","Atlanta,","Atlanta,","Baltimore,","Hampton,","Cambridge,","Washington,","Chicago,","Indiana,","Bloomington,","Ames,","Jackson,","Harrisonburg,","Philadelphia,","Elgin,","Manhattan,","Union,","Kennesaw,","Kent,","Southfield,","Baton Rouge,","Ruston,","Baltimore,","Scranton,","Boston,","Cambridge,","Oxford,","East Lansing,","Murfreesboro,","Mankato,","Mississippi State,","Springfield,","Bozeman,","Baltimore,","Newark,","San Diego,","Old Westbury,","New York,","Greensboro,","Raleigh,","Fargo,","Boston,","Flagstaff,","Northfield,","Columbus,","Stillwater,","University Park,","San Juan,","Ponce,","Portland,","Prairie View,","Brooklyn,","Princeton,","West Lafayette,","Troy,","Providence,","Houston,","Rochester,","Bristol,","Glassboro,","New Brunswick,","Saint Cloud,","Saint Louis,","Salisbury,","Newport,","San Diego,","San Jose,","Savannah,","Savannah,","Chicago,","Rohnert Park,","Brookings,","Cape Girardeau,","Los Angeles,","Carbondale,","Albany,","Syracuse,","Alfred,","Buffalo,","Syracuse,","Philadelphia,","College Station,","Houston,","Lubbock,","New York,","Knoxville,","Arlington,","Austin,","San Antonio,","Medford,","New Orleans,","Tuskegee,","San Juan,","Tucson,","Fayetteville,","Berkeley,","Davis,","Irvine,","Los Angeles,","Conway,","Orlando,","Cincinnati,","Boulder,","Denver,","Storrs,","Newark,","Detroit,","Gainesville,","Athens,","West Hartford,","Honolulu,","Houston,","Moscow,","Chicago,","Champaign,","Iowa City,","Lawrence,","Lexington,","Lafayette,","Louisville,","Augusta,","College Park,","Amherst,","Boston,","Memphis,","Coral Gables,","Ann Arbor,","Minneapolis,","Kansas City,","Lincoln,","Las Vegas,","Albuquerque,","New Orleans,","Chapel Hill,","Charlotte,","Greensboro,","Denton,","Notre Dame,","Norman,","Eugene,","Philadelphia,","Pittsburgh,","San Juan,","Kingston,","Tampa,","Los Angeles,","Washington,","Salt Lake City,","Burlington,","Charlottesville,","Seattle,","Tacoma,","Madison,","Milwaukee,","Pepper Pike,","Logan,","Richmond,","Blacksburg,","Pullman,","Saint Louis,","Detroit,","Boston,","West Chester,","Morgantown,","Macomb,","Kalamazoo,","Bellingham,","Westfield,","Burbank,","New Haven,")</f>
        <v>San Francisco,Normal,Charleston,Berrien Springs,Arnold,Boone,Tempe,Auburn,Muncie,Saint Clairsville,Nashville,Boston,Boston,Bowling Green,Newtown,Riverside,San Francisco,San Luis Obispo,Pomona,Northridge,Pittsburgh,Washington,Astoria,Clemson,Cleveland,Charleston,Fort Collins,New York,New York,Ithaca,New York,New York,Corpus Christi,Doylestown,Philadelphia,Springfield,Minneapolis,Greenville,Ypsilanti,Cheney,Fairmont,Big Rapids,Tallahassee,Boca Raton,Miami,Tallahassee,Washington,Washington,Atlanta,Atlanta,Baltimore,Hampton,Cambridge,Washington,Chicago,Indiana,Bloomington,Ames,Jackson,Harrisonburg,Philadelphia,Elgin,Manhattan,Union,Kennesaw,Kent,Southfield,Baton Rouge,Ruston,Baltimore,Scranton,Boston,Cambridge,Oxford,East Lansing,Murfreesboro,Mankato,Mississippi State,Springfield,Bozeman,Baltimore,Newark,San Diego,Old Westbury,New York,Greensboro,Raleigh,Fargo,Boston,Flagstaff,Northfield,Columbus,Stillwater,University Park,San Juan,Ponce,Portland,Prairie View,Brooklyn,Princeton,West Lafayette,Troy,Providence,Houston,Rochester,Bristol,Glassboro,New Brunswick,Saint Cloud,Saint Louis,Salisbury,Newport,San Diego,San Jose,Savannah,Savannah,Chicago,Rohnert Park,Brookings,Cape Girardeau,Los Angeles,Carbondale,Albany,Syracuse,Alfred,Buffalo,Syracuse,Philadelphia,College Station,Houston,Lubbock,New York,Knoxville,Arlington,Austin,San Antonio,Medford,New Orleans,Tuskegee,San Juan,Tucson,Fayetteville,Berkeley,Davis,Irvine,Los Angeles,Conway,Orlando,Cincinnati,Boulder,Denver,Storrs,Newark,Detroit,Gainesville,Athens,West Hartford,Honolulu,Houston,Moscow,Chicago,Champaign,Iowa City,Lawrence,Lexington,Lafayette,Louisville,Augusta,College Park,Amherst,Boston,Memphis,Coral Gables,Ann Arbor,Minneapolis,Kansas City,Lincoln,Las Vegas,Albuquerque,New Orleans,Chapel Hill,Charlotte,Greensboro,Denton,Notre Dame,Norman,Eugene,Philadelphia,Pittsburgh,San Juan,Kingston,Tampa,Los Angeles,Washington,Salt Lake City,Burlington,Charlottesville,Seattle,Tacoma,Madison,Milwaukee,Pepper Pike,Logan,Richmond,Blacksburg,Pullman,Saint Louis,Detroit,Boston,West Chester,Morgantown,Macomb,Kalamazoo,Bellingham,Westfield,Burbank,New Haven,</v>
      </c>
    </row>
    <row r="6" spans="1:40" ht="15.75" customHeight="1">
      <c r="A6" s="1">
        <v>16</v>
      </c>
      <c r="B6" s="1">
        <v>161767</v>
      </c>
      <c r="C6" s="103" t="s">
        <v>1321</v>
      </c>
      <c r="D6" s="1" t="s">
        <v>1322</v>
      </c>
      <c r="E6" s="1" t="s">
        <v>1323</v>
      </c>
      <c r="F6" s="1" t="s">
        <v>1324</v>
      </c>
      <c r="G6" s="1" t="s">
        <v>1325</v>
      </c>
      <c r="H6" s="1" t="s">
        <v>70</v>
      </c>
      <c r="I6" s="1" t="s">
        <v>564</v>
      </c>
      <c r="J6" s="8" t="s">
        <v>1326</v>
      </c>
      <c r="K6" s="1">
        <v>-76.512222999999906</v>
      </c>
      <c r="L6" s="1">
        <v>39.049813</v>
      </c>
      <c r="M6" s="1">
        <v>7706</v>
      </c>
      <c r="N6" s="87" t="s">
        <v>1327</v>
      </c>
      <c r="O6" s="87" t="s">
        <v>1327</v>
      </c>
      <c r="P6" s="1">
        <v>24328</v>
      </c>
      <c r="Q6" s="1">
        <v>29188</v>
      </c>
      <c r="R6" s="1">
        <v>13798</v>
      </c>
      <c r="S6" s="1">
        <v>18658</v>
      </c>
      <c r="T6" s="1" t="s">
        <v>4225</v>
      </c>
      <c r="U6" s="1" t="s">
        <v>4225</v>
      </c>
      <c r="V6" s="1" t="s">
        <v>4225</v>
      </c>
      <c r="W6" s="1" t="s">
        <v>4225</v>
      </c>
      <c r="X6" s="1">
        <v>2</v>
      </c>
      <c r="Y6" s="1">
        <v>2</v>
      </c>
      <c r="Z6" s="1">
        <v>2</v>
      </c>
      <c r="AA6" s="1">
        <v>4</v>
      </c>
      <c r="AB6" s="1">
        <v>1</v>
      </c>
      <c r="AC6" s="48" t="s">
        <v>1327</v>
      </c>
      <c r="AD6" s="1">
        <v>13904</v>
      </c>
      <c r="AE6" s="1" t="s">
        <v>73</v>
      </c>
      <c r="AF6" s="1" t="b">
        <v>0</v>
      </c>
      <c r="AG6" s="1" t="b">
        <v>0</v>
      </c>
      <c r="AH6" s="1" t="b">
        <v>0</v>
      </c>
      <c r="AI6" s="1" t="b">
        <v>0</v>
      </c>
      <c r="AJ6" s="1">
        <v>11</v>
      </c>
      <c r="AK6" s="1">
        <v>363</v>
      </c>
      <c r="AM6" s="34" t="str">
        <f>CONCATENATE("CA,","AL,","SC,","MI,","MD,","NC,","AZ,","AL,","IN,","OH,","TN,","MA,","MA,","OH,","PA,","CA,","CA,","CA,","CA,","CA,","PA,","DC,","OR,","SC,","OH,","SC,","CO,","NY,","NY,","NY,","NY,","NY,","TX,","PA,","PA,","MO,","MN,","NC,","MI,","WA,","WV,","MI,","FL,","FL,","FL,","FL,","DC,","DC,","GA,","GA,","MD,","VA,","MA,","DC,","IL,","PA,","IN,","IA,","MS,","VA,","PA,","IL,","KS,","NJ,","GA,","OH,","MI,","LA,","LA,","MD,","PA,","MA,","MA,","OH,","MI,","TN,","MN,","MS,","MO,","MT,","MD,","NJ,","CA,","NY,","NY,","NC,","NC,","ND,","MA,","AZ,","VT,","OH,","OK,","PA,","PR,","PR,","OR,","TX,","NY,","NJ,","IN,","NY,","RI,","TX,","NY,","RI,","NJ,","NJ,","MN,","MO,","MD,","RI,","CA,","CA,","GA,","GA,","IL,","CA,","SD,","MO,","CA,","IL,","NY,","NY,","NY,","NY,","NY,","PA,","TX,","TX,","TX,","NY,","TN,","TX,","TX,","TX,","MA,","LA,","AL,","PR,","AZ,","AR,","CA,","CA,","CA,","CA,","AR,","FL,","OH,","CO,","CO,","CT,","DE,","MI,","FL,","GA,","CT,","HI,","TX,","ID,","IL,","IL,","IA,","KS,","KY,","LA,","KY,","ME,","MD,","MA,","MA,","TN,","FL,","MI,","MN,","MO,","NE,","NV,","NM,","LA,","NC,","NC,","NC,","TX,","IN,","OK,","OR,","PA,","PA,","PR,","RI,","FL,","CA,","DC,","UT,","VT,","VA,","WA,","WA,","WI,","WI,","OH,","UT,","VA,","VA,","WA,","MO,","MI,","MA,","PA,","WV,","IL,","MI,","WA,","MA,","CA,","CT,")</f>
        <v>CA,AL,SC,MI,MD,NC,AZ,AL,IN,OH,TN,MA,MA,OH,PA,CA,CA,CA,CA,CA,PA,DC,OR,SC,OH,SC,CO,NY,NY,NY,NY,NY,TX,PA,PA,MO,MN,NC,MI,WA,WV,MI,FL,FL,FL,FL,DC,DC,GA,GA,MD,VA,MA,DC,IL,PA,IN,IA,MS,VA,PA,IL,KS,NJ,GA,OH,MI,LA,LA,MD,PA,MA,MA,OH,MI,TN,MN,MS,MO,MT,MD,NJ,CA,NY,NY,NC,NC,ND,MA,AZ,VT,OH,OK,PA,PR,PR,OR,TX,NY,NJ,IN,NY,RI,TX,NY,RI,NJ,NJ,MN,MO,MD,RI,CA,CA,GA,GA,IL,CA,SD,MO,CA,IL,NY,NY,NY,NY,NY,PA,TX,TX,TX,NY,TN,TX,TX,TX,MA,LA,AL,PR,AZ,AR,CA,CA,CA,CA,AR,FL,OH,CO,CO,CT,DE,MI,FL,GA,CT,HI,TX,ID,IL,IL,IA,KS,KY,LA,KY,ME,MD,MA,MA,TN,FL,MI,MN,MO,NE,NV,NM,LA,NC,NC,NC,TX,IN,OK,OR,PA,PA,PR,RI,FL,CA,DC,UT,VT,VA,WA,WA,WI,WI,OH,UT,VA,VA,WA,MO,MI,MA,PA,WV,IL,MI,WA,MA,CA,CT,</v>
      </c>
    </row>
    <row r="7" spans="1:40" ht="15.75" customHeight="1">
      <c r="A7" s="1">
        <v>27</v>
      </c>
      <c r="B7" s="1">
        <v>197869</v>
      </c>
      <c r="C7" s="1" t="s">
        <v>1679</v>
      </c>
      <c r="D7" s="1" t="s">
        <v>1680</v>
      </c>
      <c r="E7" s="1" t="s">
        <v>1681</v>
      </c>
      <c r="F7" s="1" t="s">
        <v>1682</v>
      </c>
      <c r="G7" s="1">
        <v>28608</v>
      </c>
      <c r="H7" s="1" t="s">
        <v>70</v>
      </c>
      <c r="I7" s="1" t="s">
        <v>564</v>
      </c>
      <c r="J7" s="8" t="s">
        <v>1683</v>
      </c>
      <c r="K7" s="1">
        <v>-81.680233999999999</v>
      </c>
      <c r="L7" s="1">
        <v>36.214843999999999</v>
      </c>
      <c r="M7" s="1">
        <v>7302</v>
      </c>
      <c r="N7" s="1">
        <v>19012</v>
      </c>
      <c r="O7" s="1">
        <v>33819</v>
      </c>
      <c r="P7" s="1">
        <v>19573</v>
      </c>
      <c r="Q7" s="1">
        <v>34380</v>
      </c>
      <c r="R7" s="1">
        <v>11139</v>
      </c>
      <c r="S7" s="1">
        <v>25946</v>
      </c>
      <c r="T7" s="105">
        <v>4839</v>
      </c>
      <c r="U7" s="105">
        <v>3168</v>
      </c>
      <c r="V7" s="105">
        <v>18271</v>
      </c>
      <c r="W7" s="105">
        <v>3168</v>
      </c>
      <c r="X7" s="1">
        <v>2</v>
      </c>
      <c r="Y7" s="1">
        <v>2</v>
      </c>
      <c r="Z7" s="1">
        <v>5</v>
      </c>
      <c r="AA7" s="1">
        <v>1</v>
      </c>
      <c r="AB7" s="1">
        <v>1</v>
      </c>
      <c r="AC7" s="1">
        <v>68</v>
      </c>
      <c r="AD7" s="1">
        <v>16595</v>
      </c>
      <c r="AE7" s="1" t="s">
        <v>73</v>
      </c>
      <c r="AF7" s="1" t="b">
        <v>0</v>
      </c>
      <c r="AG7" s="1" t="b">
        <v>0</v>
      </c>
      <c r="AH7" s="1" t="b">
        <v>0</v>
      </c>
      <c r="AI7" s="1" t="b">
        <v>0</v>
      </c>
      <c r="AJ7" s="1">
        <v>2</v>
      </c>
      <c r="AK7" s="1">
        <v>363</v>
      </c>
      <c r="AM7" s="34" t="str">
        <f>CONCATENATE("94105,","35762,",",","49104,","21012-1895,","28608,","85287,","36849,","47306,","43950,","37212-3757,","02115-2703,","2215,","43403,","18940-4106,","92504-3297,","94107-2247,","93407,","91768,","91330,","15213-3890,","20064,","97103,","29634,","44115-2214,","29424-0001,","80523-0100,","10027,","10003-7120,","14853,","10031,","10065,","78404-3897,","18901-2697,","19104,","65802-3791,","55403-1192,","27858-4353,","48197,","99004-2496,","26554-2470,","49307-2251,","32307,","33431-0991,","33199,","32306-1037,","20052,","20057-0001,","30332-0530,","30303-3083,","21204-2794,","23668-0099,","2138,","20059-0001,","60616,","15705-1098,","47405-7000,","50011-2103,","39217,","22807,","19144-5497,","60123-1498,","66506,","7083,","30144,","44242-0001,",",","70803-2750,","71272,","21217-4134,","18509-1598,","02115-5882,","02139-4307,","45056,","48824-1046,","37132,","56001,","39762,","65897,","59717,","21251-0001,","7102,",",","11568-8000,","10012-1091,","27411,","27695-7001,","58108-6050,","02115-5005,","86011-4092,","05663-1035,","43210,","74078-1015,","16802-1503,",",",",","97201,","77446,","11205,","08544-0070,","47907-2040,","12180-3590,","02903-2784,","77005-1827,","14623-5603,","02809-2921,","8028,","08901-1281,","56301-4498,","63103-2097,","21801-6862,","02840-4192,","92182,","95192-0001,","31402-3146,","31405-5594,","60603,","94928-3609,","57007-1898,","63701,","90013-1822,","62901-4512,","12222,","13210,","14802,","14260-1660,","13244,","19122-6096,","77843-1248,","77004,","79409-5005,","10011-8603,","37996,","76013,","78712,","78249-1644,","02155-5555,","70118-5698,","36088-1920,",",","85721-0066,","72701,","94720,","95616-8678,","92697,","90095-1405,","72035-0001,","32816,","45221-0063,","80309-0017,","80217-3364,","6269,","19716,","48221-3038,","32611,","30602,","06117-1599,","96822-2217,","77204-2018,","83844-2282,","60607,","61820-5711,","52242-1316,","66045,","40506-0032,","70503,","40292-0001,","04330-9410,","20742,","1003,","02125-3393,","38152,","33146,","48109,","55455-0213,","64110,","68588,","89154,","87106,",",","27599,","28223-0001,","27402-6170,","76203-5017,","46556,","73019-3072,","97403,","19104-6303,","15260,",",","2881,","33620-9951,","90089,","20008,","84112-9008,","05405-0160,","22903-2628,","98195-4550,","98402-3100,","53708-8680,","53201-0413,","44124,","84322-1400,","23284-2512,","24061-0131,","99164-5910,","63130-4899,","48202,","2115,","19383,","26506,","61455,","49008-5200,","98225-9008,","01086-1630,","91510-7846,","6520,")</f>
        <v>94105,35762,,49104,21012-1895,28608,85287,36849,47306,43950,37212-3757,02115-2703,2215,43403,18940-4106,92504-3297,94107-2247,93407,91768,91330,15213-3890,20064,97103,29634,44115-2214,29424-0001,80523-0100,10027,10003-7120,14853,10031,10065,78404-3897,18901-2697,19104,65802-3791,55403-1192,27858-4353,48197,99004-2496,26554-2470,49307-2251,32307,33431-0991,33199,32306-1037,20052,20057-0001,30332-0530,30303-3083,21204-2794,23668-0099,2138,20059-0001,60616,15705-1098,47405-7000,50011-2103,39217,22807,19144-5497,60123-1498,66506,7083,30144,44242-0001,,70803-2750,71272,21217-4134,18509-1598,02115-5882,02139-4307,45056,48824-1046,37132,56001,39762,65897,59717,21251-0001,7102,,11568-8000,10012-1091,27411,27695-7001,58108-6050,02115-5005,86011-4092,05663-1035,43210,74078-1015,16802-1503,,,97201,77446,11205,08544-0070,47907-2040,12180-3590,02903-2784,77005-1827,14623-5603,02809-2921,8028,08901-1281,56301-4498,63103-2097,21801-6862,02840-4192,92182,95192-0001,31402-3146,31405-5594,60603,94928-3609,57007-1898,63701,90013-1822,62901-4512,12222,13210,14802,14260-1660,13244,19122-6096,77843-1248,77004,79409-5005,10011-8603,37996,76013,78712,78249-1644,02155-5555,70118-5698,36088-1920,,85721-0066,72701,94720,95616-8678,92697,90095-1405,72035-0001,32816,45221-0063,80309-0017,80217-3364,6269,19716,48221-3038,32611,30602,06117-1599,96822-2217,77204-2018,83844-2282,60607,61820-5711,52242-1316,66045,40506-0032,70503,40292-0001,04330-9410,20742,1003,02125-3393,38152,33146,48109,55455-0213,64110,68588,89154,87106,,27599,28223-0001,27402-6170,76203-5017,46556,73019-3072,97403,19104-6303,15260,,2881,33620-9951,90089,20008,84112-9008,05405-0160,22903-2628,98195-4550,98402-3100,53708-8680,53201-0413,44124,84322-1400,23284-2512,24061-0131,99164-5910,63130-4899,48202,2115,19383,26506,61455,49008-5200,98225-9008,01086-1630,91510-7846,6520,</v>
      </c>
    </row>
    <row r="8" spans="1:40" ht="15.75" customHeight="1">
      <c r="A8" s="1">
        <v>29</v>
      </c>
      <c r="B8" s="1">
        <v>104151</v>
      </c>
      <c r="C8" s="1" t="s">
        <v>163</v>
      </c>
      <c r="D8" s="1" t="s">
        <v>164</v>
      </c>
      <c r="E8" s="1" t="s">
        <v>165</v>
      </c>
      <c r="F8" s="1" t="s">
        <v>166</v>
      </c>
      <c r="G8" s="1">
        <v>85287</v>
      </c>
      <c r="H8" s="1" t="s">
        <v>167</v>
      </c>
      <c r="I8" s="1" t="s">
        <v>168</v>
      </c>
      <c r="J8" s="8" t="s">
        <v>169</v>
      </c>
      <c r="K8" s="1">
        <v>-111.934383</v>
      </c>
      <c r="L8" s="1">
        <v>33.417721</v>
      </c>
      <c r="M8" s="1">
        <v>10792</v>
      </c>
      <c r="N8" s="1">
        <v>27530</v>
      </c>
      <c r="O8" s="1">
        <v>44110</v>
      </c>
      <c r="P8" s="1">
        <v>26118</v>
      </c>
      <c r="Q8" s="1">
        <v>42698</v>
      </c>
      <c r="R8" s="1">
        <v>16303</v>
      </c>
      <c r="S8" s="1">
        <v>32883</v>
      </c>
      <c r="T8" s="107">
        <v>11720</v>
      </c>
      <c r="U8" s="98">
        <v>888</v>
      </c>
      <c r="V8" s="107">
        <v>26160</v>
      </c>
      <c r="W8" s="98">
        <v>888</v>
      </c>
      <c r="X8" s="1">
        <v>2</v>
      </c>
      <c r="Y8" s="1">
        <v>2</v>
      </c>
      <c r="Z8" s="1">
        <v>6</v>
      </c>
      <c r="AA8" s="1">
        <v>1</v>
      </c>
      <c r="AB8" s="1">
        <v>1</v>
      </c>
      <c r="AC8" s="1">
        <v>83</v>
      </c>
      <c r="AD8" s="1">
        <v>42477</v>
      </c>
      <c r="AE8" s="1" t="s">
        <v>73</v>
      </c>
      <c r="AF8" s="1" t="b">
        <v>0</v>
      </c>
      <c r="AG8" s="1" t="b">
        <v>0</v>
      </c>
      <c r="AH8" s="1" t="b">
        <v>1</v>
      </c>
      <c r="AI8" s="1" t="b">
        <v>0</v>
      </c>
      <c r="AJ8" s="1">
        <v>12</v>
      </c>
      <c r="AK8" s="1">
        <v>210</v>
      </c>
      <c r="AM8" s="34" t="str">
        <f>CONCATENATE("West,","South,","South,","Midwest,","South,","South,","West,","South,","Midwest,","Midwest,","South,","Northeast,","Northeast,","Midwest,","Northeast,","West,","West,","West,","West,","West,","Northeast,","South,","West,","South,","Midwest,","South,","West,","Northeast,","Northeast,","Northeast,","Northeast,","Northeast,","South,","Northeast,","Northeast,","Midwest,","Midwest,","South,","Midwest,","West,","South,","Midwest,","South,","South,","South,","South,","South,","South,","South,","South,","South,","South,","Northeast,","South,","Midwest,","Northeast,","Midwest,","Midwest,","South,","South,","Northeast,","Midwest,","Midwest,","Northeast,","South,","Midwest,","Midwest,","South,","South,","South,","Northeast,","Northeast,","Northeast,","Midwest,","Midwest,","South,","Midwest,","South,","Midwest,","West,","South,","Northeast,","West,","Northeast,","Northeast,","South,","South,","Midwest,","Northeast,","West,","Northeast,","Midwest,","South,","Northeast,","Puerto Rico,","Puerto Rico,","West,","South,","Northeast,","Northeast,","Midwest,","Northeast,","Northeast,","South,","Northeast,","Northeast,","Northeast,","Northeast,","Midwest,","Midwest,","South,","Northeast,","West,","West,","South,","South,","Midwest,","West,","Midwest,","Midwest,","West,","Midwest,","Northeast,","Northeast,","Northeast,","Northeast,","Northeast,","Northeast,","South,","South,","South,","Northeast,","South,","South,","South,","South,","Northeast,","South,","South,","Puerto Rico,","West,","South,","West,","West,","West,","West,","South,","South,","Midwest,","West,","West,","Northeast,","South,","Midwest,","South,","South,","Northeast,","West,","South,","West,","Midwest,","Midwest,","Midwest,","Midwest,","South,","South,","South,","Northeast,","South,","Northeast,","Northeast,","South,","South,","Midwest,","Midwest,","Midwest,","Midwest,","West,","West,","South,","South,","South,","South,","South,","Midwest,","South,","West,","Northeast,","Northeast,","Puerto Rico,","Northeast,","South,","West,","South,","West,","Northeast,","South,","West,","West,","Midwest,","Midwest,","Midwest,","West,","South,","South,","West,","Midwest,","Midwest,","Northeast,","Northeast,","South,","Midwest,","Midwest,","West,","Northeast,","West,","Northeast,")</f>
        <v>West,South,South,Midwest,South,South,West,South,Midwest,Midwest,South,Northeast,Northeast,Midwest,Northeast,West,West,West,West,West,Northeast,South,West,South,Midwest,South,West,Northeast,Northeast,Northeast,Northeast,Northeast,South,Northeast,Northeast,Midwest,Midwest,South,Midwest,West,South,Midwest,South,South,South,South,South,South,South,South,South,South,Northeast,South,Midwest,Northeast,Midwest,Midwest,South,South,Northeast,Midwest,Midwest,Northeast,South,Midwest,Midwest,South,South,South,Northeast,Northeast,Northeast,Midwest,Midwest,South,Midwest,South,Midwest,West,South,Northeast,West,Northeast,Northeast,South,South,Midwest,Northeast,West,Northeast,Midwest,South,Northeast,Puerto Rico,Puerto Rico,West,South,Northeast,Northeast,Midwest,Northeast,Northeast,South,Northeast,Northeast,Northeast,Northeast,Midwest,Midwest,South,Northeast,West,West,South,South,Midwest,West,Midwest,Midwest,West,Midwest,Northeast,Northeast,Northeast,Northeast,Northeast,Northeast,South,South,South,Northeast,South,South,South,South,Northeast,South,South,Puerto Rico,West,South,West,West,West,West,South,South,Midwest,West,West,Northeast,South,Midwest,South,South,Northeast,West,South,West,Midwest,Midwest,Midwest,Midwest,South,South,South,Northeast,South,Northeast,Northeast,South,South,Midwest,Midwest,Midwest,Midwest,West,West,South,South,South,South,South,Midwest,South,West,Northeast,Northeast,Puerto Rico,Northeast,South,West,South,West,Northeast,South,West,West,Midwest,Midwest,Midwest,West,South,South,West,Midwest,Midwest,Northeast,Northeast,South,Midwest,Midwest,West,Northeast,West,Northeast,</v>
      </c>
    </row>
    <row r="9" spans="1:40" ht="15.75" customHeight="1">
      <c r="A9" s="1">
        <v>41</v>
      </c>
      <c r="B9" s="1">
        <v>100858</v>
      </c>
      <c r="C9" s="1" t="s">
        <v>85</v>
      </c>
      <c r="D9" s="60" t="s">
        <v>4220</v>
      </c>
      <c r="E9" s="1" t="s">
        <v>86</v>
      </c>
      <c r="F9" s="1" t="s">
        <v>69</v>
      </c>
      <c r="G9" s="1">
        <v>36849</v>
      </c>
      <c r="H9" s="1" t="s">
        <v>70</v>
      </c>
      <c r="I9" s="1" t="s">
        <v>71</v>
      </c>
      <c r="J9" s="8" t="s">
        <v>87</v>
      </c>
      <c r="K9" s="1">
        <v>-85.488258000000002</v>
      </c>
      <c r="L9" s="1">
        <v>32.599378000000002</v>
      </c>
      <c r="M9" s="1">
        <v>10968</v>
      </c>
      <c r="N9" s="1">
        <v>31282</v>
      </c>
      <c r="O9" s="1">
        <v>49954</v>
      </c>
      <c r="P9" s="1">
        <v>31282</v>
      </c>
      <c r="Q9" s="1">
        <v>49954</v>
      </c>
      <c r="R9" s="1">
        <v>17950</v>
      </c>
      <c r="S9" s="1">
        <v>36622</v>
      </c>
      <c r="T9" s="107">
        <v>10080</v>
      </c>
      <c r="U9" s="107">
        <v>1716</v>
      </c>
      <c r="V9" s="107">
        <v>30240</v>
      </c>
      <c r="W9" s="107">
        <v>1716</v>
      </c>
      <c r="X9" s="1">
        <v>2</v>
      </c>
      <c r="Y9" s="1">
        <v>2</v>
      </c>
      <c r="Z9" s="1">
        <v>5</v>
      </c>
      <c r="AA9" s="1">
        <v>1</v>
      </c>
      <c r="AB9" s="1">
        <v>1</v>
      </c>
      <c r="AC9" s="1">
        <v>81</v>
      </c>
      <c r="AD9" s="1">
        <v>22658</v>
      </c>
      <c r="AE9" s="1" t="s">
        <v>73</v>
      </c>
      <c r="AF9" s="1" t="b">
        <v>1</v>
      </c>
      <c r="AG9" s="1" t="b">
        <v>0</v>
      </c>
      <c r="AH9" s="1" t="b">
        <v>1</v>
      </c>
      <c r="AI9" s="1" t="b">
        <v>0</v>
      </c>
      <c r="AJ9" s="1">
        <v>6</v>
      </c>
      <c r="AK9" s="1">
        <v>363</v>
      </c>
      <c r="AM9" s="34" t="str">
        <f>CONCATENATE("Pacific,","East South Central,","South Atlantic,","East North Central,","South Atlantic,","South Atlantic,","Mountain,","East South Central,","East North Central,","East North Central,","East South Central,","New England,","New England,","East North Central,","Middle Atlantic,","Pacific,","Pacific,","Pacific,","Pacific,","Pacific,","Middle Atlantic,","South Atlantic,","Pacific,","South Atlantic,","East North Central,","South Atlantic,","Mountain,","Middle Atlantic,","Middle Atlantic,","Middle Atlantic,","Middle Atlantic,","Middle Atlantic,","West South Central,","Middle Atlantic,","Middle Atlantic,","West North Central,","West North Central,","South Atlantic,","East North Central,","Pacific,","South Atlantic,","East North Central,","South Atlantic,","South Atlantic,","South Atlantic,","South Atlantic,","South Atlantic,","South Atlantic,","South Atlantic,","South Atlantic,","South Atlantic,","South Atlantic,","New England,","South Atlantic,","East North Central,","Middle Atlantic,","East North Central,","West North Central,","East South Central,","South Atlantic,","Middle Atlantic,","East North Central,","West North Central,","Middle Atlantic,","South Atlantic,","East North Central,","East North Central,","West South Central,","West South Central,","South Atlantic,","Middle Atlantic,","New England,","New England,","East North Central,","East North Central,","East South Central,","West North Central,","East South Central,","West North Central,","Mountain,","South Atlantic,","Middle Atlantic,","Pacific,","Middle Atlantic,","Middle Atlantic,","South Atlantic,","South Atlantic,","West North Central,","New England,","Mountain,","New England,","East North Central,","West South Central,","Middle Atlantic,","Puerto Rico,","Puerto Rico,","Pacific,","West South Central,","Middle Atlantic,","Middle Atlantic,","East North Central,","Middle Atlantic,","New England,","West South Central,","Middle Atlantic,","New England,","Middle Atlantic,","Middle Atlantic,","West North Central,","West North Central,","South Atlantic,","New England,","Pacific,","Pacific,","South Atlantic,","South Atlantic,","East North Central,","Pacific,","West North Central,","West North Central,","Pacific,","East North Central,","Middle Atlantic,","Middle Atlantic,","Middle Atlantic,","Middle Atlantic,","Middle Atlantic,","Middle Atlantic,","West South Central,","West South Central,","West South Central,","Middle Atlantic,","East South Central,","West South Central,","West South Central,","West South Central,","New England,","West South Central,","East South Central,","Puerto Rico,","Mountain,","West South Central,","Pacific,","Pacific,","Pacific,","Pacific,","West South Central,","South Atlantic,","East North Central,","Mountain,","Mountain,","New England,","South Atlantic,","East North Central,","South Atlantic,","South Atlantic,","New England,","Pacific,","West South Central,","Mountain,","West North Central,","West North Central,","West North Central,","West North Central,","East South Central,","West South Central,","East South Central,","New England,","South Atlantic,","New England,","New England,","East South Central,","South Atlantic,","East North Central,","West North Central,","West North Central,","West North Central,","Mountain,","Mountain,","West South Central,","South Atlantic,","South Atlantic,","South Atlantic,","West South Central,","East North Central,","West South Central,","Pacific,","Middle Atlantic,","Middle Atlantic,","Puerto Rico,","New England,","South Atlantic,","Pacific,","South Atlantic,","Mountain,","New England,","South Atlantic,","Pacific,","Pacific,","East North Central,","East North Central,","East West Central,","Mountain West,","South Atlantic,","South Atlantic,","Pacific,","West North Central,","East North Central,","New England,","Middle Atlantic,","South Atlantic,","East North Central,","East North Central,","Pacific,","New England,","Pacific,","New England,")</f>
        <v>Pacific,East South Central,South Atlantic,East North Central,South Atlantic,South Atlantic,Mountain,East South Central,East North Central,East North Central,East South Central,New England,New England,East North Central,Middle Atlantic,Pacific,Pacific,Pacific,Pacific,Pacific,Middle Atlantic,South Atlantic,Pacific,South Atlantic,East North Central,South Atlantic,Mountain,Middle Atlantic,Middle Atlantic,Middle Atlantic,Middle Atlantic,Middle Atlantic,West South Central,Middle Atlantic,Middle Atlantic,West North Central,West North Central,South Atlantic,East North Central,Pacific,South Atlantic,East North Central,South Atlantic,South Atlantic,South Atlantic,South Atlantic,South Atlantic,South Atlantic,South Atlantic,South Atlantic,South Atlantic,South Atlantic,New England,South Atlantic,East North Central,Middle Atlantic,East North Central,West North Central,East South Central,South Atlantic,Middle Atlantic,East North Central,West North Central,Middle Atlantic,South Atlantic,East North Central,East North Central,West South Central,West South Central,South Atlantic,Middle Atlantic,New England,New England,East North Central,East North Central,East South Central,West North Central,East South Central,West North Central,Mountain,South Atlantic,Middle Atlantic,Pacific,Middle Atlantic,Middle Atlantic,South Atlantic,South Atlantic,West North Central,New England,Mountain,New England,East North Central,West South Central,Middle Atlantic,Puerto Rico,Puerto Rico,Pacific,West South Central,Middle Atlantic,Middle Atlantic,East North Central,Middle Atlantic,New England,West South Central,Middle Atlantic,New England,Middle Atlantic,Middle Atlantic,West North Central,West North Central,South Atlantic,New England,Pacific,Pacific,South Atlantic,South Atlantic,East North Central,Pacific,West North Central,West North Central,Pacific,East North Central,Middle Atlantic,Middle Atlantic,Middle Atlantic,Middle Atlantic,Middle Atlantic,Middle Atlantic,West South Central,West South Central,West South Central,Middle Atlantic,East South Central,West South Central,West South Central,West South Central,New England,West South Central,East South Central,Puerto Rico,Mountain,West South Central,Pacific,Pacific,Pacific,Pacific,West South Central,South Atlantic,East North Central,Mountain,Mountain,New England,South Atlantic,East North Central,South Atlantic,South Atlantic,New England,Pacific,West South Central,Mountain,West North Central,West North Central,West North Central,West North Central,East South Central,West South Central,East South Central,New England,South Atlantic,New England,New England,East South Central,South Atlantic,East North Central,West North Central,West North Central,West North Central,Mountain,Mountain,West South Central,South Atlantic,South Atlantic,South Atlantic,West South Central,East North Central,West South Central,Pacific,Middle Atlantic,Middle Atlantic,Puerto Rico,New England,South Atlantic,Pacific,South Atlantic,Mountain,New England,South Atlantic,Pacific,Pacific,East North Central,East North Central,East West Central,Mountain West,South Atlantic,South Atlantic,Pacific,West North Central,East North Central,New England,Middle Atlantic,South Atlantic,East North Central,East North Central,Pacific,New England,Pacific,New England,</v>
      </c>
    </row>
    <row r="10" spans="1:40" ht="15.75" customHeight="1">
      <c r="A10" s="1">
        <v>47</v>
      </c>
      <c r="B10" s="1">
        <v>150136</v>
      </c>
      <c r="C10" s="1" t="s">
        <v>979</v>
      </c>
      <c r="D10" s="1" t="s">
        <v>980</v>
      </c>
      <c r="E10" s="1" t="s">
        <v>981</v>
      </c>
      <c r="F10" s="1" t="s">
        <v>982</v>
      </c>
      <c r="G10" s="1">
        <v>47306</v>
      </c>
      <c r="H10" s="1" t="s">
        <v>834</v>
      </c>
      <c r="I10" s="1" t="s">
        <v>885</v>
      </c>
      <c r="J10" s="8" t="s">
        <v>983</v>
      </c>
      <c r="K10" s="1">
        <v>-85.409042999999997</v>
      </c>
      <c r="L10" s="1">
        <v>40.203431000000002</v>
      </c>
      <c r="M10" s="1">
        <v>9774</v>
      </c>
      <c r="N10" s="1">
        <v>24280</v>
      </c>
      <c r="O10" s="1">
        <v>40448</v>
      </c>
      <c r="P10" s="1">
        <v>24342</v>
      </c>
      <c r="Q10" s="1">
        <v>40510</v>
      </c>
      <c r="R10" s="1">
        <v>15670</v>
      </c>
      <c r="S10" s="1">
        <v>31838</v>
      </c>
      <c r="T10" s="107">
        <v>9328</v>
      </c>
      <c r="U10" s="98">
        <v>662</v>
      </c>
      <c r="V10" s="107">
        <v>25542</v>
      </c>
      <c r="W10" s="98">
        <v>662</v>
      </c>
      <c r="X10" s="1">
        <v>2</v>
      </c>
      <c r="Y10" s="1">
        <v>2</v>
      </c>
      <c r="Z10" s="1">
        <v>3</v>
      </c>
      <c r="AA10" s="1">
        <v>1</v>
      </c>
      <c r="AB10" s="1">
        <v>1</v>
      </c>
      <c r="AC10" s="1">
        <v>62</v>
      </c>
      <c r="AD10" s="1">
        <v>17011</v>
      </c>
      <c r="AE10" s="1" t="s">
        <v>73</v>
      </c>
      <c r="AF10" s="1" t="b">
        <v>0</v>
      </c>
      <c r="AG10" s="1" t="b">
        <v>0</v>
      </c>
      <c r="AH10" s="1" t="b">
        <v>1</v>
      </c>
      <c r="AI10" s="1" t="b">
        <v>1</v>
      </c>
      <c r="AJ10" s="1">
        <v>17</v>
      </c>
      <c r="AK10" s="1">
        <v>253</v>
      </c>
      <c r="AM10" s="34" t="str">
        <f>CONCATENATE("www.academyart.edu,","www.aamu.edu/,","acba.edu,","www.andrews.edu,","www.aacc.edu,","www.appstate.edu/,","www.asu.edu/,","www.auburn.edu,","www.bsu.edu,","www.belmontcollege.edu,","www.belmont.edu,","www.the-bac.edu,","www.bu.edu,","www.bgsu.edu,","www.bucks.edu/,","www.calbaptist.edu,","www.cca.edu,","calpoly.edu,","www.cpp.edu,","www.csun.edu,","www.cmu.edu/,","www.cua.edu,","www.clatsopcc.edu,","www.clemson.edu,","www.csuohio.edu/,","www.cofc.edu,","www.colostate.edu,","www.columbia.edu,","www.cooper.edu,","www.cornell.edu,","www.ccny.cuny.edu,","www.hunter.cuny.edu,","www.delmar.edu,","www.delval.edu,","www.drexel.edu,","www.drury.edu,","www.dunwoody.edu,","www.ecu.edu,","www.emich.edu,","www.ewu.edu,","www.fairmontstate.edu/,","www.ferris.edu/,","www.famu.edu,","www.fau.edu/,","www.fiu.edu,","www.fsu.edu,","www.gwu.edu,","www.georgetown.edu,","www.gatech.edu,","www.gsu.edu,","www.goucher.edu,","www.hamptonu.edu,","www.harvard.edu,","www.howard.edu,","www.iit.edu,","www.iup.edu,","www.iub.edu,","www.iastate.edu,","www.jsums.edu,","www.jmu.edu/,","www.philau.edu,","www.judsonu.edu,","www.k-state.edu,","www.kean.edu,","www.kennesaw.edu,","www.kent.edu,","ltu.edu,","www.lsu.edu,","www.latech.edu,","www.mica.edu,","www.marywood.edu/,","www.massart.edu,","web.mit.edu/student/,","www.miamioh.edu,","https://www.msu.edu,","www.mtsu.edu,","www.mnsu.edu,","www.msstate.edu,","www.missouristate.edu,","www.montana.edu/,","www.morgan.edu,","www.njit.edu/,","www.newschoolarch.edu,","www.nyit.edu,","www.nyu.edu,","www.ncat.edu,","www.ncsu.edu,","https://www.ndsu.edu,","www.northeastern.edu,","nau.edu/,","www.norwich.edu,","www.osu.edu/,","www.okstate.edu/,","www.psu.edu/,","www.pupr.edu,","https://www.pucpr.edu/,","www.pdx.edu,","www.pvamu.edu,","www.pratt.edu,","www.princeton.edu,","www.purdue.edu,","www.rpi.edu,","www.risd.edu,","www.rice.edu,","www.rit.edu/,","www.rwu.edu,","www.rowan.edu,","newbrunswick.rutgers.edu/,","www.stcloudstate.edu,","www.slu.edu,","www.salisbury.edu,","www.salve.edu,","www.sdsu.edu,","www.sjsu.edu,","www.scad.edu,","www.savannahtech.edu,","www.saic.edu,","www.sonoma.edu,","www.sdstate.edu/,","www.semo.edu,","www.sciarc.edu,","www.siu.edu,","www.albany.edu,","www.esf.edu,","www.alfredstate.edu,","www.buffalo.edu,","syr.edu/,","www.temple.edu,","www.tamu.edu,","www.tsu.edu,","www.ttu.edu,","www.newschool.edu/,","www.utk.edu,","WWW.UTA.EDU,","www.utexas.edu,","www.utsa.edu/,","www.tufts.edu,","tulane.edu,","www.tuskegee.edu,","https://cupey.uagm.edu/,","www.arizona.edu,","www.uark.edu,","www.berkeley.edu,","www.ucdavis.edu,","www.uci.edu/,","www.ucla.edu/,","www.uca.edu,","www.ucf.edu/,","www.uc.edu,","www.colorado.edu,","www.ucdenver.edu/,","uconn.edu/,","www.udel.edu/,","www.udmercy.edu,","www.ufl.edu/,","www.uga.edu,","www.hartford.edu,","www.manoa.hawaii.edu,","www.uh.edu/,","www.uidaho.edu,","www.uic.edu,","www.illinois.edu/,","www.uiowa.edu,","www.ku.edu,","www.uky.edu,","www.louisiana.edu,","www.louisville.edu,","www.uma.edu/,","www.umd.edu,","www.umass.edu,","www.umb.edu,","www.memphis.edu,","www.miami.edu/,","www.umich.edu,","twin-cities.umn.edu/,","www.umkc.edu/,","www.unl.edu/,","www.unlv.edu/,","www.unm.edu,","uno.edu,","www.unc.edu,","www.uncc.edu,","www.uncg.edu,","www.unt.edu,","www.nd.edu,","www.ou.edu,","www.uoregon.edu,","www.upenn.edu,","www.pitt.edu,","http://www.uprrp.edu/,","web.uri.edu/,","www.usf.edu,","www.usc.edu/,","www.udc.edu,","www.utah.edu,","www.uvm.edu,","www.virginia.edu/,","www.washington.edu,","www.tacoma.uw.edu/,","www.uwc.edu,","www.uwm.edu,","www.ursuline.edu,","www.usu.edu,","www.vcu.edu/,","WWW.VT.EDU,","wsu.edu/,","www.wustl.edu,","www.wayne.edu,","WWW.WIT.EDU,","www.wcupa.edu,","www.wvu.edu,","www.wiu.edu,","https://wmich.edu/,","www.wwu.edu,","www.westfield.ma.edu,","woodbury.edu/,","www.yale.edu,")</f>
        <v>www.academyart.edu,www.aamu.edu/,acba.edu,www.andrews.edu,www.aacc.edu,www.appstate.edu/,www.asu.edu/,www.auburn.edu,www.bsu.edu,www.belmontcollege.edu,www.belmont.edu,www.the-bac.edu,www.bu.edu,www.bgsu.edu,www.bucks.edu/,www.calbaptist.edu,www.cca.edu,calpoly.edu,www.cpp.edu,www.csun.edu,www.cmu.edu/,www.cua.edu,www.clatsopcc.edu,www.clemson.edu,www.csuohio.edu/,www.cofc.edu,www.colostate.edu,www.columbia.edu,www.cooper.edu,www.cornell.edu,www.ccny.cuny.edu,www.hunter.cuny.edu,www.delmar.edu,www.delval.edu,www.drexel.edu,www.drury.edu,www.dunwoody.edu,www.ecu.edu,www.emich.edu,www.ewu.edu,www.fairmontstate.edu/,www.ferris.edu/,www.famu.edu,www.fau.edu/,www.fiu.edu,www.fsu.edu,www.gwu.edu,www.georgetown.edu,www.gatech.edu,www.gsu.edu,www.goucher.edu,www.hamptonu.edu,www.harvard.edu,www.howard.edu,www.iit.edu,www.iup.edu,www.iub.edu,www.iastate.edu,www.jsums.edu,www.jmu.edu/,www.philau.edu,www.judsonu.edu,www.k-state.edu,www.kean.edu,www.kennesaw.edu,www.kent.edu,ltu.edu,www.lsu.edu,www.latech.edu,www.mica.edu,www.marywood.edu/,www.massart.edu,web.mit.edu/student/,www.miamioh.edu,https://www.msu.edu,www.mtsu.edu,www.mnsu.edu,www.msstate.edu,www.missouristate.edu,www.montana.edu/,www.morgan.edu,www.njit.edu/,www.newschoolarch.edu,www.nyit.edu,www.nyu.edu,www.ncat.edu,www.ncsu.edu,https://www.ndsu.edu,www.northeastern.edu,nau.edu/,www.norwich.edu,www.osu.edu/,www.okstate.edu/,www.psu.edu/,www.pupr.edu,https://www.pucpr.edu/,www.pdx.edu,www.pvamu.edu,www.pratt.edu,www.princeton.edu,www.purdue.edu,www.rpi.edu,www.risd.edu,www.rice.edu,www.rit.edu/,www.rwu.edu,www.rowan.edu,newbrunswick.rutgers.edu/,www.stcloudstate.edu,www.slu.edu,www.salisbury.edu,www.salve.edu,www.sdsu.edu,www.sjsu.edu,www.scad.edu,www.savannahtech.edu,www.saic.edu,www.sonoma.edu,www.sdstate.edu/,www.semo.edu,www.sciarc.edu,www.siu.edu,www.albany.edu,www.esf.edu,www.alfredstate.edu,www.buffalo.edu,syr.edu/,www.temple.edu,www.tamu.edu,www.tsu.edu,www.ttu.edu,www.newschool.edu/,www.utk.edu,WWW.UTA.EDU,www.utexas.edu,www.utsa.edu/,www.tufts.edu,tulane.edu,www.tuskegee.edu,https://cupey.uagm.edu/,www.arizona.edu,www.uark.edu,www.berkeley.edu,www.ucdavis.edu,www.uci.edu/,www.ucla.edu/,www.uca.edu,www.ucf.edu/,www.uc.edu,www.colorado.edu,www.ucdenver.edu/,uconn.edu/,www.udel.edu/,www.udmercy.edu,www.ufl.edu/,www.uga.edu,www.hartford.edu,www.manoa.hawaii.edu,www.uh.edu/,www.uidaho.edu,www.uic.edu,www.illinois.edu/,www.uiowa.edu,www.ku.edu,www.uky.edu,www.louisiana.edu,www.louisville.edu,www.uma.edu/,www.umd.edu,www.umass.edu,www.umb.edu,www.memphis.edu,www.miami.edu/,www.umich.edu,twin-cities.umn.edu/,www.umkc.edu/,www.unl.edu/,www.unlv.edu/,www.unm.edu,uno.edu,www.unc.edu,www.uncc.edu,www.uncg.edu,www.unt.edu,www.nd.edu,www.ou.edu,www.uoregon.edu,www.upenn.edu,www.pitt.edu,http://www.uprrp.edu/,web.uri.edu/,www.usf.edu,www.usc.edu/,www.udc.edu,www.utah.edu,www.uvm.edu,www.virginia.edu/,www.washington.edu,www.tacoma.uw.edu/,www.uwc.edu,www.uwm.edu,www.ursuline.edu,www.usu.edu,www.vcu.edu/,WWW.VT.EDU,wsu.edu/,www.wustl.edu,www.wayne.edu,WWW.WIT.EDU,www.wcupa.edu,www.wvu.edu,www.wiu.edu,https://wmich.edu/,www.wwu.edu,www.westfield.ma.edu,woodbury.edu/,www.yale.edu,</v>
      </c>
    </row>
    <row r="11" spans="1:40" ht="15.75" customHeight="1">
      <c r="A11" s="1">
        <v>64</v>
      </c>
      <c r="B11" s="1">
        <v>201283</v>
      </c>
      <c r="C11" s="103" t="s">
        <v>2088</v>
      </c>
      <c r="D11" s="1" t="s">
        <v>2089</v>
      </c>
      <c r="E11" s="1" t="s">
        <v>2090</v>
      </c>
      <c r="F11" s="1" t="s">
        <v>2091</v>
      </c>
      <c r="G11" s="1">
        <v>43950</v>
      </c>
      <c r="H11" s="1" t="s">
        <v>834</v>
      </c>
      <c r="I11" s="1" t="s">
        <v>885</v>
      </c>
      <c r="J11" s="8" t="s">
        <v>2092</v>
      </c>
      <c r="K11" s="1">
        <v>-80.964900999999998</v>
      </c>
      <c r="L11" s="1">
        <v>40.076949999999997</v>
      </c>
      <c r="M11" s="1">
        <v>3541</v>
      </c>
      <c r="N11" s="87" t="s">
        <v>1327</v>
      </c>
      <c r="O11" s="87" t="s">
        <v>1327</v>
      </c>
      <c r="P11" s="1">
        <v>11059</v>
      </c>
      <c r="Q11" s="1">
        <v>13538</v>
      </c>
      <c r="R11" s="1">
        <v>7915</v>
      </c>
      <c r="S11" s="1">
        <v>10394</v>
      </c>
      <c r="T11" s="1" t="s">
        <v>4225</v>
      </c>
      <c r="U11" s="1" t="s">
        <v>4225</v>
      </c>
      <c r="V11" s="1" t="s">
        <v>4225</v>
      </c>
      <c r="W11" s="1" t="s">
        <v>4225</v>
      </c>
      <c r="X11" s="1">
        <v>2</v>
      </c>
      <c r="Y11" s="1">
        <v>2</v>
      </c>
      <c r="Z11" s="1">
        <v>3</v>
      </c>
      <c r="AA11" s="1">
        <v>4</v>
      </c>
      <c r="AB11" s="1">
        <v>1</v>
      </c>
      <c r="AC11" s="87">
        <v>84</v>
      </c>
      <c r="AD11" s="1">
        <v>1202</v>
      </c>
      <c r="AE11" s="1" t="s">
        <v>73</v>
      </c>
      <c r="AF11" s="1" t="b">
        <v>0</v>
      </c>
      <c r="AG11" s="1" t="b">
        <v>0</v>
      </c>
      <c r="AH11" s="1" t="b">
        <v>0</v>
      </c>
      <c r="AI11" s="1" t="b">
        <v>0</v>
      </c>
      <c r="AJ11" s="1">
        <v>1</v>
      </c>
      <c r="AK11" s="1">
        <v>253</v>
      </c>
      <c r="AM11" s="34" t="str">
        <f>CONCATENATE("-122.400686,","-86.568502,","-79.9469442,","-86.355815,","-76.5122229999999,","-81.680234,","-111.934383,","-85.488258,","-85.409043,","-80.964901,","-86.794715,","-71.085851,","-71.09984,","-83.640896,","-74.965841,","-117.425869999999,","-122.399451,","-120.657311,","-117.819019,","-118.526817,","-79.942914,","-76.998961,","-123.823338999999,","-82.835114,","-81.673052,","-79.937251,","-105.080732,","-73.961885,","-73.990516,","-76.4830839999999,","-73.95055,","-73.964795,","-97.407627,","-75.158202,","-75.188745,","-93.2857729999999,","-93.2900689999999,","-77.368291,","-83.742769,","-117.583808,","-80.1618439999999,","-85.483509,","-84.290226,","-80.102978,","-80.377591,","-84.291921,","-77.047871,","-77.073463,","-84.394832,","-84.38667,","-76.594843,","-76.339161,","-71.118313,","-77.019478,","-87.627321,","-79.159869,","-86.526904,","-93.648504,","-90.20663,","-78.8704839999999,","-75.192645,","-88.2897079999999,","-96.581077,","-74.234668,","-84.583052,","-81.3425329999999,","-83.2497967,","-91.178921,","-92.649963,","-76.621033,","-75.633996,","-71.099275,","-71.092115,","-84.731821,","-84.476111,","-86.360618,","-93.99945,","-88.790139,","-93.276821,","-111.048812,","-76.584238,","-74.177113,","-117.153457199999,","-73.6078,","-73.997264,","-79.770152,","-78.674517,","-96.800838,","-71.088782,","-111.653724,","-72.660129,","-83.009001,","-97.069743,","-77.861644,","-66.0559137,","-66.6186800999999,","-122.683553,","-95.989475,","-73.962149,","-74.659365,","-86.914435,","-73.678768,","-71.407692,","-95.402035,","-77.6738599999999,","-71.260374,","-75.117974,","-74.446251,","-94.1529999999999,","-90.23343,","-75.605705,","-71.301125,","-117.071228,","-121.880620999999,","-81.093849,","-81.114753,","-87.621411,","-122.673261,","-96.782139,","-89.529119,","-118.232703,","-89.2172729999999,","-73.825014,","-76.138724,","-77.794632,","-78.789458,","-76.136975,","-75.158267,","-96.336475,","-95.361961,","-101.874783,","-73.994636,","-83.925852,","-97.115087,","-97.739291,","-98.621386,","-71.120316,","-90.120409,","-85.708492,","-66.0614433,","-110.950814999999,","-94.176981,","-122.260462999999,","-121.751958,","-117.841248,","-118.443901,","-92.457672,","-81.198805,","-84.51428,","-105.270823,","-104.837722,","-72.249948,","-75.752822,","-83.138369,","-82.347911,","-83.374039,","-72.714965,","-157.818979,","-95.343537,","-117.024295999999,","-87.651145,","-88.2303089999999,","-91.536425,","-95.247567,","-84.504747,","-92.01941,","-85.758843,","-69.796396,","-76.944721,","-72.526728,","-71.036865,","-89.938068,","-80.278662,","-83.742769,","-93.235352,","-94.578039,","-96.700508,","-115.141153,","-106.620155,","-90.120409,","-79.050969,","-80.730919,","-79.809844,","-97.148422,","-86.238959,","-97.445692,","-123.075791999999,","-75.19391,","-79.954692,","-66.0500407,","-71.527356,","-82.413232,","-118.284168999999,","-77.066247,","-111.846043999999,","-73.198128,","-78.503428,","-122.313115,","-122.438540999999,","-89.39859,","-87.880488,","-81.466716,","-111.81391,","-77.453597,","-80.423675,","-117.158167999999,","-90.310604,","-83.138369,","-71.094983,","-75.59812,","-79.954391,","-90.6852349999999,","-85.6151199999999,","-122.484873,","-72.795673,","-118.341146999999,","-72.926688,")</f>
        <v>-122.400686,-86.568502,-79.9469442,-86.355815,-76.5122229999999,-81.680234,-111.934383,-85.488258,-85.409043,-80.964901,-86.794715,-71.085851,-71.09984,-83.640896,-74.965841,-117.425869999999,-122.399451,-120.657311,-117.819019,-118.526817,-79.942914,-76.998961,-123.823338999999,-82.835114,-81.673052,-79.937251,-105.080732,-73.961885,-73.990516,-76.4830839999999,-73.95055,-73.964795,-97.407627,-75.158202,-75.188745,-93.2857729999999,-93.2900689999999,-77.368291,-83.742769,-117.583808,-80.1618439999999,-85.483509,-84.290226,-80.102978,-80.377591,-84.291921,-77.047871,-77.073463,-84.394832,-84.38667,-76.594843,-76.339161,-71.118313,-77.019478,-87.627321,-79.159869,-86.526904,-93.648504,-90.20663,-78.8704839999999,-75.192645,-88.2897079999999,-96.581077,-74.234668,-84.583052,-81.3425329999999,-83.2497967,-91.178921,-92.649963,-76.621033,-75.633996,-71.099275,-71.092115,-84.731821,-84.476111,-86.360618,-93.99945,-88.790139,-93.276821,-111.048812,-76.584238,-74.177113,-117.153457199999,-73.6078,-73.997264,-79.770152,-78.674517,-96.800838,-71.088782,-111.653724,-72.660129,-83.009001,-97.069743,-77.861644,-66.0559137,-66.6186800999999,-122.683553,-95.989475,-73.962149,-74.659365,-86.914435,-73.678768,-71.407692,-95.402035,-77.6738599999999,-71.260374,-75.117974,-74.446251,-94.1529999999999,-90.23343,-75.605705,-71.301125,-117.071228,-121.880620999999,-81.093849,-81.114753,-87.621411,-122.673261,-96.782139,-89.529119,-118.232703,-89.2172729999999,-73.825014,-76.138724,-77.794632,-78.789458,-76.136975,-75.158267,-96.336475,-95.361961,-101.874783,-73.994636,-83.925852,-97.115087,-97.739291,-98.621386,-71.120316,-90.120409,-85.708492,-66.0614433,-110.950814999999,-94.176981,-122.260462999999,-121.751958,-117.841248,-118.443901,-92.457672,-81.198805,-84.51428,-105.270823,-104.837722,-72.249948,-75.752822,-83.138369,-82.347911,-83.374039,-72.714965,-157.818979,-95.343537,-117.024295999999,-87.651145,-88.2303089999999,-91.536425,-95.247567,-84.504747,-92.01941,-85.758843,-69.796396,-76.944721,-72.526728,-71.036865,-89.938068,-80.278662,-83.742769,-93.235352,-94.578039,-96.700508,-115.141153,-106.620155,-90.120409,-79.050969,-80.730919,-79.809844,-97.148422,-86.238959,-97.445692,-123.075791999999,-75.19391,-79.954692,-66.0500407,-71.527356,-82.413232,-118.284168999999,-77.066247,-111.846043999999,-73.198128,-78.503428,-122.313115,-122.438540999999,-89.39859,-87.880488,-81.466716,-111.81391,-77.453597,-80.423675,-117.158167999999,-90.310604,-83.138369,-71.094983,-75.59812,-79.954391,-90.6852349999999,-85.6151199999999,-122.484873,-72.795673,-118.341146999999,-72.926688,</v>
      </c>
    </row>
    <row r="12" spans="1:40" ht="15.75" customHeight="1">
      <c r="A12" s="1">
        <v>65</v>
      </c>
      <c r="B12" s="1">
        <v>219709</v>
      </c>
      <c r="C12" s="103" t="s">
        <v>2566</v>
      </c>
      <c r="D12" s="1" t="s">
        <v>2567</v>
      </c>
      <c r="E12" s="1" t="s">
        <v>2568</v>
      </c>
      <c r="F12" s="1" t="s">
        <v>2569</v>
      </c>
      <c r="G12" s="1" t="s">
        <v>2570</v>
      </c>
      <c r="H12" s="1" t="s">
        <v>70</v>
      </c>
      <c r="I12" s="1" t="s">
        <v>71</v>
      </c>
      <c r="J12" s="8" t="s">
        <v>2571</v>
      </c>
      <c r="K12" s="1">
        <v>-86.794714999999997</v>
      </c>
      <c r="L12" s="1">
        <v>36.133865999999998</v>
      </c>
      <c r="M12" s="1">
        <v>32820</v>
      </c>
      <c r="N12" s="1">
        <v>50740</v>
      </c>
      <c r="O12" s="1">
        <v>50740</v>
      </c>
      <c r="P12" s="1">
        <v>50740</v>
      </c>
      <c r="Q12" s="1">
        <v>50740</v>
      </c>
      <c r="R12" s="1">
        <v>39160</v>
      </c>
      <c r="S12" s="1">
        <v>39160</v>
      </c>
      <c r="T12" s="1" t="s">
        <v>4225</v>
      </c>
      <c r="U12" s="1" t="s">
        <v>4225</v>
      </c>
      <c r="V12" s="1" t="s">
        <v>4225</v>
      </c>
      <c r="W12" s="1" t="s">
        <v>4225</v>
      </c>
      <c r="X12" s="1">
        <v>2</v>
      </c>
      <c r="Y12" s="1">
        <v>2</v>
      </c>
      <c r="Z12" s="1">
        <v>5</v>
      </c>
      <c r="AA12" s="1">
        <v>2</v>
      </c>
      <c r="AB12" s="1">
        <v>2</v>
      </c>
      <c r="AC12" s="1">
        <v>81</v>
      </c>
      <c r="AD12" s="1">
        <v>6293</v>
      </c>
      <c r="AE12" s="1" t="s">
        <v>123</v>
      </c>
      <c r="AF12" s="1" t="b">
        <v>0</v>
      </c>
      <c r="AG12" s="1" t="b">
        <v>0</v>
      </c>
      <c r="AH12" s="1" t="b">
        <v>0</v>
      </c>
      <c r="AI12" s="1" t="b">
        <v>0</v>
      </c>
      <c r="AJ12" s="1">
        <v>1</v>
      </c>
      <c r="AK12" s="1">
        <v>363</v>
      </c>
      <c r="AM12" s="34" t="str">
        <f>CONCATENATE("37.787748,","34.7833679999999,","32.8050545,","41.963859,","39.049813,","36.214844,","33.417721,","32.599378,","40.203431,","40.07695,","36.133866,","42.34867,","42.349581,","41.375513,","40.239102,","33.928569,","37.767485,","35.299513,","34.0542729999999,","34.2367099999999,","40.4446159999999,","38.935796,","46.183107,","34.679381,","41.502918,","32.783142,","40.574805,","40.8082859999999,","40.72938,","42.4472,","40.819794,","40.768669,","27.763623,","40.29757,","39.954855,","37.219757,","44.973081,","35.607186,","42.275921,","47.4906669999999,","39.485925,","43.687464,","30.4285039999999,","26.372421,","25.757111,","30.440756,","38.89865,","38.908809,","33.77242,","33.7527,","39.410175,","37.019944,","42.374471,","38.920739,","41.8313,","40.615589,","39.166383,","42.026212,","32.296781,","38.4363109999999,","40.022882,","42.05896,","39.188648,","40.679429,","34.038807,","41.146653,","42.4755011,","30.414986,","32.5282969999999,","39.308792,","41.434978,","42.3368619999999,","42.360095,","39.509642,","42.73212,","35.848005,","44.146712,","33.454852,","37.197983,","45.666726,","39.344235,","40.741997,","32.7133678,","40.812447,","40.729452,","36.076737,","35.785111,","46.893127,","42.3399919999999,","35.188449,","44.139402,","39.998389,","36.1230849999999,","40.800732,","18.4223343,","18.0007601,","45.511229,","30.092425,","40.691154,","40.348732,","40.428206,","42.728983,","41.825935,","29.7178969999999,","43.084188,","41.650214,","39.709768,","40.498769,","45.5524179999999,","38.636516,","38.345447,","41.471445,","32.77525,","37.336569,","32.072963,","32.0232109999999,","41.879646,","38.341023,","44.317485,","37.31575,","34.04365,","37.714193,","42.686917,","43.034765,","42.255262,","43.0009419999999,","43.040176,","39.9809429999999,","30.618726,","29.722468,","33.583448,","40.735275,","35.952082,","32.728437,","30.28609,","29.582418,","42.408465,","29.939696,","32.4309,","18.3870373,","32.2326719999999,","36.070009,","37.871918,","38.539895,","33.648434,","34.068892,","35.077945,","28.6010599999999,","39.131159,","40.008781,","39.745149,","41.809098,","39.679577,","42.417168,","29.64629,","33.956262,","41.796485,","21.298598,","29.7203929999999,","46.726894,","41.872651,","40.108864,","41.661935,","38.958549,","38.038911,","30.215283,","38.215752,","44.337746,","38.988178,","42.385999,","42.312881,","35.118878,","25.72126,","42.275921,","44.977886,","39.0353659999999,","40.817598,","36.106994,","35.083868,","29.939696,","35.911769,","35.306022,","36.067503,","33.211178,","41.703058,","35.208152,","44.045146,","39.9509289999999,","40.444502,","18.4028091,","41.484691,","28.061458,","34.021281,","38.943819,","40.762484,","44.479262,","38.035665,","47.656213,","47.244594,","43.068214,","43.076848,","41.494971,","41.7407479999999,","37.547631,","37.229012,","46.7304479999999,","38.647929,","42.417168,","42.336632,","39.953398,","39.634371,","40.465621,","42.282589,","48.7372359999999,","42.131589,","34.208011,","41.311158,")</f>
        <v>37.787748,34.7833679999999,32.8050545,41.963859,39.049813,36.214844,33.417721,32.599378,40.203431,40.07695,36.133866,42.34867,42.349581,41.375513,40.239102,33.928569,37.767485,35.299513,34.0542729999999,34.2367099999999,40.4446159999999,38.935796,46.183107,34.679381,41.502918,32.783142,40.574805,40.8082859999999,40.72938,42.4472,40.819794,40.768669,27.763623,40.29757,39.954855,37.219757,44.973081,35.607186,42.275921,47.4906669999999,39.485925,43.687464,30.4285039999999,26.372421,25.757111,30.440756,38.89865,38.908809,33.77242,33.7527,39.410175,37.019944,42.374471,38.920739,41.8313,40.615589,39.166383,42.026212,32.296781,38.4363109999999,40.022882,42.05896,39.188648,40.679429,34.038807,41.146653,42.4755011,30.414986,32.5282969999999,39.308792,41.434978,42.3368619999999,42.360095,39.509642,42.73212,35.848005,44.146712,33.454852,37.197983,45.666726,39.344235,40.741997,32.7133678,40.812447,40.729452,36.076737,35.785111,46.893127,42.3399919999999,35.188449,44.139402,39.998389,36.1230849999999,40.800732,18.4223343,18.0007601,45.511229,30.092425,40.691154,40.348732,40.428206,42.728983,41.825935,29.7178969999999,43.084188,41.650214,39.709768,40.498769,45.5524179999999,38.636516,38.345447,41.471445,32.77525,37.336569,32.072963,32.0232109999999,41.879646,38.341023,44.317485,37.31575,34.04365,37.714193,42.686917,43.034765,42.255262,43.0009419999999,43.040176,39.9809429999999,30.618726,29.722468,33.583448,40.735275,35.952082,32.728437,30.28609,29.582418,42.408465,29.939696,32.4309,18.3870373,32.2326719999999,36.070009,37.871918,38.539895,33.648434,34.068892,35.077945,28.6010599999999,39.131159,40.008781,39.745149,41.809098,39.679577,42.417168,29.64629,33.956262,41.796485,21.298598,29.7203929999999,46.726894,41.872651,40.108864,41.661935,38.958549,38.038911,30.215283,38.215752,44.337746,38.988178,42.385999,42.312881,35.118878,25.72126,42.275921,44.977886,39.0353659999999,40.817598,36.106994,35.083868,29.939696,35.911769,35.306022,36.067503,33.211178,41.703058,35.208152,44.045146,39.9509289999999,40.444502,18.4028091,41.484691,28.061458,34.021281,38.943819,40.762484,44.479262,38.035665,47.656213,47.244594,43.068214,43.076848,41.494971,41.7407479999999,37.547631,37.229012,46.7304479999999,38.647929,42.417168,42.336632,39.953398,39.634371,40.465621,42.282589,48.7372359999999,42.131589,34.208011,41.311158,</v>
      </c>
    </row>
    <row r="13" spans="1:40" ht="15.75" customHeight="1">
      <c r="A13" s="1">
        <v>66</v>
      </c>
      <c r="B13" s="1">
        <v>164872</v>
      </c>
      <c r="C13" s="1" t="s">
        <v>1148</v>
      </c>
      <c r="D13" s="1" t="s">
        <v>1149</v>
      </c>
      <c r="E13" s="1" t="s">
        <v>1150</v>
      </c>
      <c r="F13" s="1" t="s">
        <v>1151</v>
      </c>
      <c r="G13" s="1" t="s">
        <v>1152</v>
      </c>
      <c r="H13" s="1" t="s">
        <v>538</v>
      </c>
      <c r="I13" s="1" t="s">
        <v>539</v>
      </c>
      <c r="J13" s="8" t="s">
        <v>1153</v>
      </c>
      <c r="K13" s="1">
        <v>-71.085851000000005</v>
      </c>
      <c r="L13" s="1">
        <v>42.348669999999998</v>
      </c>
      <c r="M13" s="1">
        <v>21174</v>
      </c>
      <c r="N13" s="87">
        <v>40974</v>
      </c>
      <c r="O13" s="87">
        <v>40974</v>
      </c>
      <c r="P13" s="1">
        <v>40654</v>
      </c>
      <c r="Q13" s="1">
        <v>40654</v>
      </c>
      <c r="R13" s="1">
        <v>25408</v>
      </c>
      <c r="S13" s="1">
        <v>25408</v>
      </c>
      <c r="T13" s="107">
        <v>25220</v>
      </c>
      <c r="U13" s="98">
        <v>750</v>
      </c>
      <c r="V13" s="107">
        <v>25220</v>
      </c>
      <c r="W13" s="98">
        <v>750</v>
      </c>
      <c r="X13" s="1">
        <v>2</v>
      </c>
      <c r="Y13" s="1">
        <v>2</v>
      </c>
      <c r="Z13" s="1">
        <v>1</v>
      </c>
      <c r="AA13" s="1">
        <v>2</v>
      </c>
      <c r="AB13" s="1">
        <v>2</v>
      </c>
      <c r="AC13" s="87" t="s">
        <v>1327</v>
      </c>
      <c r="AD13" s="1">
        <v>365</v>
      </c>
      <c r="AE13" s="1" t="s">
        <v>123</v>
      </c>
      <c r="AF13" s="1" t="b">
        <v>0</v>
      </c>
      <c r="AG13" s="1" t="b">
        <v>0</v>
      </c>
      <c r="AH13" s="1" t="b">
        <v>1</v>
      </c>
      <c r="AI13" s="1" t="b">
        <v>1</v>
      </c>
      <c r="AJ13" s="1">
        <v>13</v>
      </c>
      <c r="AK13" s="1">
        <v>295</v>
      </c>
      <c r="AM13" s="34" t="str">
        <f>CONCATENATE("21252,","9857,","20572,","28436,","7706,","7302,","10792,","10968,","9774,","3541,","32820,","21174,","52082,","11057,","8138,","32256,","47266,","9432,","7339,","6875,","53910,","44060,","4014,","15116,","9778,","12422,","11395,","57208,","45100,","52853,","6940,","6982,","3976,","38000,","52002,","27015,","21610,","7143,","12019,","7109,","6950,","11628,","5785,","4831,","6556,","5656,","53518,","52300,","12418,","9112,","43440,","25441,","48949,","25697,","45864,","12119,","10533,","8636,","7621,","10830,","39280,","29434,","10135,","12107,","6347,","10012,","51846,","11374,","9645,","46990,","33940,","12700,","49892,","14958,","14460,","8612,","8164,","8318,","7306,","7079,","7766,","16898,","53508,","35870,","50464,","6526,","9058,","8666,","49497,","11059,","38662,","10592,","8738,","18436,","30150,","17289,","8783,","9959,","50038,","47140,","9992,","52305,","48370,","45608,","40068,","33336,","13422,","14638,","8228,","42166,","9582,","38986,","7460,","7721,","36410,","2744,","49610,","7724,","8441,","7185,","43800,","13932,","9490,","8543,","8327,","9828,","46755,","16658,","11234,","9173,","8860,","47276,","12970,","9952,","10398,","7969,","54318,","52960,","22170,","17289,","11877,","9062,","14170,","14419,","13738,","13261,","8524,","6368,","11000,","12086,","9107,","14880,","13160,","41158,","6381,","11818,","38910,","11754,","9706,","7488,","13704,","15074,","8965,","10824,","11942,","9888,","11264,","7808,","10399,","15411,","13828,","9317,","48484,","14826,","14417,","8011,","8978,","7665,","7448,","23816,","9005,","6832,","7250,","10544,","51505,","11538,","11931,","53534,","19080,","19960,","13792,","6410,","54259,","5756,","8884,","17740,","16853,","10974,","11046,","5172,","9565,","31150,","7870,","13624,","13230,","11391,","51533,","12729,","34977,","10111,","8376,","12897,","11943,","8183,","9715,","38460,","51400,")</f>
        <v>21252,9857,20572,28436,7706,7302,10792,10968,9774,3541,32820,21174,52082,11057,8138,32256,47266,9432,7339,6875,53910,44060,4014,15116,9778,12422,11395,57208,45100,52853,6940,6982,3976,38000,52002,27015,21610,7143,12019,7109,6950,11628,5785,4831,6556,5656,53518,52300,12418,9112,43440,25441,48949,25697,45864,12119,10533,8636,7621,10830,39280,29434,10135,12107,6347,10012,51846,11374,9645,46990,33940,12700,49892,14958,14460,8612,8164,8318,7306,7079,7766,16898,53508,35870,50464,6526,9058,8666,49497,11059,38662,10592,8738,18436,30150,17289,8783,9959,50038,47140,9992,52305,48370,45608,40068,33336,13422,14638,8228,42166,9582,38986,7460,7721,36410,2744,49610,7724,8441,7185,43800,13932,9490,8543,8327,9828,46755,16658,11234,9173,8860,47276,12970,9952,10398,7969,54318,52960,22170,17289,11877,9062,14170,14419,13738,13261,8524,6368,11000,12086,9107,14880,13160,41158,6381,11818,38910,11754,9706,7488,13704,15074,8965,10824,11942,9888,11264,7808,10399,15411,13828,9317,48484,14826,14417,8011,8978,7665,7448,23816,9005,6832,7250,10544,51505,11538,11931,53534,19080,19960,13792,6410,54259,5756,8884,17740,16853,10974,11046,5172,9565,31150,7870,13624,13230,11391,51533,12729,34977,10111,8376,12897,11943,8183,9715,38460,51400,</v>
      </c>
    </row>
    <row r="14" spans="1:40" ht="15.75" customHeight="1">
      <c r="A14" s="1">
        <v>79</v>
      </c>
      <c r="B14" s="1">
        <v>164988</v>
      </c>
      <c r="C14" s="1" t="s">
        <v>1167</v>
      </c>
      <c r="D14" s="1" t="s">
        <v>1168</v>
      </c>
      <c r="E14" s="1" t="s">
        <v>1150</v>
      </c>
      <c r="F14" s="1" t="s">
        <v>1151</v>
      </c>
      <c r="G14" s="1">
        <v>2215</v>
      </c>
      <c r="H14" s="1" t="s">
        <v>538</v>
      </c>
      <c r="I14" s="1" t="s">
        <v>539</v>
      </c>
      <c r="J14" s="8" t="s">
        <v>1169</v>
      </c>
      <c r="K14" s="1">
        <v>-71.09984</v>
      </c>
      <c r="L14" s="1">
        <v>42.349581000000001</v>
      </c>
      <c r="M14" s="1">
        <v>52082</v>
      </c>
      <c r="N14" s="1">
        <v>70302</v>
      </c>
      <c r="O14" s="1">
        <v>70302</v>
      </c>
      <c r="P14" s="1">
        <v>70302</v>
      </c>
      <c r="Q14" s="1">
        <v>70302</v>
      </c>
      <c r="R14" s="1">
        <v>56882</v>
      </c>
      <c r="S14" s="1">
        <v>56882</v>
      </c>
      <c r="T14" s="107">
        <v>56854</v>
      </c>
      <c r="U14" s="98">
        <v>812</v>
      </c>
      <c r="V14" s="107">
        <v>56854</v>
      </c>
      <c r="W14" s="98">
        <v>812</v>
      </c>
      <c r="X14" s="1">
        <v>2</v>
      </c>
      <c r="Y14" s="1">
        <v>2</v>
      </c>
      <c r="Z14" s="1">
        <v>1</v>
      </c>
      <c r="AA14" s="1">
        <v>2</v>
      </c>
      <c r="AB14" s="1">
        <v>2</v>
      </c>
      <c r="AC14" s="1">
        <v>29</v>
      </c>
      <c r="AD14" s="1">
        <v>17944</v>
      </c>
      <c r="AE14" s="1" t="s">
        <v>123</v>
      </c>
      <c r="AF14" s="1" t="b">
        <v>0</v>
      </c>
      <c r="AG14" s="1" t="b">
        <v>0</v>
      </c>
      <c r="AH14" s="1" t="b">
        <v>0</v>
      </c>
      <c r="AI14" s="1" t="b">
        <v>0</v>
      </c>
      <c r="AJ14" s="1">
        <v>5</v>
      </c>
      <c r="AK14" s="1">
        <v>295</v>
      </c>
      <c r="AM14" s="34" t="str">
        <f>CONCATENATE("42250,","23057,","NULL,","39714,","NULL,","19012,","27530,","31282,","24280,","NULL,","50740,","40974,","70302,","24569,","NULL,","45982,","64906,","27153,","26057,","22127,","70094,","62482,","NULL,","29574,","26774,","29669,","25929,","74199,","65045,","70321,","29284,","22064,","15684,","54750,","68792,","39451,","37418,","22000,","25307,","22142,","19606,","23556,","22881,","23359,","23688,","21774,","69368,","71580,","28770,","26014,","59810,","40559,","69600,","43201,","63749,","27309,","24427,","20606,","23096,","26122,","57931,","42794,","24339,","29261,","25773,","25514,","53676,","29704,","20364,","62850,","50340,","29700,","67430,","31811,","28478,","22722,","20226,","24370,","21062,","21129,","23296,","36498,","NULL,","57154,","71790,","17886,","23700,","21452,","68177,","26923,","56234,","27037,","23648,","36344,","NULL,","17384,","27921,","23750,","65308,","66150,","22812,","70132,","67620,","63158,","54714,","52700,","31058,","31577,","20686,","57214,","25062,","56746,","28224,","28166,","56372,","16284,","67290,","26034,","22804,","21004,","NULL,","28595,","25682,","27303,","24859,","26158,","65480,","32430,","28476,","25271,","23633,","69475,","30930,","24660,","25440,","23285,","70600,","69764,","39383,","NULL,","28277,","24916,","36989,","35729,","33858,","33901,","21854,","22254,","28156,","30178,","NULL,","31044,","27792,","57378,","21131,","26404,","54662,","29518,","24946,","21300,","30662,","30082,","22607,","25306,","29530,","24775,","26450,","21378,","26491,","30069,","NULL,","24660,","66274,","29526,","27469,","23529,","25062,","23451,","22146,","23315,","25569,","23647,","20659,","23948,","69395,","28383,","26862,","71715,","33250,","NULL,","29485,","21410,","72209,","28188,","23673,","33274,","32213,","26595,","26310,","27158,","24231,","44512,","19614,","31172,","26240,","27249,","71975,","26289,","54071,","26773,","22472,","25835,","25139,","23555,","24076,","54633,","71290,")</f>
        <v>42250,23057,NULL,39714,NULL,19012,27530,31282,24280,NULL,50740,40974,70302,24569,NULL,45982,64906,27153,26057,22127,70094,62482,NULL,29574,26774,29669,25929,74199,65045,70321,29284,22064,15684,54750,68792,39451,37418,22000,25307,22142,19606,23556,22881,23359,23688,21774,69368,71580,28770,26014,59810,40559,69600,43201,63749,27309,24427,20606,23096,26122,57931,42794,24339,29261,25773,25514,53676,29704,20364,62850,50340,29700,67430,31811,28478,22722,20226,24370,21062,21129,23296,36498,NULL,57154,71790,17886,23700,21452,68177,26923,56234,27037,23648,36344,NULL,17384,27921,23750,65308,66150,22812,70132,67620,63158,54714,52700,31058,31577,20686,57214,25062,56746,28224,28166,56372,16284,67290,26034,22804,21004,NULL,28595,25682,27303,24859,26158,65480,32430,28476,25271,23633,69475,30930,24660,25440,23285,70600,69764,39383,NULL,28277,24916,36989,35729,33858,33901,21854,22254,28156,30178,NULL,31044,27792,57378,21131,26404,54662,29518,24946,21300,30662,30082,22607,25306,29530,24775,26450,21378,26491,30069,NULL,24660,66274,29526,27469,23529,25062,23451,22146,23315,25569,23647,20659,23948,69395,28383,26862,71715,33250,NULL,29485,21410,72209,28188,23673,33274,32213,26595,26310,27158,24231,44512,19614,31172,26240,27249,71975,26289,54071,26773,22472,25835,25139,23555,24076,54633,71290,</v>
      </c>
    </row>
    <row r="15" spans="1:40" ht="15.75" customHeight="1">
      <c r="A15" s="1">
        <v>84</v>
      </c>
      <c r="B15" s="1">
        <v>201441</v>
      </c>
      <c r="C15" s="1" t="s">
        <v>2096</v>
      </c>
      <c r="D15" s="1" t="s">
        <v>2097</v>
      </c>
      <c r="E15" s="1" t="s">
        <v>2098</v>
      </c>
      <c r="F15" s="1" t="s">
        <v>2091</v>
      </c>
      <c r="G15" s="1">
        <v>43403</v>
      </c>
      <c r="H15" s="1" t="s">
        <v>834</v>
      </c>
      <c r="I15" s="1" t="s">
        <v>885</v>
      </c>
      <c r="J15" s="8" t="s">
        <v>2099</v>
      </c>
      <c r="K15" s="1">
        <v>-83.640895999999998</v>
      </c>
      <c r="L15" s="1">
        <v>41.375512999999998</v>
      </c>
      <c r="M15" s="1">
        <v>11057</v>
      </c>
      <c r="N15" s="1">
        <v>24569</v>
      </c>
      <c r="O15" s="1">
        <v>32105</v>
      </c>
      <c r="P15" s="1">
        <v>24435</v>
      </c>
      <c r="Q15" s="1">
        <v>31971</v>
      </c>
      <c r="R15" s="1">
        <v>16561</v>
      </c>
      <c r="S15" s="1">
        <v>24097</v>
      </c>
      <c r="T15" s="107">
        <v>8017</v>
      </c>
      <c r="U15" s="107">
        <v>1814</v>
      </c>
      <c r="V15" s="107">
        <v>14009</v>
      </c>
      <c r="W15" s="107">
        <v>1814</v>
      </c>
      <c r="X15" s="1">
        <v>2</v>
      </c>
      <c r="Y15" s="1">
        <v>2</v>
      </c>
      <c r="Z15" s="1">
        <v>3</v>
      </c>
      <c r="AA15" s="1">
        <v>1</v>
      </c>
      <c r="AB15" s="1">
        <v>1</v>
      </c>
      <c r="AC15" s="1">
        <v>76</v>
      </c>
      <c r="AD15" s="1">
        <v>14852</v>
      </c>
      <c r="AE15" s="1" t="s">
        <v>73</v>
      </c>
      <c r="AF15" s="1" t="b">
        <v>0</v>
      </c>
      <c r="AG15" s="1" t="b">
        <v>0</v>
      </c>
      <c r="AH15" s="1" t="b">
        <v>1</v>
      </c>
      <c r="AI15" s="1" t="b">
        <v>1</v>
      </c>
      <c r="AJ15" s="1">
        <v>5</v>
      </c>
      <c r="AK15" s="1">
        <v>253</v>
      </c>
      <c r="AM15" s="34" t="str">
        <f>CONCATENATE("42250,","31436,","NULL,","39714,","NULL,","33819,","44110,","49954,","40448,","NULL,","50740,","40974,","70302,","32105,","NULL,","45982,","64906,","39033,","37937,","34007,","70094,","62482,","NULL,","50516,","30825,","48057,","43437,","74199,","65045,","70321,","36674,","29454,","16646,","54750,","68792,","39451,","37418,","38277,","42488,","38895,","27322,","30516,","34821,","35804,","36086,","34904,","69368,","71580,","49366,","40873,","59810,","40559,","69600,","43201,","63749,","32461,","48739,","34442,","33789,","42522,","57931,","42794,","39696,","36163,","36755,","34046,","53676,","46381,","29277,","62850,","50340,","51400,","67430,","51064,","53424,","40458,","28278,","38410,","28502,","38121,","33362,","51518,","NULL,","57154,","71790,","30776,","42048,","33478,","68177,","40705,","56234,","46141,","38686,","51572,","NULL,","17384,","36885,","37279,","65308,","66150,","41614,","70132,","67620,","63158,","54714,","52700,","39526,","47518,","28920,","57214,","34102,","56746,","40104,","40046,","56372,","18420,","67290,","37914,","26052,","26539,","NULL,","42770,","40562,","36953,","24859,","43398,","65480,","44190,","53848,","37721,","33425,","69475,","49350,","39860,","51786,","34484,","70600,","69764,","39383,","NULL,","51707,","40162,","65003,","63743,","61872,","61915,","28377,","38353,","44490,","54312,","NULL,","53112,","47782,","57378,","43409,","44978,","54662,","51550,","37306,","37624,","43518,","46202,","44251,","41074,","45634,","38503,","41472,","31788,","49698,","48135,","NULL,","36372,","66274,","62176,","39655,","35311,","40182,","37639,","36736,","27885,","51152,","37081,","35818,","33908,","69395,","43764,","49542,","71715,","44812,","NULL,","45735,","32324,","72209,","34524,","42916,","56890,","62633,","51159,","50874,","55046,","35510,","44512,","33264,","51204,","44024,","41675,","71975,","40763,","54071,","38253,","37712,","25835,","27895,","38067,","30156,","54633,","71290,")</f>
        <v>42250,31436,NULL,39714,NULL,33819,44110,49954,40448,NULL,50740,40974,70302,32105,NULL,45982,64906,39033,37937,34007,70094,62482,NULL,50516,30825,48057,43437,74199,65045,70321,36674,29454,16646,54750,68792,39451,37418,38277,42488,38895,27322,30516,34821,35804,36086,34904,69368,71580,49366,40873,59810,40559,69600,43201,63749,32461,48739,34442,33789,42522,57931,42794,39696,36163,36755,34046,53676,46381,29277,62850,50340,51400,67430,51064,53424,40458,28278,38410,28502,38121,33362,51518,NULL,57154,71790,30776,42048,33478,68177,40705,56234,46141,38686,51572,NULL,17384,36885,37279,65308,66150,41614,70132,67620,63158,54714,52700,39526,47518,28920,57214,34102,56746,40104,40046,56372,18420,67290,37914,26052,26539,NULL,42770,40562,36953,24859,43398,65480,44190,53848,37721,33425,69475,49350,39860,51786,34484,70600,69764,39383,NULL,51707,40162,65003,63743,61872,61915,28377,38353,44490,54312,NULL,53112,47782,57378,43409,44978,54662,51550,37306,37624,43518,46202,44251,41074,45634,38503,41472,31788,49698,48135,NULL,36372,66274,62176,39655,35311,40182,37639,36736,27885,51152,37081,35818,33908,69395,43764,49542,71715,44812,NULL,45735,32324,72209,34524,42916,56890,62633,51159,50874,55046,35510,44512,33264,51204,44024,41675,71975,40763,54071,38253,37712,25835,27895,38067,30156,54633,71290,</v>
      </c>
    </row>
    <row r="16" spans="1:40" ht="15.75" customHeight="1">
      <c r="A16" s="1">
        <v>89</v>
      </c>
      <c r="B16" s="1">
        <v>211307</v>
      </c>
      <c r="C16" s="103" t="s">
        <v>2271</v>
      </c>
      <c r="D16" s="1" t="s">
        <v>2272</v>
      </c>
      <c r="E16" s="1" t="s">
        <v>2273</v>
      </c>
      <c r="F16" s="1" t="s">
        <v>2274</v>
      </c>
      <c r="G16" s="1" t="s">
        <v>2275</v>
      </c>
      <c r="H16" s="1" t="s">
        <v>538</v>
      </c>
      <c r="I16" s="1" t="s">
        <v>1797</v>
      </c>
      <c r="J16" s="8" t="s">
        <v>2276</v>
      </c>
      <c r="K16" s="1">
        <v>-74.965840999999998</v>
      </c>
      <c r="L16" s="1">
        <v>40.239102000000003</v>
      </c>
      <c r="M16" s="1">
        <v>8138</v>
      </c>
      <c r="N16" s="87" t="s">
        <v>1327</v>
      </c>
      <c r="O16" s="87" t="s">
        <v>1327</v>
      </c>
      <c r="P16" s="1">
        <v>21408</v>
      </c>
      <c r="Q16" s="1">
        <v>25128</v>
      </c>
      <c r="R16" s="1">
        <v>14158</v>
      </c>
      <c r="S16" s="1">
        <v>17878</v>
      </c>
      <c r="T16" s="1" t="s">
        <v>4225</v>
      </c>
      <c r="U16" s="1" t="s">
        <v>4225</v>
      </c>
      <c r="V16" s="1" t="s">
        <v>4225</v>
      </c>
      <c r="W16" s="1" t="s">
        <v>4225</v>
      </c>
      <c r="X16" s="1">
        <v>2</v>
      </c>
      <c r="Y16" s="1">
        <v>2</v>
      </c>
      <c r="Z16" s="1">
        <v>2</v>
      </c>
      <c r="AA16" s="1">
        <v>4</v>
      </c>
      <c r="AB16" s="1">
        <v>1</v>
      </c>
      <c r="AC16" s="87">
        <v>100</v>
      </c>
      <c r="AD16" s="1">
        <v>8232</v>
      </c>
      <c r="AE16" s="1" t="s">
        <v>73</v>
      </c>
      <c r="AF16" s="1" t="b">
        <v>0</v>
      </c>
      <c r="AG16" s="1" t="b">
        <v>0</v>
      </c>
      <c r="AH16" s="1" t="b">
        <v>0</v>
      </c>
      <c r="AI16" s="1" t="b">
        <v>0</v>
      </c>
      <c r="AJ16" s="1">
        <v>1</v>
      </c>
      <c r="AK16" s="1">
        <v>295</v>
      </c>
      <c r="AM16" s="34" t="str">
        <f>CONCATENATE("40750,","22416,","37960,","44704,","24328,","19573,","26118,","31282,","24342,","11059,","50740,","40654,","70302,","24435,","21408,","51644,","63986,","27153,","24531,","26299,","54910,","62482,","17886,","29574,","26774,","28638,","24287,","80973,","64685,","70291,","27452,","27494,","15684,","54128,","68792,","37705,","32508,","22000,","23565,","22142,","19606,","21942,","22865,","24021,","25750,","21774,","69368,","NULL,","31404,","25062,","55840,","43326,","69600,","48752,","63772,","27361,","24427,","20606,","20221,","26122,","58180,","40704,","22663,","27729,","25773,","25514,","53676,","33966,","22521,","60460,","46640,","29700,","50892,","31811,","28478,","22722,","18844,","24370,","21062,","21129,","25187,","35798,","55686,","55118,","71790,","17886,","23700,","21452,","68177,","27133,","56234,","26125,","23648,","36344,","NULL,","19450,","26642,","22703,","70288,","NULL,","21612,","NULL,","67620,","63158,","54714,","41516,","30986,","37511,","20686,","57214,","25062,","53486,","25444,","27145,","52952,","16284,","62920,","27054,","25206,","21004,","67750,","28595,","22313,","20958,","23868,","26230,","65480,","35210,","28476,","29320,","23633,","65375,","30930,","24660,","25440,","23693,","70600,","69764,","40037,","NULL,","30177,","24916,","33247,","29847,","31896,","32294,","21664,","22254,","30268,","28608,","27962,","31044,","27792,","59152,","21131,","24840,","55086,","29518,","27581,","21300,","29632,","NULL,","21923,","25306,","29530,","24812,","27026,","19808,","29763,","30069,","27784,","24660,","69534,","29526,","27469,","23145,","24544,","24005,","23468,","23315,","25569,","21421,","19622,","24162,","69395,","28383,","25248,","71715,","33250,","20778,","28352,","21410,","72209,","28188,","23742,","31672,","32213,","26595,","26310,","18942,","24231,","43350,","20554,","31172,","26240,","27249,","71975,","28491,","54071,","26773,","20236,","27495,","25139,","23555,","24076,","57801,","77050,")</f>
        <v>40750,22416,37960,44704,24328,19573,26118,31282,24342,11059,50740,40654,70302,24435,21408,51644,63986,27153,24531,26299,54910,62482,17886,29574,26774,28638,24287,80973,64685,70291,27452,27494,15684,54128,68792,37705,32508,22000,23565,22142,19606,21942,22865,24021,25750,21774,69368,NULL,31404,25062,55840,43326,69600,48752,63772,27361,24427,20606,20221,26122,58180,40704,22663,27729,25773,25514,53676,33966,22521,60460,46640,29700,50892,31811,28478,22722,18844,24370,21062,21129,25187,35798,55686,55118,71790,17886,23700,21452,68177,27133,56234,26125,23648,36344,NULL,19450,26642,22703,70288,NULL,21612,NULL,67620,63158,54714,41516,30986,37511,20686,57214,25062,53486,25444,27145,52952,16284,62920,27054,25206,21004,67750,28595,22313,20958,23868,26230,65480,35210,28476,29320,23633,65375,30930,24660,25440,23693,70600,69764,40037,NULL,30177,24916,33247,29847,31896,32294,21664,22254,30268,28608,27962,31044,27792,59152,21131,24840,55086,29518,27581,21300,29632,NULL,21923,25306,29530,24812,27026,19808,29763,30069,27784,24660,69534,29526,27469,23145,24544,24005,23468,23315,25569,21421,19622,24162,69395,28383,25248,71715,33250,20778,28352,21410,72209,28188,23742,31672,32213,26595,26310,18942,24231,43350,20554,31172,26240,27249,71975,28491,54071,26773,20236,27495,25139,23555,24076,57801,77050,</v>
      </c>
    </row>
    <row r="17" spans="1:39" ht="15.75" customHeight="1">
      <c r="A17" s="1">
        <v>90</v>
      </c>
      <c r="B17" s="1">
        <v>110361</v>
      </c>
      <c r="C17" s="1" t="s">
        <v>261</v>
      </c>
      <c r="D17" s="1" t="s">
        <v>262</v>
      </c>
      <c r="E17" s="1" t="s">
        <v>263</v>
      </c>
      <c r="F17" s="1" t="s">
        <v>241</v>
      </c>
      <c r="G17" s="1" t="s">
        <v>264</v>
      </c>
      <c r="H17" s="1" t="s">
        <v>167</v>
      </c>
      <c r="I17" s="1" t="s">
        <v>242</v>
      </c>
      <c r="J17" s="8" t="s">
        <v>265</v>
      </c>
      <c r="K17" s="1">
        <v>-117.42586999999899</v>
      </c>
      <c r="L17" s="1">
        <v>33.928569000000003</v>
      </c>
      <c r="M17" s="1">
        <v>32256</v>
      </c>
      <c r="N17" s="1">
        <v>45982</v>
      </c>
      <c r="O17" s="1">
        <v>45982</v>
      </c>
      <c r="P17" s="1">
        <v>51644</v>
      </c>
      <c r="Q17" s="1">
        <v>51644</v>
      </c>
      <c r="R17" s="1">
        <v>38484</v>
      </c>
      <c r="S17" s="1">
        <v>38484</v>
      </c>
      <c r="T17" s="107">
        <v>13410</v>
      </c>
      <c r="U17" s="98">
        <v>730</v>
      </c>
      <c r="V17" s="107">
        <v>13410</v>
      </c>
      <c r="W17" s="98">
        <v>730</v>
      </c>
      <c r="X17" s="1">
        <v>2</v>
      </c>
      <c r="Y17" s="1">
        <v>2</v>
      </c>
      <c r="Z17" s="1">
        <v>8</v>
      </c>
      <c r="AA17" s="1">
        <v>2</v>
      </c>
      <c r="AB17" s="1">
        <v>2</v>
      </c>
      <c r="AC17" s="1">
        <v>64</v>
      </c>
      <c r="AD17" s="1">
        <v>6937</v>
      </c>
      <c r="AE17" s="1" t="s">
        <v>123</v>
      </c>
      <c r="AF17" s="1" t="b">
        <v>0</v>
      </c>
      <c r="AG17" s="1" t="b">
        <v>0</v>
      </c>
      <c r="AH17" s="1" t="b">
        <v>1</v>
      </c>
      <c r="AI17" s="1" t="b">
        <v>0</v>
      </c>
      <c r="AJ17" s="1">
        <v>3</v>
      </c>
      <c r="AK17" s="1">
        <v>210</v>
      </c>
      <c r="AM17" s="34" t="str">
        <f>CONCATENATE("40750,","30795,","37960,","44704,","29188,","34380,","42698,","49954,","40510,","13538,","50740,","40654,","70302,","31971,","25128,","51644,","63986,","39033,","36411,","38179,","54910,","62482,","21450,","50516,","30825,","47026,","41795,","80973,","64685,","70291,","34842,","34884,","16646,","54128,","68792,","37705,","32508,","38277,","40746,","38895,","27322,","28902,","34805,","36466,","38148,","34904,","69368,","NULL,","52000,","39921,","55840,","43326,","69600,","48752,","63772,","32513,","48739,","34442,","30914,","42522,","58180,","40704,","38020,","34631,","36755,","34046,","53676,","50643,","31434,","60460,","46640,","51400,","50892,","51064,","53424,","40458,","26896,","38410,","28502,","38121,","35253,","50818,","55686,","55118,","71790,","30776,","42048,","33478,","68177,","40915,","56234,","45229,","38686,","51572,","NULL,","19450,","43989,","36232,","70288,","NULL,","40414,","NULL,","67620,","63158,","54714,","41516,","39454,","53452,","28920,","57214,","34102,","53486,","37324,","39025,","52952,","18420,","62920,","38934,","28454,","26539,","67750,","42770,","37193,","30608,","23868,","43470,","65480,","46970,","53848,","41770,","33425,","65375,","49350,","39860,","51786,","34892,","70600,","69764,","40037,","NULL,","53607,","40162,","61261,","57861,","59910,","60308,","28187,","38353,","46602,","52742,","44114,","53112,","47782,","59152,","43409,","43414,","55086,","51550,","39941,","37624,","42488,","NULL,","43567,","41074,","45634,","38540,","42048,","29498,","52970,","48135,","46941,","36372,","69534,","62176,","39655,","34927,","39664,","38193,","38058,","27885,","51152,","34855,","34781,","34122,","69395,","43764,","47928,","71715,","44812,","20778,","44602,","32324,","72209,","34524,","42985,","55288,","62633,","51159,","50874,","26513,","35510,","43350,","34204,","51204,","44024,","41675,","71975,","42965,","54071,","38253,","35476,","27495,","27895,","38067,","30156,","57801,","77050,")</f>
        <v>40750,30795,37960,44704,29188,34380,42698,49954,40510,13538,50740,40654,70302,31971,25128,51644,63986,39033,36411,38179,54910,62482,21450,50516,30825,47026,41795,80973,64685,70291,34842,34884,16646,54128,68792,37705,32508,38277,40746,38895,27322,28902,34805,36466,38148,34904,69368,NULL,52000,39921,55840,43326,69600,48752,63772,32513,48739,34442,30914,42522,58180,40704,38020,34631,36755,34046,53676,50643,31434,60460,46640,51400,50892,51064,53424,40458,26896,38410,28502,38121,35253,50818,55686,55118,71790,30776,42048,33478,68177,40915,56234,45229,38686,51572,NULL,19450,43989,36232,70288,NULL,40414,NULL,67620,63158,54714,41516,39454,53452,28920,57214,34102,53486,37324,39025,52952,18420,62920,38934,28454,26539,67750,42770,37193,30608,23868,43470,65480,46970,53848,41770,33425,65375,49350,39860,51786,34892,70600,69764,40037,NULL,53607,40162,61261,57861,59910,60308,28187,38353,46602,52742,44114,53112,47782,59152,43409,43414,55086,51550,39941,37624,42488,NULL,43567,41074,45634,38540,42048,29498,52970,48135,46941,36372,69534,62176,39655,34927,39664,38193,38058,27885,51152,34855,34781,34122,69395,43764,47928,71715,44812,20778,44602,32324,72209,34524,42985,55288,62633,51159,50874,26513,35510,43350,34204,51204,44024,41675,71975,42965,54071,38253,35476,27495,27895,38067,30156,57801,77050,</v>
      </c>
    </row>
    <row r="18" spans="1:39" ht="15.75" customHeight="1">
      <c r="A18" s="1">
        <v>93</v>
      </c>
      <c r="B18" s="1">
        <v>110370</v>
      </c>
      <c r="C18" s="1" t="s">
        <v>270</v>
      </c>
      <c r="D18" s="1" t="s">
        <v>271</v>
      </c>
      <c r="E18" s="1" t="s">
        <v>240</v>
      </c>
      <c r="F18" s="1" t="s">
        <v>241</v>
      </c>
      <c r="G18" s="1" t="s">
        <v>272</v>
      </c>
      <c r="H18" s="1" t="s">
        <v>167</v>
      </c>
      <c r="I18" s="1" t="s">
        <v>242</v>
      </c>
      <c r="J18" s="8" t="s">
        <v>273</v>
      </c>
      <c r="K18" s="1">
        <v>-122.399451</v>
      </c>
      <c r="L18" s="1">
        <v>37.767485000000001</v>
      </c>
      <c r="M18" s="1">
        <v>47266</v>
      </c>
      <c r="N18" s="1">
        <v>64906</v>
      </c>
      <c r="O18" s="1">
        <v>64906</v>
      </c>
      <c r="P18" s="1">
        <v>63986</v>
      </c>
      <c r="Q18" s="1">
        <v>63986</v>
      </c>
      <c r="R18" s="1">
        <v>53166</v>
      </c>
      <c r="S18" s="1">
        <v>53166</v>
      </c>
      <c r="T18" s="107">
        <v>53250</v>
      </c>
      <c r="U18" s="98">
        <v>545</v>
      </c>
      <c r="V18" s="107">
        <v>53250</v>
      </c>
      <c r="W18" s="98">
        <v>545</v>
      </c>
      <c r="X18" s="1">
        <v>2</v>
      </c>
      <c r="Y18" s="1">
        <v>2</v>
      </c>
      <c r="Z18" s="1">
        <v>8</v>
      </c>
      <c r="AA18" s="1">
        <v>2</v>
      </c>
      <c r="AB18" s="1">
        <v>2</v>
      </c>
      <c r="AC18" s="1">
        <v>65</v>
      </c>
      <c r="AD18" s="1">
        <v>1528</v>
      </c>
      <c r="AE18" s="1" t="s">
        <v>123</v>
      </c>
      <c r="AF18" s="1" t="b">
        <v>0</v>
      </c>
      <c r="AG18" s="1" t="b">
        <v>1</v>
      </c>
      <c r="AH18" s="1" t="b">
        <v>1</v>
      </c>
      <c r="AI18" s="1" t="b">
        <v>0</v>
      </c>
      <c r="AJ18" s="1">
        <v>4</v>
      </c>
      <c r="AK18" s="1">
        <v>210</v>
      </c>
      <c r="AM18" s="34" t="str">
        <f>CONCATENATE("27592,","14037,","26145,","30636,","13798,","11139,","16303,","17950,","15670,","7915,","39160,","25408,","56882,","16561,","14158,","38484,","53166,","14019,","11943,","11837,","56310,","48166,","9858,","21608,","14274,","17750,","13955,","61578,","48775,","55991,","12412,","12454,","10006,","44300,","54902,","31415,","24858,","19605,","17073,","10889,","10450,","14270,","13169,","12554,","15746,","11316,","56368,","NULL,","17278,","12802,","47340,","29841,","NULL,","NULL,","52972,","15981,","15663,","12060,","14121,","17026,","45176,","34204,","14735,","17107,","14306,","15688,","42776,","17954,","17625,","49990,","38640,","20200,","52710,","19524,","18452,","14330,","11716,","14976,","12525,","11879,","13510,","25398,","42177,","41426,","54126,","10626,","17082,","13992,","52297,","17199,","42862,","16845,","14708,","24380,","NULL,","14869,","13811,","14582,","54788,","NULL,","14312,","NULL,","55566,","49308,","42294,","36662,","20887,","19125,","12128,","46218,","13582,","42886,","12306,","12684,","42017,","6474,","53400,","12592,","13741,","12289,","56650,","17973,","12563,","12193,","14472,","13753,","49922,","20734,","18108,","15607,","13606,","49825,","20234,","15736,","15370,","12995,","62500,","59164,","28776,","NULL,","15977,","14212,","26799,","27057,","25999,","25735,","15336,","12490,","17024,","16028,","16208,","18480,","15460,","49702,","11221,","16884,","42740,","15500,","16514,","12102,","20232,","NULL,","12765,","15030,","16672,","15066,","19136,","12608,","15715,","19811,","17584,","15294,","52608,","20688,","17617,","13223,","14018,","14719,","12484,","15652,","14013,","11595,","12278,","15606,","54505,","17795,","15412,","56649,","22300,","9617,","22824,","11710,","59395,","11763,","13806,","23142,","20603,","14478,","15660,","10292,","13671,","36900,","10614,","19666,","17320,","15893,","57331,","18771,","43307,","15671,","11896,","17865,","16929,","12314,","13387,","44643,","NULL,")</f>
        <v>27592,14037,26145,30636,13798,11139,16303,17950,15670,7915,39160,25408,56882,16561,14158,38484,53166,14019,11943,11837,56310,48166,9858,21608,14274,17750,13955,61578,48775,55991,12412,12454,10006,44300,54902,31415,24858,19605,17073,10889,10450,14270,13169,12554,15746,11316,56368,NULL,17278,12802,47340,29841,NULL,NULL,52972,15981,15663,12060,14121,17026,45176,34204,14735,17107,14306,15688,42776,17954,17625,49990,38640,20200,52710,19524,18452,14330,11716,14976,12525,11879,13510,25398,42177,41426,54126,10626,17082,13992,52297,17199,42862,16845,14708,24380,NULL,14869,13811,14582,54788,NULL,14312,NULL,55566,49308,42294,36662,20887,19125,12128,46218,13582,42886,12306,12684,42017,6474,53400,12592,13741,12289,56650,17973,12563,12193,14472,13753,49922,20734,18108,15607,13606,49825,20234,15736,15370,12995,62500,59164,28776,NULL,15977,14212,26799,27057,25999,25735,15336,12490,17024,16028,16208,18480,15460,49702,11221,16884,42740,15500,16514,12102,20232,NULL,12765,15030,16672,15066,19136,12608,15715,19811,17584,15294,52608,20688,17617,13223,14018,14719,12484,15652,14013,11595,12278,15606,54505,17795,15412,56649,22300,9617,22824,11710,59395,11763,13806,23142,20603,14478,15660,10292,13671,36900,10614,19666,17320,15893,57331,18771,43307,15671,11896,17865,16929,12314,13387,44643,NULL,</v>
      </c>
    </row>
    <row r="19" spans="1:39" ht="15.75" customHeight="1">
      <c r="A19" s="1">
        <v>97</v>
      </c>
      <c r="B19" s="1">
        <v>110422</v>
      </c>
      <c r="C19" s="1" t="s">
        <v>281</v>
      </c>
      <c r="D19" s="1" t="s">
        <v>282</v>
      </c>
      <c r="E19" s="1" t="s">
        <v>283</v>
      </c>
      <c r="F19" s="1" t="s">
        <v>241</v>
      </c>
      <c r="G19" s="1">
        <v>93407</v>
      </c>
      <c r="H19" s="1" t="s">
        <v>167</v>
      </c>
      <c r="I19" s="1" t="s">
        <v>242</v>
      </c>
      <c r="J19" s="8" t="s">
        <v>284</v>
      </c>
      <c r="K19" s="1">
        <v>-120.65731100000001</v>
      </c>
      <c r="L19" s="1">
        <v>35.299512999999997</v>
      </c>
      <c r="M19" s="1">
        <v>9432</v>
      </c>
      <c r="N19" s="1">
        <v>27153</v>
      </c>
      <c r="O19" s="1">
        <v>39033</v>
      </c>
      <c r="P19" s="1">
        <v>27153</v>
      </c>
      <c r="Q19" s="1">
        <v>39033</v>
      </c>
      <c r="R19" s="1">
        <v>14019</v>
      </c>
      <c r="S19" s="1">
        <v>25899</v>
      </c>
      <c r="T19" s="107">
        <v>7176</v>
      </c>
      <c r="U19" s="107">
        <v>4329</v>
      </c>
      <c r="V19" s="107">
        <v>16680</v>
      </c>
      <c r="W19" s="107">
        <v>4329</v>
      </c>
      <c r="X19" s="1">
        <v>2</v>
      </c>
      <c r="Y19" s="1">
        <v>2</v>
      </c>
      <c r="Z19" s="1">
        <v>8</v>
      </c>
      <c r="AA19" s="1">
        <v>1</v>
      </c>
      <c r="AB19" s="1">
        <v>1</v>
      </c>
      <c r="AC19" s="1">
        <v>29</v>
      </c>
      <c r="AD19" s="1">
        <v>20426</v>
      </c>
      <c r="AE19" s="1" t="s">
        <v>73</v>
      </c>
      <c r="AF19" s="1" t="b">
        <v>0</v>
      </c>
      <c r="AG19" s="1" t="b">
        <v>0</v>
      </c>
      <c r="AH19" s="1" t="b">
        <v>1</v>
      </c>
      <c r="AI19" s="1" t="b">
        <v>0</v>
      </c>
      <c r="AJ19" s="1">
        <v>8</v>
      </c>
      <c r="AK19" s="1">
        <v>210</v>
      </c>
      <c r="AM19" s="34" t="str">
        <f>CONCATENATE("27592,","22416,","26145,","30636,","18658,","25946,","32883,","36622,","31838,","10394,","39160,","25408,","56882,","24097,","17878,","38484,","53166,","25899,","23823,","23717,","56310,","48166,","13422,","42550,","18325,","36138,","31463,","61578,","48775,","55991,","19802,","19844,","10968,","44300,","54902,","31415,","24858,","35882,","34254,","27642,","18166,","21230,","25109,","24999,","28144,","24446,","56368,","NULL,","37874,","27661,","47340,","29841,","NULL,","NULL,","52972,","21133,","39975,","25896,","24814,","33426,","45176,","34204,","30092,","24009,","25288,","24220,","42776,","34631,","26538,","49990,","38640,","41900,","52710,","38777,","43398,","32066,","19768,","29016,","19965,","28871,","23576,","40418,","42177,","41426,","54126,","23516,","35430,","26018,","52297,","30981,","42862,","35949,","29746,","39608,","NULL,","14869,","31158,","28111,","54788,","NULL,","33114,","NULL,","55566,","49308,","42294,","36662,","29355,","35066,","20362,","46218,","22622,","42886,","24186,","24564,","42017,","8610,","53400,","24472,","16989,","17824,","56650,","32148,","27443,","21843,","14472,","30993,","49922,","32494,","43480,","28057,","23398,","49825,","38654,","30936,","41716,","24194,","62500,","59164,","28776,","NULL,","39407,","29458,","54813,","55071,","54013,","53749,","21859,","28589,","33358,","40162,","32360,","40548,","35450,","49702,","33499,","35458,","42740,","37532,","28874,","28426,","33088,","NULL,","34409,","30798,","32776,","28794,","34158,","22298,","38922,","37877,","36741,","27006,","52608,","53338,","29803,","25005,","29138,","28907,","27074,","20488,","39596,","25029,","27437,","25566,","54505,","33176,","38092,","56649,","33862,","9617,","39074,","22624,","59395,","18099,","33049,","46758,","51023,","39042,","40224,","17863,","24950,","36900,","24264,","39698,","35104,","30319,","57331,","33245,","43307,","27151,","27136,","17865,","19685,","26826,","19467,","44643,","NULL,")</f>
        <v>27592,22416,26145,30636,18658,25946,32883,36622,31838,10394,39160,25408,56882,24097,17878,38484,53166,25899,23823,23717,56310,48166,13422,42550,18325,36138,31463,61578,48775,55991,19802,19844,10968,44300,54902,31415,24858,35882,34254,27642,18166,21230,25109,24999,28144,24446,56368,NULL,37874,27661,47340,29841,NULL,NULL,52972,21133,39975,25896,24814,33426,45176,34204,30092,24009,25288,24220,42776,34631,26538,49990,38640,41900,52710,38777,43398,32066,19768,29016,19965,28871,23576,40418,42177,41426,54126,23516,35430,26018,52297,30981,42862,35949,29746,39608,NULL,14869,31158,28111,54788,NULL,33114,NULL,55566,49308,42294,36662,29355,35066,20362,46218,22622,42886,24186,24564,42017,8610,53400,24472,16989,17824,56650,32148,27443,21843,14472,30993,49922,32494,43480,28057,23398,49825,38654,30936,41716,24194,62500,59164,28776,NULL,39407,29458,54813,55071,54013,53749,21859,28589,33358,40162,32360,40548,35450,49702,33499,35458,42740,37532,28874,28426,33088,NULL,34409,30798,32776,28794,34158,22298,38922,37877,36741,27006,52608,53338,29803,25005,29138,28907,27074,20488,39596,25029,27437,25566,54505,33176,38092,56649,33862,9617,39074,22624,59395,18099,33049,46758,51023,39042,40224,17863,24950,36900,24264,39698,35104,30319,57331,33245,43307,27151,27136,17865,19685,26826,19467,44643,NULL,</v>
      </c>
    </row>
    <row r="20" spans="1:39" ht="15.75" customHeight="1">
      <c r="A20" s="1">
        <v>105</v>
      </c>
      <c r="B20" s="1">
        <v>110529</v>
      </c>
      <c r="C20" s="1" t="s">
        <v>304</v>
      </c>
      <c r="D20" s="1" t="s">
        <v>305</v>
      </c>
      <c r="E20" s="1" t="s">
        <v>306</v>
      </c>
      <c r="F20" s="1" t="s">
        <v>241</v>
      </c>
      <c r="G20" s="1">
        <v>91768</v>
      </c>
      <c r="H20" s="1" t="s">
        <v>167</v>
      </c>
      <c r="I20" s="1" t="s">
        <v>242</v>
      </c>
      <c r="J20" s="8" t="s">
        <v>307</v>
      </c>
      <c r="K20" s="1">
        <v>-117.819019</v>
      </c>
      <c r="L20" s="1">
        <v>34.054272999999903</v>
      </c>
      <c r="M20" s="1">
        <v>7339</v>
      </c>
      <c r="N20" s="1">
        <v>26057</v>
      </c>
      <c r="O20" s="1">
        <v>37937</v>
      </c>
      <c r="P20" s="1">
        <v>24531</v>
      </c>
      <c r="Q20" s="1">
        <v>36411</v>
      </c>
      <c r="R20" s="1">
        <v>11943</v>
      </c>
      <c r="S20" s="1">
        <v>23823</v>
      </c>
      <c r="T20" s="107">
        <v>7176</v>
      </c>
      <c r="U20" s="107">
        <v>1697</v>
      </c>
      <c r="V20" s="107">
        <v>16680</v>
      </c>
      <c r="W20" s="107">
        <v>1697</v>
      </c>
      <c r="X20" s="1">
        <v>2</v>
      </c>
      <c r="Y20" s="1">
        <v>2</v>
      </c>
      <c r="Z20" s="1">
        <v>8</v>
      </c>
      <c r="AA20" s="1">
        <v>1</v>
      </c>
      <c r="AB20" s="1">
        <v>1</v>
      </c>
      <c r="AC20" s="1">
        <v>59</v>
      </c>
      <c r="AD20" s="1">
        <v>23733</v>
      </c>
      <c r="AE20" s="1" t="s">
        <v>73</v>
      </c>
      <c r="AF20" s="1" t="b">
        <v>0</v>
      </c>
      <c r="AG20" s="1" t="b">
        <v>0</v>
      </c>
      <c r="AH20" s="1" t="b">
        <v>1</v>
      </c>
      <c r="AI20" s="1" t="b">
        <v>1</v>
      </c>
      <c r="AJ20" s="1">
        <v>8</v>
      </c>
      <c r="AK20" s="1">
        <v>210</v>
      </c>
      <c r="AM20" s="34" t="str">
        <f>CONCATENATE("27288,","10128,","NA,","27936,","NA,","4839,","11720,","10080,","9328,","NA,","NA,","25220,","56854,","8017,","NA,","13410,","53250,","7176,","7176,","7176,","46441,","49680,","NA,","10600,","10215,","13770,","NA,","49024,","36145,","29500,","11090,","11090,","NA,","NA,","36234,","8388,","NA,","4749,","14868,","12015,","7072,","7908,","8019,","5467,","8912,","9684,","31770,","53136,","14064,","7164,","8982,","13099,","49448,","32248,","29075,","NA,","9786,","9758,","8270,","NA,","21420,","18400,","10212,","15752,","NA,","11766,","17318,","9132,","5416,","NA,","9888,","24000,","53450,","12554,","18858,","8946,","7994,","8800,","5436,","5089,","8190,","20624,","30771,","25200,","34704,","NA,","9095,","7013,","25264,","10309,","18614,","11560,","NA,","22464,","NULL,","NA,","14652,","5096,","33246,","53890,","NA,","55600,","53820,","47306,","50136,","17016,","12879,","17736,","NA,","21420,","NA,","NA,","7176,","7176,","38475,","NA,","42952,","NA,","8083,","5373,","46878,","11268,","11310,","11310,","NA,","11310,","40392,","16956,","6775,","4767,","6788,","47176,","11468,","8739,","12028,","6002,","54196,","59090,","NA,","2652,","11938,","7752,","11442,","NA,","11442,","11442,","NA,","6916,","13224,","NA,","6786,","NA,","34164,","20047,","10770,","8878,","14292,","15600,","8539,","7754,","13799,","15016,","10079,","9989,","12189,","5511,","13260,","NA,","13158,","14014,","18433,","9216,","39060,","24344,","17580,","NA,","6138,","5675,","5920,","6090,","10552,","10552,","NA,","NA,","57050,","6943,","15417,","37678,","23530,","3420,","NA,","8350,","47880,","9234,","6666,","12294,","17076,","16278,","16278,","10728,","10701,","21852,","6164,","12703,","13701,","11781,","56300,","16285,","38600,","9288,","10134,","8156,","16360,","NA,","NA,","40140,","44500,")</f>
        <v>27288,10128,NA,27936,NA,4839,11720,10080,9328,NA,NA,25220,56854,8017,NA,13410,53250,7176,7176,7176,46441,49680,NA,10600,10215,13770,NA,49024,36145,29500,11090,11090,NA,NA,36234,8388,NA,4749,14868,12015,7072,7908,8019,5467,8912,9684,31770,53136,14064,7164,8982,13099,49448,32248,29075,NA,9786,9758,8270,NA,21420,18400,10212,15752,NA,11766,17318,9132,5416,NA,9888,24000,53450,12554,18858,8946,7994,8800,5436,5089,8190,20624,30771,25200,34704,NA,9095,7013,25264,10309,18614,11560,NA,22464,NULL,NA,14652,5096,33246,53890,NA,55600,53820,47306,50136,17016,12879,17736,NA,21420,NA,NA,7176,7176,38475,NA,42952,NA,8083,5373,46878,11268,11310,11310,NA,11310,40392,16956,6775,4767,6788,47176,11468,8739,12028,6002,54196,59090,NA,2652,11938,7752,11442,NA,11442,11442,NA,6916,13224,NA,6786,NA,34164,20047,10770,8878,14292,15600,8539,7754,13799,15016,10079,9989,12189,5511,13260,NA,13158,14014,18433,9216,39060,24344,17580,NA,6138,5675,5920,6090,10552,10552,NA,NA,57050,6943,15417,37678,23530,3420,NA,8350,47880,9234,6666,12294,17076,16278,16278,10728,10701,21852,6164,12703,13701,11781,56300,16285,38600,9288,10134,8156,16360,NA,NA,40140,44500,</v>
      </c>
    </row>
    <row r="21" spans="1:39" ht="15.75" customHeight="1">
      <c r="A21" s="1">
        <v>113</v>
      </c>
      <c r="B21" s="1">
        <v>110608</v>
      </c>
      <c r="C21" s="1" t="s">
        <v>325</v>
      </c>
      <c r="D21" s="1" t="s">
        <v>326</v>
      </c>
      <c r="E21" s="1" t="s">
        <v>327</v>
      </c>
      <c r="F21" s="1" t="s">
        <v>241</v>
      </c>
      <c r="G21" s="1">
        <v>91330</v>
      </c>
      <c r="H21" s="1" t="s">
        <v>167</v>
      </c>
      <c r="I21" s="1" t="s">
        <v>242</v>
      </c>
      <c r="J21" s="8" t="s">
        <v>328</v>
      </c>
      <c r="K21" s="1">
        <v>-118.52681699999999</v>
      </c>
      <c r="L21" s="1">
        <v>34.236709999999903</v>
      </c>
      <c r="M21" s="1">
        <v>6875</v>
      </c>
      <c r="N21" s="1">
        <v>22127</v>
      </c>
      <c r="O21" s="1">
        <v>34007</v>
      </c>
      <c r="P21" s="1">
        <v>26299</v>
      </c>
      <c r="Q21" s="1">
        <v>38179</v>
      </c>
      <c r="R21" s="1">
        <v>11837</v>
      </c>
      <c r="S21" s="1">
        <v>23717</v>
      </c>
      <c r="T21" s="107">
        <v>7176</v>
      </c>
      <c r="U21" s="107">
        <v>1275</v>
      </c>
      <c r="V21" s="107">
        <v>16680</v>
      </c>
      <c r="W21" s="107">
        <v>1275</v>
      </c>
      <c r="X21" s="1">
        <v>2</v>
      </c>
      <c r="Y21" s="1">
        <v>2</v>
      </c>
      <c r="Z21" s="1">
        <v>8</v>
      </c>
      <c r="AA21" s="1">
        <v>1</v>
      </c>
      <c r="AB21" s="1">
        <v>1</v>
      </c>
      <c r="AC21" s="1">
        <v>48</v>
      </c>
      <c r="AD21" s="1">
        <v>35756</v>
      </c>
      <c r="AE21" s="1" t="s">
        <v>73</v>
      </c>
      <c r="AF21" s="1" t="b">
        <v>0</v>
      </c>
      <c r="AG21" s="1" t="b">
        <v>0</v>
      </c>
      <c r="AH21" s="1" t="b">
        <v>0</v>
      </c>
      <c r="AI21" s="1" t="b">
        <v>0</v>
      </c>
      <c r="AJ21" s="1">
        <v>2</v>
      </c>
      <c r="AK21" s="1">
        <v>210</v>
      </c>
      <c r="AM21" s="34" t="str">
        <f>CONCATENATE("400,","1414,","NA,","974,","NA,","3168,","888,","1716,","662,","NA,","NA,","750,","812,","1814,","NA,","730,","545,","4329,","1697,","1275,","885,","660,","NA,","1196,","126,","460,","NA,","2170,","2270,","542,","312,","312,","NA,","NA,","840,","127,","NA,","2787,","110,","1026,","1850,","0,","1857,","1226,","2194,","1869,","54,","455,","2194,","2128,","65,","35,","1206,","1976,","1620,","NA,","1406,","1228,","175,","NA,","558,","500,","1065,","1604,","NA,","0,","600,","3903,","2543,","NA,","1550,","0,","3269,","1051,","0,","1404,","794,","110,","1098,","1561,","1247,","3204,","600,","260,","2188,","NA,","2578,","1070,","294,","857,","1650,","865,","NA,","530,","NULL,","NA,","1641,","2755,","1980,","2580,","NA,","2725,","1070,","607,","306,","900,","2908,","1988,","NA,","654,","NA,","NA,","1978,","2110,","500,","NA,","960,","NA,","1202,","753,","850,","4758,","2125,","1890,","NA,","1890,","1322,","890,","3695,","1324,","2562,","466,","1912,","1805,","0,","2289,","972,","2086,","NA,","900,","1334,","1089,","2803,","NA,","1912,","1587,","NA,","1956,","1678,","NA,","1325,","NA,","1028,","0,","1967,","2290,","555,","902,","1008,","2122,","3322,","2896,","1587,","1056,","1349,","4627,","201,","NA,","1635,","2221,","505,","1530,","1160,","428,","1641,","NA,","1585,","634,","1401,","3018,","1970,","1970,","NA,","NA,","472,","1634,","2370,","4082,","938,","200,","NA,","2078,","835,","860,","1158,","2366,","3108,","1116,","1116,","1469,","1163,","340,","1023,","2497,","2329,","1682,","262,","1941,","0,","2610,","0,","3840,","923,","NA,","NA,","1530,","0,")</f>
        <v>400,1414,NA,974,NA,3168,888,1716,662,NA,NA,750,812,1814,NA,730,545,4329,1697,1275,885,660,NA,1196,126,460,NA,2170,2270,542,312,312,NA,NA,840,127,NA,2787,110,1026,1850,0,1857,1226,2194,1869,54,455,2194,2128,65,35,1206,1976,1620,NA,1406,1228,175,NA,558,500,1065,1604,NA,0,600,3903,2543,NA,1550,0,3269,1051,0,1404,794,110,1098,1561,1247,3204,600,260,2188,NA,2578,1070,294,857,1650,865,NA,530,NULL,NA,1641,2755,1980,2580,NA,2725,1070,607,306,900,2908,1988,NA,654,NA,NA,1978,2110,500,NA,960,NA,1202,753,850,4758,2125,1890,NA,1890,1322,890,3695,1324,2562,466,1912,1805,0,2289,972,2086,NA,900,1334,1089,2803,NA,1912,1587,NA,1956,1678,NA,1325,NA,1028,0,1967,2290,555,902,1008,2122,3322,2896,1587,1056,1349,4627,201,NA,1635,2221,505,1530,1160,428,1641,NA,1585,634,1401,3018,1970,1970,NA,NA,472,1634,2370,4082,938,200,NA,2078,835,860,1158,2366,3108,1116,1116,1469,1163,340,1023,2497,2329,1682,262,1941,0,2610,0,3840,923,NA,NA,1530,0,</v>
      </c>
    </row>
    <row r="22" spans="1:39" ht="15.75" customHeight="1">
      <c r="A22" s="1">
        <v>115</v>
      </c>
      <c r="B22" s="1">
        <v>211440</v>
      </c>
      <c r="C22" s="1" t="s">
        <v>2279</v>
      </c>
      <c r="D22" s="1" t="s">
        <v>2280</v>
      </c>
      <c r="E22" s="1" t="s">
        <v>2281</v>
      </c>
      <c r="F22" s="1" t="s">
        <v>2274</v>
      </c>
      <c r="G22" s="1" t="s">
        <v>2282</v>
      </c>
      <c r="H22" s="1" t="s">
        <v>538</v>
      </c>
      <c r="I22" s="1" t="s">
        <v>1797</v>
      </c>
      <c r="J22" s="8" t="s">
        <v>2283</v>
      </c>
      <c r="K22" s="1">
        <v>-79.942914000000002</v>
      </c>
      <c r="L22" s="1">
        <v>40.444615999999897</v>
      </c>
      <c r="M22" s="1">
        <v>53910</v>
      </c>
      <c r="N22" s="1">
        <v>70094</v>
      </c>
      <c r="O22" s="1">
        <v>70094</v>
      </c>
      <c r="P22" s="1">
        <v>54910</v>
      </c>
      <c r="Q22" s="1">
        <v>54910</v>
      </c>
      <c r="R22" s="1">
        <v>56310</v>
      </c>
      <c r="S22" s="1">
        <v>56310</v>
      </c>
      <c r="T22" s="107">
        <v>46441</v>
      </c>
      <c r="U22" s="98">
        <v>885</v>
      </c>
      <c r="V22" s="107">
        <v>46441</v>
      </c>
      <c r="W22" s="98">
        <v>885</v>
      </c>
      <c r="X22" s="1">
        <v>2</v>
      </c>
      <c r="Y22" s="1">
        <v>2</v>
      </c>
      <c r="Z22" s="1">
        <v>2</v>
      </c>
      <c r="AA22" s="1">
        <v>2</v>
      </c>
      <c r="AB22" s="1">
        <v>2</v>
      </c>
      <c r="AC22" s="1">
        <v>22</v>
      </c>
      <c r="AD22" s="1">
        <v>6283</v>
      </c>
      <c r="AE22" s="1" t="s">
        <v>123</v>
      </c>
      <c r="AF22" s="1" t="b">
        <v>0</v>
      </c>
      <c r="AG22" s="1" t="b">
        <v>0</v>
      </c>
      <c r="AH22" s="1" t="b">
        <v>1</v>
      </c>
      <c r="AI22" s="1" t="b">
        <v>1</v>
      </c>
      <c r="AJ22" s="1">
        <v>13</v>
      </c>
      <c r="AK22" s="1">
        <v>295</v>
      </c>
      <c r="AM22" s="34" t="str">
        <f>CONCATENATE("27288,","20160,","NA,","27936,","NA,","18271,","26160,","30240,","25542,","NA,","NA,","25220,","56854,","14009,","NA,","13410,","53250,","16680,","16680,","16680,","46441,","49680,","NA,","22050,","17496,","36132,","NA,","49024,","36145,","29500,","20520,","20520,","NA,","NA,","36234,","8388,","NA,","17898,","26442,","27895,","17038,","7908,","22108,","16695,","21393,","24116,","31770,","53136,","29140,","22662,","8982,","13099,","49448,","32248,","29075,","NA,","31932,","24720,","8270,","NA,","21420,","18400,","23050,","20714,","NA,","21952,","17318,","9132,","10147,","NA,","9888,","24000,","53450,","30646,","37056,","24768,","7994,","23840,","10944,","19660,","16092,","30540,","30771,","25200,","34704,","NA,","26421,","10519,","25264,","18630,","18614,","36276,","NA,","38198,","NULL,","NA,","22143,","14316,","33246,","53890,","NA,","55600,","53820,","47306,","50136,","17016,","12879,","30144,","NA,","21420,","NA,","NA,","16680,","16680,","38475,","NA,","42952,","NA,","15541,","10039,","46878,","28170,","23100,","23100,","NA,","23100,","40392,","23346,","19048,","11824,","14968,","47176,","29656,","21571,","22886,","23518,","54196,","59090,","NA,","2652,","32065,","21032,","26544,","NA,","26544,","26544,","NA,","25759,","24966,","NA,","22590,","NA,","34164,","20047,","27335,","25186,","14292,","33648,","17681,","26990,","23714,","27187,","26026,","23951,","31867,","19238,","27374,","NA,","29250,","30120,","35980,","12672,","39060,","49120,","27204,","NA,","17928,","21328,","18489,","10660,","28278,","28278,","NA,","NA,","57050,","21602,","27621,","37678,","39898,","3420,","NA,","19048,","47880,","17748,","23537,","30960,","28604,","29178,","29178,","24054,","24132,","21852,","21575,","26041,","27614,","25879,","56300,","35274,","38600,","13932,","26154,","8156,","30432,","NA,","NA,","40140,","44500,")</f>
        <v>27288,20160,NA,27936,NA,18271,26160,30240,25542,NA,NA,25220,56854,14009,NA,13410,53250,16680,16680,16680,46441,49680,NA,22050,17496,36132,NA,49024,36145,29500,20520,20520,NA,NA,36234,8388,NA,17898,26442,27895,17038,7908,22108,16695,21393,24116,31770,53136,29140,22662,8982,13099,49448,32248,29075,NA,31932,24720,8270,NA,21420,18400,23050,20714,NA,21952,17318,9132,10147,NA,9888,24000,53450,30646,37056,24768,7994,23840,10944,19660,16092,30540,30771,25200,34704,NA,26421,10519,25264,18630,18614,36276,NA,38198,NULL,NA,22143,14316,33246,53890,NA,55600,53820,47306,50136,17016,12879,30144,NA,21420,NA,NA,16680,16680,38475,NA,42952,NA,15541,10039,46878,28170,23100,23100,NA,23100,40392,23346,19048,11824,14968,47176,29656,21571,22886,23518,54196,59090,NA,2652,32065,21032,26544,NA,26544,26544,NA,25759,24966,NA,22590,NA,34164,20047,27335,25186,14292,33648,17681,26990,23714,27187,26026,23951,31867,19238,27374,NA,29250,30120,35980,12672,39060,49120,27204,NA,17928,21328,18489,10660,28278,28278,NA,NA,57050,21602,27621,37678,39898,3420,NA,19048,47880,17748,23537,30960,28604,29178,29178,24054,24132,21852,21575,26041,27614,25879,56300,35274,38600,13932,26154,8156,30432,NA,NA,40140,44500,</v>
      </c>
    </row>
    <row r="23" spans="1:39" ht="15.75" customHeight="1">
      <c r="A23" s="1">
        <v>128</v>
      </c>
      <c r="B23" s="1">
        <v>131283</v>
      </c>
      <c r="C23" s="1" t="s">
        <v>560</v>
      </c>
      <c r="D23" s="1" t="s">
        <v>561</v>
      </c>
      <c r="E23" s="1" t="s">
        <v>562</v>
      </c>
      <c r="F23" s="1" t="s">
        <v>563</v>
      </c>
      <c r="G23" s="1">
        <v>20064</v>
      </c>
      <c r="H23" s="1" t="s">
        <v>70</v>
      </c>
      <c r="I23" s="1" t="s">
        <v>564</v>
      </c>
      <c r="J23" s="8" t="s">
        <v>565</v>
      </c>
      <c r="K23" s="1">
        <v>-76.998960999999994</v>
      </c>
      <c r="L23" s="1">
        <v>38.935796000000003</v>
      </c>
      <c r="M23" s="1">
        <v>44060</v>
      </c>
      <c r="N23" s="1">
        <v>62482</v>
      </c>
      <c r="O23" s="1">
        <v>62482</v>
      </c>
      <c r="P23" s="1">
        <v>62482</v>
      </c>
      <c r="Q23" s="1">
        <v>62482</v>
      </c>
      <c r="R23" s="1">
        <v>48166</v>
      </c>
      <c r="S23" s="1">
        <v>48166</v>
      </c>
      <c r="T23" s="107">
        <v>49680</v>
      </c>
      <c r="U23" s="98">
        <v>660</v>
      </c>
      <c r="V23" s="107">
        <v>49680</v>
      </c>
      <c r="W23" s="98">
        <v>660</v>
      </c>
      <c r="X23" s="1">
        <v>2</v>
      </c>
      <c r="Y23" s="1">
        <v>2</v>
      </c>
      <c r="Z23" s="1">
        <v>2</v>
      </c>
      <c r="AA23" s="1">
        <v>2</v>
      </c>
      <c r="AB23" s="1">
        <v>2</v>
      </c>
      <c r="AC23" s="1">
        <v>80</v>
      </c>
      <c r="AD23" s="1">
        <v>3241</v>
      </c>
      <c r="AE23" s="1" t="s">
        <v>123</v>
      </c>
      <c r="AF23" s="1" t="b">
        <v>0</v>
      </c>
      <c r="AG23" s="1" t="b">
        <v>0</v>
      </c>
      <c r="AH23" s="1" t="b">
        <v>1</v>
      </c>
      <c r="AI23" s="1" t="b">
        <v>0</v>
      </c>
      <c r="AJ23" s="1">
        <v>8</v>
      </c>
      <c r="AK23" s="1">
        <v>363</v>
      </c>
      <c r="AM23" s="34" t="str">
        <f>CONCATENATE("400,","1414,","NA,","974,","NA,","3168,","888,","1716,","662,","NA,","NA,","750,","812,","1814,","NA,","730,","545,","4329,","1697,","1275,","885,","660,","NA,","1196,","126,","460,","NA,","2170,","2270,","542,","312,","312,","NA,","NA,","840,","127,","NA,","2787,","110,","1026,","1850,","0,","1857,","1226,","2194,","1869,","54,","455,","2194,","2128,","65,","35,","1206,","1976,","1620,","NA,","1406,","1228,","175,","NA,","558,","500,","1065,","1604,","NA,","0,","600,","3903,","2543,","NA,","1550,","0,","3269,","1051,","0,","1404,","794,","110,","1098,","1561,","1247,","3204,","600,","260,","2188,","NA,","2578,","1070,","294,","857,","1650,","865,","NA,","530,","NULL,","NA,","1641,","2755,","1980,","2580,","NA,","2725,","1070,","607,","306,","900,","2908,","1988,","NA,","654,","NA,","NA,","1978,","2110,","500,","NA,","960,","NA,","1202,","753,","850,","4758,","2125,","1890,","NA,","1890,","1322,","890,","3695,","1324,","2562,","466,","1912,","1805,","0,","2289,","972,","2086,","NA,","900,","1334,","1089,","2803,","NA,","1912,","1587,","NA,","1956,","1678,","NA,","1325,","NA,","1028,","0,","1967,","2290,","555,","902,","1008,","2122,","3322,","2896,","1587,","1056,","1349,","4627,","201,","NA,","1635,","2221,","505,","1530,","1160,","428,","1641,","NA,","1585,","634,","1401,","3018,","1970,","1970,","NA,","NA,","472,","1634,","2370,","4082,","938,","200,","NA,","2078,","835,","860,","1158,","2366,","3108,","1116,","1116,","1469,","1163,","340,","1023,","2497,","2329,","1682,","262,","1941,","0,","2610,","0,","3840,","923,","NA,","NA,","1530,","0,")</f>
        <v>400,1414,NA,974,NA,3168,888,1716,662,NA,NA,750,812,1814,NA,730,545,4329,1697,1275,885,660,NA,1196,126,460,NA,2170,2270,542,312,312,NA,NA,840,127,NA,2787,110,1026,1850,0,1857,1226,2194,1869,54,455,2194,2128,65,35,1206,1976,1620,NA,1406,1228,175,NA,558,500,1065,1604,NA,0,600,3903,2543,NA,1550,0,3269,1051,0,1404,794,110,1098,1561,1247,3204,600,260,2188,NA,2578,1070,294,857,1650,865,NA,530,NULL,NA,1641,2755,1980,2580,NA,2725,1070,607,306,900,2908,1988,NA,654,NA,NA,1978,2110,500,NA,960,NA,1202,753,850,4758,2125,1890,NA,1890,1322,890,3695,1324,2562,466,1912,1805,0,2289,972,2086,NA,900,1334,1089,2803,NA,1912,1587,NA,1956,1678,NA,1325,NA,1028,0,1967,2290,555,902,1008,2122,3322,2896,1587,1056,1349,4627,201,NA,1635,2221,505,1530,1160,428,1641,NA,1585,634,1401,3018,1970,1970,NA,NA,472,1634,2370,4082,938,200,NA,2078,835,860,1158,2366,3108,1116,1116,1469,1163,340,1023,2497,2329,1682,262,1941,0,2610,0,3840,923,NA,NA,1530,0,</v>
      </c>
    </row>
    <row r="24" spans="1:39" ht="15.75" customHeight="1">
      <c r="A24" s="1">
        <v>136</v>
      </c>
      <c r="B24" s="1">
        <v>208415</v>
      </c>
      <c r="C24" s="103" t="s">
        <v>2229</v>
      </c>
      <c r="D24" s="1" t="s">
        <v>2230</v>
      </c>
      <c r="E24" s="1" t="s">
        <v>2231</v>
      </c>
      <c r="F24" s="1" t="s">
        <v>2232</v>
      </c>
      <c r="G24" s="1">
        <v>97103</v>
      </c>
      <c r="H24" s="1" t="s">
        <v>167</v>
      </c>
      <c r="I24" s="1" t="s">
        <v>242</v>
      </c>
      <c r="J24" s="8" t="s">
        <v>2233</v>
      </c>
      <c r="K24" s="1">
        <v>-123.823338999999</v>
      </c>
      <c r="L24" s="1">
        <v>46.183107</v>
      </c>
      <c r="M24" s="1">
        <v>4014</v>
      </c>
      <c r="N24" s="87" t="s">
        <v>1327</v>
      </c>
      <c r="O24" s="87" t="s">
        <v>1327</v>
      </c>
      <c r="P24" s="1">
        <v>17886</v>
      </c>
      <c r="Q24" s="1">
        <v>21450</v>
      </c>
      <c r="R24" s="1">
        <v>9858</v>
      </c>
      <c r="S24" s="1">
        <v>13422</v>
      </c>
      <c r="T24" s="1" t="s">
        <v>4225</v>
      </c>
      <c r="U24" s="1" t="s">
        <v>4225</v>
      </c>
      <c r="V24" s="1" t="s">
        <v>4225</v>
      </c>
      <c r="W24" s="1" t="s">
        <v>4225</v>
      </c>
      <c r="X24" s="1">
        <v>2</v>
      </c>
      <c r="Y24" s="1">
        <v>2</v>
      </c>
      <c r="Z24" s="1">
        <v>8</v>
      </c>
      <c r="AA24" s="1">
        <v>4</v>
      </c>
      <c r="AB24" s="1">
        <v>1</v>
      </c>
      <c r="AC24" s="87">
        <v>100</v>
      </c>
      <c r="AD24" s="1">
        <v>900</v>
      </c>
      <c r="AE24" s="1" t="s">
        <v>73</v>
      </c>
      <c r="AF24" s="1" t="b">
        <v>0</v>
      </c>
      <c r="AG24" s="1" t="b">
        <v>0</v>
      </c>
      <c r="AH24" s="1" t="b">
        <v>0</v>
      </c>
      <c r="AI24" s="1" t="b">
        <v>0</v>
      </c>
      <c r="AJ24" s="1">
        <v>2</v>
      </c>
      <c r="AK24" s="1">
        <v>210</v>
      </c>
      <c r="AM24" s="34" t="str">
        <f>CONCATENATE("2,","1,","2,","2,","2,","2,","2,","2,","2,","2,","2,","2,","2,","2,","2,","2,","2,","2,","2,","2,","2,","2,","2,","2,","2,","2,","2,","2,","2,","2,","2,","2,","2,","2,","2,","2,","2,","2,","2,","2,","2,","2,","1,","2,","2,","2,","2,","2,","2,","2,","2,","1,","2,","1,","2,","2,","2,","2,","1,","2,","2,","2,","2,","2,","2,","2,","2,","2,","2,","2,","2,","2,","2,","2,","2,","2,","2,","2,","2,","2,","1,","2,","2,","2,","2,","1,","2,","2,","2,","2,","2,","2,","2,","2,","2,","2,","2,","1,","2,","2,","2,","2,","2,","2,","2,","2,","2,","2,","2,","2,","2,","2,","2,","2,","2,","2,","2,","2,","2,","2,","2,","2,","2,","2,","2,","2,","2,","2,","2,","1,","2,","2,","2,","2,","2,","2,","2,","2,","1,","2,","2,","2,","2,","2,","2,","2,","2,","2,","2,","2,","2,","2,","2,","2,","2,","2,","2,","2,","2,","2,","2,","2,","2,","2,","2,","2,","2,","2,","2,","2,","2,","2,","2,","2,","2,","2,","2,","2,","2,","2,","2,","2,","2,","2,","2,","2,","2,","2,","2,","2,","2,","2,","2,","1,","2,","2,","2,","2,","2,","2,","2,","2,","2,","2,","2,","2,","2,","2,","2,","2,","2,","2,","2,","2,","2,","2,","2,")</f>
        <v>2,1,2,2,2,2,2,2,2,2,2,2,2,2,2,2,2,2,2,2,2,2,2,2,2,2,2,2,2,2,2,2,2,2,2,2,2,2,2,2,2,2,1,2,2,2,2,2,2,2,2,1,2,1,2,2,2,2,1,2,2,2,2,2,2,2,2,2,2,2,2,2,2,2,2,2,2,2,2,2,1,2,2,2,2,1,2,2,2,2,2,2,2,2,2,2,2,1,2,2,2,2,2,2,2,2,2,2,2,2,2,2,2,2,2,2,2,2,2,2,2,2,2,2,2,2,2,2,2,1,2,2,2,2,2,2,2,2,1,2,2,2,2,2,2,2,2,2,2,2,2,2,2,2,2,2,2,2,2,2,2,2,2,2,2,2,2,2,2,2,2,2,2,2,2,2,2,2,2,2,2,2,2,2,2,2,2,2,2,2,2,2,2,1,2,2,2,2,2,2,2,2,2,2,2,2,2,2,2,2,2,2,2,2,2,2,2,</v>
      </c>
    </row>
    <row r="25" spans="1:39" ht="15.75" customHeight="1">
      <c r="A25" s="1">
        <v>138</v>
      </c>
      <c r="B25" s="1">
        <v>217882</v>
      </c>
      <c r="C25" s="1" t="s">
        <v>2522</v>
      </c>
      <c r="D25" s="1" t="s">
        <v>2523</v>
      </c>
      <c r="E25" s="1" t="s">
        <v>2524</v>
      </c>
      <c r="F25" s="1" t="s">
        <v>2518</v>
      </c>
      <c r="G25" s="1">
        <v>29634</v>
      </c>
      <c r="H25" s="1" t="s">
        <v>70</v>
      </c>
      <c r="I25" s="1" t="s">
        <v>564</v>
      </c>
      <c r="J25" s="8" t="s">
        <v>2525</v>
      </c>
      <c r="K25" s="1">
        <v>-82.835114000000004</v>
      </c>
      <c r="L25" s="1">
        <v>34.679380999999999</v>
      </c>
      <c r="M25" s="1">
        <v>15116</v>
      </c>
      <c r="N25" s="1">
        <v>29574</v>
      </c>
      <c r="O25" s="1">
        <v>50516</v>
      </c>
      <c r="P25" s="1">
        <v>29574</v>
      </c>
      <c r="Q25" s="1">
        <v>50516</v>
      </c>
      <c r="R25" s="1">
        <v>21608</v>
      </c>
      <c r="S25" s="1">
        <v>42550</v>
      </c>
      <c r="T25" s="107">
        <v>10600</v>
      </c>
      <c r="U25" s="107">
        <v>1196</v>
      </c>
      <c r="V25" s="107">
        <v>22050</v>
      </c>
      <c r="W25" s="107">
        <v>1196</v>
      </c>
      <c r="X25" s="1">
        <v>2</v>
      </c>
      <c r="Y25" s="1">
        <v>2</v>
      </c>
      <c r="Z25" s="1">
        <v>5</v>
      </c>
      <c r="AA25" s="1">
        <v>1</v>
      </c>
      <c r="AB25" s="1">
        <v>1</v>
      </c>
      <c r="AC25" s="1">
        <v>51</v>
      </c>
      <c r="AD25" s="1">
        <v>18599</v>
      </c>
      <c r="AE25" s="1" t="s">
        <v>73</v>
      </c>
      <c r="AF25" s="1" t="b">
        <v>1</v>
      </c>
      <c r="AG25" s="1" t="b">
        <v>0</v>
      </c>
      <c r="AH25" s="1" t="b">
        <v>1</v>
      </c>
      <c r="AI25" s="1" t="b">
        <v>1</v>
      </c>
      <c r="AJ25" s="1">
        <v>12</v>
      </c>
      <c r="AK25" s="1">
        <v>363</v>
      </c>
      <c r="AM25" s="34" t="str">
        <f>CONCATENATE("2,","2,","2,","2,","2,","2,","2,","2,","2,","2,","2,","2,","2,","2,","2,","2,","2,","2,","2,","2,","2,","2,","2,","2,","2,","2,","2,","2,","2,","2,","2,","2,","2,","2,","2,","2,","2,","2,","2,","2,","2,","2,","2,","2,","2,","2,","2,","2,","2,","2,","2,","2,","2,","2,","2,","2,","2,","2,","2,","2,","2,","2,","2,","2,","2,","2,","2,","2,","2,","2,","2,","2,","2,","2,","2,","2,","2,","2,","2,","2,","2,","2,","2,","2,","2,","2,","2,","2,","2,","2,","2,","2,","2,","2,","2,","2,","2,","2,","2,","2,","2,","2,","2,","2,","2,","2,","2,","2,","2,","2,","2,","2,","2,","2,","2,","2,","2,","2,","2,","2,","2,","2,","2,","2,","2,","2,","2,","2,","2,","2,","2,","2,","2,","2,","2,","2,","2,","2,","2,","2,","2,","2,","2,","2,","2,","2,","2,","2,","2,","2,","2,","2,","2,","2,","2,","2,","2,","2,","2,","2,","2,","2,","2,","2,","2,","2,","2,","2,","2,","2,","2,","2,","2,","2,","2,","2,","2,","2,","2,","2,","2,","2,","2,","2,","2,","2,","2,","2,","2,","2,","2,","2,","2,","2,","2,","2,","2,","2,","2,","2,","2,","2,","2,","2,","2,","2,","2,","2,","2,","2,","2,","2,","2,","2,","2,","2,","2,")</f>
        <v>2,2,2,2,2,2,2,2,2,2,2,2,2,2,2,2,2,2,2,2,2,2,2,2,2,2,2,2,2,2,2,2,2,2,2,2,2,2,2,2,2,2,2,2,2,2,2,2,2,2,2,2,2,2,2,2,2,2,2,2,2,2,2,2,2,2,2,2,2,2,2,2,2,2,2,2,2,2,2,2,2,2,2,2,2,2,2,2,2,2,2,2,2,2,2,2,2,2,2,2,2,2,2,2,2,2,2,2,2,2,2,2,2,2,2,2,2,2,2,2,2,2,2,2,2,2,2,2,2,2,2,2,2,2,2,2,2,2,2,2,2,2,2,2,2,2,2,2,2,2,2,2,2,2,2,2,2,2,2,2,2,2,2,2,2,2,2,2,2,2,2,2,2,2,2,2,2,2,2,2,2,2,2,2,2,2,2,2,2,2,2,2,2,2,2,2,2,2,2,2,2,2,2,2,2,2,2,2,2,2,2,2,2,2,2,2,2,</v>
      </c>
    </row>
    <row r="26" spans="1:39" ht="15.75" customHeight="1">
      <c r="A26" s="1">
        <v>150</v>
      </c>
      <c r="B26" s="1">
        <v>202134</v>
      </c>
      <c r="C26" s="1" t="s">
        <v>2112</v>
      </c>
      <c r="D26" s="1" t="s">
        <v>2113</v>
      </c>
      <c r="E26" s="1" t="s">
        <v>2114</v>
      </c>
      <c r="F26" s="1" t="s">
        <v>2091</v>
      </c>
      <c r="G26" s="1" t="s">
        <v>2115</v>
      </c>
      <c r="H26" s="1" t="s">
        <v>834</v>
      </c>
      <c r="I26" s="1" t="s">
        <v>885</v>
      </c>
      <c r="J26" s="8" t="s">
        <v>2116</v>
      </c>
      <c r="K26" s="1">
        <v>-81.673051999999998</v>
      </c>
      <c r="L26" s="1">
        <v>41.502918000000001</v>
      </c>
      <c r="M26" s="1">
        <v>9778</v>
      </c>
      <c r="N26" s="1">
        <v>26774</v>
      </c>
      <c r="O26" s="1">
        <v>30825</v>
      </c>
      <c r="P26" s="1">
        <v>26774</v>
      </c>
      <c r="Q26" s="1">
        <v>30825</v>
      </c>
      <c r="R26" s="1">
        <v>14274</v>
      </c>
      <c r="S26" s="1">
        <v>18325</v>
      </c>
      <c r="T26" s="107">
        <v>10215</v>
      </c>
      <c r="U26" s="98">
        <v>126</v>
      </c>
      <c r="V26" s="107">
        <v>17496</v>
      </c>
      <c r="W26" s="98">
        <v>126</v>
      </c>
      <c r="X26" s="1">
        <v>2</v>
      </c>
      <c r="Y26" s="1">
        <v>2</v>
      </c>
      <c r="Z26" s="1">
        <v>3</v>
      </c>
      <c r="AA26" s="1">
        <v>1</v>
      </c>
      <c r="AB26" s="1">
        <v>1</v>
      </c>
      <c r="AC26" s="1">
        <v>87</v>
      </c>
      <c r="AD26" s="1">
        <v>12352</v>
      </c>
      <c r="AE26" s="1" t="s">
        <v>73</v>
      </c>
      <c r="AF26" s="1" t="b">
        <v>0</v>
      </c>
      <c r="AG26" s="1" t="b">
        <v>0</v>
      </c>
      <c r="AH26" s="1" t="b">
        <v>1</v>
      </c>
      <c r="AI26" s="1" t="b">
        <v>1</v>
      </c>
      <c r="AJ26" s="1">
        <v>3</v>
      </c>
      <c r="AK26" s="1">
        <v>253</v>
      </c>
      <c r="AM26" s="34" t="str">
        <f>CONCATENATE("8,","5,","5,","3,","2,","5,","6,","5,","3,","3,","5,","1,","1,","3,","2,","8,","8,","8,","8,","8,","2,","2,","8,","5,","3,","5,","7,","2,","2,","2,","2,","2,","6,","2,","2,","4,","4,","5,","3,","8,","5,","3,","5,","5,","5,","5,","2,","2,","5,","5,","2,","5,","1,","2,","3,","2,","3,","4,","5,","5,","2,","3,","4,","2,","5,","3,","3,","5,","5,","2,","2,","1,","1,","3,","3,","5,","4,","5,","4,","7,","2,","2,","8,","2,","2,","5,","5,","4,","1,","6,","1,","3,","6,","2,","9,","9,","8,","6,","2,","2,","3,","2,","1,","6,","2,","1,","2,","2,","4,","4,","2,","1,","8,","8,","5,","5,","3,","8,","4,","4,","8,","3,","2,","2,","2,","2,","2,","2,","6,","6,","6,","2,","5,","6,","6,","6,","1,","5,","5,","9,","6,","5,","8,","8,","8,","8,","5,","5,","3,","7,","7,","1,","2,","3,","5,","5,","1,","8,","6,","7,","3,","3,","4,","4,","5,","5,","5,","1,","2,","1,","1,","5,","5,","3,","4,","4,","4,","8,","6,","5,","5,","5,","5,","6,","3,","6,","8,","2,","2,","9,","1,","5,","8,","2,","7,","1,","5,","8,","8,","3,","3,","3,","7,","5,","5,","8,","4,","3,","1,","2,","5,","3,","3,","8,","1,","8,","1,")</f>
        <v>8,5,5,3,2,5,6,5,3,3,5,1,1,3,2,8,8,8,8,8,2,2,8,5,3,5,7,2,2,2,2,2,6,2,2,4,4,5,3,8,5,3,5,5,5,5,2,2,5,5,2,5,1,2,3,2,3,4,5,5,2,3,4,2,5,3,3,5,5,2,2,1,1,3,3,5,4,5,4,7,2,2,8,2,2,5,5,4,1,6,1,3,6,2,9,9,8,6,2,2,3,2,1,6,2,1,2,2,4,4,2,1,8,8,5,5,3,8,4,4,8,3,2,2,2,2,2,2,6,6,6,2,5,6,6,6,1,5,5,9,6,5,8,8,8,8,5,5,3,7,7,1,2,3,5,5,1,8,6,7,3,3,4,4,5,5,5,1,2,1,1,5,5,3,4,4,4,8,6,5,5,5,5,6,3,6,8,2,2,9,1,5,8,2,7,1,5,8,8,3,3,3,7,5,5,8,4,3,1,2,5,3,3,8,1,8,1,</v>
      </c>
    </row>
    <row r="27" spans="1:39" ht="15.75" customHeight="1">
      <c r="A27" s="1">
        <v>153</v>
      </c>
      <c r="B27" s="1">
        <v>217819</v>
      </c>
      <c r="C27" s="1" t="s">
        <v>2545</v>
      </c>
      <c r="D27" s="1" t="s">
        <v>2546</v>
      </c>
      <c r="E27" s="1" t="s">
        <v>2517</v>
      </c>
      <c r="F27" s="1" t="s">
        <v>2518</v>
      </c>
      <c r="G27" s="1" t="s">
        <v>2547</v>
      </c>
      <c r="H27" s="1" t="s">
        <v>70</v>
      </c>
      <c r="I27" s="1" t="s">
        <v>564</v>
      </c>
      <c r="J27" s="8" t="s">
        <v>2548</v>
      </c>
      <c r="K27" s="1">
        <v>-79.937251000000003</v>
      </c>
      <c r="L27" s="1">
        <v>32.783141999999998</v>
      </c>
      <c r="M27" s="1">
        <v>12422</v>
      </c>
      <c r="N27" s="1">
        <v>29669</v>
      </c>
      <c r="O27" s="1">
        <v>48057</v>
      </c>
      <c r="P27" s="1">
        <v>28638</v>
      </c>
      <c r="Q27" s="1">
        <v>47026</v>
      </c>
      <c r="R27" s="1">
        <v>17750</v>
      </c>
      <c r="S27" s="1">
        <v>36138</v>
      </c>
      <c r="T27" s="107">
        <v>13770</v>
      </c>
      <c r="U27" s="98">
        <v>460</v>
      </c>
      <c r="V27" s="107">
        <v>36132</v>
      </c>
      <c r="W27" s="98">
        <v>460</v>
      </c>
      <c r="X27" s="1">
        <v>2</v>
      </c>
      <c r="Y27" s="1">
        <v>2</v>
      </c>
      <c r="Z27" s="1">
        <v>5</v>
      </c>
      <c r="AA27" s="1">
        <v>1</v>
      </c>
      <c r="AB27" s="1">
        <v>1</v>
      </c>
      <c r="AC27" s="1">
        <v>84</v>
      </c>
      <c r="AD27" s="1">
        <v>10375</v>
      </c>
      <c r="AE27" s="1" t="s">
        <v>123</v>
      </c>
      <c r="AF27" s="1" t="b">
        <v>0</v>
      </c>
      <c r="AG27" s="1" t="b">
        <v>0</v>
      </c>
      <c r="AH27" s="1" t="b">
        <v>0</v>
      </c>
      <c r="AI27" s="1" t="b">
        <v>0</v>
      </c>
      <c r="AJ27" s="1">
        <v>4</v>
      </c>
      <c r="AK27" s="1">
        <v>363</v>
      </c>
      <c r="AM27" s="34" t="str">
        <f>CONCATENATE("3,","1,","2,","2,","4,","1,","1,","1,","1,","4,","2,","2,","2,","1,","4,","2,","2,","1,","1,","1,","2,","2,","4,","1,","1,","1,","1,","2,","2,","2,","1,","1,","4,","2,","2,","2,","2,","1,","1,","1,","1,","1,","1,","1,","1,","1,","2,","2,","1,","1,","2,","2,","2,","2,","2,","1,","1,","1,","1,","1,","2,","2,","1,","1,","1,","1,","2,","1,","1,","2,","2,","1,","2,","1,","1,","1,","1,","1,","1,","1,","1,","1,","3,","2,","2,","1,","1,","1,","2,","1,","2,","1,","1,","1,","2,","2,","1,","1,","2,","2,","1,","2,","2,","2,","2,","2,","1,","1,","1,","2,","1,","2,","1,","1,","2,","4,","2,","1,","1,","1,","2,","1,","1,","1,","1,","1,","2,","1,","1,","1,","1,","2,","1,","1,","1,","1,","2,","2,","2,","2,","1,","1,","1,","1,","1,","1,","1,","1,","1,","1,","1,","1,","1,","2,","1,","1,","2,","1,","1,","1,","1,","1,","1,","1,","1,","1,","1,","1,","1,","1,","1,","1,","2,","1,","1,","1,","1,","1,","1,","1,","1,","1,","1,","1,","2,","1,","1,","2,","1,","1,","1,","1,","2,","1,","1,","1,","1,","1,","1,","1,","1,","2,","1,","1,","1,","1,","2,","1,","2,","1,","1,","1,","1,","1,","1,","2,","2,")</f>
        <v>3,1,2,2,4,1,1,1,1,4,2,2,2,1,4,2,2,1,1,1,2,2,4,1,1,1,1,2,2,2,1,1,4,2,2,2,2,1,1,1,1,1,1,1,1,1,2,2,1,1,2,2,2,2,2,1,1,1,1,1,2,2,1,1,1,1,2,1,1,2,2,1,2,1,1,1,1,1,1,1,1,1,3,2,2,1,1,1,2,1,2,1,1,1,2,2,1,1,2,2,1,2,2,2,2,2,1,1,1,2,1,2,1,1,2,4,2,1,1,1,2,1,1,1,1,1,2,1,1,1,1,2,1,1,1,1,2,2,2,2,1,1,1,1,1,1,1,1,1,1,1,1,1,2,1,1,2,1,1,1,1,1,1,1,1,1,1,1,1,1,1,1,2,1,1,1,1,1,1,1,1,1,1,1,2,1,1,2,1,1,1,1,2,1,1,1,1,1,1,1,1,2,1,1,1,1,2,1,2,1,1,1,1,1,1,2,2,</v>
      </c>
    </row>
    <row r="28" spans="1:39" ht="15.75" customHeight="1">
      <c r="A28" s="1">
        <v>157</v>
      </c>
      <c r="B28" s="1">
        <v>126818</v>
      </c>
      <c r="C28" s="103" t="s">
        <v>499</v>
      </c>
      <c r="D28" s="1" t="s">
        <v>500</v>
      </c>
      <c r="E28" s="1" t="s">
        <v>501</v>
      </c>
      <c r="F28" s="1" t="s">
        <v>502</v>
      </c>
      <c r="G28" s="1" t="s">
        <v>503</v>
      </c>
      <c r="H28" s="1" t="s">
        <v>167</v>
      </c>
      <c r="I28" s="1" t="s">
        <v>168</v>
      </c>
      <c r="J28" s="8" t="s">
        <v>504</v>
      </c>
      <c r="K28" s="1">
        <v>-105.080732</v>
      </c>
      <c r="L28" s="1">
        <v>40.574804999999998</v>
      </c>
      <c r="M28" s="1">
        <v>11395</v>
      </c>
      <c r="N28" s="1">
        <v>25929</v>
      </c>
      <c r="O28" s="1">
        <v>43437</v>
      </c>
      <c r="P28" s="1">
        <v>24287</v>
      </c>
      <c r="Q28" s="1">
        <v>41795</v>
      </c>
      <c r="R28" s="1">
        <v>13955</v>
      </c>
      <c r="S28" s="1">
        <v>31463</v>
      </c>
      <c r="T28" s="1" t="s">
        <v>4225</v>
      </c>
      <c r="U28" s="1" t="s">
        <v>4225</v>
      </c>
      <c r="V28" s="1" t="s">
        <v>4225</v>
      </c>
      <c r="W28" s="1" t="s">
        <v>4225</v>
      </c>
      <c r="X28" s="1">
        <v>2</v>
      </c>
      <c r="Y28" s="1">
        <v>2</v>
      </c>
      <c r="Z28" s="1">
        <v>7</v>
      </c>
      <c r="AA28" s="1">
        <v>1</v>
      </c>
      <c r="AB28" s="1">
        <v>1</v>
      </c>
      <c r="AC28" s="1">
        <v>78</v>
      </c>
      <c r="AD28" s="1">
        <v>25177</v>
      </c>
      <c r="AE28" s="1" t="s">
        <v>73</v>
      </c>
      <c r="AF28" s="1" t="b">
        <v>1</v>
      </c>
      <c r="AG28" s="1" t="b">
        <v>0</v>
      </c>
      <c r="AH28" s="1" t="b">
        <v>1</v>
      </c>
      <c r="AI28" s="1" t="b">
        <v>0</v>
      </c>
      <c r="AJ28" s="1">
        <v>1</v>
      </c>
      <c r="AK28" s="1">
        <v>210</v>
      </c>
      <c r="AM28" s="34" t="str">
        <f>CONCATENATE("3,","1,","2,","2,","1,","1,","1,","1,","1,","1,","2,","2,","2,","1,","1,","2,","2,","1,","1,","1,","2,","2,","1,","1,","1,","1,","1,","2,","2,","2,","1,","1,","1,","2,","2,","2,","2,","1,","1,","1,","1,","1,","1,","1,","1,","1,","2,","2,","1,","1,","2,","2,","2,","2,","2,","1,","1,","1,","1,","1,","2,","2,","1,","1,","1,","1,","2,","1,","1,","2,","2,","1,","2,","1,","1,","1,","1,","1,","1,","1,","1,","1,","3,","2,","2,","1,","1,","1,","2,","1,","2,","1,","1,","1,","2,","2,","1,","1,","2,","2,","1,","2,","2,","2,","2,","2,","1,","1,","1,","2,","1,","2,","1,","1,","2,","1,","2,","1,","1,","1,","2,","1,","1,","1,","1,","1,","2,","1,","1,","1,","1,","2,","1,","1,","1,","1,","2,","2,","2,","2,","1,","1,","1,","1,","1,","1,","1,","1,","1,","1,","1,","1,","1,","2,","1,","1,","2,","1,","1,","1,","1,","1,","1,","1,","1,","1,","1,","1,","1,","1,","1,","1,","2,","1,","1,","1,","1,","1,","1,","1,","1,","1,","1,","1,","2,","1,","1,","2,","1,","1,","1,","1,","2,","1,","1,","1,","1,","1,","1,","1,","1,","2,","1,","1,","1,","1,","2,","1,","2,","1,","1,","1,","1,","1,","1,","2,","2,")</f>
        <v>3,1,2,2,1,1,1,1,1,1,2,2,2,1,1,2,2,1,1,1,2,2,1,1,1,1,1,2,2,2,1,1,1,2,2,2,2,1,1,1,1,1,1,1,1,1,2,2,1,1,2,2,2,2,2,1,1,1,1,1,2,2,1,1,1,1,2,1,1,2,2,1,2,1,1,1,1,1,1,1,1,1,3,2,2,1,1,1,2,1,2,1,1,1,2,2,1,1,2,2,1,2,2,2,2,2,1,1,1,2,1,2,1,1,2,1,2,1,1,1,2,1,1,1,1,1,2,1,1,1,1,2,1,1,1,1,2,2,2,2,1,1,1,1,1,1,1,1,1,1,1,1,1,2,1,1,2,1,1,1,1,1,1,1,1,1,1,1,1,1,1,1,2,1,1,1,1,1,1,1,1,1,1,1,2,1,1,2,1,1,1,1,2,1,1,1,1,1,1,1,1,2,1,1,1,1,2,1,2,1,1,1,1,1,1,2,2,</v>
      </c>
    </row>
    <row r="29" spans="1:39" ht="15.75" customHeight="1">
      <c r="A29" s="1">
        <v>158</v>
      </c>
      <c r="B29" s="1">
        <v>190150</v>
      </c>
      <c r="C29" s="1" t="s">
        <v>1875</v>
      </c>
      <c r="D29" s="1" t="s">
        <v>1876</v>
      </c>
      <c r="E29" s="1" t="s">
        <v>1877</v>
      </c>
      <c r="F29" s="1" t="s">
        <v>1878</v>
      </c>
      <c r="G29" s="1">
        <v>10027</v>
      </c>
      <c r="H29" s="1" t="s">
        <v>538</v>
      </c>
      <c r="I29" s="1" t="s">
        <v>1797</v>
      </c>
      <c r="J29" s="8" t="s">
        <v>1879</v>
      </c>
      <c r="K29" s="1">
        <v>-73.961884999999995</v>
      </c>
      <c r="L29" s="1">
        <v>40.808285999999903</v>
      </c>
      <c r="M29" s="1">
        <v>57208</v>
      </c>
      <c r="N29" s="1">
        <v>74199</v>
      </c>
      <c r="O29" s="1">
        <v>74199</v>
      </c>
      <c r="P29" s="1">
        <v>80973</v>
      </c>
      <c r="Q29" s="1">
        <v>80973</v>
      </c>
      <c r="R29" s="1">
        <v>61578</v>
      </c>
      <c r="S29" s="1">
        <v>61578</v>
      </c>
      <c r="T29" s="107">
        <v>49024</v>
      </c>
      <c r="U29" s="107">
        <v>2170</v>
      </c>
      <c r="V29" s="107">
        <v>49024</v>
      </c>
      <c r="W29" s="107">
        <v>2170</v>
      </c>
      <c r="X29" s="1">
        <v>2</v>
      </c>
      <c r="Y29" s="1">
        <v>2</v>
      </c>
      <c r="Z29" s="1">
        <v>2</v>
      </c>
      <c r="AA29" s="1">
        <v>2</v>
      </c>
      <c r="AB29" s="1">
        <v>2</v>
      </c>
      <c r="AC29" s="1">
        <v>7</v>
      </c>
      <c r="AD29" s="1">
        <v>8124</v>
      </c>
      <c r="AE29" s="1" t="s">
        <v>123</v>
      </c>
      <c r="AF29" s="1" t="b">
        <v>0</v>
      </c>
      <c r="AG29" s="1" t="b">
        <v>1</v>
      </c>
      <c r="AH29" s="1" t="b">
        <v>1</v>
      </c>
      <c r="AI29" s="1" t="b">
        <v>1</v>
      </c>
      <c r="AJ29" s="1">
        <v>11</v>
      </c>
      <c r="AK29" s="1">
        <v>295</v>
      </c>
      <c r="AM29" s="34" t="str">
        <f>CONCATENATE("NULL,","87,","96,","40,","NULL,","68,","83,","81,","62,","84,","81,","NULL,","29,","76,","100,","64,","65,","29,","59,","48,","22,","80,","100,","51,","87,","84,","78,","7,","15,","14,","45,","38,","NULL,","68,","75,","70,","67,","70,","73,","95,","65,","78,","31,","60,","50,","58,","40,","17,","26,","59,","79,","65,","5,","30,","57,","92,","79,","87,","63,","72,","61,","75,","94,","74,","59,","85,","79,","76,","63,","57,","68,","71,","8,","65,","66,","69,","62,","56,","84,","83,","60,","59,","98,","73,","32,","54,","48,","93,","29,","78,","70,","54,","75,","56,","86,","93,","89,","85,","58,","7,","56,","44,","34,","15,","55,","79,","71,","57,","85,","65,","66,","68,","35,","53,","72,","100,","59,","76,","91,","83,","NULL,","77,","54,","54,","72,","59,","52,","52,","67,","51,","63,","60,","77,","70,","40,","76,","14,","26,","50,","63.7,","79,","63,","17,","42,","41,","18,","90,","50,","76,","77,","61,","49,","70,","78,","46,","54,","72,","85,","59,","76,","74,","60,","84,","93,","91,","51,","73,","NULL,","48,","60,","69,","57,","38,","29,","44,","62,","75,","83,","58,","56,","27,","62,","74,","72,","19,","71,","78,","9,","55,","43,","73,","47,","17,","74,","76,","69,","30,","45,","84,","75,","73,","90,","90,","81,","71,","72,","17,","81,","71,","64,","76,","59,","82,","83,","78,","66,","6,")</f>
        <v>NULL,87,96,40,NULL,68,83,81,62,84,81,NULL,29,76,100,64,65,29,59,48,22,80,100,51,87,84,78,7,15,14,45,38,NULL,68,75,70,67,70,73,95,65,78,31,60,50,58,40,17,26,59,79,65,5,30,57,92,79,87,63,72,61,75,94,74,59,85,79,76,63,57,68,71,8,65,66,69,62,56,84,83,60,59,98,73,32,54,48,93,29,78,70,54,75,56,86,93,89,85,58,7,56,44,34,15,55,79,71,57,85,65,66,68,35,53,72,100,59,76,91,83,NULL,77,54,54,72,59,52,52,67,51,63,60,77,70,40,76,14,26,50,63.7,79,63,17,42,41,18,90,50,76,77,61,49,70,78,46,54,72,85,59,76,74,60,84,93,91,51,73,NULL,48,60,69,57,38,29,44,62,75,83,58,56,27,62,74,72,19,71,78,9,55,43,73,47,17,74,76,69,30,45,84,75,73,90,90,81,71,72,17,81,71,64,76,59,82,83,78,66,6,</v>
      </c>
    </row>
    <row r="30" spans="1:39" ht="15.75" customHeight="1">
      <c r="A30" s="1">
        <v>169</v>
      </c>
      <c r="B30" s="1">
        <v>190372</v>
      </c>
      <c r="C30" s="1" t="s">
        <v>1896</v>
      </c>
      <c r="D30" s="1" t="s">
        <v>1897</v>
      </c>
      <c r="E30" s="1" t="s">
        <v>1877</v>
      </c>
      <c r="F30" s="1" t="s">
        <v>1878</v>
      </c>
      <c r="G30" s="1" t="s">
        <v>1898</v>
      </c>
      <c r="H30" s="1" t="s">
        <v>538</v>
      </c>
      <c r="I30" s="1" t="s">
        <v>1797</v>
      </c>
      <c r="J30" s="8" t="s">
        <v>1899</v>
      </c>
      <c r="K30" s="1">
        <v>-73.990516</v>
      </c>
      <c r="L30" s="1">
        <v>40.729379999999999</v>
      </c>
      <c r="M30" s="1">
        <v>45100</v>
      </c>
      <c r="N30" s="1">
        <v>65045</v>
      </c>
      <c r="O30" s="1">
        <v>65045</v>
      </c>
      <c r="P30" s="1">
        <v>64685</v>
      </c>
      <c r="Q30" s="1">
        <v>64685</v>
      </c>
      <c r="R30" s="1">
        <v>48775</v>
      </c>
      <c r="S30" s="1">
        <v>48775</v>
      </c>
      <c r="T30" s="107">
        <v>36145</v>
      </c>
      <c r="U30" s="107">
        <v>2270</v>
      </c>
      <c r="V30" s="107">
        <v>36145</v>
      </c>
      <c r="W30" s="107">
        <v>2270</v>
      </c>
      <c r="X30" s="1">
        <v>2</v>
      </c>
      <c r="Y30" s="1">
        <v>2</v>
      </c>
      <c r="Z30" s="1">
        <v>2</v>
      </c>
      <c r="AA30" s="1">
        <v>2</v>
      </c>
      <c r="AB30" s="1">
        <v>2</v>
      </c>
      <c r="AC30" s="87">
        <v>15</v>
      </c>
      <c r="AD30" s="1">
        <v>876</v>
      </c>
      <c r="AE30" s="1" t="s">
        <v>123</v>
      </c>
      <c r="AF30" s="1" t="b">
        <v>0</v>
      </c>
      <c r="AG30" s="1" t="b">
        <v>0</v>
      </c>
      <c r="AH30" s="1" t="b">
        <v>1</v>
      </c>
      <c r="AI30" s="1" t="b">
        <v>0</v>
      </c>
      <c r="AJ30" s="1">
        <v>2</v>
      </c>
      <c r="AK30" s="1">
        <v>295</v>
      </c>
      <c r="AM30" s="34" t="str">
        <f>CONCATENATE("8303,","4851,","NULL,","1673,","13904,","16595,","42477,","22658,","17011,","1202,","6293,","365,","17944,","14852,","8232,","6937,","1528,","20426,","23733,","35756,","6283,","3241,","900,","18599,","12352,","10375,","25177,","8124,","876,","14566,","13317,","16723,","11689,","1967,","15552,","3330,","1264,","22969,","17682,","11217,","3804,","12866,","7769,","25402,","45856,","32933,","11504,","7453,","15489,","25228,","1473,","3836,","9915,","5899,","2944,","10743,","39184,","30671,","7492,","19548,","2701,","1135,","19472,","11812,","32166,","23684,","2172,","26118,","11281,","1730,","1931,","1842,","4524,","16981,","39090,","19693,","13192,","18090,","20316,","14340,","6362,","8211,","402,","3575,","26135,","9668,","23827,","12010,","13473,","26500,","3152,","45831,","21101,","41359,","4315,","4315,","21071,","7417,","3484,","5400,","31105,","6265,","1999,","3893,","13384,","4902,","14345,","36168,","13878,","11779,","7861,","2124,","29860,","26432,","10005,","3938,","2848,","8631,","10946,","10693,","262,","12182,","13139,","1751,","3735,","20412,","15218,","29275,","50735,","6562,","29963,","7106,","22139,","32775,","40168,","24724,","5508,","7924,","2393,","14793,","33694,","22548,","29310,","29379,","27331,","30873,","9616,","55723,","25820,","27901,","14622,","19324,","19215,","2646,","34554,","27951,","5150,","13132,","35995,","9586,","17959,","33932,","24476,","19262,","22621,","15998,","15826,","4416,","28472,","23373,","12847,","17183,","10792,","28983,","34870,","11704,","20833,","24714,","21023,","6713,","18522,","23404,","16281,","31241,","8530,","21609,","20049,","11716,","19123,","15186,","14812,","31461,","18794,","3950,","23789,","11159,","16331,","30933,","4285,","11940,","20968,","645,","24838,","23865,","25791,","24904,","7555,","17220,","4317,","14397,","22350,","8543,","18313,","14592,","5633,","1104,","5472,")</f>
        <v>8303,4851,NULL,1673,13904,16595,42477,22658,17011,1202,6293,365,17944,14852,8232,6937,1528,20426,23733,35756,6283,3241,900,18599,12352,10375,25177,8124,876,14566,13317,16723,11689,1967,15552,3330,1264,22969,17682,11217,3804,12866,7769,25402,45856,32933,11504,7453,15489,25228,1473,3836,9915,5899,2944,10743,39184,30671,7492,19548,2701,1135,19472,11812,32166,23684,2172,26118,11281,1730,1931,1842,4524,16981,39090,19693,13192,18090,20316,14340,6362,8211,402,3575,26135,9668,23827,12010,13473,26500,3152,45831,21101,41359,4315,4315,21071,7417,3484,5400,31105,6265,1999,3893,13384,4902,14345,36168,13878,11779,7861,2124,29860,26432,10005,3938,2848,8631,10946,10693,262,12182,13139,1751,3735,20412,15218,29275,50735,6562,29963,7106,22139,32775,40168,24724,5508,7924,2393,14793,33694,22548,29310,29379,27331,30873,9616,55723,25820,27901,14622,19324,19215,2646,34554,27951,5150,13132,35995,9586,17959,33932,24476,19262,22621,15998,15826,4416,28472,23373,12847,17183,10792,28983,34870,11704,20833,24714,21023,6713,18522,23404,16281,31241,8530,21609,20049,11716,19123,15186,14812,31461,18794,3950,23789,11159,16331,30933,4285,11940,20968,645,24838,23865,25791,24904,7555,17220,4317,14397,22350,8543,18313,14592,5633,1104,5472,</v>
      </c>
    </row>
    <row r="31" spans="1:39" ht="15.75" customHeight="1">
      <c r="A31" s="1">
        <v>171</v>
      </c>
      <c r="B31" s="1">
        <v>190415</v>
      </c>
      <c r="C31" s="1" t="s">
        <v>1903</v>
      </c>
      <c r="D31" s="1" t="s">
        <v>1904</v>
      </c>
      <c r="E31" s="1" t="s">
        <v>1905</v>
      </c>
      <c r="F31" s="1" t="s">
        <v>1878</v>
      </c>
      <c r="G31" s="1">
        <v>14853</v>
      </c>
      <c r="H31" s="1" t="s">
        <v>538</v>
      </c>
      <c r="I31" s="1" t="s">
        <v>1797</v>
      </c>
      <c r="J31" s="8" t="s">
        <v>1906</v>
      </c>
      <c r="K31" s="1">
        <v>-76.483083999999906</v>
      </c>
      <c r="L31" s="1">
        <v>42.447200000000002</v>
      </c>
      <c r="M31" s="1">
        <v>52853</v>
      </c>
      <c r="N31" s="1">
        <v>70321</v>
      </c>
      <c r="O31" s="1">
        <v>70321</v>
      </c>
      <c r="P31" s="1">
        <v>70291</v>
      </c>
      <c r="Q31" s="1">
        <v>70291</v>
      </c>
      <c r="R31" s="1">
        <v>55991</v>
      </c>
      <c r="S31" s="1">
        <v>55991</v>
      </c>
      <c r="T31" s="107">
        <v>29500</v>
      </c>
      <c r="U31" s="98">
        <v>542</v>
      </c>
      <c r="V31" s="107">
        <v>29500</v>
      </c>
      <c r="W31" s="98">
        <v>542</v>
      </c>
      <c r="X31" s="1">
        <v>2</v>
      </c>
      <c r="Y31" s="1">
        <v>2</v>
      </c>
      <c r="Z31" s="1">
        <v>2</v>
      </c>
      <c r="AA31" s="1">
        <v>2</v>
      </c>
      <c r="AB31" s="1">
        <v>2</v>
      </c>
      <c r="AC31" s="1">
        <v>14</v>
      </c>
      <c r="AD31" s="1">
        <v>14566</v>
      </c>
      <c r="AE31" s="1" t="s">
        <v>123</v>
      </c>
      <c r="AF31" s="1" t="b">
        <v>1</v>
      </c>
      <c r="AG31" s="1" t="b">
        <v>0</v>
      </c>
      <c r="AH31" s="1" t="b">
        <v>1</v>
      </c>
      <c r="AI31" s="1" t="b">
        <v>0</v>
      </c>
      <c r="AJ31" s="1">
        <v>16</v>
      </c>
      <c r="AK31" s="1">
        <v>295</v>
      </c>
      <c r="AM31" s="34" t="str">
        <f>CONCATENATE("Private,","Public,","Private,","Private,","Public,","Public,","Public,","Public,","Public,","Public,","Private,","Private,","Private,","Public,","Public,","Private,","Private,","Public,","Public,","Public,","Private,","Private,","Public,","Public,","Public,","Private,","Public,","Private,","Private,","Private,","Public,","Public,","Public,","Private,","Private,","Private,","Private,","Public,","Public,","Public,","Public,","Public,","Public,","Public,","Public,","Public,","Private,","Private,","Public,","Public,","Private,","Private,","Private,","Private,","Private,","Public,","Public,","Public,","Public,","Public,","Private,","Private,","Public,","Public,","Public,","Public,","Private,","Public,","Public,","Private,","Private,","Private,","Private,","Public,","Public,","Public,","Public,","Public,","Public,","Public,","Public,","Public,","Private,","Private,","Private,","Public,","Public,","Public,","Private,","Public,","Private,","Public,","Public,","Public,","Private,","Private,","Public,","Public,","Private,","Private,","Public,","Private,","Private,","Private,","Private,","Private,","Public,","Public,","Public,","Private,","Public,","Private,","Public,","Public,","Private,","Public,","Private,","Public,","Public,","Public,","Private,","Public,","Public,","Public,","Public,","Public,","Private,","Public,","Public,","Public,","Public,","Private,","Public,","Public,","Public,","Public,","Private,","Private,","Private,","Private,","Public,","Public,","Public,","Public,","Public,","Public,","Public,","Public,","Public,","Public,","Public,","Public,","Public,","Private,","Public,","Public,","Private,","Public,","Public,","Public,","Public,","Public,","Public,","Public,","Public,","Public,","Public,","Public,","Public,","Public,","Public,","Public,","Private,","Public,","Public,","Public,","Public,","Public,","Public,","Public,","Public,","Public,","Public,","Public,","Private,","Public,","Public,","Private,","Private,","Public,","Public,","Public,","Private,","Public,","Public,","Public,","Public,","Public,","Public,","Public,","Public,","Private,","Public,","Public,","Public,","Public,","Private,","Public,","Private,","Public,","Public,","Public,","Public,","Public,","Public,","Private,","Private,")</f>
        <v>Private,Public,Private,Private,Public,Public,Public,Public,Public,Public,Private,Private,Private,Public,Public,Private,Private,Public,Public,Public,Private,Private,Public,Public,Public,Private,Public,Private,Private,Private,Public,Public,Public,Private,Private,Private,Private,Public,Public,Public,Public,Public,Public,Public,Public,Public,Private,Private,Public,Public,Private,Private,Private,Private,Private,Public,Public,Public,Public,Public,Private,Private,Public,Public,Public,Public,Private,Public,Public,Private,Private,Private,Private,Public,Public,Public,Public,Public,Public,Public,Public,Public,Private,Private,Private,Public,Public,Public,Private,Public,Private,Public,Public,Public,Private,Private,Public,Public,Private,Private,Public,Private,Private,Private,Private,Private,Public,Public,Public,Private,Public,Private,Public,Public,Private,Public,Private,Public,Public,Public,Private,Public,Public,Public,Public,Public,Private,Public,Public,Public,Public,Private,Public,Public,Public,Public,Private,Private,Private,Private,Public,Public,Public,Public,Public,Public,Public,Public,Public,Public,Public,Public,Public,Private,Public,Public,Private,Public,Public,Public,Public,Public,Public,Public,Public,Public,Public,Public,Public,Public,Public,Public,Private,Public,Public,Public,Public,Public,Public,Public,Public,Public,Public,Public,Private,Public,Public,Private,Private,Public,Public,Public,Private,Public,Public,Public,Public,Public,Public,Public,Public,Private,Public,Public,Public,Public,Private,Public,Private,Public,Public,Public,Public,Public,Public,Private,Private,</v>
      </c>
    </row>
    <row r="32" spans="1:39" ht="15.75" customHeight="1">
      <c r="A32" s="1">
        <v>187</v>
      </c>
      <c r="B32" s="1">
        <v>190567</v>
      </c>
      <c r="C32" s="1" t="s">
        <v>1933</v>
      </c>
      <c r="D32" s="1" t="s">
        <v>1934</v>
      </c>
      <c r="E32" s="1" t="s">
        <v>1877</v>
      </c>
      <c r="F32" s="1" t="s">
        <v>1878</v>
      </c>
      <c r="G32" s="1">
        <v>10031</v>
      </c>
      <c r="H32" s="1" t="s">
        <v>538</v>
      </c>
      <c r="I32" s="1" t="s">
        <v>1797</v>
      </c>
      <c r="J32" s="8" t="s">
        <v>1935</v>
      </c>
      <c r="K32" s="1">
        <v>-73.950550000000007</v>
      </c>
      <c r="L32" s="1">
        <v>40.819794000000002</v>
      </c>
      <c r="M32" s="1">
        <v>6940</v>
      </c>
      <c r="N32" s="1">
        <v>29284</v>
      </c>
      <c r="O32" s="1">
        <v>36674</v>
      </c>
      <c r="P32" s="1">
        <v>27452</v>
      </c>
      <c r="Q32" s="1">
        <v>34842</v>
      </c>
      <c r="R32" s="1">
        <v>12412</v>
      </c>
      <c r="S32" s="1">
        <v>19802</v>
      </c>
      <c r="T32" s="107">
        <v>11090</v>
      </c>
      <c r="U32" s="98">
        <v>312</v>
      </c>
      <c r="V32" s="107">
        <v>20520</v>
      </c>
      <c r="W32" s="98">
        <v>312</v>
      </c>
      <c r="X32" s="1">
        <v>2</v>
      </c>
      <c r="Y32" s="1">
        <v>2</v>
      </c>
      <c r="Z32" s="1">
        <v>2</v>
      </c>
      <c r="AA32" s="1">
        <v>1</v>
      </c>
      <c r="AB32" s="1">
        <v>1</v>
      </c>
      <c r="AC32" s="1">
        <v>45</v>
      </c>
      <c r="AD32" s="1">
        <v>13317</v>
      </c>
      <c r="AE32" s="1" t="s">
        <v>73</v>
      </c>
      <c r="AF32" s="1" t="b">
        <v>0</v>
      </c>
      <c r="AG32" s="1" t="b">
        <v>1</v>
      </c>
      <c r="AH32" s="1" t="b">
        <v>1</v>
      </c>
      <c r="AI32" s="1" t="b">
        <v>1</v>
      </c>
      <c r="AJ32" s="1">
        <v>6</v>
      </c>
      <c r="AK32" s="1">
        <v>295</v>
      </c>
      <c r="AM32" s="34" t="str">
        <f>CONCATENATE("FALSE,","TRUE,","FALSE,","FALSE,","FALSE,","FALSE,","FALSE,","TRUE,","FALSE,","FALSE,","FALSE,","FALSE,","FALSE,","FALSE,","FALSE,","FALSE,","FALSE,","FALSE,","FALSE,","FALSE,","FALSE,","FALSE,","FALSE,","TRUE,","FALSE,","FALSE,","TRUE,","FALSE,","FALSE,","TRUE,","FALSE,","FALSE,","FALSE,","FALSE,","FALSE,","FALSE,","FALSE,","FALSE,","FALSE,","FALSE,","FALSE,","FALSE,","TRUE,","FALSE,","FALSE,","FALSE,","FALSE,","FALSE,","FALSE,","FALSE,","FALSE,","FALSE,","FALSE,","FALSE,","FALSE,","FALSE,","FALSE,","TRUE,","FALSE,","FALSE,","FALSE,","FALSE,","TRUE,","FALSE,","FALSE,","FALSE,","FALSE,","TRUE,","FALSE,","FALSE,","FALSE,","FALSE,","FALSE,","FALSE,","TRUE,","FALSE,","FALSE,","TRUE,","FALSE,","TRUE,","FALSE,","FALSE,","FALSE,","FALSE,","FALSE,","TRUE,","TRUE,","TRUE,","FALSE,","FALSE,","FALSE,","TRUE,","TRUE,","TRUE,","FALSE,","FALSE,","FALSE,","TRUE,","FALSE,","FALSE,","TRUE,","FALSE,","FALSE,","FALSE,","FALSE,","FALSE,","FALSE,","TRUE,","FALSE,","FALSE,","FALSE,","FALSE,","FALSE,","FALSE,","FALSE,","FALSE,","FALSE,","FALSE,","TRUE,","FALSE,","FALSE,","FALSE,","FALSE,","FALSE,","FALSE,","FALSE,","FALSE,","FALSE,","TRUE,","FALSE,","FALSE,","FALSE,","TRUE,","FALSE,","FALSE,","FALSE,","FALSE,","FALSE,","TRUE,","FALSE,","TRUE,","TRUE,","TRUE,","TRUE,","TRUE,","TRUE,","FALSE,","FALSE,","FALSE,","FALSE,","FALSE,","TRUE,","TRUE,","FALSE,","TRUE,","TRUE,","FALSE,","TRUE,","FALSE,","TRUE,","TRUE,","TRUE,","FALSE,","FALSE,","TRUE,","FALSE,","FALSE,","TRUE,","TRUE,","TRUE,","TRUE,","FALSE,","FALSE,","FALSE,","TRUE,","TRUE,","TRUE,","FALSE,","FALSE,","FALSE,","FALSE,","FALSE,","FALSE,","FALSE,","FALSE,","FALSE,","FALSE,","FALSE,","FALSE,","TRUE,","TRUE,","FALSE,","FALSE,","TRUE,","FALSE,","TRUE,","FALSE,","FALSE,","FALSE,","TRUE,","FALSE,","FALSE,","TRUE,","FALSE,","TRUE,","TRUE,","FALSE,","FALSE,","FALSE,","FALSE,","TRUE,","FALSE,","FALSE,","FALSE,","FALSE,","FALSE,","FALSE,")</f>
        <v>FALSE,TRUE,FALSE,FALSE,FALSE,FALSE,FALSE,TRUE,FALSE,FALSE,FALSE,FALSE,FALSE,FALSE,FALSE,FALSE,FALSE,FALSE,FALSE,FALSE,FALSE,FALSE,FALSE,TRUE,FALSE,FALSE,TRUE,FALSE,FALSE,TRUE,FALSE,FALSE,FALSE,FALSE,FALSE,FALSE,FALSE,FALSE,FALSE,FALSE,FALSE,FALSE,TRUE,FALSE,FALSE,FALSE,FALSE,FALSE,FALSE,FALSE,FALSE,FALSE,FALSE,FALSE,FALSE,FALSE,FALSE,TRUE,FALSE,FALSE,FALSE,FALSE,TRUE,FALSE,FALSE,FALSE,FALSE,TRUE,FALSE,FALSE,FALSE,FALSE,FALSE,FALSE,TRUE,FALSE,FALSE,TRUE,FALSE,TRUE,FALSE,FALSE,FALSE,FALSE,FALSE,TRUE,TRUE,TRUE,FALSE,FALSE,FALSE,TRUE,TRUE,TRUE,FALSE,FALSE,FALSE,TRUE,FALSE,FALSE,TRUE,FALSE,FALSE,FALSE,FALSE,FALSE,FALSE,TRUE,FALSE,FALSE,FALSE,FALSE,FALSE,FALSE,FALSE,FALSE,FALSE,FALSE,TRUE,FALSE,FALSE,FALSE,FALSE,FALSE,FALSE,FALSE,FALSE,FALSE,TRUE,FALSE,FALSE,FALSE,TRUE,FALSE,FALSE,FALSE,FALSE,FALSE,TRUE,FALSE,TRUE,TRUE,TRUE,TRUE,TRUE,TRUE,FALSE,FALSE,FALSE,FALSE,FALSE,TRUE,TRUE,FALSE,TRUE,TRUE,FALSE,TRUE,FALSE,TRUE,TRUE,TRUE,FALSE,FALSE,TRUE,FALSE,FALSE,TRUE,TRUE,TRUE,TRUE,FALSE,FALSE,FALSE,TRUE,TRUE,TRUE,FALSE,FALSE,FALSE,FALSE,FALSE,FALSE,FALSE,FALSE,FALSE,FALSE,FALSE,FALSE,TRUE,TRUE,FALSE,FALSE,TRUE,FALSE,TRUE,FALSE,FALSE,FALSE,TRUE,FALSE,FALSE,TRUE,FALSE,TRUE,TRUE,FALSE,FALSE,FALSE,FALSE,TRUE,FALSE,FALSE,FALSE,FALSE,FALSE,FALSE,</v>
      </c>
    </row>
    <row r="33" spans="1:39" ht="15.75" customHeight="1">
      <c r="A33" s="1">
        <v>193</v>
      </c>
      <c r="B33" s="1">
        <v>190594</v>
      </c>
      <c r="C33" s="1" t="s">
        <v>1945</v>
      </c>
      <c r="D33" s="1" t="s">
        <v>1946</v>
      </c>
      <c r="E33" s="1" t="s">
        <v>1877</v>
      </c>
      <c r="F33" s="1" t="s">
        <v>1878</v>
      </c>
      <c r="G33" s="1">
        <v>10065</v>
      </c>
      <c r="H33" s="1" t="s">
        <v>538</v>
      </c>
      <c r="I33" s="1" t="s">
        <v>1797</v>
      </c>
      <c r="J33" s="8" t="s">
        <v>1947</v>
      </c>
      <c r="K33" s="1">
        <v>-73.964794999999995</v>
      </c>
      <c r="L33" s="1">
        <v>40.768669000000003</v>
      </c>
      <c r="M33" s="1">
        <v>6982</v>
      </c>
      <c r="N33" s="1">
        <v>22064</v>
      </c>
      <c r="O33" s="1">
        <v>29454</v>
      </c>
      <c r="P33" s="1">
        <v>27494</v>
      </c>
      <c r="Q33" s="1">
        <v>34884</v>
      </c>
      <c r="R33" s="1">
        <v>12454</v>
      </c>
      <c r="S33" s="1">
        <v>19844</v>
      </c>
      <c r="T33" s="107">
        <v>11090</v>
      </c>
      <c r="U33" s="98">
        <v>312</v>
      </c>
      <c r="V33" s="107">
        <v>20520</v>
      </c>
      <c r="W33" s="98">
        <v>312</v>
      </c>
      <c r="X33" s="1">
        <v>2</v>
      </c>
      <c r="Y33" s="1">
        <v>2</v>
      </c>
      <c r="Z33" s="1">
        <v>2</v>
      </c>
      <c r="AA33" s="1">
        <v>1</v>
      </c>
      <c r="AB33" s="1">
        <v>1</v>
      </c>
      <c r="AC33" s="1">
        <v>38</v>
      </c>
      <c r="AD33" s="1">
        <v>16723</v>
      </c>
      <c r="AE33" s="1" t="s">
        <v>73</v>
      </c>
      <c r="AF33" s="1" t="b">
        <v>0</v>
      </c>
      <c r="AG33" s="1" t="b">
        <v>0</v>
      </c>
      <c r="AH33" s="1" t="b">
        <v>1</v>
      </c>
      <c r="AI33" s="1" t="b">
        <v>0</v>
      </c>
      <c r="AJ33" s="1">
        <v>2</v>
      </c>
      <c r="AK33" s="1">
        <v>295</v>
      </c>
      <c r="AM33" s="34" t="str">
        <f>CONCATENATE("TRUE,","FALSE,","FALSE,","TRUE,","FALSE,","FALSE,","FALSE,","FALSE,","FALSE,","FALSE,","FALSE,","FALSE,","FALSE,","FALSE,","FALSE,","FALSE,","TRUE,","FALSE,","FALSE,","FALSE,","FALSE,","FALSE,","FALSE,","FALSE,","FALSE,","FALSE,","FALSE,","TRUE,","FALSE,","FALSE,","TRUE,","FALSE,","FALSE,","FALSE,","FALSE,","FALSE,","FALSE,","FALSE,","FALSE,","FALSE,","FALSE,","FALSE,","FALSE,","FALSE,","FALSE,","FALSE,","FALSE,","FALSE,","FALSE,","FALSE,","FALSE,","FALSE,","TRUE,","FALSE,","TRUE,","FALSE,","FALSE,","TRU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FALSE,","FALSE,","FALSE,","FALSE,","FALSE,","FALSE,","FALSE,","FALSE,","FALSE,","FALSE,","FALSE,","FALSE,","FALSE,","FALSE,","FALSE,","FALSE,","FALSE,","FALSE,","FALSE,","FALSE,","TRUE,","FALSE,","FALSE,","FALSE,","FALSE,","FALSE,","FALSE,","FALSE,","FALSE,","FALSE,","FALSE,","FALSE,","TRUE,","FALSE,","FALSE,","FALSE,","FALSE,","FALSE,","FALSE,","FALSE,","FALSE,","FALSE,","FALSE,","TRUE,","TRUE,")</f>
        <v>TRUE,FALSE,FALSE,TRUE,FALSE,FALSE,FALSE,FALSE,FALSE,FALSE,FALSE,FALSE,FALSE,FALSE,FALSE,FALSE,TRUE,FALSE,FALSE,FALSE,FALSE,FALSE,FALSE,FALSE,FALSE,FALSE,FALSE,TRUE,FALSE,FALSE,TRUE,FALSE,FALSE,FALSE,FALSE,FALSE,FALSE,FALSE,FALSE,FALSE,FALSE,FALSE,FALSE,FALSE,FALSE,FALSE,FALSE,FALSE,FALSE,FALSE,FALSE,FALSE,TRUE,FALSE,TRUE,FALSE,FALSE,TRU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FALSE,FALSE,FALSE,FALSE,FALSE,FALSE,FALSE,FALSE,FALSE,FALSE,TRUE,FALSE,FALSE,FALSE,FALSE,FALSE,FALSE,FALSE,FALSE,FALSE,FALSE,FALSE,FALSE,FALSE,FALSE,FALSE,FALSE,FALSE,FALSE,FALSE,FALSE,FALSE,FALSE,FALSE,FALSE,FALSE,FALSE,FALSE,FALSE,FALSE,FALSE,FALSE,FALSE,FALSE,FALSE,FALSE,FALSE,FALSE,FALSE,FALSE,FALSE,FALSE,FALSE,FALSE,FALSE,FALSE,FALSE,FALSE,FALSE,FALSE,FALSE,FALSE,TRUE,FALSE,FALSE,FALSE,FALSE,FALSE,FALSE,FALSE,FALSE,FALSE,FALSE,FALSE,TRUE,FALSE,FALSE,FALSE,FALSE,FALSE,FALSE,FALSE,FALSE,FALSE,FALSE,TRUE,TRUE,</v>
      </c>
    </row>
    <row r="34" spans="1:39" ht="15.75" customHeight="1">
      <c r="A34" s="1">
        <v>195</v>
      </c>
      <c r="B34" s="1">
        <v>224350</v>
      </c>
      <c r="C34" s="103" t="s">
        <v>2602</v>
      </c>
      <c r="D34" s="1" t="s">
        <v>2603</v>
      </c>
      <c r="E34" s="1" t="s">
        <v>2604</v>
      </c>
      <c r="F34" s="1" t="s">
        <v>2605</v>
      </c>
      <c r="G34" s="1" t="s">
        <v>2606</v>
      </c>
      <c r="H34" s="1" t="s">
        <v>70</v>
      </c>
      <c r="I34" s="1" t="s">
        <v>130</v>
      </c>
      <c r="J34" s="8" t="s">
        <v>2607</v>
      </c>
      <c r="K34" s="1">
        <v>-97.407627000000005</v>
      </c>
      <c r="L34" s="1">
        <v>27.763622999999999</v>
      </c>
      <c r="M34" s="1">
        <v>3976</v>
      </c>
      <c r="N34" s="54">
        <v>15684</v>
      </c>
      <c r="O34" s="54">
        <v>16646</v>
      </c>
      <c r="P34" s="1">
        <v>15684</v>
      </c>
      <c r="Q34" s="1">
        <v>16646</v>
      </c>
      <c r="R34" s="1">
        <v>10006</v>
      </c>
      <c r="S34" s="1">
        <v>10968</v>
      </c>
      <c r="T34" s="1" t="s">
        <v>4225</v>
      </c>
      <c r="U34" s="1" t="s">
        <v>4225</v>
      </c>
      <c r="V34" s="1" t="s">
        <v>4225</v>
      </c>
      <c r="W34" s="1" t="s">
        <v>4225</v>
      </c>
      <c r="X34" s="1">
        <v>2</v>
      </c>
      <c r="Y34" s="1">
        <v>2</v>
      </c>
      <c r="Z34" s="1">
        <v>6</v>
      </c>
      <c r="AA34" s="1">
        <v>4</v>
      </c>
      <c r="AB34" s="1">
        <v>1</v>
      </c>
      <c r="AC34" s="87" t="s">
        <v>1327</v>
      </c>
      <c r="AD34" s="1">
        <v>11689</v>
      </c>
      <c r="AE34" s="1" t="s">
        <v>73</v>
      </c>
      <c r="AF34" s="1" t="b">
        <v>0</v>
      </c>
      <c r="AG34" s="1" t="b">
        <v>0</v>
      </c>
      <c r="AH34" s="1" t="b">
        <v>1</v>
      </c>
      <c r="AI34" s="1" t="b">
        <v>0</v>
      </c>
      <c r="AJ34" s="1">
        <v>2</v>
      </c>
      <c r="AK34" s="1">
        <v>363</v>
      </c>
      <c r="AM34" s="34" t="str">
        <f>CONCATENATE("TRUE,","TRUE,","FALSE,","TRUE,","FALSE,","FALSE,","TRUE,","TRUE,","TRUE,","FALSE,","FALSE,","TRUE,","FALSE,","TRUE,","FALSE,","TRUE,","TRUE,","TRUE,","TRUE,","FALSE,","TRUE,","TRUE,","FALSE,","TRUE,","TRUE,","FALSE,","TRUE,","TRUE,","TRUE,","TRUE,","TRUE,","TRUE,","TRUE,","TRUE,","TRUE,","TRUE,","TRUE,","FALSE,","FALSE,","TRUE,","FALSE,","TRUE,","TRUE,","TRUE,","TRUE,","TRUE,","TRUE,","FALSE,","TRUE,","FALSE,","TRUE,","TRUE,","FALSE,","TRUE,","TRUE,","TRUE,","TRUE,","TRUE,","TRUE,","FALSE,","TRUE,","FALSE,","TRUE,","TRUE,","TRUE,","FALSE,","TRUE,","TRUE,","FALSE,","FALSE,","TRUE,","TRUE,","FALSE,","FALSE,","TRUE,","FALSE,","TRUE,","TRUE,","FALSE,","TRUE,","TRUE,","TRUE,","TRUE,","TRUE,","TRUE,","TRUE,","TRUE,","TRUE,","FALSE,","FALSE,","FALSE,","FALSE,","TRUE,","TRUE,","TRUE,","TRUE,","TRUE,","FALSE,","TRUE,","FALSE,","TRUE,","TRUE,","TRUE,","FALSE,","FALSE,","FALSE,","FALSE,","FALSE,","FALSE,","FALSE,","FALSE,","TRUE,","TRUE,","TRUE,","FALSE,","FALSE,","FALSE,","FALSE,","TRUE,","FALSE,","TRUE,","FALSE,","FALSE,","TRUE,","TRUE,","FALSE,","TRUE,","FALSE,","TRUE,","TRUE,","TRUE,","FALSE,","TRUE,","FALSE,","TRUE,","FALSE,","TRUE,","TRUE,","TRUE,","TRUE,","TRUE,","TRUE,","TRUE,","TRUE,","TRUE,","FALSE,","TRUE,","TRUE,","TRUE,","FALSE,","TRUE,","TRUE,","FALSE,","TRUE,","FALSE,","TRUE,","TRUE,","TRUE,","TRUE,","TRUE,","FALSE,","TRUE,","TRUE,","TRUE,","TRUE,","FALSE,","TRUE,","TRUE,","TRUE,","TRUE,","FALSE,","TRUE,","TRUE,","FALSE,","FALSE,","TRUE,","TRUE,","TRUE,","FALSE,","TRUE,","TRUE,","TRUE,","FALSE,","FALSE,","TRUE,","TRUE,","TRUE,","FALSE,","FALSE,","FALSE,","TRUE,","TRUE,","TRUE,","TRUE,","FALSE,","TRUE,","FALSE,","TRUE,","FALSE,","TRUE,","FALSE,","TRUE,","TRUE,","TRUE,","TRUE,","TRUE,","FALSE,","FALSE,","FALSE,","FALSE,","FALSE,","FALSE,","FALSE,","TRUE,","FALSE,","TRUE,","TRUE,")</f>
        <v>TRUE,TRUE,FALSE,TRUE,FALSE,FALSE,TRUE,TRUE,TRUE,FALSE,FALSE,TRUE,FALSE,TRUE,FALSE,TRUE,TRUE,TRUE,TRUE,FALSE,TRUE,TRUE,FALSE,TRUE,TRUE,FALSE,TRUE,TRUE,TRUE,TRUE,TRUE,TRUE,TRUE,TRUE,TRUE,TRUE,TRUE,FALSE,FALSE,TRUE,FALSE,TRUE,TRUE,TRUE,TRUE,TRUE,TRUE,FALSE,TRUE,FALSE,TRUE,TRUE,FALSE,TRUE,TRUE,TRUE,TRUE,TRUE,TRUE,FALSE,TRUE,FALSE,TRUE,TRUE,TRUE,FALSE,TRUE,TRUE,FALSE,FALSE,TRUE,TRUE,FALSE,FALSE,TRUE,FALSE,TRUE,TRUE,FALSE,TRUE,TRUE,TRUE,TRUE,TRUE,TRUE,TRUE,TRUE,TRUE,FALSE,FALSE,FALSE,FALSE,TRUE,TRUE,TRUE,TRUE,TRUE,FALSE,TRUE,FALSE,TRUE,TRUE,TRUE,FALSE,FALSE,FALSE,FALSE,FALSE,FALSE,FALSE,FALSE,TRUE,TRUE,TRUE,FALSE,FALSE,FALSE,FALSE,TRUE,FALSE,TRUE,FALSE,FALSE,TRUE,TRUE,FALSE,TRUE,FALSE,TRUE,TRUE,TRUE,FALSE,TRUE,FALSE,TRUE,FALSE,TRUE,TRUE,TRUE,TRUE,TRUE,TRUE,TRUE,TRUE,TRUE,FALSE,TRUE,TRUE,TRUE,FALSE,TRUE,TRUE,FALSE,TRUE,FALSE,TRUE,TRUE,TRUE,TRUE,TRUE,FALSE,TRUE,TRUE,TRUE,TRUE,FALSE,TRUE,TRUE,TRUE,TRUE,FALSE,TRUE,TRUE,FALSE,FALSE,TRUE,TRUE,TRUE,FALSE,TRUE,TRUE,TRUE,FALSE,FALSE,TRUE,TRUE,TRUE,FALSE,FALSE,FALSE,TRUE,TRUE,TRUE,TRUE,FALSE,TRUE,FALSE,TRUE,FALSE,TRUE,FALSE,TRUE,TRUE,TRUE,TRUE,TRUE,FALSE,FALSE,FALSE,FALSE,FALSE,FALSE,FALSE,TRUE,FALSE,TRUE,TRUE,</v>
      </c>
    </row>
    <row r="35" spans="1:39" ht="15.75" customHeight="1">
      <c r="A35" s="1">
        <v>197</v>
      </c>
      <c r="B35" s="1">
        <v>211981</v>
      </c>
      <c r="C35" s="103" t="s">
        <v>2303</v>
      </c>
      <c r="D35" s="1" t="s">
        <v>2304</v>
      </c>
      <c r="E35" s="1" t="s">
        <v>2305</v>
      </c>
      <c r="F35" s="1" t="s">
        <v>2274</v>
      </c>
      <c r="G35" s="1" t="s">
        <v>2306</v>
      </c>
      <c r="H35" s="1" t="s">
        <v>538</v>
      </c>
      <c r="I35" s="1" t="s">
        <v>1797</v>
      </c>
      <c r="J35" s="8" t="s">
        <v>2307</v>
      </c>
      <c r="K35" s="1">
        <v>-75.158202000000003</v>
      </c>
      <c r="L35" s="1">
        <v>40.29757</v>
      </c>
      <c r="M35" s="1">
        <v>38000</v>
      </c>
      <c r="N35" s="1">
        <v>54750</v>
      </c>
      <c r="O35" s="1">
        <v>54750</v>
      </c>
      <c r="P35" s="1">
        <v>54128</v>
      </c>
      <c r="Q35" s="1">
        <v>54128</v>
      </c>
      <c r="R35" s="1">
        <v>44300</v>
      </c>
      <c r="S35" s="1">
        <v>44300</v>
      </c>
      <c r="T35" s="1" t="s">
        <v>4225</v>
      </c>
      <c r="U35" s="1" t="s">
        <v>4225</v>
      </c>
      <c r="V35" s="1" t="s">
        <v>4225</v>
      </c>
      <c r="W35" s="1" t="s">
        <v>4225</v>
      </c>
      <c r="X35" s="1">
        <v>2</v>
      </c>
      <c r="Y35" s="1">
        <v>2</v>
      </c>
      <c r="Z35" s="1">
        <v>2</v>
      </c>
      <c r="AA35" s="1">
        <v>2</v>
      </c>
      <c r="AB35" s="1">
        <v>2</v>
      </c>
      <c r="AC35" s="1">
        <v>68</v>
      </c>
      <c r="AD35" s="1">
        <v>1967</v>
      </c>
      <c r="AE35" s="1" t="s">
        <v>123</v>
      </c>
      <c r="AF35" s="1" t="b">
        <v>0</v>
      </c>
      <c r="AG35" s="1" t="b">
        <v>0</v>
      </c>
      <c r="AH35" s="1" t="b">
        <v>1</v>
      </c>
      <c r="AI35" s="1" t="b">
        <v>0</v>
      </c>
      <c r="AJ35" s="1">
        <v>2</v>
      </c>
      <c r="AK35" s="1">
        <v>295</v>
      </c>
      <c r="AM35" s="34" t="str">
        <f>CONCATENATE("FALSE,","FALSE,","FALSE,","FALSE,","FALSE,","FALSE,","FALSE,","FALSE,","TRUE,","FALSE,","FALSE,","TRUE,","FALSE,","TRUE,","FALSE,","FALSE,","FALSE,","FALSE,","TRUE,","FALSE,","TRUE,","FALSE,","FALSE,","TRUE,","TRUE,","FALSE,","FALSE,","TRUE,","FALSE,","FALSE,","TRUE,","FALSE,","FALSE,","FALSE,","FALSE,","FALSE,","TRUE,","FALSE,","FALSE,","TRUE,","FALSE,","TRUE,","FALSE,","TRUE,","FALSE,","FALSE,","FALSE,","FALSE,","FALSE,","FALSE,","FALSE,","FALSE,","FALSE,","FALSE,","FALSE,","FALSE,","FALSE,","TRUE,","FALSE,","FALSE,","FALSE,","FALSE,","TRUE,","FALSE,","FALSE,","TRUE,","TRUE,","TRUE,","FALSE,","FALSE,","FALSE,","FALSE,","FALSE,","FALSE,","TRUE,","FALSE,","FALSE,","FALSE,","FALSE,","FALSE,","TRUE,","TRUE,","TRUE,","FALSE,","FALSE,","FALSE,","FALSE,","FALSE,","FALSE,","FALSE,","FALSE,","TRUE,","FALSE,","FALSE,","FALSE,","FALSE,","TRUE,","FALSE,","FALSE,","FALSE,","TRUE,","TRUE,","FALSE,","FALSE,","FALSE,","FALSE,","FALSE,","TRUE,","FALSE,","FALSE,","FALSE,","FALSE,","FALSE,","FALSE,","FALSE,","FALSE,","FALSE,","FALSE,","FALSE,","FALSE,","FALSE,","TRUE,","FALSE,","FALSE,","FALSE,","FALSE,","FALSE,","FALSE,","FALSE,","TRUE,","FALSE,","FALSE,","FALSE,","FALSE,","FALSE,","FALSE,","FALSE,","FALSE,","FALSE,","FALSE,","FALSE,","FALSE,","FALSE,","FALSE,","FALSE,","TRUE,","FALSE,","FALSE,","FALSE,","FALSE,","FALSE,","FALSE,","TRUE,","TRUE,","FALSE,","FALSE,","FALSE,","FALSE,","FALSE,","FALSE,","TRUE,","TRUE,","TRUE,","TRUE,","FALSE,","FALSE,","TRUE,","FALSE,","FALSE,","FALSE,","FALSE,","FALSE,","TRUE,","TRUE,","TRUE,","FALSE,","TRUE,","TRUE,","FALSE,","FALSE,","TRUE,","FALSE,","FALSE,","TRUE,","TRUE,","FALSE,","FALSE,","FALSE,","FALSE,","FALSE,","FALSE,","FALSE,","TRUE,","TRUE,","FALSE,","FALSE,","TRUE,","FALSE,","FALSE,","TRUE,","FALSE,","FALSE,","FALSE,","FALSE,","FALSE,","TRUE,","FALSE,","FALSE,","FALSE,","FALSE,","FALSE,","FALSE,","FALSE,","FALSE,","FALSE,","FALSE,","FALSE,")</f>
        <v>FALSE,FALSE,FALSE,FALSE,FALSE,FALSE,FALSE,FALSE,TRUE,FALSE,FALSE,TRUE,FALSE,TRUE,FALSE,FALSE,FALSE,FALSE,TRUE,FALSE,TRUE,FALSE,FALSE,TRUE,TRUE,FALSE,FALSE,TRUE,FALSE,FALSE,TRUE,FALSE,FALSE,FALSE,FALSE,FALSE,TRUE,FALSE,FALSE,TRUE,FALSE,TRUE,FALSE,TRUE,FALSE,FALSE,FALSE,FALSE,FALSE,FALSE,FALSE,FALSE,FALSE,FALSE,FALSE,FALSE,FALSE,TRUE,FALSE,FALSE,FALSE,FALSE,TRUE,FALSE,FALSE,TRUE,TRUE,TRUE,FALSE,FALSE,FALSE,FALSE,FALSE,FALSE,TRUE,FALSE,FALSE,FALSE,FALSE,FALSE,TRUE,TRUE,TRUE,FALSE,FALSE,FALSE,FALSE,FALSE,FALSE,FALSE,FALSE,TRUE,FALSE,FALSE,FALSE,FALSE,TRUE,FALSE,FALSE,FALSE,TRUE,TRUE,FALSE,FALSE,FALSE,FALSE,FALSE,TRUE,FALSE,FALSE,FALSE,FALSE,FALSE,FALSE,FALSE,FALSE,FALSE,FALSE,FALSE,FALSE,FALSE,TRUE,FALSE,FALSE,FALSE,FALSE,FALSE,FALSE,FALSE,TRUE,FALSE,FALSE,FALSE,FALSE,FALSE,FALSE,FALSE,FALSE,FALSE,FALSE,FALSE,FALSE,FALSE,FALSE,FALSE,TRUE,FALSE,FALSE,FALSE,FALSE,FALSE,FALSE,TRUE,TRUE,FALSE,FALSE,FALSE,FALSE,FALSE,FALSE,TRUE,TRUE,TRUE,TRUE,FALSE,FALSE,TRUE,FALSE,FALSE,FALSE,FALSE,FALSE,TRUE,TRUE,TRUE,FALSE,TRUE,TRUE,FALSE,FALSE,TRUE,FALSE,FALSE,TRUE,TRUE,FALSE,FALSE,FALSE,FALSE,FALSE,FALSE,FALSE,TRUE,TRUE,FALSE,FALSE,TRUE,FALSE,FALSE,TRUE,FALSE,FALSE,FALSE,FALSE,FALSE,TRUE,FALSE,FALSE,FALSE,FALSE,FALSE,FALSE,FALSE,FALSE,FALSE,FALSE,FALSE,</v>
      </c>
    </row>
    <row r="36" spans="1:39" ht="15.75" customHeight="1">
      <c r="A36" s="1">
        <v>199</v>
      </c>
      <c r="B36" s="1">
        <v>212054</v>
      </c>
      <c r="C36" s="1" t="s">
        <v>2313</v>
      </c>
      <c r="D36" s="1" t="s">
        <v>2314</v>
      </c>
      <c r="E36" s="1" t="s">
        <v>2315</v>
      </c>
      <c r="F36" s="1" t="s">
        <v>2274</v>
      </c>
      <c r="G36" s="1">
        <v>19104</v>
      </c>
      <c r="H36" s="1" t="s">
        <v>538</v>
      </c>
      <c r="I36" s="1" t="s">
        <v>1797</v>
      </c>
      <c r="J36" s="8" t="s">
        <v>2316</v>
      </c>
      <c r="K36" s="1">
        <v>-75.188744999999997</v>
      </c>
      <c r="L36" s="1">
        <v>39.954855000000002</v>
      </c>
      <c r="M36" s="1">
        <v>52002</v>
      </c>
      <c r="N36" s="1">
        <v>68792</v>
      </c>
      <c r="O36" s="1">
        <v>68792</v>
      </c>
      <c r="P36" s="1">
        <v>68792</v>
      </c>
      <c r="Q36" s="1">
        <v>68792</v>
      </c>
      <c r="R36" s="1">
        <v>54902</v>
      </c>
      <c r="S36" s="1">
        <v>54902</v>
      </c>
      <c r="T36" s="107">
        <v>36234</v>
      </c>
      <c r="U36" s="98">
        <v>840</v>
      </c>
      <c r="V36" s="107">
        <v>36234</v>
      </c>
      <c r="W36" s="98">
        <v>840</v>
      </c>
      <c r="X36" s="1">
        <v>2</v>
      </c>
      <c r="Y36" s="1">
        <v>2</v>
      </c>
      <c r="Z36" s="1">
        <v>2</v>
      </c>
      <c r="AA36" s="1">
        <v>2</v>
      </c>
      <c r="AB36" s="1">
        <v>2</v>
      </c>
      <c r="AC36" s="1">
        <v>75</v>
      </c>
      <c r="AD36" s="1">
        <v>15552</v>
      </c>
      <c r="AE36" s="1" t="s">
        <v>123</v>
      </c>
      <c r="AF36" s="1" t="b">
        <v>0</v>
      </c>
      <c r="AG36" s="1" t="b">
        <v>0</v>
      </c>
      <c r="AH36" s="1" t="b">
        <v>1</v>
      </c>
      <c r="AI36" s="1" t="b">
        <v>0</v>
      </c>
      <c r="AJ36" s="1">
        <v>4</v>
      </c>
      <c r="AK36" s="1">
        <v>295</v>
      </c>
      <c r="AM36" s="34" t="str">
        <f>CONCATENATE("10,","2,","1,","3,","11,","2,","12,","6,","17,","1,","1,","13,","5,","5,","1,","3,","4,","8,","8,","2,","13,","8,","2,","12,","3,","4,","1,","11,","2,","16,","6,","2,","2,","2,","4,","2,","11,","3,","2,","2,","3,","2,","4,","4,","7,","2,","1,","1,","14,","2,","1,","1,","11,","1,","5,","2,","4,","14,","2,","1,","13,","3,","5,","1,","1,","10,","6,","6,","3,","1,","4,","2,","13,","4,","8,","2,","2,","6,","2,","2,","3,","7,","8,","5,","1,","1,","14,","4,","11,","2,","2,","7,","5,","10,","3,","1,","5,","4,","13,","3,","1,","7,","6,","4,","2,","5,","1,","9,","1,","1,","1,","1,","1,","1,","6,","3,","5,","1,","4,","2,","6,","5,","2,","10,","3,","7,","3,","9,","12,","2,","4,","6,","4,","7,","15,","9,","4,","6,","1,","5,","13,","8,","14,","1,","3,","8,","2,","1,","13,","3,","7,","1,","3,","4,","17,","5,","2,","4,","8,","6,","9,","11,","1,","5,","9,","4,","2,","1,","8,","10,","1,","3,","7,","11,","21,","3,","6,","5,","10,","5,","3,","5,","1,","1,","3,","13,","13,","12,","4,","3,","2,","3,","9,","4,","5,","1,","8,","13,","5,","4,","5,","2,","4,","4,","11,","7,","11,","2,","6,","2,","7,","1,","2,","1,","1,","6,","3,")</f>
        <v>10,2,1,3,11,2,12,6,17,1,1,13,5,5,1,3,4,8,8,2,13,8,2,12,3,4,1,11,2,16,6,2,2,2,4,2,11,3,2,2,3,2,4,4,7,2,1,1,14,2,1,1,11,1,5,2,4,14,2,1,13,3,5,1,1,10,6,6,3,1,4,2,13,4,8,2,2,6,2,2,3,7,8,5,1,1,14,4,11,2,2,7,5,10,3,1,5,4,13,3,1,7,6,4,2,5,1,9,1,1,1,1,1,1,6,3,5,1,4,2,6,5,2,10,3,7,3,9,12,2,4,6,4,7,15,9,4,6,1,5,13,8,14,1,3,8,2,1,13,3,7,1,3,4,17,5,2,4,8,6,9,11,1,5,9,4,2,1,8,10,1,3,7,11,21,3,6,5,10,5,3,5,1,1,3,13,13,12,4,3,2,3,9,4,5,1,8,13,5,4,5,2,4,4,11,7,11,2,6,2,7,1,2,1,1,6,3,</v>
      </c>
    </row>
    <row r="37" spans="1:39" ht="15.75" customHeight="1">
      <c r="A37" s="1">
        <v>203</v>
      </c>
      <c r="B37" s="1">
        <v>177214</v>
      </c>
      <c r="C37" s="1" t="s">
        <v>1581</v>
      </c>
      <c r="D37" s="1" t="s">
        <v>1582</v>
      </c>
      <c r="E37" s="1" t="s">
        <v>1583</v>
      </c>
      <c r="F37" s="1" t="s">
        <v>1584</v>
      </c>
      <c r="G37" s="1" t="s">
        <v>1585</v>
      </c>
      <c r="H37" s="1" t="s">
        <v>834</v>
      </c>
      <c r="I37" s="1" t="s">
        <v>835</v>
      </c>
      <c r="J37" s="8" t="s">
        <v>1586</v>
      </c>
      <c r="K37" s="1">
        <v>-93.285772999999907</v>
      </c>
      <c r="L37" s="1">
        <v>37.219757000000001</v>
      </c>
      <c r="M37" s="1">
        <v>27015</v>
      </c>
      <c r="N37" s="1">
        <v>39451</v>
      </c>
      <c r="O37" s="1">
        <v>39451</v>
      </c>
      <c r="P37" s="1">
        <v>37705</v>
      </c>
      <c r="Q37" s="1">
        <v>37705</v>
      </c>
      <c r="R37" s="1">
        <v>31415</v>
      </c>
      <c r="S37" s="1">
        <v>31415</v>
      </c>
      <c r="T37" s="107">
        <v>8388</v>
      </c>
      <c r="U37" s="98">
        <v>127</v>
      </c>
      <c r="V37" s="107">
        <v>8388</v>
      </c>
      <c r="W37" s="98">
        <v>127</v>
      </c>
      <c r="X37" s="1">
        <v>2</v>
      </c>
      <c r="Y37" s="1">
        <v>2</v>
      </c>
      <c r="Z37" s="1">
        <v>4</v>
      </c>
      <c r="AA37" s="1">
        <v>2</v>
      </c>
      <c r="AB37" s="1">
        <v>2</v>
      </c>
      <c r="AC37" s="1">
        <v>70</v>
      </c>
      <c r="AD37" s="1">
        <v>3330</v>
      </c>
      <c r="AE37" s="1" t="s">
        <v>123</v>
      </c>
      <c r="AF37" s="1" t="b">
        <v>0</v>
      </c>
      <c r="AG37" s="1" t="b">
        <v>0</v>
      </c>
      <c r="AH37" s="1" t="b">
        <v>1</v>
      </c>
      <c r="AI37" s="1" t="b">
        <v>0</v>
      </c>
      <c r="AJ37" s="1">
        <v>2</v>
      </c>
      <c r="AK37" s="1">
        <v>253</v>
      </c>
      <c r="AM37" s="34" t="str">
        <f>CONCATENATE("210,","363,","363,","253,","363,","363,","210,","363,","253,","253,","363,","295,","295,","253,","295,","210,","210,","210,","210,","210,","295,","363,","210,","363,","253,","363,","210,","295,","295,","295,","295,","295,","363,","295,","295,","253,","253,","363,","253,","210,","363,","253,","363,","363,","363,","363,","363,","363,","363,","363,","363,","363,","295,","363,","253,","295,","253,","253,","363,","363,","295,","253,","253,","295,","363,","253,","253,","363,","363,","363,","295,","295,","295,","253,","253,","363,","253,","363,","253,","210,","363,","295,","210,","295,","295,","363,","363,","253,","295,","210,","295,","253,","363,","295,","12,","12,","210,","363,","295,","295,","253,","295,","295,","363,","295,","295,","295,","295,","253,","253,","363,","295,","210,","210,","363,","363,","253,","210,","253,","253,","210,","253,","295,","295,","295,","295,","295,","295,","363,","363,","363,","295,","363,","363,","363,","363,","295,","363,","363,","12,","210,","363,","210,","210,","210,","210,","363,","363,","253,","210,","210,","295,","363,","253,","363,","363,","295,","210,","363,","210,","253,","253,","253,","253,","363,","363,","363,","295,","363,","295,","295,","363,","363,","253,","253,","253,","253,","210,","210,","363,","363,","363,","363,","363,","253,","363,","210,","295,","295,","12,","295,","363,","210,","363,","210,","295,","363,","210,","210,","253,","253,","253,","210,","363,","363,","210,","253,","253,","295,","295,","363,","253,","253,","210,","295,","210,","295,")</f>
        <v>210,363,363,253,363,363,210,363,253,253,363,295,295,253,295,210,210,210,210,210,295,363,210,363,253,363,210,295,295,295,295,295,363,295,295,253,253,363,253,210,363,253,363,363,363,363,363,363,363,363,363,363,295,363,253,295,253,253,363,363,295,253,253,295,363,253,253,363,363,363,295,295,295,253,253,363,253,363,253,210,363,295,210,295,295,363,363,253,295,210,295,253,363,295,12,12,210,363,295,295,253,295,295,363,295,295,295,295,253,253,363,295,210,210,363,363,253,210,253,253,210,253,295,295,295,295,295,295,363,363,363,295,363,363,363,363,295,363,363,12,210,363,210,210,210,210,363,363,253,210,210,295,363,253,363,363,295,210,363,210,253,253,253,253,363,363,363,295,363,295,295,363,363,253,253,253,253,210,210,363,363,363,363,363,253,363,210,295,295,12,295,363,210,363,210,295,363,210,210,253,253,253,210,363,363,210,253,253,295,295,363,253,253,210,295,210,295,</v>
      </c>
    </row>
    <row r="38" spans="1:39" ht="15.75" customHeight="1">
      <c r="A38" s="1">
        <v>205</v>
      </c>
      <c r="B38" s="1">
        <v>175227</v>
      </c>
      <c r="C38" s="103" t="s">
        <v>1505</v>
      </c>
      <c r="D38" s="1" t="s">
        <v>1506</v>
      </c>
      <c r="E38" s="1" t="s">
        <v>1507</v>
      </c>
      <c r="F38" s="1" t="s">
        <v>1508</v>
      </c>
      <c r="G38" s="1" t="s">
        <v>1509</v>
      </c>
      <c r="H38" s="1" t="s">
        <v>834</v>
      </c>
      <c r="I38" s="1" t="s">
        <v>835</v>
      </c>
      <c r="J38" s="8" t="s">
        <v>1510</v>
      </c>
      <c r="K38" s="1">
        <v>-93.290068999999903</v>
      </c>
      <c r="L38" s="1">
        <v>44.973081000000001</v>
      </c>
      <c r="M38" s="1">
        <v>21610</v>
      </c>
      <c r="N38" s="87">
        <v>37418</v>
      </c>
      <c r="O38" s="87">
        <v>37418</v>
      </c>
      <c r="P38" s="1">
        <v>32508</v>
      </c>
      <c r="Q38" s="1">
        <v>32508</v>
      </c>
      <c r="R38" s="1">
        <v>24858</v>
      </c>
      <c r="S38" s="1">
        <v>24858</v>
      </c>
      <c r="T38" s="1" t="s">
        <v>4225</v>
      </c>
      <c r="U38" s="1" t="s">
        <v>4225</v>
      </c>
      <c r="V38" s="1" t="s">
        <v>4225</v>
      </c>
      <c r="W38" s="1" t="s">
        <v>4225</v>
      </c>
      <c r="X38" s="1">
        <v>2</v>
      </c>
      <c r="Y38" s="1">
        <v>2</v>
      </c>
      <c r="Z38" s="1">
        <v>4</v>
      </c>
      <c r="AA38" s="1">
        <v>2</v>
      </c>
      <c r="AB38" s="1">
        <v>2</v>
      </c>
      <c r="AC38" s="1">
        <v>67</v>
      </c>
      <c r="AD38" s="1">
        <v>1264</v>
      </c>
      <c r="AE38" s="1" t="s">
        <v>123</v>
      </c>
      <c r="AF38" s="1" t="b">
        <v>0</v>
      </c>
      <c r="AG38" s="1" t="b">
        <v>0</v>
      </c>
      <c r="AH38" s="1" t="b">
        <v>1</v>
      </c>
      <c r="AI38" s="1" t="b">
        <v>1</v>
      </c>
      <c r="AJ38" s="1">
        <v>11</v>
      </c>
      <c r="AK38" s="1">
        <v>253</v>
      </c>
    </row>
    <row r="39" spans="1:39" ht="15.75" customHeight="1">
      <c r="A39" s="1">
        <v>216</v>
      </c>
      <c r="B39" s="1">
        <v>198464</v>
      </c>
      <c r="C39" s="1" t="s">
        <v>1688</v>
      </c>
      <c r="D39" s="1" t="s">
        <v>1689</v>
      </c>
      <c r="E39" s="1" t="s">
        <v>1690</v>
      </c>
      <c r="F39" s="1" t="s">
        <v>1682</v>
      </c>
      <c r="G39" s="1" t="s">
        <v>1691</v>
      </c>
      <c r="H39" s="1" t="s">
        <v>70</v>
      </c>
      <c r="I39" s="1" t="s">
        <v>564</v>
      </c>
      <c r="J39" s="8" t="s">
        <v>1692</v>
      </c>
      <c r="K39" s="1">
        <v>-77.368290999999999</v>
      </c>
      <c r="L39" s="1">
        <v>35.607185999999999</v>
      </c>
      <c r="M39" s="1">
        <v>7143</v>
      </c>
      <c r="N39" s="1">
        <v>22000</v>
      </c>
      <c r="O39" s="1">
        <v>38277</v>
      </c>
      <c r="P39" s="1">
        <v>22000</v>
      </c>
      <c r="Q39" s="1">
        <v>38277</v>
      </c>
      <c r="R39" s="1">
        <v>19605</v>
      </c>
      <c r="S39" s="1">
        <v>35882</v>
      </c>
      <c r="T39" s="107">
        <v>4749</v>
      </c>
      <c r="U39" s="107">
        <v>2787</v>
      </c>
      <c r="V39" s="107">
        <v>17898</v>
      </c>
      <c r="W39" s="107">
        <v>2787</v>
      </c>
      <c r="X39" s="1">
        <v>2</v>
      </c>
      <c r="Y39" s="1">
        <v>2</v>
      </c>
      <c r="Z39" s="1">
        <v>5</v>
      </c>
      <c r="AA39" s="1">
        <v>1</v>
      </c>
      <c r="AB39" s="1">
        <v>1</v>
      </c>
      <c r="AC39" s="1">
        <v>70</v>
      </c>
      <c r="AD39" s="1">
        <v>22969</v>
      </c>
      <c r="AE39" s="1" t="s">
        <v>73</v>
      </c>
      <c r="AF39" s="1" t="b">
        <v>0</v>
      </c>
      <c r="AG39" s="1" t="b">
        <v>0</v>
      </c>
      <c r="AH39" s="1" t="b">
        <v>0</v>
      </c>
      <c r="AI39" s="1" t="b">
        <v>0</v>
      </c>
      <c r="AJ39" s="1">
        <v>3</v>
      </c>
      <c r="AK39" s="1">
        <v>363</v>
      </c>
    </row>
    <row r="40" spans="1:39" ht="15.75" customHeight="1">
      <c r="A40" s="1">
        <v>219</v>
      </c>
      <c r="B40" s="1">
        <v>169798</v>
      </c>
      <c r="C40" s="1" t="s">
        <v>1408</v>
      </c>
      <c r="D40" s="1" t="s">
        <v>1409</v>
      </c>
      <c r="E40" s="1" t="s">
        <v>1410</v>
      </c>
      <c r="F40" s="1" t="s">
        <v>1403</v>
      </c>
      <c r="G40" s="1">
        <v>48197</v>
      </c>
      <c r="H40" s="1" t="s">
        <v>834</v>
      </c>
      <c r="I40" s="1" t="s">
        <v>885</v>
      </c>
      <c r="J40" s="8" t="s">
        <v>1411</v>
      </c>
      <c r="K40" s="1">
        <v>-83.742768999999996</v>
      </c>
      <c r="L40" s="1">
        <v>42.275920999999997</v>
      </c>
      <c r="M40" s="1">
        <v>12019</v>
      </c>
      <c r="N40" s="1">
        <v>25307</v>
      </c>
      <c r="O40" s="1">
        <v>42488</v>
      </c>
      <c r="P40" s="1">
        <v>23565</v>
      </c>
      <c r="Q40" s="1">
        <v>40746</v>
      </c>
      <c r="R40" s="1">
        <v>17073</v>
      </c>
      <c r="S40" s="1">
        <v>34254</v>
      </c>
      <c r="T40" s="107">
        <v>14868</v>
      </c>
      <c r="U40" s="98">
        <v>110</v>
      </c>
      <c r="V40" s="107">
        <v>26442</v>
      </c>
      <c r="W40" s="98">
        <v>110</v>
      </c>
      <c r="X40" s="1">
        <v>2</v>
      </c>
      <c r="Y40" s="1">
        <v>2</v>
      </c>
      <c r="Z40" s="1">
        <v>3</v>
      </c>
      <c r="AA40" s="1">
        <v>1</v>
      </c>
      <c r="AB40" s="1">
        <v>1</v>
      </c>
      <c r="AC40" s="1">
        <v>73</v>
      </c>
      <c r="AD40" s="1">
        <v>17682</v>
      </c>
      <c r="AE40" s="1" t="s">
        <v>73</v>
      </c>
      <c r="AF40" s="1" t="b">
        <v>0</v>
      </c>
      <c r="AG40" s="1" t="b">
        <v>0</v>
      </c>
      <c r="AH40" s="1" t="b">
        <v>0</v>
      </c>
      <c r="AI40" s="1" t="b">
        <v>0</v>
      </c>
      <c r="AJ40" s="1">
        <v>2</v>
      </c>
      <c r="AK40" s="1">
        <v>253</v>
      </c>
    </row>
    <row r="41" spans="1:39" ht="15.75" customHeight="1">
      <c r="A41" s="1">
        <v>221</v>
      </c>
      <c r="B41" s="1">
        <v>235097</v>
      </c>
      <c r="C41" s="1" t="s">
        <v>2861</v>
      </c>
      <c r="D41" s="1" t="s">
        <v>2862</v>
      </c>
      <c r="E41" s="1" t="s">
        <v>2863</v>
      </c>
      <c r="F41" s="1" t="s">
        <v>2864</v>
      </c>
      <c r="G41" s="1" t="s">
        <v>2865</v>
      </c>
      <c r="H41" s="1" t="s">
        <v>167</v>
      </c>
      <c r="I41" s="1" t="s">
        <v>242</v>
      </c>
      <c r="J41" s="8" t="s">
        <v>2866</v>
      </c>
      <c r="K41" s="1">
        <v>-117.583808</v>
      </c>
      <c r="L41" s="1">
        <v>47.490666999999902</v>
      </c>
      <c r="M41" s="1">
        <v>7109</v>
      </c>
      <c r="N41" s="1">
        <v>22142</v>
      </c>
      <c r="O41" s="1">
        <v>38895</v>
      </c>
      <c r="P41" s="1">
        <v>22142</v>
      </c>
      <c r="Q41" s="1">
        <v>38895</v>
      </c>
      <c r="R41" s="1">
        <v>10889</v>
      </c>
      <c r="S41" s="1">
        <v>27642</v>
      </c>
      <c r="T41" s="107">
        <v>12015</v>
      </c>
      <c r="U41" s="98">
        <v>1026</v>
      </c>
      <c r="V41" s="107">
        <v>27895</v>
      </c>
      <c r="W41" s="98">
        <v>1026</v>
      </c>
      <c r="X41" s="1">
        <v>2</v>
      </c>
      <c r="Y41" s="1">
        <v>2</v>
      </c>
      <c r="Z41" s="1">
        <v>8</v>
      </c>
      <c r="AA41" s="1">
        <v>1</v>
      </c>
      <c r="AB41" s="1">
        <v>1</v>
      </c>
      <c r="AC41" s="1">
        <v>95</v>
      </c>
      <c r="AD41" s="1">
        <v>11217</v>
      </c>
      <c r="AE41" s="1" t="s">
        <v>73</v>
      </c>
      <c r="AF41" s="1" t="b">
        <v>0</v>
      </c>
      <c r="AG41" s="1" t="b">
        <v>0</v>
      </c>
      <c r="AH41" s="1" t="b">
        <v>1</v>
      </c>
      <c r="AI41" s="1" t="b">
        <v>1</v>
      </c>
      <c r="AJ41" s="1">
        <v>2</v>
      </c>
      <c r="AK41" s="1">
        <v>210</v>
      </c>
    </row>
    <row r="42" spans="1:39" ht="15.75" customHeight="1">
      <c r="A42" s="1">
        <v>223</v>
      </c>
      <c r="B42" s="1">
        <v>237367</v>
      </c>
      <c r="C42" s="1" t="s">
        <v>2961</v>
      </c>
      <c r="D42" s="1" t="s">
        <v>2962</v>
      </c>
      <c r="E42" s="1" t="s">
        <v>2963</v>
      </c>
      <c r="F42" s="1" t="s">
        <v>2964</v>
      </c>
      <c r="G42" s="1" t="s">
        <v>2965</v>
      </c>
      <c r="H42" s="1" t="s">
        <v>70</v>
      </c>
      <c r="I42" s="1" t="s">
        <v>564</v>
      </c>
      <c r="J42" s="8" t="s">
        <v>2966</v>
      </c>
      <c r="K42" s="1">
        <v>-80.161843999999903</v>
      </c>
      <c r="L42" s="1">
        <v>39.485925000000002</v>
      </c>
      <c r="M42" s="1">
        <v>6950</v>
      </c>
      <c r="N42" s="1">
        <v>19606</v>
      </c>
      <c r="O42" s="1">
        <v>27322</v>
      </c>
      <c r="P42" s="1">
        <v>19606</v>
      </c>
      <c r="Q42" s="1">
        <v>27322</v>
      </c>
      <c r="R42" s="1">
        <v>10450</v>
      </c>
      <c r="S42" s="1">
        <v>18166</v>
      </c>
      <c r="T42" s="107">
        <v>7072</v>
      </c>
      <c r="U42" s="107">
        <v>1850</v>
      </c>
      <c r="V42" s="107">
        <v>17038</v>
      </c>
      <c r="W42" s="107">
        <v>1850</v>
      </c>
      <c r="X42" s="1">
        <v>2</v>
      </c>
      <c r="Y42" s="1">
        <v>2</v>
      </c>
      <c r="Z42" s="1">
        <v>5</v>
      </c>
      <c r="AA42" s="1">
        <v>1</v>
      </c>
      <c r="AB42" s="1">
        <v>1</v>
      </c>
      <c r="AC42" s="1">
        <v>65</v>
      </c>
      <c r="AD42" s="1">
        <v>3804</v>
      </c>
      <c r="AE42" s="1" t="s">
        <v>73</v>
      </c>
      <c r="AF42" s="1" t="b">
        <v>0</v>
      </c>
      <c r="AG42" s="1" t="b">
        <v>0</v>
      </c>
      <c r="AH42" s="1" t="b">
        <v>0</v>
      </c>
      <c r="AI42" s="1" t="b">
        <v>0</v>
      </c>
      <c r="AJ42" s="1">
        <v>3</v>
      </c>
      <c r="AK42" s="1">
        <v>363</v>
      </c>
    </row>
    <row r="43" spans="1:39" ht="15.75" customHeight="1">
      <c r="A43" s="1">
        <v>226</v>
      </c>
      <c r="B43" s="1">
        <v>169910</v>
      </c>
      <c r="C43" s="1" t="s">
        <v>1415</v>
      </c>
      <c r="D43" s="1" t="s">
        <v>1416</v>
      </c>
      <c r="E43" s="1" t="s">
        <v>1417</v>
      </c>
      <c r="F43" s="1" t="s">
        <v>1403</v>
      </c>
      <c r="G43" s="1" t="s">
        <v>1418</v>
      </c>
      <c r="H43" s="1" t="s">
        <v>834</v>
      </c>
      <c r="I43" s="1" t="s">
        <v>885</v>
      </c>
      <c r="J43" s="8" t="s">
        <v>1419</v>
      </c>
      <c r="K43" s="1">
        <v>-85.483508999999998</v>
      </c>
      <c r="L43" s="1">
        <v>43.687463999999999</v>
      </c>
      <c r="M43" s="1">
        <v>11628</v>
      </c>
      <c r="N43" s="1">
        <v>23556</v>
      </c>
      <c r="O43" s="1">
        <v>30516</v>
      </c>
      <c r="P43" s="1">
        <v>21942</v>
      </c>
      <c r="Q43" s="1">
        <v>28902</v>
      </c>
      <c r="R43" s="1">
        <v>14270</v>
      </c>
      <c r="S43" s="1">
        <v>21230</v>
      </c>
      <c r="T43" s="107">
        <v>7908</v>
      </c>
      <c r="U43" s="98">
        <v>0</v>
      </c>
      <c r="V43" s="107">
        <v>7908</v>
      </c>
      <c r="W43" s="98">
        <v>0</v>
      </c>
      <c r="X43" s="1">
        <v>2</v>
      </c>
      <c r="Y43" s="1">
        <v>2</v>
      </c>
      <c r="Z43" s="1">
        <v>3</v>
      </c>
      <c r="AA43" s="1">
        <v>1</v>
      </c>
      <c r="AB43" s="1">
        <v>1</v>
      </c>
      <c r="AC43" s="1">
        <v>78</v>
      </c>
      <c r="AD43" s="1">
        <v>12866</v>
      </c>
      <c r="AE43" s="1" t="s">
        <v>73</v>
      </c>
      <c r="AF43" s="1" t="b">
        <v>0</v>
      </c>
      <c r="AG43" s="1" t="b">
        <v>0</v>
      </c>
      <c r="AH43" s="1" t="b">
        <v>1</v>
      </c>
      <c r="AI43" s="1" t="b">
        <v>1</v>
      </c>
      <c r="AJ43" s="1">
        <v>2</v>
      </c>
      <c r="AK43" s="1">
        <v>253</v>
      </c>
    </row>
    <row r="44" spans="1:39" ht="15.75" customHeight="1">
      <c r="A44" s="1">
        <v>228</v>
      </c>
      <c r="B44" s="1">
        <v>133650</v>
      </c>
      <c r="C44" s="1" t="s">
        <v>622</v>
      </c>
      <c r="D44" s="1" t="s">
        <v>623</v>
      </c>
      <c r="E44" s="1" t="s">
        <v>624</v>
      </c>
      <c r="F44" s="1" t="s">
        <v>625</v>
      </c>
      <c r="G44" s="1">
        <v>32307</v>
      </c>
      <c r="H44" s="1" t="s">
        <v>70</v>
      </c>
      <c r="I44" s="1" t="s">
        <v>564</v>
      </c>
      <c r="J44" s="8" t="s">
        <v>626</v>
      </c>
      <c r="K44" s="1">
        <v>-84.290226000000004</v>
      </c>
      <c r="L44" s="1">
        <v>30.428503999999901</v>
      </c>
      <c r="M44" s="1">
        <v>5785</v>
      </c>
      <c r="N44" s="1">
        <v>22881</v>
      </c>
      <c r="O44" s="1">
        <v>34821</v>
      </c>
      <c r="P44" s="1">
        <v>22865</v>
      </c>
      <c r="Q44" s="1">
        <v>34805</v>
      </c>
      <c r="R44" s="1">
        <v>13169</v>
      </c>
      <c r="S44" s="1">
        <v>25109</v>
      </c>
      <c r="T44" s="107">
        <v>8019</v>
      </c>
      <c r="U44" s="107">
        <v>1857</v>
      </c>
      <c r="V44" s="107">
        <v>22108</v>
      </c>
      <c r="W44" s="107">
        <v>1857</v>
      </c>
      <c r="X44" s="1">
        <v>1</v>
      </c>
      <c r="Y44" s="1">
        <v>2</v>
      </c>
      <c r="Z44" s="1">
        <v>5</v>
      </c>
      <c r="AA44" s="1">
        <v>1</v>
      </c>
      <c r="AB44" s="1">
        <v>1</v>
      </c>
      <c r="AC44" s="1">
        <v>31</v>
      </c>
      <c r="AD44" s="1">
        <v>7769</v>
      </c>
      <c r="AE44" s="1" t="s">
        <v>73</v>
      </c>
      <c r="AF44" s="1" t="b">
        <v>1</v>
      </c>
      <c r="AG44" s="1" t="b">
        <v>0</v>
      </c>
      <c r="AH44" s="1" t="b">
        <v>1</v>
      </c>
      <c r="AI44" s="1" t="b">
        <v>0</v>
      </c>
      <c r="AJ44" s="1">
        <v>4</v>
      </c>
      <c r="AK44" s="1">
        <v>363</v>
      </c>
    </row>
    <row r="45" spans="1:39" ht="15.75" customHeight="1">
      <c r="A45" s="1">
        <v>232</v>
      </c>
      <c r="B45" s="1">
        <v>133669</v>
      </c>
      <c r="C45" s="12" t="s">
        <v>633</v>
      </c>
      <c r="D45" s="1" t="s">
        <v>634</v>
      </c>
      <c r="E45" s="1" t="s">
        <v>635</v>
      </c>
      <c r="F45" s="1" t="s">
        <v>625</v>
      </c>
      <c r="G45" s="1" t="s">
        <v>636</v>
      </c>
      <c r="H45" s="1" t="s">
        <v>70</v>
      </c>
      <c r="I45" s="1" t="s">
        <v>564</v>
      </c>
      <c r="J45" s="8" t="s">
        <v>637</v>
      </c>
      <c r="K45" s="1">
        <v>-80.102977999999993</v>
      </c>
      <c r="L45" s="1">
        <v>26.372420999999999</v>
      </c>
      <c r="M45" s="1">
        <v>4831</v>
      </c>
      <c r="N45" s="1">
        <v>23359</v>
      </c>
      <c r="O45" s="1">
        <v>35804</v>
      </c>
      <c r="P45" s="1">
        <v>24021</v>
      </c>
      <c r="Q45" s="1">
        <v>36466</v>
      </c>
      <c r="R45" s="1">
        <v>12554</v>
      </c>
      <c r="S45" s="1">
        <v>24999</v>
      </c>
      <c r="T45" s="107">
        <v>5467</v>
      </c>
      <c r="U45" s="107">
        <v>1226</v>
      </c>
      <c r="V45" s="107">
        <v>16695</v>
      </c>
      <c r="W45" s="107">
        <v>1226</v>
      </c>
      <c r="X45" s="1">
        <v>2</v>
      </c>
      <c r="Y45" s="1">
        <v>2</v>
      </c>
      <c r="Z45" s="1">
        <v>5</v>
      </c>
      <c r="AA45" s="1">
        <v>1</v>
      </c>
      <c r="AB45" s="1">
        <v>1</v>
      </c>
      <c r="AC45" s="1">
        <v>60</v>
      </c>
      <c r="AD45" s="1">
        <v>25402</v>
      </c>
      <c r="AE45" s="1" t="s">
        <v>73</v>
      </c>
      <c r="AF45" s="1" t="b">
        <v>0</v>
      </c>
      <c r="AG45" s="1" t="b">
        <v>0</v>
      </c>
      <c r="AH45" s="1" t="b">
        <v>1</v>
      </c>
      <c r="AI45" s="1" t="b">
        <v>1</v>
      </c>
      <c r="AJ45" s="1">
        <v>4</v>
      </c>
      <c r="AK45" s="1">
        <v>363</v>
      </c>
    </row>
    <row r="46" spans="1:39" ht="15.75" customHeight="1">
      <c r="A46" s="1">
        <v>236</v>
      </c>
      <c r="B46" s="1">
        <v>133951</v>
      </c>
      <c r="C46" s="1" t="s">
        <v>646</v>
      </c>
      <c r="D46" s="1" t="s">
        <v>647</v>
      </c>
      <c r="E46" s="1" t="s">
        <v>648</v>
      </c>
      <c r="F46" s="1" t="s">
        <v>625</v>
      </c>
      <c r="G46" s="1">
        <v>33199</v>
      </c>
      <c r="H46" s="1" t="s">
        <v>70</v>
      </c>
      <c r="I46" s="1" t="s">
        <v>564</v>
      </c>
      <c r="J46" s="8" t="s">
        <v>649</v>
      </c>
      <c r="K46" s="1">
        <v>-80.377590999999995</v>
      </c>
      <c r="L46" s="1">
        <v>25.757110999999998</v>
      </c>
      <c r="M46" s="1">
        <v>6556</v>
      </c>
      <c r="N46" s="1">
        <v>23688</v>
      </c>
      <c r="O46" s="1">
        <v>36086</v>
      </c>
      <c r="P46" s="1">
        <v>25750</v>
      </c>
      <c r="Q46" s="1">
        <v>38148</v>
      </c>
      <c r="R46" s="1">
        <v>15746</v>
      </c>
      <c r="S46" s="1">
        <v>28144</v>
      </c>
      <c r="T46" s="107">
        <v>8912</v>
      </c>
      <c r="U46" s="107">
        <v>2194</v>
      </c>
      <c r="V46" s="107">
        <v>21393</v>
      </c>
      <c r="W46" s="107">
        <v>2194</v>
      </c>
      <c r="X46" s="1">
        <v>2</v>
      </c>
      <c r="Y46" s="1">
        <v>2</v>
      </c>
      <c r="Z46" s="1">
        <v>5</v>
      </c>
      <c r="AA46" s="1">
        <v>1</v>
      </c>
      <c r="AB46" s="1">
        <v>1</v>
      </c>
      <c r="AC46" s="1">
        <v>50</v>
      </c>
      <c r="AD46" s="1">
        <v>45856</v>
      </c>
      <c r="AE46" s="1" t="s">
        <v>73</v>
      </c>
      <c r="AF46" s="1" t="b">
        <v>0</v>
      </c>
      <c r="AG46" s="1" t="b">
        <v>0</v>
      </c>
      <c r="AH46" s="1" t="b">
        <v>1</v>
      </c>
      <c r="AI46" s="1" t="b">
        <v>0</v>
      </c>
      <c r="AJ46" s="1">
        <v>7</v>
      </c>
      <c r="AK46" s="1">
        <v>363</v>
      </c>
    </row>
    <row r="47" spans="1:39" ht="15.75" customHeight="1">
      <c r="A47" s="1">
        <v>243</v>
      </c>
      <c r="B47" s="1">
        <v>134097</v>
      </c>
      <c r="C47" s="1" t="s">
        <v>660</v>
      </c>
      <c r="D47" s="1" t="s">
        <v>661</v>
      </c>
      <c r="E47" s="1" t="s">
        <v>624</v>
      </c>
      <c r="F47" s="1" t="s">
        <v>625</v>
      </c>
      <c r="G47" s="1" t="s">
        <v>662</v>
      </c>
      <c r="H47" s="1" t="s">
        <v>70</v>
      </c>
      <c r="I47" s="1" t="s">
        <v>564</v>
      </c>
      <c r="J47" s="8" t="s">
        <v>663</v>
      </c>
      <c r="K47" s="1">
        <v>-84.291921000000002</v>
      </c>
      <c r="L47" s="1">
        <v>30.440756</v>
      </c>
      <c r="M47" s="1">
        <v>5656</v>
      </c>
      <c r="N47" s="1">
        <v>21774</v>
      </c>
      <c r="O47" s="1">
        <v>34904</v>
      </c>
      <c r="P47" s="1">
        <v>21774</v>
      </c>
      <c r="Q47" s="1">
        <v>34904</v>
      </c>
      <c r="R47" s="1">
        <v>11316</v>
      </c>
      <c r="S47" s="1">
        <v>24446</v>
      </c>
      <c r="T47" s="107">
        <v>9684</v>
      </c>
      <c r="U47" s="107">
        <v>1869</v>
      </c>
      <c r="V47" s="107">
        <v>24116</v>
      </c>
      <c r="W47" s="107">
        <v>1869</v>
      </c>
      <c r="X47" s="1">
        <v>2</v>
      </c>
      <c r="Y47" s="1">
        <v>2</v>
      </c>
      <c r="Z47" s="1">
        <v>5</v>
      </c>
      <c r="AA47" s="1">
        <v>1</v>
      </c>
      <c r="AB47" s="1">
        <v>1</v>
      </c>
      <c r="AC47" s="1">
        <v>58</v>
      </c>
      <c r="AD47" s="1">
        <v>32933</v>
      </c>
      <c r="AE47" s="1" t="s">
        <v>73</v>
      </c>
      <c r="AF47" s="1" t="b">
        <v>0</v>
      </c>
      <c r="AG47" s="1" t="b">
        <v>0</v>
      </c>
      <c r="AH47" s="1" t="b">
        <v>1</v>
      </c>
      <c r="AI47" s="1" t="b">
        <v>0</v>
      </c>
      <c r="AJ47" s="1">
        <v>2</v>
      </c>
      <c r="AK47" s="1">
        <v>363</v>
      </c>
    </row>
    <row r="48" spans="1:39" ht="15.75" customHeight="1">
      <c r="A48" s="1">
        <v>245</v>
      </c>
      <c r="B48" s="1">
        <v>131469</v>
      </c>
      <c r="C48" s="1" t="s">
        <v>578</v>
      </c>
      <c r="D48" s="1" t="s">
        <v>579</v>
      </c>
      <c r="E48" s="1" t="s">
        <v>562</v>
      </c>
      <c r="F48" s="1" t="s">
        <v>563</v>
      </c>
      <c r="G48" s="1">
        <v>20052</v>
      </c>
      <c r="H48" s="1" t="s">
        <v>70</v>
      </c>
      <c r="I48" s="1" t="s">
        <v>564</v>
      </c>
      <c r="J48" s="8" t="s">
        <v>580</v>
      </c>
      <c r="K48" s="1">
        <v>-77.047871000000001</v>
      </c>
      <c r="L48" s="1">
        <v>38.898650000000004</v>
      </c>
      <c r="M48" s="1">
        <v>53518</v>
      </c>
      <c r="N48" s="1">
        <v>69368</v>
      </c>
      <c r="O48" s="1">
        <v>69368</v>
      </c>
      <c r="P48" s="1">
        <v>69368</v>
      </c>
      <c r="Q48" s="1">
        <v>69368</v>
      </c>
      <c r="R48" s="1">
        <v>56368</v>
      </c>
      <c r="S48" s="1">
        <v>56368</v>
      </c>
      <c r="T48" s="107">
        <v>31770</v>
      </c>
      <c r="U48" s="98">
        <v>54</v>
      </c>
      <c r="V48" s="107">
        <v>31770</v>
      </c>
      <c r="W48" s="98">
        <v>54</v>
      </c>
      <c r="X48" s="1">
        <v>2</v>
      </c>
      <c r="Y48" s="1">
        <v>2</v>
      </c>
      <c r="Z48" s="1">
        <v>2</v>
      </c>
      <c r="AA48" s="1">
        <v>2</v>
      </c>
      <c r="AB48" s="1">
        <v>2</v>
      </c>
      <c r="AC48" s="1">
        <v>40</v>
      </c>
      <c r="AD48" s="1">
        <v>11504</v>
      </c>
      <c r="AE48" s="1" t="s">
        <v>123</v>
      </c>
      <c r="AF48" s="1" t="b">
        <v>0</v>
      </c>
      <c r="AG48" s="1" t="b">
        <v>0</v>
      </c>
      <c r="AH48" s="1" t="b">
        <v>1</v>
      </c>
      <c r="AI48" s="1" t="b">
        <v>0</v>
      </c>
      <c r="AJ48" s="1">
        <v>1</v>
      </c>
      <c r="AK48" s="1">
        <v>363</v>
      </c>
    </row>
    <row r="49" spans="1:37" ht="15.75" customHeight="1">
      <c r="A49" s="1">
        <v>246</v>
      </c>
      <c r="B49" s="1">
        <v>131496</v>
      </c>
      <c r="C49" s="1" t="s">
        <v>584</v>
      </c>
      <c r="D49" s="1" t="s">
        <v>585</v>
      </c>
      <c r="E49" s="1" t="s">
        <v>562</v>
      </c>
      <c r="F49" s="1" t="s">
        <v>563</v>
      </c>
      <c r="G49" s="1" t="s">
        <v>586</v>
      </c>
      <c r="H49" s="1" t="s">
        <v>70</v>
      </c>
      <c r="I49" s="1" t="s">
        <v>564</v>
      </c>
      <c r="J49" s="8" t="s">
        <v>587</v>
      </c>
      <c r="K49" s="1">
        <v>-77.073463000000004</v>
      </c>
      <c r="L49" s="1">
        <v>38.908808999999998</v>
      </c>
      <c r="M49" s="1">
        <v>52300</v>
      </c>
      <c r="N49" s="1">
        <v>71580</v>
      </c>
      <c r="O49" s="1">
        <v>71580</v>
      </c>
      <c r="P49" s="87" t="s">
        <v>1327</v>
      </c>
      <c r="Q49" s="87" t="s">
        <v>1327</v>
      </c>
      <c r="R49" s="87" t="s">
        <v>1327</v>
      </c>
      <c r="S49" s="87" t="s">
        <v>1327</v>
      </c>
      <c r="T49" s="107">
        <v>53136</v>
      </c>
      <c r="U49" s="98">
        <v>455</v>
      </c>
      <c r="V49" s="107">
        <v>53136</v>
      </c>
      <c r="W49" s="98">
        <v>455</v>
      </c>
      <c r="X49" s="1">
        <v>2</v>
      </c>
      <c r="Y49" s="1">
        <v>2</v>
      </c>
      <c r="Z49" s="1">
        <v>2</v>
      </c>
      <c r="AA49" s="1">
        <v>2</v>
      </c>
      <c r="AB49" s="1">
        <v>2</v>
      </c>
      <c r="AC49" s="1">
        <v>17</v>
      </c>
      <c r="AD49" s="1">
        <v>7453</v>
      </c>
      <c r="AE49" s="1" t="s">
        <v>123</v>
      </c>
      <c r="AF49" s="1" t="b">
        <v>0</v>
      </c>
      <c r="AG49" s="1" t="b">
        <v>0</v>
      </c>
      <c r="AH49" s="1" t="b">
        <v>0</v>
      </c>
      <c r="AI49" s="1" t="b">
        <v>0</v>
      </c>
      <c r="AJ49" s="1">
        <v>1</v>
      </c>
      <c r="AK49" s="1">
        <v>363</v>
      </c>
    </row>
    <row r="50" spans="1:37" ht="15.75" customHeight="1">
      <c r="A50" s="1">
        <v>247</v>
      </c>
      <c r="B50" s="1">
        <v>139755</v>
      </c>
      <c r="C50" s="1" t="s">
        <v>733</v>
      </c>
      <c r="D50" s="1" t="s">
        <v>734</v>
      </c>
      <c r="E50" s="1" t="s">
        <v>735</v>
      </c>
      <c r="F50" s="1" t="s">
        <v>736</v>
      </c>
      <c r="G50" s="1" t="s">
        <v>737</v>
      </c>
      <c r="H50" s="1" t="s">
        <v>70</v>
      </c>
      <c r="I50" s="1" t="s">
        <v>564</v>
      </c>
      <c r="J50" s="8" t="s">
        <v>738</v>
      </c>
      <c r="K50" s="1">
        <v>-84.394831999999994</v>
      </c>
      <c r="L50" s="1">
        <v>33.772419999999997</v>
      </c>
      <c r="M50" s="1">
        <v>12418</v>
      </c>
      <c r="N50" s="1">
        <v>28770</v>
      </c>
      <c r="O50" s="1">
        <v>49366</v>
      </c>
      <c r="P50" s="1">
        <v>31404</v>
      </c>
      <c r="Q50" s="1">
        <v>52000</v>
      </c>
      <c r="R50" s="1">
        <v>17278</v>
      </c>
      <c r="S50" s="1">
        <v>37874</v>
      </c>
      <c r="T50" s="107">
        <v>14064</v>
      </c>
      <c r="U50" s="107">
        <v>2194</v>
      </c>
      <c r="V50" s="107">
        <v>29140</v>
      </c>
      <c r="W50" s="107">
        <v>2194</v>
      </c>
      <c r="X50" s="1">
        <v>2</v>
      </c>
      <c r="Y50" s="1">
        <v>2</v>
      </c>
      <c r="Z50" s="1">
        <v>5</v>
      </c>
      <c r="AA50" s="1">
        <v>1</v>
      </c>
      <c r="AB50" s="1">
        <v>1</v>
      </c>
      <c r="AC50" s="1">
        <v>26</v>
      </c>
      <c r="AD50" s="1">
        <v>15489</v>
      </c>
      <c r="AE50" s="1" t="s">
        <v>73</v>
      </c>
      <c r="AF50" s="1" t="b">
        <v>0</v>
      </c>
      <c r="AG50" s="1" t="b">
        <v>0</v>
      </c>
      <c r="AH50" s="1" t="b">
        <v>1</v>
      </c>
      <c r="AI50" s="1" t="b">
        <v>0</v>
      </c>
      <c r="AJ50" s="1">
        <v>14</v>
      </c>
      <c r="AK50" s="1">
        <v>363</v>
      </c>
    </row>
    <row r="51" spans="1:37" ht="15.75" customHeight="1">
      <c r="A51" s="1">
        <v>261</v>
      </c>
      <c r="B51" s="1">
        <v>139940</v>
      </c>
      <c r="C51" s="1" t="s">
        <v>767</v>
      </c>
      <c r="D51" s="1" t="s">
        <v>768</v>
      </c>
      <c r="E51" s="1" t="s">
        <v>735</v>
      </c>
      <c r="F51" s="1" t="s">
        <v>736</v>
      </c>
      <c r="G51" s="1" t="s">
        <v>769</v>
      </c>
      <c r="H51" s="1" t="s">
        <v>70</v>
      </c>
      <c r="I51" s="1" t="s">
        <v>564</v>
      </c>
      <c r="J51" s="8" t="s">
        <v>770</v>
      </c>
      <c r="K51" s="1">
        <v>-84.386669999999995</v>
      </c>
      <c r="L51" s="1">
        <v>33.752699999999997</v>
      </c>
      <c r="M51" s="1">
        <v>9112</v>
      </c>
      <c r="N51" s="1">
        <v>26014</v>
      </c>
      <c r="O51" s="1">
        <v>40873</v>
      </c>
      <c r="P51" s="1">
        <v>25062</v>
      </c>
      <c r="Q51" s="1">
        <v>39921</v>
      </c>
      <c r="R51" s="1">
        <v>12802</v>
      </c>
      <c r="S51" s="1">
        <v>27661</v>
      </c>
      <c r="T51" s="107">
        <v>7164</v>
      </c>
      <c r="U51" s="107">
        <v>2128</v>
      </c>
      <c r="V51" s="107">
        <v>22662</v>
      </c>
      <c r="W51" s="107">
        <v>2128</v>
      </c>
      <c r="X51" s="1">
        <v>2</v>
      </c>
      <c r="Y51" s="1">
        <v>2</v>
      </c>
      <c r="Z51" s="1">
        <v>5</v>
      </c>
      <c r="AA51" s="1">
        <v>1</v>
      </c>
      <c r="AB51" s="1">
        <v>1</v>
      </c>
      <c r="AC51" s="1">
        <v>59</v>
      </c>
      <c r="AD51" s="1">
        <v>25228</v>
      </c>
      <c r="AE51" s="1" t="s">
        <v>73</v>
      </c>
      <c r="AF51" s="1" t="b">
        <v>0</v>
      </c>
      <c r="AG51" s="1" t="b">
        <v>0</v>
      </c>
      <c r="AH51" s="1" t="b">
        <v>0</v>
      </c>
      <c r="AI51" s="1" t="b">
        <v>0</v>
      </c>
      <c r="AJ51" s="1">
        <v>2</v>
      </c>
      <c r="AK51" s="1">
        <v>363</v>
      </c>
    </row>
    <row r="52" spans="1:37" ht="15.75" customHeight="1">
      <c r="A52" s="1">
        <v>263</v>
      </c>
      <c r="B52" s="1">
        <v>162654</v>
      </c>
      <c r="C52" s="1" t="s">
        <v>1345</v>
      </c>
      <c r="D52" s="1" t="s">
        <v>1346</v>
      </c>
      <c r="E52" s="1" t="s">
        <v>1347</v>
      </c>
      <c r="F52" s="1" t="s">
        <v>1324</v>
      </c>
      <c r="G52" s="1" t="s">
        <v>1348</v>
      </c>
      <c r="H52" s="1" t="s">
        <v>70</v>
      </c>
      <c r="I52" s="1" t="s">
        <v>564</v>
      </c>
      <c r="J52" s="8" t="s">
        <v>1349</v>
      </c>
      <c r="K52" s="1">
        <v>-76.594842999999997</v>
      </c>
      <c r="L52" s="1">
        <v>39.410175000000002</v>
      </c>
      <c r="M52" s="1">
        <v>43440</v>
      </c>
      <c r="N52" s="1">
        <v>59810</v>
      </c>
      <c r="O52" s="1">
        <v>59810</v>
      </c>
      <c r="P52" s="1">
        <v>55840</v>
      </c>
      <c r="Q52" s="1">
        <v>55840</v>
      </c>
      <c r="R52" s="1">
        <v>47340</v>
      </c>
      <c r="S52" s="1">
        <v>47340</v>
      </c>
      <c r="T52" s="107">
        <v>8982</v>
      </c>
      <c r="U52" s="98">
        <v>65</v>
      </c>
      <c r="V52" s="107">
        <v>8982</v>
      </c>
      <c r="W52" s="98">
        <v>65</v>
      </c>
      <c r="X52" s="1">
        <v>2</v>
      </c>
      <c r="Y52" s="1">
        <v>2</v>
      </c>
      <c r="Z52" s="1">
        <v>2</v>
      </c>
      <c r="AA52" s="1">
        <v>2</v>
      </c>
      <c r="AB52" s="1">
        <v>2</v>
      </c>
      <c r="AC52" s="1">
        <v>79</v>
      </c>
      <c r="AD52" s="1">
        <v>1473</v>
      </c>
      <c r="AE52" s="1" t="s">
        <v>123</v>
      </c>
      <c r="AF52" s="1" t="b">
        <v>0</v>
      </c>
      <c r="AG52" s="1" t="b">
        <v>0</v>
      </c>
      <c r="AH52" s="1" t="b">
        <v>1</v>
      </c>
      <c r="AI52" s="1" t="b">
        <v>0</v>
      </c>
      <c r="AJ52" s="1">
        <v>1</v>
      </c>
      <c r="AK52" s="1">
        <v>363</v>
      </c>
    </row>
    <row r="53" spans="1:37" ht="15.75" customHeight="1">
      <c r="A53" s="1">
        <v>264</v>
      </c>
      <c r="B53" s="1">
        <v>232265</v>
      </c>
      <c r="C53" s="1" t="s">
        <v>2773</v>
      </c>
      <c r="D53" s="1" t="s">
        <v>2774</v>
      </c>
      <c r="E53" s="1" t="s">
        <v>2775</v>
      </c>
      <c r="F53" s="1" t="s">
        <v>2776</v>
      </c>
      <c r="G53" s="1" t="s">
        <v>2777</v>
      </c>
      <c r="H53" s="1" t="s">
        <v>70</v>
      </c>
      <c r="I53" s="1" t="s">
        <v>564</v>
      </c>
      <c r="J53" s="8" t="s">
        <v>2778</v>
      </c>
      <c r="K53" s="1">
        <v>-76.339161000000004</v>
      </c>
      <c r="L53" s="1">
        <v>37.019944000000002</v>
      </c>
      <c r="M53" s="1">
        <v>25441</v>
      </c>
      <c r="N53" s="1">
        <v>40559</v>
      </c>
      <c r="O53" s="1">
        <v>40559</v>
      </c>
      <c r="P53" s="1">
        <v>43326</v>
      </c>
      <c r="Q53" s="1">
        <v>43326</v>
      </c>
      <c r="R53" s="1">
        <v>29841</v>
      </c>
      <c r="S53" s="1">
        <v>29841</v>
      </c>
      <c r="T53" s="107">
        <v>13099</v>
      </c>
      <c r="U53" s="98">
        <v>35</v>
      </c>
      <c r="V53" s="107">
        <v>13099</v>
      </c>
      <c r="W53" s="98">
        <v>35</v>
      </c>
      <c r="X53" s="1">
        <v>1</v>
      </c>
      <c r="Y53" s="1">
        <v>2</v>
      </c>
      <c r="Z53" s="1">
        <v>5</v>
      </c>
      <c r="AA53" s="1">
        <v>2</v>
      </c>
      <c r="AB53" s="1">
        <v>2</v>
      </c>
      <c r="AC53" s="1">
        <v>65</v>
      </c>
      <c r="AD53" s="1">
        <v>3836</v>
      </c>
      <c r="AE53" s="1" t="s">
        <v>123</v>
      </c>
      <c r="AF53" s="1" t="b">
        <v>0</v>
      </c>
      <c r="AG53" s="1" t="b">
        <v>0</v>
      </c>
      <c r="AH53" s="1" t="b">
        <v>1</v>
      </c>
      <c r="AI53" s="1" t="b">
        <v>0</v>
      </c>
      <c r="AJ53" s="1">
        <v>1</v>
      </c>
      <c r="AK53" s="1">
        <v>363</v>
      </c>
    </row>
    <row r="54" spans="1:37" ht="15.75" customHeight="1">
      <c r="A54" s="1">
        <v>265</v>
      </c>
      <c r="B54" s="1">
        <v>166027</v>
      </c>
      <c r="C54" s="1" t="s">
        <v>1181</v>
      </c>
      <c r="D54" s="1" t="s">
        <v>1182</v>
      </c>
      <c r="E54" s="1" t="s">
        <v>1183</v>
      </c>
      <c r="F54" s="1" t="s">
        <v>1151</v>
      </c>
      <c r="G54" s="1">
        <v>2138</v>
      </c>
      <c r="H54" s="1" t="s">
        <v>538</v>
      </c>
      <c r="I54" s="1" t="s">
        <v>539</v>
      </c>
      <c r="J54" s="8" t="s">
        <v>1184</v>
      </c>
      <c r="K54" s="1">
        <v>-71.118313000000001</v>
      </c>
      <c r="L54" s="1">
        <v>42.374471</v>
      </c>
      <c r="M54" s="1">
        <v>48949</v>
      </c>
      <c r="N54" s="1">
        <v>69600</v>
      </c>
      <c r="O54" s="1">
        <v>69600</v>
      </c>
      <c r="P54" s="1">
        <v>69600</v>
      </c>
      <c r="Q54" s="1">
        <v>69600</v>
      </c>
      <c r="R54" s="87" t="s">
        <v>1327</v>
      </c>
      <c r="S54" s="87" t="s">
        <v>1327</v>
      </c>
      <c r="T54" s="107">
        <v>49448</v>
      </c>
      <c r="U54" s="107">
        <v>1206</v>
      </c>
      <c r="V54" s="107">
        <v>49448</v>
      </c>
      <c r="W54" s="107">
        <v>1206</v>
      </c>
      <c r="X54" s="1">
        <v>2</v>
      </c>
      <c r="Y54" s="1">
        <v>2</v>
      </c>
      <c r="Z54" s="1">
        <v>1</v>
      </c>
      <c r="AA54" s="1">
        <v>2</v>
      </c>
      <c r="AB54" s="1">
        <v>2</v>
      </c>
      <c r="AC54" s="1">
        <v>5</v>
      </c>
      <c r="AD54" s="1">
        <v>9915</v>
      </c>
      <c r="AE54" s="1" t="s">
        <v>123</v>
      </c>
      <c r="AF54" s="1" t="b">
        <v>0</v>
      </c>
      <c r="AG54" s="1" t="b">
        <v>1</v>
      </c>
      <c r="AH54" s="1" t="b">
        <v>0</v>
      </c>
      <c r="AI54" s="1" t="b">
        <v>0</v>
      </c>
      <c r="AJ54" s="1">
        <v>11</v>
      </c>
      <c r="AK54" s="1">
        <v>295</v>
      </c>
    </row>
    <row r="55" spans="1:37" ht="15.75" customHeight="1">
      <c r="A55" s="1">
        <v>276</v>
      </c>
      <c r="B55" s="1">
        <v>131520</v>
      </c>
      <c r="C55" s="1" t="s">
        <v>590</v>
      </c>
      <c r="D55" s="1" t="s">
        <v>591</v>
      </c>
      <c r="E55" s="1" t="s">
        <v>562</v>
      </c>
      <c r="F55" s="1" t="s">
        <v>563</v>
      </c>
      <c r="G55" s="1" t="s">
        <v>592</v>
      </c>
      <c r="H55" s="1" t="s">
        <v>70</v>
      </c>
      <c r="I55" s="1" t="s">
        <v>564</v>
      </c>
      <c r="J55" s="8" t="s">
        <v>593</v>
      </c>
      <c r="K55" s="1">
        <v>-77.019478000000007</v>
      </c>
      <c r="L55" s="1">
        <v>38.920738999999998</v>
      </c>
      <c r="M55" s="1">
        <v>25697</v>
      </c>
      <c r="N55" s="1">
        <v>43201</v>
      </c>
      <c r="O55" s="1">
        <v>43201</v>
      </c>
      <c r="P55" s="87">
        <v>48752</v>
      </c>
      <c r="Q55" s="87">
        <v>48752</v>
      </c>
      <c r="R55" s="87" t="s">
        <v>1327</v>
      </c>
      <c r="S55" s="87" t="s">
        <v>1327</v>
      </c>
      <c r="T55" s="107">
        <v>32248</v>
      </c>
      <c r="U55" s="107">
        <v>1976</v>
      </c>
      <c r="V55" s="107">
        <v>32248</v>
      </c>
      <c r="W55" s="107">
        <v>1976</v>
      </c>
      <c r="X55" s="1">
        <v>1</v>
      </c>
      <c r="Y55" s="1">
        <v>2</v>
      </c>
      <c r="Z55" s="1">
        <v>2</v>
      </c>
      <c r="AA55" s="1">
        <v>2</v>
      </c>
      <c r="AB55" s="1">
        <v>2</v>
      </c>
      <c r="AC55" s="1">
        <v>30</v>
      </c>
      <c r="AD55" s="1">
        <v>5899</v>
      </c>
      <c r="AE55" s="1" t="s">
        <v>123</v>
      </c>
      <c r="AF55" s="1" t="b">
        <v>0</v>
      </c>
      <c r="AG55" s="1" t="b">
        <v>0</v>
      </c>
      <c r="AH55" s="1" t="b">
        <v>1</v>
      </c>
      <c r="AI55" s="1" t="b">
        <v>0</v>
      </c>
      <c r="AJ55" s="1">
        <v>1</v>
      </c>
      <c r="AK55" s="1">
        <v>363</v>
      </c>
    </row>
    <row r="56" spans="1:37" ht="15.75" customHeight="1">
      <c r="A56" s="1">
        <v>277</v>
      </c>
      <c r="B56" s="1">
        <v>145725</v>
      </c>
      <c r="C56" s="1" t="s">
        <v>881</v>
      </c>
      <c r="D56" s="1" t="s">
        <v>882</v>
      </c>
      <c r="E56" s="1" t="s">
        <v>883</v>
      </c>
      <c r="F56" s="1" t="s">
        <v>884</v>
      </c>
      <c r="G56" s="1">
        <v>60616</v>
      </c>
      <c r="H56" s="1" t="s">
        <v>834</v>
      </c>
      <c r="I56" s="1" t="s">
        <v>885</v>
      </c>
      <c r="J56" s="8" t="s">
        <v>886</v>
      </c>
      <c r="K56" s="1">
        <v>-87.627320999999995</v>
      </c>
      <c r="L56" s="1">
        <v>41.831299999999999</v>
      </c>
      <c r="M56" s="1">
        <v>45864</v>
      </c>
      <c r="N56" s="1">
        <v>63749</v>
      </c>
      <c r="O56" s="1">
        <v>63749</v>
      </c>
      <c r="P56" s="1">
        <v>63772</v>
      </c>
      <c r="Q56" s="1">
        <v>63772</v>
      </c>
      <c r="R56" s="1">
        <v>52972</v>
      </c>
      <c r="S56" s="1">
        <v>52972</v>
      </c>
      <c r="T56" s="107">
        <v>29075</v>
      </c>
      <c r="U56" s="107">
        <v>1620</v>
      </c>
      <c r="V56" s="107">
        <v>29075</v>
      </c>
      <c r="W56" s="107">
        <v>1620</v>
      </c>
      <c r="X56" s="1">
        <v>2</v>
      </c>
      <c r="Y56" s="1">
        <v>2</v>
      </c>
      <c r="Z56" s="1">
        <v>3</v>
      </c>
      <c r="AA56" s="1">
        <v>2</v>
      </c>
      <c r="AB56" s="1">
        <v>2</v>
      </c>
      <c r="AC56" s="1">
        <v>57</v>
      </c>
      <c r="AD56" s="1">
        <v>2944</v>
      </c>
      <c r="AE56" s="1" t="s">
        <v>123</v>
      </c>
      <c r="AF56" s="1" t="b">
        <v>0</v>
      </c>
      <c r="AG56" s="1" t="b">
        <v>1</v>
      </c>
      <c r="AH56" s="1" t="b">
        <v>1</v>
      </c>
      <c r="AI56" s="1" t="b">
        <v>0</v>
      </c>
      <c r="AJ56" s="1">
        <v>5</v>
      </c>
      <c r="AK56" s="1">
        <v>253</v>
      </c>
    </row>
    <row r="57" spans="1:37" ht="15.75" customHeight="1">
      <c r="A57" s="1">
        <v>282</v>
      </c>
      <c r="B57" s="1">
        <v>213020</v>
      </c>
      <c r="C57" s="103" t="s">
        <v>2325</v>
      </c>
      <c r="D57" s="1" t="s">
        <v>2326</v>
      </c>
      <c r="E57" s="1" t="s">
        <v>2327</v>
      </c>
      <c r="F57" s="1" t="s">
        <v>2274</v>
      </c>
      <c r="G57" s="1" t="s">
        <v>2328</v>
      </c>
      <c r="H57" s="1" t="s">
        <v>538</v>
      </c>
      <c r="I57" s="1" t="s">
        <v>1797</v>
      </c>
      <c r="J57" s="8" t="s">
        <v>2329</v>
      </c>
      <c r="K57" s="1">
        <v>-79.159869</v>
      </c>
      <c r="L57" s="1">
        <v>40.615589</v>
      </c>
      <c r="M57" s="1">
        <v>12119</v>
      </c>
      <c r="N57" s="1">
        <v>27309</v>
      </c>
      <c r="O57" s="1">
        <v>32461</v>
      </c>
      <c r="P57" s="1">
        <v>27361</v>
      </c>
      <c r="Q57" s="1">
        <v>32513</v>
      </c>
      <c r="R57" s="1">
        <v>15981</v>
      </c>
      <c r="S57" s="1">
        <v>21133</v>
      </c>
      <c r="T57" s="107" t="s">
        <v>4225</v>
      </c>
      <c r="U57" s="107" t="s">
        <v>4225</v>
      </c>
      <c r="V57" s="107" t="s">
        <v>4225</v>
      </c>
      <c r="W57" s="107" t="s">
        <v>4225</v>
      </c>
      <c r="X57" s="1">
        <v>2</v>
      </c>
      <c r="Y57" s="1">
        <v>2</v>
      </c>
      <c r="Z57" s="1">
        <v>2</v>
      </c>
      <c r="AA57" s="1">
        <v>1</v>
      </c>
      <c r="AB57" s="1">
        <v>1</v>
      </c>
      <c r="AC57" s="1">
        <v>92</v>
      </c>
      <c r="AD57" s="1">
        <v>10743</v>
      </c>
      <c r="AE57" s="1" t="s">
        <v>73</v>
      </c>
      <c r="AF57" s="1" t="b">
        <v>0</v>
      </c>
      <c r="AG57" s="1" t="b">
        <v>0</v>
      </c>
      <c r="AH57" s="1" t="b">
        <v>1</v>
      </c>
      <c r="AI57" s="1" t="b">
        <v>0</v>
      </c>
      <c r="AJ57" s="1">
        <v>2</v>
      </c>
      <c r="AK57" s="1">
        <v>295</v>
      </c>
    </row>
    <row r="58" spans="1:37" ht="15.75" customHeight="1">
      <c r="A58" s="1">
        <v>284</v>
      </c>
      <c r="B58" s="1">
        <v>151351</v>
      </c>
      <c r="C58" s="1" t="s">
        <v>1000</v>
      </c>
      <c r="D58" s="1" t="s">
        <v>1001</v>
      </c>
      <c r="E58" s="1" t="s">
        <v>1002</v>
      </c>
      <c r="F58" s="1" t="s">
        <v>982</v>
      </c>
      <c r="G58" s="1" t="s">
        <v>1003</v>
      </c>
      <c r="H58" s="1" t="s">
        <v>834</v>
      </c>
      <c r="I58" s="1" t="s">
        <v>885</v>
      </c>
      <c r="J58" s="8" t="s">
        <v>1004</v>
      </c>
      <c r="K58" s="1">
        <v>-86.526904000000002</v>
      </c>
      <c r="L58" s="1">
        <v>39.166383000000003</v>
      </c>
      <c r="M58" s="1">
        <v>10533</v>
      </c>
      <c r="N58" s="1">
        <v>24427</v>
      </c>
      <c r="O58" s="1">
        <v>48739</v>
      </c>
      <c r="P58" s="1">
        <v>24427</v>
      </c>
      <c r="Q58" s="1">
        <v>48739</v>
      </c>
      <c r="R58" s="1">
        <v>15663</v>
      </c>
      <c r="S58" s="1">
        <v>39975</v>
      </c>
      <c r="T58" s="107">
        <v>9786</v>
      </c>
      <c r="U58" s="107">
        <v>1406</v>
      </c>
      <c r="V58" s="107">
        <v>31932</v>
      </c>
      <c r="W58" s="107">
        <v>1406</v>
      </c>
      <c r="X58" s="1">
        <v>2</v>
      </c>
      <c r="Y58" s="1">
        <v>2</v>
      </c>
      <c r="Z58" s="1">
        <v>3</v>
      </c>
      <c r="AA58" s="1">
        <v>1</v>
      </c>
      <c r="AB58" s="1">
        <v>1</v>
      </c>
      <c r="AC58" s="1">
        <v>79</v>
      </c>
      <c r="AD58" s="1">
        <v>39184</v>
      </c>
      <c r="AE58" s="1" t="s">
        <v>73</v>
      </c>
      <c r="AF58" s="1" t="b">
        <v>0</v>
      </c>
      <c r="AG58" s="1" t="b">
        <v>0</v>
      </c>
      <c r="AH58" s="1" t="b">
        <v>1</v>
      </c>
      <c r="AI58" s="1" t="b">
        <v>0</v>
      </c>
      <c r="AJ58" s="1">
        <v>4</v>
      </c>
      <c r="AK58" s="1">
        <v>253</v>
      </c>
    </row>
    <row r="59" spans="1:37" ht="15.75" customHeight="1">
      <c r="A59" s="1">
        <v>288</v>
      </c>
      <c r="B59" s="1">
        <v>153603</v>
      </c>
      <c r="C59" s="1" t="s">
        <v>829</v>
      </c>
      <c r="D59" s="1" t="s">
        <v>830</v>
      </c>
      <c r="E59" s="1" t="s">
        <v>831</v>
      </c>
      <c r="F59" s="1" t="s">
        <v>832</v>
      </c>
      <c r="G59" s="1" t="s">
        <v>833</v>
      </c>
      <c r="H59" s="1" t="s">
        <v>834</v>
      </c>
      <c r="I59" s="1" t="s">
        <v>835</v>
      </c>
      <c r="J59" s="8" t="s">
        <v>836</v>
      </c>
      <c r="K59" s="1">
        <v>-93.648504000000003</v>
      </c>
      <c r="L59" s="1">
        <v>42.026212000000001</v>
      </c>
      <c r="M59" s="1">
        <v>8636</v>
      </c>
      <c r="N59" s="1">
        <v>20606</v>
      </c>
      <c r="O59" s="1">
        <v>34442</v>
      </c>
      <c r="P59" s="1">
        <v>20606</v>
      </c>
      <c r="Q59" s="1">
        <v>34442</v>
      </c>
      <c r="R59" s="1">
        <v>12060</v>
      </c>
      <c r="S59" s="1">
        <v>25896</v>
      </c>
      <c r="T59" s="107">
        <v>9758</v>
      </c>
      <c r="U59" s="107">
        <v>1228</v>
      </c>
      <c r="V59" s="107">
        <v>24720</v>
      </c>
      <c r="W59" s="107">
        <v>1228</v>
      </c>
      <c r="X59" s="1">
        <v>2</v>
      </c>
      <c r="Y59" s="1">
        <v>2</v>
      </c>
      <c r="Z59" s="1">
        <v>4</v>
      </c>
      <c r="AA59" s="1">
        <v>1</v>
      </c>
      <c r="AB59" s="1">
        <v>1</v>
      </c>
      <c r="AC59" s="1">
        <v>87</v>
      </c>
      <c r="AD59" s="1">
        <v>30671</v>
      </c>
      <c r="AE59" s="1" t="s">
        <v>73</v>
      </c>
      <c r="AF59" s="1" t="b">
        <v>1</v>
      </c>
      <c r="AG59" s="1" t="b">
        <v>1</v>
      </c>
      <c r="AH59" s="1" t="b">
        <v>1</v>
      </c>
      <c r="AI59" s="1" t="b">
        <v>1</v>
      </c>
      <c r="AJ59" s="1">
        <v>14</v>
      </c>
      <c r="AK59" s="1">
        <v>253</v>
      </c>
    </row>
    <row r="60" spans="1:37" ht="15.75" customHeight="1">
      <c r="A60" s="1">
        <v>302</v>
      </c>
      <c r="B60" s="1">
        <v>175856</v>
      </c>
      <c r="C60" s="1" t="s">
        <v>1649</v>
      </c>
      <c r="D60" s="1" t="s">
        <v>1650</v>
      </c>
      <c r="E60" s="1" t="s">
        <v>1651</v>
      </c>
      <c r="F60" s="1" t="s">
        <v>1652</v>
      </c>
      <c r="G60" s="1">
        <v>39217</v>
      </c>
      <c r="H60" s="1" t="s">
        <v>70</v>
      </c>
      <c r="I60" s="1" t="s">
        <v>71</v>
      </c>
      <c r="J60" s="8" t="s">
        <v>1653</v>
      </c>
      <c r="K60" s="1">
        <v>-90.206630000000004</v>
      </c>
      <c r="L60" s="1">
        <v>32.296781000000003</v>
      </c>
      <c r="M60" s="1">
        <v>7621</v>
      </c>
      <c r="N60" s="1">
        <v>23096</v>
      </c>
      <c r="O60" s="1">
        <v>33789</v>
      </c>
      <c r="P60" s="1">
        <v>20221</v>
      </c>
      <c r="Q60" s="1">
        <v>30914</v>
      </c>
      <c r="R60" s="1">
        <v>14121</v>
      </c>
      <c r="S60" s="1">
        <v>24814</v>
      </c>
      <c r="T60" s="107">
        <v>8270</v>
      </c>
      <c r="U60" s="98">
        <v>175</v>
      </c>
      <c r="V60" s="107">
        <v>8270</v>
      </c>
      <c r="W60" s="98">
        <v>175</v>
      </c>
      <c r="X60" s="1">
        <v>1</v>
      </c>
      <c r="Y60" s="1">
        <v>2</v>
      </c>
      <c r="Z60" s="1">
        <v>5</v>
      </c>
      <c r="AA60" s="1">
        <v>1</v>
      </c>
      <c r="AB60" s="1">
        <v>1</v>
      </c>
      <c r="AC60" s="1">
        <v>63</v>
      </c>
      <c r="AD60" s="1">
        <v>7492</v>
      </c>
      <c r="AE60" s="1" t="s">
        <v>73</v>
      </c>
      <c r="AF60" s="1" t="b">
        <v>0</v>
      </c>
      <c r="AG60" s="1" t="b">
        <v>0</v>
      </c>
      <c r="AH60" s="1" t="b">
        <v>1</v>
      </c>
      <c r="AI60" s="1" t="b">
        <v>0</v>
      </c>
      <c r="AJ60" s="1">
        <v>2</v>
      </c>
      <c r="AK60" s="1">
        <v>363</v>
      </c>
    </row>
    <row r="61" spans="1:37" ht="15.75" customHeight="1">
      <c r="A61" s="1">
        <v>304</v>
      </c>
      <c r="B61" s="1">
        <v>232423</v>
      </c>
      <c r="C61" s="103" t="s">
        <v>2781</v>
      </c>
      <c r="D61" s="1" t="s">
        <v>2782</v>
      </c>
      <c r="E61" s="1" t="s">
        <v>2783</v>
      </c>
      <c r="F61" s="1" t="s">
        <v>2776</v>
      </c>
      <c r="G61" s="1">
        <v>22807</v>
      </c>
      <c r="H61" s="1" t="s">
        <v>70</v>
      </c>
      <c r="I61" s="1" t="s">
        <v>564</v>
      </c>
      <c r="J61" s="8" t="s">
        <v>2784</v>
      </c>
      <c r="K61" s="1">
        <v>-78.870483999999905</v>
      </c>
      <c r="L61" s="1">
        <v>38.436310999999897</v>
      </c>
      <c r="M61" s="1">
        <v>10830</v>
      </c>
      <c r="N61" s="1">
        <v>26122</v>
      </c>
      <c r="O61" s="1">
        <v>42522</v>
      </c>
      <c r="P61" s="1">
        <v>26122</v>
      </c>
      <c r="Q61" s="1">
        <v>42522</v>
      </c>
      <c r="R61" s="1">
        <v>17026</v>
      </c>
      <c r="S61" s="1">
        <v>33426</v>
      </c>
      <c r="T61" s="107" t="s">
        <v>4225</v>
      </c>
      <c r="U61" s="107" t="s">
        <v>4225</v>
      </c>
      <c r="V61" s="107" t="s">
        <v>4225</v>
      </c>
      <c r="W61" s="107" t="s">
        <v>4225</v>
      </c>
      <c r="X61" s="1">
        <v>2</v>
      </c>
      <c r="Y61" s="1">
        <v>2</v>
      </c>
      <c r="Z61" s="1">
        <v>5</v>
      </c>
      <c r="AA61" s="1">
        <v>1</v>
      </c>
      <c r="AB61" s="1">
        <v>1</v>
      </c>
      <c r="AC61" s="1">
        <v>72</v>
      </c>
      <c r="AD61" s="1">
        <v>19548</v>
      </c>
      <c r="AE61" s="1" t="s">
        <v>73</v>
      </c>
      <c r="AF61" s="1" t="b">
        <v>0</v>
      </c>
      <c r="AG61" s="1" t="b">
        <v>0</v>
      </c>
      <c r="AH61" s="1" t="b">
        <v>0</v>
      </c>
      <c r="AI61" s="1" t="b">
        <v>0</v>
      </c>
      <c r="AJ61" s="1">
        <v>1</v>
      </c>
      <c r="AK61" s="1">
        <v>363</v>
      </c>
    </row>
    <row r="62" spans="1:37" ht="15.75" customHeight="1">
      <c r="A62" s="1">
        <v>305</v>
      </c>
      <c r="B62" s="1">
        <v>215099</v>
      </c>
      <c r="C62" s="1" t="s">
        <v>2335</v>
      </c>
      <c r="D62" s="1" t="s">
        <v>2336</v>
      </c>
      <c r="E62" s="1" t="s">
        <v>2315</v>
      </c>
      <c r="F62" s="1" t="s">
        <v>2274</v>
      </c>
      <c r="G62" s="1" t="s">
        <v>2337</v>
      </c>
      <c r="H62" s="1" t="s">
        <v>538</v>
      </c>
      <c r="I62" s="1" t="s">
        <v>1797</v>
      </c>
      <c r="J62" s="8" t="s">
        <v>2338</v>
      </c>
      <c r="K62" s="1">
        <v>-75.192644999999999</v>
      </c>
      <c r="L62" s="1">
        <v>40.022882000000003</v>
      </c>
      <c r="M62" s="1">
        <v>39280</v>
      </c>
      <c r="N62" s="1">
        <v>57931</v>
      </c>
      <c r="O62" s="1">
        <v>57931</v>
      </c>
      <c r="P62" s="1">
        <v>58180</v>
      </c>
      <c r="Q62" s="1">
        <v>58180</v>
      </c>
      <c r="R62" s="1">
        <v>45176</v>
      </c>
      <c r="S62" s="1">
        <v>45176</v>
      </c>
      <c r="T62" s="107">
        <v>21420</v>
      </c>
      <c r="U62" s="98">
        <v>558</v>
      </c>
      <c r="V62" s="107">
        <v>21420</v>
      </c>
      <c r="W62" s="98">
        <v>558</v>
      </c>
      <c r="X62" s="1">
        <v>2</v>
      </c>
      <c r="Y62" s="1">
        <v>2</v>
      </c>
      <c r="Z62" s="1">
        <v>2</v>
      </c>
      <c r="AA62" s="1">
        <v>2</v>
      </c>
      <c r="AB62" s="1">
        <v>2</v>
      </c>
      <c r="AC62" s="1">
        <v>61</v>
      </c>
      <c r="AD62" s="1">
        <v>2701</v>
      </c>
      <c r="AE62" s="1" t="s">
        <v>123</v>
      </c>
      <c r="AF62" s="1" t="b">
        <v>0</v>
      </c>
      <c r="AG62" s="1" t="b">
        <v>0</v>
      </c>
      <c r="AH62" s="1" t="b">
        <v>1</v>
      </c>
      <c r="AI62" s="1" t="b">
        <v>0</v>
      </c>
      <c r="AJ62" s="1">
        <v>13</v>
      </c>
      <c r="AK62" s="1">
        <v>295</v>
      </c>
    </row>
    <row r="63" spans="1:37" ht="15.75" customHeight="1">
      <c r="A63" s="1">
        <v>318</v>
      </c>
      <c r="B63" s="1">
        <v>146339</v>
      </c>
      <c r="C63" s="1" t="s">
        <v>894</v>
      </c>
      <c r="D63" s="1" t="s">
        <v>895</v>
      </c>
      <c r="E63" s="1" t="s">
        <v>896</v>
      </c>
      <c r="F63" s="1" t="s">
        <v>884</v>
      </c>
      <c r="G63" s="1" t="s">
        <v>897</v>
      </c>
      <c r="H63" s="1" t="s">
        <v>834</v>
      </c>
      <c r="I63" s="1" t="s">
        <v>885</v>
      </c>
      <c r="J63" s="8" t="s">
        <v>898</v>
      </c>
      <c r="K63" s="1">
        <v>-88.289707999999905</v>
      </c>
      <c r="L63" s="1">
        <v>42.058959999999999</v>
      </c>
      <c r="M63" s="1">
        <v>29434</v>
      </c>
      <c r="N63" s="1">
        <v>42794</v>
      </c>
      <c r="O63" s="1">
        <v>42794</v>
      </c>
      <c r="P63" s="1">
        <v>40704</v>
      </c>
      <c r="Q63" s="1">
        <v>40704</v>
      </c>
      <c r="R63" s="1">
        <v>34204</v>
      </c>
      <c r="S63" s="1">
        <v>34204</v>
      </c>
      <c r="T63" s="107">
        <v>18400</v>
      </c>
      <c r="U63" s="98">
        <v>500</v>
      </c>
      <c r="V63" s="107">
        <v>18400</v>
      </c>
      <c r="W63" s="98">
        <v>500</v>
      </c>
      <c r="X63" s="1">
        <v>2</v>
      </c>
      <c r="Y63" s="1">
        <v>2</v>
      </c>
      <c r="Z63" s="1">
        <v>3</v>
      </c>
      <c r="AA63" s="1">
        <v>2</v>
      </c>
      <c r="AB63" s="1">
        <v>2</v>
      </c>
      <c r="AC63" s="1">
        <v>75</v>
      </c>
      <c r="AD63" s="1">
        <v>1135</v>
      </c>
      <c r="AE63" s="1" t="s">
        <v>123</v>
      </c>
      <c r="AF63" s="1" t="b">
        <v>0</v>
      </c>
      <c r="AG63" s="1" t="b">
        <v>0</v>
      </c>
      <c r="AH63" s="1" t="b">
        <v>0</v>
      </c>
      <c r="AI63" s="1" t="b">
        <v>0</v>
      </c>
      <c r="AJ63" s="1">
        <v>3</v>
      </c>
      <c r="AK63" s="1">
        <v>253</v>
      </c>
    </row>
    <row r="64" spans="1:37" ht="15.75" customHeight="1">
      <c r="A64" s="1">
        <v>321</v>
      </c>
      <c r="B64" s="1">
        <v>155399</v>
      </c>
      <c r="C64" s="1" t="s">
        <v>1030</v>
      </c>
      <c r="D64" s="1" t="s">
        <v>1031</v>
      </c>
      <c r="E64" s="1" t="s">
        <v>1032</v>
      </c>
      <c r="F64" s="1" t="s">
        <v>1033</v>
      </c>
      <c r="G64" s="1">
        <v>66506</v>
      </c>
      <c r="H64" s="1" t="s">
        <v>834</v>
      </c>
      <c r="I64" s="1" t="s">
        <v>835</v>
      </c>
      <c r="J64" s="8" t="s">
        <v>1034</v>
      </c>
      <c r="K64" s="1">
        <v>-96.581076999999993</v>
      </c>
      <c r="L64" s="1">
        <v>39.188648000000001</v>
      </c>
      <c r="M64" s="1">
        <v>10135</v>
      </c>
      <c r="N64" s="1">
        <v>24339</v>
      </c>
      <c r="O64" s="1">
        <v>39696</v>
      </c>
      <c r="P64" s="1">
        <v>22663</v>
      </c>
      <c r="Q64" s="1">
        <v>38020</v>
      </c>
      <c r="R64" s="1">
        <v>14735</v>
      </c>
      <c r="S64" s="1">
        <v>30092</v>
      </c>
      <c r="T64" s="107">
        <v>10212</v>
      </c>
      <c r="U64" s="107">
        <v>1065</v>
      </c>
      <c r="V64" s="107">
        <v>23050</v>
      </c>
      <c r="W64" s="107">
        <v>1065</v>
      </c>
      <c r="X64" s="1">
        <v>2</v>
      </c>
      <c r="Y64" s="1">
        <v>2</v>
      </c>
      <c r="Z64" s="1">
        <v>4</v>
      </c>
      <c r="AA64" s="1">
        <v>1</v>
      </c>
      <c r="AB64" s="1">
        <v>1</v>
      </c>
      <c r="AC64" s="1">
        <v>94</v>
      </c>
      <c r="AD64" s="1">
        <v>19472</v>
      </c>
      <c r="AE64" s="1" t="s">
        <v>73</v>
      </c>
      <c r="AF64" s="1" t="b">
        <v>1</v>
      </c>
      <c r="AG64" s="1" t="b">
        <v>0</v>
      </c>
      <c r="AH64" s="1" t="b">
        <v>1</v>
      </c>
      <c r="AI64" s="1" t="b">
        <v>1</v>
      </c>
      <c r="AJ64" s="1">
        <v>5</v>
      </c>
      <c r="AK64" s="1">
        <v>253</v>
      </c>
    </row>
    <row r="65" spans="1:37" ht="15.75" customHeight="1">
      <c r="A65" s="1">
        <v>326</v>
      </c>
      <c r="B65" s="1">
        <v>185262</v>
      </c>
      <c r="C65" s="1" t="s">
        <v>1793</v>
      </c>
      <c r="D65" s="1" t="s">
        <v>1794</v>
      </c>
      <c r="E65" s="1" t="s">
        <v>1795</v>
      </c>
      <c r="F65" s="1" t="s">
        <v>1796</v>
      </c>
      <c r="G65" s="1">
        <v>7083</v>
      </c>
      <c r="H65" s="1" t="s">
        <v>538</v>
      </c>
      <c r="I65" s="1" t="s">
        <v>1797</v>
      </c>
      <c r="J65" s="8" t="s">
        <v>1798</v>
      </c>
      <c r="K65" s="1">
        <v>-74.234667999999999</v>
      </c>
      <c r="L65" s="1">
        <v>40.679428999999999</v>
      </c>
      <c r="M65" s="1">
        <v>12107</v>
      </c>
      <c r="N65" s="1">
        <v>29261</v>
      </c>
      <c r="O65" s="1">
        <v>36163</v>
      </c>
      <c r="P65" s="1">
        <v>27729</v>
      </c>
      <c r="Q65" s="1">
        <v>34631</v>
      </c>
      <c r="R65" s="1">
        <v>17107</v>
      </c>
      <c r="S65" s="1">
        <v>24009</v>
      </c>
      <c r="T65" s="107">
        <v>15752</v>
      </c>
      <c r="U65" s="107">
        <v>1604</v>
      </c>
      <c r="V65" s="107">
        <v>20714</v>
      </c>
      <c r="W65" s="107">
        <v>1604</v>
      </c>
      <c r="X65" s="1">
        <v>2</v>
      </c>
      <c r="Y65" s="1">
        <v>2</v>
      </c>
      <c r="Z65" s="1">
        <v>2</v>
      </c>
      <c r="AA65" s="1">
        <v>1</v>
      </c>
      <c r="AB65" s="1">
        <v>1</v>
      </c>
      <c r="AC65" s="1">
        <v>74</v>
      </c>
      <c r="AD65" s="1">
        <v>11812</v>
      </c>
      <c r="AE65" s="1" t="s">
        <v>73</v>
      </c>
      <c r="AF65" s="1" t="b">
        <v>0</v>
      </c>
      <c r="AG65" s="1" t="b">
        <v>0</v>
      </c>
      <c r="AH65" s="1" t="b">
        <v>1</v>
      </c>
      <c r="AI65" s="1" t="b">
        <v>0</v>
      </c>
      <c r="AJ65" s="1">
        <v>1</v>
      </c>
      <c r="AK65" s="1">
        <v>295</v>
      </c>
    </row>
    <row r="66" spans="1:37" ht="15.75" customHeight="1">
      <c r="A66" s="1">
        <v>327</v>
      </c>
      <c r="B66" s="1">
        <v>486840</v>
      </c>
      <c r="C66" s="103" t="s">
        <v>774</v>
      </c>
      <c r="D66" s="1" t="s">
        <v>775</v>
      </c>
      <c r="E66" s="1" t="s">
        <v>776</v>
      </c>
      <c r="F66" s="1" t="s">
        <v>736</v>
      </c>
      <c r="G66" s="1">
        <v>30144</v>
      </c>
      <c r="H66" s="1" t="s">
        <v>70</v>
      </c>
      <c r="I66" s="1" t="s">
        <v>564</v>
      </c>
      <c r="J66" s="8" t="s">
        <v>777</v>
      </c>
      <c r="K66" s="1">
        <v>-84.583051999999995</v>
      </c>
      <c r="L66" s="1">
        <v>34.038806999999998</v>
      </c>
      <c r="M66" s="1">
        <v>6347</v>
      </c>
      <c r="N66" s="1">
        <v>25773</v>
      </c>
      <c r="O66" s="1">
        <v>36755</v>
      </c>
      <c r="P66" s="1">
        <v>25773</v>
      </c>
      <c r="Q66" s="1">
        <v>36755</v>
      </c>
      <c r="R66" s="1">
        <v>14306</v>
      </c>
      <c r="S66" s="1">
        <v>25288</v>
      </c>
      <c r="T66" s="1" t="s">
        <v>4225</v>
      </c>
      <c r="U66" s="1" t="s">
        <v>4225</v>
      </c>
      <c r="V66" s="1" t="s">
        <v>4225</v>
      </c>
      <c r="W66" s="1" t="s">
        <v>4225</v>
      </c>
      <c r="X66" s="1">
        <v>2</v>
      </c>
      <c r="Y66" s="1">
        <v>2</v>
      </c>
      <c r="Z66" s="1">
        <v>5</v>
      </c>
      <c r="AA66" s="1">
        <v>1</v>
      </c>
      <c r="AB66" s="1">
        <v>1</v>
      </c>
      <c r="AC66" s="1">
        <v>59</v>
      </c>
      <c r="AD66" s="1">
        <v>32166</v>
      </c>
      <c r="AE66" s="1" t="s">
        <v>73</v>
      </c>
      <c r="AF66" s="1" t="b">
        <v>0</v>
      </c>
      <c r="AG66" s="1" t="b">
        <v>0</v>
      </c>
      <c r="AH66" s="1" t="b">
        <v>1</v>
      </c>
      <c r="AI66" s="1" t="b">
        <v>0</v>
      </c>
      <c r="AJ66" s="1">
        <v>1</v>
      </c>
      <c r="AK66" s="1">
        <v>363</v>
      </c>
    </row>
    <row r="67" spans="1:37" ht="15.75" customHeight="1">
      <c r="A67" s="1">
        <v>328</v>
      </c>
      <c r="B67" s="1">
        <v>203517</v>
      </c>
      <c r="C67" s="1" t="s">
        <v>2122</v>
      </c>
      <c r="D67" s="1" t="s">
        <v>2123</v>
      </c>
      <c r="E67" s="1" t="s">
        <v>2124</v>
      </c>
      <c r="F67" s="1" t="s">
        <v>2091</v>
      </c>
      <c r="G67" s="1" t="s">
        <v>2125</v>
      </c>
      <c r="H67" s="1" t="s">
        <v>834</v>
      </c>
      <c r="I67" s="1" t="s">
        <v>885</v>
      </c>
      <c r="J67" s="8" t="s">
        <v>2126</v>
      </c>
      <c r="K67" s="1">
        <v>-81.342532999999904</v>
      </c>
      <c r="L67" s="1">
        <v>41.146653000000001</v>
      </c>
      <c r="M67" s="1">
        <v>10012</v>
      </c>
      <c r="N67" s="1">
        <v>25514</v>
      </c>
      <c r="O67" s="1">
        <v>34046</v>
      </c>
      <c r="P67" s="1">
        <v>25514</v>
      </c>
      <c r="Q67" s="1">
        <v>34046</v>
      </c>
      <c r="R67" s="1">
        <v>15688</v>
      </c>
      <c r="S67" s="1">
        <v>24220</v>
      </c>
      <c r="T67" s="107">
        <v>11766</v>
      </c>
      <c r="U67" s="98">
        <v>0</v>
      </c>
      <c r="V67" s="107">
        <v>21952</v>
      </c>
      <c r="W67" s="98">
        <v>0</v>
      </c>
      <c r="X67" s="1">
        <v>2</v>
      </c>
      <c r="Y67" s="1">
        <v>2</v>
      </c>
      <c r="Z67" s="1">
        <v>3</v>
      </c>
      <c r="AA67" s="1">
        <v>1</v>
      </c>
      <c r="AB67" s="1">
        <v>1</v>
      </c>
      <c r="AC67" s="1">
        <v>85</v>
      </c>
      <c r="AD67" s="1">
        <v>23684</v>
      </c>
      <c r="AE67" s="1" t="s">
        <v>73</v>
      </c>
      <c r="AF67" s="1" t="b">
        <v>0</v>
      </c>
      <c r="AG67" s="1" t="b">
        <v>0</v>
      </c>
      <c r="AH67" s="1" t="b">
        <v>0</v>
      </c>
      <c r="AI67" s="1" t="b">
        <v>1</v>
      </c>
      <c r="AJ67" s="1">
        <v>10</v>
      </c>
      <c r="AK67" s="1">
        <v>253</v>
      </c>
    </row>
    <row r="68" spans="1:37" ht="15.75" customHeight="1">
      <c r="A68" s="1">
        <v>338</v>
      </c>
      <c r="C68" s="1" t="s">
        <v>1423</v>
      </c>
      <c r="D68" s="1" t="s">
        <v>1424</v>
      </c>
      <c r="E68" s="1" t="s">
        <v>1425</v>
      </c>
      <c r="F68" s="1" t="s">
        <v>1403</v>
      </c>
      <c r="H68" s="1" t="s">
        <v>834</v>
      </c>
      <c r="I68" s="1" t="s">
        <v>885</v>
      </c>
      <c r="J68" s="8" t="s">
        <v>1426</v>
      </c>
      <c r="K68" s="1">
        <v>-83.249796700000005</v>
      </c>
      <c r="L68" s="1">
        <v>42.475501100000002</v>
      </c>
      <c r="M68" s="1">
        <v>51846</v>
      </c>
      <c r="N68" s="87">
        <v>53676</v>
      </c>
      <c r="O68" s="87">
        <v>53676</v>
      </c>
      <c r="P68" s="54">
        <v>53676</v>
      </c>
      <c r="Q68" s="54">
        <v>53676</v>
      </c>
      <c r="R68" s="87">
        <v>42776</v>
      </c>
      <c r="S68" s="87">
        <v>42776</v>
      </c>
      <c r="T68" s="107">
        <v>17318</v>
      </c>
      <c r="U68" s="98">
        <v>600</v>
      </c>
      <c r="V68" s="107">
        <v>17318</v>
      </c>
      <c r="W68" s="98">
        <v>600</v>
      </c>
      <c r="X68" s="87">
        <v>2</v>
      </c>
      <c r="Y68" s="87">
        <v>2</v>
      </c>
      <c r="Z68" s="1">
        <v>3</v>
      </c>
      <c r="AA68" s="87">
        <v>2</v>
      </c>
      <c r="AB68" s="87">
        <v>2</v>
      </c>
      <c r="AC68" s="87">
        <v>79</v>
      </c>
      <c r="AD68" s="87">
        <v>2172</v>
      </c>
      <c r="AE68" s="1" t="s">
        <v>123</v>
      </c>
      <c r="AF68" s="1" t="b">
        <v>0</v>
      </c>
      <c r="AG68" s="1" t="b">
        <v>0</v>
      </c>
      <c r="AH68" s="1" t="b">
        <v>1</v>
      </c>
      <c r="AI68" s="1" t="b">
        <v>1</v>
      </c>
      <c r="AJ68" s="1">
        <v>6</v>
      </c>
      <c r="AK68" s="1">
        <v>253</v>
      </c>
    </row>
    <row r="69" spans="1:37" ht="15.75" customHeight="1">
      <c r="A69" s="1">
        <v>344</v>
      </c>
      <c r="B69" s="1">
        <v>159391</v>
      </c>
      <c r="C69" s="1" t="s">
        <v>1085</v>
      </c>
      <c r="D69" s="1" t="s">
        <v>1086</v>
      </c>
      <c r="E69" s="1" t="s">
        <v>1087</v>
      </c>
      <c r="F69" s="1" t="s">
        <v>1088</v>
      </c>
      <c r="G69" s="1" t="s">
        <v>1089</v>
      </c>
      <c r="H69" s="1" t="s">
        <v>70</v>
      </c>
      <c r="I69" s="1" t="s">
        <v>130</v>
      </c>
      <c r="J69" s="8" t="s">
        <v>1090</v>
      </c>
      <c r="K69" s="1">
        <v>-91.178921000000003</v>
      </c>
      <c r="L69" s="1">
        <v>30.414985999999999</v>
      </c>
      <c r="M69" s="1">
        <v>11374</v>
      </c>
      <c r="N69" s="1">
        <v>29704</v>
      </c>
      <c r="O69" s="1">
        <v>46381</v>
      </c>
      <c r="P69" s="1">
        <v>33966</v>
      </c>
      <c r="Q69" s="1">
        <v>50643</v>
      </c>
      <c r="R69" s="1">
        <v>17954</v>
      </c>
      <c r="S69" s="1">
        <v>34631</v>
      </c>
      <c r="T69" s="107">
        <v>9132</v>
      </c>
      <c r="U69" s="107">
        <v>3903</v>
      </c>
      <c r="V69" s="107">
        <v>9132</v>
      </c>
      <c r="W69" s="107">
        <v>3903</v>
      </c>
      <c r="X69" s="1">
        <v>2</v>
      </c>
      <c r="Y69" s="1">
        <v>2</v>
      </c>
      <c r="Z69" s="1">
        <v>5</v>
      </c>
      <c r="AA69" s="1">
        <v>1</v>
      </c>
      <c r="AB69" s="1">
        <v>1</v>
      </c>
      <c r="AC69" s="1">
        <v>76</v>
      </c>
      <c r="AD69" s="1">
        <v>26118</v>
      </c>
      <c r="AE69" s="1" t="s">
        <v>73</v>
      </c>
      <c r="AF69" s="1" t="b">
        <v>1</v>
      </c>
      <c r="AG69" s="1" t="b">
        <v>0</v>
      </c>
      <c r="AH69" s="1" t="b">
        <v>1</v>
      </c>
      <c r="AI69" s="1" t="b">
        <v>1</v>
      </c>
      <c r="AJ69" s="1">
        <v>6</v>
      </c>
      <c r="AK69" s="1">
        <v>363</v>
      </c>
    </row>
    <row r="70" spans="1:37" ht="15.75" customHeight="1">
      <c r="A70" s="1">
        <v>350</v>
      </c>
      <c r="B70" s="1">
        <v>159647</v>
      </c>
      <c r="C70" s="1" t="s">
        <v>1101</v>
      </c>
      <c r="D70" s="1" t="s">
        <v>1102</v>
      </c>
      <c r="E70" s="1" t="s">
        <v>1103</v>
      </c>
      <c r="F70" s="1" t="s">
        <v>1088</v>
      </c>
      <c r="G70" s="1">
        <v>71272</v>
      </c>
      <c r="H70" s="1" t="s">
        <v>70</v>
      </c>
      <c r="I70" s="1" t="s">
        <v>130</v>
      </c>
      <c r="J70" s="8" t="s">
        <v>1104</v>
      </c>
      <c r="K70" s="1">
        <v>-92.649963</v>
      </c>
      <c r="L70" s="1">
        <v>32.528296999999903</v>
      </c>
      <c r="M70" s="1">
        <v>9645</v>
      </c>
      <c r="N70" s="1">
        <v>20364</v>
      </c>
      <c r="O70" s="1">
        <v>29277</v>
      </c>
      <c r="P70" s="1">
        <v>22521</v>
      </c>
      <c r="Q70" s="1">
        <v>31434</v>
      </c>
      <c r="R70" s="1">
        <v>17625</v>
      </c>
      <c r="S70" s="1">
        <v>26538</v>
      </c>
      <c r="T70" s="107">
        <v>5416</v>
      </c>
      <c r="U70" s="107">
        <v>2543</v>
      </c>
      <c r="V70" s="107">
        <v>10147</v>
      </c>
      <c r="W70" s="107">
        <v>2543</v>
      </c>
      <c r="X70" s="1">
        <v>2</v>
      </c>
      <c r="Y70" s="1">
        <v>2</v>
      </c>
      <c r="Z70" s="1">
        <v>5</v>
      </c>
      <c r="AA70" s="1">
        <v>1</v>
      </c>
      <c r="AB70" s="1">
        <v>1</v>
      </c>
      <c r="AC70" s="1">
        <v>63</v>
      </c>
      <c r="AD70" s="1">
        <v>11281</v>
      </c>
      <c r="AE70" s="1" t="s">
        <v>73</v>
      </c>
      <c r="AF70" s="1" t="b">
        <v>0</v>
      </c>
      <c r="AG70" s="1" t="b">
        <v>0</v>
      </c>
      <c r="AH70" s="1" t="b">
        <v>0</v>
      </c>
      <c r="AI70" s="1" t="b">
        <v>0</v>
      </c>
      <c r="AJ70" s="1">
        <v>3</v>
      </c>
      <c r="AK70" s="1">
        <v>363</v>
      </c>
    </row>
    <row r="71" spans="1:37" ht="15.75" customHeight="1">
      <c r="A71" s="1">
        <v>353</v>
      </c>
      <c r="B71" s="1">
        <v>163295</v>
      </c>
      <c r="C71" s="103" t="s">
        <v>1354</v>
      </c>
      <c r="D71" s="1" t="s">
        <v>1355</v>
      </c>
      <c r="E71" s="1" t="s">
        <v>1347</v>
      </c>
      <c r="F71" s="1" t="s">
        <v>1324</v>
      </c>
      <c r="G71" s="1" t="s">
        <v>1356</v>
      </c>
      <c r="H71" s="1" t="s">
        <v>70</v>
      </c>
      <c r="I71" s="1" t="s">
        <v>564</v>
      </c>
      <c r="J71" s="8" t="s">
        <v>1357</v>
      </c>
      <c r="K71" s="1">
        <v>-76.621032999999997</v>
      </c>
      <c r="L71" s="1">
        <v>39.308791999999997</v>
      </c>
      <c r="M71" s="1">
        <v>46990</v>
      </c>
      <c r="N71" s="1">
        <v>62850</v>
      </c>
      <c r="O71" s="1">
        <v>62850</v>
      </c>
      <c r="P71" s="1">
        <v>60460</v>
      </c>
      <c r="Q71" s="1">
        <v>60460</v>
      </c>
      <c r="R71" s="1">
        <v>49990</v>
      </c>
      <c r="S71" s="1">
        <v>49990</v>
      </c>
      <c r="T71" s="1" t="s">
        <v>4225</v>
      </c>
      <c r="U71" s="1" t="s">
        <v>4225</v>
      </c>
      <c r="V71" s="1" t="s">
        <v>4225</v>
      </c>
      <c r="W71" s="1" t="s">
        <v>4225</v>
      </c>
      <c r="X71" s="1">
        <v>2</v>
      </c>
      <c r="Y71" s="1">
        <v>2</v>
      </c>
      <c r="Z71" s="1">
        <v>2</v>
      </c>
      <c r="AA71" s="1">
        <v>2</v>
      </c>
      <c r="AB71" s="1">
        <v>2</v>
      </c>
      <c r="AC71" s="1">
        <v>57</v>
      </c>
      <c r="AD71" s="1">
        <v>1730</v>
      </c>
      <c r="AE71" s="1" t="s">
        <v>123</v>
      </c>
      <c r="AF71" s="1" t="b">
        <v>0</v>
      </c>
      <c r="AG71" s="1" t="b">
        <v>0</v>
      </c>
      <c r="AH71" s="1" t="b">
        <v>0</v>
      </c>
      <c r="AI71" s="1" t="b">
        <v>0</v>
      </c>
      <c r="AJ71" s="1">
        <v>1</v>
      </c>
      <c r="AK71" s="1">
        <v>363</v>
      </c>
    </row>
    <row r="72" spans="1:37" ht="15.75" customHeight="1">
      <c r="A72" s="1">
        <v>354</v>
      </c>
      <c r="B72" s="1">
        <v>213826</v>
      </c>
      <c r="C72" s="1" t="s">
        <v>2355</v>
      </c>
      <c r="D72" s="1" t="s">
        <v>2356</v>
      </c>
      <c r="E72" s="1" t="s">
        <v>2357</v>
      </c>
      <c r="F72" s="1" t="s">
        <v>2274</v>
      </c>
      <c r="G72" s="1" t="s">
        <v>2358</v>
      </c>
      <c r="H72" s="1" t="s">
        <v>538</v>
      </c>
      <c r="I72" s="1" t="s">
        <v>1797</v>
      </c>
      <c r="J72" s="8" t="s">
        <v>2359</v>
      </c>
      <c r="K72" s="1">
        <v>-75.633995999999996</v>
      </c>
      <c r="L72" s="1">
        <v>41.434978000000001</v>
      </c>
      <c r="M72" s="1">
        <v>33940</v>
      </c>
      <c r="N72" s="1">
        <v>50340</v>
      </c>
      <c r="O72" s="1">
        <v>50340</v>
      </c>
      <c r="P72" s="1">
        <v>46640</v>
      </c>
      <c r="Q72" s="1">
        <v>46640</v>
      </c>
      <c r="R72" s="1">
        <v>38640</v>
      </c>
      <c r="S72" s="1">
        <v>38640</v>
      </c>
      <c r="T72" s="107">
        <v>9888</v>
      </c>
      <c r="U72" s="107">
        <v>1550</v>
      </c>
      <c r="V72" s="107">
        <v>9888</v>
      </c>
      <c r="W72" s="107">
        <v>1550</v>
      </c>
      <c r="X72" s="1">
        <v>2</v>
      </c>
      <c r="Y72" s="1">
        <v>2</v>
      </c>
      <c r="Z72" s="1">
        <v>2</v>
      </c>
      <c r="AA72" s="1">
        <v>2</v>
      </c>
      <c r="AB72" s="1">
        <v>2</v>
      </c>
      <c r="AC72" s="1">
        <v>68</v>
      </c>
      <c r="AD72" s="1">
        <v>1931</v>
      </c>
      <c r="AE72" s="1" t="s">
        <v>123</v>
      </c>
      <c r="AF72" s="1" t="b">
        <v>0</v>
      </c>
      <c r="AG72" s="1" t="b">
        <v>0</v>
      </c>
      <c r="AH72" s="1" t="b">
        <v>1</v>
      </c>
      <c r="AI72" s="1" t="b">
        <v>0</v>
      </c>
      <c r="AJ72" s="1">
        <v>4</v>
      </c>
      <c r="AK72" s="1">
        <v>295</v>
      </c>
    </row>
    <row r="73" spans="1:37" ht="15.75" customHeight="1">
      <c r="A73" s="1">
        <v>358</v>
      </c>
      <c r="B73" s="1">
        <v>166674</v>
      </c>
      <c r="C73" s="1" t="s">
        <v>1204</v>
      </c>
      <c r="D73" s="1" t="s">
        <v>1205</v>
      </c>
      <c r="E73" s="1" t="s">
        <v>1150</v>
      </c>
      <c r="F73" s="1" t="s">
        <v>1151</v>
      </c>
      <c r="G73" s="1" t="s">
        <v>1206</v>
      </c>
      <c r="H73" s="1" t="s">
        <v>538</v>
      </c>
      <c r="I73" s="1" t="s">
        <v>539</v>
      </c>
      <c r="J73" s="8" t="s">
        <v>1207</v>
      </c>
      <c r="K73" s="1">
        <v>-71.099275000000006</v>
      </c>
      <c r="L73" s="1">
        <v>42.336861999999897</v>
      </c>
      <c r="M73" s="1">
        <v>12700</v>
      </c>
      <c r="N73" s="1">
        <v>29700</v>
      </c>
      <c r="O73" s="1">
        <v>51400</v>
      </c>
      <c r="P73" s="1">
        <v>29700</v>
      </c>
      <c r="Q73" s="1">
        <v>51400</v>
      </c>
      <c r="R73" s="1">
        <v>20200</v>
      </c>
      <c r="S73" s="1">
        <v>41900</v>
      </c>
      <c r="T73" s="107">
        <v>24000</v>
      </c>
      <c r="U73" s="98">
        <v>0</v>
      </c>
      <c r="V73" s="107">
        <v>24000</v>
      </c>
      <c r="W73" s="98">
        <v>0</v>
      </c>
      <c r="X73" s="1">
        <v>2</v>
      </c>
      <c r="Y73" s="1">
        <v>2</v>
      </c>
      <c r="Z73" s="1">
        <v>1</v>
      </c>
      <c r="AA73" s="1">
        <v>1</v>
      </c>
      <c r="AB73" s="1">
        <v>1</v>
      </c>
      <c r="AC73" s="1">
        <v>71</v>
      </c>
      <c r="AD73" s="1">
        <v>1842</v>
      </c>
      <c r="AE73" s="1" t="s">
        <v>123</v>
      </c>
      <c r="AF73" s="1" t="b">
        <v>0</v>
      </c>
      <c r="AG73" s="1" t="b">
        <v>0</v>
      </c>
      <c r="AH73" s="1" t="b">
        <v>1</v>
      </c>
      <c r="AI73" s="1" t="b">
        <v>0</v>
      </c>
      <c r="AJ73" s="1">
        <v>2</v>
      </c>
      <c r="AK73" s="1">
        <v>295</v>
      </c>
    </row>
    <row r="74" spans="1:37" ht="15.75" customHeight="1">
      <c r="A74" s="1">
        <v>360</v>
      </c>
      <c r="B74" s="1">
        <v>166683</v>
      </c>
      <c r="C74" s="1" t="s">
        <v>1209</v>
      </c>
      <c r="D74" s="1" t="s">
        <v>1210</v>
      </c>
      <c r="E74" s="1" t="s">
        <v>1183</v>
      </c>
      <c r="F74" s="1" t="s">
        <v>1151</v>
      </c>
      <c r="G74" s="1" t="s">
        <v>1211</v>
      </c>
      <c r="H74" s="1" t="s">
        <v>538</v>
      </c>
      <c r="I74" s="1" t="s">
        <v>539</v>
      </c>
      <c r="J74" s="8" t="s">
        <v>1212</v>
      </c>
      <c r="K74" s="1">
        <v>-71.092115000000007</v>
      </c>
      <c r="L74" s="1">
        <v>42.360095000000001</v>
      </c>
      <c r="M74" s="1">
        <v>49892</v>
      </c>
      <c r="N74" s="1">
        <v>67430</v>
      </c>
      <c r="O74" s="1">
        <v>67430</v>
      </c>
      <c r="P74" s="1">
        <v>50892</v>
      </c>
      <c r="Q74" s="1">
        <v>50892</v>
      </c>
      <c r="R74" s="1">
        <v>52710</v>
      </c>
      <c r="S74" s="1">
        <v>52710</v>
      </c>
      <c r="T74" s="107">
        <v>53450</v>
      </c>
      <c r="U74" s="107">
        <v>3269</v>
      </c>
      <c r="V74" s="107">
        <v>53450</v>
      </c>
      <c r="W74" s="107">
        <v>3269</v>
      </c>
      <c r="X74" s="1">
        <v>2</v>
      </c>
      <c r="Y74" s="1">
        <v>2</v>
      </c>
      <c r="Z74" s="1">
        <v>1</v>
      </c>
      <c r="AA74" s="1">
        <v>2</v>
      </c>
      <c r="AB74" s="1">
        <v>2</v>
      </c>
      <c r="AC74" s="1">
        <v>8</v>
      </c>
      <c r="AD74" s="1">
        <v>4524</v>
      </c>
      <c r="AE74" s="1" t="s">
        <v>123</v>
      </c>
      <c r="AF74" s="1" t="b">
        <v>0</v>
      </c>
      <c r="AG74" s="1" t="b">
        <v>0</v>
      </c>
      <c r="AH74" s="1" t="b">
        <v>0</v>
      </c>
      <c r="AI74" s="1" t="b">
        <v>0</v>
      </c>
      <c r="AJ74" s="1">
        <v>13</v>
      </c>
      <c r="AK74" s="1">
        <v>295</v>
      </c>
    </row>
    <row r="75" spans="1:37" ht="15.75" customHeight="1">
      <c r="A75" s="1">
        <v>373</v>
      </c>
      <c r="B75" s="1">
        <v>204024</v>
      </c>
      <c r="C75" s="1" t="s">
        <v>2140</v>
      </c>
      <c r="D75" s="1" t="s">
        <v>2141</v>
      </c>
      <c r="E75" s="1" t="s">
        <v>2142</v>
      </c>
      <c r="F75" s="1" t="s">
        <v>2091</v>
      </c>
      <c r="G75" s="1">
        <v>45056</v>
      </c>
      <c r="H75" s="1" t="s">
        <v>834</v>
      </c>
      <c r="I75" s="1" t="s">
        <v>885</v>
      </c>
      <c r="J75" s="8" t="s">
        <v>2143</v>
      </c>
      <c r="K75" s="1">
        <v>-84.731820999999997</v>
      </c>
      <c r="L75" s="1">
        <v>39.509641999999999</v>
      </c>
      <c r="M75" s="1">
        <v>14958</v>
      </c>
      <c r="N75" s="1">
        <v>31811</v>
      </c>
      <c r="O75" s="1">
        <v>51064</v>
      </c>
      <c r="P75" s="1">
        <v>31811</v>
      </c>
      <c r="Q75" s="1">
        <v>51064</v>
      </c>
      <c r="R75" s="1">
        <v>19524</v>
      </c>
      <c r="S75" s="1">
        <v>38777</v>
      </c>
      <c r="T75" s="107">
        <v>12554</v>
      </c>
      <c r="U75" s="107">
        <v>1051</v>
      </c>
      <c r="V75" s="107">
        <v>30646</v>
      </c>
      <c r="W75" s="107">
        <v>1051</v>
      </c>
      <c r="X75" s="1">
        <v>2</v>
      </c>
      <c r="Y75" s="1">
        <v>2</v>
      </c>
      <c r="Z75" s="1">
        <v>3</v>
      </c>
      <c r="AA75" s="1">
        <v>1</v>
      </c>
      <c r="AB75" s="1">
        <v>1</v>
      </c>
      <c r="AC75" s="1">
        <v>65</v>
      </c>
      <c r="AD75" s="1">
        <v>16981</v>
      </c>
      <c r="AE75" s="1" t="s">
        <v>73</v>
      </c>
      <c r="AF75" s="1" t="b">
        <v>0</v>
      </c>
      <c r="AG75" s="1" t="b">
        <v>0</v>
      </c>
      <c r="AH75" s="1" t="b">
        <v>0</v>
      </c>
      <c r="AI75" s="1" t="b">
        <v>0</v>
      </c>
      <c r="AJ75" s="1">
        <v>4</v>
      </c>
      <c r="AK75" s="1">
        <v>253</v>
      </c>
    </row>
    <row r="76" spans="1:37" ht="15.75" customHeight="1">
      <c r="A76" s="1">
        <v>377</v>
      </c>
      <c r="B76" s="1">
        <v>171100</v>
      </c>
      <c r="C76" s="1" t="s">
        <v>1441</v>
      </c>
      <c r="D76" s="34" t="s">
        <v>4219</v>
      </c>
      <c r="E76" s="1" t="s">
        <v>1442</v>
      </c>
      <c r="F76" s="1" t="s">
        <v>1403</v>
      </c>
      <c r="G76" s="1" t="s">
        <v>1443</v>
      </c>
      <c r="H76" s="1" t="s">
        <v>834</v>
      </c>
      <c r="I76" s="1" t="s">
        <v>885</v>
      </c>
      <c r="J76" s="8" t="s">
        <v>1444</v>
      </c>
      <c r="K76" s="1">
        <v>-84.476111000000003</v>
      </c>
      <c r="L76" s="1">
        <v>42.732120000000002</v>
      </c>
      <c r="M76" s="1">
        <v>14460</v>
      </c>
      <c r="N76" s="1">
        <v>28478</v>
      </c>
      <c r="O76" s="1">
        <v>53424</v>
      </c>
      <c r="P76" s="1">
        <v>28478</v>
      </c>
      <c r="Q76" s="1">
        <v>53424</v>
      </c>
      <c r="R76" s="1">
        <v>18452</v>
      </c>
      <c r="S76" s="1">
        <v>43398</v>
      </c>
      <c r="T76" s="107">
        <v>18858</v>
      </c>
      <c r="U76" s="98">
        <v>0</v>
      </c>
      <c r="V76" s="107">
        <v>37056</v>
      </c>
      <c r="W76" s="98">
        <v>0</v>
      </c>
      <c r="X76" s="1">
        <v>2</v>
      </c>
      <c r="Y76" s="1">
        <v>2</v>
      </c>
      <c r="Z76" s="1">
        <v>3</v>
      </c>
      <c r="AA76" s="1">
        <v>1</v>
      </c>
      <c r="AB76" s="1">
        <v>1</v>
      </c>
      <c r="AC76" s="1">
        <v>66</v>
      </c>
      <c r="AD76" s="1">
        <v>39090</v>
      </c>
      <c r="AE76" s="1" t="s">
        <v>73</v>
      </c>
      <c r="AF76" s="1" t="b">
        <v>1</v>
      </c>
      <c r="AG76" s="1" t="b">
        <v>0</v>
      </c>
      <c r="AH76" s="1" t="b">
        <v>1</v>
      </c>
      <c r="AI76" s="1" t="b">
        <v>1</v>
      </c>
      <c r="AJ76" s="1">
        <v>8</v>
      </c>
      <c r="AK76" s="1">
        <v>253</v>
      </c>
    </row>
    <row r="77" spans="1:37" ht="15.75" customHeight="1">
      <c r="A77" s="1">
        <v>385</v>
      </c>
      <c r="B77" s="1">
        <v>220978</v>
      </c>
      <c r="C77" s="1" t="s">
        <v>2574</v>
      </c>
      <c r="D77" s="1" t="s">
        <v>2575</v>
      </c>
      <c r="E77" s="1" t="s">
        <v>2576</v>
      </c>
      <c r="F77" s="1" t="s">
        <v>2569</v>
      </c>
      <c r="G77" s="1">
        <v>37132</v>
      </c>
      <c r="H77" s="1" t="s">
        <v>70</v>
      </c>
      <c r="I77" s="1" t="s">
        <v>71</v>
      </c>
      <c r="J77" s="8" t="s">
        <v>2577</v>
      </c>
      <c r="K77" s="1">
        <v>-86.360618000000002</v>
      </c>
      <c r="L77" s="1">
        <v>35.848005000000001</v>
      </c>
      <c r="M77" s="1">
        <v>8612</v>
      </c>
      <c r="N77" s="1">
        <v>22722</v>
      </c>
      <c r="O77" s="1">
        <v>40458</v>
      </c>
      <c r="P77" s="1">
        <v>22722</v>
      </c>
      <c r="Q77" s="1">
        <v>40458</v>
      </c>
      <c r="R77" s="1">
        <v>14330</v>
      </c>
      <c r="S77" s="1">
        <v>32066</v>
      </c>
      <c r="T77" s="107">
        <v>8946</v>
      </c>
      <c r="U77" s="107">
        <v>1404</v>
      </c>
      <c r="V77" s="107">
        <v>24768</v>
      </c>
      <c r="W77" s="107">
        <v>1404</v>
      </c>
      <c r="X77" s="1">
        <v>2</v>
      </c>
      <c r="Y77" s="1">
        <v>2</v>
      </c>
      <c r="Z77" s="1">
        <v>5</v>
      </c>
      <c r="AA77" s="1">
        <v>1</v>
      </c>
      <c r="AB77" s="1">
        <v>1</v>
      </c>
      <c r="AC77" s="1">
        <v>69</v>
      </c>
      <c r="AD77" s="1">
        <v>19693</v>
      </c>
      <c r="AE77" s="1" t="s">
        <v>73</v>
      </c>
      <c r="AF77" s="1" t="b">
        <v>0</v>
      </c>
      <c r="AG77" s="1" t="b">
        <v>0</v>
      </c>
      <c r="AH77" s="1" t="b">
        <v>0</v>
      </c>
      <c r="AI77" s="1" t="b">
        <v>0</v>
      </c>
      <c r="AJ77" s="1">
        <v>2</v>
      </c>
      <c r="AK77" s="1">
        <v>363</v>
      </c>
    </row>
    <row r="78" spans="1:37" ht="15.75" customHeight="1">
      <c r="A78" s="1">
        <v>387</v>
      </c>
      <c r="B78" s="1">
        <v>173920</v>
      </c>
      <c r="C78" s="1" t="s">
        <v>1531</v>
      </c>
      <c r="D78" s="1" t="s">
        <v>1532</v>
      </c>
      <c r="E78" s="1" t="s">
        <v>1533</v>
      </c>
      <c r="F78" s="1" t="s">
        <v>1508</v>
      </c>
      <c r="G78" s="1">
        <v>56001</v>
      </c>
      <c r="H78" s="1" t="s">
        <v>834</v>
      </c>
      <c r="I78" s="1" t="s">
        <v>835</v>
      </c>
      <c r="J78" s="8" t="s">
        <v>1534</v>
      </c>
      <c r="K78" s="1">
        <v>-93.999449999999996</v>
      </c>
      <c r="L78" s="1">
        <v>44.146712000000001</v>
      </c>
      <c r="M78" s="1">
        <v>8164</v>
      </c>
      <c r="N78" s="1">
        <v>20226</v>
      </c>
      <c r="O78" s="1">
        <v>28278</v>
      </c>
      <c r="P78" s="1">
        <v>18844</v>
      </c>
      <c r="Q78" s="1">
        <v>26896</v>
      </c>
      <c r="R78" s="1">
        <v>11716</v>
      </c>
      <c r="S78" s="1">
        <v>19768</v>
      </c>
      <c r="T78" s="107">
        <v>7994</v>
      </c>
      <c r="U78" s="98">
        <v>794</v>
      </c>
      <c r="V78" s="107">
        <v>7994</v>
      </c>
      <c r="W78" s="98">
        <v>794</v>
      </c>
      <c r="X78" s="1">
        <v>2</v>
      </c>
      <c r="Y78" s="1">
        <v>2</v>
      </c>
      <c r="Z78" s="1">
        <v>4</v>
      </c>
      <c r="AA78" s="1">
        <v>1</v>
      </c>
      <c r="AB78" s="1">
        <v>1</v>
      </c>
      <c r="AC78" s="1">
        <v>62</v>
      </c>
      <c r="AD78" s="1">
        <v>13192</v>
      </c>
      <c r="AE78" s="1" t="s">
        <v>73</v>
      </c>
      <c r="AF78" s="1" t="b">
        <v>0</v>
      </c>
      <c r="AG78" s="1" t="b">
        <v>0</v>
      </c>
      <c r="AH78" s="1" t="b">
        <v>1</v>
      </c>
      <c r="AI78" s="1" t="b">
        <v>0</v>
      </c>
      <c r="AJ78" s="1">
        <v>2</v>
      </c>
      <c r="AK78" s="1">
        <v>253</v>
      </c>
    </row>
    <row r="79" spans="1:37" ht="15.75" customHeight="1">
      <c r="A79" s="1">
        <v>389</v>
      </c>
      <c r="B79" s="1">
        <v>176080</v>
      </c>
      <c r="C79" s="1" t="s">
        <v>1658</v>
      </c>
      <c r="D79" s="1" t="s">
        <v>1659</v>
      </c>
      <c r="E79" s="1" t="s">
        <v>1660</v>
      </c>
      <c r="F79" s="1" t="s">
        <v>1652</v>
      </c>
      <c r="G79" s="1">
        <v>39762</v>
      </c>
      <c r="H79" s="1" t="s">
        <v>70</v>
      </c>
      <c r="I79" s="1" t="s">
        <v>71</v>
      </c>
      <c r="J79" s="8" t="s">
        <v>1661</v>
      </c>
      <c r="K79" s="1">
        <v>-88.790138999999996</v>
      </c>
      <c r="L79" s="1">
        <v>33.454852000000002</v>
      </c>
      <c r="M79" s="1">
        <v>8318</v>
      </c>
      <c r="N79" s="1">
        <v>24370</v>
      </c>
      <c r="O79" s="1">
        <v>38410</v>
      </c>
      <c r="P79" s="1">
        <v>24370</v>
      </c>
      <c r="Q79" s="1">
        <v>38410</v>
      </c>
      <c r="R79" s="1">
        <v>14976</v>
      </c>
      <c r="S79" s="1">
        <v>29016</v>
      </c>
      <c r="T79" s="107">
        <v>8800</v>
      </c>
      <c r="U79" s="98">
        <v>110</v>
      </c>
      <c r="V79" s="107">
        <v>23840</v>
      </c>
      <c r="W79" s="98">
        <v>110</v>
      </c>
      <c r="X79" s="1">
        <v>2</v>
      </c>
      <c r="Y79" s="1">
        <v>2</v>
      </c>
      <c r="Z79" s="1">
        <v>5</v>
      </c>
      <c r="AA79" s="1">
        <v>1</v>
      </c>
      <c r="AB79" s="1">
        <v>1</v>
      </c>
      <c r="AC79" s="1">
        <v>56</v>
      </c>
      <c r="AD79" s="1">
        <v>18090</v>
      </c>
      <c r="AE79" s="1" t="s">
        <v>73</v>
      </c>
      <c r="AF79" s="1" t="b">
        <v>1</v>
      </c>
      <c r="AG79" s="1" t="b">
        <v>0</v>
      </c>
      <c r="AH79" s="1" t="b">
        <v>1</v>
      </c>
      <c r="AI79" s="1" t="b">
        <v>0</v>
      </c>
      <c r="AJ79" s="1">
        <v>6</v>
      </c>
      <c r="AK79" s="1">
        <v>363</v>
      </c>
    </row>
    <row r="80" spans="1:37" ht="15.75" customHeight="1">
      <c r="A80" s="1">
        <v>395</v>
      </c>
      <c r="B80" s="1">
        <v>179566</v>
      </c>
      <c r="C80" s="1" t="s">
        <v>1590</v>
      </c>
      <c r="D80" s="1" t="s">
        <v>1591</v>
      </c>
      <c r="E80" s="1" t="s">
        <v>1583</v>
      </c>
      <c r="F80" s="1" t="s">
        <v>1584</v>
      </c>
      <c r="G80" s="1">
        <v>65897</v>
      </c>
      <c r="H80" s="1" t="s">
        <v>834</v>
      </c>
      <c r="I80" s="1" t="s">
        <v>835</v>
      </c>
      <c r="J80" s="8" t="s">
        <v>1592</v>
      </c>
      <c r="K80" s="1">
        <v>-93.276820999999998</v>
      </c>
      <c r="L80" s="1">
        <v>37.197983000000001</v>
      </c>
      <c r="M80" s="1">
        <v>7306</v>
      </c>
      <c r="N80" s="1">
        <v>21062</v>
      </c>
      <c r="O80" s="1">
        <v>28502</v>
      </c>
      <c r="P80" s="1">
        <v>21062</v>
      </c>
      <c r="Q80" s="1">
        <v>28502</v>
      </c>
      <c r="R80" s="1">
        <v>12525</v>
      </c>
      <c r="S80" s="1">
        <v>19965</v>
      </c>
      <c r="T80" s="107">
        <v>5436</v>
      </c>
      <c r="U80" s="107">
        <v>1098</v>
      </c>
      <c r="V80" s="107">
        <v>10944</v>
      </c>
      <c r="W80" s="107">
        <v>1098</v>
      </c>
      <c r="X80" s="1">
        <v>2</v>
      </c>
      <c r="Y80" s="1">
        <v>2</v>
      </c>
      <c r="Z80" s="1">
        <v>4</v>
      </c>
      <c r="AA80" s="1">
        <v>1</v>
      </c>
      <c r="AB80" s="1">
        <v>1</v>
      </c>
      <c r="AC80" s="1">
        <v>84</v>
      </c>
      <c r="AD80" s="1">
        <v>20316</v>
      </c>
      <c r="AE80" s="1" t="s">
        <v>73</v>
      </c>
      <c r="AF80" s="1" t="b">
        <v>0</v>
      </c>
      <c r="AG80" s="1" t="b">
        <v>0</v>
      </c>
      <c r="AH80" s="1" t="b">
        <v>0</v>
      </c>
      <c r="AI80" s="1" t="b">
        <v>0</v>
      </c>
      <c r="AJ80" s="1">
        <v>2</v>
      </c>
      <c r="AK80" s="1">
        <v>253</v>
      </c>
    </row>
    <row r="81" spans="1:37" ht="15.75" customHeight="1">
      <c r="A81" s="1">
        <v>397</v>
      </c>
      <c r="B81" s="1">
        <v>180461</v>
      </c>
      <c r="C81" s="1" t="s">
        <v>1672</v>
      </c>
      <c r="D81" s="1" t="s">
        <v>1672</v>
      </c>
      <c r="E81" s="1" t="s">
        <v>1673</v>
      </c>
      <c r="F81" s="1" t="s">
        <v>1674</v>
      </c>
      <c r="G81" s="1">
        <v>59717</v>
      </c>
      <c r="H81" s="1" t="s">
        <v>167</v>
      </c>
      <c r="I81" s="1" t="s">
        <v>168</v>
      </c>
      <c r="J81" s="8" t="s">
        <v>1675</v>
      </c>
      <c r="K81" s="1">
        <v>-111.048812</v>
      </c>
      <c r="L81" s="1">
        <v>45.666725999999997</v>
      </c>
      <c r="M81" s="1">
        <v>7079</v>
      </c>
      <c r="N81" s="1">
        <v>21129</v>
      </c>
      <c r="O81" s="1">
        <v>38121</v>
      </c>
      <c r="P81" s="1">
        <v>21129</v>
      </c>
      <c r="Q81" s="1">
        <v>38121</v>
      </c>
      <c r="R81" s="1">
        <v>11879</v>
      </c>
      <c r="S81" s="1">
        <v>28871</v>
      </c>
      <c r="T81" s="107">
        <v>5089</v>
      </c>
      <c r="U81" s="107">
        <v>1561</v>
      </c>
      <c r="V81" s="107">
        <v>19660</v>
      </c>
      <c r="W81" s="107">
        <v>1561</v>
      </c>
      <c r="X81" s="1">
        <v>2</v>
      </c>
      <c r="Y81" s="1">
        <v>2</v>
      </c>
      <c r="Z81" s="1">
        <v>7</v>
      </c>
      <c r="AA81" s="1">
        <v>1</v>
      </c>
      <c r="AB81" s="1">
        <v>1</v>
      </c>
      <c r="AC81" s="1">
        <v>83</v>
      </c>
      <c r="AD81" s="1">
        <v>14340</v>
      </c>
      <c r="AE81" s="1" t="s">
        <v>73</v>
      </c>
      <c r="AF81" s="1" t="b">
        <v>1</v>
      </c>
      <c r="AG81" s="1" t="b">
        <v>0</v>
      </c>
      <c r="AH81" s="1" t="b">
        <v>1</v>
      </c>
      <c r="AI81" s="1" t="b">
        <v>0</v>
      </c>
      <c r="AJ81" s="1">
        <v>2</v>
      </c>
      <c r="AK81" s="1">
        <v>210</v>
      </c>
    </row>
    <row r="82" spans="1:37" ht="15.75" customHeight="1">
      <c r="A82" s="1">
        <v>399</v>
      </c>
      <c r="B82" s="1">
        <v>163453</v>
      </c>
      <c r="C82" s="1" t="s">
        <v>1361</v>
      </c>
      <c r="D82" s="1" t="s">
        <v>1362</v>
      </c>
      <c r="E82" s="1" t="s">
        <v>1347</v>
      </c>
      <c r="F82" s="1" t="s">
        <v>1324</v>
      </c>
      <c r="G82" s="1" t="s">
        <v>1363</v>
      </c>
      <c r="H82" s="1" t="s">
        <v>70</v>
      </c>
      <c r="I82" s="1" t="s">
        <v>564</v>
      </c>
      <c r="J82" s="8" t="s">
        <v>1364</v>
      </c>
      <c r="K82" s="1">
        <v>-76.584237999999999</v>
      </c>
      <c r="L82" s="1">
        <v>39.344234999999998</v>
      </c>
      <c r="M82" s="1">
        <v>7766</v>
      </c>
      <c r="N82" s="1">
        <v>23296</v>
      </c>
      <c r="O82" s="1">
        <v>33362</v>
      </c>
      <c r="P82" s="1">
        <v>25187</v>
      </c>
      <c r="Q82" s="1">
        <v>35253</v>
      </c>
      <c r="R82" s="1">
        <v>13510</v>
      </c>
      <c r="S82" s="1">
        <v>23576</v>
      </c>
      <c r="T82" s="107">
        <v>8190</v>
      </c>
      <c r="U82" s="107">
        <v>1247</v>
      </c>
      <c r="V82" s="107">
        <v>16092</v>
      </c>
      <c r="W82" s="107">
        <v>1247</v>
      </c>
      <c r="X82" s="1">
        <v>1</v>
      </c>
      <c r="Y82" s="1">
        <v>2</v>
      </c>
      <c r="Z82" s="1">
        <v>2</v>
      </c>
      <c r="AA82" s="1">
        <v>1</v>
      </c>
      <c r="AB82" s="1">
        <v>1</v>
      </c>
      <c r="AC82" s="1">
        <v>60</v>
      </c>
      <c r="AD82" s="1">
        <v>6362</v>
      </c>
      <c r="AE82" s="1" t="s">
        <v>73</v>
      </c>
      <c r="AF82" s="1" t="b">
        <v>0</v>
      </c>
      <c r="AG82" s="1" t="b">
        <v>0</v>
      </c>
      <c r="AH82" s="1" t="b">
        <v>1</v>
      </c>
      <c r="AI82" s="1" t="b">
        <v>1</v>
      </c>
      <c r="AJ82" s="1">
        <v>3</v>
      </c>
      <c r="AK82" s="1">
        <v>363</v>
      </c>
    </row>
    <row r="83" spans="1:37" ht="15.75" customHeight="1">
      <c r="A83" s="1">
        <v>402</v>
      </c>
      <c r="B83" s="1">
        <v>185828</v>
      </c>
      <c r="C83" s="1" t="s">
        <v>1802</v>
      </c>
      <c r="D83" s="1" t="s">
        <v>1803</v>
      </c>
      <c r="E83" s="1" t="s">
        <v>610</v>
      </c>
      <c r="F83" s="1" t="s">
        <v>1796</v>
      </c>
      <c r="G83" s="1">
        <v>7102</v>
      </c>
      <c r="H83" s="1" t="s">
        <v>538</v>
      </c>
      <c r="I83" s="1" t="s">
        <v>1797</v>
      </c>
      <c r="J83" s="8" t="s">
        <v>1804</v>
      </c>
      <c r="K83" s="1">
        <v>-74.177113000000006</v>
      </c>
      <c r="L83" s="1">
        <v>40.741996999999998</v>
      </c>
      <c r="M83" s="1">
        <v>16898</v>
      </c>
      <c r="N83" s="1">
        <v>36498</v>
      </c>
      <c r="O83" s="1">
        <v>51518</v>
      </c>
      <c r="P83" s="1">
        <v>35798</v>
      </c>
      <c r="Q83" s="1">
        <v>50818</v>
      </c>
      <c r="R83" s="1">
        <v>25398</v>
      </c>
      <c r="S83" s="1">
        <v>40418</v>
      </c>
      <c r="T83" s="107">
        <v>20624</v>
      </c>
      <c r="U83" s="107">
        <v>3204</v>
      </c>
      <c r="V83" s="107">
        <v>30540</v>
      </c>
      <c r="W83" s="107">
        <v>3204</v>
      </c>
      <c r="X83" s="1">
        <v>2</v>
      </c>
      <c r="Y83" s="1">
        <v>2</v>
      </c>
      <c r="Z83" s="1">
        <v>2</v>
      </c>
      <c r="AA83" s="1">
        <v>1</v>
      </c>
      <c r="AB83" s="1">
        <v>1</v>
      </c>
      <c r="AC83" s="1">
        <v>59</v>
      </c>
      <c r="AD83" s="1">
        <v>8211</v>
      </c>
      <c r="AE83" s="1" t="s">
        <v>73</v>
      </c>
      <c r="AF83" s="1" t="b">
        <v>0</v>
      </c>
      <c r="AG83" s="1" t="b">
        <v>0</v>
      </c>
      <c r="AH83" s="1" t="b">
        <v>1</v>
      </c>
      <c r="AI83" s="1" t="b">
        <v>1</v>
      </c>
      <c r="AJ83" s="1">
        <v>7</v>
      </c>
      <c r="AK83" s="1">
        <v>295</v>
      </c>
    </row>
    <row r="84" spans="1:37" ht="15.75" customHeight="1">
      <c r="A84" s="1">
        <v>409</v>
      </c>
      <c r="C84" s="1" t="s">
        <v>334</v>
      </c>
      <c r="D84" s="1" t="s">
        <v>335</v>
      </c>
      <c r="E84" s="1" t="s">
        <v>336</v>
      </c>
      <c r="F84" s="1" t="s">
        <v>241</v>
      </c>
      <c r="H84" s="1" t="s">
        <v>167</v>
      </c>
      <c r="I84" s="1" t="s">
        <v>242</v>
      </c>
      <c r="J84" s="8" t="s">
        <v>337</v>
      </c>
      <c r="K84" s="1">
        <v>-117.153457199999</v>
      </c>
      <c r="L84" s="1">
        <v>32.7133678</v>
      </c>
      <c r="M84" s="1">
        <v>53508</v>
      </c>
      <c r="N84" s="87" t="s">
        <v>1327</v>
      </c>
      <c r="O84" s="87" t="s">
        <v>1327</v>
      </c>
      <c r="P84" s="87">
        <v>55686</v>
      </c>
      <c r="Q84" s="87">
        <v>55686</v>
      </c>
      <c r="R84" s="87">
        <v>42177</v>
      </c>
      <c r="S84" s="87">
        <v>42177</v>
      </c>
      <c r="T84" s="107">
        <v>30771</v>
      </c>
      <c r="U84" s="98">
        <v>600</v>
      </c>
      <c r="V84" s="107">
        <v>30771</v>
      </c>
      <c r="W84" s="98">
        <v>600</v>
      </c>
      <c r="X84" s="87">
        <v>2</v>
      </c>
      <c r="Y84" s="87">
        <v>2</v>
      </c>
      <c r="Z84" s="1">
        <v>8</v>
      </c>
      <c r="AA84" s="87">
        <v>3</v>
      </c>
      <c r="AB84" s="87">
        <v>3</v>
      </c>
      <c r="AC84" s="87">
        <v>98</v>
      </c>
      <c r="AD84" s="87">
        <v>402</v>
      </c>
      <c r="AE84" s="1" t="s">
        <v>123</v>
      </c>
      <c r="AF84" s="1" t="b">
        <v>0</v>
      </c>
      <c r="AG84" s="1" t="b">
        <v>0</v>
      </c>
      <c r="AH84" s="1" t="b">
        <v>1</v>
      </c>
      <c r="AI84" s="1" t="b">
        <v>1</v>
      </c>
      <c r="AJ84" s="1">
        <v>8</v>
      </c>
      <c r="AK84" s="1">
        <v>210</v>
      </c>
    </row>
    <row r="85" spans="1:37" ht="15.75" customHeight="1">
      <c r="A85" s="1">
        <v>417</v>
      </c>
      <c r="B85" s="1">
        <v>194091</v>
      </c>
      <c r="C85" s="1" t="s">
        <v>1952</v>
      </c>
      <c r="D85" s="1" t="s">
        <v>1953</v>
      </c>
      <c r="E85" s="1" t="s">
        <v>1954</v>
      </c>
      <c r="F85" s="1" t="s">
        <v>1878</v>
      </c>
      <c r="G85" s="1" t="s">
        <v>1955</v>
      </c>
      <c r="H85" s="1" t="s">
        <v>538</v>
      </c>
      <c r="I85" s="1" t="s">
        <v>1797</v>
      </c>
      <c r="J85" s="8" t="s">
        <v>1956</v>
      </c>
      <c r="K85" s="1">
        <v>-73.607799999999997</v>
      </c>
      <c r="L85" s="1">
        <v>40.812446999999999</v>
      </c>
      <c r="M85" s="1">
        <v>35870</v>
      </c>
      <c r="N85" s="1">
        <v>57154</v>
      </c>
      <c r="O85" s="1">
        <v>57154</v>
      </c>
      <c r="P85" s="1">
        <v>55118</v>
      </c>
      <c r="Q85" s="1">
        <v>55118</v>
      </c>
      <c r="R85" s="1">
        <v>41426</v>
      </c>
      <c r="S85" s="1">
        <v>41426</v>
      </c>
      <c r="T85" s="107">
        <v>25200</v>
      </c>
      <c r="U85" s="98">
        <v>260</v>
      </c>
      <c r="V85" s="107">
        <v>25200</v>
      </c>
      <c r="W85" s="98">
        <v>260</v>
      </c>
      <c r="X85" s="1">
        <v>2</v>
      </c>
      <c r="Y85" s="1">
        <v>2</v>
      </c>
      <c r="Z85" s="1">
        <v>2</v>
      </c>
      <c r="AA85" s="1">
        <v>2</v>
      </c>
      <c r="AB85" s="1">
        <v>2</v>
      </c>
      <c r="AC85" s="1">
        <v>73</v>
      </c>
      <c r="AD85" s="1">
        <v>3575</v>
      </c>
      <c r="AE85" s="1" t="s">
        <v>123</v>
      </c>
      <c r="AF85" s="1" t="b">
        <v>0</v>
      </c>
      <c r="AG85" s="1" t="b">
        <v>0</v>
      </c>
      <c r="AH85" s="1" t="b">
        <v>1</v>
      </c>
      <c r="AI85" s="1" t="b">
        <v>0</v>
      </c>
      <c r="AJ85" s="1">
        <v>5</v>
      </c>
      <c r="AK85" s="1">
        <v>295</v>
      </c>
    </row>
    <row r="86" spans="1:37" ht="15.75" customHeight="1">
      <c r="A86" s="1">
        <v>422</v>
      </c>
      <c r="B86" s="1">
        <v>193900</v>
      </c>
      <c r="C86" s="1" t="s">
        <v>1965</v>
      </c>
      <c r="D86" s="1" t="s">
        <v>1966</v>
      </c>
      <c r="E86" s="1" t="s">
        <v>1877</v>
      </c>
      <c r="F86" s="1" t="s">
        <v>1878</v>
      </c>
      <c r="G86" s="1" t="s">
        <v>1967</v>
      </c>
      <c r="H86" s="1" t="s">
        <v>538</v>
      </c>
      <c r="I86" s="1" t="s">
        <v>1797</v>
      </c>
      <c r="J86" s="8" t="s">
        <v>1968</v>
      </c>
      <c r="K86" s="1">
        <v>-73.997264000000001</v>
      </c>
      <c r="L86" s="1">
        <v>40.729452000000002</v>
      </c>
      <c r="M86" s="1">
        <v>50464</v>
      </c>
      <c r="N86" s="1">
        <v>71790</v>
      </c>
      <c r="O86" s="1">
        <v>71790</v>
      </c>
      <c r="P86" s="1">
        <v>71790</v>
      </c>
      <c r="Q86" s="1">
        <v>71790</v>
      </c>
      <c r="R86" s="1">
        <v>54126</v>
      </c>
      <c r="S86" s="1">
        <v>54126</v>
      </c>
      <c r="T86" s="107">
        <v>34704</v>
      </c>
      <c r="U86" s="107">
        <v>2188</v>
      </c>
      <c r="V86" s="107">
        <v>34704</v>
      </c>
      <c r="W86" s="107">
        <v>2188</v>
      </c>
      <c r="X86" s="1">
        <v>2</v>
      </c>
      <c r="Y86" s="1">
        <v>2</v>
      </c>
      <c r="Z86" s="1">
        <v>2</v>
      </c>
      <c r="AA86" s="1">
        <v>2</v>
      </c>
      <c r="AB86" s="1">
        <v>2</v>
      </c>
      <c r="AC86" s="1">
        <v>32</v>
      </c>
      <c r="AD86" s="1">
        <v>26135</v>
      </c>
      <c r="AE86" s="1" t="s">
        <v>123</v>
      </c>
      <c r="AF86" s="1" t="b">
        <v>0</v>
      </c>
      <c r="AG86" s="1" t="b">
        <v>0</v>
      </c>
      <c r="AH86" s="1" t="b">
        <v>1</v>
      </c>
      <c r="AI86" s="1" t="b">
        <v>0</v>
      </c>
      <c r="AJ86" s="1">
        <v>1</v>
      </c>
      <c r="AK86" s="1">
        <v>295</v>
      </c>
    </row>
    <row r="87" spans="1:37" ht="15.75" customHeight="1">
      <c r="A87" s="1">
        <v>423</v>
      </c>
      <c r="B87" s="1">
        <v>199102</v>
      </c>
      <c r="C87" s="103" t="s">
        <v>1700</v>
      </c>
      <c r="D87" s="1" t="s">
        <v>1701</v>
      </c>
      <c r="E87" s="1" t="s">
        <v>1702</v>
      </c>
      <c r="F87" s="1" t="s">
        <v>1682</v>
      </c>
      <c r="G87" s="1">
        <v>27411</v>
      </c>
      <c r="H87" s="1" t="s">
        <v>70</v>
      </c>
      <c r="I87" s="1" t="s">
        <v>564</v>
      </c>
      <c r="J87" s="8" t="s">
        <v>1703</v>
      </c>
      <c r="K87" s="1">
        <v>-79.770151999999996</v>
      </c>
      <c r="L87" s="1">
        <v>36.076737000000001</v>
      </c>
      <c r="M87" s="1">
        <v>6526</v>
      </c>
      <c r="N87" s="1">
        <v>17886</v>
      </c>
      <c r="O87" s="1">
        <v>30776</v>
      </c>
      <c r="P87" s="1">
        <v>17886</v>
      </c>
      <c r="Q87" s="1">
        <v>30776</v>
      </c>
      <c r="R87" s="1">
        <v>10626</v>
      </c>
      <c r="S87" s="1">
        <v>23516</v>
      </c>
      <c r="T87" s="1" t="s">
        <v>4225</v>
      </c>
      <c r="U87" s="1" t="s">
        <v>4225</v>
      </c>
      <c r="V87" s="1" t="s">
        <v>4225</v>
      </c>
      <c r="W87" s="1" t="s">
        <v>4225</v>
      </c>
      <c r="X87" s="1">
        <v>1</v>
      </c>
      <c r="Y87" s="1">
        <v>2</v>
      </c>
      <c r="Z87" s="1">
        <v>5</v>
      </c>
      <c r="AA87" s="1">
        <v>1</v>
      </c>
      <c r="AB87" s="1">
        <v>1</v>
      </c>
      <c r="AC87" s="1">
        <v>54</v>
      </c>
      <c r="AD87" s="1">
        <v>9668</v>
      </c>
      <c r="AE87" s="1" t="s">
        <v>73</v>
      </c>
      <c r="AF87" s="1" t="b">
        <v>1</v>
      </c>
      <c r="AG87" s="1" t="b">
        <v>0</v>
      </c>
      <c r="AH87" s="1" t="b">
        <v>1</v>
      </c>
      <c r="AI87" s="1" t="b">
        <v>0</v>
      </c>
      <c r="AJ87" s="1">
        <v>1</v>
      </c>
      <c r="AK87" s="1">
        <v>363</v>
      </c>
    </row>
    <row r="88" spans="1:37" ht="15.75" customHeight="1">
      <c r="A88" s="1">
        <v>424</v>
      </c>
      <c r="B88" s="1">
        <v>199193</v>
      </c>
      <c r="C88" s="1" t="s">
        <v>1707</v>
      </c>
      <c r="D88" s="1" t="s">
        <v>1708</v>
      </c>
      <c r="E88" s="1" t="s">
        <v>1709</v>
      </c>
      <c r="F88" s="1" t="s">
        <v>1682</v>
      </c>
      <c r="G88" s="1" t="s">
        <v>1710</v>
      </c>
      <c r="H88" s="1" t="s">
        <v>70</v>
      </c>
      <c r="I88" s="1" t="s">
        <v>564</v>
      </c>
      <c r="J88" s="8" t="s">
        <v>1711</v>
      </c>
      <c r="K88" s="1">
        <v>-78.674516999999994</v>
      </c>
      <c r="L88" s="1">
        <v>35.785111000000001</v>
      </c>
      <c r="M88" s="1">
        <v>9058</v>
      </c>
      <c r="N88" s="1">
        <v>23700</v>
      </c>
      <c r="O88" s="1">
        <v>42048</v>
      </c>
      <c r="P88" s="1">
        <v>23700</v>
      </c>
      <c r="Q88" s="1">
        <v>42048</v>
      </c>
      <c r="R88" s="1">
        <v>17082</v>
      </c>
      <c r="S88" s="1">
        <v>35430</v>
      </c>
      <c r="T88" s="107">
        <v>9095</v>
      </c>
      <c r="U88" s="107">
        <v>2578</v>
      </c>
      <c r="V88" s="107">
        <v>26421</v>
      </c>
      <c r="W88" s="107">
        <v>2578</v>
      </c>
      <c r="X88" s="1">
        <v>2</v>
      </c>
      <c r="Y88" s="1">
        <v>2</v>
      </c>
      <c r="Z88" s="1">
        <v>5</v>
      </c>
      <c r="AA88" s="1">
        <v>1</v>
      </c>
      <c r="AB88" s="1">
        <v>1</v>
      </c>
      <c r="AC88" s="1">
        <v>48</v>
      </c>
      <c r="AD88" s="1">
        <v>23827</v>
      </c>
      <c r="AE88" s="1" t="s">
        <v>73</v>
      </c>
      <c r="AF88" s="1" t="b">
        <v>1</v>
      </c>
      <c r="AG88" s="1" t="b">
        <v>0</v>
      </c>
      <c r="AH88" s="1" t="b">
        <v>1</v>
      </c>
      <c r="AI88" s="1" t="b">
        <v>0</v>
      </c>
      <c r="AJ88" s="1">
        <v>14</v>
      </c>
      <c r="AK88" s="1">
        <v>363</v>
      </c>
    </row>
    <row r="89" spans="1:37" ht="15.75" customHeight="1">
      <c r="A89" s="1">
        <v>438</v>
      </c>
      <c r="B89" s="1">
        <v>200332</v>
      </c>
      <c r="C89" s="1" t="s">
        <v>1766</v>
      </c>
      <c r="D89" s="1" t="s">
        <v>1767</v>
      </c>
      <c r="E89" s="1" t="s">
        <v>1768</v>
      </c>
      <c r="F89" s="1" t="s">
        <v>1769</v>
      </c>
      <c r="G89" s="1" t="s">
        <v>1770</v>
      </c>
      <c r="H89" s="1" t="s">
        <v>834</v>
      </c>
      <c r="I89" s="1" t="s">
        <v>835</v>
      </c>
      <c r="J89" s="8" t="s">
        <v>1771</v>
      </c>
      <c r="K89" s="1">
        <v>-96.800837999999999</v>
      </c>
      <c r="L89" s="1">
        <v>46.893127</v>
      </c>
      <c r="M89" s="1">
        <v>8666</v>
      </c>
      <c r="N89" s="1">
        <v>21452</v>
      </c>
      <c r="O89" s="1">
        <v>33478</v>
      </c>
      <c r="P89" s="1">
        <v>21452</v>
      </c>
      <c r="Q89" s="1">
        <v>33478</v>
      </c>
      <c r="R89" s="1">
        <v>13992</v>
      </c>
      <c r="S89" s="1">
        <v>26018</v>
      </c>
      <c r="T89" s="107">
        <v>7013</v>
      </c>
      <c r="U89" s="107">
        <v>1070</v>
      </c>
      <c r="V89" s="107">
        <v>10519</v>
      </c>
      <c r="W89" s="107">
        <v>1070</v>
      </c>
      <c r="X89" s="1">
        <v>2</v>
      </c>
      <c r="Y89" s="1">
        <v>2</v>
      </c>
      <c r="Z89" s="1">
        <v>4</v>
      </c>
      <c r="AA89" s="1">
        <v>1</v>
      </c>
      <c r="AB89" s="1">
        <v>1</v>
      </c>
      <c r="AC89" s="1">
        <v>93</v>
      </c>
      <c r="AD89" s="1">
        <v>12010</v>
      </c>
      <c r="AE89" s="1" t="s">
        <v>73</v>
      </c>
      <c r="AF89" s="1" t="b">
        <v>1</v>
      </c>
      <c r="AG89" s="1" t="b">
        <v>0</v>
      </c>
      <c r="AH89" s="1" t="b">
        <v>1</v>
      </c>
      <c r="AI89" s="1" t="b">
        <v>0</v>
      </c>
      <c r="AJ89" s="1">
        <v>4</v>
      </c>
      <c r="AK89" s="1">
        <v>253</v>
      </c>
    </row>
    <row r="90" spans="1:37" ht="15.75" customHeight="1">
      <c r="A90" s="1">
        <v>442</v>
      </c>
      <c r="B90" s="1">
        <v>167358</v>
      </c>
      <c r="C90" s="1" t="s">
        <v>1230</v>
      </c>
      <c r="D90" s="1" t="s">
        <v>1231</v>
      </c>
      <c r="E90" s="1" t="s">
        <v>1150</v>
      </c>
      <c r="F90" s="1" t="s">
        <v>1151</v>
      </c>
      <c r="G90" s="1" t="s">
        <v>1232</v>
      </c>
      <c r="H90" s="1" t="s">
        <v>538</v>
      </c>
      <c r="I90" s="1" t="s">
        <v>539</v>
      </c>
      <c r="J90" s="8" t="s">
        <v>1233</v>
      </c>
      <c r="K90" s="1">
        <v>-71.088781999999995</v>
      </c>
      <c r="L90" s="1">
        <v>42.339991999999903</v>
      </c>
      <c r="M90" s="1">
        <v>49497</v>
      </c>
      <c r="N90" s="1">
        <v>68177</v>
      </c>
      <c r="O90" s="1">
        <v>68177</v>
      </c>
      <c r="P90" s="1">
        <v>68177</v>
      </c>
      <c r="Q90" s="1">
        <v>68177</v>
      </c>
      <c r="R90" s="1">
        <v>52297</v>
      </c>
      <c r="S90" s="1">
        <v>52297</v>
      </c>
      <c r="T90" s="107">
        <v>25264</v>
      </c>
      <c r="U90" s="98">
        <v>294</v>
      </c>
      <c r="V90" s="107">
        <v>25264</v>
      </c>
      <c r="W90" s="98">
        <v>294</v>
      </c>
      <c r="X90" s="1">
        <v>2</v>
      </c>
      <c r="Y90" s="1">
        <v>2</v>
      </c>
      <c r="Z90" s="1">
        <v>1</v>
      </c>
      <c r="AA90" s="1">
        <v>2</v>
      </c>
      <c r="AB90" s="1">
        <v>2</v>
      </c>
      <c r="AC90" s="1">
        <v>29</v>
      </c>
      <c r="AD90" s="1">
        <v>13473</v>
      </c>
      <c r="AE90" s="1" t="s">
        <v>123</v>
      </c>
      <c r="AF90" s="1" t="b">
        <v>0</v>
      </c>
      <c r="AG90" s="1" t="b">
        <v>0</v>
      </c>
      <c r="AH90" s="1" t="b">
        <v>0</v>
      </c>
      <c r="AI90" s="1" t="b">
        <v>0</v>
      </c>
      <c r="AJ90" s="1">
        <v>11</v>
      </c>
      <c r="AK90" s="1">
        <v>295</v>
      </c>
    </row>
    <row r="91" spans="1:37" ht="15.75" customHeight="1">
      <c r="A91" s="1">
        <v>453</v>
      </c>
      <c r="B91" s="1">
        <v>105330</v>
      </c>
      <c r="C91" s="1" t="s">
        <v>197</v>
      </c>
      <c r="D91" s="1" t="s">
        <v>198</v>
      </c>
      <c r="E91" s="1" t="s">
        <v>199</v>
      </c>
      <c r="F91" s="1" t="s">
        <v>166</v>
      </c>
      <c r="G91" s="1" t="s">
        <v>200</v>
      </c>
      <c r="H91" s="1" t="s">
        <v>167</v>
      </c>
      <c r="I91" s="1" t="s">
        <v>168</v>
      </c>
      <c r="J91" s="8" t="s">
        <v>201</v>
      </c>
      <c r="K91" s="1">
        <v>-111.653724</v>
      </c>
      <c r="L91" s="1">
        <v>35.188448999999999</v>
      </c>
      <c r="M91" s="1">
        <v>11059</v>
      </c>
      <c r="N91" s="1">
        <v>26923</v>
      </c>
      <c r="O91" s="1">
        <v>40705</v>
      </c>
      <c r="P91" s="1">
        <v>27133</v>
      </c>
      <c r="Q91" s="1">
        <v>40915</v>
      </c>
      <c r="R91" s="1">
        <v>17199</v>
      </c>
      <c r="S91" s="1">
        <v>30981</v>
      </c>
      <c r="T91" s="107">
        <v>10309</v>
      </c>
      <c r="U91" s="98">
        <v>857</v>
      </c>
      <c r="V91" s="107">
        <v>18630</v>
      </c>
      <c r="W91" s="98">
        <v>857</v>
      </c>
      <c r="X91" s="1">
        <v>2</v>
      </c>
      <c r="Y91" s="1">
        <v>2</v>
      </c>
      <c r="Z91" s="1">
        <v>6</v>
      </c>
      <c r="AA91" s="1">
        <v>1</v>
      </c>
      <c r="AB91" s="1">
        <v>1</v>
      </c>
      <c r="AC91" s="1">
        <v>78</v>
      </c>
      <c r="AD91" s="1">
        <v>26500</v>
      </c>
      <c r="AE91" s="1" t="s">
        <v>73</v>
      </c>
      <c r="AF91" s="1" t="b">
        <v>0</v>
      </c>
      <c r="AG91" s="1" t="b">
        <v>0</v>
      </c>
      <c r="AH91" s="1" t="b">
        <v>0</v>
      </c>
      <c r="AI91" s="1" t="b">
        <v>0</v>
      </c>
      <c r="AJ91" s="1">
        <v>2</v>
      </c>
      <c r="AK91" s="1">
        <v>210</v>
      </c>
    </row>
    <row r="92" spans="1:37" ht="15.75" customHeight="1">
      <c r="A92" s="1">
        <v>455</v>
      </c>
      <c r="B92" s="1">
        <v>230995</v>
      </c>
      <c r="C92" s="1" t="s">
        <v>2846</v>
      </c>
      <c r="D92" s="1" t="s">
        <v>2847</v>
      </c>
      <c r="E92" s="1" t="s">
        <v>2848</v>
      </c>
      <c r="F92" s="1" t="s">
        <v>2849</v>
      </c>
      <c r="G92" s="1" t="s">
        <v>2850</v>
      </c>
      <c r="H92" s="1" t="s">
        <v>538</v>
      </c>
      <c r="I92" s="1" t="s">
        <v>539</v>
      </c>
      <c r="J92" s="8" t="s">
        <v>2851</v>
      </c>
      <c r="K92" s="1">
        <v>-72.660128999999998</v>
      </c>
      <c r="L92" s="1">
        <v>44.139401999999997</v>
      </c>
      <c r="M92" s="1">
        <v>38662</v>
      </c>
      <c r="N92" s="1">
        <v>56234</v>
      </c>
      <c r="O92" s="1">
        <v>56234</v>
      </c>
      <c r="P92" s="1">
        <v>56234</v>
      </c>
      <c r="Q92" s="1">
        <v>56234</v>
      </c>
      <c r="R92" s="1">
        <v>42862</v>
      </c>
      <c r="S92" s="1">
        <v>42862</v>
      </c>
      <c r="T92" s="107">
        <v>18614</v>
      </c>
      <c r="U92" s="107">
        <v>1650</v>
      </c>
      <c r="V92" s="107">
        <v>18614</v>
      </c>
      <c r="W92" s="107">
        <v>1650</v>
      </c>
      <c r="X92" s="1">
        <v>2</v>
      </c>
      <c r="Y92" s="1">
        <v>2</v>
      </c>
      <c r="Z92" s="1">
        <v>1</v>
      </c>
      <c r="AA92" s="1">
        <v>2</v>
      </c>
      <c r="AB92" s="1">
        <v>2</v>
      </c>
      <c r="AC92" s="1">
        <v>70</v>
      </c>
      <c r="AD92" s="1">
        <v>3152</v>
      </c>
      <c r="AE92" s="1" t="s">
        <v>123</v>
      </c>
      <c r="AF92" s="1" t="b">
        <v>0</v>
      </c>
      <c r="AG92" s="1" t="b">
        <v>0</v>
      </c>
      <c r="AH92" s="1" t="b">
        <v>0</v>
      </c>
      <c r="AI92" s="1" t="b">
        <v>0</v>
      </c>
      <c r="AJ92" s="1">
        <v>2</v>
      </c>
      <c r="AK92" s="1">
        <v>295</v>
      </c>
    </row>
    <row r="93" spans="1:37" ht="15.75" customHeight="1">
      <c r="A93" s="1">
        <v>457</v>
      </c>
      <c r="B93" s="1">
        <v>204796</v>
      </c>
      <c r="C93" s="1" t="s">
        <v>2151</v>
      </c>
      <c r="D93" s="1" t="s">
        <v>2152</v>
      </c>
      <c r="E93" s="1" t="s">
        <v>2153</v>
      </c>
      <c r="F93" s="1" t="s">
        <v>2091</v>
      </c>
      <c r="G93" s="1">
        <v>43210</v>
      </c>
      <c r="H93" s="1" t="s">
        <v>834</v>
      </c>
      <c r="I93" s="1" t="s">
        <v>885</v>
      </c>
      <c r="J93" s="8" t="s">
        <v>2154</v>
      </c>
      <c r="K93" s="1">
        <v>-83.009000999999998</v>
      </c>
      <c r="L93" s="1">
        <v>39.998389000000003</v>
      </c>
      <c r="M93" s="1">
        <v>10592</v>
      </c>
      <c r="N93" s="1">
        <v>27037</v>
      </c>
      <c r="O93" s="1">
        <v>46141</v>
      </c>
      <c r="P93" s="1">
        <v>26125</v>
      </c>
      <c r="Q93" s="1">
        <v>45229</v>
      </c>
      <c r="R93" s="1">
        <v>16845</v>
      </c>
      <c r="S93" s="1">
        <v>35949</v>
      </c>
      <c r="T93" s="107">
        <v>11560</v>
      </c>
      <c r="U93" s="98">
        <v>865</v>
      </c>
      <c r="V93" s="107">
        <v>36276</v>
      </c>
      <c r="W93" s="98">
        <v>865</v>
      </c>
      <c r="X93" s="1">
        <v>2</v>
      </c>
      <c r="Y93" s="1">
        <v>2</v>
      </c>
      <c r="Z93" s="1">
        <v>3</v>
      </c>
      <c r="AA93" s="1">
        <v>1</v>
      </c>
      <c r="AB93" s="1">
        <v>1</v>
      </c>
      <c r="AC93" s="1">
        <v>54</v>
      </c>
      <c r="AD93" s="1">
        <v>45831</v>
      </c>
      <c r="AE93" s="1" t="s">
        <v>73</v>
      </c>
      <c r="AF93" s="1" t="b">
        <v>1</v>
      </c>
      <c r="AG93" s="1" t="b">
        <v>0</v>
      </c>
      <c r="AH93" s="1" t="b">
        <v>0</v>
      </c>
      <c r="AI93" s="1" t="b">
        <v>1</v>
      </c>
      <c r="AJ93" s="1">
        <v>7</v>
      </c>
      <c r="AK93" s="1">
        <v>253</v>
      </c>
    </row>
    <row r="94" spans="1:37" ht="15.75" customHeight="1">
      <c r="A94" s="1">
        <v>464</v>
      </c>
      <c r="B94" s="1">
        <v>207388</v>
      </c>
      <c r="C94" s="103" t="s">
        <v>2193</v>
      </c>
      <c r="D94" s="1" t="s">
        <v>2194</v>
      </c>
      <c r="E94" s="1" t="s">
        <v>2195</v>
      </c>
      <c r="F94" s="1" t="s">
        <v>2196</v>
      </c>
      <c r="G94" s="1" t="s">
        <v>2197</v>
      </c>
      <c r="H94" s="1" t="s">
        <v>70</v>
      </c>
      <c r="I94" s="1" t="s">
        <v>130</v>
      </c>
      <c r="J94" s="8" t="s">
        <v>2198</v>
      </c>
      <c r="K94" s="1">
        <v>-97.069743000000003</v>
      </c>
      <c r="L94" s="1">
        <v>36.123084999999897</v>
      </c>
      <c r="M94" s="1">
        <v>8738</v>
      </c>
      <c r="N94" s="1">
        <v>23648</v>
      </c>
      <c r="O94" s="1">
        <v>38686</v>
      </c>
      <c r="P94" s="1">
        <v>23648</v>
      </c>
      <c r="Q94" s="1">
        <v>38686</v>
      </c>
      <c r="R94" s="1">
        <v>14708</v>
      </c>
      <c r="S94" s="1">
        <v>29746</v>
      </c>
      <c r="T94" s="1" t="s">
        <v>4225</v>
      </c>
      <c r="U94" s="1" t="s">
        <v>4225</v>
      </c>
      <c r="V94" s="1" t="s">
        <v>4225</v>
      </c>
      <c r="W94" s="1" t="s">
        <v>4225</v>
      </c>
      <c r="X94" s="1">
        <v>2</v>
      </c>
      <c r="Y94" s="1">
        <v>2</v>
      </c>
      <c r="Z94" s="1">
        <v>6</v>
      </c>
      <c r="AA94" s="1">
        <v>1</v>
      </c>
      <c r="AB94" s="1">
        <v>1</v>
      </c>
      <c r="AC94" s="1">
        <v>75</v>
      </c>
      <c r="AD94" s="1">
        <v>21101</v>
      </c>
      <c r="AE94" s="1" t="s">
        <v>73</v>
      </c>
      <c r="AF94" s="1" t="b">
        <v>1</v>
      </c>
      <c r="AG94" s="1" t="b">
        <v>0</v>
      </c>
      <c r="AH94" s="1" t="b">
        <v>1</v>
      </c>
      <c r="AI94" s="1" t="b">
        <v>0</v>
      </c>
      <c r="AJ94" s="1">
        <v>5</v>
      </c>
      <c r="AK94" s="1">
        <v>363</v>
      </c>
    </row>
    <row r="95" spans="1:37" ht="15.75" customHeight="1">
      <c r="A95" s="1">
        <v>470</v>
      </c>
      <c r="B95" s="1">
        <v>214777</v>
      </c>
      <c r="C95" s="1" t="s">
        <v>2365</v>
      </c>
      <c r="D95" s="1" t="s">
        <v>2366</v>
      </c>
      <c r="E95" s="1" t="s">
        <v>466</v>
      </c>
      <c r="F95" s="1" t="s">
        <v>2274</v>
      </c>
      <c r="G95" s="1" t="s">
        <v>2367</v>
      </c>
      <c r="H95" s="1" t="s">
        <v>538</v>
      </c>
      <c r="I95" s="1" t="s">
        <v>1797</v>
      </c>
      <c r="J95" s="8" t="s">
        <v>2368</v>
      </c>
      <c r="K95" s="1">
        <v>-77.861643999999998</v>
      </c>
      <c r="L95" s="1">
        <v>40.800732000000004</v>
      </c>
      <c r="M95" s="1">
        <v>18436</v>
      </c>
      <c r="N95" s="1">
        <v>36344</v>
      </c>
      <c r="O95" s="1">
        <v>51572</v>
      </c>
      <c r="P95" s="1">
        <v>36344</v>
      </c>
      <c r="Q95" s="1">
        <v>51572</v>
      </c>
      <c r="R95" s="1">
        <v>24380</v>
      </c>
      <c r="S95" s="1">
        <v>39608</v>
      </c>
      <c r="T95" s="107">
        <v>22464</v>
      </c>
      <c r="U95" s="98">
        <v>530</v>
      </c>
      <c r="V95" s="107">
        <v>38198</v>
      </c>
      <c r="W95" s="98">
        <v>530</v>
      </c>
      <c r="X95" s="1">
        <v>2</v>
      </c>
      <c r="Y95" s="1">
        <v>2</v>
      </c>
      <c r="Z95" s="1">
        <v>2</v>
      </c>
      <c r="AA95" s="1">
        <v>1</v>
      </c>
      <c r="AB95" s="1">
        <v>1</v>
      </c>
      <c r="AC95" s="1">
        <v>56</v>
      </c>
      <c r="AD95" s="1">
        <v>41359</v>
      </c>
      <c r="AE95" s="1" t="s">
        <v>73</v>
      </c>
      <c r="AF95" s="1" t="b">
        <v>1</v>
      </c>
      <c r="AG95" s="1" t="b">
        <v>0</v>
      </c>
      <c r="AH95" s="1" t="b">
        <v>1</v>
      </c>
      <c r="AI95" s="1" t="b">
        <v>0</v>
      </c>
      <c r="AJ95" s="1">
        <v>10</v>
      </c>
      <c r="AK95" s="1">
        <v>295</v>
      </c>
    </row>
    <row r="96" spans="1:37" ht="15.75" customHeight="1">
      <c r="A96" s="1">
        <v>480</v>
      </c>
      <c r="C96" s="1" t="s">
        <v>2433</v>
      </c>
      <c r="D96" s="1" t="s">
        <v>2434</v>
      </c>
      <c r="E96" s="1" t="s">
        <v>2435</v>
      </c>
      <c r="F96" s="1" t="s">
        <v>2436</v>
      </c>
      <c r="H96" s="1" t="s">
        <v>2437</v>
      </c>
      <c r="I96" s="1" t="s">
        <v>2437</v>
      </c>
      <c r="J96" s="8" t="s">
        <v>2438</v>
      </c>
      <c r="K96" s="1">
        <v>-66.055913700000005</v>
      </c>
      <c r="L96" s="1">
        <v>18.422334299999999</v>
      </c>
      <c r="M96" s="1">
        <v>30150</v>
      </c>
      <c r="N96" s="87" t="s">
        <v>1327</v>
      </c>
      <c r="O96" s="87" t="s">
        <v>1327</v>
      </c>
      <c r="P96" s="87" t="s">
        <v>1327</v>
      </c>
      <c r="Q96" s="87" t="s">
        <v>1327</v>
      </c>
      <c r="R96" s="87" t="s">
        <v>1327</v>
      </c>
      <c r="S96" s="87" t="s">
        <v>1327</v>
      </c>
      <c r="T96" s="108" t="s">
        <v>1327</v>
      </c>
      <c r="U96" s="108" t="s">
        <v>1327</v>
      </c>
      <c r="V96" s="108" t="s">
        <v>1327</v>
      </c>
      <c r="W96" s="108" t="s">
        <v>1327</v>
      </c>
      <c r="X96" s="1">
        <v>2</v>
      </c>
      <c r="Y96" s="1">
        <v>2</v>
      </c>
      <c r="Z96" s="12">
        <v>9</v>
      </c>
      <c r="AA96" s="87">
        <v>2</v>
      </c>
      <c r="AB96" s="87">
        <v>2</v>
      </c>
      <c r="AC96" s="87">
        <v>86</v>
      </c>
      <c r="AD96" s="87">
        <v>4315</v>
      </c>
      <c r="AE96" s="1" t="s">
        <v>123</v>
      </c>
      <c r="AF96" s="1" t="b">
        <v>0</v>
      </c>
      <c r="AG96" s="1" t="b">
        <v>0</v>
      </c>
      <c r="AH96" s="1" t="b">
        <v>1</v>
      </c>
      <c r="AI96" s="1" t="b">
        <v>0</v>
      </c>
      <c r="AJ96" s="1">
        <v>3</v>
      </c>
      <c r="AK96" s="1">
        <v>12</v>
      </c>
    </row>
    <row r="97" spans="1:37" ht="15.75" customHeight="1">
      <c r="A97" s="1">
        <v>483</v>
      </c>
      <c r="C97" s="104" t="s">
        <v>2445</v>
      </c>
      <c r="D97" s="1" t="s">
        <v>2446</v>
      </c>
      <c r="E97" s="1" t="s">
        <v>2447</v>
      </c>
      <c r="F97" s="1" t="s">
        <v>2436</v>
      </c>
      <c r="H97" s="1" t="s">
        <v>2437</v>
      </c>
      <c r="I97" s="1" t="s">
        <v>2437</v>
      </c>
      <c r="J97" s="8" t="s">
        <v>2448</v>
      </c>
      <c r="K97" s="1">
        <v>-66.618680099999906</v>
      </c>
      <c r="L97" s="1">
        <v>18.000760100000001</v>
      </c>
      <c r="M97" s="1">
        <v>17289</v>
      </c>
      <c r="N97" s="87">
        <v>17384</v>
      </c>
      <c r="O97" s="87">
        <v>17384</v>
      </c>
      <c r="P97" s="87">
        <v>19450</v>
      </c>
      <c r="Q97" s="87">
        <v>19450</v>
      </c>
      <c r="R97" s="87">
        <v>14869</v>
      </c>
      <c r="S97" s="87">
        <v>14869</v>
      </c>
      <c r="T97" s="12" t="s">
        <v>4225</v>
      </c>
      <c r="U97" s="12" t="s">
        <v>4225</v>
      </c>
      <c r="V97" s="12" t="s">
        <v>4225</v>
      </c>
      <c r="W97" s="12" t="s">
        <v>4225</v>
      </c>
      <c r="X97" s="1">
        <v>2</v>
      </c>
      <c r="Y97" s="1">
        <v>2</v>
      </c>
      <c r="Z97" s="12">
        <v>9</v>
      </c>
      <c r="AA97" s="87">
        <v>2</v>
      </c>
      <c r="AB97" s="87">
        <v>2</v>
      </c>
      <c r="AC97" s="87">
        <v>93</v>
      </c>
      <c r="AD97" s="87">
        <v>4315</v>
      </c>
      <c r="AE97" s="1" t="s">
        <v>123</v>
      </c>
      <c r="AF97" s="1" t="b">
        <v>0</v>
      </c>
      <c r="AG97" s="1" t="b">
        <v>0</v>
      </c>
      <c r="AH97" s="1" t="b">
        <v>1</v>
      </c>
      <c r="AI97" s="1" t="b">
        <v>0</v>
      </c>
      <c r="AJ97" s="1">
        <v>1</v>
      </c>
      <c r="AK97" s="1">
        <v>12</v>
      </c>
    </row>
    <row r="98" spans="1:37" ht="15.75" customHeight="1">
      <c r="A98" s="1">
        <v>484</v>
      </c>
      <c r="B98" s="1">
        <v>209807</v>
      </c>
      <c r="C98" s="1" t="s">
        <v>2237</v>
      </c>
      <c r="D98" s="1" t="s">
        <v>2238</v>
      </c>
      <c r="E98" s="1" t="s">
        <v>2239</v>
      </c>
      <c r="F98" s="1" t="s">
        <v>2232</v>
      </c>
      <c r="G98" s="1">
        <v>97201</v>
      </c>
      <c r="H98" s="1" t="s">
        <v>167</v>
      </c>
      <c r="I98" s="1" t="s">
        <v>242</v>
      </c>
      <c r="J98" s="8" t="s">
        <v>2240</v>
      </c>
      <c r="K98" s="1">
        <v>-122.683553</v>
      </c>
      <c r="L98" s="1">
        <v>45.511229</v>
      </c>
      <c r="M98" s="1">
        <v>8783</v>
      </c>
      <c r="N98" s="87">
        <v>27921</v>
      </c>
      <c r="O98" s="87">
        <v>36885</v>
      </c>
      <c r="P98" s="1">
        <v>26642</v>
      </c>
      <c r="Q98" s="1">
        <v>43989</v>
      </c>
      <c r="R98" s="1">
        <v>13811</v>
      </c>
      <c r="S98" s="1">
        <v>31158</v>
      </c>
      <c r="T98" s="107">
        <v>14652</v>
      </c>
      <c r="U98" s="107">
        <v>1641</v>
      </c>
      <c r="V98" s="107">
        <v>22143</v>
      </c>
      <c r="W98" s="107">
        <v>1641</v>
      </c>
      <c r="X98" s="1">
        <v>2</v>
      </c>
      <c r="Y98" s="1">
        <v>2</v>
      </c>
      <c r="Z98" s="1">
        <v>8</v>
      </c>
      <c r="AA98" s="1">
        <v>1</v>
      </c>
      <c r="AB98" s="1">
        <v>1</v>
      </c>
      <c r="AC98" s="1">
        <v>89</v>
      </c>
      <c r="AD98" s="1">
        <v>21071</v>
      </c>
      <c r="AE98" s="1" t="s">
        <v>73</v>
      </c>
      <c r="AF98" s="1" t="b">
        <v>0</v>
      </c>
      <c r="AG98" s="1" t="b">
        <v>0</v>
      </c>
      <c r="AH98" s="1" t="b">
        <v>1</v>
      </c>
      <c r="AI98" s="1" t="b">
        <v>1</v>
      </c>
      <c r="AJ98" s="1">
        <v>5</v>
      </c>
      <c r="AK98" s="1">
        <v>210</v>
      </c>
    </row>
    <row r="99" spans="1:37" ht="15.75" customHeight="1">
      <c r="A99" s="1">
        <v>489</v>
      </c>
      <c r="B99" s="1">
        <v>227526</v>
      </c>
      <c r="C99" s="1" t="s">
        <v>2612</v>
      </c>
      <c r="D99" s="1" t="s">
        <v>2613</v>
      </c>
      <c r="E99" s="1" t="s">
        <v>2614</v>
      </c>
      <c r="F99" s="1" t="s">
        <v>2605</v>
      </c>
      <c r="G99" s="1">
        <v>77446</v>
      </c>
      <c r="H99" s="1" t="s">
        <v>70</v>
      </c>
      <c r="I99" s="1" t="s">
        <v>130</v>
      </c>
      <c r="J99" s="8" t="s">
        <v>2615</v>
      </c>
      <c r="K99" s="1">
        <v>-95.989474999999999</v>
      </c>
      <c r="L99" s="1">
        <v>30.092424999999999</v>
      </c>
      <c r="M99" s="1">
        <v>9959</v>
      </c>
      <c r="N99" s="1">
        <v>23750</v>
      </c>
      <c r="O99" s="1">
        <v>37279</v>
      </c>
      <c r="P99" s="1">
        <v>22703</v>
      </c>
      <c r="Q99" s="1">
        <v>36232</v>
      </c>
      <c r="R99" s="1">
        <v>14582</v>
      </c>
      <c r="S99" s="1">
        <v>28111</v>
      </c>
      <c r="T99" s="107">
        <v>5096</v>
      </c>
      <c r="U99" s="107">
        <v>2755</v>
      </c>
      <c r="V99" s="107">
        <v>14316</v>
      </c>
      <c r="W99" s="107">
        <v>2755</v>
      </c>
      <c r="X99" s="1">
        <v>1</v>
      </c>
      <c r="Y99" s="1">
        <v>2</v>
      </c>
      <c r="Z99" s="1">
        <v>6</v>
      </c>
      <c r="AA99" s="1">
        <v>1</v>
      </c>
      <c r="AB99" s="1">
        <v>1</v>
      </c>
      <c r="AC99" s="1">
        <v>85</v>
      </c>
      <c r="AD99" s="1">
        <v>7417</v>
      </c>
      <c r="AE99" s="1" t="s">
        <v>73</v>
      </c>
      <c r="AF99" s="1" t="b">
        <v>1</v>
      </c>
      <c r="AG99" s="1" t="b">
        <v>0</v>
      </c>
      <c r="AH99" s="1" t="b">
        <v>0</v>
      </c>
      <c r="AI99" s="1" t="b">
        <v>0</v>
      </c>
      <c r="AJ99" s="1">
        <v>4</v>
      </c>
      <c r="AK99" s="1">
        <v>363</v>
      </c>
    </row>
    <row r="100" spans="1:37" ht="15.75" customHeight="1">
      <c r="A100" s="1">
        <v>493</v>
      </c>
      <c r="B100" s="1">
        <v>194578</v>
      </c>
      <c r="C100" s="1" t="s">
        <v>1971</v>
      </c>
      <c r="D100" s="1" t="s">
        <v>1972</v>
      </c>
      <c r="E100" s="1" t="s">
        <v>1973</v>
      </c>
      <c r="F100" s="1" t="s">
        <v>1878</v>
      </c>
      <c r="G100" s="1">
        <v>11205</v>
      </c>
      <c r="H100" s="1" t="s">
        <v>538</v>
      </c>
      <c r="I100" s="1" t="s">
        <v>1797</v>
      </c>
      <c r="J100" s="8" t="s">
        <v>1974</v>
      </c>
      <c r="K100" s="1">
        <v>-73.962148999999997</v>
      </c>
      <c r="L100" s="1">
        <v>40.691153999999997</v>
      </c>
      <c r="M100" s="1">
        <v>50038</v>
      </c>
      <c r="N100" s="1">
        <v>65308</v>
      </c>
      <c r="O100" s="1">
        <v>65308</v>
      </c>
      <c r="P100" s="1">
        <v>70288</v>
      </c>
      <c r="Q100" s="1">
        <v>70288</v>
      </c>
      <c r="R100" s="1">
        <v>54788</v>
      </c>
      <c r="S100" s="1">
        <v>54788</v>
      </c>
      <c r="T100" s="107">
        <v>33246</v>
      </c>
      <c r="U100" s="107">
        <v>1980</v>
      </c>
      <c r="V100" s="107">
        <v>33246</v>
      </c>
      <c r="W100" s="107">
        <v>1980</v>
      </c>
      <c r="X100" s="1">
        <v>2</v>
      </c>
      <c r="Y100" s="1">
        <v>2</v>
      </c>
      <c r="Z100" s="1">
        <v>2</v>
      </c>
      <c r="AA100" s="1">
        <v>2</v>
      </c>
      <c r="AB100" s="1">
        <v>2</v>
      </c>
      <c r="AC100" s="1">
        <v>58</v>
      </c>
      <c r="AD100" s="1">
        <v>3484</v>
      </c>
      <c r="AE100" s="1" t="s">
        <v>123</v>
      </c>
      <c r="AF100" s="1" t="b">
        <v>0</v>
      </c>
      <c r="AG100" s="1" t="b">
        <v>1</v>
      </c>
      <c r="AH100" s="1" t="b">
        <v>1</v>
      </c>
      <c r="AI100" s="1" t="b">
        <v>0</v>
      </c>
      <c r="AJ100" s="1">
        <v>13</v>
      </c>
      <c r="AK100" s="1">
        <v>295</v>
      </c>
    </row>
    <row r="101" spans="1:37" ht="15.75" customHeight="1">
      <c r="A101" s="1">
        <v>506</v>
      </c>
      <c r="B101" s="1">
        <v>186131</v>
      </c>
      <c r="C101" s="1" t="s">
        <v>1815</v>
      </c>
      <c r="D101" s="1" t="s">
        <v>1816</v>
      </c>
      <c r="E101" s="1" t="s">
        <v>1817</v>
      </c>
      <c r="F101" s="1" t="s">
        <v>1796</v>
      </c>
      <c r="G101" s="1" t="s">
        <v>1818</v>
      </c>
      <c r="H101" s="1" t="s">
        <v>538</v>
      </c>
      <c r="I101" s="1" t="s">
        <v>1797</v>
      </c>
      <c r="J101" s="8" t="s">
        <v>1819</v>
      </c>
      <c r="K101" s="1">
        <v>-74.659364999999994</v>
      </c>
      <c r="L101" s="1">
        <v>40.348731999999998</v>
      </c>
      <c r="M101" s="1">
        <v>47140</v>
      </c>
      <c r="N101" s="1">
        <v>66150</v>
      </c>
      <c r="O101" s="1">
        <v>66150</v>
      </c>
      <c r="P101" s="87" t="s">
        <v>1327</v>
      </c>
      <c r="Q101" s="87" t="s">
        <v>1327</v>
      </c>
      <c r="R101" s="87" t="s">
        <v>1327</v>
      </c>
      <c r="S101" s="87" t="s">
        <v>1327</v>
      </c>
      <c r="T101" s="107">
        <v>53890</v>
      </c>
      <c r="U101" s="107">
        <v>2580</v>
      </c>
      <c r="V101" s="107">
        <v>53890</v>
      </c>
      <c r="W101" s="107">
        <v>2580</v>
      </c>
      <c r="X101" s="1">
        <v>2</v>
      </c>
      <c r="Y101" s="1">
        <v>2</v>
      </c>
      <c r="Z101" s="1">
        <v>2</v>
      </c>
      <c r="AA101" s="1">
        <v>2</v>
      </c>
      <c r="AB101" s="1">
        <v>2</v>
      </c>
      <c r="AC101" s="1">
        <v>7</v>
      </c>
      <c r="AD101" s="1">
        <v>5400</v>
      </c>
      <c r="AE101" s="1" t="s">
        <v>123</v>
      </c>
      <c r="AF101" s="1" t="b">
        <v>0</v>
      </c>
      <c r="AG101" s="1" t="b">
        <v>0</v>
      </c>
      <c r="AH101" s="1" t="b">
        <v>0</v>
      </c>
      <c r="AI101" s="1" t="b">
        <v>0</v>
      </c>
      <c r="AJ101" s="1">
        <v>3</v>
      </c>
      <c r="AK101" s="1">
        <v>295</v>
      </c>
    </row>
    <row r="102" spans="1:37" ht="15.75" customHeight="1">
      <c r="A102" s="1">
        <v>509</v>
      </c>
      <c r="B102" s="1">
        <v>243780</v>
      </c>
      <c r="C102" s="103" t="s">
        <v>1016</v>
      </c>
      <c r="D102" s="1" t="s">
        <v>1017</v>
      </c>
      <c r="E102" s="1" t="s">
        <v>1018</v>
      </c>
      <c r="F102" s="1" t="s">
        <v>982</v>
      </c>
      <c r="G102" s="1" t="s">
        <v>1019</v>
      </c>
      <c r="H102" s="1" t="s">
        <v>834</v>
      </c>
      <c r="I102" s="1" t="s">
        <v>885</v>
      </c>
      <c r="J102" s="8" t="s">
        <v>1020</v>
      </c>
      <c r="K102" s="1">
        <v>-86.914434999999997</v>
      </c>
      <c r="L102" s="1">
        <v>40.428206000000003</v>
      </c>
      <c r="M102" s="1">
        <v>9992</v>
      </c>
      <c r="N102" s="1">
        <v>22812</v>
      </c>
      <c r="O102" s="1">
        <v>41614</v>
      </c>
      <c r="P102" s="1">
        <v>21612</v>
      </c>
      <c r="Q102" s="1">
        <v>40414</v>
      </c>
      <c r="R102" s="1">
        <v>14312</v>
      </c>
      <c r="S102" s="1">
        <v>33114</v>
      </c>
      <c r="T102" s="1" t="s">
        <v>4225</v>
      </c>
      <c r="U102" s="1" t="s">
        <v>4225</v>
      </c>
      <c r="V102" s="1" t="s">
        <v>4225</v>
      </c>
      <c r="W102" s="1" t="s">
        <v>4225</v>
      </c>
      <c r="X102" s="1">
        <v>2</v>
      </c>
      <c r="Y102" s="1">
        <v>2</v>
      </c>
      <c r="Z102" s="1">
        <v>3</v>
      </c>
      <c r="AA102" s="1">
        <v>1</v>
      </c>
      <c r="AB102" s="1">
        <v>1</v>
      </c>
      <c r="AC102" s="1">
        <v>56</v>
      </c>
      <c r="AD102" s="1">
        <v>31105</v>
      </c>
      <c r="AE102" s="1" t="s">
        <v>73</v>
      </c>
      <c r="AF102" s="1" t="b">
        <v>1</v>
      </c>
      <c r="AG102" s="1" t="b">
        <v>0</v>
      </c>
      <c r="AH102" s="1" t="b">
        <v>1</v>
      </c>
      <c r="AI102" s="1" t="b">
        <v>1</v>
      </c>
      <c r="AJ102" s="1">
        <v>1</v>
      </c>
      <c r="AK102" s="1">
        <v>253</v>
      </c>
    </row>
    <row r="103" spans="1:37" ht="15.75" customHeight="1">
      <c r="A103" s="1">
        <v>510</v>
      </c>
      <c r="B103" s="1">
        <v>194824</v>
      </c>
      <c r="C103" s="1" t="s">
        <v>1996</v>
      </c>
      <c r="D103" s="1" t="s">
        <v>1997</v>
      </c>
      <c r="E103" s="1" t="s">
        <v>1998</v>
      </c>
      <c r="F103" s="1" t="s">
        <v>1878</v>
      </c>
      <c r="G103" s="1" t="s">
        <v>1999</v>
      </c>
      <c r="H103" s="1" t="s">
        <v>538</v>
      </c>
      <c r="I103" s="1" t="s">
        <v>1797</v>
      </c>
      <c r="J103" s="8" t="s">
        <v>2000</v>
      </c>
      <c r="K103" s="1">
        <v>-73.678768000000005</v>
      </c>
      <c r="L103" s="1">
        <v>42.728982999999999</v>
      </c>
      <c r="M103" s="1">
        <v>52305</v>
      </c>
      <c r="N103" s="1">
        <v>70132</v>
      </c>
      <c r="O103" s="1">
        <v>70132</v>
      </c>
      <c r="P103" s="87" t="s">
        <v>1327</v>
      </c>
      <c r="Q103" s="87" t="s">
        <v>1327</v>
      </c>
      <c r="R103" s="87" t="s">
        <v>1327</v>
      </c>
      <c r="S103" s="87" t="s">
        <v>1327</v>
      </c>
      <c r="T103" s="107">
        <v>55600</v>
      </c>
      <c r="U103" s="107">
        <v>2725</v>
      </c>
      <c r="V103" s="107">
        <v>55600</v>
      </c>
      <c r="W103" s="107">
        <v>2725</v>
      </c>
      <c r="X103" s="1">
        <v>2</v>
      </c>
      <c r="Y103" s="1">
        <v>2</v>
      </c>
      <c r="Z103" s="1">
        <v>2</v>
      </c>
      <c r="AA103" s="1">
        <v>2</v>
      </c>
      <c r="AB103" s="1">
        <v>2</v>
      </c>
      <c r="AC103" s="1">
        <v>44</v>
      </c>
      <c r="AD103" s="1">
        <v>6265</v>
      </c>
      <c r="AE103" s="1" t="s">
        <v>123</v>
      </c>
      <c r="AF103" s="1" t="b">
        <v>0</v>
      </c>
      <c r="AG103" s="1" t="b">
        <v>0</v>
      </c>
      <c r="AH103" s="1" t="b">
        <v>1</v>
      </c>
      <c r="AI103" s="1" t="b">
        <v>1</v>
      </c>
      <c r="AJ103" s="1">
        <v>7</v>
      </c>
      <c r="AK103" s="1">
        <v>295</v>
      </c>
    </row>
    <row r="104" spans="1:37" ht="15.75" customHeight="1">
      <c r="A104" s="1">
        <v>517</v>
      </c>
      <c r="B104" s="1">
        <v>217493</v>
      </c>
      <c r="C104" s="1" t="s">
        <v>2475</v>
      </c>
      <c r="D104" s="1" t="s">
        <v>2476</v>
      </c>
      <c r="E104" s="1" t="s">
        <v>2477</v>
      </c>
      <c r="F104" s="1" t="s">
        <v>2478</v>
      </c>
      <c r="G104" s="1" t="s">
        <v>2479</v>
      </c>
      <c r="H104" s="1" t="s">
        <v>538</v>
      </c>
      <c r="I104" s="1" t="s">
        <v>539</v>
      </c>
      <c r="J104" s="8" t="s">
        <v>2480</v>
      </c>
      <c r="K104" s="1">
        <v>-71.407691999999997</v>
      </c>
      <c r="L104" s="1">
        <v>41.825935000000001</v>
      </c>
      <c r="M104" s="1">
        <v>48370</v>
      </c>
      <c r="N104" s="1">
        <v>67620</v>
      </c>
      <c r="O104" s="1">
        <v>67620</v>
      </c>
      <c r="P104" s="1">
        <v>67620</v>
      </c>
      <c r="Q104" s="1">
        <v>67620</v>
      </c>
      <c r="R104" s="1">
        <v>55566</v>
      </c>
      <c r="S104" s="1">
        <v>55566</v>
      </c>
      <c r="T104" s="107">
        <v>53820</v>
      </c>
      <c r="U104" s="107">
        <v>1070</v>
      </c>
      <c r="V104" s="107">
        <v>53820</v>
      </c>
      <c r="W104" s="107">
        <v>1070</v>
      </c>
      <c r="X104" s="1">
        <v>2</v>
      </c>
      <c r="Y104" s="1">
        <v>2</v>
      </c>
      <c r="Z104" s="1">
        <v>1</v>
      </c>
      <c r="AA104" s="1">
        <v>2</v>
      </c>
      <c r="AB104" s="1">
        <v>2</v>
      </c>
      <c r="AC104" s="1">
        <v>34</v>
      </c>
      <c r="AD104" s="1">
        <v>1999</v>
      </c>
      <c r="AE104" s="1" t="s">
        <v>123</v>
      </c>
      <c r="AF104" s="1" t="b">
        <v>0</v>
      </c>
      <c r="AG104" s="1" t="b">
        <v>0</v>
      </c>
      <c r="AH104" s="1" t="b">
        <v>1</v>
      </c>
      <c r="AI104" s="1" t="b">
        <v>0</v>
      </c>
      <c r="AJ104" s="1">
        <v>6</v>
      </c>
      <c r="AK104" s="1">
        <v>295</v>
      </c>
    </row>
    <row r="105" spans="1:37" ht="15.75" customHeight="1">
      <c r="A105" s="1">
        <v>523</v>
      </c>
      <c r="B105" s="1">
        <v>227757</v>
      </c>
      <c r="C105" s="1" t="s">
        <v>2622</v>
      </c>
      <c r="D105" s="1" t="s">
        <v>2623</v>
      </c>
      <c r="E105" s="1" t="s">
        <v>2624</v>
      </c>
      <c r="F105" s="1" t="s">
        <v>2605</v>
      </c>
      <c r="G105" s="1" t="s">
        <v>2625</v>
      </c>
      <c r="H105" s="1" t="s">
        <v>70</v>
      </c>
      <c r="I105" s="1" t="s">
        <v>130</v>
      </c>
      <c r="J105" s="8" t="s">
        <v>2626</v>
      </c>
      <c r="K105" s="1">
        <v>-95.402034999999998</v>
      </c>
      <c r="L105" s="1">
        <v>29.717896999999901</v>
      </c>
      <c r="M105" s="1">
        <v>45608</v>
      </c>
      <c r="N105" s="1">
        <v>63158</v>
      </c>
      <c r="O105" s="1">
        <v>63158</v>
      </c>
      <c r="P105" s="1">
        <v>63158</v>
      </c>
      <c r="Q105" s="1">
        <v>63158</v>
      </c>
      <c r="R105" s="1">
        <v>49308</v>
      </c>
      <c r="S105" s="1">
        <v>49308</v>
      </c>
      <c r="T105" s="107">
        <v>47306</v>
      </c>
      <c r="U105" s="98">
        <v>607</v>
      </c>
      <c r="V105" s="107">
        <v>47306</v>
      </c>
      <c r="W105" s="98">
        <v>607</v>
      </c>
      <c r="X105" s="1">
        <v>2</v>
      </c>
      <c r="Y105" s="1">
        <v>2</v>
      </c>
      <c r="Z105" s="1">
        <v>6</v>
      </c>
      <c r="AA105" s="1">
        <v>2</v>
      </c>
      <c r="AB105" s="1">
        <v>2</v>
      </c>
      <c r="AC105" s="1">
        <v>15</v>
      </c>
      <c r="AD105" s="1">
        <v>3893</v>
      </c>
      <c r="AE105" s="1" t="s">
        <v>123</v>
      </c>
      <c r="AF105" s="1" t="b">
        <v>0</v>
      </c>
      <c r="AG105" s="1" t="b">
        <v>0</v>
      </c>
      <c r="AH105" s="1" t="b">
        <v>0</v>
      </c>
      <c r="AI105" s="1" t="b">
        <v>0</v>
      </c>
      <c r="AJ105" s="1">
        <v>4</v>
      </c>
      <c r="AK105" s="1">
        <v>363</v>
      </c>
    </row>
    <row r="106" spans="1:37" ht="15.75" customHeight="1">
      <c r="A106" s="1">
        <v>527</v>
      </c>
      <c r="B106" s="1">
        <v>195003</v>
      </c>
      <c r="C106" s="1" t="s">
        <v>2012</v>
      </c>
      <c r="D106" s="1" t="s">
        <v>2013</v>
      </c>
      <c r="E106" s="1" t="s">
        <v>2014</v>
      </c>
      <c r="F106" s="1" t="s">
        <v>1878</v>
      </c>
      <c r="G106" s="1" t="s">
        <v>2015</v>
      </c>
      <c r="H106" s="1" t="s">
        <v>538</v>
      </c>
      <c r="I106" s="1" t="s">
        <v>1797</v>
      </c>
      <c r="J106" s="8" t="s">
        <v>2016</v>
      </c>
      <c r="K106" s="1">
        <v>-77.673859999999905</v>
      </c>
      <c r="L106" s="1">
        <v>43.084187999999997</v>
      </c>
      <c r="M106" s="1">
        <v>40068</v>
      </c>
      <c r="N106" s="1">
        <v>54714</v>
      </c>
      <c r="O106" s="1">
        <v>54714</v>
      </c>
      <c r="P106" s="1">
        <v>54714</v>
      </c>
      <c r="Q106" s="1">
        <v>54714</v>
      </c>
      <c r="R106" s="1">
        <v>42294</v>
      </c>
      <c r="S106" s="1">
        <v>42294</v>
      </c>
      <c r="T106" s="107">
        <v>50136</v>
      </c>
      <c r="U106" s="98">
        <v>306</v>
      </c>
      <c r="V106" s="107">
        <v>50136</v>
      </c>
      <c r="W106" s="98">
        <v>306</v>
      </c>
      <c r="X106" s="1">
        <v>2</v>
      </c>
      <c r="Y106" s="1">
        <v>2</v>
      </c>
      <c r="Z106" s="1">
        <v>2</v>
      </c>
      <c r="AA106" s="1">
        <v>2</v>
      </c>
      <c r="AB106" s="1">
        <v>2</v>
      </c>
      <c r="AC106" s="1">
        <v>55</v>
      </c>
      <c r="AD106" s="1">
        <v>13384</v>
      </c>
      <c r="AE106" s="1" t="s">
        <v>123</v>
      </c>
      <c r="AF106" s="1" t="b">
        <v>0</v>
      </c>
      <c r="AG106" s="1" t="b">
        <v>0</v>
      </c>
      <c r="AH106" s="1" t="b">
        <v>0</v>
      </c>
      <c r="AI106" s="1" t="b">
        <v>0</v>
      </c>
      <c r="AJ106" s="1">
        <v>2</v>
      </c>
      <c r="AK106" s="1">
        <v>295</v>
      </c>
    </row>
    <row r="107" spans="1:37" ht="15.75" customHeight="1">
      <c r="A107" s="1">
        <v>529</v>
      </c>
      <c r="B107" s="1">
        <v>217518</v>
      </c>
      <c r="C107" s="1" t="s">
        <v>2486</v>
      </c>
      <c r="D107" s="1" t="s">
        <v>2487</v>
      </c>
      <c r="E107" s="1" t="s">
        <v>2488</v>
      </c>
      <c r="F107" s="1" t="s">
        <v>2478</v>
      </c>
      <c r="G107" s="1" t="s">
        <v>2489</v>
      </c>
      <c r="H107" s="1" t="s">
        <v>538</v>
      </c>
      <c r="I107" s="1" t="s">
        <v>539</v>
      </c>
      <c r="J107" s="8" t="s">
        <v>2490</v>
      </c>
      <c r="K107" s="1">
        <v>-71.260373999999999</v>
      </c>
      <c r="L107" s="1">
        <v>41.650213999999998</v>
      </c>
      <c r="M107" s="1">
        <v>33336</v>
      </c>
      <c r="N107" s="1">
        <v>52700</v>
      </c>
      <c r="O107" s="1">
        <v>52700</v>
      </c>
      <c r="P107" s="1">
        <v>41516</v>
      </c>
      <c r="Q107" s="1">
        <v>41516</v>
      </c>
      <c r="R107" s="1">
        <v>36662</v>
      </c>
      <c r="S107" s="1">
        <v>36662</v>
      </c>
      <c r="T107" s="107">
        <v>17016</v>
      </c>
      <c r="U107" s="98">
        <v>900</v>
      </c>
      <c r="V107" s="107">
        <v>17016</v>
      </c>
      <c r="W107" s="98">
        <v>900</v>
      </c>
      <c r="X107" s="1">
        <v>2</v>
      </c>
      <c r="Y107" s="1">
        <v>2</v>
      </c>
      <c r="Z107" s="1">
        <v>1</v>
      </c>
      <c r="AA107" s="1">
        <v>2</v>
      </c>
      <c r="AB107" s="1">
        <v>2</v>
      </c>
      <c r="AC107" s="1">
        <v>79</v>
      </c>
      <c r="AD107" s="1">
        <v>4902</v>
      </c>
      <c r="AE107" s="1" t="s">
        <v>123</v>
      </c>
      <c r="AF107" s="1" t="b">
        <v>0</v>
      </c>
      <c r="AG107" s="1" t="b">
        <v>0</v>
      </c>
      <c r="AH107" s="1" t="b">
        <v>0</v>
      </c>
      <c r="AI107" s="1" t="b">
        <v>0</v>
      </c>
      <c r="AJ107" s="1">
        <v>5</v>
      </c>
      <c r="AK107" s="1">
        <v>295</v>
      </c>
    </row>
    <row r="108" spans="1:37" ht="15.75" customHeight="1">
      <c r="A108" s="1">
        <v>534</v>
      </c>
      <c r="B108" s="1">
        <v>184782</v>
      </c>
      <c r="C108" s="1" t="s">
        <v>1824</v>
      </c>
      <c r="D108" s="1" t="s">
        <v>1825</v>
      </c>
      <c r="E108" s="1" t="s">
        <v>1826</v>
      </c>
      <c r="F108" s="1" t="s">
        <v>1796</v>
      </c>
      <c r="G108" s="1">
        <v>8028</v>
      </c>
      <c r="H108" s="1" t="s">
        <v>538</v>
      </c>
      <c r="I108" s="1" t="s">
        <v>1797</v>
      </c>
      <c r="J108" s="8" t="s">
        <v>1827</v>
      </c>
      <c r="K108" s="1">
        <v>-75.117974000000004</v>
      </c>
      <c r="L108" s="1">
        <v>39.709767999999997</v>
      </c>
      <c r="M108" s="1">
        <v>13422</v>
      </c>
      <c r="N108" s="1">
        <v>31058</v>
      </c>
      <c r="O108" s="1">
        <v>39526</v>
      </c>
      <c r="P108" s="1">
        <v>30986</v>
      </c>
      <c r="Q108" s="1">
        <v>39454</v>
      </c>
      <c r="R108" s="1">
        <v>20887</v>
      </c>
      <c r="S108" s="1">
        <v>29355</v>
      </c>
      <c r="T108" s="107">
        <v>12879</v>
      </c>
      <c r="U108" s="107">
        <v>2908</v>
      </c>
      <c r="V108" s="107">
        <v>12879</v>
      </c>
      <c r="W108" s="107">
        <v>2908</v>
      </c>
      <c r="X108" s="1">
        <v>2</v>
      </c>
      <c r="Y108" s="1">
        <v>2</v>
      </c>
      <c r="Z108" s="1">
        <v>2</v>
      </c>
      <c r="AA108" s="1">
        <v>1</v>
      </c>
      <c r="AB108" s="1">
        <v>1</v>
      </c>
      <c r="AC108" s="1">
        <v>71</v>
      </c>
      <c r="AD108" s="1">
        <v>14345</v>
      </c>
      <c r="AE108" s="1" t="s">
        <v>73</v>
      </c>
      <c r="AF108" s="1" t="b">
        <v>0</v>
      </c>
      <c r="AG108" s="1" t="b">
        <v>0</v>
      </c>
      <c r="AH108" s="1" t="b">
        <v>0</v>
      </c>
      <c r="AI108" s="1" t="b">
        <v>0</v>
      </c>
      <c r="AJ108" s="1">
        <v>1</v>
      </c>
      <c r="AK108" s="1">
        <v>295</v>
      </c>
    </row>
    <row r="109" spans="1:37" ht="15.75" customHeight="1">
      <c r="A109" s="1">
        <v>535</v>
      </c>
      <c r="B109" s="1">
        <v>186380</v>
      </c>
      <c r="C109" s="1" t="s">
        <v>1831</v>
      </c>
      <c r="D109" s="1" t="s">
        <v>1832</v>
      </c>
      <c r="E109" s="1" t="s">
        <v>1833</v>
      </c>
      <c r="F109" s="1" t="s">
        <v>1796</v>
      </c>
      <c r="G109" s="1" t="s">
        <v>1834</v>
      </c>
      <c r="H109" s="1" t="s">
        <v>538</v>
      </c>
      <c r="I109" s="1" t="s">
        <v>1797</v>
      </c>
      <c r="J109" s="8" t="s">
        <v>1835</v>
      </c>
      <c r="K109" s="1">
        <v>-74.446251000000004</v>
      </c>
      <c r="L109" s="1">
        <v>40.498769000000003</v>
      </c>
      <c r="M109" s="1">
        <v>14638</v>
      </c>
      <c r="N109" s="1">
        <v>31577</v>
      </c>
      <c r="O109" s="1">
        <v>47518</v>
      </c>
      <c r="P109" s="1">
        <v>37511</v>
      </c>
      <c r="Q109" s="1">
        <v>53452</v>
      </c>
      <c r="R109" s="1">
        <v>19125</v>
      </c>
      <c r="S109" s="1">
        <v>35066</v>
      </c>
      <c r="T109" s="107">
        <v>17736</v>
      </c>
      <c r="U109" s="107">
        <v>1988</v>
      </c>
      <c r="V109" s="107">
        <v>30144</v>
      </c>
      <c r="W109" s="107">
        <v>1988</v>
      </c>
      <c r="X109" s="1">
        <v>2</v>
      </c>
      <c r="Y109" s="1">
        <v>2</v>
      </c>
      <c r="Z109" s="1">
        <v>2</v>
      </c>
      <c r="AA109" s="1">
        <v>1</v>
      </c>
      <c r="AB109" s="1">
        <v>1</v>
      </c>
      <c r="AC109" s="1">
        <v>57</v>
      </c>
      <c r="AD109" s="1">
        <v>36168</v>
      </c>
      <c r="AE109" s="1" t="s">
        <v>73</v>
      </c>
      <c r="AF109" s="1" t="b">
        <v>1</v>
      </c>
      <c r="AG109" s="1" t="b">
        <v>0</v>
      </c>
      <c r="AH109" s="1" t="b">
        <v>0</v>
      </c>
      <c r="AI109" s="1" t="b">
        <v>1</v>
      </c>
      <c r="AJ109" s="1">
        <v>9</v>
      </c>
      <c r="AK109" s="1">
        <v>295</v>
      </c>
    </row>
    <row r="110" spans="1:37" ht="15.75" customHeight="1">
      <c r="A110" s="1">
        <v>544</v>
      </c>
      <c r="B110" s="1">
        <v>174783</v>
      </c>
      <c r="C110" s="103" t="s">
        <v>1540</v>
      </c>
      <c r="D110" s="1" t="s">
        <v>1541</v>
      </c>
      <c r="E110" s="1" t="s">
        <v>1542</v>
      </c>
      <c r="F110" s="1" t="s">
        <v>1508</v>
      </c>
      <c r="G110" s="1" t="s">
        <v>1543</v>
      </c>
      <c r="H110" s="1" t="s">
        <v>834</v>
      </c>
      <c r="I110" s="1" t="s">
        <v>835</v>
      </c>
      <c r="J110" s="8" t="s">
        <v>1544</v>
      </c>
      <c r="K110" s="1">
        <v>-94.152999999999906</v>
      </c>
      <c r="L110" s="1">
        <v>45.552417999999903</v>
      </c>
      <c r="M110" s="1">
        <v>8228</v>
      </c>
      <c r="N110" s="1">
        <v>20686</v>
      </c>
      <c r="O110" s="1">
        <v>28920</v>
      </c>
      <c r="P110" s="1">
        <v>20686</v>
      </c>
      <c r="Q110" s="1">
        <v>28920</v>
      </c>
      <c r="R110" s="1">
        <v>12128</v>
      </c>
      <c r="S110" s="1">
        <v>20362</v>
      </c>
      <c r="T110" s="1" t="s">
        <v>4225</v>
      </c>
      <c r="U110" s="1" t="s">
        <v>4225</v>
      </c>
      <c r="V110" s="1" t="s">
        <v>4225</v>
      </c>
      <c r="W110" s="1" t="s">
        <v>4225</v>
      </c>
      <c r="X110" s="1">
        <v>2</v>
      </c>
      <c r="Y110" s="1">
        <v>2</v>
      </c>
      <c r="Z110" s="1">
        <v>4</v>
      </c>
      <c r="AA110" s="1">
        <v>1</v>
      </c>
      <c r="AB110" s="1">
        <v>1</v>
      </c>
      <c r="AC110" s="1">
        <v>85</v>
      </c>
      <c r="AD110" s="1">
        <v>13878</v>
      </c>
      <c r="AE110" s="1" t="s">
        <v>73</v>
      </c>
      <c r="AF110" s="1" t="b">
        <v>0</v>
      </c>
      <c r="AG110" s="1" t="b">
        <v>0</v>
      </c>
      <c r="AH110" s="1" t="b">
        <v>0</v>
      </c>
      <c r="AI110" s="1" t="b">
        <v>0</v>
      </c>
      <c r="AJ110" s="1">
        <v>1</v>
      </c>
      <c r="AK110" s="1">
        <v>253</v>
      </c>
    </row>
    <row r="111" spans="1:37" ht="15.75" customHeight="1">
      <c r="A111" s="1">
        <v>545</v>
      </c>
      <c r="B111" s="1">
        <v>179159</v>
      </c>
      <c r="C111" s="1" t="s">
        <v>1598</v>
      </c>
      <c r="D111" s="1" t="s">
        <v>1599</v>
      </c>
      <c r="E111" s="1" t="s">
        <v>1600</v>
      </c>
      <c r="F111" s="1" t="s">
        <v>1584</v>
      </c>
      <c r="G111" s="1" t="s">
        <v>1601</v>
      </c>
      <c r="H111" s="1" t="s">
        <v>834</v>
      </c>
      <c r="I111" s="1" t="s">
        <v>835</v>
      </c>
      <c r="J111" s="8" t="s">
        <v>1602</v>
      </c>
      <c r="K111" s="1">
        <v>-90.233429999999998</v>
      </c>
      <c r="L111" s="1">
        <v>38.636516</v>
      </c>
      <c r="M111" s="1">
        <v>42166</v>
      </c>
      <c r="N111" s="1">
        <v>57214</v>
      </c>
      <c r="O111" s="1">
        <v>57214</v>
      </c>
      <c r="P111" s="1">
        <v>57214</v>
      </c>
      <c r="Q111" s="1">
        <v>57214</v>
      </c>
      <c r="R111" s="1">
        <v>46218</v>
      </c>
      <c r="S111" s="1">
        <v>46218</v>
      </c>
      <c r="T111" s="107">
        <v>21420</v>
      </c>
      <c r="U111" s="98">
        <v>654</v>
      </c>
      <c r="V111" s="107">
        <v>21420</v>
      </c>
      <c r="W111" s="98">
        <v>654</v>
      </c>
      <c r="X111" s="1">
        <v>2</v>
      </c>
      <c r="Y111" s="1">
        <v>2</v>
      </c>
      <c r="Z111" s="1">
        <v>4</v>
      </c>
      <c r="AA111" s="1">
        <v>2</v>
      </c>
      <c r="AB111" s="1">
        <v>2</v>
      </c>
      <c r="AC111" s="1">
        <v>65</v>
      </c>
      <c r="AD111" s="1">
        <v>11779</v>
      </c>
      <c r="AE111" s="1" t="s">
        <v>123</v>
      </c>
      <c r="AF111" s="1" t="b">
        <v>0</v>
      </c>
      <c r="AG111" s="1" t="b">
        <v>0</v>
      </c>
      <c r="AH111" s="1" t="b">
        <v>0</v>
      </c>
      <c r="AI111" s="1" t="b">
        <v>0</v>
      </c>
      <c r="AJ111" s="1">
        <v>1</v>
      </c>
      <c r="AK111" s="1">
        <v>253</v>
      </c>
    </row>
    <row r="112" spans="1:37" ht="15.75" customHeight="1">
      <c r="A112" s="1">
        <v>546</v>
      </c>
      <c r="B112" s="1">
        <v>163851</v>
      </c>
      <c r="C112" s="103" t="s">
        <v>1369</v>
      </c>
      <c r="D112" s="1" t="s">
        <v>1370</v>
      </c>
      <c r="E112" s="1" t="s">
        <v>1371</v>
      </c>
      <c r="F112" s="1" t="s">
        <v>1324</v>
      </c>
      <c r="G112" s="1" t="s">
        <v>1372</v>
      </c>
      <c r="H112" s="1" t="s">
        <v>70</v>
      </c>
      <c r="I112" s="1" t="s">
        <v>564</v>
      </c>
      <c r="J112" s="8" t="s">
        <v>1373</v>
      </c>
      <c r="K112" s="1">
        <v>-75.605705</v>
      </c>
      <c r="L112" s="1">
        <v>38.345447</v>
      </c>
      <c r="M112" s="1">
        <v>9582</v>
      </c>
      <c r="N112" s="1">
        <v>25062</v>
      </c>
      <c r="O112" s="1">
        <v>34102</v>
      </c>
      <c r="P112" s="1">
        <v>25062</v>
      </c>
      <c r="Q112" s="1">
        <v>34102</v>
      </c>
      <c r="R112" s="1">
        <v>13582</v>
      </c>
      <c r="S112" s="1">
        <v>22622</v>
      </c>
      <c r="T112" s="1" t="s">
        <v>4225</v>
      </c>
      <c r="U112" s="1" t="s">
        <v>4225</v>
      </c>
      <c r="V112" s="1" t="s">
        <v>4225</v>
      </c>
      <c r="W112" s="1" t="s">
        <v>4225</v>
      </c>
      <c r="X112" s="1">
        <v>2</v>
      </c>
      <c r="Y112" s="1">
        <v>2</v>
      </c>
      <c r="Z112" s="1">
        <v>2</v>
      </c>
      <c r="AA112" s="1">
        <v>1</v>
      </c>
      <c r="AB112" s="1">
        <v>1</v>
      </c>
      <c r="AC112" s="1">
        <v>66</v>
      </c>
      <c r="AD112" s="1">
        <v>7861</v>
      </c>
      <c r="AE112" s="1" t="s">
        <v>73</v>
      </c>
      <c r="AF112" s="1" t="b">
        <v>0</v>
      </c>
      <c r="AG112" s="1" t="b">
        <v>0</v>
      </c>
      <c r="AH112" s="1" t="b">
        <v>0</v>
      </c>
      <c r="AI112" s="1" t="b">
        <v>0</v>
      </c>
      <c r="AJ112" s="1">
        <v>1</v>
      </c>
      <c r="AK112" s="1">
        <v>363</v>
      </c>
    </row>
    <row r="113" spans="1:37" ht="15.75" customHeight="1">
      <c r="A113" s="1">
        <v>547</v>
      </c>
      <c r="B113" s="1">
        <v>217536</v>
      </c>
      <c r="C113" s="103" t="s">
        <v>2500</v>
      </c>
      <c r="D113" s="1" t="s">
        <v>2501</v>
      </c>
      <c r="E113" s="1" t="s">
        <v>2502</v>
      </c>
      <c r="F113" s="1" t="s">
        <v>2478</v>
      </c>
      <c r="G113" s="1" t="s">
        <v>2503</v>
      </c>
      <c r="H113" s="1" t="s">
        <v>538</v>
      </c>
      <c r="I113" s="1" t="s">
        <v>539</v>
      </c>
      <c r="J113" s="8" t="s">
        <v>2504</v>
      </c>
      <c r="K113" s="1">
        <v>-71.301124999999999</v>
      </c>
      <c r="L113" s="1">
        <v>41.471445000000003</v>
      </c>
      <c r="M113" s="1">
        <v>38986</v>
      </c>
      <c r="N113" s="1">
        <v>56746</v>
      </c>
      <c r="O113" s="1">
        <v>56746</v>
      </c>
      <c r="P113" s="1">
        <v>53486</v>
      </c>
      <c r="Q113" s="1">
        <v>53486</v>
      </c>
      <c r="R113" s="1">
        <v>42886</v>
      </c>
      <c r="S113" s="1">
        <v>42886</v>
      </c>
      <c r="T113" s="1" t="s">
        <v>4225</v>
      </c>
      <c r="U113" s="1" t="s">
        <v>4225</v>
      </c>
      <c r="V113" s="1" t="s">
        <v>4225</v>
      </c>
      <c r="W113" s="1" t="s">
        <v>4225</v>
      </c>
      <c r="X113" s="1">
        <v>2</v>
      </c>
      <c r="Y113" s="1">
        <v>2</v>
      </c>
      <c r="Z113" s="1">
        <v>1</v>
      </c>
      <c r="AA113" s="1">
        <v>2</v>
      </c>
      <c r="AB113" s="1">
        <v>2</v>
      </c>
      <c r="AC113" s="1">
        <v>68</v>
      </c>
      <c r="AD113" s="1">
        <v>2124</v>
      </c>
      <c r="AE113" s="1" t="s">
        <v>123</v>
      </c>
      <c r="AF113" s="1" t="b">
        <v>0</v>
      </c>
      <c r="AG113" s="1" t="b">
        <v>0</v>
      </c>
      <c r="AH113" s="1" t="b">
        <v>1</v>
      </c>
      <c r="AI113" s="1" t="b">
        <v>0</v>
      </c>
      <c r="AJ113" s="1">
        <v>1</v>
      </c>
      <c r="AK113" s="1">
        <v>295</v>
      </c>
    </row>
    <row r="114" spans="1:37" ht="15.75" customHeight="1">
      <c r="A114" s="1">
        <v>548</v>
      </c>
      <c r="B114" s="1">
        <v>122409</v>
      </c>
      <c r="C114" s="1" t="s">
        <v>358</v>
      </c>
      <c r="D114" s="1" t="s">
        <v>359</v>
      </c>
      <c r="E114" s="1" t="s">
        <v>336</v>
      </c>
      <c r="F114" s="1" t="s">
        <v>241</v>
      </c>
      <c r="G114" s="1">
        <v>92182</v>
      </c>
      <c r="H114" s="1" t="s">
        <v>167</v>
      </c>
      <c r="I114" s="1" t="s">
        <v>242</v>
      </c>
      <c r="J114" s="8" t="s">
        <v>360</v>
      </c>
      <c r="K114" s="1">
        <v>-117.071228</v>
      </c>
      <c r="L114" s="1">
        <v>32.77525</v>
      </c>
      <c r="M114" s="1">
        <v>7460</v>
      </c>
      <c r="N114" s="1">
        <v>28224</v>
      </c>
      <c r="O114" s="1">
        <v>40104</v>
      </c>
      <c r="P114" s="1">
        <v>25444</v>
      </c>
      <c r="Q114" s="1">
        <v>37324</v>
      </c>
      <c r="R114" s="1">
        <v>12306</v>
      </c>
      <c r="S114" s="1">
        <v>24186</v>
      </c>
      <c r="T114" s="107">
        <v>7176</v>
      </c>
      <c r="U114" s="107">
        <v>1978</v>
      </c>
      <c r="V114" s="107">
        <v>16680</v>
      </c>
      <c r="W114" s="107">
        <v>1978</v>
      </c>
      <c r="X114" s="1">
        <v>2</v>
      </c>
      <c r="Y114" s="1">
        <v>2</v>
      </c>
      <c r="Z114" s="1">
        <v>8</v>
      </c>
      <c r="AA114" s="1">
        <v>1</v>
      </c>
      <c r="AB114" s="1">
        <v>1</v>
      </c>
      <c r="AC114" s="1">
        <v>35</v>
      </c>
      <c r="AD114" s="1">
        <v>29860</v>
      </c>
      <c r="AE114" s="1" t="s">
        <v>73</v>
      </c>
      <c r="AF114" s="1" t="b">
        <v>0</v>
      </c>
      <c r="AG114" s="1" t="b">
        <v>0</v>
      </c>
      <c r="AH114" s="1" t="b">
        <v>1</v>
      </c>
      <c r="AI114" s="1" t="b">
        <v>0</v>
      </c>
      <c r="AJ114" s="1">
        <v>1</v>
      </c>
      <c r="AK114" s="1">
        <v>210</v>
      </c>
    </row>
    <row r="115" spans="1:37" ht="15.75" customHeight="1">
      <c r="A115" s="1">
        <v>549</v>
      </c>
      <c r="B115" s="1">
        <v>122755</v>
      </c>
      <c r="C115" s="1" t="s">
        <v>365</v>
      </c>
      <c r="D115" s="1" t="s">
        <v>366</v>
      </c>
      <c r="E115" s="1" t="s">
        <v>367</v>
      </c>
      <c r="F115" s="1" t="s">
        <v>241</v>
      </c>
      <c r="G115" s="1" t="s">
        <v>368</v>
      </c>
      <c r="H115" s="1" t="s">
        <v>167</v>
      </c>
      <c r="I115" s="1" t="s">
        <v>242</v>
      </c>
      <c r="J115" s="8" t="s">
        <v>369</v>
      </c>
      <c r="K115" s="1">
        <v>-121.880620999999</v>
      </c>
      <c r="L115" s="1">
        <v>37.336568999999997</v>
      </c>
      <c r="M115" s="1">
        <v>7721</v>
      </c>
      <c r="N115" s="1">
        <v>28166</v>
      </c>
      <c r="O115" s="1">
        <v>40046</v>
      </c>
      <c r="P115" s="1">
        <v>27145</v>
      </c>
      <c r="Q115" s="1">
        <v>39025</v>
      </c>
      <c r="R115" s="1">
        <v>12684</v>
      </c>
      <c r="S115" s="1">
        <v>24564</v>
      </c>
      <c r="T115" s="107">
        <v>7176</v>
      </c>
      <c r="U115" s="107">
        <v>2110</v>
      </c>
      <c r="V115" s="107">
        <v>16680</v>
      </c>
      <c r="W115" s="107">
        <v>2110</v>
      </c>
      <c r="X115" s="1">
        <v>2</v>
      </c>
      <c r="Y115" s="1">
        <v>2</v>
      </c>
      <c r="Z115" s="1">
        <v>8</v>
      </c>
      <c r="AA115" s="1">
        <v>1</v>
      </c>
      <c r="AB115" s="1">
        <v>1</v>
      </c>
      <c r="AC115" s="1">
        <v>53</v>
      </c>
      <c r="AD115" s="1">
        <v>26432</v>
      </c>
      <c r="AE115" s="1" t="s">
        <v>73</v>
      </c>
      <c r="AF115" s="1" t="b">
        <v>0</v>
      </c>
      <c r="AG115" s="1" t="b">
        <v>0</v>
      </c>
      <c r="AH115" s="1" t="b">
        <v>1</v>
      </c>
      <c r="AI115" s="1" t="b">
        <v>0</v>
      </c>
      <c r="AJ115" s="1">
        <v>1</v>
      </c>
      <c r="AK115" s="1">
        <v>210</v>
      </c>
    </row>
    <row r="116" spans="1:37" ht="15.75" customHeight="1">
      <c r="A116" s="1">
        <v>550</v>
      </c>
      <c r="B116" s="1">
        <v>140951</v>
      </c>
      <c r="C116" s="1" t="s">
        <v>780</v>
      </c>
      <c r="D116" s="1" t="s">
        <v>781</v>
      </c>
      <c r="E116" s="1" t="s">
        <v>782</v>
      </c>
      <c r="F116" s="1" t="s">
        <v>736</v>
      </c>
      <c r="G116" s="1" t="s">
        <v>783</v>
      </c>
      <c r="H116" s="1" t="s">
        <v>70</v>
      </c>
      <c r="I116" s="1" t="s">
        <v>564</v>
      </c>
      <c r="J116" s="8" t="s">
        <v>784</v>
      </c>
      <c r="K116" s="1">
        <v>-81.093849000000006</v>
      </c>
      <c r="L116" s="1">
        <v>32.072963000000001</v>
      </c>
      <c r="M116" s="1">
        <v>36410</v>
      </c>
      <c r="N116" s="1">
        <v>56372</v>
      </c>
      <c r="O116" s="1">
        <v>56372</v>
      </c>
      <c r="P116" s="1">
        <v>52952</v>
      </c>
      <c r="Q116" s="1">
        <v>52952</v>
      </c>
      <c r="R116" s="1">
        <v>42017</v>
      </c>
      <c r="S116" s="1">
        <v>42017</v>
      </c>
      <c r="T116" s="107">
        <v>38475</v>
      </c>
      <c r="U116" s="98">
        <v>500</v>
      </c>
      <c r="V116" s="107">
        <v>38475</v>
      </c>
      <c r="W116" s="98">
        <v>500</v>
      </c>
      <c r="X116" s="1">
        <v>2</v>
      </c>
      <c r="Y116" s="1">
        <v>2</v>
      </c>
      <c r="Z116" s="1">
        <v>5</v>
      </c>
      <c r="AA116" s="1">
        <v>2</v>
      </c>
      <c r="AB116" s="1">
        <v>2</v>
      </c>
      <c r="AC116" s="1">
        <v>72</v>
      </c>
      <c r="AD116" s="1">
        <v>10005</v>
      </c>
      <c r="AE116" s="1" t="s">
        <v>123</v>
      </c>
      <c r="AF116" s="1" t="b">
        <v>0</v>
      </c>
      <c r="AG116" s="1" t="b">
        <v>0</v>
      </c>
      <c r="AH116" s="1" t="b">
        <v>0</v>
      </c>
      <c r="AI116" s="1" t="b">
        <v>0</v>
      </c>
      <c r="AJ116" s="1">
        <v>6</v>
      </c>
      <c r="AK116" s="1">
        <v>363</v>
      </c>
    </row>
    <row r="117" spans="1:37" ht="15.75" customHeight="1">
      <c r="A117" s="1">
        <v>556</v>
      </c>
      <c r="B117" s="1">
        <v>140942</v>
      </c>
      <c r="C117" s="104" t="s">
        <v>797</v>
      </c>
      <c r="D117" s="1" t="s">
        <v>798</v>
      </c>
      <c r="E117" s="1" t="s">
        <v>782</v>
      </c>
      <c r="F117" s="1" t="s">
        <v>736</v>
      </c>
      <c r="G117" s="1" t="s">
        <v>799</v>
      </c>
      <c r="H117" s="1" t="s">
        <v>70</v>
      </c>
      <c r="I117" s="1" t="s">
        <v>564</v>
      </c>
      <c r="J117" s="8" t="s">
        <v>800</v>
      </c>
      <c r="K117" s="1">
        <v>-81.114752999999993</v>
      </c>
      <c r="L117" s="1">
        <v>32.023210999999897</v>
      </c>
      <c r="M117" s="1">
        <v>2744</v>
      </c>
      <c r="N117" s="54">
        <v>16284</v>
      </c>
      <c r="O117" s="54">
        <v>18420</v>
      </c>
      <c r="P117" s="1">
        <v>16284</v>
      </c>
      <c r="Q117" s="1">
        <v>18420</v>
      </c>
      <c r="R117" s="1">
        <v>6474</v>
      </c>
      <c r="S117" s="1">
        <v>8610</v>
      </c>
      <c r="T117" s="1" t="s">
        <v>4225</v>
      </c>
      <c r="U117" s="1" t="s">
        <v>4225</v>
      </c>
      <c r="V117" s="1" t="s">
        <v>4225</v>
      </c>
      <c r="W117" s="1" t="s">
        <v>4225</v>
      </c>
      <c r="X117" s="1">
        <v>2</v>
      </c>
      <c r="Y117" s="1">
        <v>2</v>
      </c>
      <c r="Z117" s="1">
        <v>5</v>
      </c>
      <c r="AA117" s="1">
        <v>4</v>
      </c>
      <c r="AB117" s="1">
        <v>1</v>
      </c>
      <c r="AC117" s="87">
        <v>100</v>
      </c>
      <c r="AD117" s="1">
        <v>3938</v>
      </c>
      <c r="AE117" s="1" t="s">
        <v>73</v>
      </c>
      <c r="AF117" s="1" t="b">
        <v>0</v>
      </c>
      <c r="AG117" s="1" t="b">
        <v>0</v>
      </c>
      <c r="AH117" s="1" t="b">
        <v>0</v>
      </c>
      <c r="AI117" s="1" t="b">
        <v>0</v>
      </c>
      <c r="AJ117" s="1">
        <v>3</v>
      </c>
      <c r="AK117" s="1">
        <v>363</v>
      </c>
    </row>
    <row r="118" spans="1:37" ht="15.75" customHeight="1">
      <c r="A118" s="1">
        <v>559</v>
      </c>
      <c r="B118" s="1">
        <v>143048</v>
      </c>
      <c r="C118" s="1" t="s">
        <v>903</v>
      </c>
      <c r="D118" s="1" t="s">
        <v>904</v>
      </c>
      <c r="E118" s="1" t="s">
        <v>883</v>
      </c>
      <c r="F118" s="1" t="s">
        <v>884</v>
      </c>
      <c r="G118" s="1">
        <v>60603</v>
      </c>
      <c r="H118" s="1" t="s">
        <v>834</v>
      </c>
      <c r="I118" s="1" t="s">
        <v>885</v>
      </c>
      <c r="J118" s="8" t="s">
        <v>905</v>
      </c>
      <c r="K118" s="1">
        <v>-87.621410999999995</v>
      </c>
      <c r="L118" s="1">
        <v>41.879646000000001</v>
      </c>
      <c r="M118" s="1">
        <v>49610</v>
      </c>
      <c r="N118" s="1">
        <v>67290</v>
      </c>
      <c r="O118" s="1">
        <v>67290</v>
      </c>
      <c r="P118" s="1">
        <v>62920</v>
      </c>
      <c r="Q118" s="1">
        <v>62920</v>
      </c>
      <c r="R118" s="1">
        <v>53400</v>
      </c>
      <c r="S118" s="1">
        <v>53400</v>
      </c>
      <c r="T118" s="107">
        <v>42952</v>
      </c>
      <c r="U118" s="98">
        <v>960</v>
      </c>
      <c r="V118" s="107">
        <v>42952</v>
      </c>
      <c r="W118" s="98">
        <v>960</v>
      </c>
      <c r="X118" s="1">
        <v>2</v>
      </c>
      <c r="Y118" s="1">
        <v>2</v>
      </c>
      <c r="Z118" s="1">
        <v>3</v>
      </c>
      <c r="AA118" s="1">
        <v>2</v>
      </c>
      <c r="AB118" s="1">
        <v>2</v>
      </c>
      <c r="AC118" s="1">
        <v>59</v>
      </c>
      <c r="AD118" s="1">
        <v>2848</v>
      </c>
      <c r="AE118" s="1" t="s">
        <v>123</v>
      </c>
      <c r="AF118" s="1" t="b">
        <v>0</v>
      </c>
      <c r="AG118" s="1" t="b">
        <v>0</v>
      </c>
      <c r="AH118" s="1" t="b">
        <v>0</v>
      </c>
      <c r="AI118" s="1" t="b">
        <v>0</v>
      </c>
      <c r="AJ118" s="1">
        <v>5</v>
      </c>
      <c r="AK118" s="1">
        <v>253</v>
      </c>
    </row>
    <row r="119" spans="1:37" ht="15.75" customHeight="1">
      <c r="A119" s="1">
        <v>564</v>
      </c>
      <c r="B119" s="1">
        <v>123572</v>
      </c>
      <c r="C119" s="103" t="s">
        <v>372</v>
      </c>
      <c r="D119" s="1" t="s">
        <v>373</v>
      </c>
      <c r="E119" s="1" t="s">
        <v>374</v>
      </c>
      <c r="F119" s="1" t="s">
        <v>241</v>
      </c>
      <c r="G119" s="1" t="s">
        <v>375</v>
      </c>
      <c r="H119" s="1" t="s">
        <v>167</v>
      </c>
      <c r="I119" s="1" t="s">
        <v>242</v>
      </c>
      <c r="J119" s="8" t="s">
        <v>376</v>
      </c>
      <c r="K119" s="1">
        <v>-122.673261</v>
      </c>
      <c r="L119" s="1">
        <v>38.341023</v>
      </c>
      <c r="M119" s="1">
        <v>7724</v>
      </c>
      <c r="N119" s="1">
        <v>26034</v>
      </c>
      <c r="O119" s="1">
        <v>37914</v>
      </c>
      <c r="P119" s="1">
        <v>27054</v>
      </c>
      <c r="Q119" s="1">
        <v>38934</v>
      </c>
      <c r="R119" s="1">
        <v>12592</v>
      </c>
      <c r="S119" s="1">
        <v>24472</v>
      </c>
      <c r="T119" s="1" t="s">
        <v>4225</v>
      </c>
      <c r="U119" s="1" t="s">
        <v>4225</v>
      </c>
      <c r="V119" s="1" t="s">
        <v>4225</v>
      </c>
      <c r="W119" s="1" t="s">
        <v>4225</v>
      </c>
      <c r="X119" s="1">
        <v>2</v>
      </c>
      <c r="Y119" s="1">
        <v>2</v>
      </c>
      <c r="Z119" s="1">
        <v>8</v>
      </c>
      <c r="AA119" s="1">
        <v>1</v>
      </c>
      <c r="AB119" s="1">
        <v>1</v>
      </c>
      <c r="AC119" s="1">
        <v>76</v>
      </c>
      <c r="AD119" s="1">
        <v>8631</v>
      </c>
      <c r="AE119" s="1" t="s">
        <v>73</v>
      </c>
      <c r="AF119" s="1" t="b">
        <v>0</v>
      </c>
      <c r="AG119" s="1" t="b">
        <v>0</v>
      </c>
      <c r="AH119" s="1" t="b">
        <v>0</v>
      </c>
      <c r="AI119" s="1" t="b">
        <v>0</v>
      </c>
      <c r="AJ119" s="1">
        <v>1</v>
      </c>
      <c r="AK119" s="1">
        <v>210</v>
      </c>
    </row>
    <row r="120" spans="1:37" ht="15.75" customHeight="1">
      <c r="A120" s="1">
        <v>565</v>
      </c>
      <c r="B120" s="1">
        <v>219356</v>
      </c>
      <c r="C120" s="1" t="s">
        <v>2556</v>
      </c>
      <c r="D120" s="1" t="s">
        <v>2557</v>
      </c>
      <c r="E120" s="1" t="s">
        <v>2558</v>
      </c>
      <c r="F120" s="1" t="s">
        <v>2559</v>
      </c>
      <c r="G120" s="1" t="s">
        <v>2560</v>
      </c>
      <c r="H120" s="1" t="s">
        <v>834</v>
      </c>
      <c r="I120" s="1" t="s">
        <v>835</v>
      </c>
      <c r="J120" s="8" t="s">
        <v>2561</v>
      </c>
      <c r="K120" s="1">
        <v>-96.782139000000001</v>
      </c>
      <c r="L120" s="1">
        <v>44.317484999999998</v>
      </c>
      <c r="M120" s="1">
        <v>8441</v>
      </c>
      <c r="N120" s="1">
        <v>22804</v>
      </c>
      <c r="O120" s="1">
        <v>26052</v>
      </c>
      <c r="P120" s="1">
        <v>25206</v>
      </c>
      <c r="Q120" s="1">
        <v>28454</v>
      </c>
      <c r="R120" s="1">
        <v>13741</v>
      </c>
      <c r="S120" s="1">
        <v>16989</v>
      </c>
      <c r="T120" s="107">
        <v>8083</v>
      </c>
      <c r="U120" s="107">
        <v>1202</v>
      </c>
      <c r="V120" s="107">
        <v>15541</v>
      </c>
      <c r="W120" s="107">
        <v>1202</v>
      </c>
      <c r="X120" s="1">
        <v>2</v>
      </c>
      <c r="Y120" s="1">
        <v>2</v>
      </c>
      <c r="Z120" s="1">
        <v>4</v>
      </c>
      <c r="AA120" s="1">
        <v>1</v>
      </c>
      <c r="AB120" s="1">
        <v>1</v>
      </c>
      <c r="AC120" s="1">
        <v>91</v>
      </c>
      <c r="AD120" s="1">
        <v>10946</v>
      </c>
      <c r="AE120" s="1" t="s">
        <v>73</v>
      </c>
      <c r="AF120" s="1" t="b">
        <v>1</v>
      </c>
      <c r="AG120" s="1" t="b">
        <v>0</v>
      </c>
      <c r="AH120" s="1" t="b">
        <v>1</v>
      </c>
      <c r="AI120" s="1" t="b">
        <v>0</v>
      </c>
      <c r="AJ120" s="1">
        <v>4</v>
      </c>
      <c r="AK120" s="1">
        <v>253</v>
      </c>
    </row>
    <row r="121" spans="1:37" ht="15.75" customHeight="1">
      <c r="A121" s="1">
        <v>569</v>
      </c>
      <c r="B121" s="1">
        <v>179557</v>
      </c>
      <c r="C121" s="1" t="s">
        <v>1607</v>
      </c>
      <c r="D121" s="1" t="s">
        <v>1608</v>
      </c>
      <c r="E121" s="1" t="s">
        <v>1609</v>
      </c>
      <c r="F121" s="1" t="s">
        <v>1584</v>
      </c>
      <c r="G121" s="1">
        <v>63701</v>
      </c>
      <c r="H121" s="1" t="s">
        <v>834</v>
      </c>
      <c r="I121" s="1" t="s">
        <v>835</v>
      </c>
      <c r="J121" s="8" t="s">
        <v>1610</v>
      </c>
      <c r="K121" s="1">
        <v>-89.529118999999994</v>
      </c>
      <c r="L121" s="1">
        <v>37.315750000000001</v>
      </c>
      <c r="M121" s="1">
        <v>7185</v>
      </c>
      <c r="N121" s="1">
        <v>21004</v>
      </c>
      <c r="O121" s="1">
        <v>26539</v>
      </c>
      <c r="P121" s="1">
        <v>21004</v>
      </c>
      <c r="Q121" s="1">
        <v>26539</v>
      </c>
      <c r="R121" s="1">
        <v>12289</v>
      </c>
      <c r="S121" s="1">
        <v>17824</v>
      </c>
      <c r="T121" s="107">
        <v>5373</v>
      </c>
      <c r="U121" s="98">
        <v>753</v>
      </c>
      <c r="V121" s="107">
        <v>10039</v>
      </c>
      <c r="W121" s="98">
        <v>753</v>
      </c>
      <c r="X121" s="1">
        <v>2</v>
      </c>
      <c r="Y121" s="1">
        <v>2</v>
      </c>
      <c r="Z121" s="1">
        <v>4</v>
      </c>
      <c r="AA121" s="1">
        <v>1</v>
      </c>
      <c r="AB121" s="1">
        <v>1</v>
      </c>
      <c r="AC121" s="1">
        <v>83</v>
      </c>
      <c r="AD121" s="1">
        <v>10693</v>
      </c>
      <c r="AE121" s="1" t="s">
        <v>73</v>
      </c>
      <c r="AF121" s="1" t="b">
        <v>0</v>
      </c>
      <c r="AG121" s="1" t="b">
        <v>0</v>
      </c>
      <c r="AH121" s="1" t="b">
        <v>0</v>
      </c>
      <c r="AI121" s="1" t="b">
        <v>0</v>
      </c>
      <c r="AJ121" s="1">
        <v>2</v>
      </c>
      <c r="AK121" s="1">
        <v>253</v>
      </c>
    </row>
    <row r="122" spans="1:37" ht="15.75" customHeight="1">
      <c r="A122" s="1">
        <v>571</v>
      </c>
      <c r="B122" s="1">
        <v>123952</v>
      </c>
      <c r="C122" s="1" t="s">
        <v>382</v>
      </c>
      <c r="D122" s="1" t="s">
        <v>383</v>
      </c>
      <c r="E122" s="1" t="s">
        <v>384</v>
      </c>
      <c r="F122" s="1" t="s">
        <v>241</v>
      </c>
      <c r="G122" s="1" t="s">
        <v>385</v>
      </c>
      <c r="H122" s="1" t="s">
        <v>167</v>
      </c>
      <c r="I122" s="1" t="s">
        <v>242</v>
      </c>
      <c r="J122" s="8" t="s">
        <v>386</v>
      </c>
      <c r="K122" s="1">
        <v>-118.232703</v>
      </c>
      <c r="L122" s="1">
        <v>34.04365</v>
      </c>
      <c r="M122" s="1">
        <v>43800</v>
      </c>
      <c r="N122" s="12" t="s">
        <v>1327</v>
      </c>
      <c r="O122" s="12" t="s">
        <v>1327</v>
      </c>
      <c r="P122" s="1">
        <v>67750</v>
      </c>
      <c r="Q122" s="1">
        <v>67750</v>
      </c>
      <c r="R122" s="1">
        <v>56650</v>
      </c>
      <c r="S122" s="1">
        <v>56650</v>
      </c>
      <c r="T122" s="107">
        <v>46878</v>
      </c>
      <c r="U122" s="98">
        <v>850</v>
      </c>
      <c r="V122" s="107">
        <v>46878</v>
      </c>
      <c r="W122" s="98">
        <v>850</v>
      </c>
      <c r="X122" s="1">
        <v>2</v>
      </c>
      <c r="Y122" s="1">
        <v>2</v>
      </c>
      <c r="Z122" s="1">
        <v>8</v>
      </c>
      <c r="AA122" s="1">
        <v>2</v>
      </c>
      <c r="AB122" s="1">
        <v>2</v>
      </c>
      <c r="AC122" s="12" t="s">
        <v>1327</v>
      </c>
      <c r="AD122" s="1">
        <v>262</v>
      </c>
      <c r="AE122" s="1" t="s">
        <v>123</v>
      </c>
      <c r="AF122" s="1" t="b">
        <v>0</v>
      </c>
      <c r="AG122" s="1" t="b">
        <v>0</v>
      </c>
      <c r="AH122" s="1" t="b">
        <v>1</v>
      </c>
      <c r="AI122" s="1" t="b">
        <v>0</v>
      </c>
      <c r="AJ122" s="1">
        <v>6</v>
      </c>
      <c r="AK122" s="1">
        <v>210</v>
      </c>
    </row>
    <row r="123" spans="1:37" ht="15.75" customHeight="1">
      <c r="A123" s="1">
        <v>577</v>
      </c>
      <c r="B123" s="1">
        <v>149222</v>
      </c>
      <c r="C123" s="1" t="s">
        <v>914</v>
      </c>
      <c r="D123" s="1" t="s">
        <v>915</v>
      </c>
      <c r="E123" s="1" t="s">
        <v>916</v>
      </c>
      <c r="F123" s="1" t="s">
        <v>884</v>
      </c>
      <c r="G123" s="1" t="s">
        <v>917</v>
      </c>
      <c r="H123" s="1" t="s">
        <v>834</v>
      </c>
      <c r="I123" s="1" t="s">
        <v>885</v>
      </c>
      <c r="J123" s="8" t="s">
        <v>918</v>
      </c>
      <c r="K123" s="1">
        <v>-89.217272999999906</v>
      </c>
      <c r="L123" s="1">
        <v>37.714193000000002</v>
      </c>
      <c r="M123" s="1">
        <v>13932</v>
      </c>
      <c r="N123" s="1">
        <v>28595</v>
      </c>
      <c r="O123" s="1">
        <v>42770</v>
      </c>
      <c r="P123" s="1">
        <v>28595</v>
      </c>
      <c r="Q123" s="1">
        <v>42770</v>
      </c>
      <c r="R123" s="1">
        <v>17973</v>
      </c>
      <c r="S123" s="1">
        <v>32148</v>
      </c>
      <c r="T123" s="107">
        <v>11268</v>
      </c>
      <c r="U123" s="107">
        <v>4758</v>
      </c>
      <c r="V123" s="107">
        <v>28170</v>
      </c>
      <c r="W123" s="107">
        <v>4758</v>
      </c>
      <c r="X123" s="1">
        <v>2</v>
      </c>
      <c r="Y123" s="1">
        <v>2</v>
      </c>
      <c r="Z123" s="1">
        <v>3</v>
      </c>
      <c r="AA123" s="1">
        <v>1</v>
      </c>
      <c r="AB123" s="1">
        <v>1</v>
      </c>
      <c r="AC123" s="1">
        <v>77</v>
      </c>
      <c r="AD123" s="1">
        <v>12182</v>
      </c>
      <c r="AE123" s="1" t="s">
        <v>73</v>
      </c>
      <c r="AF123" s="1" t="b">
        <v>0</v>
      </c>
      <c r="AG123" s="1" t="b">
        <v>0</v>
      </c>
      <c r="AH123" s="1" t="b">
        <v>0</v>
      </c>
      <c r="AI123" s="1" t="b">
        <v>1</v>
      </c>
      <c r="AJ123" s="1">
        <v>5</v>
      </c>
      <c r="AK123" s="1">
        <v>253</v>
      </c>
    </row>
    <row r="124" spans="1:37" ht="15.75" customHeight="1">
      <c r="A124" s="1">
        <v>582</v>
      </c>
      <c r="B124" s="1">
        <v>196060</v>
      </c>
      <c r="C124" s="1" t="s">
        <v>2021</v>
      </c>
      <c r="D124" s="1" t="s">
        <v>2022</v>
      </c>
      <c r="E124" s="1" t="s">
        <v>2023</v>
      </c>
      <c r="F124" s="1" t="s">
        <v>1878</v>
      </c>
      <c r="G124" s="1">
        <v>12222</v>
      </c>
      <c r="H124" s="1" t="s">
        <v>538</v>
      </c>
      <c r="I124" s="1" t="s">
        <v>1797</v>
      </c>
      <c r="J124" s="8" t="s">
        <v>2024</v>
      </c>
      <c r="K124" s="1">
        <v>-73.825013999999996</v>
      </c>
      <c r="L124" s="1">
        <v>42.686917000000001</v>
      </c>
      <c r="M124" s="1">
        <v>9490</v>
      </c>
      <c r="N124" s="1">
        <v>25682</v>
      </c>
      <c r="O124" s="1">
        <v>40562</v>
      </c>
      <c r="P124" s="1">
        <v>22313</v>
      </c>
      <c r="Q124" s="1">
        <v>37193</v>
      </c>
      <c r="R124" s="1">
        <v>12563</v>
      </c>
      <c r="S124" s="1">
        <v>27443</v>
      </c>
      <c r="T124" s="107">
        <v>11310</v>
      </c>
      <c r="U124" s="107">
        <v>2125</v>
      </c>
      <c r="V124" s="107">
        <v>23100</v>
      </c>
      <c r="W124" s="107">
        <v>2125</v>
      </c>
      <c r="X124" s="1">
        <v>2</v>
      </c>
      <c r="Y124" s="1">
        <v>2</v>
      </c>
      <c r="Z124" s="1">
        <v>2</v>
      </c>
      <c r="AA124" s="1">
        <v>1</v>
      </c>
      <c r="AB124" s="1">
        <v>1</v>
      </c>
      <c r="AC124" s="1">
        <v>54</v>
      </c>
      <c r="AD124" s="1">
        <v>13139</v>
      </c>
      <c r="AE124" s="1" t="s">
        <v>73</v>
      </c>
      <c r="AF124" s="1" t="b">
        <v>0</v>
      </c>
      <c r="AG124" s="1" t="b">
        <v>0</v>
      </c>
      <c r="AH124" s="1" t="b">
        <v>0</v>
      </c>
      <c r="AI124" s="1" t="b">
        <v>0</v>
      </c>
      <c r="AJ124" s="1">
        <v>2</v>
      </c>
      <c r="AK124" s="1">
        <v>295</v>
      </c>
    </row>
    <row r="125" spans="1:37" ht="15.75" customHeight="1">
      <c r="A125" s="1">
        <v>584</v>
      </c>
      <c r="B125" s="1">
        <v>196103</v>
      </c>
      <c r="C125" s="1" t="s">
        <v>2027</v>
      </c>
      <c r="D125" s="1" t="s">
        <v>2028</v>
      </c>
      <c r="E125" s="1" t="s">
        <v>2029</v>
      </c>
      <c r="F125" s="1" t="s">
        <v>1878</v>
      </c>
      <c r="G125" s="1">
        <v>13210</v>
      </c>
      <c r="H125" s="1" t="s">
        <v>538</v>
      </c>
      <c r="I125" s="1" t="s">
        <v>1797</v>
      </c>
      <c r="J125" s="8" t="s">
        <v>2030</v>
      </c>
      <c r="K125" s="1">
        <v>-76.138723999999996</v>
      </c>
      <c r="L125" s="1">
        <v>43.034765</v>
      </c>
      <c r="M125" s="1">
        <v>8543</v>
      </c>
      <c r="N125" s="1">
        <v>27303</v>
      </c>
      <c r="O125" s="1">
        <v>36953</v>
      </c>
      <c r="P125" s="1">
        <v>20958</v>
      </c>
      <c r="Q125" s="1">
        <v>30608</v>
      </c>
      <c r="R125" s="1">
        <v>12193</v>
      </c>
      <c r="S125" s="1">
        <v>21843</v>
      </c>
      <c r="T125" s="107">
        <v>11310</v>
      </c>
      <c r="U125" s="107">
        <v>1890</v>
      </c>
      <c r="V125" s="107">
        <v>23100</v>
      </c>
      <c r="W125" s="107">
        <v>1890</v>
      </c>
      <c r="X125" s="1">
        <v>2</v>
      </c>
      <c r="Y125" s="1">
        <v>2</v>
      </c>
      <c r="Z125" s="1">
        <v>2</v>
      </c>
      <c r="AA125" s="1">
        <v>1</v>
      </c>
      <c r="AB125" s="1">
        <v>1</v>
      </c>
      <c r="AC125" s="1">
        <v>54</v>
      </c>
      <c r="AD125" s="1">
        <v>1751</v>
      </c>
      <c r="AE125" s="1" t="s">
        <v>73</v>
      </c>
      <c r="AF125" s="1" t="b">
        <v>0</v>
      </c>
      <c r="AG125" s="1" t="b">
        <v>0</v>
      </c>
      <c r="AH125" s="1" t="b">
        <v>1</v>
      </c>
      <c r="AI125" s="1" t="b">
        <v>0</v>
      </c>
      <c r="AJ125" s="1">
        <v>10</v>
      </c>
      <c r="AK125" s="1">
        <v>295</v>
      </c>
    </row>
    <row r="126" spans="1:37" ht="15.75" customHeight="1">
      <c r="A126" s="1">
        <v>594</v>
      </c>
      <c r="B126" s="1">
        <v>196006</v>
      </c>
      <c r="C126" s="104" t="s">
        <v>2048</v>
      </c>
      <c r="D126" s="1" t="s">
        <v>2049</v>
      </c>
      <c r="E126" s="1" t="s">
        <v>2050</v>
      </c>
      <c r="F126" s="1" t="s">
        <v>1878</v>
      </c>
      <c r="G126" s="1">
        <v>14802</v>
      </c>
      <c r="H126" s="1" t="s">
        <v>538</v>
      </c>
      <c r="I126" s="1" t="s">
        <v>1797</v>
      </c>
      <c r="J126" s="8" t="s">
        <v>2051</v>
      </c>
      <c r="K126" s="1">
        <v>-77.794632000000007</v>
      </c>
      <c r="L126" s="1">
        <v>42.255262000000002</v>
      </c>
      <c r="M126" s="1">
        <v>8327</v>
      </c>
      <c r="N126" s="1">
        <v>24859</v>
      </c>
      <c r="O126" s="1">
        <v>24859</v>
      </c>
      <c r="P126" s="1">
        <v>23868</v>
      </c>
      <c r="Q126" s="1">
        <v>23868</v>
      </c>
      <c r="R126" s="1">
        <v>14472</v>
      </c>
      <c r="S126" s="1">
        <v>14472</v>
      </c>
      <c r="T126" s="1" t="s">
        <v>4225</v>
      </c>
      <c r="U126" s="1" t="s">
        <v>4225</v>
      </c>
      <c r="V126" s="1" t="s">
        <v>4225</v>
      </c>
      <c r="W126" s="1" t="s">
        <v>4225</v>
      </c>
      <c r="X126" s="1">
        <v>2</v>
      </c>
      <c r="Y126" s="1">
        <v>2</v>
      </c>
      <c r="Z126" s="1">
        <v>2</v>
      </c>
      <c r="AA126" s="1">
        <v>1</v>
      </c>
      <c r="AB126" s="1">
        <v>1</v>
      </c>
      <c r="AC126" s="1">
        <v>72</v>
      </c>
      <c r="AD126" s="1">
        <v>3735</v>
      </c>
      <c r="AE126" s="1" t="s">
        <v>73</v>
      </c>
      <c r="AF126" s="1" t="b">
        <v>0</v>
      </c>
      <c r="AG126" s="1" t="b">
        <v>0</v>
      </c>
      <c r="AH126" s="1" t="b">
        <v>1</v>
      </c>
      <c r="AI126" s="1" t="b">
        <v>0</v>
      </c>
      <c r="AJ126" s="1">
        <v>3</v>
      </c>
      <c r="AK126" s="1">
        <v>295</v>
      </c>
    </row>
    <row r="127" spans="1:37" ht="15.75" customHeight="1">
      <c r="A127" s="1">
        <v>684</v>
      </c>
      <c r="B127" s="1">
        <v>196088</v>
      </c>
      <c r="C127" s="1" t="s">
        <v>2056</v>
      </c>
      <c r="D127" s="1" t="s">
        <v>2057</v>
      </c>
      <c r="E127" s="1" t="s">
        <v>2058</v>
      </c>
      <c r="F127" s="1" t="s">
        <v>1878</v>
      </c>
      <c r="G127" s="1" t="s">
        <v>2059</v>
      </c>
      <c r="H127" s="1" t="s">
        <v>538</v>
      </c>
      <c r="I127" s="1" t="s">
        <v>1797</v>
      </c>
      <c r="J127" s="8" t="s">
        <v>2060</v>
      </c>
      <c r="K127" s="1">
        <v>-78.789457999999996</v>
      </c>
      <c r="L127" s="1">
        <v>43.000941999999903</v>
      </c>
      <c r="M127" s="1">
        <v>9828</v>
      </c>
      <c r="N127" s="1">
        <v>26158</v>
      </c>
      <c r="O127" s="1">
        <v>43398</v>
      </c>
      <c r="P127" s="1">
        <v>26230</v>
      </c>
      <c r="Q127" s="1">
        <v>43470</v>
      </c>
      <c r="R127" s="1">
        <v>13753</v>
      </c>
      <c r="S127" s="1">
        <v>30993</v>
      </c>
      <c r="T127" s="107">
        <v>11310</v>
      </c>
      <c r="U127" s="107">
        <v>1890</v>
      </c>
      <c r="V127" s="107">
        <v>23100</v>
      </c>
      <c r="W127" s="107">
        <v>1890</v>
      </c>
      <c r="X127" s="1">
        <v>2</v>
      </c>
      <c r="Y127" s="1">
        <v>2</v>
      </c>
      <c r="Z127" s="1">
        <v>2</v>
      </c>
      <c r="AA127" s="1">
        <v>1</v>
      </c>
      <c r="AB127" s="1">
        <v>1</v>
      </c>
      <c r="AC127" s="1">
        <v>59</v>
      </c>
      <c r="AD127" s="1">
        <v>20412</v>
      </c>
      <c r="AE127" s="1" t="s">
        <v>73</v>
      </c>
      <c r="AF127" s="1" t="b">
        <v>0</v>
      </c>
      <c r="AG127" s="1" t="b">
        <v>0</v>
      </c>
      <c r="AH127" s="1" t="b">
        <v>0</v>
      </c>
      <c r="AI127" s="1" t="b">
        <v>0</v>
      </c>
      <c r="AJ127" s="1">
        <v>7</v>
      </c>
      <c r="AK127" s="1">
        <v>295</v>
      </c>
    </row>
    <row r="128" spans="1:37" ht="15.75" customHeight="1">
      <c r="A128" s="1">
        <v>597</v>
      </c>
      <c r="B128" s="1">
        <v>196413</v>
      </c>
      <c r="C128" s="1" t="s">
        <v>2068</v>
      </c>
      <c r="D128" s="1" t="s">
        <v>2069</v>
      </c>
      <c r="E128" s="1" t="s">
        <v>2029</v>
      </c>
      <c r="F128" s="1" t="s">
        <v>1878</v>
      </c>
      <c r="G128" s="1">
        <v>13244</v>
      </c>
      <c r="H128" s="1" t="s">
        <v>538</v>
      </c>
      <c r="I128" s="1" t="s">
        <v>1797</v>
      </c>
      <c r="J128" s="8" t="s">
        <v>2070</v>
      </c>
      <c r="K128" s="1">
        <v>-76.136975000000007</v>
      </c>
      <c r="L128" s="1">
        <v>43.040176000000002</v>
      </c>
      <c r="M128" s="1">
        <v>46755</v>
      </c>
      <c r="N128" s="1">
        <v>65480</v>
      </c>
      <c r="O128" s="1">
        <v>65480</v>
      </c>
      <c r="P128" s="1">
        <v>65480</v>
      </c>
      <c r="Q128" s="1">
        <v>65480</v>
      </c>
      <c r="R128" s="1">
        <v>49922</v>
      </c>
      <c r="S128" s="1">
        <v>49922</v>
      </c>
      <c r="T128" s="107">
        <v>40392</v>
      </c>
      <c r="U128" s="107">
        <v>1322</v>
      </c>
      <c r="V128" s="107">
        <v>40392</v>
      </c>
      <c r="W128" s="107">
        <v>1322</v>
      </c>
      <c r="X128" s="1">
        <v>2</v>
      </c>
      <c r="Y128" s="1">
        <v>2</v>
      </c>
      <c r="Z128" s="1">
        <v>2</v>
      </c>
      <c r="AA128" s="1">
        <v>2</v>
      </c>
      <c r="AB128" s="1">
        <v>2</v>
      </c>
      <c r="AC128" s="1">
        <v>52</v>
      </c>
      <c r="AD128" s="1">
        <v>15218</v>
      </c>
      <c r="AE128" s="1" t="s">
        <v>123</v>
      </c>
      <c r="AF128" s="1" t="b">
        <v>0</v>
      </c>
      <c r="AG128" s="1" t="b">
        <v>0</v>
      </c>
      <c r="AH128" s="1" t="b">
        <v>1</v>
      </c>
      <c r="AI128" s="1" t="b">
        <v>0</v>
      </c>
      <c r="AJ128" s="1">
        <v>3</v>
      </c>
      <c r="AK128" s="1">
        <v>295</v>
      </c>
    </row>
    <row r="129" spans="1:37" ht="15.75" customHeight="1">
      <c r="A129" s="1">
        <v>600</v>
      </c>
      <c r="B129" s="1">
        <v>216339</v>
      </c>
      <c r="C129" s="1" t="s">
        <v>2380</v>
      </c>
      <c r="D129" s="1" t="s">
        <v>2381</v>
      </c>
      <c r="E129" s="1" t="s">
        <v>2315</v>
      </c>
      <c r="F129" s="1" t="s">
        <v>2274</v>
      </c>
      <c r="G129" s="1" t="s">
        <v>2382</v>
      </c>
      <c r="H129" s="1" t="s">
        <v>538</v>
      </c>
      <c r="I129" s="1" t="s">
        <v>1797</v>
      </c>
      <c r="J129" s="8" t="s">
        <v>2383</v>
      </c>
      <c r="K129" s="1">
        <v>-75.158266999999995</v>
      </c>
      <c r="L129" s="1">
        <v>39.980942999999897</v>
      </c>
      <c r="M129" s="1">
        <v>16658</v>
      </c>
      <c r="N129" s="1">
        <v>32430</v>
      </c>
      <c r="O129" s="1">
        <v>44190</v>
      </c>
      <c r="P129" s="1">
        <v>35210</v>
      </c>
      <c r="Q129" s="1">
        <v>46970</v>
      </c>
      <c r="R129" s="1">
        <v>20734</v>
      </c>
      <c r="S129" s="1">
        <v>32494</v>
      </c>
      <c r="T129" s="107">
        <v>16956</v>
      </c>
      <c r="U129" s="98">
        <v>890</v>
      </c>
      <c r="V129" s="107">
        <v>23346</v>
      </c>
      <c r="W129" s="98">
        <v>890</v>
      </c>
      <c r="X129" s="1">
        <v>2</v>
      </c>
      <c r="Y129" s="1">
        <v>2</v>
      </c>
      <c r="Z129" s="1">
        <v>2</v>
      </c>
      <c r="AA129" s="1">
        <v>1</v>
      </c>
      <c r="AB129" s="1">
        <v>1</v>
      </c>
      <c r="AC129" s="1">
        <v>52</v>
      </c>
      <c r="AD129" s="1">
        <v>29275</v>
      </c>
      <c r="AE129" s="1" t="s">
        <v>73</v>
      </c>
      <c r="AF129" s="1" t="b">
        <v>0</v>
      </c>
      <c r="AG129" s="1" t="b">
        <v>0</v>
      </c>
      <c r="AH129" s="1" t="b">
        <v>0</v>
      </c>
      <c r="AI129" s="1" t="b">
        <v>0</v>
      </c>
      <c r="AJ129" s="1">
        <v>9</v>
      </c>
      <c r="AK129" s="1">
        <v>295</v>
      </c>
    </row>
    <row r="130" spans="1:37" ht="15.75" customHeight="1">
      <c r="A130" s="1">
        <v>609</v>
      </c>
      <c r="B130" s="1">
        <v>228723</v>
      </c>
      <c r="C130" s="1" t="s">
        <v>2630</v>
      </c>
      <c r="D130" s="1" t="s">
        <v>2631</v>
      </c>
      <c r="E130" s="1" t="s">
        <v>2632</v>
      </c>
      <c r="F130" s="1" t="s">
        <v>2605</v>
      </c>
      <c r="G130" s="1" t="s">
        <v>2633</v>
      </c>
      <c r="H130" s="1" t="s">
        <v>70</v>
      </c>
      <c r="I130" s="1" t="s">
        <v>130</v>
      </c>
      <c r="J130" s="8" t="s">
        <v>2634</v>
      </c>
      <c r="K130" s="1">
        <v>-96.336474999999993</v>
      </c>
      <c r="L130" s="1">
        <v>30.618725999999999</v>
      </c>
      <c r="M130" s="1">
        <v>11234</v>
      </c>
      <c r="N130" s="1">
        <v>28476</v>
      </c>
      <c r="O130" s="1">
        <v>53848</v>
      </c>
      <c r="P130" s="1">
        <v>28476</v>
      </c>
      <c r="Q130" s="1">
        <v>53848</v>
      </c>
      <c r="R130" s="1">
        <v>18108</v>
      </c>
      <c r="S130" s="1">
        <v>43480</v>
      </c>
      <c r="T130" s="107">
        <v>6775</v>
      </c>
      <c r="U130" s="107">
        <v>3695</v>
      </c>
      <c r="V130" s="107">
        <v>19048</v>
      </c>
      <c r="W130" s="107">
        <v>3695</v>
      </c>
      <c r="X130" s="1">
        <v>2</v>
      </c>
      <c r="Y130" s="1">
        <v>2</v>
      </c>
      <c r="Z130" s="1">
        <v>6</v>
      </c>
      <c r="AA130" s="1">
        <v>1</v>
      </c>
      <c r="AB130" s="1">
        <v>1</v>
      </c>
      <c r="AC130" s="1">
        <v>67</v>
      </c>
      <c r="AD130" s="1">
        <v>50735</v>
      </c>
      <c r="AE130" s="1" t="s">
        <v>73</v>
      </c>
      <c r="AF130" s="1" t="b">
        <v>1</v>
      </c>
      <c r="AG130" s="1" t="b">
        <v>0</v>
      </c>
      <c r="AH130" s="1" t="b">
        <v>1</v>
      </c>
      <c r="AI130" s="1" t="b">
        <v>0</v>
      </c>
      <c r="AJ130" s="1">
        <v>12</v>
      </c>
      <c r="AK130" s="1">
        <v>363</v>
      </c>
    </row>
    <row r="131" spans="1:37" ht="15.75" customHeight="1">
      <c r="A131" s="1">
        <v>621</v>
      </c>
      <c r="B131" s="1">
        <v>229063</v>
      </c>
      <c r="C131" s="1" t="s">
        <v>2651</v>
      </c>
      <c r="D131" s="1" t="s">
        <v>2652</v>
      </c>
      <c r="E131" s="1" t="s">
        <v>2624</v>
      </c>
      <c r="F131" s="1" t="s">
        <v>2605</v>
      </c>
      <c r="G131" s="1">
        <v>77004</v>
      </c>
      <c r="H131" s="1" t="s">
        <v>70</v>
      </c>
      <c r="I131" s="1" t="s">
        <v>130</v>
      </c>
      <c r="J131" s="8" t="s">
        <v>2653</v>
      </c>
      <c r="K131" s="1">
        <v>-95.361960999999994</v>
      </c>
      <c r="L131" s="1">
        <v>29.722467999999999</v>
      </c>
      <c r="M131" s="1">
        <v>9173</v>
      </c>
      <c r="N131" s="1">
        <v>25271</v>
      </c>
      <c r="O131" s="1">
        <v>37721</v>
      </c>
      <c r="P131" s="1">
        <v>29320</v>
      </c>
      <c r="Q131" s="1">
        <v>41770</v>
      </c>
      <c r="R131" s="1">
        <v>15607</v>
      </c>
      <c r="S131" s="1">
        <v>28057</v>
      </c>
      <c r="T131" s="107">
        <v>4767</v>
      </c>
      <c r="U131" s="107">
        <v>1324</v>
      </c>
      <c r="V131" s="107">
        <v>11824</v>
      </c>
      <c r="W131" s="107">
        <v>1324</v>
      </c>
      <c r="X131" s="1">
        <v>1</v>
      </c>
      <c r="Y131" s="1">
        <v>2</v>
      </c>
      <c r="Z131" s="1">
        <v>6</v>
      </c>
      <c r="AA131" s="1">
        <v>1</v>
      </c>
      <c r="AB131" s="1">
        <v>1</v>
      </c>
      <c r="AC131" s="1">
        <v>51</v>
      </c>
      <c r="AD131" s="1">
        <v>6562</v>
      </c>
      <c r="AE131" s="1" t="s">
        <v>73</v>
      </c>
      <c r="AF131" s="1" t="b">
        <v>0</v>
      </c>
      <c r="AG131" s="1" t="b">
        <v>0</v>
      </c>
      <c r="AH131" s="1" t="b">
        <v>1</v>
      </c>
      <c r="AI131" s="1" t="b">
        <v>1</v>
      </c>
      <c r="AJ131" s="1">
        <v>2</v>
      </c>
      <c r="AK131" s="1">
        <v>363</v>
      </c>
    </row>
    <row r="132" spans="1:37" ht="15.75" customHeight="1">
      <c r="A132" s="1">
        <v>623</v>
      </c>
      <c r="B132" s="1">
        <v>229115</v>
      </c>
      <c r="C132" s="1" t="s">
        <v>2659</v>
      </c>
      <c r="D132" s="1" t="s">
        <v>2660</v>
      </c>
      <c r="E132" s="1" t="s">
        <v>2661</v>
      </c>
      <c r="F132" s="1" t="s">
        <v>2605</v>
      </c>
      <c r="G132" s="1" t="s">
        <v>2662</v>
      </c>
      <c r="H132" s="1" t="s">
        <v>70</v>
      </c>
      <c r="I132" s="1" t="s">
        <v>130</v>
      </c>
      <c r="J132" s="8" t="s">
        <v>2663</v>
      </c>
      <c r="K132" s="1">
        <v>-101.87478299999999</v>
      </c>
      <c r="L132" s="1">
        <v>33.583447999999997</v>
      </c>
      <c r="M132" s="1">
        <v>8860</v>
      </c>
      <c r="N132" s="1">
        <v>23633</v>
      </c>
      <c r="O132" s="1">
        <v>33425</v>
      </c>
      <c r="P132" s="1">
        <v>23633</v>
      </c>
      <c r="Q132" s="1">
        <v>33425</v>
      </c>
      <c r="R132" s="1">
        <v>13606</v>
      </c>
      <c r="S132" s="1">
        <v>23398</v>
      </c>
      <c r="T132" s="107">
        <v>6788</v>
      </c>
      <c r="U132" s="107">
        <v>2562</v>
      </c>
      <c r="V132" s="107">
        <v>14968</v>
      </c>
      <c r="W132" s="107">
        <v>2562</v>
      </c>
      <c r="X132" s="1">
        <v>2</v>
      </c>
      <c r="Y132" s="1">
        <v>2</v>
      </c>
      <c r="Z132" s="1">
        <v>6</v>
      </c>
      <c r="AA132" s="1">
        <v>1</v>
      </c>
      <c r="AB132" s="1">
        <v>1</v>
      </c>
      <c r="AC132" s="1">
        <v>63</v>
      </c>
      <c r="AD132" s="1">
        <v>29963</v>
      </c>
      <c r="AE132" s="1" t="s">
        <v>73</v>
      </c>
      <c r="AF132" s="1" t="b">
        <v>0</v>
      </c>
      <c r="AG132" s="1" t="b">
        <v>0</v>
      </c>
      <c r="AH132" s="1" t="b">
        <v>1</v>
      </c>
      <c r="AI132" s="1" t="b">
        <v>0</v>
      </c>
      <c r="AJ132" s="1">
        <v>4</v>
      </c>
      <c r="AK132" s="1">
        <v>363</v>
      </c>
    </row>
    <row r="133" spans="1:37" ht="15.75" customHeight="1">
      <c r="A133" s="1">
        <v>627</v>
      </c>
      <c r="B133" s="1">
        <v>193654</v>
      </c>
      <c r="C133" s="1" t="s">
        <v>2073</v>
      </c>
      <c r="D133" s="1" t="s">
        <v>2074</v>
      </c>
      <c r="E133" s="1" t="s">
        <v>1877</v>
      </c>
      <c r="F133" s="1" t="s">
        <v>1878</v>
      </c>
      <c r="G133" s="1" t="s">
        <v>2075</v>
      </c>
      <c r="H133" s="1" t="s">
        <v>538</v>
      </c>
      <c r="I133" s="1" t="s">
        <v>1797</v>
      </c>
      <c r="J133" s="8" t="s">
        <v>2076</v>
      </c>
      <c r="K133" s="1">
        <v>-73.994636</v>
      </c>
      <c r="L133" s="1">
        <v>40.735275000000001</v>
      </c>
      <c r="M133" s="1">
        <v>47276</v>
      </c>
      <c r="N133" s="1">
        <v>69475</v>
      </c>
      <c r="O133" s="1">
        <v>69475</v>
      </c>
      <c r="P133" s="1">
        <v>65375</v>
      </c>
      <c r="Q133" s="1">
        <v>65375</v>
      </c>
      <c r="R133" s="1">
        <v>49825</v>
      </c>
      <c r="S133" s="1">
        <v>49825</v>
      </c>
      <c r="T133" s="107">
        <v>47176</v>
      </c>
      <c r="U133" s="98">
        <v>466</v>
      </c>
      <c r="V133" s="107">
        <v>47176</v>
      </c>
      <c r="W133" s="98">
        <v>466</v>
      </c>
      <c r="X133" s="1">
        <v>2</v>
      </c>
      <c r="Y133" s="1">
        <v>2</v>
      </c>
      <c r="Z133" s="1">
        <v>2</v>
      </c>
      <c r="AA133" s="1">
        <v>2</v>
      </c>
      <c r="AB133" s="1">
        <v>2</v>
      </c>
      <c r="AC133" s="1">
        <v>60</v>
      </c>
      <c r="AD133" s="1">
        <v>7106</v>
      </c>
      <c r="AE133" s="1" t="s">
        <v>123</v>
      </c>
      <c r="AF133" s="1" t="b">
        <v>0</v>
      </c>
      <c r="AG133" s="1" t="b">
        <v>0</v>
      </c>
      <c r="AH133" s="1" t="b">
        <v>0</v>
      </c>
      <c r="AI133" s="1" t="b">
        <v>0</v>
      </c>
      <c r="AJ133" s="1">
        <v>6</v>
      </c>
      <c r="AK133" s="1">
        <v>295</v>
      </c>
    </row>
    <row r="134" spans="1:37" ht="15.75" customHeight="1">
      <c r="A134" s="1">
        <v>633</v>
      </c>
      <c r="B134" s="1">
        <v>221759</v>
      </c>
      <c r="C134" s="1" t="s">
        <v>2584</v>
      </c>
      <c r="D134" s="1" t="s">
        <v>2585</v>
      </c>
      <c r="E134" s="1" t="s">
        <v>2586</v>
      </c>
      <c r="F134" s="1" t="s">
        <v>2569</v>
      </c>
      <c r="G134" s="1">
        <v>37996</v>
      </c>
      <c r="H134" s="1" t="s">
        <v>70</v>
      </c>
      <c r="I134" s="1" t="s">
        <v>71</v>
      </c>
      <c r="J134" s="8" t="s">
        <v>2587</v>
      </c>
      <c r="K134" s="1">
        <v>-83.925852000000006</v>
      </c>
      <c r="L134" s="1">
        <v>35.952081999999997</v>
      </c>
      <c r="M134" s="1">
        <v>12970</v>
      </c>
      <c r="N134" s="1">
        <v>30930</v>
      </c>
      <c r="O134" s="1">
        <v>49350</v>
      </c>
      <c r="P134" s="1">
        <v>30930</v>
      </c>
      <c r="Q134" s="1">
        <v>49350</v>
      </c>
      <c r="R134" s="1">
        <v>20234</v>
      </c>
      <c r="S134" s="1">
        <v>38654</v>
      </c>
      <c r="T134" s="107">
        <v>11468</v>
      </c>
      <c r="U134" s="107">
        <v>1912</v>
      </c>
      <c r="V134" s="107">
        <v>29656</v>
      </c>
      <c r="W134" s="107">
        <v>1912</v>
      </c>
      <c r="X134" s="1">
        <v>2</v>
      </c>
      <c r="Y134" s="1">
        <v>2</v>
      </c>
      <c r="Z134" s="1">
        <v>5</v>
      </c>
      <c r="AA134" s="1">
        <v>1</v>
      </c>
      <c r="AB134" s="1">
        <v>1</v>
      </c>
      <c r="AC134" s="1">
        <v>77</v>
      </c>
      <c r="AD134" s="1">
        <v>22139</v>
      </c>
      <c r="AE134" s="1" t="s">
        <v>73</v>
      </c>
      <c r="AF134" s="1" t="b">
        <v>1</v>
      </c>
      <c r="AG134" s="1" t="b">
        <v>0</v>
      </c>
      <c r="AH134" s="1" t="b">
        <v>1</v>
      </c>
      <c r="AI134" s="1" t="b">
        <v>0</v>
      </c>
      <c r="AJ134" s="1">
        <v>4</v>
      </c>
      <c r="AK134" s="1">
        <v>363</v>
      </c>
    </row>
    <row r="135" spans="1:37" ht="15.75" customHeight="1">
      <c r="A135" s="1">
        <v>637</v>
      </c>
      <c r="B135" s="1">
        <v>228769</v>
      </c>
      <c r="C135" s="1" t="s">
        <v>2669</v>
      </c>
      <c r="D135" s="1" t="s">
        <v>2670</v>
      </c>
      <c r="E135" s="1" t="s">
        <v>2671</v>
      </c>
      <c r="F135" s="1" t="s">
        <v>2605</v>
      </c>
      <c r="G135" s="1">
        <v>76013</v>
      </c>
      <c r="H135" s="1" t="s">
        <v>70</v>
      </c>
      <c r="I135" s="1" t="s">
        <v>130</v>
      </c>
      <c r="J135" s="8" t="s">
        <v>2672</v>
      </c>
      <c r="K135" s="1">
        <v>-97.115087000000003</v>
      </c>
      <c r="L135" s="1">
        <v>32.728437</v>
      </c>
      <c r="M135" s="1">
        <v>9952</v>
      </c>
      <c r="N135" s="1">
        <v>24660</v>
      </c>
      <c r="O135" s="1">
        <v>39860</v>
      </c>
      <c r="P135" s="1">
        <v>24660</v>
      </c>
      <c r="Q135" s="1">
        <v>39860</v>
      </c>
      <c r="R135" s="1">
        <v>15736</v>
      </c>
      <c r="S135" s="1">
        <v>30936</v>
      </c>
      <c r="T135" s="107">
        <v>8739</v>
      </c>
      <c r="U135" s="107">
        <v>1805</v>
      </c>
      <c r="V135" s="107">
        <v>21571</v>
      </c>
      <c r="W135" s="107">
        <v>1805</v>
      </c>
      <c r="X135" s="1">
        <v>2</v>
      </c>
      <c r="Y135" s="1">
        <v>2</v>
      </c>
      <c r="Z135" s="1">
        <v>6</v>
      </c>
      <c r="AA135" s="1">
        <v>1</v>
      </c>
      <c r="AB135" s="1">
        <v>1</v>
      </c>
      <c r="AC135" s="1">
        <v>70</v>
      </c>
      <c r="AD135" s="1">
        <v>32775</v>
      </c>
      <c r="AE135" s="1" t="s">
        <v>73</v>
      </c>
      <c r="AF135" s="1" t="b">
        <v>0</v>
      </c>
      <c r="AG135" s="1" t="b">
        <v>0</v>
      </c>
      <c r="AH135" s="1" t="b">
        <v>0</v>
      </c>
      <c r="AI135" s="1" t="b">
        <v>0</v>
      </c>
      <c r="AJ135" s="1">
        <v>7</v>
      </c>
      <c r="AK135" s="1">
        <v>363</v>
      </c>
    </row>
    <row r="136" spans="1:37" ht="15.75" customHeight="1">
      <c r="A136" s="1">
        <v>644</v>
      </c>
      <c r="B136" s="1">
        <v>228778</v>
      </c>
      <c r="C136" s="1" t="s">
        <v>2684</v>
      </c>
      <c r="D136" s="1" t="s">
        <v>2685</v>
      </c>
      <c r="E136" s="1" t="s">
        <v>2686</v>
      </c>
      <c r="F136" s="1" t="s">
        <v>2605</v>
      </c>
      <c r="G136" s="1">
        <v>78712</v>
      </c>
      <c r="H136" s="1" t="s">
        <v>70</v>
      </c>
      <c r="I136" s="1" t="s">
        <v>130</v>
      </c>
      <c r="J136" s="8" t="s">
        <v>2687</v>
      </c>
      <c r="K136" s="1">
        <v>-97.739290999999994</v>
      </c>
      <c r="L136" s="1">
        <v>30.286090000000002</v>
      </c>
      <c r="M136" s="1">
        <v>10398</v>
      </c>
      <c r="N136" s="1">
        <v>25440</v>
      </c>
      <c r="O136" s="1">
        <v>51786</v>
      </c>
      <c r="P136" s="1">
        <v>25440</v>
      </c>
      <c r="Q136" s="1">
        <v>51786</v>
      </c>
      <c r="R136" s="1">
        <v>15370</v>
      </c>
      <c r="S136" s="1">
        <v>41716</v>
      </c>
      <c r="T136" s="107">
        <v>12028</v>
      </c>
      <c r="U136" s="98">
        <v>0</v>
      </c>
      <c r="V136" s="107">
        <v>22886</v>
      </c>
      <c r="W136" s="98">
        <v>0</v>
      </c>
      <c r="X136" s="1">
        <v>2</v>
      </c>
      <c r="Y136" s="1">
        <v>2</v>
      </c>
      <c r="Z136" s="1">
        <v>6</v>
      </c>
      <c r="AA136" s="1">
        <v>1</v>
      </c>
      <c r="AB136" s="1">
        <v>1</v>
      </c>
      <c r="AC136" s="1">
        <v>40</v>
      </c>
      <c r="AD136" s="1">
        <v>40168</v>
      </c>
      <c r="AE136" s="1" t="s">
        <v>73</v>
      </c>
      <c r="AF136" s="1" t="b">
        <v>0</v>
      </c>
      <c r="AG136" s="1" t="b">
        <v>0</v>
      </c>
      <c r="AH136" s="1" t="b">
        <v>1</v>
      </c>
      <c r="AI136" s="1" t="b">
        <v>0</v>
      </c>
      <c r="AJ136" s="1">
        <v>15</v>
      </c>
      <c r="AK136" s="1">
        <v>363</v>
      </c>
    </row>
    <row r="137" spans="1:37" ht="15.75" customHeight="1">
      <c r="A137" s="1">
        <v>659</v>
      </c>
      <c r="B137" s="1">
        <v>229027</v>
      </c>
      <c r="C137" s="1" t="s">
        <v>2704</v>
      </c>
      <c r="D137" s="1" t="s">
        <v>2705</v>
      </c>
      <c r="E137" s="1" t="s">
        <v>2706</v>
      </c>
      <c r="F137" s="1" t="s">
        <v>2605</v>
      </c>
      <c r="G137" s="1" t="s">
        <v>2707</v>
      </c>
      <c r="H137" s="1" t="s">
        <v>70</v>
      </c>
      <c r="I137" s="1" t="s">
        <v>130</v>
      </c>
      <c r="J137" s="8" t="s">
        <v>2708</v>
      </c>
      <c r="K137" s="1">
        <v>-98.621386000000001</v>
      </c>
      <c r="L137" s="1">
        <v>29.582418000000001</v>
      </c>
      <c r="M137" s="1">
        <v>7969</v>
      </c>
      <c r="N137" s="1">
        <v>23285</v>
      </c>
      <c r="O137" s="1">
        <v>34484</v>
      </c>
      <c r="P137" s="1">
        <v>23693</v>
      </c>
      <c r="Q137" s="1">
        <v>34892</v>
      </c>
      <c r="R137" s="1">
        <v>12995</v>
      </c>
      <c r="S137" s="1">
        <v>24194</v>
      </c>
      <c r="T137" s="105">
        <v>6002</v>
      </c>
      <c r="U137" s="107">
        <v>2289</v>
      </c>
      <c r="V137" s="107">
        <v>23518</v>
      </c>
      <c r="W137" s="107">
        <v>2289</v>
      </c>
      <c r="X137" s="1">
        <v>2</v>
      </c>
      <c r="Y137" s="1">
        <v>2</v>
      </c>
      <c r="Z137" s="1">
        <v>6</v>
      </c>
      <c r="AA137" s="1">
        <v>1</v>
      </c>
      <c r="AB137" s="1">
        <v>1</v>
      </c>
      <c r="AC137" s="1">
        <v>76</v>
      </c>
      <c r="AD137" s="1">
        <v>24724</v>
      </c>
      <c r="AE137" s="1" t="s">
        <v>73</v>
      </c>
      <c r="AF137" s="1" t="b">
        <v>0</v>
      </c>
      <c r="AG137" s="1" t="b">
        <v>0</v>
      </c>
      <c r="AH137" s="1" t="b">
        <v>0</v>
      </c>
      <c r="AI137" s="1" t="b">
        <v>0</v>
      </c>
      <c r="AJ137" s="1">
        <v>9</v>
      </c>
      <c r="AK137" s="1">
        <v>363</v>
      </c>
    </row>
    <row r="138" spans="1:37" ht="15.75" customHeight="1">
      <c r="A138" s="1">
        <v>668</v>
      </c>
      <c r="B138" s="1">
        <v>168148</v>
      </c>
      <c r="C138" s="1" t="s">
        <v>1258</v>
      </c>
      <c r="D138" s="34" t="s">
        <v>4217</v>
      </c>
      <c r="E138" s="1" t="s">
        <v>1259</v>
      </c>
      <c r="F138" s="1" t="s">
        <v>1151</v>
      </c>
      <c r="G138" s="1" t="s">
        <v>1260</v>
      </c>
      <c r="H138" s="1" t="s">
        <v>538</v>
      </c>
      <c r="I138" s="1" t="s">
        <v>539</v>
      </c>
      <c r="J138" s="8" t="s">
        <v>1261</v>
      </c>
      <c r="K138" s="1">
        <v>-71.120316000000003</v>
      </c>
      <c r="L138" s="1">
        <v>42.408465</v>
      </c>
      <c r="M138" s="1">
        <v>54318</v>
      </c>
      <c r="N138" s="1">
        <v>70600</v>
      </c>
      <c r="O138" s="1">
        <v>70600</v>
      </c>
      <c r="P138" s="1">
        <v>70600</v>
      </c>
      <c r="Q138" s="1">
        <v>70600</v>
      </c>
      <c r="R138" s="1">
        <v>62500</v>
      </c>
      <c r="S138" s="1">
        <v>62500</v>
      </c>
      <c r="T138" s="107">
        <v>54196</v>
      </c>
      <c r="U138" s="98">
        <v>972</v>
      </c>
      <c r="V138" s="107">
        <v>54196</v>
      </c>
      <c r="W138" s="98">
        <v>972</v>
      </c>
      <c r="X138" s="1">
        <v>2</v>
      </c>
      <c r="Y138" s="1">
        <v>2</v>
      </c>
      <c r="Z138" s="1">
        <v>1</v>
      </c>
      <c r="AA138" s="1">
        <v>2</v>
      </c>
      <c r="AB138" s="1">
        <v>2</v>
      </c>
      <c r="AC138" s="1">
        <v>14</v>
      </c>
      <c r="AD138" s="1">
        <v>5508</v>
      </c>
      <c r="AE138" s="1" t="s">
        <v>123</v>
      </c>
      <c r="AF138" s="1" t="b">
        <v>0</v>
      </c>
      <c r="AG138" s="1" t="b">
        <v>0</v>
      </c>
      <c r="AH138" s="1" t="b">
        <v>1</v>
      </c>
      <c r="AI138" s="1" t="b">
        <v>0</v>
      </c>
      <c r="AJ138" s="1">
        <v>4</v>
      </c>
      <c r="AK138" s="1">
        <v>295</v>
      </c>
    </row>
    <row r="139" spans="1:37" ht="15.75" customHeight="1">
      <c r="A139" s="1">
        <v>672</v>
      </c>
      <c r="B139" s="1">
        <v>160755</v>
      </c>
      <c r="C139" s="1" t="s">
        <v>1110</v>
      </c>
      <c r="D139" s="1" t="s">
        <v>1111</v>
      </c>
      <c r="E139" s="1" t="s">
        <v>1112</v>
      </c>
      <c r="F139" s="1" t="s">
        <v>1088</v>
      </c>
      <c r="G139" s="1" t="s">
        <v>1113</v>
      </c>
      <c r="H139" s="1" t="s">
        <v>70</v>
      </c>
      <c r="I139" s="1" t="s">
        <v>130</v>
      </c>
      <c r="J139" s="8" t="s">
        <v>1114</v>
      </c>
      <c r="K139" s="1">
        <v>-90.120408999999995</v>
      </c>
      <c r="L139" s="1">
        <v>29.939696000000001</v>
      </c>
      <c r="M139" s="1">
        <v>52960</v>
      </c>
      <c r="N139" s="1">
        <v>69764</v>
      </c>
      <c r="O139" s="1">
        <v>69764</v>
      </c>
      <c r="P139" s="1">
        <v>69764</v>
      </c>
      <c r="Q139" s="1">
        <v>69764</v>
      </c>
      <c r="R139" s="1">
        <v>59164</v>
      </c>
      <c r="S139" s="1">
        <v>59164</v>
      </c>
      <c r="T139" s="107">
        <v>59090</v>
      </c>
      <c r="U139" s="107">
        <v>2086</v>
      </c>
      <c r="V139" s="107">
        <v>59090</v>
      </c>
      <c r="W139" s="107">
        <v>2086</v>
      </c>
      <c r="X139" s="1">
        <v>2</v>
      </c>
      <c r="Y139" s="1">
        <v>2</v>
      </c>
      <c r="Z139" s="1">
        <v>5</v>
      </c>
      <c r="AA139" s="1">
        <v>2</v>
      </c>
      <c r="AB139" s="1">
        <v>2</v>
      </c>
      <c r="AC139" s="1">
        <v>26</v>
      </c>
      <c r="AD139" s="1">
        <v>7924</v>
      </c>
      <c r="AE139" s="1" t="s">
        <v>123</v>
      </c>
      <c r="AF139" s="1" t="b">
        <v>0</v>
      </c>
      <c r="AG139" s="1" t="b">
        <v>0</v>
      </c>
      <c r="AH139" s="1" t="b">
        <v>1</v>
      </c>
      <c r="AI139" s="1" t="b">
        <v>0</v>
      </c>
      <c r="AJ139" s="1">
        <v>6</v>
      </c>
      <c r="AK139" s="1">
        <v>363</v>
      </c>
    </row>
    <row r="140" spans="1:37" ht="15.75" customHeight="1">
      <c r="A140" s="1">
        <v>678</v>
      </c>
      <c r="B140" s="1">
        <v>102377</v>
      </c>
      <c r="C140" s="103" t="s">
        <v>118</v>
      </c>
      <c r="D140" s="1" t="s">
        <v>119</v>
      </c>
      <c r="E140" s="1" t="s">
        <v>120</v>
      </c>
      <c r="F140" s="1" t="s">
        <v>69</v>
      </c>
      <c r="G140" s="1" t="s">
        <v>121</v>
      </c>
      <c r="H140" s="1" t="s">
        <v>70</v>
      </c>
      <c r="I140" s="1" t="s">
        <v>71</v>
      </c>
      <c r="J140" s="8" t="s">
        <v>122</v>
      </c>
      <c r="K140" s="1">
        <v>-85.708492000000007</v>
      </c>
      <c r="L140" s="1">
        <v>32.430900000000001</v>
      </c>
      <c r="M140" s="1">
        <v>22170</v>
      </c>
      <c r="N140" s="1">
        <v>39383</v>
      </c>
      <c r="O140" s="1">
        <v>39383</v>
      </c>
      <c r="P140" s="1">
        <v>40037</v>
      </c>
      <c r="Q140" s="1">
        <v>40037</v>
      </c>
      <c r="R140" s="1">
        <v>28776</v>
      </c>
      <c r="S140" s="1">
        <v>28776</v>
      </c>
      <c r="T140" s="1" t="s">
        <v>4225</v>
      </c>
      <c r="U140" s="1" t="s">
        <v>4225</v>
      </c>
      <c r="V140" s="1" t="s">
        <v>4225</v>
      </c>
      <c r="W140" s="1" t="s">
        <v>4225</v>
      </c>
      <c r="X140" s="1">
        <v>1</v>
      </c>
      <c r="Y140" s="1">
        <v>2</v>
      </c>
      <c r="Z140" s="1">
        <v>5</v>
      </c>
      <c r="AA140" s="1">
        <v>2</v>
      </c>
      <c r="AB140" s="1">
        <v>2</v>
      </c>
      <c r="AC140" s="1">
        <v>50</v>
      </c>
      <c r="AD140" s="1">
        <v>2393</v>
      </c>
      <c r="AE140" s="1" t="s">
        <v>123</v>
      </c>
      <c r="AF140" s="1" t="b">
        <v>1</v>
      </c>
      <c r="AG140" s="1" t="b">
        <v>0</v>
      </c>
      <c r="AH140" s="1" t="b">
        <v>1</v>
      </c>
      <c r="AI140" s="1" t="b">
        <v>0</v>
      </c>
      <c r="AJ140" s="1">
        <v>1</v>
      </c>
      <c r="AK140" s="1">
        <v>363</v>
      </c>
    </row>
    <row r="141" spans="1:37" ht="15.75" customHeight="1">
      <c r="A141" s="1">
        <v>679</v>
      </c>
      <c r="C141" s="1" t="s">
        <v>2451</v>
      </c>
      <c r="D141" s="1" t="s">
        <v>2452</v>
      </c>
      <c r="E141" s="1" t="s">
        <v>2435</v>
      </c>
      <c r="F141" s="1" t="s">
        <v>2436</v>
      </c>
      <c r="H141" s="1" t="s">
        <v>2437</v>
      </c>
      <c r="I141" s="1" t="s">
        <v>2437</v>
      </c>
      <c r="J141" s="8" t="s">
        <v>2453</v>
      </c>
      <c r="K141" s="1">
        <v>-66.061443299999993</v>
      </c>
      <c r="L141" s="1">
        <v>18.387037299999999</v>
      </c>
      <c r="M141" s="1">
        <v>17289</v>
      </c>
      <c r="N141" s="87" t="s">
        <v>1327</v>
      </c>
      <c r="O141" s="87" t="s">
        <v>1327</v>
      </c>
      <c r="P141" s="87" t="s">
        <v>1327</v>
      </c>
      <c r="Q141" s="87" t="s">
        <v>1327</v>
      </c>
      <c r="R141" s="87" t="s">
        <v>1327</v>
      </c>
      <c r="S141" s="87" t="s">
        <v>1327</v>
      </c>
      <c r="T141" s="107">
        <v>2652</v>
      </c>
      <c r="U141" s="98">
        <v>900</v>
      </c>
      <c r="V141" s="107">
        <v>2652</v>
      </c>
      <c r="W141" s="98">
        <v>900</v>
      </c>
      <c r="X141" s="1">
        <v>2</v>
      </c>
      <c r="Y141" s="1">
        <v>2</v>
      </c>
      <c r="Z141" s="12">
        <v>9</v>
      </c>
      <c r="AA141" s="87">
        <v>2</v>
      </c>
      <c r="AB141" s="87">
        <v>2</v>
      </c>
      <c r="AC141" s="87">
        <v>63.7</v>
      </c>
      <c r="AD141" s="87">
        <v>14793</v>
      </c>
      <c r="AE141" s="1" t="s">
        <v>123</v>
      </c>
      <c r="AF141" s="1" t="b">
        <v>0</v>
      </c>
      <c r="AG141" s="1" t="b">
        <v>0</v>
      </c>
      <c r="AH141" s="1" t="b">
        <v>1</v>
      </c>
      <c r="AI141" s="1" t="b">
        <v>0</v>
      </c>
      <c r="AJ141" s="1">
        <v>5</v>
      </c>
      <c r="AK141" s="1">
        <v>12</v>
      </c>
    </row>
    <row r="142" spans="1:37" ht="15.75" customHeight="1">
      <c r="A142" s="1">
        <v>691</v>
      </c>
      <c r="B142" s="1">
        <v>104179</v>
      </c>
      <c r="C142" s="1" t="s">
        <v>210</v>
      </c>
      <c r="D142" s="1" t="s">
        <v>211</v>
      </c>
      <c r="E142" s="1" t="s">
        <v>212</v>
      </c>
      <c r="F142" s="1" t="s">
        <v>166</v>
      </c>
      <c r="G142" s="1" t="s">
        <v>213</v>
      </c>
      <c r="H142" s="1" t="s">
        <v>167</v>
      </c>
      <c r="I142" s="1" t="s">
        <v>168</v>
      </c>
      <c r="J142" s="8" t="s">
        <v>214</v>
      </c>
      <c r="K142" s="1">
        <v>-110.950814999999</v>
      </c>
      <c r="L142" s="1">
        <v>32.232671999999901</v>
      </c>
      <c r="M142" s="1">
        <v>11877</v>
      </c>
      <c r="N142" s="1">
        <v>28277</v>
      </c>
      <c r="O142" s="1">
        <v>51707</v>
      </c>
      <c r="P142" s="1">
        <v>30177</v>
      </c>
      <c r="Q142" s="1">
        <v>53607</v>
      </c>
      <c r="R142" s="1">
        <v>15977</v>
      </c>
      <c r="S142" s="1">
        <v>39407</v>
      </c>
      <c r="T142" s="107">
        <v>11938</v>
      </c>
      <c r="U142" s="107">
        <v>1334</v>
      </c>
      <c r="V142" s="107">
        <v>32065</v>
      </c>
      <c r="W142" s="107">
        <v>1334</v>
      </c>
      <c r="X142" s="1">
        <v>2</v>
      </c>
      <c r="Y142" s="1">
        <v>2</v>
      </c>
      <c r="Z142" s="1">
        <v>6</v>
      </c>
      <c r="AA142" s="1">
        <v>1</v>
      </c>
      <c r="AB142" s="1">
        <v>1</v>
      </c>
      <c r="AC142" s="1">
        <v>79</v>
      </c>
      <c r="AD142" s="1">
        <v>33694</v>
      </c>
      <c r="AE142" s="1" t="s">
        <v>73</v>
      </c>
      <c r="AF142" s="1" t="b">
        <v>1</v>
      </c>
      <c r="AG142" s="1" t="b">
        <v>1</v>
      </c>
      <c r="AH142" s="1" t="b">
        <v>1</v>
      </c>
      <c r="AI142" s="1" t="b">
        <v>0</v>
      </c>
      <c r="AJ142" s="1">
        <v>13</v>
      </c>
      <c r="AK142" s="1">
        <v>210</v>
      </c>
    </row>
    <row r="143" spans="1:37" ht="15.75" customHeight="1">
      <c r="A143" s="1">
        <v>704</v>
      </c>
      <c r="B143" s="1">
        <v>106397</v>
      </c>
      <c r="C143" s="1" t="s">
        <v>126</v>
      </c>
      <c r="D143" s="1" t="s">
        <v>127</v>
      </c>
      <c r="E143" s="1" t="s">
        <v>128</v>
      </c>
      <c r="F143" s="1" t="s">
        <v>129</v>
      </c>
      <c r="G143" s="1">
        <v>72701</v>
      </c>
      <c r="H143" s="1" t="s">
        <v>70</v>
      </c>
      <c r="I143" s="1" t="s">
        <v>130</v>
      </c>
      <c r="J143" s="8" t="s">
        <v>131</v>
      </c>
      <c r="K143" s="1">
        <v>-94.176980999999998</v>
      </c>
      <c r="L143" s="1">
        <v>36.070008999999999</v>
      </c>
      <c r="M143" s="1">
        <v>9062</v>
      </c>
      <c r="N143" s="1">
        <v>24916</v>
      </c>
      <c r="O143" s="1">
        <v>40162</v>
      </c>
      <c r="P143" s="1">
        <v>24916</v>
      </c>
      <c r="Q143" s="1">
        <v>40162</v>
      </c>
      <c r="R143" s="1">
        <v>14212</v>
      </c>
      <c r="S143" s="1">
        <v>29458</v>
      </c>
      <c r="T143" s="107">
        <v>7752</v>
      </c>
      <c r="U143" s="107">
        <v>1089</v>
      </c>
      <c r="V143" s="107">
        <v>21032</v>
      </c>
      <c r="W143" s="107">
        <v>1089</v>
      </c>
      <c r="X143" s="1">
        <v>2</v>
      </c>
      <c r="Y143" s="1">
        <v>2</v>
      </c>
      <c r="Z143" s="1">
        <v>5</v>
      </c>
      <c r="AA143" s="1">
        <v>1</v>
      </c>
      <c r="AB143" s="1">
        <v>1</v>
      </c>
      <c r="AC143" s="1">
        <v>63</v>
      </c>
      <c r="AD143" s="1">
        <v>22548</v>
      </c>
      <c r="AE143" s="1" t="s">
        <v>73</v>
      </c>
      <c r="AF143" s="1" t="b">
        <v>1</v>
      </c>
      <c r="AG143" s="1" t="b">
        <v>0</v>
      </c>
      <c r="AH143" s="1" t="b">
        <v>1</v>
      </c>
      <c r="AI143" s="1" t="b">
        <v>0</v>
      </c>
      <c r="AJ143" s="1">
        <v>8</v>
      </c>
      <c r="AK143" s="1">
        <v>363</v>
      </c>
    </row>
    <row r="144" spans="1:37" ht="15.75" customHeight="1">
      <c r="A144" s="1">
        <v>712</v>
      </c>
      <c r="B144" s="1">
        <v>110635</v>
      </c>
      <c r="C144" s="1" t="s">
        <v>397</v>
      </c>
      <c r="D144" s="1" t="s">
        <v>398</v>
      </c>
      <c r="E144" s="1" t="s">
        <v>399</v>
      </c>
      <c r="F144" s="1" t="s">
        <v>241</v>
      </c>
      <c r="G144" s="1">
        <v>94720</v>
      </c>
      <c r="H144" s="1" t="s">
        <v>167</v>
      </c>
      <c r="I144" s="1" t="s">
        <v>242</v>
      </c>
      <c r="J144" s="8" t="s">
        <v>400</v>
      </c>
      <c r="K144" s="1">
        <v>-122.26046299999901</v>
      </c>
      <c r="L144" s="1">
        <v>37.871918000000001</v>
      </c>
      <c r="M144" s="1">
        <v>14170</v>
      </c>
      <c r="N144" s="1">
        <v>36989</v>
      </c>
      <c r="O144" s="1">
        <v>65003</v>
      </c>
      <c r="P144" s="1">
        <v>33247</v>
      </c>
      <c r="Q144" s="1">
        <v>61261</v>
      </c>
      <c r="R144" s="1">
        <v>26799</v>
      </c>
      <c r="S144" s="1">
        <v>54813</v>
      </c>
      <c r="T144" s="107">
        <v>11442</v>
      </c>
      <c r="U144" s="107">
        <v>2803</v>
      </c>
      <c r="V144" s="107">
        <v>26544</v>
      </c>
      <c r="W144" s="107">
        <v>2803</v>
      </c>
      <c r="X144" s="1">
        <v>2</v>
      </c>
      <c r="Y144" s="1">
        <v>2</v>
      </c>
      <c r="Z144" s="1">
        <v>8</v>
      </c>
      <c r="AA144" s="1">
        <v>1</v>
      </c>
      <c r="AB144" s="1">
        <v>1</v>
      </c>
      <c r="AC144" s="1">
        <v>17</v>
      </c>
      <c r="AD144" s="1">
        <v>29310</v>
      </c>
      <c r="AE144" s="1" t="s">
        <v>73</v>
      </c>
      <c r="AF144" s="1" t="b">
        <v>1</v>
      </c>
      <c r="AG144" s="1" t="b">
        <v>0</v>
      </c>
      <c r="AH144" s="1" t="b">
        <v>1</v>
      </c>
      <c r="AI144" s="1" t="b">
        <v>0</v>
      </c>
      <c r="AJ144" s="1">
        <v>14</v>
      </c>
      <c r="AK144" s="1">
        <v>210</v>
      </c>
    </row>
    <row r="145" spans="1:37" ht="15.75" customHeight="1">
      <c r="A145" s="1">
        <v>726</v>
      </c>
      <c r="B145" s="1">
        <v>110644</v>
      </c>
      <c r="C145" s="103" t="s">
        <v>426</v>
      </c>
      <c r="D145" s="1" t="s">
        <v>427</v>
      </c>
      <c r="E145" s="1" t="s">
        <v>428</v>
      </c>
      <c r="F145" s="1" t="s">
        <v>241</v>
      </c>
      <c r="G145" s="1" t="s">
        <v>429</v>
      </c>
      <c r="H145" s="1" t="s">
        <v>167</v>
      </c>
      <c r="I145" s="1" t="s">
        <v>242</v>
      </c>
      <c r="J145" s="8" t="s">
        <v>430</v>
      </c>
      <c r="K145" s="1">
        <v>-121.751958</v>
      </c>
      <c r="L145" s="1">
        <v>38.539895000000001</v>
      </c>
      <c r="M145" s="1">
        <v>14419</v>
      </c>
      <c r="N145" s="1">
        <v>35729</v>
      </c>
      <c r="O145" s="1">
        <v>63743</v>
      </c>
      <c r="P145" s="1">
        <v>29847</v>
      </c>
      <c r="Q145" s="1">
        <v>57861</v>
      </c>
      <c r="R145" s="1">
        <v>27057</v>
      </c>
      <c r="S145" s="1">
        <v>55071</v>
      </c>
      <c r="T145" s="1" t="s">
        <v>4225</v>
      </c>
      <c r="U145" s="1" t="s">
        <v>4225</v>
      </c>
      <c r="V145" s="1" t="s">
        <v>4225</v>
      </c>
      <c r="W145" s="1" t="s">
        <v>4225</v>
      </c>
      <c r="X145" s="1">
        <v>2</v>
      </c>
      <c r="Y145" s="1">
        <v>2</v>
      </c>
      <c r="Z145" s="1">
        <v>8</v>
      </c>
      <c r="AA145" s="1">
        <v>1</v>
      </c>
      <c r="AB145" s="1">
        <v>1</v>
      </c>
      <c r="AC145" s="1">
        <v>42</v>
      </c>
      <c r="AD145" s="1">
        <v>29379</v>
      </c>
      <c r="AE145" s="1" t="s">
        <v>73</v>
      </c>
      <c r="AF145" s="1" t="b">
        <v>1</v>
      </c>
      <c r="AG145" s="1" t="b">
        <v>0</v>
      </c>
      <c r="AH145" s="1" t="b">
        <v>1</v>
      </c>
      <c r="AI145" s="1" t="b">
        <v>0</v>
      </c>
      <c r="AJ145" s="1">
        <v>1</v>
      </c>
      <c r="AK145" s="1">
        <v>210</v>
      </c>
    </row>
    <row r="146" spans="1:37" ht="15.75" customHeight="1">
      <c r="A146" s="1">
        <v>727</v>
      </c>
      <c r="B146" s="1">
        <v>110653</v>
      </c>
      <c r="C146" s="1" t="s">
        <v>434</v>
      </c>
      <c r="D146" s="1" t="s">
        <v>435</v>
      </c>
      <c r="E146" s="1" t="s">
        <v>436</v>
      </c>
      <c r="F146" s="1" t="s">
        <v>241</v>
      </c>
      <c r="G146" s="1">
        <v>92697</v>
      </c>
      <c r="H146" s="1" t="s">
        <v>167</v>
      </c>
      <c r="I146" s="1" t="s">
        <v>242</v>
      </c>
      <c r="J146" s="8" t="s">
        <v>437</v>
      </c>
      <c r="K146" s="1">
        <v>-117.84124799999999</v>
      </c>
      <c r="L146" s="1">
        <v>33.648434000000002</v>
      </c>
      <c r="M146" s="1">
        <v>13738</v>
      </c>
      <c r="N146" s="1">
        <v>33858</v>
      </c>
      <c r="O146" s="1">
        <v>61872</v>
      </c>
      <c r="P146" s="1">
        <v>31896</v>
      </c>
      <c r="Q146" s="1">
        <v>59910</v>
      </c>
      <c r="R146" s="1">
        <v>25999</v>
      </c>
      <c r="S146" s="1">
        <v>54013</v>
      </c>
      <c r="T146" s="107">
        <v>11442</v>
      </c>
      <c r="U146" s="107">
        <v>1912</v>
      </c>
      <c r="V146" s="107">
        <v>26544</v>
      </c>
      <c r="W146" s="107">
        <v>1912</v>
      </c>
      <c r="X146" s="1">
        <v>2</v>
      </c>
      <c r="Y146" s="1">
        <v>2</v>
      </c>
      <c r="Z146" s="1">
        <v>8</v>
      </c>
      <c r="AA146" s="1">
        <v>1</v>
      </c>
      <c r="AB146" s="1">
        <v>1</v>
      </c>
      <c r="AC146" s="1">
        <v>41</v>
      </c>
      <c r="AD146" s="1">
        <v>27331</v>
      </c>
      <c r="AE146" s="1" t="s">
        <v>73</v>
      </c>
      <c r="AF146" s="1" t="b">
        <v>1</v>
      </c>
      <c r="AG146" s="1" t="b">
        <v>0</v>
      </c>
      <c r="AH146" s="1" t="b">
        <v>1</v>
      </c>
      <c r="AI146" s="1" t="b">
        <v>0</v>
      </c>
      <c r="AJ146" s="1">
        <v>3</v>
      </c>
      <c r="AK146" s="1">
        <v>210</v>
      </c>
    </row>
    <row r="147" spans="1:37" ht="15.75" customHeight="1">
      <c r="A147" s="1">
        <v>730</v>
      </c>
      <c r="B147" s="1">
        <v>110662</v>
      </c>
      <c r="C147" s="1" t="s">
        <v>445</v>
      </c>
      <c r="D147" s="1" t="s">
        <v>446</v>
      </c>
      <c r="E147" s="1" t="s">
        <v>384</v>
      </c>
      <c r="F147" s="1" t="s">
        <v>241</v>
      </c>
      <c r="G147" s="1" t="s">
        <v>447</v>
      </c>
      <c r="H147" s="1" t="s">
        <v>167</v>
      </c>
      <c r="I147" s="1" t="s">
        <v>242</v>
      </c>
      <c r="J147" s="8" t="s">
        <v>448</v>
      </c>
      <c r="K147" s="1">
        <v>-118.443901</v>
      </c>
      <c r="L147" s="1">
        <v>34.068891999999998</v>
      </c>
      <c r="M147" s="1">
        <v>13261</v>
      </c>
      <c r="N147" s="1">
        <v>33901</v>
      </c>
      <c r="O147" s="1">
        <v>61915</v>
      </c>
      <c r="P147" s="1">
        <v>32294</v>
      </c>
      <c r="Q147" s="1">
        <v>60308</v>
      </c>
      <c r="R147" s="1">
        <v>25735</v>
      </c>
      <c r="S147" s="1">
        <v>53749</v>
      </c>
      <c r="T147" s="107">
        <v>11442</v>
      </c>
      <c r="U147" s="107">
        <v>1587</v>
      </c>
      <c r="V147" s="107">
        <v>26544</v>
      </c>
      <c r="W147" s="107">
        <v>1587</v>
      </c>
      <c r="X147" s="1">
        <v>2</v>
      </c>
      <c r="Y147" s="1">
        <v>2</v>
      </c>
      <c r="Z147" s="1">
        <v>8</v>
      </c>
      <c r="AA147" s="1">
        <v>1</v>
      </c>
      <c r="AB147" s="1">
        <v>1</v>
      </c>
      <c r="AC147" s="1">
        <v>18</v>
      </c>
      <c r="AD147" s="1">
        <v>30873</v>
      </c>
      <c r="AE147" s="1" t="s">
        <v>73</v>
      </c>
      <c r="AF147" s="1" t="b">
        <v>1</v>
      </c>
      <c r="AG147" s="1" t="b">
        <v>0</v>
      </c>
      <c r="AH147" s="1" t="b">
        <v>0</v>
      </c>
      <c r="AI147" s="1" t="b">
        <v>1</v>
      </c>
      <c r="AJ147" s="1">
        <v>8</v>
      </c>
      <c r="AK147" s="1">
        <v>210</v>
      </c>
    </row>
    <row r="148" spans="1:37" ht="15.75" customHeight="1">
      <c r="A148" s="1">
        <v>738</v>
      </c>
      <c r="B148" s="1">
        <v>106704</v>
      </c>
      <c r="C148" s="103" t="s">
        <v>152</v>
      </c>
      <c r="D148" s="1" t="s">
        <v>153</v>
      </c>
      <c r="E148" s="1" t="s">
        <v>154</v>
      </c>
      <c r="F148" s="1" t="s">
        <v>129</v>
      </c>
      <c r="G148" s="1" t="s">
        <v>155</v>
      </c>
      <c r="H148" s="1" t="s">
        <v>70</v>
      </c>
      <c r="I148" s="1" t="s">
        <v>130</v>
      </c>
      <c r="J148" s="8" t="s">
        <v>156</v>
      </c>
      <c r="K148" s="1">
        <v>-92.457672000000002</v>
      </c>
      <c r="L148" s="1">
        <v>35.077945</v>
      </c>
      <c r="M148" s="1">
        <v>8524</v>
      </c>
      <c r="N148" s="1">
        <v>21854</v>
      </c>
      <c r="O148" s="1">
        <v>28377</v>
      </c>
      <c r="P148" s="1">
        <v>21664</v>
      </c>
      <c r="Q148" s="1">
        <v>28187</v>
      </c>
      <c r="R148" s="1">
        <v>15336</v>
      </c>
      <c r="S148" s="1">
        <v>21859</v>
      </c>
      <c r="T148" s="1" t="s">
        <v>4225</v>
      </c>
      <c r="U148" s="1" t="s">
        <v>4225</v>
      </c>
      <c r="V148" s="1" t="s">
        <v>4225</v>
      </c>
      <c r="W148" s="1" t="s">
        <v>4225</v>
      </c>
      <c r="X148" s="1">
        <v>2</v>
      </c>
      <c r="Y148" s="1">
        <v>2</v>
      </c>
      <c r="Z148" s="1">
        <v>5</v>
      </c>
      <c r="AA148" s="1">
        <v>1</v>
      </c>
      <c r="AB148" s="1">
        <v>1</v>
      </c>
      <c r="AC148" s="1">
        <v>90</v>
      </c>
      <c r="AD148" s="1">
        <v>9616</v>
      </c>
      <c r="AE148" s="1" t="s">
        <v>73</v>
      </c>
      <c r="AF148" s="1" t="b">
        <v>0</v>
      </c>
      <c r="AG148" s="1" t="b">
        <v>0</v>
      </c>
      <c r="AH148" s="1" t="b">
        <v>1</v>
      </c>
      <c r="AI148" s="1" t="b">
        <v>0</v>
      </c>
      <c r="AJ148" s="1">
        <v>2</v>
      </c>
      <c r="AK148" s="1">
        <v>363</v>
      </c>
    </row>
    <row r="149" spans="1:37" ht="15.75" customHeight="1">
      <c r="A149" s="1">
        <v>740</v>
      </c>
      <c r="B149" s="1">
        <v>132903</v>
      </c>
      <c r="C149" s="1" t="s">
        <v>669</v>
      </c>
      <c r="D149" s="1" t="s">
        <v>670</v>
      </c>
      <c r="E149" s="1" t="s">
        <v>671</v>
      </c>
      <c r="F149" s="1" t="s">
        <v>625</v>
      </c>
      <c r="G149" s="1">
        <v>32816</v>
      </c>
      <c r="H149" s="1" t="s">
        <v>70</v>
      </c>
      <c r="I149" s="1" t="s">
        <v>564</v>
      </c>
      <c r="J149" s="8" t="s">
        <v>672</v>
      </c>
      <c r="K149" s="1">
        <v>-81.198804999999993</v>
      </c>
      <c r="L149" s="1">
        <v>28.601059999999901</v>
      </c>
      <c r="M149" s="1">
        <v>6368</v>
      </c>
      <c r="N149" s="1">
        <v>22254</v>
      </c>
      <c r="O149" s="1">
        <v>38353</v>
      </c>
      <c r="P149" s="1">
        <v>22254</v>
      </c>
      <c r="Q149" s="1">
        <v>38353</v>
      </c>
      <c r="R149" s="1">
        <v>12490</v>
      </c>
      <c r="S149" s="1">
        <v>28589</v>
      </c>
      <c r="T149" s="107">
        <v>6916</v>
      </c>
      <c r="U149" s="107">
        <v>1956</v>
      </c>
      <c r="V149" s="107">
        <v>25759</v>
      </c>
      <c r="W149" s="107">
        <v>1956</v>
      </c>
      <c r="X149" s="1">
        <v>2</v>
      </c>
      <c r="Y149" s="1">
        <v>2</v>
      </c>
      <c r="Z149" s="1">
        <v>5</v>
      </c>
      <c r="AA149" s="1">
        <v>1</v>
      </c>
      <c r="AB149" s="1">
        <v>1</v>
      </c>
      <c r="AC149" s="1">
        <v>50</v>
      </c>
      <c r="AD149" s="1">
        <v>55723</v>
      </c>
      <c r="AE149" s="1" t="s">
        <v>73</v>
      </c>
      <c r="AF149" s="1" t="b">
        <v>0</v>
      </c>
      <c r="AG149" s="1" t="b">
        <v>0</v>
      </c>
      <c r="AH149" s="1" t="b">
        <v>1</v>
      </c>
      <c r="AI149" s="1" t="b">
        <v>0</v>
      </c>
      <c r="AJ149" s="1">
        <v>1</v>
      </c>
      <c r="AK149" s="1">
        <v>363</v>
      </c>
    </row>
    <row r="150" spans="1:37" ht="15.75" customHeight="1">
      <c r="A150" s="1">
        <v>741</v>
      </c>
      <c r="B150" s="1">
        <v>201885</v>
      </c>
      <c r="C150" s="1" t="s">
        <v>2162</v>
      </c>
      <c r="D150" s="1" t="s">
        <v>2163</v>
      </c>
      <c r="E150" s="1" t="s">
        <v>2164</v>
      </c>
      <c r="F150" s="1" t="s">
        <v>2091</v>
      </c>
      <c r="G150" s="1" t="s">
        <v>2165</v>
      </c>
      <c r="H150" s="1" t="s">
        <v>834</v>
      </c>
      <c r="I150" s="1" t="s">
        <v>885</v>
      </c>
      <c r="J150" s="8" t="s">
        <v>2166</v>
      </c>
      <c r="K150" s="1">
        <v>-84.514279999999999</v>
      </c>
      <c r="L150" s="1">
        <v>39.131158999999997</v>
      </c>
      <c r="M150" s="1">
        <v>11000</v>
      </c>
      <c r="N150" s="1">
        <v>28156</v>
      </c>
      <c r="O150" s="1">
        <v>44490</v>
      </c>
      <c r="P150" s="1">
        <v>30268</v>
      </c>
      <c r="Q150" s="1">
        <v>46602</v>
      </c>
      <c r="R150" s="1">
        <v>17024</v>
      </c>
      <c r="S150" s="1">
        <v>33358</v>
      </c>
      <c r="T150" s="107">
        <v>13224</v>
      </c>
      <c r="U150" s="107">
        <v>1678</v>
      </c>
      <c r="V150" s="107">
        <v>24966</v>
      </c>
      <c r="W150" s="107">
        <v>1678</v>
      </c>
      <c r="X150" s="1">
        <v>2</v>
      </c>
      <c r="Y150" s="1">
        <v>2</v>
      </c>
      <c r="Z150" s="1">
        <v>3</v>
      </c>
      <c r="AA150" s="1">
        <v>1</v>
      </c>
      <c r="AB150" s="1">
        <v>1</v>
      </c>
      <c r="AC150" s="1">
        <v>76</v>
      </c>
      <c r="AD150" s="1">
        <v>25820</v>
      </c>
      <c r="AE150" s="1" t="s">
        <v>73</v>
      </c>
      <c r="AF150" s="1" t="b">
        <v>0</v>
      </c>
      <c r="AG150" s="1" t="b">
        <v>0</v>
      </c>
      <c r="AH150" s="1" t="b">
        <v>1</v>
      </c>
      <c r="AI150" s="1" t="b">
        <v>0</v>
      </c>
      <c r="AJ150" s="1">
        <v>13</v>
      </c>
      <c r="AK150" s="1">
        <v>253</v>
      </c>
    </row>
    <row r="151" spans="1:37" ht="15.75" customHeight="1">
      <c r="A151" s="1">
        <v>754</v>
      </c>
      <c r="B151" s="1">
        <v>126614</v>
      </c>
      <c r="C151" s="103" t="s">
        <v>508</v>
      </c>
      <c r="D151" s="1" t="s">
        <v>509</v>
      </c>
      <c r="E151" s="1" t="s">
        <v>510</v>
      </c>
      <c r="F151" s="1" t="s">
        <v>502</v>
      </c>
      <c r="G151" s="1" t="s">
        <v>511</v>
      </c>
      <c r="H151" s="1" t="s">
        <v>167</v>
      </c>
      <c r="I151" s="1" t="s">
        <v>168</v>
      </c>
      <c r="J151" s="8" t="s">
        <v>512</v>
      </c>
      <c r="K151" s="1">
        <v>-105.27082299999999</v>
      </c>
      <c r="L151" s="1">
        <v>40.008780999999999</v>
      </c>
      <c r="M151" s="1">
        <v>12086</v>
      </c>
      <c r="N151" s="1">
        <v>30178</v>
      </c>
      <c r="O151" s="1">
        <v>54312</v>
      </c>
      <c r="P151" s="1">
        <v>28608</v>
      </c>
      <c r="Q151" s="1">
        <v>52742</v>
      </c>
      <c r="R151" s="1">
        <v>16028</v>
      </c>
      <c r="S151" s="1">
        <v>40162</v>
      </c>
      <c r="T151" s="1" t="s">
        <v>4225</v>
      </c>
      <c r="U151" s="1" t="s">
        <v>4225</v>
      </c>
      <c r="V151" s="1" t="s">
        <v>4225</v>
      </c>
      <c r="W151" s="1" t="s">
        <v>4225</v>
      </c>
      <c r="X151" s="1">
        <v>2</v>
      </c>
      <c r="Y151" s="1">
        <v>2</v>
      </c>
      <c r="Z151" s="1">
        <v>7</v>
      </c>
      <c r="AA151" s="1">
        <v>1</v>
      </c>
      <c r="AB151" s="1">
        <v>1</v>
      </c>
      <c r="AC151" s="1">
        <v>77</v>
      </c>
      <c r="AD151" s="1">
        <v>27901</v>
      </c>
      <c r="AE151" s="1" t="s">
        <v>73</v>
      </c>
      <c r="AF151" s="1" t="b">
        <v>0</v>
      </c>
      <c r="AG151" s="1" t="b">
        <v>0</v>
      </c>
      <c r="AH151" s="1" t="b">
        <v>0</v>
      </c>
      <c r="AI151" s="1" t="b">
        <v>0</v>
      </c>
      <c r="AJ151" s="1">
        <v>3</v>
      </c>
      <c r="AK151" s="1">
        <v>210</v>
      </c>
    </row>
    <row r="152" spans="1:37" ht="15.75" customHeight="1">
      <c r="A152" s="1">
        <v>757</v>
      </c>
      <c r="B152" s="1">
        <v>126562</v>
      </c>
      <c r="C152" s="1" t="s">
        <v>517</v>
      </c>
      <c r="D152" s="1" t="s">
        <v>518</v>
      </c>
      <c r="E152" s="1" t="s">
        <v>519</v>
      </c>
      <c r="F152" s="1" t="s">
        <v>502</v>
      </c>
      <c r="G152" s="1" t="s">
        <v>520</v>
      </c>
      <c r="H152" s="1" t="s">
        <v>167</v>
      </c>
      <c r="I152" s="1" t="s">
        <v>168</v>
      </c>
      <c r="J152" s="8" t="s">
        <v>521</v>
      </c>
      <c r="K152" s="1">
        <v>-104.837722</v>
      </c>
      <c r="L152" s="1">
        <v>39.745148999999998</v>
      </c>
      <c r="M152" s="1">
        <v>9107</v>
      </c>
      <c r="N152" s="87" t="s">
        <v>1327</v>
      </c>
      <c r="O152" s="87" t="s">
        <v>1327</v>
      </c>
      <c r="P152" s="1">
        <v>27962</v>
      </c>
      <c r="Q152" s="1">
        <v>44114</v>
      </c>
      <c r="R152" s="1">
        <v>16208</v>
      </c>
      <c r="S152" s="1">
        <v>32360</v>
      </c>
      <c r="T152" s="107">
        <v>6786</v>
      </c>
      <c r="U152" s="107">
        <v>1325</v>
      </c>
      <c r="V152" s="107">
        <v>22590</v>
      </c>
      <c r="W152" s="107">
        <v>1325</v>
      </c>
      <c r="X152" s="1">
        <v>2</v>
      </c>
      <c r="Y152" s="1">
        <v>2</v>
      </c>
      <c r="Z152" s="1">
        <v>7</v>
      </c>
      <c r="AA152" s="1">
        <v>1</v>
      </c>
      <c r="AB152" s="1">
        <v>1</v>
      </c>
      <c r="AC152" s="1">
        <v>61</v>
      </c>
      <c r="AD152" s="1">
        <v>14622</v>
      </c>
      <c r="AE152" s="1" t="s">
        <v>73</v>
      </c>
      <c r="AF152" s="1" t="b">
        <v>0</v>
      </c>
      <c r="AG152" s="1" t="b">
        <v>0</v>
      </c>
      <c r="AH152" s="1" t="b">
        <v>1</v>
      </c>
      <c r="AI152" s="1" t="b">
        <v>0</v>
      </c>
      <c r="AJ152" s="1">
        <v>7</v>
      </c>
      <c r="AK152" s="1">
        <v>210</v>
      </c>
    </row>
    <row r="153" spans="1:37" ht="15.75" customHeight="1">
      <c r="A153" s="1">
        <v>764</v>
      </c>
      <c r="B153" s="1">
        <v>129020</v>
      </c>
      <c r="C153" s="103" t="s">
        <v>534</v>
      </c>
      <c r="D153" s="1" t="s">
        <v>535</v>
      </c>
      <c r="E153" s="1" t="s">
        <v>536</v>
      </c>
      <c r="F153" s="1" t="s">
        <v>537</v>
      </c>
      <c r="G153" s="1">
        <v>6269</v>
      </c>
      <c r="H153" s="1" t="s">
        <v>538</v>
      </c>
      <c r="I153" s="1" t="s">
        <v>539</v>
      </c>
      <c r="J153" s="8" t="s">
        <v>540</v>
      </c>
      <c r="K153" s="1">
        <v>-72.249948000000003</v>
      </c>
      <c r="L153" s="1">
        <v>41.809097999999999</v>
      </c>
      <c r="M153" s="1">
        <v>14880</v>
      </c>
      <c r="N153" s="1">
        <v>31044</v>
      </c>
      <c r="O153" s="1">
        <v>53112</v>
      </c>
      <c r="P153" s="1">
        <v>31044</v>
      </c>
      <c r="Q153" s="1">
        <v>53112</v>
      </c>
      <c r="R153" s="1">
        <v>18480</v>
      </c>
      <c r="S153" s="1">
        <v>40548</v>
      </c>
      <c r="T153" s="1" t="s">
        <v>4225</v>
      </c>
      <c r="U153" s="1" t="s">
        <v>4225</v>
      </c>
      <c r="V153" s="1" t="s">
        <v>4225</v>
      </c>
      <c r="W153" s="1" t="s">
        <v>4225</v>
      </c>
      <c r="X153" s="1">
        <v>2</v>
      </c>
      <c r="Y153" s="1">
        <v>2</v>
      </c>
      <c r="Z153" s="1">
        <v>1</v>
      </c>
      <c r="AA153" s="1">
        <v>1</v>
      </c>
      <c r="AB153" s="1">
        <v>1</v>
      </c>
      <c r="AC153" s="1">
        <v>49</v>
      </c>
      <c r="AD153" s="1">
        <v>19324</v>
      </c>
      <c r="AE153" s="1" t="s">
        <v>73</v>
      </c>
      <c r="AF153" s="1" t="b">
        <v>1</v>
      </c>
      <c r="AG153" s="1" t="b">
        <v>0</v>
      </c>
      <c r="AH153" s="1" t="b">
        <v>1</v>
      </c>
      <c r="AI153" s="1" t="b">
        <v>0</v>
      </c>
      <c r="AJ153" s="1">
        <v>1</v>
      </c>
      <c r="AK153" s="1">
        <v>295</v>
      </c>
    </row>
    <row r="154" spans="1:37" ht="15.75" customHeight="1">
      <c r="A154" s="1">
        <v>765</v>
      </c>
      <c r="B154" s="1">
        <v>130943</v>
      </c>
      <c r="C154" s="1" t="s">
        <v>608</v>
      </c>
      <c r="D154" s="1" t="s">
        <v>609</v>
      </c>
      <c r="E154" s="1" t="s">
        <v>610</v>
      </c>
      <c r="F154" s="1" t="s">
        <v>611</v>
      </c>
      <c r="G154" s="1">
        <v>19716</v>
      </c>
      <c r="H154" s="1" t="s">
        <v>70</v>
      </c>
      <c r="I154" s="1" t="s">
        <v>564</v>
      </c>
      <c r="J154" s="8" t="s">
        <v>612</v>
      </c>
      <c r="K154" s="1">
        <v>-75.752821999999995</v>
      </c>
      <c r="L154" s="1">
        <v>39.679577000000002</v>
      </c>
      <c r="M154" s="1">
        <v>13160</v>
      </c>
      <c r="N154" s="1">
        <v>27792</v>
      </c>
      <c r="O154" s="1">
        <v>47782</v>
      </c>
      <c r="P154" s="1">
        <v>27792</v>
      </c>
      <c r="Q154" s="1">
        <v>47782</v>
      </c>
      <c r="R154" s="1">
        <v>15460</v>
      </c>
      <c r="S154" s="1">
        <v>35450</v>
      </c>
      <c r="T154" s="107">
        <v>34164</v>
      </c>
      <c r="U154" s="107">
        <v>1028</v>
      </c>
      <c r="V154" s="107">
        <v>34164</v>
      </c>
      <c r="W154" s="107">
        <v>1028</v>
      </c>
      <c r="X154" s="1">
        <v>2</v>
      </c>
      <c r="Y154" s="1">
        <v>2</v>
      </c>
      <c r="Z154" s="1">
        <v>2</v>
      </c>
      <c r="AA154" s="1">
        <v>1</v>
      </c>
      <c r="AB154" s="1">
        <v>1</v>
      </c>
      <c r="AC154" s="1">
        <v>70</v>
      </c>
      <c r="AD154" s="1">
        <v>19215</v>
      </c>
      <c r="AE154" s="1" t="s">
        <v>73</v>
      </c>
      <c r="AF154" s="1" t="b">
        <v>1</v>
      </c>
      <c r="AG154" s="1" t="b">
        <v>0</v>
      </c>
      <c r="AH154" s="1" t="b">
        <v>0</v>
      </c>
      <c r="AI154" s="1" t="b">
        <v>1</v>
      </c>
      <c r="AJ154" s="1">
        <v>3</v>
      </c>
      <c r="AK154" s="1">
        <v>363</v>
      </c>
    </row>
    <row r="155" spans="1:37" ht="15.75" customHeight="1">
      <c r="A155" s="1">
        <v>768</v>
      </c>
      <c r="B155" s="1">
        <v>169716</v>
      </c>
      <c r="C155" s="1" t="s">
        <v>1456</v>
      </c>
      <c r="D155" s="1" t="s">
        <v>1457</v>
      </c>
      <c r="E155" s="1" t="s">
        <v>1458</v>
      </c>
      <c r="F155" s="1" t="s">
        <v>1403</v>
      </c>
      <c r="G155" s="1" t="s">
        <v>1459</v>
      </c>
      <c r="H155" s="1" t="s">
        <v>834</v>
      </c>
      <c r="I155" s="1" t="s">
        <v>885</v>
      </c>
      <c r="J155" s="8" t="s">
        <v>1460</v>
      </c>
      <c r="K155" s="1">
        <v>-83.138368999999997</v>
      </c>
      <c r="L155" s="1">
        <v>42.417167999999997</v>
      </c>
      <c r="M155" s="1">
        <v>41158</v>
      </c>
      <c r="N155" s="1">
        <v>57378</v>
      </c>
      <c r="O155" s="1">
        <v>57378</v>
      </c>
      <c r="P155" s="1">
        <v>59152</v>
      </c>
      <c r="Q155" s="1">
        <v>59152</v>
      </c>
      <c r="R155" s="1">
        <v>49702</v>
      </c>
      <c r="S155" s="1">
        <v>49702</v>
      </c>
      <c r="T155" s="107">
        <v>20047</v>
      </c>
      <c r="U155" s="98">
        <v>0</v>
      </c>
      <c r="V155" s="107">
        <v>20047</v>
      </c>
      <c r="W155" s="98">
        <v>0</v>
      </c>
      <c r="X155" s="1">
        <v>2</v>
      </c>
      <c r="Y155" s="1">
        <v>2</v>
      </c>
      <c r="Z155" s="1">
        <v>3</v>
      </c>
      <c r="AA155" s="1">
        <v>2</v>
      </c>
      <c r="AB155" s="1">
        <v>2</v>
      </c>
      <c r="AC155" s="1">
        <v>78</v>
      </c>
      <c r="AD155" s="1">
        <v>2646</v>
      </c>
      <c r="AE155" s="1" t="s">
        <v>123</v>
      </c>
      <c r="AF155" s="1" t="b">
        <v>0</v>
      </c>
      <c r="AG155" s="1" t="b">
        <v>0</v>
      </c>
      <c r="AH155" s="1" t="b">
        <v>1</v>
      </c>
      <c r="AI155" s="1" t="b">
        <v>1</v>
      </c>
      <c r="AJ155" s="1">
        <v>4</v>
      </c>
      <c r="AK155" s="1">
        <v>253</v>
      </c>
    </row>
    <row r="156" spans="1:37" ht="15.75" customHeight="1">
      <c r="A156" s="1">
        <v>772</v>
      </c>
      <c r="B156" s="1">
        <v>134130</v>
      </c>
      <c r="C156" s="1" t="s">
        <v>677</v>
      </c>
      <c r="D156" s="102" t="s">
        <v>4215</v>
      </c>
      <c r="E156" s="1" t="s">
        <v>678</v>
      </c>
      <c r="F156" s="1" t="s">
        <v>625</v>
      </c>
      <c r="G156" s="1">
        <v>32611</v>
      </c>
      <c r="H156" s="1" t="s">
        <v>70</v>
      </c>
      <c r="I156" s="1" t="s">
        <v>564</v>
      </c>
      <c r="J156" s="8" t="s">
        <v>679</v>
      </c>
      <c r="K156" s="1">
        <v>-82.347910999999996</v>
      </c>
      <c r="L156" s="1">
        <v>29.64629</v>
      </c>
      <c r="M156" s="1">
        <v>6381</v>
      </c>
      <c r="N156" s="1">
        <v>21131</v>
      </c>
      <c r="O156" s="1">
        <v>43409</v>
      </c>
      <c r="P156" s="1">
        <v>21131</v>
      </c>
      <c r="Q156" s="1">
        <v>43409</v>
      </c>
      <c r="R156" s="1">
        <v>11221</v>
      </c>
      <c r="S156" s="1">
        <v>33499</v>
      </c>
      <c r="T156" s="107">
        <v>10770</v>
      </c>
      <c r="U156" s="107">
        <v>1967</v>
      </c>
      <c r="V156" s="107">
        <v>27335</v>
      </c>
      <c r="W156" s="107">
        <v>1967</v>
      </c>
      <c r="X156" s="1">
        <v>2</v>
      </c>
      <c r="Y156" s="1">
        <v>2</v>
      </c>
      <c r="Z156" s="1">
        <v>5</v>
      </c>
      <c r="AA156" s="1">
        <v>1</v>
      </c>
      <c r="AB156" s="1">
        <v>1</v>
      </c>
      <c r="AC156" s="1">
        <v>46</v>
      </c>
      <c r="AD156" s="1">
        <v>34554</v>
      </c>
      <c r="AE156" s="1" t="s">
        <v>73</v>
      </c>
      <c r="AF156" s="1" t="b">
        <v>1</v>
      </c>
      <c r="AG156" s="1" t="b">
        <v>0</v>
      </c>
      <c r="AH156" s="1" t="b">
        <v>0</v>
      </c>
      <c r="AI156" s="1" t="b">
        <v>0</v>
      </c>
      <c r="AJ156" s="1">
        <v>17</v>
      </c>
      <c r="AK156" s="1">
        <v>363</v>
      </c>
    </row>
    <row r="157" spans="1:37" ht="15.75" customHeight="1">
      <c r="A157" s="1">
        <v>789</v>
      </c>
      <c r="B157" s="1">
        <v>139959</v>
      </c>
      <c r="C157" s="1" t="s">
        <v>808</v>
      </c>
      <c r="D157" s="1" t="s">
        <v>809</v>
      </c>
      <c r="E157" s="1" t="s">
        <v>810</v>
      </c>
      <c r="F157" s="1" t="s">
        <v>736</v>
      </c>
      <c r="G157" s="1">
        <v>30602</v>
      </c>
      <c r="H157" s="1" t="s">
        <v>70</v>
      </c>
      <c r="I157" s="1" t="s">
        <v>564</v>
      </c>
      <c r="J157" s="8" t="s">
        <v>811</v>
      </c>
      <c r="K157" s="1">
        <v>-83.374038999999996</v>
      </c>
      <c r="L157" s="1">
        <v>33.956262000000002</v>
      </c>
      <c r="M157" s="1">
        <v>11818</v>
      </c>
      <c r="N157" s="1">
        <v>26404</v>
      </c>
      <c r="O157" s="1">
        <v>44978</v>
      </c>
      <c r="P157" s="1">
        <v>24840</v>
      </c>
      <c r="Q157" s="1">
        <v>43414</v>
      </c>
      <c r="R157" s="1">
        <v>16884</v>
      </c>
      <c r="S157" s="1">
        <v>35458</v>
      </c>
      <c r="T157" s="107">
        <v>8878</v>
      </c>
      <c r="U157" s="107">
        <v>2290</v>
      </c>
      <c r="V157" s="107">
        <v>25186</v>
      </c>
      <c r="W157" s="107">
        <v>2290</v>
      </c>
      <c r="X157" s="1">
        <v>2</v>
      </c>
      <c r="Y157" s="1">
        <v>2</v>
      </c>
      <c r="Z157" s="1">
        <v>5</v>
      </c>
      <c r="AA157" s="1">
        <v>1</v>
      </c>
      <c r="AB157" s="1">
        <v>1</v>
      </c>
      <c r="AC157" s="1">
        <v>54</v>
      </c>
      <c r="AD157" s="1">
        <v>27951</v>
      </c>
      <c r="AE157" s="1" t="s">
        <v>73</v>
      </c>
      <c r="AF157" s="1" t="b">
        <v>1</v>
      </c>
      <c r="AG157" s="1" t="b">
        <v>0</v>
      </c>
      <c r="AH157" s="1" t="b">
        <v>1</v>
      </c>
      <c r="AI157" s="1" t="b">
        <v>0</v>
      </c>
      <c r="AJ157" s="1">
        <v>5</v>
      </c>
      <c r="AK157" s="1">
        <v>363</v>
      </c>
    </row>
    <row r="158" spans="1:37" ht="15.75" customHeight="1">
      <c r="A158" s="1">
        <v>794</v>
      </c>
      <c r="B158" s="1">
        <v>129525</v>
      </c>
      <c r="C158" s="1" t="s">
        <v>544</v>
      </c>
      <c r="D158" s="1" t="s">
        <v>545</v>
      </c>
      <c r="E158" s="1" t="s">
        <v>546</v>
      </c>
      <c r="F158" s="1" t="s">
        <v>537</v>
      </c>
      <c r="G158" s="1" t="s">
        <v>547</v>
      </c>
      <c r="H158" s="1" t="s">
        <v>538</v>
      </c>
      <c r="I158" s="1" t="s">
        <v>539</v>
      </c>
      <c r="J158" s="8" t="s">
        <v>548</v>
      </c>
      <c r="K158" s="1">
        <v>-72.714965000000007</v>
      </c>
      <c r="L158" s="1">
        <v>41.796484999999997</v>
      </c>
      <c r="M158" s="1">
        <v>38910</v>
      </c>
      <c r="N158" s="1">
        <v>54662</v>
      </c>
      <c r="O158" s="1">
        <v>54662</v>
      </c>
      <c r="P158" s="1">
        <v>55086</v>
      </c>
      <c r="Q158" s="1">
        <v>55086</v>
      </c>
      <c r="R158" s="1">
        <v>42740</v>
      </c>
      <c r="S158" s="1">
        <v>42740</v>
      </c>
      <c r="T158" s="107">
        <v>14292</v>
      </c>
      <c r="U158" s="98">
        <v>555</v>
      </c>
      <c r="V158" s="107">
        <v>14292</v>
      </c>
      <c r="W158" s="98">
        <v>555</v>
      </c>
      <c r="X158" s="1">
        <v>2</v>
      </c>
      <c r="Y158" s="1">
        <v>2</v>
      </c>
      <c r="Z158" s="1">
        <v>1</v>
      </c>
      <c r="AA158" s="1">
        <v>2</v>
      </c>
      <c r="AB158" s="1">
        <v>2</v>
      </c>
      <c r="AC158" s="1">
        <v>72</v>
      </c>
      <c r="AD158" s="1">
        <v>5150</v>
      </c>
      <c r="AE158" s="1" t="s">
        <v>123</v>
      </c>
      <c r="AF158" s="1" t="b">
        <v>0</v>
      </c>
      <c r="AG158" s="1" t="b">
        <v>0</v>
      </c>
      <c r="AH158" s="1" t="b">
        <v>1</v>
      </c>
      <c r="AI158" s="1" t="b">
        <v>0</v>
      </c>
      <c r="AJ158" s="1">
        <v>2</v>
      </c>
      <c r="AK158" s="1">
        <v>295</v>
      </c>
    </row>
    <row r="159" spans="1:37" ht="15.75" customHeight="1">
      <c r="A159" s="1">
        <v>796</v>
      </c>
      <c r="B159" s="1">
        <v>141574</v>
      </c>
      <c r="C159" s="1" t="s">
        <v>820</v>
      </c>
      <c r="D159" s="1" t="s">
        <v>821</v>
      </c>
      <c r="E159" s="1" t="s">
        <v>822</v>
      </c>
      <c r="F159" s="1" t="s">
        <v>823</v>
      </c>
      <c r="G159" s="1" t="s">
        <v>824</v>
      </c>
      <c r="H159" s="1" t="s">
        <v>167</v>
      </c>
      <c r="I159" s="1" t="s">
        <v>242</v>
      </c>
      <c r="J159" s="8" t="s">
        <v>825</v>
      </c>
      <c r="K159" s="1">
        <v>-157.81897900000001</v>
      </c>
      <c r="L159" s="1">
        <v>21.298597999999998</v>
      </c>
      <c r="M159" s="1">
        <v>11754</v>
      </c>
      <c r="N159" s="1">
        <v>29518</v>
      </c>
      <c r="O159" s="1">
        <v>51550</v>
      </c>
      <c r="P159" s="1">
        <v>29518</v>
      </c>
      <c r="Q159" s="1">
        <v>51550</v>
      </c>
      <c r="R159" s="1">
        <v>15500</v>
      </c>
      <c r="S159" s="1">
        <v>37532</v>
      </c>
      <c r="T159" s="107">
        <v>15600</v>
      </c>
      <c r="U159" s="98">
        <v>902</v>
      </c>
      <c r="V159" s="107">
        <v>33648</v>
      </c>
      <c r="W159" s="98">
        <v>902</v>
      </c>
      <c r="X159" s="1">
        <v>2</v>
      </c>
      <c r="Y159" s="1">
        <v>2</v>
      </c>
      <c r="Z159" s="1">
        <v>8</v>
      </c>
      <c r="AA159" s="1">
        <v>1</v>
      </c>
      <c r="AB159" s="1">
        <v>1</v>
      </c>
      <c r="AC159" s="1">
        <v>85</v>
      </c>
      <c r="AD159" s="1">
        <v>13132</v>
      </c>
      <c r="AE159" s="1" t="s">
        <v>73</v>
      </c>
      <c r="AF159" s="1" t="b">
        <v>1</v>
      </c>
      <c r="AG159" s="1" t="b">
        <v>0</v>
      </c>
      <c r="AH159" s="1" t="b">
        <v>1</v>
      </c>
      <c r="AI159" s="1" t="b">
        <v>0</v>
      </c>
      <c r="AJ159" s="1">
        <v>4</v>
      </c>
      <c r="AK159" s="1">
        <v>210</v>
      </c>
    </row>
    <row r="160" spans="1:37" ht="15.75" customHeight="1">
      <c r="A160" s="1">
        <v>800</v>
      </c>
      <c r="B160" s="1">
        <v>225511</v>
      </c>
      <c r="C160" s="1" t="s">
        <v>2722</v>
      </c>
      <c r="D160" s="1" t="s">
        <v>2723</v>
      </c>
      <c r="E160" s="1" t="s">
        <v>2624</v>
      </c>
      <c r="F160" s="1" t="s">
        <v>2605</v>
      </c>
      <c r="G160" s="1" t="s">
        <v>2724</v>
      </c>
      <c r="H160" s="1" t="s">
        <v>70</v>
      </c>
      <c r="I160" s="1" t="s">
        <v>130</v>
      </c>
      <c r="J160" s="8" t="s">
        <v>2725</v>
      </c>
      <c r="K160" s="1">
        <v>-95.343536999999998</v>
      </c>
      <c r="L160" s="1">
        <v>29.720392999999898</v>
      </c>
      <c r="M160" s="1">
        <v>9706</v>
      </c>
      <c r="N160" s="1">
        <v>24946</v>
      </c>
      <c r="O160" s="1">
        <v>37306</v>
      </c>
      <c r="P160" s="1">
        <v>27581</v>
      </c>
      <c r="Q160" s="1">
        <v>39941</v>
      </c>
      <c r="R160" s="1">
        <v>16514</v>
      </c>
      <c r="S160" s="1">
        <v>28874</v>
      </c>
      <c r="T160" s="107">
        <v>8539</v>
      </c>
      <c r="U160" s="107">
        <v>1008</v>
      </c>
      <c r="V160" s="107">
        <v>17681</v>
      </c>
      <c r="W160" s="107">
        <v>1008</v>
      </c>
      <c r="X160" s="1">
        <v>2</v>
      </c>
      <c r="Y160" s="1">
        <v>2</v>
      </c>
      <c r="Z160" s="1">
        <v>6</v>
      </c>
      <c r="AA160" s="1">
        <v>1</v>
      </c>
      <c r="AB160" s="1">
        <v>1</v>
      </c>
      <c r="AC160" s="1">
        <v>59</v>
      </c>
      <c r="AD160" s="1">
        <v>35995</v>
      </c>
      <c r="AE160" s="1" t="s">
        <v>73</v>
      </c>
      <c r="AF160" s="1" t="b">
        <v>0</v>
      </c>
      <c r="AG160" s="1" t="b">
        <v>0</v>
      </c>
      <c r="AH160" s="1" t="b">
        <v>1</v>
      </c>
      <c r="AI160" s="1" t="b">
        <v>0</v>
      </c>
      <c r="AJ160" s="1">
        <v>8</v>
      </c>
      <c r="AK160" s="1">
        <v>363</v>
      </c>
    </row>
    <row r="161" spans="1:37" ht="15.75" customHeight="1">
      <c r="A161" s="1">
        <v>808</v>
      </c>
      <c r="B161" s="1">
        <v>142285</v>
      </c>
      <c r="C161" s="1" t="s">
        <v>865</v>
      </c>
      <c r="D161" s="1" t="s">
        <v>866</v>
      </c>
      <c r="E161" s="1" t="s">
        <v>867</v>
      </c>
      <c r="F161" s="1" t="s">
        <v>868</v>
      </c>
      <c r="G161" s="1" t="s">
        <v>869</v>
      </c>
      <c r="H161" s="1" t="s">
        <v>167</v>
      </c>
      <c r="I161" s="1" t="s">
        <v>168</v>
      </c>
      <c r="J161" s="8" t="s">
        <v>870</v>
      </c>
      <c r="K161" s="1">
        <v>-117.024295999999</v>
      </c>
      <c r="L161" s="1">
        <v>46.726894000000001</v>
      </c>
      <c r="M161" s="1">
        <v>7488</v>
      </c>
      <c r="N161" s="1">
        <v>21300</v>
      </c>
      <c r="O161" s="1">
        <v>37624</v>
      </c>
      <c r="P161" s="1">
        <v>21300</v>
      </c>
      <c r="Q161" s="1">
        <v>37624</v>
      </c>
      <c r="R161" s="1">
        <v>12102</v>
      </c>
      <c r="S161" s="1">
        <v>28426</v>
      </c>
      <c r="T161" s="107">
        <v>7754</v>
      </c>
      <c r="U161" s="107">
        <v>2122</v>
      </c>
      <c r="V161" s="107">
        <v>26990</v>
      </c>
      <c r="W161" s="107">
        <v>2122</v>
      </c>
      <c r="X161" s="1">
        <v>2</v>
      </c>
      <c r="Y161" s="1">
        <v>2</v>
      </c>
      <c r="Z161" s="1">
        <v>7</v>
      </c>
      <c r="AA161" s="1">
        <v>1</v>
      </c>
      <c r="AB161" s="1">
        <v>1</v>
      </c>
      <c r="AC161" s="1">
        <v>76</v>
      </c>
      <c r="AD161" s="1">
        <v>9586</v>
      </c>
      <c r="AE161" s="1" t="s">
        <v>73</v>
      </c>
      <c r="AF161" s="1" t="b">
        <v>1</v>
      </c>
      <c r="AG161" s="1" t="b">
        <v>0</v>
      </c>
      <c r="AH161" s="1" t="b">
        <v>1</v>
      </c>
      <c r="AI161" s="1" t="b">
        <v>0</v>
      </c>
      <c r="AJ161" s="1">
        <v>6</v>
      </c>
      <c r="AK161" s="1">
        <v>210</v>
      </c>
    </row>
    <row r="162" spans="1:37" ht="15.75" customHeight="1">
      <c r="A162" s="1">
        <v>814</v>
      </c>
      <c r="B162" s="1">
        <v>145600</v>
      </c>
      <c r="C162" s="1" t="s">
        <v>930</v>
      </c>
      <c r="D162" s="1" t="s">
        <v>931</v>
      </c>
      <c r="E162" s="1" t="s">
        <v>883</v>
      </c>
      <c r="F162" s="1" t="s">
        <v>884</v>
      </c>
      <c r="G162" s="1">
        <v>60607</v>
      </c>
      <c r="H162" s="1" t="s">
        <v>834</v>
      </c>
      <c r="I162" s="1" t="s">
        <v>835</v>
      </c>
      <c r="J162" s="8" t="s">
        <v>932</v>
      </c>
      <c r="K162" s="1">
        <v>-87.651145</v>
      </c>
      <c r="L162" s="1">
        <v>41.872650999999998</v>
      </c>
      <c r="M162" s="1">
        <v>13704</v>
      </c>
      <c r="N162" s="1">
        <v>30662</v>
      </c>
      <c r="O162" s="1">
        <v>43518</v>
      </c>
      <c r="P162" s="1">
        <v>29632</v>
      </c>
      <c r="Q162" s="1">
        <v>42488</v>
      </c>
      <c r="R162" s="1">
        <v>20232</v>
      </c>
      <c r="S162" s="1">
        <v>33088</v>
      </c>
      <c r="T162" s="107">
        <v>13799</v>
      </c>
      <c r="U162" s="107">
        <v>3322</v>
      </c>
      <c r="V162" s="107">
        <v>23714</v>
      </c>
      <c r="W162" s="107">
        <v>3322</v>
      </c>
      <c r="X162" s="1">
        <v>2</v>
      </c>
      <c r="Y162" s="1">
        <v>2</v>
      </c>
      <c r="Z162" s="1">
        <v>3</v>
      </c>
      <c r="AA162" s="1">
        <v>1</v>
      </c>
      <c r="AB162" s="1">
        <v>1</v>
      </c>
      <c r="AC162" s="1">
        <v>74</v>
      </c>
      <c r="AD162" s="1">
        <v>17959</v>
      </c>
      <c r="AE162" s="1" t="s">
        <v>73</v>
      </c>
      <c r="AF162" s="1" t="b">
        <v>1</v>
      </c>
      <c r="AG162" s="1" t="b">
        <v>0</v>
      </c>
      <c r="AH162" s="1" t="b">
        <v>0</v>
      </c>
      <c r="AI162" s="1" t="b">
        <v>1</v>
      </c>
      <c r="AJ162" s="1">
        <v>9</v>
      </c>
      <c r="AK162" s="1">
        <v>253</v>
      </c>
    </row>
    <row r="163" spans="1:37" ht="15.75" customHeight="1">
      <c r="A163" s="1">
        <v>823</v>
      </c>
      <c r="B163" s="1">
        <v>145637</v>
      </c>
      <c r="C163" s="1" t="s">
        <v>949</v>
      </c>
      <c r="D163" s="1" t="s">
        <v>950</v>
      </c>
      <c r="E163" s="1" t="s">
        <v>951</v>
      </c>
      <c r="F163" s="1" t="s">
        <v>884</v>
      </c>
      <c r="G163" s="1" t="s">
        <v>952</v>
      </c>
      <c r="H163" s="1" t="s">
        <v>834</v>
      </c>
      <c r="I163" s="1" t="s">
        <v>835</v>
      </c>
      <c r="J163" s="8" t="s">
        <v>953</v>
      </c>
      <c r="K163" s="1">
        <v>-88.230308999999906</v>
      </c>
      <c r="L163" s="1">
        <v>40.108863999999997</v>
      </c>
      <c r="M163" s="1">
        <v>15074</v>
      </c>
      <c r="N163" s="1">
        <v>30082</v>
      </c>
      <c r="O163" s="1">
        <v>46202</v>
      </c>
      <c r="P163" s="87" t="s">
        <v>1327</v>
      </c>
      <c r="Q163" s="87" t="s">
        <v>1327</v>
      </c>
      <c r="R163" s="87" t="s">
        <v>1327</v>
      </c>
      <c r="S163" s="87" t="s">
        <v>1327</v>
      </c>
      <c r="T163" s="107">
        <v>15016</v>
      </c>
      <c r="U163" s="107">
        <v>2896</v>
      </c>
      <c r="V163" s="107">
        <v>27187</v>
      </c>
      <c r="W163" s="107">
        <v>2896</v>
      </c>
      <c r="X163" s="1">
        <v>2</v>
      </c>
      <c r="Y163" s="1">
        <v>2</v>
      </c>
      <c r="Z163" s="1">
        <v>3</v>
      </c>
      <c r="AA163" s="1">
        <v>1</v>
      </c>
      <c r="AB163" s="1">
        <v>1</v>
      </c>
      <c r="AC163" s="1">
        <v>60</v>
      </c>
      <c r="AD163" s="1">
        <v>33932</v>
      </c>
      <c r="AE163" s="1" t="s">
        <v>73</v>
      </c>
      <c r="AF163" s="1" t="b">
        <v>1</v>
      </c>
      <c r="AG163" s="1" t="b">
        <v>0</v>
      </c>
      <c r="AH163" s="1" t="b">
        <v>1</v>
      </c>
      <c r="AI163" s="1" t="b">
        <v>1</v>
      </c>
      <c r="AJ163" s="1">
        <v>11</v>
      </c>
      <c r="AK163" s="1">
        <v>253</v>
      </c>
    </row>
    <row r="164" spans="1:37" ht="15.75" customHeight="1">
      <c r="A164" s="1">
        <v>834</v>
      </c>
      <c r="B164" s="1">
        <v>153658</v>
      </c>
      <c r="C164" s="1" t="s">
        <v>858</v>
      </c>
      <c r="D164" s="1" t="s">
        <v>859</v>
      </c>
      <c r="E164" s="1" t="s">
        <v>860</v>
      </c>
      <c r="F164" s="1" t="s">
        <v>832</v>
      </c>
      <c r="G164" s="1" t="s">
        <v>861</v>
      </c>
      <c r="H164" s="1" t="s">
        <v>834</v>
      </c>
      <c r="I164" s="1" t="s">
        <v>835</v>
      </c>
      <c r="J164" s="8" t="s">
        <v>862</v>
      </c>
      <c r="K164" s="1">
        <v>-91.536424999999994</v>
      </c>
      <c r="L164" s="1">
        <v>41.661935</v>
      </c>
      <c r="M164" s="1">
        <v>8965</v>
      </c>
      <c r="N164" s="1">
        <v>22607</v>
      </c>
      <c r="O164" s="1">
        <v>44251</v>
      </c>
      <c r="P164" s="1">
        <v>21923</v>
      </c>
      <c r="Q164" s="1">
        <v>43567</v>
      </c>
      <c r="R164" s="1">
        <v>12765</v>
      </c>
      <c r="S164" s="1">
        <v>34409</v>
      </c>
      <c r="T164" s="107">
        <v>10079</v>
      </c>
      <c r="U164" s="107">
        <v>1587</v>
      </c>
      <c r="V164" s="107">
        <v>26026</v>
      </c>
      <c r="W164" s="107">
        <v>1587</v>
      </c>
      <c r="X164" s="1">
        <v>2</v>
      </c>
      <c r="Y164" s="1">
        <v>2</v>
      </c>
      <c r="Z164" s="1">
        <v>4</v>
      </c>
      <c r="AA164" s="1">
        <v>1</v>
      </c>
      <c r="AB164" s="1">
        <v>1</v>
      </c>
      <c r="AC164" s="1">
        <v>84</v>
      </c>
      <c r="AD164" s="1">
        <v>24476</v>
      </c>
      <c r="AE164" s="1" t="s">
        <v>73</v>
      </c>
      <c r="AF164" s="1" t="b">
        <v>0</v>
      </c>
      <c r="AG164" s="1" t="b">
        <v>0</v>
      </c>
      <c r="AH164" s="1" t="b">
        <v>1</v>
      </c>
      <c r="AI164" s="1" t="b">
        <v>1</v>
      </c>
      <c r="AJ164" s="1">
        <v>1</v>
      </c>
      <c r="AK164" s="1">
        <v>253</v>
      </c>
    </row>
    <row r="165" spans="1:37" ht="15.75" customHeight="1">
      <c r="A165" s="1">
        <v>835</v>
      </c>
      <c r="B165" s="1">
        <v>155317</v>
      </c>
      <c r="C165" s="1" t="s">
        <v>1044</v>
      </c>
      <c r="D165" s="1" t="s">
        <v>1045</v>
      </c>
      <c r="E165" s="1" t="s">
        <v>1046</v>
      </c>
      <c r="F165" s="1" t="s">
        <v>1033</v>
      </c>
      <c r="G165" s="1">
        <v>66045</v>
      </c>
      <c r="H165" s="1" t="s">
        <v>834</v>
      </c>
      <c r="I165" s="1" t="s">
        <v>835</v>
      </c>
      <c r="J165" s="8" t="s">
        <v>1047</v>
      </c>
      <c r="K165" s="1">
        <v>-95.247567000000004</v>
      </c>
      <c r="L165" s="1">
        <v>38.958548999999998</v>
      </c>
      <c r="M165" s="1">
        <v>10824</v>
      </c>
      <c r="N165" s="1">
        <v>25306</v>
      </c>
      <c r="O165" s="1">
        <v>41074</v>
      </c>
      <c r="P165" s="1">
        <v>25306</v>
      </c>
      <c r="Q165" s="1">
        <v>41074</v>
      </c>
      <c r="R165" s="1">
        <v>15030</v>
      </c>
      <c r="S165" s="1">
        <v>30798</v>
      </c>
      <c r="T165" s="107">
        <v>9989</v>
      </c>
      <c r="U165" s="107">
        <v>1056</v>
      </c>
      <c r="V165" s="107">
        <v>23951</v>
      </c>
      <c r="W165" s="107">
        <v>1056</v>
      </c>
      <c r="X165" s="1">
        <v>2</v>
      </c>
      <c r="Y165" s="1">
        <v>2</v>
      </c>
      <c r="Z165" s="1">
        <v>4</v>
      </c>
      <c r="AA165" s="1">
        <v>1</v>
      </c>
      <c r="AB165" s="1">
        <v>1</v>
      </c>
      <c r="AC165" s="1">
        <v>93</v>
      </c>
      <c r="AD165" s="1">
        <v>19262</v>
      </c>
      <c r="AE165" s="1" t="s">
        <v>73</v>
      </c>
      <c r="AF165" s="1" t="b">
        <v>0</v>
      </c>
      <c r="AG165" s="1" t="b">
        <v>0</v>
      </c>
      <c r="AH165" s="1" t="b">
        <v>1</v>
      </c>
      <c r="AI165" s="1" t="b">
        <v>1</v>
      </c>
      <c r="AJ165" s="1">
        <v>5</v>
      </c>
      <c r="AK165" s="1">
        <v>253</v>
      </c>
    </row>
    <row r="166" spans="1:37" ht="15.75" customHeight="1">
      <c r="A166" s="1">
        <v>840</v>
      </c>
      <c r="B166" s="1">
        <v>157085</v>
      </c>
      <c r="C166" s="1" t="s">
        <v>1054</v>
      </c>
      <c r="D166" s="1" t="s">
        <v>1055</v>
      </c>
      <c r="E166" s="1" t="s">
        <v>1056</v>
      </c>
      <c r="F166" s="1" t="s">
        <v>1057</v>
      </c>
      <c r="G166" s="1" t="s">
        <v>1058</v>
      </c>
      <c r="H166" s="1" t="s">
        <v>70</v>
      </c>
      <c r="I166" s="1" t="s">
        <v>71</v>
      </c>
      <c r="J166" s="8" t="s">
        <v>1059</v>
      </c>
      <c r="K166" s="1">
        <v>-84.504746999999995</v>
      </c>
      <c r="L166" s="1">
        <v>38.038910999999999</v>
      </c>
      <c r="M166" s="1">
        <v>11942</v>
      </c>
      <c r="N166" s="1">
        <v>29530</v>
      </c>
      <c r="O166" s="1">
        <v>45634</v>
      </c>
      <c r="P166" s="1">
        <v>29530</v>
      </c>
      <c r="Q166" s="1">
        <v>45634</v>
      </c>
      <c r="R166" s="1">
        <v>16672</v>
      </c>
      <c r="S166" s="1">
        <v>32776</v>
      </c>
      <c r="T166" s="107">
        <v>12189</v>
      </c>
      <c r="U166" s="107">
        <v>1349</v>
      </c>
      <c r="V166" s="107">
        <v>31867</v>
      </c>
      <c r="W166" s="107">
        <v>1349</v>
      </c>
      <c r="X166" s="1">
        <v>2</v>
      </c>
      <c r="Y166" s="1">
        <v>2</v>
      </c>
      <c r="Z166" s="1">
        <v>5</v>
      </c>
      <c r="AA166" s="1">
        <v>1</v>
      </c>
      <c r="AB166" s="1">
        <v>1</v>
      </c>
      <c r="AC166" s="1">
        <v>91</v>
      </c>
      <c r="AD166" s="1">
        <v>22621</v>
      </c>
      <c r="AE166" s="1" t="s">
        <v>73</v>
      </c>
      <c r="AF166" s="1" t="b">
        <v>1</v>
      </c>
      <c r="AG166" s="1" t="b">
        <v>0</v>
      </c>
      <c r="AH166" s="1" t="b">
        <v>1</v>
      </c>
      <c r="AI166" s="1" t="b">
        <v>0</v>
      </c>
      <c r="AJ166" s="1">
        <v>9</v>
      </c>
      <c r="AK166" s="1">
        <v>363</v>
      </c>
    </row>
    <row r="167" spans="1:37" ht="15.75" customHeight="1">
      <c r="A167" s="1">
        <v>849</v>
      </c>
      <c r="B167" s="1">
        <v>160658</v>
      </c>
      <c r="C167" s="1" t="s">
        <v>1125</v>
      </c>
      <c r="D167" s="1" t="s">
        <v>1126</v>
      </c>
      <c r="E167" s="1" t="s">
        <v>1127</v>
      </c>
      <c r="F167" s="1" t="s">
        <v>1088</v>
      </c>
      <c r="G167" s="1">
        <v>70503</v>
      </c>
      <c r="H167" s="1" t="s">
        <v>70</v>
      </c>
      <c r="I167" s="1" t="s">
        <v>130</v>
      </c>
      <c r="J167" s="8" t="s">
        <v>1128</v>
      </c>
      <c r="K167" s="1">
        <v>-92.019409999999993</v>
      </c>
      <c r="L167" s="1">
        <v>30.215282999999999</v>
      </c>
      <c r="M167" s="1">
        <v>9888</v>
      </c>
      <c r="N167" s="1">
        <v>24775</v>
      </c>
      <c r="O167" s="1">
        <v>38503</v>
      </c>
      <c r="P167" s="1">
        <v>24812</v>
      </c>
      <c r="Q167" s="1">
        <v>38540</v>
      </c>
      <c r="R167" s="1">
        <v>15066</v>
      </c>
      <c r="S167" s="1">
        <v>28794</v>
      </c>
      <c r="T167" s="107">
        <v>5511</v>
      </c>
      <c r="U167" s="107">
        <v>4627</v>
      </c>
      <c r="V167" s="107">
        <v>19238</v>
      </c>
      <c r="W167" s="107">
        <v>4627</v>
      </c>
      <c r="X167" s="1">
        <v>2</v>
      </c>
      <c r="Y167" s="1">
        <v>2</v>
      </c>
      <c r="Z167" s="1">
        <v>5</v>
      </c>
      <c r="AA167" s="1">
        <v>1</v>
      </c>
      <c r="AB167" s="1">
        <v>1</v>
      </c>
      <c r="AC167" s="1">
        <v>51</v>
      </c>
      <c r="AD167" s="1">
        <v>15998</v>
      </c>
      <c r="AE167" s="1" t="s">
        <v>73</v>
      </c>
      <c r="AF167" s="1" t="b">
        <v>0</v>
      </c>
      <c r="AG167" s="1" t="b">
        <v>0</v>
      </c>
      <c r="AH167" s="1" t="b">
        <v>0</v>
      </c>
      <c r="AI167" s="1" t="b">
        <v>0</v>
      </c>
      <c r="AJ167" s="1">
        <v>4</v>
      </c>
      <c r="AK167" s="1">
        <v>363</v>
      </c>
    </row>
    <row r="168" spans="1:37" ht="15.75" customHeight="1">
      <c r="A168" s="1">
        <v>853</v>
      </c>
      <c r="B168" s="1">
        <v>157289</v>
      </c>
      <c r="C168" s="1" t="s">
        <v>1074</v>
      </c>
      <c r="D168" s="1" t="s">
        <v>1075</v>
      </c>
      <c r="E168" s="1" t="s">
        <v>1076</v>
      </c>
      <c r="F168" s="1" t="s">
        <v>1057</v>
      </c>
      <c r="G168" s="1" t="s">
        <v>1077</v>
      </c>
      <c r="H168" s="1" t="s">
        <v>70</v>
      </c>
      <c r="I168" s="1" t="s">
        <v>71</v>
      </c>
      <c r="J168" s="8" t="s">
        <v>1078</v>
      </c>
      <c r="K168" s="1">
        <v>-85.758842999999999</v>
      </c>
      <c r="L168" s="1">
        <v>38.215752000000002</v>
      </c>
      <c r="M168" s="1">
        <v>11264</v>
      </c>
      <c r="N168" s="1">
        <v>26450</v>
      </c>
      <c r="O168" s="1">
        <v>41472</v>
      </c>
      <c r="P168" s="1">
        <v>27026</v>
      </c>
      <c r="Q168" s="1">
        <v>42048</v>
      </c>
      <c r="R168" s="1">
        <v>19136</v>
      </c>
      <c r="S168" s="1">
        <v>34158</v>
      </c>
      <c r="T168" s="107">
        <v>13260</v>
      </c>
      <c r="U168" s="98">
        <v>201</v>
      </c>
      <c r="V168" s="107">
        <v>27374</v>
      </c>
      <c r="W168" s="98">
        <v>201</v>
      </c>
      <c r="X168" s="1">
        <v>2</v>
      </c>
      <c r="Y168" s="1">
        <v>2</v>
      </c>
      <c r="Z168" s="1">
        <v>5</v>
      </c>
      <c r="AA168" s="1">
        <v>1</v>
      </c>
      <c r="AB168" s="1">
        <v>1</v>
      </c>
      <c r="AC168" s="1">
        <v>73</v>
      </c>
      <c r="AD168" s="1">
        <v>15826</v>
      </c>
      <c r="AE168" s="1" t="s">
        <v>73</v>
      </c>
      <c r="AF168" s="1" t="b">
        <v>0</v>
      </c>
      <c r="AG168" s="1" t="b">
        <v>0</v>
      </c>
      <c r="AH168" s="1" t="b">
        <v>1</v>
      </c>
      <c r="AI168" s="1" t="b">
        <v>1</v>
      </c>
      <c r="AJ168" s="1">
        <v>2</v>
      </c>
      <c r="AK168" s="1">
        <v>363</v>
      </c>
    </row>
    <row r="169" spans="1:37" ht="15.75" customHeight="1">
      <c r="A169" s="1">
        <v>855</v>
      </c>
      <c r="B169" s="1">
        <v>161217</v>
      </c>
      <c r="C169" s="103" t="s">
        <v>1393</v>
      </c>
      <c r="D169" s="1" t="s">
        <v>1394</v>
      </c>
      <c r="E169" s="1" t="s">
        <v>1395</v>
      </c>
      <c r="F169" s="1" t="s">
        <v>1396</v>
      </c>
      <c r="G169" s="1" t="s">
        <v>1397</v>
      </c>
      <c r="H169" s="1" t="s">
        <v>538</v>
      </c>
      <c r="I169" s="1" t="s">
        <v>539</v>
      </c>
      <c r="J169" s="8" t="s">
        <v>1398</v>
      </c>
      <c r="K169" s="1">
        <v>-69.796396000000001</v>
      </c>
      <c r="L169" s="1">
        <v>44.337746000000003</v>
      </c>
      <c r="M169" s="1">
        <v>7808</v>
      </c>
      <c r="N169" s="87">
        <v>21378</v>
      </c>
      <c r="O169" s="87">
        <v>31788</v>
      </c>
      <c r="P169" s="1">
        <v>19808</v>
      </c>
      <c r="Q169" s="1">
        <v>29498</v>
      </c>
      <c r="R169" s="1">
        <v>12608</v>
      </c>
      <c r="S169" s="1">
        <v>22298</v>
      </c>
      <c r="T169" s="1" t="s">
        <v>4225</v>
      </c>
      <c r="U169" s="1" t="s">
        <v>4225</v>
      </c>
      <c r="V169" s="1" t="s">
        <v>4225</v>
      </c>
      <c r="W169" s="1" t="s">
        <v>4225</v>
      </c>
      <c r="X169" s="1">
        <v>2</v>
      </c>
      <c r="Y169" s="1">
        <v>2</v>
      </c>
      <c r="Z169" s="1">
        <v>1</v>
      </c>
      <c r="AA169" s="1">
        <v>1</v>
      </c>
      <c r="AB169" s="1">
        <v>1</v>
      </c>
      <c r="AC169" s="87" t="s">
        <v>1327</v>
      </c>
      <c r="AD169" s="1">
        <v>4416</v>
      </c>
      <c r="AE169" s="1" t="s">
        <v>73</v>
      </c>
      <c r="AF169" s="1" t="b">
        <v>1</v>
      </c>
      <c r="AG169" s="1" t="b">
        <v>0</v>
      </c>
      <c r="AH169" s="1" t="b">
        <v>1</v>
      </c>
      <c r="AI169" s="1" t="b">
        <v>0</v>
      </c>
      <c r="AJ169" s="1">
        <v>1</v>
      </c>
      <c r="AK169" s="1">
        <v>295</v>
      </c>
    </row>
    <row r="170" spans="1:37" ht="15.75" customHeight="1">
      <c r="A170" s="1">
        <v>856</v>
      </c>
      <c r="B170" s="1">
        <v>163286</v>
      </c>
      <c r="C170" s="1" t="s">
        <v>1377</v>
      </c>
      <c r="D170" s="34" t="s">
        <v>4218</v>
      </c>
      <c r="E170" s="1" t="s">
        <v>1378</v>
      </c>
      <c r="F170" s="1" t="s">
        <v>1324</v>
      </c>
      <c r="G170" s="1">
        <v>20742</v>
      </c>
      <c r="H170" s="1" t="s">
        <v>70</v>
      </c>
      <c r="I170" s="1" t="s">
        <v>564</v>
      </c>
      <c r="J170" s="8" t="s">
        <v>1379</v>
      </c>
      <c r="K170" s="1">
        <v>-76.944721000000001</v>
      </c>
      <c r="L170" s="1">
        <v>38.988177999999998</v>
      </c>
      <c r="M170" s="1">
        <v>10399</v>
      </c>
      <c r="N170" s="1">
        <v>26491</v>
      </c>
      <c r="O170" s="1">
        <v>49698</v>
      </c>
      <c r="P170" s="1">
        <v>29763</v>
      </c>
      <c r="Q170" s="1">
        <v>52970</v>
      </c>
      <c r="R170" s="1">
        <v>15715</v>
      </c>
      <c r="S170" s="1">
        <v>38922</v>
      </c>
      <c r="T170" s="107">
        <v>13158</v>
      </c>
      <c r="U170" s="107">
        <v>1635</v>
      </c>
      <c r="V170" s="107">
        <v>29250</v>
      </c>
      <c r="W170" s="107">
        <v>1635</v>
      </c>
      <c r="X170" s="1">
        <v>2</v>
      </c>
      <c r="Y170" s="1">
        <v>2</v>
      </c>
      <c r="Z170" s="1">
        <v>2</v>
      </c>
      <c r="AA170" s="1">
        <v>1</v>
      </c>
      <c r="AB170" s="1">
        <v>1</v>
      </c>
      <c r="AC170" s="1">
        <v>48</v>
      </c>
      <c r="AD170" s="1">
        <v>28472</v>
      </c>
      <c r="AE170" s="1" t="s">
        <v>73</v>
      </c>
      <c r="AF170" s="1" t="b">
        <v>1</v>
      </c>
      <c r="AG170" s="1" t="b">
        <v>0</v>
      </c>
      <c r="AH170" s="1" t="b">
        <v>1</v>
      </c>
      <c r="AI170" s="1" t="b">
        <v>0</v>
      </c>
      <c r="AJ170" s="1">
        <v>8</v>
      </c>
      <c r="AK170" s="1">
        <v>363</v>
      </c>
    </row>
    <row r="171" spans="1:37" ht="15.75" customHeight="1">
      <c r="A171" s="1">
        <v>864</v>
      </c>
      <c r="B171" s="1">
        <v>166629</v>
      </c>
      <c r="C171" s="1" t="s">
        <v>1272</v>
      </c>
      <c r="D171" s="1" t="s">
        <v>1273</v>
      </c>
      <c r="E171" s="1" t="s">
        <v>1274</v>
      </c>
      <c r="F171" s="1" t="s">
        <v>1151</v>
      </c>
      <c r="G171" s="1">
        <v>1003</v>
      </c>
      <c r="H171" s="1" t="s">
        <v>538</v>
      </c>
      <c r="I171" s="1" t="s">
        <v>539</v>
      </c>
      <c r="J171" s="8" t="s">
        <v>1275</v>
      </c>
      <c r="K171" s="1">
        <v>-72.526728000000006</v>
      </c>
      <c r="L171" s="1">
        <v>42.385998999999998</v>
      </c>
      <c r="M171" s="1">
        <v>15411</v>
      </c>
      <c r="N171" s="1">
        <v>30069</v>
      </c>
      <c r="O171" s="1">
        <v>48135</v>
      </c>
      <c r="P171" s="1">
        <v>30069</v>
      </c>
      <c r="Q171" s="1">
        <v>48135</v>
      </c>
      <c r="R171" s="1">
        <v>19811</v>
      </c>
      <c r="S171" s="1">
        <v>37877</v>
      </c>
      <c r="T171" s="107">
        <v>14014</v>
      </c>
      <c r="U171" s="107">
        <v>2221</v>
      </c>
      <c r="V171" s="107">
        <v>30120</v>
      </c>
      <c r="W171" s="107">
        <v>2221</v>
      </c>
      <c r="X171" s="1">
        <v>2</v>
      </c>
      <c r="Y171" s="1">
        <v>2</v>
      </c>
      <c r="Z171" s="1">
        <v>1</v>
      </c>
      <c r="AA171" s="1">
        <v>1</v>
      </c>
      <c r="AB171" s="1">
        <v>1</v>
      </c>
      <c r="AC171" s="1">
        <v>60</v>
      </c>
      <c r="AD171" s="1">
        <v>23373</v>
      </c>
      <c r="AE171" s="1" t="s">
        <v>73</v>
      </c>
      <c r="AF171" s="1" t="b">
        <v>1</v>
      </c>
      <c r="AG171" s="1" t="b">
        <v>0</v>
      </c>
      <c r="AH171" s="1" t="b">
        <v>1</v>
      </c>
      <c r="AI171" s="1" t="b">
        <v>0</v>
      </c>
      <c r="AJ171" s="1">
        <v>10</v>
      </c>
      <c r="AK171" s="1">
        <v>295</v>
      </c>
    </row>
    <row r="172" spans="1:37" ht="15.75" customHeight="1">
      <c r="A172" s="1">
        <v>874</v>
      </c>
      <c r="B172" s="1">
        <v>166638</v>
      </c>
      <c r="C172" s="1" t="s">
        <v>1294</v>
      </c>
      <c r="D172" s="1" t="s">
        <v>1295</v>
      </c>
      <c r="E172" s="1" t="s">
        <v>1150</v>
      </c>
      <c r="F172" s="1" t="s">
        <v>1151</v>
      </c>
      <c r="G172" s="1" t="s">
        <v>1296</v>
      </c>
      <c r="H172" s="1" t="s">
        <v>538</v>
      </c>
      <c r="I172" s="1" t="s">
        <v>539</v>
      </c>
      <c r="J172" s="8" t="s">
        <v>1297</v>
      </c>
      <c r="K172" s="1">
        <v>-71.036865000000006</v>
      </c>
      <c r="L172" s="1">
        <v>42.312880999999997</v>
      </c>
      <c r="M172" s="1">
        <v>13828</v>
      </c>
      <c r="N172" s="87" t="s">
        <v>1327</v>
      </c>
      <c r="O172" s="87" t="s">
        <v>1327</v>
      </c>
      <c r="P172" s="1">
        <v>27784</v>
      </c>
      <c r="Q172" s="1">
        <v>46941</v>
      </c>
      <c r="R172" s="1">
        <v>17584</v>
      </c>
      <c r="S172" s="1">
        <v>36741</v>
      </c>
      <c r="T172" s="107">
        <v>18433</v>
      </c>
      <c r="U172" s="98">
        <v>505</v>
      </c>
      <c r="V172" s="107">
        <v>35980</v>
      </c>
      <c r="W172" s="98">
        <v>505</v>
      </c>
      <c r="X172" s="1">
        <v>2</v>
      </c>
      <c r="Y172" s="1">
        <v>2</v>
      </c>
      <c r="Z172" s="1">
        <v>1</v>
      </c>
      <c r="AA172" s="1">
        <v>1</v>
      </c>
      <c r="AB172" s="1">
        <v>1</v>
      </c>
      <c r="AC172" s="1">
        <v>69</v>
      </c>
      <c r="AD172" s="1">
        <v>12847</v>
      </c>
      <c r="AE172" s="1" t="s">
        <v>73</v>
      </c>
      <c r="AF172" s="1" t="b">
        <v>1</v>
      </c>
      <c r="AG172" s="1" t="b">
        <v>0</v>
      </c>
      <c r="AH172" s="1" t="b">
        <v>0</v>
      </c>
      <c r="AI172" s="1" t="b">
        <v>0</v>
      </c>
      <c r="AJ172" s="1">
        <v>1</v>
      </c>
      <c r="AK172" s="1">
        <v>295</v>
      </c>
    </row>
    <row r="173" spans="1:37" ht="15.75" customHeight="1">
      <c r="A173" s="1">
        <v>875</v>
      </c>
      <c r="B173" s="1">
        <v>220862</v>
      </c>
      <c r="C173" s="1" t="s">
        <v>2593</v>
      </c>
      <c r="D173" s="1" t="s">
        <v>2594</v>
      </c>
      <c r="E173" s="1" t="s">
        <v>2595</v>
      </c>
      <c r="F173" s="1" t="s">
        <v>2569</v>
      </c>
      <c r="G173" s="1">
        <v>38152</v>
      </c>
      <c r="H173" s="1" t="s">
        <v>70</v>
      </c>
      <c r="I173" s="1" t="s">
        <v>71</v>
      </c>
      <c r="J173" s="8" t="s">
        <v>2596</v>
      </c>
      <c r="K173" s="1">
        <v>-89.938068000000001</v>
      </c>
      <c r="L173" s="1">
        <v>35.118878000000002</v>
      </c>
      <c r="M173" s="1">
        <v>9317</v>
      </c>
      <c r="N173" s="1">
        <v>24660</v>
      </c>
      <c r="O173" s="1">
        <v>36372</v>
      </c>
      <c r="P173" s="1">
        <v>24660</v>
      </c>
      <c r="Q173" s="1">
        <v>36372</v>
      </c>
      <c r="R173" s="1">
        <v>15294</v>
      </c>
      <c r="S173" s="1">
        <v>27006</v>
      </c>
      <c r="T173" s="107">
        <v>9216</v>
      </c>
      <c r="U173" s="107">
        <v>1530</v>
      </c>
      <c r="V173" s="107">
        <v>12672</v>
      </c>
      <c r="W173" s="107">
        <v>1530</v>
      </c>
      <c r="X173" s="1">
        <v>2</v>
      </c>
      <c r="Y173" s="1">
        <v>2</v>
      </c>
      <c r="Z173" s="1">
        <v>5</v>
      </c>
      <c r="AA173" s="1">
        <v>1</v>
      </c>
      <c r="AB173" s="1">
        <v>1</v>
      </c>
      <c r="AC173" s="1">
        <v>57</v>
      </c>
      <c r="AD173" s="1">
        <v>17183</v>
      </c>
      <c r="AE173" s="1" t="s">
        <v>73</v>
      </c>
      <c r="AF173" s="1" t="b">
        <v>0</v>
      </c>
      <c r="AG173" s="1" t="b">
        <v>0</v>
      </c>
      <c r="AH173" s="1" t="b">
        <v>1</v>
      </c>
      <c r="AI173" s="1" t="b">
        <v>0</v>
      </c>
      <c r="AJ173" s="1">
        <v>3</v>
      </c>
      <c r="AK173" s="1">
        <v>363</v>
      </c>
    </row>
    <row r="174" spans="1:37" ht="15.75" customHeight="1">
      <c r="A174" s="1">
        <v>878</v>
      </c>
      <c r="B174" s="1">
        <v>135726</v>
      </c>
      <c r="C174" s="1" t="s">
        <v>709</v>
      </c>
      <c r="D174" s="1" t="s">
        <v>709</v>
      </c>
      <c r="E174" s="1" t="s">
        <v>710</v>
      </c>
      <c r="F174" s="1" t="s">
        <v>625</v>
      </c>
      <c r="G174" s="1">
        <v>33146</v>
      </c>
      <c r="H174" s="1" t="s">
        <v>70</v>
      </c>
      <c r="I174" s="1" t="s">
        <v>564</v>
      </c>
      <c r="J174" s="8" t="s">
        <v>711</v>
      </c>
      <c r="K174" s="1">
        <v>-80.278661999999997</v>
      </c>
      <c r="L174" s="1">
        <v>25.721260000000001</v>
      </c>
      <c r="M174" s="1">
        <v>48484</v>
      </c>
      <c r="N174" s="1">
        <v>66274</v>
      </c>
      <c r="O174" s="1">
        <v>66274</v>
      </c>
      <c r="P174" s="1">
        <v>69534</v>
      </c>
      <c r="Q174" s="1">
        <v>69534</v>
      </c>
      <c r="R174" s="1">
        <v>52608</v>
      </c>
      <c r="S174" s="1">
        <v>52608</v>
      </c>
      <c r="T174" s="107">
        <v>39060</v>
      </c>
      <c r="U174" s="107">
        <v>1160</v>
      </c>
      <c r="V174" s="107">
        <v>39060</v>
      </c>
      <c r="W174" s="107">
        <v>1160</v>
      </c>
      <c r="X174" s="1">
        <v>2</v>
      </c>
      <c r="Y174" s="1">
        <v>2</v>
      </c>
      <c r="Z174" s="1">
        <v>5</v>
      </c>
      <c r="AA174" s="1">
        <v>2</v>
      </c>
      <c r="AB174" s="1">
        <v>2</v>
      </c>
      <c r="AC174" s="1">
        <v>38</v>
      </c>
      <c r="AD174" s="1">
        <v>10792</v>
      </c>
      <c r="AE174" s="1" t="s">
        <v>123</v>
      </c>
      <c r="AF174" s="1" t="b">
        <v>0</v>
      </c>
      <c r="AG174" s="1" t="b">
        <v>0</v>
      </c>
      <c r="AH174" s="1" t="b">
        <v>1</v>
      </c>
      <c r="AI174" s="1" t="b">
        <v>1</v>
      </c>
      <c r="AJ174" s="1">
        <v>7</v>
      </c>
      <c r="AK174" s="1">
        <v>363</v>
      </c>
    </row>
    <row r="175" spans="1:37" ht="15.75" customHeight="1">
      <c r="A175" s="1">
        <v>885</v>
      </c>
      <c r="B175" s="1">
        <v>170976</v>
      </c>
      <c r="C175" s="1" t="s">
        <v>1468</v>
      </c>
      <c r="D175" s="1" t="s">
        <v>1469</v>
      </c>
      <c r="E175" s="1" t="s">
        <v>1470</v>
      </c>
      <c r="F175" s="1" t="s">
        <v>1403</v>
      </c>
      <c r="G175" s="1">
        <v>48109</v>
      </c>
      <c r="H175" s="1" t="s">
        <v>834</v>
      </c>
      <c r="I175" s="1" t="s">
        <v>885</v>
      </c>
      <c r="J175" s="8" t="s">
        <v>1471</v>
      </c>
      <c r="K175" s="1">
        <v>-83.742768999999996</v>
      </c>
      <c r="L175" s="1">
        <v>42.275920999999997</v>
      </c>
      <c r="M175" s="1">
        <v>14826</v>
      </c>
      <c r="N175" s="1">
        <v>29526</v>
      </c>
      <c r="O175" s="1">
        <v>62176</v>
      </c>
      <c r="P175" s="1">
        <v>29526</v>
      </c>
      <c r="Q175" s="1">
        <v>62176</v>
      </c>
      <c r="R175" s="1">
        <v>20688</v>
      </c>
      <c r="S175" s="1">
        <v>53338</v>
      </c>
      <c r="T175" s="107">
        <v>24344</v>
      </c>
      <c r="U175" s="98">
        <v>428</v>
      </c>
      <c r="V175" s="107">
        <v>49120</v>
      </c>
      <c r="W175" s="98">
        <v>428</v>
      </c>
      <c r="X175" s="1">
        <v>2</v>
      </c>
      <c r="Y175" s="1">
        <v>2</v>
      </c>
      <c r="Z175" s="1">
        <v>3</v>
      </c>
      <c r="AA175" s="1">
        <v>1</v>
      </c>
      <c r="AB175" s="1">
        <v>1</v>
      </c>
      <c r="AC175" s="1">
        <v>29</v>
      </c>
      <c r="AD175" s="1">
        <v>28983</v>
      </c>
      <c r="AE175" s="1" t="s">
        <v>73</v>
      </c>
      <c r="AF175" s="1" t="b">
        <v>0</v>
      </c>
      <c r="AG175" s="1" t="b">
        <v>0</v>
      </c>
      <c r="AH175" s="1" t="b">
        <v>0</v>
      </c>
      <c r="AI175" s="1" t="b">
        <v>1</v>
      </c>
      <c r="AJ175" s="1">
        <v>11</v>
      </c>
      <c r="AK175" s="1">
        <v>253</v>
      </c>
    </row>
    <row r="176" spans="1:37" ht="15.75" customHeight="1">
      <c r="A176" s="1">
        <v>896</v>
      </c>
      <c r="B176" s="1">
        <v>174066</v>
      </c>
      <c r="C176" s="1" t="s">
        <v>1548</v>
      </c>
      <c r="D176" s="1" t="s">
        <v>1549</v>
      </c>
      <c r="E176" s="1" t="s">
        <v>1507</v>
      </c>
      <c r="F176" s="1" t="s">
        <v>1508</v>
      </c>
      <c r="G176" s="1" t="s">
        <v>1550</v>
      </c>
      <c r="H176" s="1" t="s">
        <v>834</v>
      </c>
      <c r="I176" s="1" t="s">
        <v>835</v>
      </c>
      <c r="J176" s="8" t="s">
        <v>1551</v>
      </c>
      <c r="K176" s="1">
        <v>-93.235352000000006</v>
      </c>
      <c r="L176" s="1">
        <v>44.977885999999998</v>
      </c>
      <c r="M176" s="1">
        <v>14417</v>
      </c>
      <c r="N176" s="1">
        <v>27469</v>
      </c>
      <c r="O176" s="1">
        <v>39655</v>
      </c>
      <c r="P176" s="1">
        <v>27469</v>
      </c>
      <c r="Q176" s="1">
        <v>39655</v>
      </c>
      <c r="R176" s="1">
        <v>17617</v>
      </c>
      <c r="S176" s="1">
        <v>29803</v>
      </c>
      <c r="T176" s="107">
        <v>17580</v>
      </c>
      <c r="U176" s="107">
        <v>1641</v>
      </c>
      <c r="V176" s="107">
        <v>27204</v>
      </c>
      <c r="W176" s="107">
        <v>1641</v>
      </c>
      <c r="X176" s="1">
        <v>2</v>
      </c>
      <c r="Y176" s="1">
        <v>2</v>
      </c>
      <c r="Z176" s="1">
        <v>4</v>
      </c>
      <c r="AA176" s="1">
        <v>1</v>
      </c>
      <c r="AB176" s="1">
        <v>1</v>
      </c>
      <c r="AC176" s="1">
        <v>44</v>
      </c>
      <c r="AD176" s="1">
        <v>34870</v>
      </c>
      <c r="AE176" s="1" t="s">
        <v>73</v>
      </c>
      <c r="AF176" s="1" t="b">
        <v>1</v>
      </c>
      <c r="AG176" s="1" t="b">
        <v>0</v>
      </c>
      <c r="AH176" s="1" t="b">
        <v>0</v>
      </c>
      <c r="AI176" s="1" t="b">
        <v>1</v>
      </c>
      <c r="AJ176" s="1">
        <v>21</v>
      </c>
      <c r="AK176" s="1">
        <v>253</v>
      </c>
    </row>
    <row r="177" spans="1:37" ht="15.75" customHeight="1">
      <c r="A177" s="1">
        <v>917</v>
      </c>
      <c r="B177" s="1">
        <v>178402</v>
      </c>
      <c r="C177" s="103" t="s">
        <v>1617</v>
      </c>
      <c r="D177" s="1" t="s">
        <v>1618</v>
      </c>
      <c r="E177" s="1" t="s">
        <v>1619</v>
      </c>
      <c r="F177" s="1" t="s">
        <v>1584</v>
      </c>
      <c r="G177" s="1">
        <v>64110</v>
      </c>
      <c r="H177" s="1" t="s">
        <v>834</v>
      </c>
      <c r="I177" s="1" t="s">
        <v>835</v>
      </c>
      <c r="J177" s="8" t="s">
        <v>1620</v>
      </c>
      <c r="K177" s="1">
        <v>-94.578039000000004</v>
      </c>
      <c r="L177" s="1">
        <v>39.035365999999897</v>
      </c>
      <c r="M177" s="1">
        <v>8011</v>
      </c>
      <c r="N177" s="1">
        <v>23529</v>
      </c>
      <c r="O177" s="1">
        <v>35311</v>
      </c>
      <c r="P177" s="1">
        <v>23145</v>
      </c>
      <c r="Q177" s="1">
        <v>34927</v>
      </c>
      <c r="R177" s="1">
        <v>13223</v>
      </c>
      <c r="S177" s="1">
        <v>25005</v>
      </c>
      <c r="T177" s="1" t="s">
        <v>4225</v>
      </c>
      <c r="U177" s="1" t="s">
        <v>4225</v>
      </c>
      <c r="V177" s="1" t="s">
        <v>4225</v>
      </c>
      <c r="W177" s="1" t="s">
        <v>4225</v>
      </c>
      <c r="X177" s="1">
        <v>2</v>
      </c>
      <c r="Y177" s="1">
        <v>2</v>
      </c>
      <c r="Z177" s="1">
        <v>4</v>
      </c>
      <c r="AA177" s="1">
        <v>1</v>
      </c>
      <c r="AB177" s="1">
        <v>1</v>
      </c>
      <c r="AC177" s="1">
        <v>62</v>
      </c>
      <c r="AD177" s="1">
        <v>11704</v>
      </c>
      <c r="AE177" s="1" t="s">
        <v>73</v>
      </c>
      <c r="AF177" s="1" t="b">
        <v>1</v>
      </c>
      <c r="AG177" s="1" t="b">
        <v>0</v>
      </c>
      <c r="AH177" s="1" t="b">
        <v>1</v>
      </c>
      <c r="AI177" s="1" t="b">
        <v>0</v>
      </c>
      <c r="AJ177" s="1">
        <v>3</v>
      </c>
      <c r="AK177" s="1">
        <v>253</v>
      </c>
    </row>
    <row r="178" spans="1:37" ht="15.75" customHeight="1">
      <c r="A178" s="1">
        <v>920</v>
      </c>
      <c r="B178" s="1">
        <v>181464</v>
      </c>
      <c r="C178" s="1" t="s">
        <v>1778</v>
      </c>
      <c r="D178" s="1" t="s">
        <v>1779</v>
      </c>
      <c r="E178" s="1" t="s">
        <v>1780</v>
      </c>
      <c r="F178" s="1" t="s">
        <v>1781</v>
      </c>
      <c r="G178" s="1">
        <v>68588</v>
      </c>
      <c r="H178" s="1" t="s">
        <v>834</v>
      </c>
      <c r="I178" s="1" t="s">
        <v>835</v>
      </c>
      <c r="J178" s="8" t="s">
        <v>1782</v>
      </c>
      <c r="K178" s="1">
        <v>-96.700507999999999</v>
      </c>
      <c r="L178" s="1">
        <v>40.817597999999997</v>
      </c>
      <c r="M178" s="1">
        <v>8978</v>
      </c>
      <c r="N178" s="1">
        <v>25062</v>
      </c>
      <c r="O178" s="1">
        <v>40182</v>
      </c>
      <c r="P178" s="1">
        <v>24544</v>
      </c>
      <c r="Q178" s="1">
        <v>39664</v>
      </c>
      <c r="R178" s="1">
        <v>14018</v>
      </c>
      <c r="S178" s="1">
        <v>29138</v>
      </c>
      <c r="T178" s="107">
        <v>6138</v>
      </c>
      <c r="U178" s="107">
        <v>1585</v>
      </c>
      <c r="V178" s="107">
        <v>17928</v>
      </c>
      <c r="W178" s="107">
        <v>1585</v>
      </c>
      <c r="X178" s="1">
        <v>2</v>
      </c>
      <c r="Y178" s="1">
        <v>2</v>
      </c>
      <c r="Z178" s="1">
        <v>4</v>
      </c>
      <c r="AA178" s="1">
        <v>1</v>
      </c>
      <c r="AB178" s="1">
        <v>1</v>
      </c>
      <c r="AC178" s="1">
        <v>75</v>
      </c>
      <c r="AD178" s="1">
        <v>20833</v>
      </c>
      <c r="AE178" s="1" t="s">
        <v>73</v>
      </c>
      <c r="AF178" s="1" t="b">
        <v>1</v>
      </c>
      <c r="AG178" s="1" t="b">
        <v>0</v>
      </c>
      <c r="AH178" s="1" t="b">
        <v>1</v>
      </c>
      <c r="AI178" s="1" t="b">
        <v>1</v>
      </c>
      <c r="AJ178" s="1">
        <v>6</v>
      </c>
      <c r="AK178" s="1">
        <v>253</v>
      </c>
    </row>
    <row r="179" spans="1:37" ht="15.75" customHeight="1">
      <c r="A179" s="1">
        <v>926</v>
      </c>
      <c r="B179" s="1">
        <v>182281</v>
      </c>
      <c r="C179" s="1" t="s">
        <v>1862</v>
      </c>
      <c r="D179" s="1" t="s">
        <v>1863</v>
      </c>
      <c r="E179" s="1" t="s">
        <v>1864</v>
      </c>
      <c r="F179" s="1" t="s">
        <v>1865</v>
      </c>
      <c r="G179" s="1">
        <v>89154</v>
      </c>
      <c r="H179" s="1" t="s">
        <v>167</v>
      </c>
      <c r="I179" s="1" t="s">
        <v>168</v>
      </c>
      <c r="J179" s="8" t="s">
        <v>1866</v>
      </c>
      <c r="K179" s="1">
        <v>-115.141153</v>
      </c>
      <c r="L179" s="1">
        <v>36.106994</v>
      </c>
      <c r="M179" s="1">
        <v>7665</v>
      </c>
      <c r="N179" s="1">
        <v>23451</v>
      </c>
      <c r="O179" s="1">
        <v>37639</v>
      </c>
      <c r="P179" s="1">
        <v>24005</v>
      </c>
      <c r="Q179" s="1">
        <v>38193</v>
      </c>
      <c r="R179" s="1">
        <v>14719</v>
      </c>
      <c r="S179" s="1">
        <v>28907</v>
      </c>
      <c r="T179" s="107">
        <v>5675</v>
      </c>
      <c r="U179" s="98">
        <v>634</v>
      </c>
      <c r="V179" s="107">
        <v>21328</v>
      </c>
      <c r="W179" s="98">
        <v>634</v>
      </c>
      <c r="X179" s="1">
        <v>2</v>
      </c>
      <c r="Y179" s="1">
        <v>2</v>
      </c>
      <c r="Z179" s="1">
        <v>8</v>
      </c>
      <c r="AA179" s="1">
        <v>1</v>
      </c>
      <c r="AB179" s="1">
        <v>1</v>
      </c>
      <c r="AC179" s="1">
        <v>83</v>
      </c>
      <c r="AD179" s="1">
        <v>24714</v>
      </c>
      <c r="AE179" s="1" t="s">
        <v>73</v>
      </c>
      <c r="AF179" s="1" t="b">
        <v>0</v>
      </c>
      <c r="AG179" s="1" t="b">
        <v>0</v>
      </c>
      <c r="AH179" s="1" t="b">
        <v>1</v>
      </c>
      <c r="AI179" s="1" t="b">
        <v>1</v>
      </c>
      <c r="AJ179" s="1">
        <v>5</v>
      </c>
      <c r="AK179" s="1">
        <v>210</v>
      </c>
    </row>
    <row r="180" spans="1:37" ht="15.75" customHeight="1">
      <c r="A180" s="1">
        <v>931</v>
      </c>
      <c r="B180" s="1">
        <v>187985</v>
      </c>
      <c r="C180" s="1" t="s">
        <v>1851</v>
      </c>
      <c r="D180" s="1" t="s">
        <v>1852</v>
      </c>
      <c r="E180" s="1" t="s">
        <v>1853</v>
      </c>
      <c r="F180" s="1" t="s">
        <v>1854</v>
      </c>
      <c r="G180" s="1">
        <v>87106</v>
      </c>
      <c r="H180" s="1" t="s">
        <v>167</v>
      </c>
      <c r="I180" s="1" t="s">
        <v>168</v>
      </c>
      <c r="J180" s="8" t="s">
        <v>1855</v>
      </c>
      <c r="K180" s="1">
        <v>-106.620155</v>
      </c>
      <c r="L180" s="1">
        <v>35.083868000000002</v>
      </c>
      <c r="M180" s="1">
        <v>7448</v>
      </c>
      <c r="N180" s="1">
        <v>22146</v>
      </c>
      <c r="O180" s="1">
        <v>36736</v>
      </c>
      <c r="P180" s="1">
        <v>23468</v>
      </c>
      <c r="Q180" s="1">
        <v>38058</v>
      </c>
      <c r="R180" s="1">
        <v>12484</v>
      </c>
      <c r="S180" s="1">
        <v>27074</v>
      </c>
      <c r="T180" s="107">
        <v>5920</v>
      </c>
      <c r="U180" s="107">
        <v>1401</v>
      </c>
      <c r="V180" s="107">
        <v>18489</v>
      </c>
      <c r="W180" s="107">
        <v>1401</v>
      </c>
      <c r="X180" s="1">
        <v>2</v>
      </c>
      <c r="Y180" s="1">
        <v>2</v>
      </c>
      <c r="Z180" s="1">
        <v>6</v>
      </c>
      <c r="AA180" s="1">
        <v>1</v>
      </c>
      <c r="AB180" s="1">
        <v>1</v>
      </c>
      <c r="AC180" s="1">
        <v>58</v>
      </c>
      <c r="AD180" s="1">
        <v>21023</v>
      </c>
      <c r="AE180" s="1" t="s">
        <v>73</v>
      </c>
      <c r="AF180" s="1" t="b">
        <v>0</v>
      </c>
      <c r="AG180" s="1" t="b">
        <v>0</v>
      </c>
      <c r="AH180" s="1" t="b">
        <v>0</v>
      </c>
      <c r="AI180" s="1" t="b">
        <v>0</v>
      </c>
      <c r="AJ180" s="1">
        <v>10</v>
      </c>
      <c r="AK180" s="1">
        <v>210</v>
      </c>
    </row>
    <row r="181" spans="1:37" ht="15.75" customHeight="1">
      <c r="C181" s="1" t="s">
        <v>1135</v>
      </c>
      <c r="D181" s="102" t="s">
        <v>4216</v>
      </c>
      <c r="E181" s="1" t="s">
        <v>1112</v>
      </c>
      <c r="F181" s="1" t="s">
        <v>1088</v>
      </c>
      <c r="H181" s="1" t="s">
        <v>70</v>
      </c>
      <c r="I181" s="1" t="s">
        <v>130</v>
      </c>
      <c r="J181" s="8" t="s">
        <v>1136</v>
      </c>
      <c r="K181" s="1">
        <v>-90.120408999999995</v>
      </c>
      <c r="L181" s="1">
        <v>29.939696000000001</v>
      </c>
      <c r="M181" s="1">
        <v>23816</v>
      </c>
      <c r="N181" s="87">
        <v>23315</v>
      </c>
      <c r="O181" s="12">
        <v>27885</v>
      </c>
      <c r="P181" s="87">
        <v>23315</v>
      </c>
      <c r="Q181" s="12">
        <v>27885</v>
      </c>
      <c r="R181" s="87">
        <v>15652</v>
      </c>
      <c r="S181" s="87">
        <v>20488</v>
      </c>
      <c r="T181" s="107">
        <v>6090</v>
      </c>
      <c r="U181" s="107">
        <v>3018</v>
      </c>
      <c r="V181" s="107">
        <v>10660</v>
      </c>
      <c r="W181" s="107">
        <v>3018</v>
      </c>
      <c r="X181" s="87">
        <v>2</v>
      </c>
      <c r="Y181" s="87">
        <v>2</v>
      </c>
      <c r="Z181" s="1">
        <v>5</v>
      </c>
      <c r="AA181" s="87">
        <v>1</v>
      </c>
      <c r="AB181" s="87">
        <v>1</v>
      </c>
      <c r="AC181" s="87">
        <v>56</v>
      </c>
      <c r="AD181" s="87">
        <v>6713</v>
      </c>
      <c r="AE181" s="1" t="s">
        <v>73</v>
      </c>
      <c r="AF181" s="1" t="b">
        <v>0</v>
      </c>
      <c r="AG181" s="1" t="b">
        <v>0</v>
      </c>
      <c r="AH181" s="1" t="b">
        <v>1</v>
      </c>
      <c r="AI181" s="1" t="b">
        <v>0</v>
      </c>
      <c r="AJ181" s="1">
        <v>5</v>
      </c>
      <c r="AK181" s="1">
        <v>363</v>
      </c>
    </row>
    <row r="182" spans="1:37" ht="15.75" customHeight="1">
      <c r="A182" s="1">
        <v>941</v>
      </c>
      <c r="B182" s="1">
        <v>199120</v>
      </c>
      <c r="C182" s="1" t="s">
        <v>1740</v>
      </c>
      <c r="D182" s="1" t="s">
        <v>1741</v>
      </c>
      <c r="E182" s="1" t="s">
        <v>1742</v>
      </c>
      <c r="F182" s="1" t="s">
        <v>1682</v>
      </c>
      <c r="G182" s="1">
        <v>27599</v>
      </c>
      <c r="H182" s="1" t="s">
        <v>70</v>
      </c>
      <c r="I182" s="1" t="s">
        <v>564</v>
      </c>
      <c r="J182" s="8" t="s">
        <v>1743</v>
      </c>
      <c r="K182" s="1">
        <v>-79.050968999999995</v>
      </c>
      <c r="L182" s="1">
        <v>35.911769</v>
      </c>
      <c r="M182" s="1">
        <v>9005</v>
      </c>
      <c r="N182" s="1">
        <v>25569</v>
      </c>
      <c r="O182" s="1">
        <v>51152</v>
      </c>
      <c r="P182" s="1">
        <v>25569</v>
      </c>
      <c r="Q182" s="1">
        <v>51152</v>
      </c>
      <c r="R182" s="1">
        <v>14013</v>
      </c>
      <c r="S182" s="1">
        <v>39596</v>
      </c>
      <c r="T182" s="107">
        <v>10552</v>
      </c>
      <c r="U182" s="107">
        <v>1970</v>
      </c>
      <c r="V182" s="107">
        <v>28278</v>
      </c>
      <c r="W182" s="107">
        <v>1970</v>
      </c>
      <c r="X182" s="1">
        <v>2</v>
      </c>
      <c r="Y182" s="1">
        <v>2</v>
      </c>
      <c r="Z182" s="1">
        <v>5</v>
      </c>
      <c r="AA182" s="1">
        <v>1</v>
      </c>
      <c r="AB182" s="1">
        <v>1</v>
      </c>
      <c r="AC182" s="1">
        <v>27</v>
      </c>
      <c r="AD182" s="1">
        <v>18522</v>
      </c>
      <c r="AE182" s="1" t="s">
        <v>73</v>
      </c>
      <c r="AF182" s="1" t="b">
        <v>0</v>
      </c>
      <c r="AG182" s="1" t="b">
        <v>0</v>
      </c>
      <c r="AH182" s="1" t="b">
        <v>1</v>
      </c>
      <c r="AI182" s="1" t="b">
        <v>1</v>
      </c>
      <c r="AJ182" s="1">
        <v>3</v>
      </c>
      <c r="AK182" s="1">
        <v>363</v>
      </c>
    </row>
    <row r="183" spans="1:37" ht="15.75" customHeight="1">
      <c r="A183" s="1">
        <v>944</v>
      </c>
      <c r="B183" s="1">
        <v>199139</v>
      </c>
      <c r="C183" s="1" t="s">
        <v>1749</v>
      </c>
      <c r="D183" s="1" t="s">
        <v>1750</v>
      </c>
      <c r="E183" s="1" t="s">
        <v>1751</v>
      </c>
      <c r="F183" s="1" t="s">
        <v>1682</v>
      </c>
      <c r="G183" s="1" t="s">
        <v>1752</v>
      </c>
      <c r="H183" s="1" t="s">
        <v>70</v>
      </c>
      <c r="I183" s="1" t="s">
        <v>564</v>
      </c>
      <c r="J183" s="8" t="s">
        <v>1753</v>
      </c>
      <c r="K183" s="1">
        <v>-80.730919</v>
      </c>
      <c r="L183" s="1">
        <v>35.306021999999999</v>
      </c>
      <c r="M183" s="1">
        <v>6832</v>
      </c>
      <c r="N183" s="1">
        <v>23647</v>
      </c>
      <c r="O183" s="1">
        <v>37081</v>
      </c>
      <c r="P183" s="1">
        <v>21421</v>
      </c>
      <c r="Q183" s="1">
        <v>34855</v>
      </c>
      <c r="R183" s="1">
        <v>11595</v>
      </c>
      <c r="S183" s="1">
        <v>25029</v>
      </c>
      <c r="T183" s="107">
        <v>10552</v>
      </c>
      <c r="U183" s="107">
        <v>1970</v>
      </c>
      <c r="V183" s="107">
        <v>28278</v>
      </c>
      <c r="W183" s="107">
        <v>1970</v>
      </c>
      <c r="X183" s="1">
        <v>2</v>
      </c>
      <c r="Y183" s="1">
        <v>2</v>
      </c>
      <c r="Z183" s="1">
        <v>5</v>
      </c>
      <c r="AA183" s="1">
        <v>1</v>
      </c>
      <c r="AB183" s="1">
        <v>1</v>
      </c>
      <c r="AC183" s="1">
        <v>62</v>
      </c>
      <c r="AD183" s="1">
        <v>23404</v>
      </c>
      <c r="AE183" s="1" t="s">
        <v>73</v>
      </c>
      <c r="AF183" s="1" t="b">
        <v>0</v>
      </c>
      <c r="AG183" s="1" t="b">
        <v>0</v>
      </c>
      <c r="AH183" s="1" t="b">
        <v>1</v>
      </c>
      <c r="AI183" s="1" t="b">
        <v>0</v>
      </c>
      <c r="AJ183" s="1">
        <v>5</v>
      </c>
      <c r="AK183" s="1">
        <v>363</v>
      </c>
    </row>
    <row r="184" spans="1:37" ht="15.75" customHeight="1">
      <c r="A184" s="1">
        <v>949</v>
      </c>
      <c r="B184" s="1">
        <v>199148</v>
      </c>
      <c r="C184" s="103" t="s">
        <v>1760</v>
      </c>
      <c r="D184" s="1" t="s">
        <v>1761</v>
      </c>
      <c r="E184" s="1" t="s">
        <v>1702</v>
      </c>
      <c r="F184" s="1" t="s">
        <v>1682</v>
      </c>
      <c r="G184" s="1" t="s">
        <v>1762</v>
      </c>
      <c r="H184" s="1" t="s">
        <v>70</v>
      </c>
      <c r="I184" s="1" t="s">
        <v>564</v>
      </c>
      <c r="J184" s="8" t="s">
        <v>1763</v>
      </c>
      <c r="K184" s="1">
        <v>-79.809843999999998</v>
      </c>
      <c r="L184" s="1">
        <v>36.067503000000002</v>
      </c>
      <c r="M184" s="1">
        <v>7250</v>
      </c>
      <c r="N184" s="1">
        <v>20659</v>
      </c>
      <c r="O184" s="1">
        <v>35818</v>
      </c>
      <c r="P184" s="1">
        <v>19622</v>
      </c>
      <c r="Q184" s="1">
        <v>34781</v>
      </c>
      <c r="R184" s="1">
        <v>12278</v>
      </c>
      <c r="S184" s="1">
        <v>27437</v>
      </c>
      <c r="T184" s="1" t="s">
        <v>4225</v>
      </c>
      <c r="U184" s="1" t="s">
        <v>4225</v>
      </c>
      <c r="V184" s="1" t="s">
        <v>4225</v>
      </c>
      <c r="W184" s="1" t="s">
        <v>4225</v>
      </c>
      <c r="X184" s="1">
        <v>2</v>
      </c>
      <c r="Y184" s="1">
        <v>2</v>
      </c>
      <c r="Z184" s="1">
        <v>5</v>
      </c>
      <c r="AA184" s="1">
        <v>1</v>
      </c>
      <c r="AB184" s="1">
        <v>1</v>
      </c>
      <c r="AC184" s="1">
        <v>74</v>
      </c>
      <c r="AD184" s="1">
        <v>16281</v>
      </c>
      <c r="AE184" s="1" t="s">
        <v>73</v>
      </c>
      <c r="AF184" s="1" t="b">
        <v>0</v>
      </c>
      <c r="AG184" s="1" t="b">
        <v>0</v>
      </c>
      <c r="AH184" s="1" t="b">
        <v>0</v>
      </c>
      <c r="AI184" s="1" t="b">
        <v>0</v>
      </c>
      <c r="AJ184" s="1">
        <v>1</v>
      </c>
      <c r="AK184" s="1">
        <v>363</v>
      </c>
    </row>
    <row r="185" spans="1:37" ht="15.75" customHeight="1">
      <c r="A185" s="1">
        <v>950</v>
      </c>
      <c r="B185" s="1">
        <v>227216</v>
      </c>
      <c r="C185" s="103" t="s">
        <v>2737</v>
      </c>
      <c r="D185" s="1" t="s">
        <v>2738</v>
      </c>
      <c r="E185" s="1" t="s">
        <v>2739</v>
      </c>
      <c r="F185" s="1" t="s">
        <v>2605</v>
      </c>
      <c r="G185" s="1" t="s">
        <v>2740</v>
      </c>
      <c r="H185" s="1" t="s">
        <v>70</v>
      </c>
      <c r="I185" s="1" t="s">
        <v>130</v>
      </c>
      <c r="J185" s="8" t="s">
        <v>2741</v>
      </c>
      <c r="K185" s="1">
        <v>-97.148421999999997</v>
      </c>
      <c r="L185" s="1">
        <v>33.211177999999997</v>
      </c>
      <c r="M185" s="1">
        <v>10544</v>
      </c>
      <c r="N185" s="1">
        <v>23948</v>
      </c>
      <c r="O185" s="1">
        <v>33908</v>
      </c>
      <c r="P185" s="1">
        <v>24162</v>
      </c>
      <c r="Q185" s="1">
        <v>34122</v>
      </c>
      <c r="R185" s="1">
        <v>15606</v>
      </c>
      <c r="S185" s="1">
        <v>25566</v>
      </c>
      <c r="T185" s="1" t="s">
        <v>4225</v>
      </c>
      <c r="U185" s="1" t="s">
        <v>4225</v>
      </c>
      <c r="V185" s="1" t="s">
        <v>4225</v>
      </c>
      <c r="W185" s="1" t="s">
        <v>4225</v>
      </c>
      <c r="X185" s="1">
        <v>2</v>
      </c>
      <c r="Y185" s="1">
        <v>2</v>
      </c>
      <c r="Z185" s="1">
        <v>6</v>
      </c>
      <c r="AA185" s="1">
        <v>1</v>
      </c>
      <c r="AB185" s="1">
        <v>1</v>
      </c>
      <c r="AC185" s="1">
        <v>72</v>
      </c>
      <c r="AD185" s="1">
        <v>31241</v>
      </c>
      <c r="AE185" s="1" t="s">
        <v>73</v>
      </c>
      <c r="AF185" s="1" t="b">
        <v>0</v>
      </c>
      <c r="AG185" s="1" t="b">
        <v>0</v>
      </c>
      <c r="AH185" s="1" t="b">
        <v>0</v>
      </c>
      <c r="AI185" s="1" t="b">
        <v>1</v>
      </c>
      <c r="AJ185" s="1">
        <v>1</v>
      </c>
      <c r="AK185" s="1">
        <v>363</v>
      </c>
    </row>
    <row r="186" spans="1:37" ht="15.75" customHeight="1">
      <c r="A186" s="1">
        <v>951</v>
      </c>
      <c r="B186" s="1">
        <v>152080</v>
      </c>
      <c r="C186" s="1" t="s">
        <v>1023</v>
      </c>
      <c r="D186" s="1" t="s">
        <v>1024</v>
      </c>
      <c r="E186" s="1" t="s">
        <v>1025</v>
      </c>
      <c r="F186" s="1" t="s">
        <v>982</v>
      </c>
      <c r="G186" s="1">
        <v>46556</v>
      </c>
      <c r="H186" s="1" t="s">
        <v>834</v>
      </c>
      <c r="I186" s="1" t="s">
        <v>885</v>
      </c>
      <c r="J186" s="8" t="s">
        <v>1026</v>
      </c>
      <c r="K186" s="1">
        <v>-86.238958999999994</v>
      </c>
      <c r="L186" s="1">
        <v>41.703057999999999</v>
      </c>
      <c r="M186" s="1">
        <v>51505</v>
      </c>
      <c r="N186" s="1">
        <v>69395</v>
      </c>
      <c r="O186" s="1">
        <v>69395</v>
      </c>
      <c r="P186" s="1">
        <v>69395</v>
      </c>
      <c r="Q186" s="1">
        <v>69395</v>
      </c>
      <c r="R186" s="1">
        <v>54505</v>
      </c>
      <c r="S186" s="1">
        <v>54505</v>
      </c>
      <c r="T186" s="107">
        <v>57050</v>
      </c>
      <c r="U186" s="98">
        <v>472</v>
      </c>
      <c r="V186" s="107">
        <v>57050</v>
      </c>
      <c r="W186" s="98">
        <v>472</v>
      </c>
      <c r="X186" s="1">
        <v>2</v>
      </c>
      <c r="Y186" s="1">
        <v>2</v>
      </c>
      <c r="Z186" s="1">
        <v>3</v>
      </c>
      <c r="AA186" s="1">
        <v>2</v>
      </c>
      <c r="AB186" s="1">
        <v>2</v>
      </c>
      <c r="AC186" s="1">
        <v>19</v>
      </c>
      <c r="AD186" s="1">
        <v>8530</v>
      </c>
      <c r="AE186" s="1" t="s">
        <v>123</v>
      </c>
      <c r="AF186" s="1" t="b">
        <v>0</v>
      </c>
      <c r="AG186" s="1" t="b">
        <v>0</v>
      </c>
      <c r="AH186" s="1" t="b">
        <v>1</v>
      </c>
      <c r="AI186" s="1" t="b">
        <v>1</v>
      </c>
      <c r="AJ186" s="1">
        <v>3</v>
      </c>
      <c r="AK186" s="1">
        <v>253</v>
      </c>
    </row>
    <row r="187" spans="1:37" ht="15.75" customHeight="1">
      <c r="A187" s="1">
        <v>954</v>
      </c>
      <c r="B187" s="1">
        <v>207500</v>
      </c>
      <c r="C187" s="1" t="s">
        <v>2207</v>
      </c>
      <c r="D187" s="1" t="s">
        <v>2208</v>
      </c>
      <c r="E187" s="1" t="s">
        <v>2209</v>
      </c>
      <c r="F187" s="1" t="s">
        <v>2196</v>
      </c>
      <c r="G187" s="1" t="s">
        <v>2210</v>
      </c>
      <c r="H187" s="1" t="s">
        <v>70</v>
      </c>
      <c r="I187" s="1" t="s">
        <v>130</v>
      </c>
      <c r="J187" s="8" t="s">
        <v>2211</v>
      </c>
      <c r="K187" s="1">
        <v>-97.445691999999994</v>
      </c>
      <c r="L187" s="1">
        <v>35.208151999999998</v>
      </c>
      <c r="M187" s="1">
        <v>11538</v>
      </c>
      <c r="N187" s="1">
        <v>28383</v>
      </c>
      <c r="O187" s="1">
        <v>43764</v>
      </c>
      <c r="P187" s="1">
        <v>28383</v>
      </c>
      <c r="Q187" s="1">
        <v>43764</v>
      </c>
      <c r="R187" s="1">
        <v>17795</v>
      </c>
      <c r="S187" s="1">
        <v>33176</v>
      </c>
      <c r="T187" s="107">
        <v>6943</v>
      </c>
      <c r="U187" s="107">
        <v>1634</v>
      </c>
      <c r="V187" s="107">
        <v>21602</v>
      </c>
      <c r="W187" s="107">
        <v>1634</v>
      </c>
      <c r="X187" s="1">
        <v>2</v>
      </c>
      <c r="Y187" s="1">
        <v>2</v>
      </c>
      <c r="Z187" s="1">
        <v>6</v>
      </c>
      <c r="AA187" s="1">
        <v>1</v>
      </c>
      <c r="AB187" s="1">
        <v>1</v>
      </c>
      <c r="AC187" s="1">
        <v>71</v>
      </c>
      <c r="AD187" s="1">
        <v>21609</v>
      </c>
      <c r="AE187" s="1" t="s">
        <v>73</v>
      </c>
      <c r="AF187" s="1" t="b">
        <v>0</v>
      </c>
      <c r="AG187" s="1" t="b">
        <v>0</v>
      </c>
      <c r="AH187" s="1" t="b">
        <v>1</v>
      </c>
      <c r="AI187" s="1" t="b">
        <v>0</v>
      </c>
      <c r="AJ187" s="1">
        <v>13</v>
      </c>
      <c r="AK187" s="1">
        <v>363</v>
      </c>
    </row>
    <row r="188" spans="1:37" ht="15.75" customHeight="1">
      <c r="A188" s="1">
        <v>967</v>
      </c>
      <c r="B188" s="1">
        <v>209551</v>
      </c>
      <c r="C188" s="1" t="s">
        <v>2250</v>
      </c>
      <c r="D188" s="1" t="s">
        <v>2251</v>
      </c>
      <c r="E188" s="1" t="s">
        <v>2252</v>
      </c>
      <c r="F188" s="1" t="s">
        <v>2232</v>
      </c>
      <c r="G188" s="1">
        <v>97403</v>
      </c>
      <c r="H188" s="1" t="s">
        <v>167</v>
      </c>
      <c r="I188" s="1" t="s">
        <v>242</v>
      </c>
      <c r="J188" s="8" t="s">
        <v>2253</v>
      </c>
      <c r="K188" s="1">
        <v>-123.075791999999</v>
      </c>
      <c r="L188" s="1">
        <v>44.045146000000003</v>
      </c>
      <c r="M188" s="1">
        <v>11931</v>
      </c>
      <c r="N188" s="1">
        <v>26862</v>
      </c>
      <c r="O188" s="1">
        <v>49542</v>
      </c>
      <c r="P188" s="1">
        <v>25248</v>
      </c>
      <c r="Q188" s="1">
        <v>47928</v>
      </c>
      <c r="R188" s="1">
        <v>15412</v>
      </c>
      <c r="S188" s="1">
        <v>38092</v>
      </c>
      <c r="T188" s="107">
        <v>15417</v>
      </c>
      <c r="U188" s="107">
        <v>2370</v>
      </c>
      <c r="V188" s="107">
        <v>27621</v>
      </c>
      <c r="W188" s="107">
        <v>2370</v>
      </c>
      <c r="X188" s="1">
        <v>2</v>
      </c>
      <c r="Y188" s="1">
        <v>2</v>
      </c>
      <c r="Z188" s="1">
        <v>8</v>
      </c>
      <c r="AA188" s="1">
        <v>1</v>
      </c>
      <c r="AB188" s="1">
        <v>1</v>
      </c>
      <c r="AC188" s="1">
        <v>78</v>
      </c>
      <c r="AD188" s="1">
        <v>20049</v>
      </c>
      <c r="AE188" s="1" t="s">
        <v>73</v>
      </c>
      <c r="AF188" s="1" t="b">
        <v>0</v>
      </c>
      <c r="AG188" s="1" t="b">
        <v>0</v>
      </c>
      <c r="AH188" s="1" t="b">
        <v>1</v>
      </c>
      <c r="AI188" s="1" t="b">
        <v>0</v>
      </c>
      <c r="AJ188" s="1">
        <v>13</v>
      </c>
      <c r="AK188" s="1">
        <v>210</v>
      </c>
    </row>
    <row r="189" spans="1:37" ht="15.75" customHeight="1">
      <c r="A189" s="1">
        <v>980</v>
      </c>
      <c r="B189" s="1">
        <v>215062</v>
      </c>
      <c r="C189" s="1" t="s">
        <v>2393</v>
      </c>
      <c r="D189" s="1" t="s">
        <v>2394</v>
      </c>
      <c r="E189" s="1" t="s">
        <v>2315</v>
      </c>
      <c r="F189" s="1" t="s">
        <v>2274</v>
      </c>
      <c r="G189" s="1" t="s">
        <v>2395</v>
      </c>
      <c r="H189" s="1" t="s">
        <v>538</v>
      </c>
      <c r="I189" s="1" t="s">
        <v>1797</v>
      </c>
      <c r="J189" s="8" t="s">
        <v>2396</v>
      </c>
      <c r="K189" s="1">
        <v>-75.193910000000002</v>
      </c>
      <c r="L189" s="1">
        <v>39.950928999999903</v>
      </c>
      <c r="M189" s="1">
        <v>53534</v>
      </c>
      <c r="N189" s="1">
        <v>71715</v>
      </c>
      <c r="O189" s="1">
        <v>71715</v>
      </c>
      <c r="P189" s="1">
        <v>71715</v>
      </c>
      <c r="Q189" s="1">
        <v>71715</v>
      </c>
      <c r="R189" s="1">
        <v>56649</v>
      </c>
      <c r="S189" s="1">
        <v>56649</v>
      </c>
      <c r="T189" s="107">
        <v>37678</v>
      </c>
      <c r="U189" s="107">
        <v>4082</v>
      </c>
      <c r="V189" s="107">
        <v>37678</v>
      </c>
      <c r="W189" s="107">
        <v>4082</v>
      </c>
      <c r="X189" s="1">
        <v>2</v>
      </c>
      <c r="Y189" s="1">
        <v>2</v>
      </c>
      <c r="Z189" s="1">
        <v>2</v>
      </c>
      <c r="AA189" s="1">
        <v>2</v>
      </c>
      <c r="AB189" s="1">
        <v>2</v>
      </c>
      <c r="AC189" s="1">
        <v>9</v>
      </c>
      <c r="AD189" s="1">
        <v>11716</v>
      </c>
      <c r="AE189" s="1" t="s">
        <v>123</v>
      </c>
      <c r="AF189" s="1" t="b">
        <v>0</v>
      </c>
      <c r="AG189" s="1" t="b">
        <v>0</v>
      </c>
      <c r="AH189" s="1" t="b">
        <v>0</v>
      </c>
      <c r="AI189" s="1" t="b">
        <v>0</v>
      </c>
      <c r="AJ189" s="1">
        <v>12</v>
      </c>
      <c r="AK189" s="1">
        <v>295</v>
      </c>
    </row>
    <row r="190" spans="1:37" ht="15.75" customHeight="1">
      <c r="A190" s="1">
        <v>992</v>
      </c>
      <c r="B190" s="1">
        <v>215293</v>
      </c>
      <c r="C190" s="1" t="s">
        <v>2414</v>
      </c>
      <c r="D190" s="1" t="s">
        <v>2415</v>
      </c>
      <c r="E190" s="1" t="s">
        <v>2281</v>
      </c>
      <c r="F190" s="1" t="s">
        <v>2274</v>
      </c>
      <c r="G190" s="1">
        <v>15260</v>
      </c>
      <c r="H190" s="1" t="s">
        <v>538</v>
      </c>
      <c r="I190" s="1" t="s">
        <v>1797</v>
      </c>
      <c r="J190" s="8" t="s">
        <v>2416</v>
      </c>
      <c r="K190" s="1">
        <v>-79.954691999999994</v>
      </c>
      <c r="L190" s="1">
        <v>40.444502</v>
      </c>
      <c r="M190" s="1">
        <v>19080</v>
      </c>
      <c r="N190" s="1">
        <v>33250</v>
      </c>
      <c r="O190" s="1">
        <v>44812</v>
      </c>
      <c r="P190" s="1">
        <v>33250</v>
      </c>
      <c r="Q190" s="1">
        <v>44812</v>
      </c>
      <c r="R190" s="1">
        <v>22300</v>
      </c>
      <c r="S190" s="1">
        <v>33862</v>
      </c>
      <c r="T190" s="107">
        <v>23530</v>
      </c>
      <c r="U190" s="98">
        <v>938</v>
      </c>
      <c r="V190" s="107">
        <v>39898</v>
      </c>
      <c r="W190" s="98">
        <v>938</v>
      </c>
      <c r="X190" s="1">
        <v>2</v>
      </c>
      <c r="Y190" s="1">
        <v>2</v>
      </c>
      <c r="Z190" s="1">
        <v>2</v>
      </c>
      <c r="AA190" s="1">
        <v>1</v>
      </c>
      <c r="AB190" s="1">
        <v>1</v>
      </c>
      <c r="AC190" s="1">
        <v>55</v>
      </c>
      <c r="AD190" s="1">
        <v>19123</v>
      </c>
      <c r="AE190" s="1" t="s">
        <v>123</v>
      </c>
      <c r="AF190" s="1" t="b">
        <v>0</v>
      </c>
      <c r="AG190" s="1" t="b">
        <v>0</v>
      </c>
      <c r="AH190" s="1" t="b">
        <v>0</v>
      </c>
      <c r="AI190" s="1" t="b">
        <v>0</v>
      </c>
      <c r="AJ190" s="1">
        <v>4</v>
      </c>
      <c r="AK190" s="1">
        <v>295</v>
      </c>
    </row>
    <row r="191" spans="1:37" ht="15.75" customHeight="1">
      <c r="A191" s="1">
        <v>996</v>
      </c>
      <c r="C191" s="1" t="s">
        <v>2466</v>
      </c>
      <c r="D191" s="1" t="s">
        <v>2467</v>
      </c>
      <c r="E191" s="1" t="s">
        <v>2435</v>
      </c>
      <c r="F191" s="1" t="s">
        <v>2436</v>
      </c>
      <c r="H191" s="1" t="s">
        <v>2437</v>
      </c>
      <c r="I191" s="1" t="s">
        <v>2437</v>
      </c>
      <c r="J191" s="8" t="s">
        <v>2468</v>
      </c>
      <c r="K191" s="1">
        <v>-66.050040699999997</v>
      </c>
      <c r="L191" s="1">
        <v>18.402809099999999</v>
      </c>
      <c r="M191" s="1">
        <v>19960</v>
      </c>
      <c r="N191" s="87" t="s">
        <v>1327</v>
      </c>
      <c r="O191" s="87" t="s">
        <v>1327</v>
      </c>
      <c r="P191" s="87">
        <v>20778</v>
      </c>
      <c r="Q191" s="87">
        <v>20778</v>
      </c>
      <c r="R191" s="87">
        <v>9617</v>
      </c>
      <c r="S191" s="87">
        <v>9617</v>
      </c>
      <c r="T191" s="107">
        <v>3420</v>
      </c>
      <c r="U191" s="107">
        <v>200</v>
      </c>
      <c r="V191" s="107">
        <v>3420</v>
      </c>
      <c r="W191" s="107">
        <v>200</v>
      </c>
      <c r="X191" s="1">
        <v>2</v>
      </c>
      <c r="Y191" s="1">
        <v>2</v>
      </c>
      <c r="Z191" s="12">
        <v>9</v>
      </c>
      <c r="AA191" s="1">
        <v>1</v>
      </c>
      <c r="AB191" s="1">
        <v>1</v>
      </c>
      <c r="AC191" s="87">
        <v>43</v>
      </c>
      <c r="AD191" s="87">
        <v>15186</v>
      </c>
      <c r="AE191" s="1" t="s">
        <v>73</v>
      </c>
      <c r="AF191" s="1" t="b">
        <v>1</v>
      </c>
      <c r="AG191" s="1" t="b">
        <v>0</v>
      </c>
      <c r="AH191" s="1" t="b">
        <v>0</v>
      </c>
      <c r="AI191" s="1" t="b">
        <v>0</v>
      </c>
      <c r="AJ191" s="1">
        <v>3</v>
      </c>
      <c r="AK191" s="1">
        <v>12</v>
      </c>
    </row>
    <row r="192" spans="1:37" ht="15.75" customHeight="1">
      <c r="A192" s="1">
        <v>999</v>
      </c>
      <c r="B192" s="1">
        <v>217484</v>
      </c>
      <c r="C192" s="103" t="s">
        <v>2508</v>
      </c>
      <c r="D192" s="1" t="s">
        <v>2509</v>
      </c>
      <c r="E192" s="1" t="s">
        <v>2510</v>
      </c>
      <c r="F192" s="1" t="s">
        <v>2478</v>
      </c>
      <c r="G192" s="1">
        <v>2881</v>
      </c>
      <c r="H192" s="1" t="s">
        <v>538</v>
      </c>
      <c r="I192" s="1" t="s">
        <v>539</v>
      </c>
      <c r="J192" s="8" t="s">
        <v>2511</v>
      </c>
      <c r="K192" s="1">
        <v>-71.527355999999997</v>
      </c>
      <c r="L192" s="1">
        <v>41.484690999999998</v>
      </c>
      <c r="M192" s="1">
        <v>13792</v>
      </c>
      <c r="N192" s="1">
        <v>29485</v>
      </c>
      <c r="O192" s="1">
        <v>45735</v>
      </c>
      <c r="P192" s="1">
        <v>28352</v>
      </c>
      <c r="Q192" s="1">
        <v>44602</v>
      </c>
      <c r="R192" s="1">
        <v>22824</v>
      </c>
      <c r="S192" s="1">
        <v>39074</v>
      </c>
      <c r="T192" s="1" t="s">
        <v>4225</v>
      </c>
      <c r="U192" s="1" t="s">
        <v>4225</v>
      </c>
      <c r="V192" s="1" t="s">
        <v>4225</v>
      </c>
      <c r="W192" s="1" t="s">
        <v>4225</v>
      </c>
      <c r="X192" s="1">
        <v>2</v>
      </c>
      <c r="Y192" s="1">
        <v>2</v>
      </c>
      <c r="Z192" s="1">
        <v>1</v>
      </c>
      <c r="AA192" s="1">
        <v>1</v>
      </c>
      <c r="AB192" s="1">
        <v>1</v>
      </c>
      <c r="AC192" s="1">
        <v>73</v>
      </c>
      <c r="AD192" s="1">
        <v>14812</v>
      </c>
      <c r="AE192" s="1" t="s">
        <v>73</v>
      </c>
      <c r="AF192" s="1" t="b">
        <v>1</v>
      </c>
      <c r="AG192" s="1" t="b">
        <v>0</v>
      </c>
      <c r="AH192" s="1" t="b">
        <v>1</v>
      </c>
      <c r="AI192" s="1" t="b">
        <v>0</v>
      </c>
      <c r="AJ192" s="1">
        <v>2</v>
      </c>
      <c r="AK192" s="1">
        <v>295</v>
      </c>
    </row>
    <row r="193" spans="1:37" ht="15.75" customHeight="1">
      <c r="A193" s="1">
        <v>1001</v>
      </c>
      <c r="B193" s="1">
        <v>137351</v>
      </c>
      <c r="C193" s="1" t="s">
        <v>721</v>
      </c>
      <c r="D193" s="1" t="s">
        <v>722</v>
      </c>
      <c r="E193" s="1" t="s">
        <v>723</v>
      </c>
      <c r="F193" s="1" t="s">
        <v>625</v>
      </c>
      <c r="G193" s="1" t="s">
        <v>724</v>
      </c>
      <c r="H193" s="1" t="s">
        <v>70</v>
      </c>
      <c r="I193" s="1" t="s">
        <v>564</v>
      </c>
      <c r="J193" s="8" t="s">
        <v>725</v>
      </c>
      <c r="K193" s="1">
        <v>-82.413231999999994</v>
      </c>
      <c r="L193" s="1">
        <v>28.061457999999998</v>
      </c>
      <c r="M193" s="1">
        <v>6410</v>
      </c>
      <c r="N193" s="1">
        <v>21410</v>
      </c>
      <c r="O193" s="1">
        <v>32324</v>
      </c>
      <c r="P193" s="1">
        <v>21410</v>
      </c>
      <c r="Q193" s="1">
        <v>32324</v>
      </c>
      <c r="R193" s="1">
        <v>11710</v>
      </c>
      <c r="S193" s="1">
        <v>22624</v>
      </c>
      <c r="T193" s="107">
        <v>8350</v>
      </c>
      <c r="U193" s="107">
        <v>2078</v>
      </c>
      <c r="V193" s="107">
        <v>19048</v>
      </c>
      <c r="W193" s="107">
        <v>2078</v>
      </c>
      <c r="X193" s="1">
        <v>2</v>
      </c>
      <c r="Y193" s="1">
        <v>2</v>
      </c>
      <c r="Z193" s="1">
        <v>5</v>
      </c>
      <c r="AA193" s="1">
        <v>1</v>
      </c>
      <c r="AB193" s="1">
        <v>1</v>
      </c>
      <c r="AC193" s="1">
        <v>47</v>
      </c>
      <c r="AD193" s="1">
        <v>31461</v>
      </c>
      <c r="AE193" s="1" t="s">
        <v>73</v>
      </c>
      <c r="AF193" s="1" t="b">
        <v>0</v>
      </c>
      <c r="AG193" s="1" t="b">
        <v>0</v>
      </c>
      <c r="AH193" s="1" t="b">
        <v>1</v>
      </c>
      <c r="AI193" s="1" t="b">
        <v>0</v>
      </c>
      <c r="AJ193" s="1">
        <v>3</v>
      </c>
      <c r="AK193" s="1">
        <v>363</v>
      </c>
    </row>
    <row r="194" spans="1:37" ht="15.75" customHeight="1">
      <c r="A194" s="1">
        <v>1004</v>
      </c>
      <c r="B194" s="1">
        <v>123961</v>
      </c>
      <c r="C194" s="1" t="s">
        <v>465</v>
      </c>
      <c r="D194" s="1" t="s">
        <v>466</v>
      </c>
      <c r="E194" s="1" t="s">
        <v>384</v>
      </c>
      <c r="F194" s="1" t="s">
        <v>241</v>
      </c>
      <c r="G194" s="1">
        <v>90089</v>
      </c>
      <c r="H194" s="1" t="s">
        <v>167</v>
      </c>
      <c r="I194" s="1" t="s">
        <v>242</v>
      </c>
      <c r="J194" s="8" t="s">
        <v>467</v>
      </c>
      <c r="K194" s="1">
        <v>-118.284168999999</v>
      </c>
      <c r="L194" s="1">
        <v>34.021281000000002</v>
      </c>
      <c r="M194" s="1">
        <v>54259</v>
      </c>
      <c r="N194" s="1">
        <v>72209</v>
      </c>
      <c r="O194" s="1">
        <v>72209</v>
      </c>
      <c r="P194" s="1">
        <v>72209</v>
      </c>
      <c r="Q194" s="1">
        <v>72209</v>
      </c>
      <c r="R194" s="1">
        <v>59395</v>
      </c>
      <c r="S194" s="1">
        <v>59395</v>
      </c>
      <c r="T194" s="107">
        <v>47880</v>
      </c>
      <c r="U194" s="98">
        <v>835</v>
      </c>
      <c r="V194" s="107">
        <v>47880</v>
      </c>
      <c r="W194" s="98">
        <v>835</v>
      </c>
      <c r="X194" s="1">
        <v>2</v>
      </c>
      <c r="Y194" s="1">
        <v>2</v>
      </c>
      <c r="Z194" s="1">
        <v>8</v>
      </c>
      <c r="AA194" s="1">
        <v>2</v>
      </c>
      <c r="AB194" s="1">
        <v>2</v>
      </c>
      <c r="AC194" s="1">
        <v>17</v>
      </c>
      <c r="AD194" s="1">
        <v>18794</v>
      </c>
      <c r="AE194" s="1" t="s">
        <v>123</v>
      </c>
      <c r="AF194" s="1" t="b">
        <v>0</v>
      </c>
      <c r="AG194" s="1" t="b">
        <v>1</v>
      </c>
      <c r="AH194" s="1" t="b">
        <v>1</v>
      </c>
      <c r="AI194" s="1" t="b">
        <v>1</v>
      </c>
      <c r="AJ194" s="1">
        <v>9</v>
      </c>
      <c r="AK194" s="1">
        <v>210</v>
      </c>
    </row>
    <row r="195" spans="1:37" ht="15.75" customHeight="1">
      <c r="A195" s="1">
        <v>1013</v>
      </c>
      <c r="B195" s="1">
        <v>131399</v>
      </c>
      <c r="C195" s="1" t="s">
        <v>596</v>
      </c>
      <c r="D195" s="1" t="s">
        <v>597</v>
      </c>
      <c r="E195" s="1" t="s">
        <v>562</v>
      </c>
      <c r="F195" s="1" t="s">
        <v>563</v>
      </c>
      <c r="G195" s="1">
        <v>20008</v>
      </c>
      <c r="H195" s="1" t="s">
        <v>70</v>
      </c>
      <c r="I195" s="1" t="s">
        <v>564</v>
      </c>
      <c r="J195" s="8" t="s">
        <v>598</v>
      </c>
      <c r="K195" s="1">
        <v>-77.066247000000004</v>
      </c>
      <c r="L195" s="1">
        <v>38.943818999999998</v>
      </c>
      <c r="M195" s="1">
        <v>5756</v>
      </c>
      <c r="N195" s="1">
        <v>28188</v>
      </c>
      <c r="O195" s="1">
        <v>34524</v>
      </c>
      <c r="P195" s="1">
        <v>28188</v>
      </c>
      <c r="Q195" s="1">
        <v>34524</v>
      </c>
      <c r="R195" s="1">
        <v>11763</v>
      </c>
      <c r="S195" s="1">
        <v>18099</v>
      </c>
      <c r="T195" s="107">
        <v>9234</v>
      </c>
      <c r="U195" s="98">
        <v>860</v>
      </c>
      <c r="V195" s="107">
        <v>17748</v>
      </c>
      <c r="W195" s="98">
        <v>860</v>
      </c>
      <c r="X195" s="1">
        <v>1</v>
      </c>
      <c r="Y195" s="1">
        <v>2</v>
      </c>
      <c r="Z195" s="1">
        <v>2</v>
      </c>
      <c r="AA195" s="1">
        <v>1</v>
      </c>
      <c r="AB195" s="1">
        <v>1</v>
      </c>
      <c r="AC195" s="87">
        <v>74</v>
      </c>
      <c r="AD195" s="1">
        <v>3950</v>
      </c>
      <c r="AE195" s="1" t="s">
        <v>73</v>
      </c>
      <c r="AF195" s="1" t="b">
        <v>1</v>
      </c>
      <c r="AG195" s="1" t="b">
        <v>0</v>
      </c>
      <c r="AH195" s="1" t="b">
        <v>1</v>
      </c>
      <c r="AI195" s="1" t="b">
        <v>1</v>
      </c>
      <c r="AJ195" s="1">
        <v>4</v>
      </c>
      <c r="AK195" s="1">
        <v>363</v>
      </c>
    </row>
    <row r="196" spans="1:37" ht="15.75" customHeight="1">
      <c r="A196" s="1">
        <v>1017</v>
      </c>
      <c r="B196" s="1">
        <v>230764</v>
      </c>
      <c r="C196" s="1" t="s">
        <v>2746</v>
      </c>
      <c r="D196" s="1" t="s">
        <v>2747</v>
      </c>
      <c r="E196" s="1" t="s">
        <v>2748</v>
      </c>
      <c r="F196" s="1" t="s">
        <v>2749</v>
      </c>
      <c r="G196" s="1" t="s">
        <v>2750</v>
      </c>
      <c r="H196" s="1" t="s">
        <v>167</v>
      </c>
      <c r="I196" s="1" t="s">
        <v>168</v>
      </c>
      <c r="J196" s="8" t="s">
        <v>2751</v>
      </c>
      <c r="K196" s="1">
        <v>-111.846043999999</v>
      </c>
      <c r="L196" s="1">
        <v>40.762484000000001</v>
      </c>
      <c r="M196" s="1">
        <v>8884</v>
      </c>
      <c r="N196" s="1">
        <v>23673</v>
      </c>
      <c r="O196" s="1">
        <v>42916</v>
      </c>
      <c r="P196" s="1">
        <v>23742</v>
      </c>
      <c r="Q196" s="1">
        <v>42985</v>
      </c>
      <c r="R196" s="1">
        <v>13806</v>
      </c>
      <c r="S196" s="1">
        <v>33049</v>
      </c>
      <c r="T196" s="107">
        <v>6666</v>
      </c>
      <c r="U196" s="107">
        <v>1158</v>
      </c>
      <c r="V196" s="107">
        <v>23537</v>
      </c>
      <c r="W196" s="107">
        <v>1158</v>
      </c>
      <c r="X196" s="1">
        <v>2</v>
      </c>
      <c r="Y196" s="1">
        <v>2</v>
      </c>
      <c r="Z196" s="1">
        <v>7</v>
      </c>
      <c r="AA196" s="1">
        <v>1</v>
      </c>
      <c r="AB196" s="1">
        <v>1</v>
      </c>
      <c r="AC196" s="1">
        <v>76</v>
      </c>
      <c r="AD196" s="1">
        <v>23789</v>
      </c>
      <c r="AE196" s="1" t="s">
        <v>73</v>
      </c>
      <c r="AF196" s="1" t="b">
        <v>0</v>
      </c>
      <c r="AG196" s="1" t="b">
        <v>0</v>
      </c>
      <c r="AH196" s="1" t="b">
        <v>0</v>
      </c>
      <c r="AI196" s="1" t="b">
        <v>0</v>
      </c>
      <c r="AJ196" s="1">
        <v>5</v>
      </c>
      <c r="AK196" s="1">
        <v>210</v>
      </c>
    </row>
    <row r="197" spans="1:37" ht="15.75" customHeight="1">
      <c r="A197" s="1">
        <v>1022</v>
      </c>
      <c r="B197" s="1">
        <v>231174</v>
      </c>
      <c r="C197" s="1" t="s">
        <v>2855</v>
      </c>
      <c r="D197" s="1" t="s">
        <v>2856</v>
      </c>
      <c r="E197" s="1" t="s">
        <v>2857</v>
      </c>
      <c r="F197" s="1" t="s">
        <v>2849</v>
      </c>
      <c r="G197" s="1" t="s">
        <v>2858</v>
      </c>
      <c r="H197" s="1" t="s">
        <v>538</v>
      </c>
      <c r="I197" s="1" t="s">
        <v>539</v>
      </c>
      <c r="J197" s="8" t="s">
        <v>2859</v>
      </c>
      <c r="K197" s="1">
        <v>-73.198127999999997</v>
      </c>
      <c r="L197" s="1">
        <v>44.479261999999999</v>
      </c>
      <c r="M197" s="1">
        <v>17740</v>
      </c>
      <c r="N197" s="1">
        <v>33274</v>
      </c>
      <c r="O197" s="1">
        <v>56890</v>
      </c>
      <c r="P197" s="1">
        <v>31672</v>
      </c>
      <c r="Q197" s="1">
        <v>55288</v>
      </c>
      <c r="R197" s="1">
        <v>23142</v>
      </c>
      <c r="S197" s="1">
        <v>46758</v>
      </c>
      <c r="T197" s="107">
        <v>12294</v>
      </c>
      <c r="U197" s="107">
        <v>2366</v>
      </c>
      <c r="V197" s="107">
        <v>30960</v>
      </c>
      <c r="W197" s="107">
        <v>2366</v>
      </c>
      <c r="X197" s="1">
        <v>2</v>
      </c>
      <c r="Y197" s="1">
        <v>2</v>
      </c>
      <c r="Z197" s="1">
        <v>1</v>
      </c>
      <c r="AA197" s="1">
        <v>1</v>
      </c>
      <c r="AB197" s="1">
        <v>1</v>
      </c>
      <c r="AC197" s="1">
        <v>69</v>
      </c>
      <c r="AD197" s="1">
        <v>11159</v>
      </c>
      <c r="AE197" s="1" t="s">
        <v>73</v>
      </c>
      <c r="AF197" s="1" t="b">
        <v>1</v>
      </c>
      <c r="AG197" s="1" t="b">
        <v>0</v>
      </c>
      <c r="AH197" s="1" t="b">
        <v>1</v>
      </c>
      <c r="AI197" s="1" t="b">
        <v>0</v>
      </c>
      <c r="AJ197" s="1">
        <v>1</v>
      </c>
      <c r="AK197" s="1">
        <v>295</v>
      </c>
    </row>
    <row r="198" spans="1:37" ht="15.75" customHeight="1">
      <c r="A198" s="1">
        <v>1023</v>
      </c>
      <c r="B198" s="1">
        <v>234076</v>
      </c>
      <c r="C198" s="1" t="s">
        <v>2787</v>
      </c>
      <c r="D198" s="1" t="s">
        <v>2788</v>
      </c>
      <c r="E198" s="1" t="s">
        <v>2789</v>
      </c>
      <c r="F198" s="1" t="s">
        <v>2776</v>
      </c>
      <c r="G198" s="1" t="s">
        <v>2790</v>
      </c>
      <c r="H198" s="1" t="s">
        <v>70</v>
      </c>
      <c r="I198" s="1" t="s">
        <v>564</v>
      </c>
      <c r="J198" s="8" t="s">
        <v>2791</v>
      </c>
      <c r="K198" s="1">
        <v>-78.503428</v>
      </c>
      <c r="L198" s="1">
        <v>38.035665000000002</v>
      </c>
      <c r="M198" s="1">
        <v>16853</v>
      </c>
      <c r="N198" s="1">
        <v>32213</v>
      </c>
      <c r="O198" s="1">
        <v>62633</v>
      </c>
      <c r="P198" s="1">
        <v>32213</v>
      </c>
      <c r="Q198" s="1">
        <v>62633</v>
      </c>
      <c r="R198" s="1">
        <v>20603</v>
      </c>
      <c r="S198" s="1">
        <v>51023</v>
      </c>
      <c r="T198" s="107">
        <v>17076</v>
      </c>
      <c r="U198" s="107">
        <v>3108</v>
      </c>
      <c r="V198" s="107">
        <v>28604</v>
      </c>
      <c r="W198" s="107">
        <v>3108</v>
      </c>
      <c r="X198" s="1">
        <v>2</v>
      </c>
      <c r="Y198" s="1">
        <v>2</v>
      </c>
      <c r="Z198" s="1">
        <v>5</v>
      </c>
      <c r="AA198" s="1">
        <v>1</v>
      </c>
      <c r="AB198" s="1">
        <v>1</v>
      </c>
      <c r="AC198" s="1">
        <v>30</v>
      </c>
      <c r="AD198" s="1">
        <v>16331</v>
      </c>
      <c r="AE198" s="1" t="s">
        <v>73</v>
      </c>
      <c r="AF198" s="1" t="b">
        <v>0</v>
      </c>
      <c r="AG198" s="1" t="b">
        <v>0</v>
      </c>
      <c r="AH198" s="1" t="b">
        <v>0</v>
      </c>
      <c r="AI198" s="1" t="b">
        <v>1</v>
      </c>
      <c r="AJ198" s="1">
        <v>8</v>
      </c>
      <c r="AK198" s="1">
        <v>363</v>
      </c>
    </row>
    <row r="199" spans="1:37" ht="15.75" customHeight="1">
      <c r="A199" s="1">
        <v>1031</v>
      </c>
      <c r="B199" s="1">
        <v>236948</v>
      </c>
      <c r="C199" s="1" t="s">
        <v>2870</v>
      </c>
      <c r="D199" s="1" t="s">
        <v>2871</v>
      </c>
      <c r="E199" s="1" t="s">
        <v>2872</v>
      </c>
      <c r="F199" s="1" t="s">
        <v>2864</v>
      </c>
      <c r="G199" s="1" t="s">
        <v>2873</v>
      </c>
      <c r="H199" s="1" t="s">
        <v>167</v>
      </c>
      <c r="I199" s="1" t="s">
        <v>242</v>
      </c>
      <c r="J199" s="8" t="s">
        <v>2874</v>
      </c>
      <c r="K199" s="1">
        <v>-122.313115</v>
      </c>
      <c r="L199" s="1">
        <v>47.656213000000001</v>
      </c>
      <c r="M199" s="1">
        <v>10974</v>
      </c>
      <c r="N199" s="1">
        <v>26595</v>
      </c>
      <c r="O199" s="1">
        <v>51159</v>
      </c>
      <c r="P199" s="1">
        <v>26595</v>
      </c>
      <c r="Q199" s="1">
        <v>51159</v>
      </c>
      <c r="R199" s="1">
        <v>14478</v>
      </c>
      <c r="S199" s="1">
        <v>39042</v>
      </c>
      <c r="T199" s="107">
        <v>16278</v>
      </c>
      <c r="U199" s="107">
        <v>1116</v>
      </c>
      <c r="V199" s="107">
        <v>29178</v>
      </c>
      <c r="W199" s="107">
        <v>1116</v>
      </c>
      <c r="X199" s="1">
        <v>2</v>
      </c>
      <c r="Y199" s="1">
        <v>2</v>
      </c>
      <c r="Z199" s="1">
        <v>8</v>
      </c>
      <c r="AA199" s="1">
        <v>1</v>
      </c>
      <c r="AB199" s="1">
        <v>1</v>
      </c>
      <c r="AC199" s="1">
        <v>45</v>
      </c>
      <c r="AD199" s="1">
        <v>30933</v>
      </c>
      <c r="AE199" s="1" t="s">
        <v>73</v>
      </c>
      <c r="AF199" s="1" t="b">
        <v>0</v>
      </c>
      <c r="AG199" s="1" t="b">
        <v>0</v>
      </c>
      <c r="AH199" s="1" t="b">
        <v>1</v>
      </c>
      <c r="AI199" s="1" t="b">
        <v>0</v>
      </c>
      <c r="AJ199" s="1">
        <v>13</v>
      </c>
      <c r="AK199" s="1">
        <v>210</v>
      </c>
    </row>
    <row r="200" spans="1:37" ht="15.75" customHeight="1">
      <c r="A200" s="1">
        <v>1044</v>
      </c>
      <c r="B200" s="1">
        <v>377564</v>
      </c>
      <c r="C200" s="1" t="s">
        <v>2897</v>
      </c>
      <c r="D200" s="1" t="s">
        <v>2898</v>
      </c>
      <c r="E200" s="1" t="s">
        <v>2899</v>
      </c>
      <c r="F200" s="1" t="s">
        <v>2864</v>
      </c>
      <c r="G200" s="1" t="s">
        <v>2900</v>
      </c>
      <c r="H200" s="1" t="s">
        <v>167</v>
      </c>
      <c r="I200" s="1" t="s">
        <v>242</v>
      </c>
      <c r="J200" s="8" t="s">
        <v>2901</v>
      </c>
      <c r="K200" s="1">
        <v>-122.43854099999901</v>
      </c>
      <c r="L200" s="1">
        <v>47.244593999999999</v>
      </c>
      <c r="M200" s="1">
        <v>11046</v>
      </c>
      <c r="N200" s="1">
        <v>26310</v>
      </c>
      <c r="O200" s="1">
        <v>50874</v>
      </c>
      <c r="P200" s="1">
        <v>26310</v>
      </c>
      <c r="Q200" s="1">
        <v>50874</v>
      </c>
      <c r="R200" s="1">
        <v>15660</v>
      </c>
      <c r="S200" s="1">
        <v>40224</v>
      </c>
      <c r="T200" s="107">
        <v>16278</v>
      </c>
      <c r="U200" s="107">
        <v>1116</v>
      </c>
      <c r="V200" s="107">
        <v>29178</v>
      </c>
      <c r="W200" s="107">
        <v>1116</v>
      </c>
      <c r="X200" s="1">
        <v>2</v>
      </c>
      <c r="Y200" s="1">
        <v>2</v>
      </c>
      <c r="Z200" s="1">
        <v>8</v>
      </c>
      <c r="AA200" s="1">
        <v>1</v>
      </c>
      <c r="AB200" s="1">
        <v>1</v>
      </c>
      <c r="AC200" s="1">
        <v>84</v>
      </c>
      <c r="AD200" s="1">
        <v>4285</v>
      </c>
      <c r="AE200" s="1" t="s">
        <v>73</v>
      </c>
      <c r="AF200" s="1" t="b">
        <v>0</v>
      </c>
      <c r="AG200" s="1" t="b">
        <v>0</v>
      </c>
      <c r="AH200" s="1" t="b">
        <v>0</v>
      </c>
      <c r="AI200" s="1" t="b">
        <v>0</v>
      </c>
      <c r="AJ200" s="1">
        <v>5</v>
      </c>
      <c r="AK200" s="1">
        <v>210</v>
      </c>
    </row>
    <row r="201" spans="1:37" ht="15.75" customHeight="1">
      <c r="A201" s="1">
        <v>1049</v>
      </c>
      <c r="B201" s="1">
        <v>240055</v>
      </c>
      <c r="C201" s="1" t="s">
        <v>2938</v>
      </c>
      <c r="D201" s="1" t="s">
        <v>2939</v>
      </c>
      <c r="E201" s="1" t="s">
        <v>2940</v>
      </c>
      <c r="F201" s="1" t="s">
        <v>2941</v>
      </c>
      <c r="G201" s="1" t="s">
        <v>2942</v>
      </c>
      <c r="H201" s="1" t="s">
        <v>834</v>
      </c>
      <c r="I201" s="1" t="s">
        <v>885</v>
      </c>
      <c r="J201" s="8" t="s">
        <v>2943</v>
      </c>
      <c r="K201" s="1">
        <v>-89.398589999999999</v>
      </c>
      <c r="L201" s="1">
        <v>43.068213999999998</v>
      </c>
      <c r="M201" s="1">
        <v>5172</v>
      </c>
      <c r="N201" s="87">
        <v>27158</v>
      </c>
      <c r="O201" s="87">
        <v>55046</v>
      </c>
      <c r="P201" s="1">
        <v>18942</v>
      </c>
      <c r="Q201" s="1">
        <v>26513</v>
      </c>
      <c r="R201" s="1">
        <v>10292</v>
      </c>
      <c r="S201" s="1">
        <v>17863</v>
      </c>
      <c r="T201" s="107">
        <v>10728</v>
      </c>
      <c r="U201" s="107">
        <v>1469</v>
      </c>
      <c r="V201" s="107">
        <v>24054</v>
      </c>
      <c r="W201" s="107">
        <v>1469</v>
      </c>
      <c r="X201" s="1">
        <v>2</v>
      </c>
      <c r="Y201" s="1">
        <v>2</v>
      </c>
      <c r="Z201" s="1">
        <v>3</v>
      </c>
      <c r="AA201" s="1">
        <v>1</v>
      </c>
      <c r="AB201" s="1">
        <v>1</v>
      </c>
      <c r="AC201" s="1">
        <v>75</v>
      </c>
      <c r="AD201" s="1">
        <v>11940</v>
      </c>
      <c r="AE201" s="1" t="s">
        <v>73</v>
      </c>
      <c r="AF201" s="1" t="b">
        <v>1</v>
      </c>
      <c r="AG201" s="1" t="b">
        <v>0</v>
      </c>
      <c r="AH201" s="1" t="b">
        <v>1</v>
      </c>
      <c r="AI201" s="1" t="b">
        <v>1</v>
      </c>
      <c r="AJ201" s="1">
        <v>4</v>
      </c>
      <c r="AK201" s="1">
        <v>253</v>
      </c>
    </row>
    <row r="202" spans="1:37" ht="15.75" customHeight="1">
      <c r="A202" s="1">
        <v>1053</v>
      </c>
      <c r="B202" s="1">
        <v>240453</v>
      </c>
      <c r="C202" s="1" t="s">
        <v>2950</v>
      </c>
      <c r="D202" s="1" t="s">
        <v>2951</v>
      </c>
      <c r="E202" s="1" t="s">
        <v>2952</v>
      </c>
      <c r="F202" s="1" t="s">
        <v>2941</v>
      </c>
      <c r="G202" s="1" t="s">
        <v>2953</v>
      </c>
      <c r="H202" s="1" t="s">
        <v>834</v>
      </c>
      <c r="I202" s="1" t="s">
        <v>885</v>
      </c>
      <c r="J202" s="8" t="s">
        <v>2954</v>
      </c>
      <c r="K202" s="1">
        <v>-87.880488</v>
      </c>
      <c r="L202" s="1">
        <v>43.076847999999998</v>
      </c>
      <c r="M202" s="1">
        <v>9565</v>
      </c>
      <c r="N202" s="1">
        <v>24231</v>
      </c>
      <c r="O202" s="1">
        <v>35510</v>
      </c>
      <c r="P202" s="1">
        <v>24231</v>
      </c>
      <c r="Q202" s="1">
        <v>35510</v>
      </c>
      <c r="R202" s="1">
        <v>13671</v>
      </c>
      <c r="S202" s="1">
        <v>24950</v>
      </c>
      <c r="T202" s="107">
        <v>10701</v>
      </c>
      <c r="U202" s="107">
        <v>1163</v>
      </c>
      <c r="V202" s="107">
        <v>24132</v>
      </c>
      <c r="W202" s="107">
        <v>1163</v>
      </c>
      <c r="X202" s="1">
        <v>2</v>
      </c>
      <c r="Y202" s="1">
        <v>2</v>
      </c>
      <c r="Z202" s="1">
        <v>3</v>
      </c>
      <c r="AA202" s="1">
        <v>1</v>
      </c>
      <c r="AB202" s="1">
        <v>1</v>
      </c>
      <c r="AC202" s="1">
        <v>73</v>
      </c>
      <c r="AD202" s="1">
        <v>20968</v>
      </c>
      <c r="AE202" s="1" t="s">
        <v>73</v>
      </c>
      <c r="AF202" s="1" t="b">
        <v>0</v>
      </c>
      <c r="AG202" s="1" t="b">
        <v>0</v>
      </c>
      <c r="AH202" s="1" t="b">
        <v>0</v>
      </c>
      <c r="AI202" s="1" t="b">
        <v>0</v>
      </c>
      <c r="AJ202" s="1">
        <v>5</v>
      </c>
      <c r="AK202" s="1">
        <v>253</v>
      </c>
    </row>
    <row r="203" spans="1:37" ht="15.75" customHeight="1">
      <c r="A203" s="1">
        <v>1058</v>
      </c>
      <c r="B203" s="1">
        <v>206349</v>
      </c>
      <c r="C203" s="1" t="s">
        <v>2185</v>
      </c>
      <c r="D203" s="1" t="s">
        <v>2186</v>
      </c>
      <c r="E203" s="1" t="s">
        <v>2187</v>
      </c>
      <c r="F203" s="1" t="s">
        <v>2091</v>
      </c>
      <c r="G203" s="1">
        <v>44124</v>
      </c>
      <c r="H203" s="1" t="s">
        <v>834</v>
      </c>
      <c r="I203" s="1" t="s">
        <v>2188</v>
      </c>
      <c r="J203" s="8" t="s">
        <v>2189</v>
      </c>
      <c r="K203" s="1">
        <v>-81.466716000000005</v>
      </c>
      <c r="L203" s="1">
        <v>41.494971</v>
      </c>
      <c r="M203" s="1">
        <v>31150</v>
      </c>
      <c r="N203" s="1">
        <v>44512</v>
      </c>
      <c r="O203" s="1">
        <v>44512</v>
      </c>
      <c r="P203" s="1">
        <v>43350</v>
      </c>
      <c r="Q203" s="1">
        <v>43350</v>
      </c>
      <c r="R203" s="1">
        <v>36900</v>
      </c>
      <c r="S203" s="1">
        <v>36900</v>
      </c>
      <c r="T203" s="107">
        <v>21852</v>
      </c>
      <c r="U203" s="98">
        <v>340</v>
      </c>
      <c r="V203" s="107">
        <v>21852</v>
      </c>
      <c r="W203" s="98">
        <v>340</v>
      </c>
      <c r="X203" s="1">
        <v>2</v>
      </c>
      <c r="Y203" s="1">
        <v>2</v>
      </c>
      <c r="Z203" s="1">
        <v>3</v>
      </c>
      <c r="AA203" s="1">
        <v>2</v>
      </c>
      <c r="AB203" s="1">
        <v>2</v>
      </c>
      <c r="AC203" s="1">
        <v>90</v>
      </c>
      <c r="AD203" s="1">
        <v>645</v>
      </c>
      <c r="AE203" s="1" t="s">
        <v>123</v>
      </c>
      <c r="AF203" s="1" t="b">
        <v>0</v>
      </c>
      <c r="AG203" s="1" t="b">
        <v>0</v>
      </c>
      <c r="AH203" s="1" t="b">
        <v>1</v>
      </c>
      <c r="AI203" s="1" t="b">
        <v>0</v>
      </c>
      <c r="AJ203" s="1">
        <v>2</v>
      </c>
      <c r="AK203" s="1">
        <v>253</v>
      </c>
    </row>
    <row r="204" spans="1:37" ht="15.75" customHeight="1">
      <c r="A204" s="1">
        <v>1060</v>
      </c>
      <c r="B204" s="1">
        <v>230728</v>
      </c>
      <c r="C204" s="1" t="s">
        <v>2760</v>
      </c>
      <c r="D204" s="1" t="s">
        <v>2761</v>
      </c>
      <c r="E204" s="1" t="s">
        <v>2762</v>
      </c>
      <c r="F204" s="1" t="s">
        <v>2749</v>
      </c>
      <c r="G204" s="1" t="s">
        <v>2763</v>
      </c>
      <c r="H204" s="1" t="s">
        <v>167</v>
      </c>
      <c r="I204" s="1" t="s">
        <v>2764</v>
      </c>
      <c r="J204" s="8" t="s">
        <v>2765</v>
      </c>
      <c r="K204" s="1">
        <v>-111.81391000000001</v>
      </c>
      <c r="L204" s="1">
        <v>41.740747999999897</v>
      </c>
      <c r="M204" s="1">
        <v>7870</v>
      </c>
      <c r="N204" s="1">
        <v>19614</v>
      </c>
      <c r="O204" s="1">
        <v>33264</v>
      </c>
      <c r="P204" s="1">
        <v>20554</v>
      </c>
      <c r="Q204" s="1">
        <v>34204</v>
      </c>
      <c r="R204" s="1">
        <v>10614</v>
      </c>
      <c r="S204" s="1">
        <v>24264</v>
      </c>
      <c r="T204" s="107">
        <v>6164</v>
      </c>
      <c r="U204" s="107">
        <v>1023</v>
      </c>
      <c r="V204" s="107">
        <v>21575</v>
      </c>
      <c r="W204" s="107">
        <v>1023</v>
      </c>
      <c r="X204" s="1">
        <v>2</v>
      </c>
      <c r="Y204" s="1">
        <v>2</v>
      </c>
      <c r="Z204" s="1">
        <v>7</v>
      </c>
      <c r="AA204" s="1">
        <v>1</v>
      </c>
      <c r="AB204" s="1">
        <v>1</v>
      </c>
      <c r="AC204" s="1">
        <v>90</v>
      </c>
      <c r="AD204" s="1">
        <v>24838</v>
      </c>
      <c r="AE204" s="1" t="s">
        <v>73</v>
      </c>
      <c r="AF204" s="1" t="b">
        <v>1</v>
      </c>
      <c r="AG204" s="1" t="b">
        <v>0</v>
      </c>
      <c r="AH204" s="1" t="b">
        <v>1</v>
      </c>
      <c r="AI204" s="1" t="b">
        <v>0</v>
      </c>
      <c r="AJ204" s="1">
        <v>4</v>
      </c>
      <c r="AK204" s="1">
        <v>210</v>
      </c>
    </row>
    <row r="205" spans="1:37" ht="15.75" customHeight="1">
      <c r="A205" s="1">
        <v>1064</v>
      </c>
      <c r="B205" s="1">
        <v>234030</v>
      </c>
      <c r="C205" s="1" t="s">
        <v>2807</v>
      </c>
      <c r="D205" s="1" t="s">
        <v>2808</v>
      </c>
      <c r="E205" s="1" t="s">
        <v>2809</v>
      </c>
      <c r="F205" s="1" t="s">
        <v>2776</v>
      </c>
      <c r="G205" s="1" t="s">
        <v>2810</v>
      </c>
      <c r="H205" s="1" t="s">
        <v>70</v>
      </c>
      <c r="I205" s="1" t="s">
        <v>564</v>
      </c>
      <c r="J205" s="8" t="s">
        <v>2811</v>
      </c>
      <c r="K205" s="1">
        <v>-77.453597000000002</v>
      </c>
      <c r="L205" s="1">
        <v>37.547631000000003</v>
      </c>
      <c r="M205" s="1">
        <v>13624</v>
      </c>
      <c r="N205" s="1">
        <v>31172</v>
      </c>
      <c r="O205" s="1">
        <v>51204</v>
      </c>
      <c r="P205" s="1">
        <v>31172</v>
      </c>
      <c r="Q205" s="1">
        <v>51204</v>
      </c>
      <c r="R205" s="1">
        <v>19666</v>
      </c>
      <c r="S205" s="1">
        <v>39698</v>
      </c>
      <c r="T205" s="107">
        <v>12703</v>
      </c>
      <c r="U205" s="107">
        <v>2497</v>
      </c>
      <c r="V205" s="107">
        <v>26041</v>
      </c>
      <c r="W205" s="107">
        <v>2497</v>
      </c>
      <c r="X205" s="1">
        <v>2</v>
      </c>
      <c r="Y205" s="1">
        <v>2</v>
      </c>
      <c r="Z205" s="1">
        <v>5</v>
      </c>
      <c r="AA205" s="1">
        <v>1</v>
      </c>
      <c r="AB205" s="1">
        <v>1</v>
      </c>
      <c r="AC205" s="1">
        <v>81</v>
      </c>
      <c r="AD205" s="1">
        <v>23865</v>
      </c>
      <c r="AE205" s="1" t="s">
        <v>73</v>
      </c>
      <c r="AF205" s="1" t="b">
        <v>0</v>
      </c>
      <c r="AG205" s="1" t="b">
        <v>0</v>
      </c>
      <c r="AH205" s="1" t="b">
        <v>1</v>
      </c>
      <c r="AI205" s="1" t="b">
        <v>0</v>
      </c>
      <c r="AJ205" s="1">
        <v>4</v>
      </c>
      <c r="AK205" s="1">
        <v>363</v>
      </c>
    </row>
    <row r="206" spans="1:37" ht="15.75" customHeight="1">
      <c r="A206" s="1">
        <v>1068</v>
      </c>
      <c r="B206" s="1">
        <v>233921</v>
      </c>
      <c r="C206" s="1" t="s">
        <v>2821</v>
      </c>
      <c r="D206" s="1" t="s">
        <v>2822</v>
      </c>
      <c r="E206" s="1" t="s">
        <v>2823</v>
      </c>
      <c r="F206" s="1" t="s">
        <v>2776</v>
      </c>
      <c r="G206" s="1" t="s">
        <v>2824</v>
      </c>
      <c r="H206" s="1" t="s">
        <v>70</v>
      </c>
      <c r="I206" s="1" t="s">
        <v>564</v>
      </c>
      <c r="J206" s="8" t="s">
        <v>2825</v>
      </c>
      <c r="K206" s="1">
        <v>-80.423675000000003</v>
      </c>
      <c r="L206" s="1">
        <v>37.229011999999997</v>
      </c>
      <c r="M206" s="1">
        <v>13230</v>
      </c>
      <c r="N206" s="1">
        <v>26240</v>
      </c>
      <c r="O206" s="1">
        <v>44024</v>
      </c>
      <c r="P206" s="1">
        <v>26240</v>
      </c>
      <c r="Q206" s="1">
        <v>44024</v>
      </c>
      <c r="R206" s="1">
        <v>17320</v>
      </c>
      <c r="S206" s="1">
        <v>35104</v>
      </c>
      <c r="T206" s="107">
        <v>13701</v>
      </c>
      <c r="U206" s="107">
        <v>2329</v>
      </c>
      <c r="V206" s="107">
        <v>27614</v>
      </c>
      <c r="W206" s="107">
        <v>2329</v>
      </c>
      <c r="X206" s="1">
        <v>2</v>
      </c>
      <c r="Y206" s="1">
        <v>2</v>
      </c>
      <c r="Z206" s="1">
        <v>5</v>
      </c>
      <c r="AA206" s="1">
        <v>1</v>
      </c>
      <c r="AB206" s="1">
        <v>1</v>
      </c>
      <c r="AC206" s="1">
        <v>71</v>
      </c>
      <c r="AD206" s="1">
        <v>25791</v>
      </c>
      <c r="AE206" s="1" t="s">
        <v>73</v>
      </c>
      <c r="AF206" s="1" t="b">
        <v>1</v>
      </c>
      <c r="AG206" s="1" t="b">
        <v>1</v>
      </c>
      <c r="AH206" s="1" t="b">
        <v>1</v>
      </c>
      <c r="AI206" s="1" t="b">
        <v>0</v>
      </c>
      <c r="AJ206" s="1">
        <v>11</v>
      </c>
      <c r="AK206" s="1">
        <v>363</v>
      </c>
    </row>
    <row r="207" spans="1:37" ht="15.75" customHeight="1">
      <c r="A207" s="1">
        <v>1079</v>
      </c>
      <c r="B207" s="1">
        <v>236939</v>
      </c>
      <c r="C207" s="1" t="s">
        <v>2914</v>
      </c>
      <c r="D207" s="1" t="s">
        <v>2915</v>
      </c>
      <c r="E207" s="1" t="s">
        <v>2916</v>
      </c>
      <c r="F207" s="1" t="s">
        <v>2864</v>
      </c>
      <c r="G207" s="1" t="s">
        <v>2917</v>
      </c>
      <c r="H207" s="1" t="s">
        <v>167</v>
      </c>
      <c r="I207" s="1" t="s">
        <v>242</v>
      </c>
      <c r="J207" s="8" t="s">
        <v>2918</v>
      </c>
      <c r="K207" s="1">
        <v>-117.15816799999899</v>
      </c>
      <c r="L207" s="1">
        <v>46.730447999999903</v>
      </c>
      <c r="M207" s="1">
        <v>11391</v>
      </c>
      <c r="N207" s="1">
        <v>27249</v>
      </c>
      <c r="O207" s="1">
        <v>41675</v>
      </c>
      <c r="P207" s="1">
        <v>27249</v>
      </c>
      <c r="Q207" s="1">
        <v>41675</v>
      </c>
      <c r="R207" s="1">
        <v>15893</v>
      </c>
      <c r="S207" s="1">
        <v>30319</v>
      </c>
      <c r="T207" s="107">
        <v>11781</v>
      </c>
      <c r="U207" s="107">
        <v>1682</v>
      </c>
      <c r="V207" s="107">
        <v>25879</v>
      </c>
      <c r="W207" s="107">
        <v>1682</v>
      </c>
      <c r="X207" s="1">
        <v>2</v>
      </c>
      <c r="Y207" s="1">
        <v>2</v>
      </c>
      <c r="Z207" s="1">
        <v>8</v>
      </c>
      <c r="AA207" s="1">
        <v>1</v>
      </c>
      <c r="AB207" s="1">
        <v>1</v>
      </c>
      <c r="AC207" s="1">
        <v>72</v>
      </c>
      <c r="AD207" s="1">
        <v>24904</v>
      </c>
      <c r="AE207" s="1" t="s">
        <v>73</v>
      </c>
      <c r="AF207" s="1" t="b">
        <v>1</v>
      </c>
      <c r="AG207" s="1" t="b">
        <v>0</v>
      </c>
      <c r="AH207" s="1" t="b">
        <v>1</v>
      </c>
      <c r="AI207" s="1" t="b">
        <v>1</v>
      </c>
      <c r="AJ207" s="1">
        <v>7</v>
      </c>
      <c r="AK207" s="1">
        <v>210</v>
      </c>
    </row>
    <row r="208" spans="1:37" ht="15.75" customHeight="1">
      <c r="A208" s="1">
        <v>1086</v>
      </c>
      <c r="B208" s="1">
        <v>179867</v>
      </c>
      <c r="C208" s="1" t="s">
        <v>1627</v>
      </c>
      <c r="D208" s="1" t="s">
        <v>1628</v>
      </c>
      <c r="E208" s="1" t="s">
        <v>1600</v>
      </c>
      <c r="F208" s="1" t="s">
        <v>1584</v>
      </c>
      <c r="G208" s="1" t="s">
        <v>1629</v>
      </c>
      <c r="H208" s="1" t="s">
        <v>834</v>
      </c>
      <c r="I208" s="1" t="s">
        <v>835</v>
      </c>
      <c r="J208" s="8" t="s">
        <v>1630</v>
      </c>
      <c r="K208" s="1">
        <v>-90.310603999999998</v>
      </c>
      <c r="L208" s="1">
        <v>38.647928999999998</v>
      </c>
      <c r="M208" s="1">
        <v>51533</v>
      </c>
      <c r="N208" s="1">
        <v>71975</v>
      </c>
      <c r="O208" s="1">
        <v>71975</v>
      </c>
      <c r="P208" s="1">
        <v>71975</v>
      </c>
      <c r="Q208" s="1">
        <v>71975</v>
      </c>
      <c r="R208" s="1">
        <v>57331</v>
      </c>
      <c r="S208" s="1">
        <v>57331</v>
      </c>
      <c r="T208" s="107">
        <v>56300</v>
      </c>
      <c r="U208" s="98">
        <v>262</v>
      </c>
      <c r="V208" s="107">
        <v>56300</v>
      </c>
      <c r="W208" s="98">
        <v>262</v>
      </c>
      <c r="X208" s="1">
        <v>2</v>
      </c>
      <c r="Y208" s="1">
        <v>2</v>
      </c>
      <c r="Z208" s="1">
        <v>4</v>
      </c>
      <c r="AA208" s="1">
        <v>2</v>
      </c>
      <c r="AB208" s="1">
        <v>2</v>
      </c>
      <c r="AC208" s="1">
        <v>17</v>
      </c>
      <c r="AD208" s="1">
        <v>7555</v>
      </c>
      <c r="AE208" s="1" t="s">
        <v>123</v>
      </c>
      <c r="AF208" s="1" t="b">
        <v>0</v>
      </c>
      <c r="AG208" s="1" t="b">
        <v>0</v>
      </c>
      <c r="AH208" s="1" t="b">
        <v>0</v>
      </c>
      <c r="AI208" s="1" t="b">
        <v>0</v>
      </c>
      <c r="AJ208" s="1">
        <v>11</v>
      </c>
      <c r="AK208" s="1">
        <v>253</v>
      </c>
    </row>
    <row r="209" spans="1:37" ht="15.75" customHeight="1">
      <c r="A209" s="1">
        <v>1097</v>
      </c>
      <c r="B209" s="1">
        <v>172644</v>
      </c>
      <c r="C209" s="1" t="s">
        <v>1490</v>
      </c>
      <c r="D209" s="1" t="s">
        <v>1491</v>
      </c>
      <c r="E209" s="1" t="s">
        <v>1458</v>
      </c>
      <c r="F209" s="1" t="s">
        <v>1403</v>
      </c>
      <c r="G209" s="1">
        <v>48202</v>
      </c>
      <c r="H209" s="1" t="s">
        <v>834</v>
      </c>
      <c r="I209" s="1" t="s">
        <v>885</v>
      </c>
      <c r="J209" s="8" t="s">
        <v>1492</v>
      </c>
      <c r="K209" s="1">
        <v>-83.138368999999997</v>
      </c>
      <c r="L209" s="1">
        <v>42.417167999999997</v>
      </c>
      <c r="M209" s="1">
        <v>12729</v>
      </c>
      <c r="N209" s="1">
        <v>26289</v>
      </c>
      <c r="O209" s="1">
        <v>40763</v>
      </c>
      <c r="P209" s="1">
        <v>28491</v>
      </c>
      <c r="Q209" s="1">
        <v>42965</v>
      </c>
      <c r="R209" s="1">
        <v>18771</v>
      </c>
      <c r="S209" s="1">
        <v>33245</v>
      </c>
      <c r="T209" s="107">
        <v>16285</v>
      </c>
      <c r="U209" s="107">
        <v>1941</v>
      </c>
      <c r="V209" s="107">
        <v>35274</v>
      </c>
      <c r="W209" s="107">
        <v>1941</v>
      </c>
      <c r="X209" s="1">
        <v>2</v>
      </c>
      <c r="Y209" s="1">
        <v>2</v>
      </c>
      <c r="Z209" s="1">
        <v>3</v>
      </c>
      <c r="AA209" s="1">
        <v>1</v>
      </c>
      <c r="AB209" s="1">
        <v>1</v>
      </c>
      <c r="AC209" s="1">
        <v>81</v>
      </c>
      <c r="AD209" s="1">
        <v>17220</v>
      </c>
      <c r="AE209" s="1" t="s">
        <v>73</v>
      </c>
      <c r="AF209" s="1" t="b">
        <v>0</v>
      </c>
      <c r="AG209" s="1" t="b">
        <v>0</v>
      </c>
      <c r="AH209" s="1" t="b">
        <v>0</v>
      </c>
      <c r="AI209" s="1" t="b">
        <v>0</v>
      </c>
      <c r="AJ209" s="1">
        <v>2</v>
      </c>
      <c r="AK209" s="1">
        <v>253</v>
      </c>
    </row>
    <row r="210" spans="1:37" ht="15.75" customHeight="1">
      <c r="A210" s="1">
        <v>1099</v>
      </c>
      <c r="B210" s="1">
        <v>168227</v>
      </c>
      <c r="C210" s="1" t="s">
        <v>1302</v>
      </c>
      <c r="D210" s="1" t="s">
        <v>1303</v>
      </c>
      <c r="E210" s="1" t="s">
        <v>1150</v>
      </c>
      <c r="F210" s="1" t="s">
        <v>1151</v>
      </c>
      <c r="G210" s="1">
        <v>2115</v>
      </c>
      <c r="H210" s="1" t="s">
        <v>538</v>
      </c>
      <c r="I210" s="1" t="s">
        <v>539</v>
      </c>
      <c r="J210" s="8" t="s">
        <v>1304</v>
      </c>
      <c r="K210" s="1">
        <v>-71.094982999999999</v>
      </c>
      <c r="L210" s="1">
        <v>42.336632000000002</v>
      </c>
      <c r="M210" s="1">
        <v>34977</v>
      </c>
      <c r="N210" s="1">
        <v>54071</v>
      </c>
      <c r="O210" s="1">
        <v>54071</v>
      </c>
      <c r="P210" s="1">
        <v>54071</v>
      </c>
      <c r="Q210" s="1">
        <v>54071</v>
      </c>
      <c r="R210" s="1">
        <v>43307</v>
      </c>
      <c r="S210" s="1">
        <v>43307</v>
      </c>
      <c r="T210" s="107">
        <v>38600</v>
      </c>
      <c r="U210" s="98">
        <v>0</v>
      </c>
      <c r="V210" s="107">
        <v>38600</v>
      </c>
      <c r="W210" s="98">
        <v>0</v>
      </c>
      <c r="X210" s="1">
        <v>2</v>
      </c>
      <c r="Y210" s="1">
        <v>2</v>
      </c>
      <c r="Z210" s="1">
        <v>1</v>
      </c>
      <c r="AA210" s="1">
        <v>2</v>
      </c>
      <c r="AB210" s="1">
        <v>2</v>
      </c>
      <c r="AC210" s="1">
        <v>71</v>
      </c>
      <c r="AD210" s="1">
        <v>4317</v>
      </c>
      <c r="AE210" s="1" t="s">
        <v>123</v>
      </c>
      <c r="AF210" s="1" t="b">
        <v>0</v>
      </c>
      <c r="AG210" s="1" t="b">
        <v>0</v>
      </c>
      <c r="AH210" s="1" t="b">
        <v>0</v>
      </c>
      <c r="AI210" s="1" t="b">
        <v>0</v>
      </c>
      <c r="AJ210" s="1">
        <v>6</v>
      </c>
      <c r="AK210" s="1">
        <v>295</v>
      </c>
    </row>
    <row r="211" spans="1:37" ht="15.75" customHeight="1">
      <c r="A211" s="1">
        <v>1105</v>
      </c>
      <c r="B211" s="1">
        <v>216764</v>
      </c>
      <c r="C211" s="1" t="s">
        <v>2425</v>
      </c>
      <c r="D211" s="1" t="s">
        <v>2426</v>
      </c>
      <c r="E211" s="1" t="s">
        <v>2427</v>
      </c>
      <c r="F211" s="1" t="s">
        <v>2274</v>
      </c>
      <c r="G211" s="1">
        <v>19383</v>
      </c>
      <c r="H211" s="1" t="s">
        <v>538</v>
      </c>
      <c r="I211" s="1" t="s">
        <v>1797</v>
      </c>
      <c r="J211" s="8" t="s">
        <v>2428</v>
      </c>
      <c r="K211" s="1">
        <v>-75.598119999999994</v>
      </c>
      <c r="L211" s="1">
        <v>39.953398</v>
      </c>
      <c r="M211" s="1">
        <v>10111</v>
      </c>
      <c r="N211" s="1">
        <v>26773</v>
      </c>
      <c r="O211" s="1">
        <v>38253</v>
      </c>
      <c r="P211" s="1">
        <v>26773</v>
      </c>
      <c r="Q211" s="1">
        <v>38253</v>
      </c>
      <c r="R211" s="1">
        <v>15671</v>
      </c>
      <c r="S211" s="1">
        <v>27151</v>
      </c>
      <c r="T211" s="107">
        <v>9288</v>
      </c>
      <c r="U211" s="107">
        <v>2610</v>
      </c>
      <c r="V211" s="107">
        <v>13932</v>
      </c>
      <c r="W211" s="107">
        <v>2610</v>
      </c>
      <c r="X211" s="1">
        <v>2</v>
      </c>
      <c r="Y211" s="1">
        <v>2</v>
      </c>
      <c r="Z211" s="1">
        <v>2</v>
      </c>
      <c r="AA211" s="1">
        <v>1</v>
      </c>
      <c r="AB211" s="1">
        <v>1</v>
      </c>
      <c r="AC211" s="1">
        <v>64</v>
      </c>
      <c r="AD211" s="1">
        <v>14397</v>
      </c>
      <c r="AE211" s="1" t="s">
        <v>73</v>
      </c>
      <c r="AF211" s="1" t="b">
        <v>0</v>
      </c>
      <c r="AG211" s="1" t="b">
        <v>0</v>
      </c>
      <c r="AH211" s="1" t="b">
        <v>0</v>
      </c>
      <c r="AI211" s="1" t="b">
        <v>0</v>
      </c>
      <c r="AJ211" s="1">
        <v>2</v>
      </c>
      <c r="AK211" s="1">
        <v>295</v>
      </c>
    </row>
    <row r="212" spans="1:37" ht="15.75" customHeight="1">
      <c r="A212" s="1">
        <v>1107</v>
      </c>
      <c r="B212" s="1">
        <v>238032</v>
      </c>
      <c r="C212" s="1" t="s">
        <v>2971</v>
      </c>
      <c r="D212" s="1" t="s">
        <v>2972</v>
      </c>
      <c r="E212" s="1" t="s">
        <v>2973</v>
      </c>
      <c r="F212" s="1" t="s">
        <v>2964</v>
      </c>
      <c r="G212" s="1">
        <v>26506</v>
      </c>
      <c r="H212" s="1" t="s">
        <v>70</v>
      </c>
      <c r="I212" s="1" t="s">
        <v>564</v>
      </c>
      <c r="J212" s="8" t="s">
        <v>2974</v>
      </c>
      <c r="K212" s="1">
        <v>-79.954391000000001</v>
      </c>
      <c r="L212" s="1">
        <v>39.634371000000002</v>
      </c>
      <c r="M212" s="1">
        <v>8376</v>
      </c>
      <c r="N212" s="1">
        <v>22472</v>
      </c>
      <c r="O212" s="1">
        <v>37712</v>
      </c>
      <c r="P212" s="1">
        <v>20236</v>
      </c>
      <c r="Q212" s="1">
        <v>35476</v>
      </c>
      <c r="R212" s="1">
        <v>11896</v>
      </c>
      <c r="S212" s="1">
        <v>27136</v>
      </c>
      <c r="T212" s="107">
        <v>10134</v>
      </c>
      <c r="U212" s="98">
        <v>0</v>
      </c>
      <c r="V212" s="107">
        <v>26154</v>
      </c>
      <c r="W212" s="98">
        <v>0</v>
      </c>
      <c r="X212" s="1">
        <v>2</v>
      </c>
      <c r="Y212" s="1">
        <v>2</v>
      </c>
      <c r="Z212" s="1">
        <v>5</v>
      </c>
      <c r="AA212" s="1">
        <v>1</v>
      </c>
      <c r="AB212" s="1">
        <v>1</v>
      </c>
      <c r="AC212" s="1">
        <v>76</v>
      </c>
      <c r="AD212" s="1">
        <v>22350</v>
      </c>
      <c r="AE212" s="1" t="s">
        <v>73</v>
      </c>
      <c r="AF212" s="1" t="b">
        <v>1</v>
      </c>
      <c r="AG212" s="1" t="b">
        <v>0</v>
      </c>
      <c r="AH212" s="1" t="b">
        <v>0</v>
      </c>
      <c r="AI212" s="1" t="b">
        <v>0</v>
      </c>
      <c r="AJ212" s="1">
        <v>7</v>
      </c>
      <c r="AK212" s="1">
        <v>363</v>
      </c>
    </row>
    <row r="213" spans="1:37" ht="15.75" customHeight="1">
      <c r="A213" s="1">
        <v>1114</v>
      </c>
      <c r="B213" s="1">
        <v>149772</v>
      </c>
      <c r="C213" s="1" t="s">
        <v>971</v>
      </c>
      <c r="D213" s="1" t="s">
        <v>972</v>
      </c>
      <c r="E213" s="1" t="s">
        <v>973</v>
      </c>
      <c r="F213" s="1" t="s">
        <v>884</v>
      </c>
      <c r="G213" s="1">
        <v>61455</v>
      </c>
      <c r="H213" s="1" t="s">
        <v>834</v>
      </c>
      <c r="I213" s="1" t="s">
        <v>885</v>
      </c>
      <c r="J213" s="8" t="s">
        <v>974</v>
      </c>
      <c r="K213" s="1">
        <v>-90.685234999999906</v>
      </c>
      <c r="L213" s="1">
        <v>40.465620999999999</v>
      </c>
      <c r="M213" s="1">
        <v>12897</v>
      </c>
      <c r="N213" s="1">
        <v>25835</v>
      </c>
      <c r="O213" s="1">
        <v>25835</v>
      </c>
      <c r="P213" s="1">
        <v>27495</v>
      </c>
      <c r="Q213" s="1">
        <v>27495</v>
      </c>
      <c r="R213" s="1">
        <v>17865</v>
      </c>
      <c r="S213" s="1">
        <v>17865</v>
      </c>
      <c r="T213" s="107">
        <v>8156</v>
      </c>
      <c r="U213" s="107">
        <v>3840</v>
      </c>
      <c r="V213" s="107">
        <v>8156</v>
      </c>
      <c r="W213" s="107">
        <v>3840</v>
      </c>
      <c r="X213" s="1">
        <v>2</v>
      </c>
      <c r="Y213" s="1">
        <v>2</v>
      </c>
      <c r="Z213" s="1">
        <v>3</v>
      </c>
      <c r="AA213" s="1">
        <v>1</v>
      </c>
      <c r="AB213" s="1">
        <v>1</v>
      </c>
      <c r="AC213" s="1">
        <v>59</v>
      </c>
      <c r="AD213" s="1">
        <v>8543</v>
      </c>
      <c r="AE213" s="1" t="s">
        <v>73</v>
      </c>
      <c r="AF213" s="1" t="b">
        <v>0</v>
      </c>
      <c r="AG213" s="1" t="b">
        <v>0</v>
      </c>
      <c r="AH213" s="1" t="b">
        <v>0</v>
      </c>
      <c r="AI213" s="1" t="b">
        <v>0</v>
      </c>
      <c r="AJ213" s="1">
        <v>1</v>
      </c>
      <c r="AK213" s="1">
        <v>253</v>
      </c>
    </row>
    <row r="214" spans="1:37" ht="15.75" customHeight="1">
      <c r="A214" s="1">
        <v>1115</v>
      </c>
      <c r="B214" s="1">
        <v>172699</v>
      </c>
      <c r="C214" s="1" t="s">
        <v>1495</v>
      </c>
      <c r="D214" s="1" t="s">
        <v>1496</v>
      </c>
      <c r="E214" s="1" t="s">
        <v>1497</v>
      </c>
      <c r="F214" s="1" t="s">
        <v>1403</v>
      </c>
      <c r="G214" s="1" t="s">
        <v>1498</v>
      </c>
      <c r="H214" s="1" t="s">
        <v>834</v>
      </c>
      <c r="I214" s="1" t="s">
        <v>885</v>
      </c>
      <c r="J214" s="8" t="s">
        <v>1499</v>
      </c>
      <c r="K214" s="1">
        <v>-85.615119999999905</v>
      </c>
      <c r="L214" s="1">
        <v>42.282589000000002</v>
      </c>
      <c r="M214" s="1">
        <v>11943</v>
      </c>
      <c r="N214" s="1">
        <v>25139</v>
      </c>
      <c r="O214" s="1">
        <v>27895</v>
      </c>
      <c r="P214" s="1">
        <v>25139</v>
      </c>
      <c r="Q214" s="1">
        <v>27895</v>
      </c>
      <c r="R214" s="1">
        <v>16929</v>
      </c>
      <c r="S214" s="1">
        <v>19685</v>
      </c>
      <c r="T214" s="107">
        <v>16360</v>
      </c>
      <c r="U214" s="98">
        <v>923</v>
      </c>
      <c r="V214" s="107">
        <v>30432</v>
      </c>
      <c r="W214" s="98">
        <v>923</v>
      </c>
      <c r="X214" s="1">
        <v>2</v>
      </c>
      <c r="Y214" s="1">
        <v>2</v>
      </c>
      <c r="Z214" s="1">
        <v>3</v>
      </c>
      <c r="AA214" s="1">
        <v>1</v>
      </c>
      <c r="AB214" s="1">
        <v>1</v>
      </c>
      <c r="AC214" s="1">
        <v>82</v>
      </c>
      <c r="AD214" s="1">
        <v>18313</v>
      </c>
      <c r="AE214" s="1" t="s">
        <v>73</v>
      </c>
      <c r="AF214" s="1" t="b">
        <v>0</v>
      </c>
      <c r="AG214" s="1" t="b">
        <v>0</v>
      </c>
      <c r="AH214" s="1" t="b">
        <v>0</v>
      </c>
      <c r="AI214" s="1" t="b">
        <v>0</v>
      </c>
      <c r="AJ214" s="1">
        <v>2</v>
      </c>
      <c r="AK214" s="1">
        <v>253</v>
      </c>
    </row>
    <row r="215" spans="1:37" ht="15.75" customHeight="1">
      <c r="A215" s="1">
        <v>1117</v>
      </c>
      <c r="B215" s="1">
        <v>237011</v>
      </c>
      <c r="C215" s="103" t="s">
        <v>2929</v>
      </c>
      <c r="D215" s="1" t="s">
        <v>2930</v>
      </c>
      <c r="E215" s="1" t="s">
        <v>2931</v>
      </c>
      <c r="F215" s="1" t="s">
        <v>2864</v>
      </c>
      <c r="G215" s="1" t="s">
        <v>2932</v>
      </c>
      <c r="H215" s="1" t="s">
        <v>167</v>
      </c>
      <c r="I215" s="1" t="s">
        <v>242</v>
      </c>
      <c r="J215" s="8" t="s">
        <v>2933</v>
      </c>
      <c r="K215" s="1">
        <v>-122.48487299999999</v>
      </c>
      <c r="L215" s="1">
        <v>48.737235999999903</v>
      </c>
      <c r="M215" s="1">
        <v>8183</v>
      </c>
      <c r="N215" s="1">
        <v>23555</v>
      </c>
      <c r="O215" s="1">
        <v>38067</v>
      </c>
      <c r="P215" s="1">
        <v>23555</v>
      </c>
      <c r="Q215" s="1">
        <v>38067</v>
      </c>
      <c r="R215" s="1">
        <v>12314</v>
      </c>
      <c r="S215" s="1">
        <v>26826</v>
      </c>
      <c r="T215" s="1" t="s">
        <v>4225</v>
      </c>
      <c r="U215" s="1" t="s">
        <v>4225</v>
      </c>
      <c r="V215" s="1" t="s">
        <v>4225</v>
      </c>
      <c r="W215" s="1" t="s">
        <v>4225</v>
      </c>
      <c r="X215" s="1">
        <v>2</v>
      </c>
      <c r="Y215" s="1">
        <v>2</v>
      </c>
      <c r="Z215" s="1">
        <v>8</v>
      </c>
      <c r="AA215" s="1">
        <v>1</v>
      </c>
      <c r="AB215" s="1">
        <v>1</v>
      </c>
      <c r="AC215" s="1">
        <v>83</v>
      </c>
      <c r="AD215" s="1">
        <v>14592</v>
      </c>
      <c r="AE215" s="1" t="s">
        <v>73</v>
      </c>
      <c r="AF215" s="1" t="b">
        <v>0</v>
      </c>
      <c r="AG215" s="1" t="b">
        <v>0</v>
      </c>
      <c r="AH215" s="1" t="b">
        <v>1</v>
      </c>
      <c r="AI215" s="1" t="b">
        <v>0</v>
      </c>
      <c r="AJ215" s="1">
        <v>1</v>
      </c>
      <c r="AK215" s="1">
        <v>210</v>
      </c>
    </row>
    <row r="216" spans="1:37" ht="15.75" customHeight="1">
      <c r="A216" s="1">
        <v>1118</v>
      </c>
      <c r="B216" s="1">
        <v>168263</v>
      </c>
      <c r="C216" s="103" t="s">
        <v>1313</v>
      </c>
      <c r="D216" s="1" t="s">
        <v>1314</v>
      </c>
      <c r="E216" s="1" t="s">
        <v>1315</v>
      </c>
      <c r="F216" s="1" t="s">
        <v>1151</v>
      </c>
      <c r="G216" s="1" t="s">
        <v>1316</v>
      </c>
      <c r="H216" s="1" t="s">
        <v>538</v>
      </c>
      <c r="I216" s="1" t="s">
        <v>539</v>
      </c>
      <c r="J216" s="8" t="s">
        <v>1317</v>
      </c>
      <c r="K216" s="1">
        <v>-72.795672999999994</v>
      </c>
      <c r="L216" s="1">
        <v>42.131588999999998</v>
      </c>
      <c r="M216" s="1">
        <v>9715</v>
      </c>
      <c r="N216" s="1">
        <v>24076</v>
      </c>
      <c r="O216" s="1">
        <v>30156</v>
      </c>
      <c r="P216" s="1">
        <v>24076</v>
      </c>
      <c r="Q216" s="1">
        <v>30156</v>
      </c>
      <c r="R216" s="1">
        <v>13387</v>
      </c>
      <c r="S216" s="1">
        <v>19467</v>
      </c>
      <c r="T216" s="1" t="s">
        <v>4225</v>
      </c>
      <c r="U216" s="1" t="s">
        <v>4225</v>
      </c>
      <c r="V216" s="1" t="s">
        <v>4225</v>
      </c>
      <c r="W216" s="1" t="s">
        <v>4225</v>
      </c>
      <c r="X216" s="1">
        <v>2</v>
      </c>
      <c r="Y216" s="1">
        <v>2</v>
      </c>
      <c r="Z216" s="1">
        <v>1</v>
      </c>
      <c r="AA216" s="1">
        <v>1</v>
      </c>
      <c r="AB216" s="1">
        <v>1</v>
      </c>
      <c r="AC216" s="1">
        <v>78</v>
      </c>
      <c r="AD216" s="1">
        <v>5633</v>
      </c>
      <c r="AE216" s="1" t="s">
        <v>73</v>
      </c>
      <c r="AF216" s="1" t="b">
        <v>0</v>
      </c>
      <c r="AG216" s="1" t="b">
        <v>0</v>
      </c>
      <c r="AH216" s="1" t="b">
        <v>0</v>
      </c>
      <c r="AI216" s="1" t="b">
        <v>0</v>
      </c>
      <c r="AJ216" s="1">
        <v>1</v>
      </c>
      <c r="AK216" s="1">
        <v>295</v>
      </c>
    </row>
    <row r="217" spans="1:37" ht="15.75" customHeight="1">
      <c r="A217" s="1">
        <v>1119</v>
      </c>
      <c r="B217" s="1">
        <v>125897</v>
      </c>
      <c r="C217" s="1" t="s">
        <v>485</v>
      </c>
      <c r="D217" s="1" t="s">
        <v>486</v>
      </c>
      <c r="E217" s="1" t="s">
        <v>487</v>
      </c>
      <c r="F217" s="1" t="s">
        <v>241</v>
      </c>
      <c r="G217" s="1" t="s">
        <v>488</v>
      </c>
      <c r="H217" s="1" t="s">
        <v>167</v>
      </c>
      <c r="I217" s="1" t="s">
        <v>242</v>
      </c>
      <c r="J217" s="8" t="s">
        <v>489</v>
      </c>
      <c r="K217" s="1">
        <v>-118.341146999999</v>
      </c>
      <c r="L217" s="1">
        <v>34.208010999999999</v>
      </c>
      <c r="M217" s="1">
        <v>38460</v>
      </c>
      <c r="N217" s="1">
        <v>54633</v>
      </c>
      <c r="O217" s="1">
        <v>54633</v>
      </c>
      <c r="P217" s="1">
        <v>57801</v>
      </c>
      <c r="Q217" s="1">
        <v>57801</v>
      </c>
      <c r="R217" s="1">
        <v>44643</v>
      </c>
      <c r="S217" s="1">
        <v>44643</v>
      </c>
      <c r="T217" s="107">
        <v>40140</v>
      </c>
      <c r="U217" s="107">
        <v>1530</v>
      </c>
      <c r="V217" s="107">
        <v>40140</v>
      </c>
      <c r="W217" s="107">
        <v>1530</v>
      </c>
      <c r="X217" s="1">
        <v>2</v>
      </c>
      <c r="Y217" s="1">
        <v>2</v>
      </c>
      <c r="Z217" s="1">
        <v>8</v>
      </c>
      <c r="AA217" s="1">
        <v>2</v>
      </c>
      <c r="AB217" s="1">
        <v>2</v>
      </c>
      <c r="AC217" s="1">
        <v>66</v>
      </c>
      <c r="AD217" s="1">
        <v>1104</v>
      </c>
      <c r="AE217" s="1" t="s">
        <v>123</v>
      </c>
      <c r="AF217" s="1" t="b">
        <v>0</v>
      </c>
      <c r="AG217" s="1" t="b">
        <v>1</v>
      </c>
      <c r="AH217" s="1" t="b">
        <v>1</v>
      </c>
      <c r="AI217" s="1" t="b">
        <v>0</v>
      </c>
      <c r="AJ217" s="1">
        <v>6</v>
      </c>
      <c r="AK217" s="1">
        <v>210</v>
      </c>
    </row>
    <row r="218" spans="1:37" ht="15.75" customHeight="1">
      <c r="A218" s="1">
        <v>1125</v>
      </c>
      <c r="B218" s="1">
        <v>130794</v>
      </c>
      <c r="C218" s="1" t="s">
        <v>554</v>
      </c>
      <c r="D218" s="1" t="s">
        <v>555</v>
      </c>
      <c r="E218" s="1" t="s">
        <v>556</v>
      </c>
      <c r="F218" s="1" t="s">
        <v>537</v>
      </c>
      <c r="G218" s="1">
        <v>6520</v>
      </c>
      <c r="H218" s="1" t="s">
        <v>538</v>
      </c>
      <c r="I218" s="1" t="s">
        <v>539</v>
      </c>
      <c r="J218" s="8" t="s">
        <v>557</v>
      </c>
      <c r="K218" s="1">
        <v>-72.926687999999999</v>
      </c>
      <c r="L218" s="1">
        <v>41.311157999999999</v>
      </c>
      <c r="M218" s="1">
        <v>51400</v>
      </c>
      <c r="N218" s="1">
        <v>71290</v>
      </c>
      <c r="O218" s="1">
        <v>71290</v>
      </c>
      <c r="P218" s="87">
        <v>77050</v>
      </c>
      <c r="Q218" s="87">
        <v>77050</v>
      </c>
      <c r="R218" s="87" t="s">
        <v>1327</v>
      </c>
      <c r="S218" s="87" t="s">
        <v>1327</v>
      </c>
      <c r="T218" s="107">
        <v>44500</v>
      </c>
      <c r="U218" s="98">
        <v>0</v>
      </c>
      <c r="V218" s="107">
        <v>44500</v>
      </c>
      <c r="W218" s="98">
        <v>0</v>
      </c>
      <c r="X218" s="1">
        <v>2</v>
      </c>
      <c r="Y218" s="1">
        <v>2</v>
      </c>
      <c r="Z218" s="1">
        <v>1</v>
      </c>
      <c r="AA218" s="1">
        <v>2</v>
      </c>
      <c r="AB218" s="1">
        <v>2</v>
      </c>
      <c r="AC218" s="1">
        <v>6</v>
      </c>
      <c r="AD218" s="1">
        <v>5472</v>
      </c>
      <c r="AE218" s="1" t="s">
        <v>123</v>
      </c>
      <c r="AF218" s="1" t="b">
        <v>0</v>
      </c>
      <c r="AG218" s="1" t="b">
        <v>1</v>
      </c>
      <c r="AH218" s="1" t="b">
        <v>1</v>
      </c>
      <c r="AI218" s="1" t="b">
        <v>0</v>
      </c>
      <c r="AJ218" s="1">
        <v>3</v>
      </c>
      <c r="AK218" s="1">
        <v>295</v>
      </c>
    </row>
    <row r="219" spans="1:37" ht="15.75" customHeight="1">
      <c r="A219"/>
      <c r="B219"/>
      <c r="C219"/>
      <c r="D219"/>
      <c r="E219"/>
      <c r="F219"/>
      <c r="G219"/>
      <c r="H219"/>
      <c r="I219"/>
      <c r="J219"/>
      <c r="K219"/>
      <c r="L219"/>
      <c r="M219"/>
      <c r="N219"/>
      <c r="O219"/>
      <c r="P219"/>
      <c r="Q219"/>
      <c r="R219"/>
      <c r="S219"/>
      <c r="T219"/>
      <c r="U219"/>
      <c r="V219"/>
      <c r="W219"/>
      <c r="X219"/>
      <c r="Y219"/>
      <c r="Z219"/>
      <c r="AA219"/>
      <c r="AB219"/>
      <c r="AC219"/>
      <c r="AD219"/>
      <c r="AE219"/>
      <c r="AF219"/>
    </row>
    <row r="220" spans="1:37" ht="15.75" customHeight="1">
      <c r="A220"/>
      <c r="B220"/>
      <c r="C220"/>
      <c r="D220"/>
      <c r="E220"/>
      <c r="F220"/>
      <c r="G220"/>
      <c r="H220"/>
      <c r="I220"/>
      <c r="J220"/>
      <c r="K220"/>
      <c r="L220"/>
      <c r="M220"/>
      <c r="N220"/>
      <c r="O220"/>
      <c r="P220"/>
      <c r="Q220"/>
      <c r="R220"/>
      <c r="S220"/>
      <c r="T220"/>
      <c r="U220"/>
      <c r="V220"/>
      <c r="W220"/>
      <c r="X220"/>
      <c r="Y220"/>
      <c r="Z220"/>
      <c r="AA220"/>
      <c r="AB220"/>
      <c r="AC220"/>
      <c r="AD220"/>
      <c r="AE220"/>
      <c r="AF220"/>
    </row>
    <row r="221" spans="1:37" ht="15.75" customHeight="1">
      <c r="A221"/>
      <c r="B221"/>
      <c r="C221"/>
      <c r="D221"/>
      <c r="E221"/>
      <c r="F221"/>
      <c r="G221"/>
      <c r="H221"/>
      <c r="I221"/>
      <c r="J221"/>
      <c r="K221"/>
      <c r="L221"/>
      <c r="M221"/>
      <c r="N221"/>
      <c r="O221"/>
      <c r="P221"/>
      <c r="Q221"/>
      <c r="R221"/>
      <c r="S221"/>
      <c r="T221"/>
      <c r="U221"/>
      <c r="V221"/>
      <c r="W221"/>
      <c r="X221"/>
      <c r="Y221"/>
      <c r="Z221"/>
      <c r="AA221"/>
      <c r="AB221"/>
      <c r="AC221"/>
      <c r="AD221"/>
      <c r="AE221"/>
      <c r="AF221"/>
    </row>
    <row r="222" spans="1:37" ht="15.75" customHeight="1">
      <c r="A222"/>
      <c r="B222"/>
      <c r="C222"/>
      <c r="D222"/>
      <c r="E222"/>
      <c r="F222"/>
      <c r="G222"/>
      <c r="H222"/>
      <c r="I222"/>
      <c r="J222"/>
      <c r="K222"/>
      <c r="L222"/>
      <c r="M222"/>
      <c r="N222"/>
      <c r="O222"/>
      <c r="P222"/>
      <c r="Q222"/>
      <c r="R222"/>
      <c r="S222"/>
      <c r="T222"/>
      <c r="U222"/>
      <c r="V222"/>
      <c r="W222"/>
      <c r="X222"/>
      <c r="Y222"/>
      <c r="Z222"/>
      <c r="AA222"/>
      <c r="AB222"/>
      <c r="AC222"/>
      <c r="AD222"/>
      <c r="AE222"/>
      <c r="AF222"/>
    </row>
    <row r="223" spans="1:37" ht="15.75" customHeight="1">
      <c r="A223"/>
      <c r="B223"/>
      <c r="C223"/>
      <c r="D223"/>
      <c r="E223"/>
      <c r="F223"/>
      <c r="G223"/>
      <c r="H223"/>
      <c r="I223"/>
      <c r="J223"/>
      <c r="K223"/>
      <c r="L223"/>
      <c r="M223"/>
      <c r="N223"/>
      <c r="O223"/>
      <c r="P223"/>
      <c r="Q223"/>
      <c r="R223"/>
      <c r="S223"/>
      <c r="T223"/>
      <c r="U223"/>
      <c r="V223"/>
      <c r="W223"/>
      <c r="X223"/>
      <c r="Y223"/>
      <c r="Z223"/>
      <c r="AA223"/>
      <c r="AB223"/>
      <c r="AC223"/>
      <c r="AD223"/>
      <c r="AE223"/>
      <c r="AF223"/>
    </row>
    <row r="224" spans="1:37" ht="15.75" customHeight="1">
      <c r="A224"/>
      <c r="B224"/>
      <c r="C224"/>
      <c r="D224"/>
      <c r="E224"/>
      <c r="F224"/>
      <c r="G224"/>
      <c r="H224"/>
      <c r="I224"/>
      <c r="J224"/>
      <c r="K224"/>
      <c r="L224"/>
      <c r="M224"/>
      <c r="N224"/>
      <c r="O224"/>
      <c r="P224"/>
      <c r="Q224"/>
      <c r="R224"/>
      <c r="S224"/>
      <c r="T224"/>
      <c r="U224"/>
      <c r="V224"/>
      <c r="W224"/>
      <c r="X224"/>
      <c r="Y224"/>
      <c r="Z224"/>
      <c r="AA224"/>
      <c r="AB224"/>
      <c r="AC224"/>
      <c r="AD224"/>
      <c r="AE224"/>
      <c r="AF224"/>
    </row>
    <row r="225" spans="1:32" ht="15.75" customHeight="1">
      <c r="A225"/>
      <c r="B225"/>
      <c r="C225"/>
      <c r="D225"/>
      <c r="E225"/>
      <c r="F225"/>
      <c r="G225"/>
      <c r="H225"/>
      <c r="I225"/>
      <c r="J225"/>
      <c r="K225"/>
      <c r="L225"/>
      <c r="M225"/>
      <c r="N225"/>
      <c r="O225"/>
      <c r="P225"/>
      <c r="Q225"/>
      <c r="R225"/>
      <c r="S225"/>
      <c r="T225"/>
      <c r="U225"/>
      <c r="V225"/>
      <c r="W225"/>
      <c r="X225"/>
      <c r="Y225"/>
      <c r="Z225"/>
      <c r="AA225"/>
      <c r="AB225"/>
      <c r="AC225"/>
      <c r="AD225"/>
      <c r="AE225"/>
      <c r="AF225"/>
    </row>
    <row r="226" spans="1:32" ht="15.75" customHeight="1">
      <c r="A226"/>
      <c r="B226"/>
      <c r="C226"/>
      <c r="D226"/>
      <c r="E226"/>
      <c r="F226"/>
      <c r="G226"/>
      <c r="H226"/>
      <c r="I226"/>
      <c r="J226"/>
      <c r="K226"/>
      <c r="L226"/>
      <c r="M226"/>
      <c r="N226"/>
      <c r="O226"/>
      <c r="P226"/>
      <c r="Q226"/>
      <c r="R226"/>
      <c r="S226"/>
      <c r="T226"/>
      <c r="U226"/>
      <c r="V226"/>
      <c r="W226"/>
      <c r="X226"/>
      <c r="Y226"/>
      <c r="Z226"/>
      <c r="AA226"/>
      <c r="AB226"/>
      <c r="AC226"/>
      <c r="AD226"/>
      <c r="AE226"/>
      <c r="AF226"/>
    </row>
    <row r="227" spans="1:32" ht="15.75" customHeight="1">
      <c r="A227"/>
      <c r="B227"/>
      <c r="C227"/>
      <c r="D227"/>
      <c r="E227"/>
      <c r="F227"/>
      <c r="G227"/>
      <c r="H227"/>
      <c r="I227"/>
      <c r="J227"/>
      <c r="K227"/>
      <c r="L227"/>
      <c r="M227"/>
      <c r="N227"/>
      <c r="O227"/>
      <c r="P227"/>
      <c r="Q227"/>
      <c r="R227"/>
      <c r="S227"/>
      <c r="T227"/>
      <c r="U227"/>
      <c r="V227"/>
      <c r="W227"/>
      <c r="X227"/>
      <c r="Y227"/>
      <c r="Z227"/>
      <c r="AA227"/>
      <c r="AB227"/>
      <c r="AC227"/>
      <c r="AD227"/>
      <c r="AE227"/>
      <c r="AF227"/>
    </row>
    <row r="228" spans="1:32" ht="15.75" customHeight="1">
      <c r="A228"/>
      <c r="B228"/>
      <c r="C228"/>
      <c r="D228"/>
      <c r="E228"/>
      <c r="F228"/>
      <c r="G228"/>
      <c r="H228"/>
      <c r="I228"/>
      <c r="J228"/>
      <c r="K228"/>
      <c r="L228"/>
      <c r="M228"/>
      <c r="N228"/>
      <c r="O228"/>
      <c r="P228"/>
      <c r="Q228"/>
      <c r="R228"/>
      <c r="S228"/>
      <c r="T228"/>
      <c r="U228"/>
      <c r="V228"/>
      <c r="W228"/>
      <c r="X228"/>
      <c r="Y228"/>
      <c r="Z228"/>
      <c r="AA228"/>
      <c r="AB228"/>
      <c r="AC228"/>
      <c r="AD228"/>
      <c r="AE228"/>
      <c r="AF228"/>
    </row>
    <row r="229" spans="1:32" ht="15.75" customHeight="1">
      <c r="A229"/>
      <c r="B229"/>
      <c r="C229"/>
      <c r="D229"/>
      <c r="E229"/>
      <c r="F229"/>
      <c r="G229"/>
      <c r="H229"/>
      <c r="I229"/>
      <c r="J229"/>
      <c r="K229"/>
      <c r="L229"/>
      <c r="M229"/>
      <c r="N229"/>
      <c r="O229"/>
      <c r="P229"/>
      <c r="Q229"/>
      <c r="R229"/>
      <c r="S229"/>
      <c r="T229"/>
      <c r="U229"/>
      <c r="V229"/>
      <c r="W229"/>
      <c r="X229"/>
      <c r="Y229"/>
      <c r="Z229"/>
      <c r="AA229"/>
      <c r="AB229"/>
      <c r="AC229"/>
      <c r="AD229"/>
      <c r="AE229"/>
      <c r="AF229"/>
    </row>
    <row r="230" spans="1:32" ht="15.75" customHeight="1">
      <c r="A230"/>
      <c r="B230"/>
      <c r="C230"/>
      <c r="D230"/>
      <c r="E230"/>
      <c r="F230"/>
      <c r="G230"/>
      <c r="H230"/>
      <c r="I230"/>
      <c r="J230"/>
      <c r="K230"/>
      <c r="L230"/>
      <c r="M230"/>
      <c r="N230"/>
      <c r="O230"/>
      <c r="P230"/>
      <c r="Q230"/>
      <c r="R230"/>
      <c r="S230"/>
      <c r="T230"/>
      <c r="U230"/>
      <c r="V230"/>
      <c r="W230"/>
      <c r="X230"/>
      <c r="Y230"/>
      <c r="Z230"/>
      <c r="AA230"/>
      <c r="AB230"/>
      <c r="AC230"/>
      <c r="AD230"/>
      <c r="AE230"/>
      <c r="AF230"/>
    </row>
    <row r="231" spans="1:32" ht="15.75" customHeight="1">
      <c r="A231"/>
      <c r="B231"/>
      <c r="C231"/>
      <c r="D231"/>
      <c r="E231"/>
      <c r="F231"/>
      <c r="G231"/>
      <c r="H231"/>
      <c r="I231"/>
      <c r="J231"/>
      <c r="K231"/>
      <c r="L231"/>
      <c r="M231"/>
      <c r="N231"/>
      <c r="O231"/>
      <c r="P231"/>
      <c r="Q231"/>
      <c r="R231"/>
      <c r="S231"/>
      <c r="T231"/>
      <c r="U231"/>
      <c r="V231"/>
      <c r="W231"/>
      <c r="X231"/>
      <c r="Y231"/>
      <c r="Z231"/>
      <c r="AA231"/>
      <c r="AB231"/>
      <c r="AC231"/>
      <c r="AD231"/>
      <c r="AE231"/>
      <c r="AF231"/>
    </row>
    <row r="232" spans="1:32" ht="15.75" customHeight="1">
      <c r="A232"/>
      <c r="B232"/>
      <c r="C232"/>
      <c r="D232"/>
      <c r="E232"/>
      <c r="F232"/>
      <c r="G232"/>
      <c r="H232"/>
      <c r="I232"/>
      <c r="J232"/>
      <c r="K232"/>
      <c r="L232"/>
      <c r="M232"/>
      <c r="N232"/>
      <c r="O232"/>
      <c r="P232"/>
      <c r="Q232"/>
      <c r="R232"/>
      <c r="S232"/>
      <c r="T232"/>
      <c r="U232"/>
      <c r="V232"/>
      <c r="W232"/>
      <c r="X232"/>
      <c r="Y232"/>
      <c r="Z232"/>
      <c r="AA232"/>
      <c r="AB232"/>
      <c r="AC232"/>
      <c r="AD232"/>
      <c r="AE232"/>
      <c r="AF232"/>
    </row>
    <row r="233" spans="1:32" ht="15.75" customHeight="1">
      <c r="A233"/>
      <c r="B233"/>
      <c r="C233"/>
      <c r="D233"/>
      <c r="E233"/>
      <c r="F233"/>
      <c r="G233"/>
      <c r="H233"/>
      <c r="I233"/>
      <c r="J233"/>
      <c r="K233"/>
      <c r="L233"/>
      <c r="M233"/>
      <c r="N233"/>
      <c r="O233"/>
      <c r="P233"/>
      <c r="Q233"/>
      <c r="R233"/>
      <c r="S233"/>
      <c r="T233"/>
      <c r="U233"/>
      <c r="V233"/>
      <c r="W233"/>
      <c r="X233"/>
      <c r="Y233"/>
      <c r="Z233"/>
      <c r="AA233"/>
      <c r="AB233"/>
      <c r="AC233"/>
      <c r="AD233"/>
      <c r="AE233"/>
      <c r="AF233"/>
    </row>
    <row r="234" spans="1:32" ht="15.75" customHeight="1">
      <c r="A234"/>
      <c r="B234"/>
      <c r="C234"/>
      <c r="D234"/>
      <c r="E234"/>
      <c r="F234"/>
      <c r="G234"/>
      <c r="H234"/>
      <c r="I234"/>
      <c r="J234"/>
      <c r="K234"/>
      <c r="L234"/>
      <c r="M234"/>
      <c r="N234"/>
      <c r="O234"/>
      <c r="P234"/>
      <c r="Q234"/>
      <c r="R234"/>
      <c r="S234"/>
      <c r="T234"/>
      <c r="U234"/>
      <c r="V234"/>
      <c r="W234"/>
      <c r="X234"/>
      <c r="Y234"/>
      <c r="Z234"/>
      <c r="AA234"/>
      <c r="AB234"/>
      <c r="AC234"/>
      <c r="AD234"/>
      <c r="AE234"/>
      <c r="AF234"/>
    </row>
    <row r="235" spans="1:32" ht="15.75" customHeight="1">
      <c r="A235"/>
      <c r="B235"/>
      <c r="C235"/>
      <c r="D235"/>
      <c r="E235"/>
      <c r="F235"/>
      <c r="G235"/>
      <c r="H235"/>
      <c r="I235"/>
      <c r="J235"/>
      <c r="K235"/>
      <c r="L235"/>
      <c r="M235"/>
      <c r="N235"/>
      <c r="O235"/>
      <c r="P235"/>
      <c r="Q235"/>
      <c r="R235"/>
      <c r="S235"/>
      <c r="T235"/>
      <c r="U235"/>
      <c r="V235"/>
      <c r="W235"/>
      <c r="X235"/>
      <c r="Y235"/>
      <c r="Z235"/>
      <c r="AA235"/>
      <c r="AB235"/>
      <c r="AC235"/>
      <c r="AD235"/>
      <c r="AE235"/>
      <c r="AF235"/>
    </row>
    <row r="236" spans="1:32" ht="15.75" customHeight="1">
      <c r="A236"/>
      <c r="B236"/>
      <c r="C236"/>
      <c r="D236"/>
      <c r="E236"/>
      <c r="F236"/>
      <c r="G236"/>
      <c r="H236"/>
      <c r="I236"/>
      <c r="J236"/>
      <c r="K236"/>
      <c r="L236"/>
      <c r="M236"/>
      <c r="N236"/>
      <c r="O236"/>
      <c r="P236"/>
      <c r="Q236"/>
      <c r="R236"/>
      <c r="S236"/>
      <c r="T236"/>
      <c r="U236"/>
      <c r="V236"/>
      <c r="W236"/>
      <c r="X236"/>
      <c r="Y236"/>
      <c r="Z236"/>
      <c r="AA236"/>
      <c r="AB236"/>
      <c r="AC236"/>
      <c r="AD236"/>
      <c r="AE236"/>
      <c r="AF236"/>
    </row>
    <row r="237" spans="1:32" ht="15.75" customHeight="1">
      <c r="A237"/>
      <c r="B237"/>
      <c r="C237"/>
      <c r="D237"/>
      <c r="E237"/>
      <c r="F237"/>
      <c r="G237"/>
      <c r="H237"/>
      <c r="I237"/>
      <c r="J237"/>
      <c r="K237"/>
      <c r="L237"/>
      <c r="M237"/>
      <c r="N237"/>
      <c r="O237"/>
      <c r="P237"/>
      <c r="Q237"/>
      <c r="R237"/>
      <c r="S237"/>
      <c r="T237"/>
      <c r="U237"/>
      <c r="V237"/>
      <c r="W237"/>
      <c r="X237"/>
      <c r="Y237"/>
      <c r="Z237"/>
      <c r="AA237"/>
      <c r="AB237"/>
      <c r="AC237"/>
      <c r="AD237"/>
      <c r="AE237"/>
      <c r="AF237"/>
    </row>
    <row r="238" spans="1:32" ht="15.75" customHeight="1">
      <c r="A238"/>
      <c r="B238"/>
      <c r="C238"/>
      <c r="D238"/>
      <c r="E238"/>
      <c r="F238"/>
      <c r="G238"/>
      <c r="H238"/>
      <c r="I238"/>
      <c r="J238"/>
      <c r="K238"/>
      <c r="L238"/>
      <c r="M238"/>
      <c r="N238"/>
      <c r="O238"/>
      <c r="P238"/>
      <c r="Q238"/>
      <c r="R238"/>
      <c r="S238"/>
      <c r="T238"/>
      <c r="U238"/>
      <c r="V238"/>
      <c r="W238"/>
      <c r="X238"/>
      <c r="Y238"/>
      <c r="Z238"/>
      <c r="AA238"/>
      <c r="AB238"/>
      <c r="AC238"/>
      <c r="AD238"/>
      <c r="AE238"/>
      <c r="AF238"/>
    </row>
    <row r="239" spans="1:32" ht="15.75" customHeight="1">
      <c r="A239"/>
      <c r="B239"/>
      <c r="C239"/>
      <c r="D239"/>
      <c r="E239"/>
      <c r="F239"/>
      <c r="G239"/>
      <c r="H239"/>
      <c r="I239"/>
      <c r="J239"/>
      <c r="K239"/>
      <c r="L239"/>
      <c r="M239"/>
      <c r="N239"/>
      <c r="O239"/>
      <c r="P239"/>
      <c r="Q239"/>
      <c r="R239"/>
      <c r="S239"/>
      <c r="T239"/>
      <c r="U239"/>
      <c r="V239"/>
      <c r="W239"/>
      <c r="X239"/>
      <c r="Y239"/>
      <c r="Z239"/>
      <c r="AA239"/>
      <c r="AB239"/>
      <c r="AC239"/>
      <c r="AD239"/>
      <c r="AE239"/>
      <c r="AF239"/>
    </row>
    <row r="240" spans="1:32" ht="15.75" customHeight="1">
      <c r="A240"/>
      <c r="B240"/>
      <c r="C240"/>
      <c r="D240"/>
      <c r="E240"/>
      <c r="F240"/>
      <c r="G240"/>
      <c r="H240"/>
      <c r="I240"/>
      <c r="J240"/>
      <c r="K240"/>
      <c r="L240"/>
      <c r="M240"/>
      <c r="N240"/>
      <c r="O240"/>
      <c r="P240"/>
      <c r="Q240"/>
      <c r="R240"/>
      <c r="S240"/>
      <c r="T240"/>
      <c r="U240"/>
      <c r="V240"/>
      <c r="W240"/>
      <c r="X240"/>
      <c r="Y240"/>
      <c r="Z240"/>
      <c r="AA240"/>
      <c r="AB240"/>
      <c r="AC240"/>
      <c r="AD240"/>
      <c r="AE240"/>
      <c r="AF240"/>
    </row>
    <row r="241" spans="1:32" ht="15.75" customHeight="1">
      <c r="A241"/>
      <c r="B241"/>
      <c r="C241"/>
      <c r="D241"/>
      <c r="E241"/>
      <c r="F241"/>
      <c r="G241"/>
      <c r="H241"/>
      <c r="I241"/>
      <c r="J241"/>
      <c r="K241"/>
      <c r="L241"/>
      <c r="M241"/>
      <c r="N241"/>
      <c r="O241"/>
      <c r="P241"/>
      <c r="Q241"/>
      <c r="R241"/>
      <c r="S241"/>
      <c r="T241"/>
      <c r="U241"/>
      <c r="V241"/>
      <c r="W241"/>
      <c r="X241"/>
      <c r="Y241"/>
      <c r="Z241"/>
      <c r="AA241"/>
      <c r="AB241"/>
      <c r="AC241"/>
      <c r="AD241"/>
      <c r="AE241"/>
      <c r="AF241"/>
    </row>
    <row r="242" spans="1:32" ht="15.75" customHeight="1">
      <c r="A242"/>
      <c r="B242"/>
      <c r="C242"/>
      <c r="D242"/>
      <c r="E242"/>
      <c r="F242"/>
      <c r="G242"/>
      <c r="H242"/>
      <c r="I242"/>
      <c r="J242"/>
      <c r="K242"/>
      <c r="L242"/>
      <c r="M242"/>
      <c r="N242"/>
      <c r="O242"/>
      <c r="P242"/>
      <c r="Q242"/>
      <c r="R242"/>
      <c r="S242"/>
      <c r="T242"/>
      <c r="U242"/>
      <c r="V242"/>
      <c r="W242"/>
      <c r="X242"/>
      <c r="Y242"/>
      <c r="Z242"/>
      <c r="AA242"/>
      <c r="AB242"/>
      <c r="AC242"/>
      <c r="AD242"/>
      <c r="AE242"/>
      <c r="AF242"/>
    </row>
    <row r="243" spans="1:32" ht="15.75" customHeight="1">
      <c r="A243"/>
      <c r="B243"/>
      <c r="C243"/>
      <c r="D243"/>
      <c r="E243"/>
      <c r="F243"/>
      <c r="G243"/>
      <c r="H243"/>
      <c r="I243"/>
      <c r="J243"/>
      <c r="K243"/>
      <c r="L243"/>
      <c r="M243"/>
      <c r="N243"/>
      <c r="O243"/>
      <c r="P243"/>
      <c r="Q243"/>
      <c r="R243"/>
      <c r="S243"/>
      <c r="T243"/>
      <c r="U243"/>
      <c r="V243"/>
      <c r="W243"/>
      <c r="X243"/>
      <c r="Y243"/>
      <c r="Z243"/>
      <c r="AA243"/>
      <c r="AB243"/>
      <c r="AC243"/>
      <c r="AD243"/>
      <c r="AE243"/>
      <c r="AF243"/>
    </row>
    <row r="244" spans="1:32" ht="15.75" customHeight="1">
      <c r="A244"/>
      <c r="B244"/>
      <c r="C244"/>
      <c r="D244"/>
      <c r="E244"/>
      <c r="F244"/>
      <c r="G244"/>
      <c r="H244"/>
      <c r="I244"/>
      <c r="J244"/>
      <c r="K244"/>
      <c r="L244"/>
      <c r="M244"/>
      <c r="N244"/>
      <c r="O244"/>
      <c r="P244"/>
      <c r="Q244"/>
      <c r="R244"/>
      <c r="S244"/>
      <c r="T244"/>
      <c r="U244"/>
      <c r="V244"/>
      <c r="W244"/>
      <c r="X244"/>
      <c r="Y244"/>
      <c r="Z244"/>
      <c r="AA244"/>
      <c r="AB244"/>
      <c r="AC244"/>
      <c r="AD244"/>
      <c r="AE244"/>
      <c r="AF244"/>
    </row>
    <row r="245" spans="1:32" ht="15.75" customHeight="1">
      <c r="A245"/>
      <c r="B245"/>
      <c r="C245"/>
      <c r="D245"/>
      <c r="E245"/>
      <c r="F245"/>
      <c r="G245"/>
      <c r="H245"/>
      <c r="I245"/>
      <c r="J245"/>
      <c r="K245"/>
      <c r="L245"/>
      <c r="M245"/>
      <c r="N245"/>
      <c r="O245"/>
      <c r="P245"/>
      <c r="Q245"/>
      <c r="R245"/>
      <c r="S245"/>
      <c r="T245"/>
      <c r="U245"/>
      <c r="V245"/>
      <c r="W245"/>
      <c r="X245"/>
      <c r="Y245"/>
      <c r="Z245"/>
      <c r="AA245"/>
      <c r="AB245"/>
      <c r="AC245"/>
      <c r="AD245"/>
      <c r="AE245"/>
      <c r="AF245"/>
    </row>
    <row r="246" spans="1:32" ht="15.75" customHeight="1">
      <c r="A246"/>
      <c r="B246"/>
      <c r="C246"/>
      <c r="D246"/>
      <c r="E246"/>
      <c r="F246"/>
      <c r="G246"/>
      <c r="H246"/>
      <c r="I246"/>
      <c r="J246"/>
      <c r="K246"/>
      <c r="L246"/>
      <c r="M246"/>
      <c r="N246"/>
      <c r="O246"/>
      <c r="P246"/>
      <c r="Q246"/>
      <c r="R246"/>
      <c r="S246"/>
      <c r="T246"/>
      <c r="U246"/>
      <c r="V246"/>
      <c r="W246"/>
      <c r="X246"/>
      <c r="Y246"/>
      <c r="Z246"/>
      <c r="AA246"/>
      <c r="AB246"/>
      <c r="AC246"/>
      <c r="AD246"/>
      <c r="AE246"/>
      <c r="AF246"/>
    </row>
    <row r="247" spans="1:32" ht="15.75" customHeight="1">
      <c r="A247"/>
      <c r="B247"/>
      <c r="C247"/>
      <c r="D247"/>
      <c r="E247"/>
      <c r="F247"/>
      <c r="G247"/>
      <c r="H247"/>
      <c r="I247"/>
      <c r="J247"/>
      <c r="K247"/>
      <c r="L247"/>
      <c r="M247"/>
      <c r="N247"/>
      <c r="O247"/>
      <c r="P247"/>
      <c r="Q247"/>
      <c r="R247"/>
      <c r="S247"/>
      <c r="T247"/>
      <c r="U247"/>
      <c r="V247"/>
      <c r="W247"/>
      <c r="X247"/>
      <c r="Y247"/>
      <c r="Z247"/>
      <c r="AA247"/>
      <c r="AB247"/>
      <c r="AC247"/>
      <c r="AD247"/>
      <c r="AE247"/>
      <c r="AF247"/>
    </row>
    <row r="248" spans="1:32" ht="15.75" customHeight="1">
      <c r="A248"/>
      <c r="B248"/>
      <c r="C248"/>
      <c r="D248"/>
      <c r="E248"/>
      <c r="F248"/>
      <c r="G248"/>
      <c r="H248"/>
      <c r="I248"/>
      <c r="J248"/>
      <c r="K248"/>
      <c r="L248"/>
      <c r="M248"/>
      <c r="N248"/>
      <c r="O248"/>
      <c r="P248"/>
      <c r="Q248"/>
      <c r="R248"/>
      <c r="S248"/>
      <c r="T248"/>
      <c r="U248"/>
      <c r="V248"/>
      <c r="W248"/>
      <c r="X248"/>
      <c r="Y248"/>
      <c r="Z248"/>
      <c r="AA248"/>
      <c r="AB248"/>
      <c r="AC248"/>
      <c r="AD248"/>
      <c r="AE248"/>
      <c r="AF248"/>
    </row>
    <row r="249" spans="1:32" ht="15.75" customHeight="1">
      <c r="A249"/>
      <c r="B249"/>
      <c r="C249"/>
      <c r="D249"/>
      <c r="E249"/>
      <c r="F249"/>
      <c r="G249"/>
      <c r="H249"/>
      <c r="I249"/>
      <c r="J249"/>
      <c r="K249"/>
      <c r="L249"/>
      <c r="M249"/>
      <c r="N249"/>
      <c r="O249"/>
      <c r="P249"/>
      <c r="Q249"/>
      <c r="R249"/>
      <c r="S249"/>
      <c r="T249"/>
      <c r="U249"/>
      <c r="V249"/>
      <c r="W249"/>
      <c r="X249"/>
      <c r="Y249"/>
      <c r="Z249"/>
      <c r="AA249"/>
      <c r="AB249"/>
      <c r="AC249"/>
      <c r="AD249"/>
      <c r="AE249"/>
      <c r="AF249"/>
    </row>
    <row r="250" spans="1:32" ht="15.75" customHeight="1">
      <c r="A250"/>
      <c r="B250"/>
      <c r="C250"/>
      <c r="D250"/>
      <c r="E250"/>
      <c r="F250"/>
      <c r="G250"/>
      <c r="H250"/>
      <c r="I250"/>
      <c r="J250"/>
      <c r="K250"/>
      <c r="L250"/>
      <c r="M250"/>
      <c r="N250"/>
      <c r="O250"/>
      <c r="P250"/>
      <c r="Q250"/>
      <c r="R250"/>
      <c r="S250"/>
      <c r="T250"/>
      <c r="U250"/>
      <c r="V250"/>
      <c r="W250"/>
      <c r="X250"/>
      <c r="Y250"/>
      <c r="Z250"/>
      <c r="AA250"/>
      <c r="AB250"/>
      <c r="AC250"/>
      <c r="AD250"/>
      <c r="AE250"/>
      <c r="AF250"/>
    </row>
    <row r="251" spans="1:32" ht="15.75" customHeight="1">
      <c r="A251"/>
      <c r="B251"/>
      <c r="C251"/>
      <c r="D251"/>
      <c r="E251"/>
      <c r="F251"/>
      <c r="G251"/>
      <c r="H251"/>
      <c r="I251"/>
      <c r="J251"/>
      <c r="K251"/>
      <c r="L251"/>
      <c r="M251"/>
      <c r="N251"/>
      <c r="O251"/>
      <c r="P251"/>
      <c r="Q251"/>
      <c r="R251"/>
      <c r="S251"/>
      <c r="T251"/>
      <c r="U251"/>
      <c r="V251"/>
      <c r="W251"/>
      <c r="X251"/>
      <c r="Y251"/>
      <c r="Z251"/>
      <c r="AA251"/>
      <c r="AB251"/>
      <c r="AC251"/>
      <c r="AD251"/>
      <c r="AE251"/>
      <c r="AF251"/>
    </row>
    <row r="252" spans="1:32" ht="15.75" customHeight="1">
      <c r="A252"/>
      <c r="B252"/>
      <c r="C252"/>
      <c r="D252"/>
      <c r="E252"/>
      <c r="F252"/>
      <c r="G252"/>
      <c r="H252"/>
      <c r="I252"/>
      <c r="J252"/>
      <c r="K252"/>
      <c r="L252"/>
      <c r="M252"/>
      <c r="N252"/>
      <c r="O252"/>
      <c r="P252"/>
      <c r="Q252"/>
      <c r="R252"/>
      <c r="S252"/>
      <c r="T252"/>
      <c r="U252"/>
      <c r="V252"/>
      <c r="W252"/>
      <c r="X252"/>
      <c r="Y252"/>
      <c r="Z252"/>
      <c r="AA252"/>
      <c r="AB252"/>
      <c r="AC252"/>
      <c r="AD252"/>
      <c r="AE252"/>
      <c r="AF252"/>
    </row>
    <row r="253" spans="1:32" ht="15.75" customHeight="1">
      <c r="A253"/>
      <c r="B253"/>
      <c r="C253"/>
      <c r="D253"/>
      <c r="E253"/>
      <c r="F253"/>
      <c r="G253"/>
      <c r="H253"/>
      <c r="I253"/>
      <c r="J253"/>
      <c r="K253"/>
      <c r="L253"/>
      <c r="M253"/>
      <c r="N253"/>
      <c r="O253"/>
      <c r="P253"/>
      <c r="Q253"/>
      <c r="R253"/>
      <c r="S253"/>
      <c r="T253"/>
      <c r="U253"/>
      <c r="V253"/>
      <c r="W253"/>
      <c r="X253"/>
      <c r="Y253"/>
      <c r="Z253"/>
      <c r="AA253"/>
      <c r="AB253"/>
      <c r="AC253"/>
      <c r="AD253"/>
      <c r="AE253"/>
      <c r="AF253"/>
    </row>
    <row r="254" spans="1:32" ht="15.75" customHeight="1">
      <c r="A254"/>
      <c r="B254"/>
      <c r="C254"/>
      <c r="D254"/>
      <c r="E254"/>
      <c r="F254"/>
      <c r="G254"/>
      <c r="H254"/>
      <c r="I254"/>
      <c r="J254"/>
      <c r="K254"/>
      <c r="L254"/>
      <c r="M254"/>
      <c r="N254"/>
      <c r="O254"/>
      <c r="P254"/>
      <c r="Q254"/>
      <c r="R254"/>
      <c r="S254"/>
      <c r="T254"/>
      <c r="U254"/>
      <c r="V254"/>
      <c r="W254"/>
      <c r="X254"/>
      <c r="Y254"/>
      <c r="Z254"/>
      <c r="AA254"/>
      <c r="AB254"/>
      <c r="AC254"/>
      <c r="AD254"/>
      <c r="AE254"/>
      <c r="AF254"/>
    </row>
    <row r="255" spans="1:32" ht="15.75" customHeight="1">
      <c r="A255"/>
      <c r="B255"/>
      <c r="C255"/>
      <c r="D255"/>
      <c r="E255"/>
      <c r="F255"/>
      <c r="G255"/>
      <c r="H255"/>
      <c r="I255"/>
      <c r="J255"/>
      <c r="K255"/>
      <c r="L255"/>
      <c r="M255"/>
      <c r="N255"/>
      <c r="O255"/>
      <c r="P255"/>
      <c r="Q255"/>
      <c r="R255"/>
      <c r="S255"/>
      <c r="T255"/>
      <c r="U255"/>
      <c r="V255"/>
      <c r="W255"/>
      <c r="X255"/>
      <c r="Y255"/>
      <c r="Z255"/>
      <c r="AA255"/>
      <c r="AB255"/>
      <c r="AC255"/>
      <c r="AD255"/>
      <c r="AE255"/>
      <c r="AF255"/>
    </row>
    <row r="256" spans="1:32" ht="15.75" customHeight="1">
      <c r="A256"/>
      <c r="B256"/>
      <c r="C256"/>
      <c r="D256"/>
      <c r="E256"/>
      <c r="F256"/>
      <c r="G256"/>
      <c r="H256"/>
      <c r="I256"/>
      <c r="J256"/>
      <c r="K256"/>
      <c r="L256"/>
      <c r="M256"/>
      <c r="N256"/>
      <c r="O256"/>
      <c r="P256"/>
      <c r="Q256"/>
      <c r="R256"/>
      <c r="S256"/>
      <c r="T256"/>
      <c r="U256"/>
      <c r="V256"/>
      <c r="W256"/>
      <c r="X256"/>
      <c r="Y256"/>
      <c r="Z256"/>
      <c r="AA256"/>
      <c r="AB256"/>
      <c r="AC256"/>
      <c r="AD256"/>
      <c r="AE256"/>
      <c r="AF256"/>
    </row>
    <row r="257" spans="1:32" ht="15.75" customHeight="1">
      <c r="A257"/>
      <c r="B257"/>
      <c r="C257"/>
      <c r="D257"/>
      <c r="E257"/>
      <c r="F257"/>
      <c r="G257"/>
      <c r="H257"/>
      <c r="I257"/>
      <c r="J257"/>
      <c r="K257"/>
      <c r="L257"/>
      <c r="M257"/>
      <c r="N257"/>
      <c r="O257"/>
      <c r="P257"/>
      <c r="Q257"/>
      <c r="R257"/>
      <c r="S257"/>
      <c r="T257"/>
      <c r="U257"/>
      <c r="V257"/>
      <c r="W257"/>
      <c r="X257"/>
      <c r="Y257"/>
      <c r="Z257"/>
      <c r="AA257"/>
      <c r="AB257"/>
      <c r="AC257"/>
      <c r="AD257"/>
      <c r="AE257"/>
      <c r="AF257"/>
    </row>
    <row r="258" spans="1:32" ht="15.75" customHeight="1">
      <c r="A258"/>
      <c r="B258"/>
      <c r="C258"/>
      <c r="D258"/>
      <c r="E258"/>
      <c r="F258"/>
      <c r="G258"/>
      <c r="H258"/>
      <c r="I258"/>
      <c r="J258"/>
      <c r="K258"/>
      <c r="L258"/>
      <c r="M258"/>
      <c r="N258"/>
      <c r="O258"/>
      <c r="P258"/>
      <c r="Q258"/>
      <c r="R258"/>
      <c r="S258"/>
      <c r="T258"/>
      <c r="U258"/>
      <c r="V258"/>
      <c r="W258"/>
      <c r="X258"/>
      <c r="Y258"/>
      <c r="Z258"/>
      <c r="AA258"/>
      <c r="AB258"/>
      <c r="AC258"/>
      <c r="AD258"/>
      <c r="AE258"/>
      <c r="AF258"/>
    </row>
    <row r="259" spans="1:32" ht="15.75" customHeight="1">
      <c r="A259"/>
      <c r="B259"/>
      <c r="C259"/>
      <c r="D259"/>
      <c r="E259"/>
      <c r="F259"/>
      <c r="G259"/>
      <c r="H259"/>
      <c r="I259"/>
      <c r="J259"/>
      <c r="K259"/>
      <c r="L259"/>
      <c r="M259"/>
      <c r="N259"/>
      <c r="O259"/>
      <c r="P259"/>
      <c r="Q259"/>
      <c r="R259"/>
      <c r="S259"/>
      <c r="T259"/>
      <c r="U259"/>
      <c r="V259"/>
      <c r="W259"/>
      <c r="X259"/>
      <c r="Y259"/>
      <c r="Z259"/>
      <c r="AA259"/>
      <c r="AB259"/>
      <c r="AC259"/>
      <c r="AD259"/>
      <c r="AE259"/>
      <c r="AF259"/>
    </row>
    <row r="260" spans="1:32" ht="15.75" customHeight="1">
      <c r="A260"/>
      <c r="B260"/>
      <c r="C260"/>
      <c r="D260"/>
      <c r="E260"/>
      <c r="F260"/>
      <c r="G260"/>
      <c r="H260"/>
      <c r="I260"/>
      <c r="J260"/>
      <c r="K260"/>
      <c r="L260"/>
      <c r="M260"/>
      <c r="N260"/>
      <c r="O260"/>
      <c r="P260"/>
      <c r="Q260"/>
      <c r="R260"/>
      <c r="S260"/>
      <c r="T260"/>
      <c r="U260"/>
      <c r="V260"/>
      <c r="W260"/>
      <c r="X260"/>
      <c r="Y260"/>
      <c r="Z260"/>
      <c r="AA260"/>
      <c r="AB260"/>
      <c r="AC260"/>
      <c r="AD260"/>
      <c r="AE260"/>
      <c r="AF260"/>
    </row>
    <row r="261" spans="1:32" ht="15.75" customHeight="1">
      <c r="A261"/>
      <c r="B261"/>
      <c r="C261"/>
      <c r="D261"/>
      <c r="E261"/>
      <c r="F261"/>
      <c r="G261"/>
      <c r="H261"/>
      <c r="I261"/>
      <c r="J261"/>
      <c r="K261"/>
      <c r="L261"/>
      <c r="M261"/>
      <c r="N261"/>
      <c r="O261"/>
      <c r="P261"/>
      <c r="Q261"/>
      <c r="R261"/>
      <c r="S261"/>
      <c r="T261"/>
      <c r="U261"/>
      <c r="V261"/>
      <c r="W261"/>
      <c r="X261"/>
      <c r="Y261"/>
      <c r="Z261"/>
      <c r="AA261"/>
      <c r="AB261"/>
      <c r="AC261"/>
      <c r="AD261"/>
      <c r="AE261"/>
      <c r="AF261"/>
    </row>
    <row r="262" spans="1:32" ht="15.75" customHeight="1">
      <c r="A262"/>
      <c r="B262"/>
      <c r="C262"/>
      <c r="D262"/>
      <c r="E262"/>
      <c r="F262"/>
      <c r="G262"/>
      <c r="H262"/>
      <c r="I262"/>
      <c r="J262"/>
      <c r="K262"/>
      <c r="L262"/>
      <c r="M262"/>
      <c r="N262"/>
      <c r="O262"/>
      <c r="P262"/>
      <c r="Q262"/>
      <c r="R262"/>
      <c r="S262"/>
      <c r="T262"/>
      <c r="U262"/>
      <c r="V262"/>
      <c r="W262"/>
      <c r="X262"/>
      <c r="Y262"/>
      <c r="Z262"/>
      <c r="AA262"/>
      <c r="AB262"/>
      <c r="AC262"/>
      <c r="AD262"/>
      <c r="AE262"/>
      <c r="AF262"/>
    </row>
    <row r="263" spans="1:32" ht="15.75" customHeight="1">
      <c r="A263"/>
      <c r="B263"/>
      <c r="C263"/>
      <c r="D263"/>
      <c r="E263"/>
      <c r="F263"/>
      <c r="G263"/>
      <c r="H263"/>
      <c r="I263"/>
      <c r="J263"/>
      <c r="K263"/>
      <c r="L263"/>
      <c r="M263"/>
      <c r="N263"/>
      <c r="O263"/>
      <c r="P263"/>
      <c r="Q263"/>
      <c r="R263"/>
      <c r="S263"/>
      <c r="T263"/>
      <c r="U263"/>
      <c r="V263"/>
      <c r="W263"/>
      <c r="X263"/>
      <c r="Y263"/>
      <c r="Z263"/>
      <c r="AA263"/>
      <c r="AB263"/>
      <c r="AC263"/>
      <c r="AD263"/>
      <c r="AE263"/>
      <c r="AF263"/>
    </row>
    <row r="264" spans="1:32" ht="15.75" customHeight="1">
      <c r="A264"/>
      <c r="B264"/>
      <c r="C264"/>
      <c r="D264"/>
      <c r="E264"/>
      <c r="F264"/>
      <c r="G264"/>
      <c r="H264"/>
      <c r="I264"/>
      <c r="J264"/>
      <c r="K264"/>
      <c r="L264"/>
      <c r="M264"/>
      <c r="N264"/>
      <c r="O264"/>
      <c r="P264"/>
      <c r="Q264"/>
      <c r="R264"/>
      <c r="S264"/>
      <c r="T264"/>
      <c r="U264"/>
      <c r="V264"/>
      <c r="W264"/>
      <c r="X264"/>
      <c r="Y264"/>
      <c r="Z264"/>
      <c r="AA264"/>
      <c r="AB264"/>
      <c r="AC264"/>
      <c r="AD264"/>
      <c r="AE264"/>
      <c r="AF264"/>
    </row>
    <row r="265" spans="1:32" ht="15.75" customHeight="1">
      <c r="A265"/>
      <c r="B265"/>
      <c r="C265"/>
      <c r="D265"/>
      <c r="E265"/>
      <c r="F265"/>
      <c r="G265"/>
      <c r="H265"/>
      <c r="I265"/>
      <c r="J265"/>
      <c r="K265"/>
      <c r="L265"/>
      <c r="M265"/>
      <c r="N265"/>
      <c r="O265"/>
      <c r="P265"/>
      <c r="Q265"/>
      <c r="R265"/>
      <c r="S265"/>
      <c r="T265"/>
      <c r="U265"/>
      <c r="V265"/>
      <c r="W265"/>
      <c r="X265"/>
      <c r="Y265"/>
      <c r="Z265"/>
      <c r="AA265"/>
      <c r="AB265"/>
      <c r="AC265"/>
      <c r="AD265"/>
      <c r="AE265"/>
      <c r="AF265"/>
    </row>
    <row r="266" spans="1:32" ht="15.75" customHeight="1">
      <c r="A266"/>
      <c r="B266"/>
      <c r="C266"/>
      <c r="D266"/>
      <c r="E266"/>
      <c r="F266"/>
      <c r="G266"/>
      <c r="H266"/>
      <c r="I266"/>
      <c r="J266"/>
      <c r="K266"/>
      <c r="L266"/>
      <c r="M266"/>
      <c r="N266"/>
      <c r="O266"/>
      <c r="P266"/>
      <c r="Q266"/>
      <c r="R266"/>
      <c r="S266"/>
      <c r="T266"/>
      <c r="U266"/>
      <c r="V266"/>
      <c r="W266"/>
      <c r="X266"/>
      <c r="Y266"/>
      <c r="Z266"/>
      <c r="AA266"/>
      <c r="AB266"/>
      <c r="AC266"/>
      <c r="AD266"/>
      <c r="AE266"/>
      <c r="AF266"/>
    </row>
    <row r="267" spans="1:32" ht="15.75" customHeight="1">
      <c r="A267"/>
      <c r="B267"/>
      <c r="C267"/>
      <c r="D267"/>
      <c r="E267"/>
      <c r="F267"/>
      <c r="G267"/>
      <c r="H267"/>
      <c r="I267"/>
      <c r="J267"/>
      <c r="K267"/>
      <c r="L267"/>
      <c r="M267"/>
      <c r="N267"/>
      <c r="O267"/>
      <c r="P267"/>
      <c r="Q267"/>
      <c r="R267"/>
      <c r="S267"/>
      <c r="T267"/>
      <c r="U267"/>
      <c r="V267"/>
      <c r="W267"/>
      <c r="X267"/>
      <c r="Y267"/>
      <c r="Z267"/>
      <c r="AA267"/>
      <c r="AB267"/>
      <c r="AC267"/>
      <c r="AD267"/>
      <c r="AE267"/>
      <c r="AF267"/>
    </row>
    <row r="268" spans="1:32" ht="15.75" customHeight="1">
      <c r="A268"/>
      <c r="B268"/>
      <c r="C268"/>
      <c r="D268"/>
      <c r="E268"/>
      <c r="F268"/>
      <c r="G268"/>
      <c r="H268"/>
      <c r="I268"/>
      <c r="J268"/>
      <c r="K268"/>
      <c r="L268"/>
      <c r="M268"/>
      <c r="N268"/>
      <c r="O268"/>
      <c r="P268"/>
      <c r="Q268"/>
      <c r="R268"/>
      <c r="S268"/>
      <c r="T268"/>
      <c r="U268"/>
      <c r="V268"/>
      <c r="W268"/>
      <c r="X268"/>
      <c r="Y268"/>
      <c r="Z268"/>
      <c r="AA268"/>
      <c r="AB268"/>
      <c r="AC268"/>
      <c r="AD268"/>
      <c r="AE268"/>
      <c r="AF268"/>
    </row>
    <row r="269" spans="1:32" ht="15.75" customHeight="1">
      <c r="A269"/>
      <c r="B269"/>
      <c r="C269"/>
      <c r="D269"/>
      <c r="E269"/>
      <c r="F269"/>
      <c r="G269"/>
      <c r="H269"/>
      <c r="I269"/>
      <c r="J269"/>
      <c r="K269"/>
      <c r="L269"/>
      <c r="M269"/>
      <c r="N269"/>
      <c r="O269"/>
      <c r="P269"/>
      <c r="Q269"/>
      <c r="R269"/>
      <c r="S269"/>
      <c r="T269"/>
      <c r="U269"/>
      <c r="V269"/>
      <c r="W269"/>
      <c r="X269"/>
      <c r="Y269"/>
      <c r="Z269"/>
      <c r="AA269"/>
      <c r="AB269"/>
      <c r="AC269"/>
      <c r="AD269"/>
      <c r="AE269"/>
      <c r="AF269"/>
    </row>
    <row r="270" spans="1:32" ht="15.75" customHeight="1">
      <c r="A270"/>
      <c r="B270"/>
      <c r="C270"/>
      <c r="D270"/>
      <c r="E270"/>
      <c r="F270"/>
      <c r="G270"/>
      <c r="H270"/>
      <c r="I270"/>
      <c r="J270"/>
      <c r="K270"/>
      <c r="L270"/>
      <c r="M270"/>
      <c r="N270"/>
      <c r="O270"/>
      <c r="P270"/>
      <c r="Q270"/>
      <c r="R270"/>
      <c r="S270"/>
      <c r="T270"/>
      <c r="U270"/>
      <c r="V270"/>
      <c r="W270"/>
      <c r="X270"/>
      <c r="Y270"/>
      <c r="Z270"/>
      <c r="AA270"/>
      <c r="AB270"/>
      <c r="AC270"/>
      <c r="AD270"/>
      <c r="AE270"/>
      <c r="AF270"/>
    </row>
    <row r="271" spans="1:32" ht="15.75" customHeight="1">
      <c r="A271"/>
      <c r="B271"/>
      <c r="C271"/>
      <c r="D271"/>
      <c r="E271"/>
      <c r="F271"/>
      <c r="G271"/>
      <c r="H271"/>
      <c r="I271"/>
      <c r="J271"/>
      <c r="K271"/>
      <c r="L271"/>
      <c r="M271"/>
      <c r="N271"/>
      <c r="O271"/>
      <c r="P271"/>
      <c r="Q271"/>
      <c r="R271"/>
      <c r="S271"/>
      <c r="T271"/>
      <c r="U271"/>
      <c r="V271"/>
      <c r="W271"/>
      <c r="X271"/>
      <c r="Y271"/>
      <c r="Z271"/>
      <c r="AA271"/>
      <c r="AB271"/>
      <c r="AC271"/>
      <c r="AD271"/>
      <c r="AE271"/>
      <c r="AF271"/>
    </row>
    <row r="272" spans="1:32" ht="15.75" customHeight="1">
      <c r="A272"/>
      <c r="B272"/>
      <c r="C272"/>
      <c r="D272"/>
      <c r="E272"/>
      <c r="F272"/>
      <c r="G272"/>
      <c r="H272"/>
      <c r="I272"/>
      <c r="J272"/>
      <c r="K272"/>
      <c r="L272"/>
      <c r="M272"/>
      <c r="N272"/>
      <c r="O272"/>
      <c r="P272"/>
      <c r="Q272"/>
      <c r="R272"/>
      <c r="S272"/>
      <c r="T272"/>
      <c r="U272"/>
      <c r="V272"/>
      <c r="W272"/>
      <c r="X272"/>
      <c r="Y272"/>
      <c r="Z272"/>
      <c r="AA272"/>
      <c r="AB272"/>
      <c r="AC272"/>
      <c r="AD272"/>
      <c r="AE272"/>
      <c r="AF272"/>
    </row>
    <row r="273" spans="1:32" ht="15.75" customHeight="1">
      <c r="A273"/>
      <c r="B273"/>
      <c r="C273"/>
      <c r="D273"/>
      <c r="E273"/>
      <c r="F273"/>
      <c r="G273"/>
      <c r="H273"/>
      <c r="I273"/>
      <c r="J273"/>
      <c r="K273"/>
      <c r="L273"/>
      <c r="M273"/>
      <c r="N273"/>
      <c r="O273"/>
      <c r="P273"/>
      <c r="Q273"/>
      <c r="R273"/>
      <c r="S273"/>
      <c r="T273"/>
      <c r="U273"/>
      <c r="V273"/>
      <c r="W273"/>
      <c r="X273"/>
      <c r="Y273"/>
      <c r="Z273"/>
      <c r="AA273"/>
      <c r="AB273"/>
      <c r="AC273"/>
      <c r="AD273"/>
      <c r="AE273"/>
      <c r="AF273"/>
    </row>
    <row r="274" spans="1:32" ht="15.75" customHeight="1">
      <c r="A274"/>
      <c r="B274"/>
      <c r="C274"/>
      <c r="D274"/>
      <c r="E274"/>
      <c r="F274"/>
      <c r="G274"/>
      <c r="H274"/>
      <c r="I274"/>
      <c r="J274"/>
      <c r="K274"/>
      <c r="L274"/>
      <c r="M274"/>
      <c r="N274"/>
      <c r="O274"/>
      <c r="P274"/>
      <c r="Q274"/>
      <c r="R274"/>
      <c r="S274"/>
      <c r="T274"/>
      <c r="U274"/>
      <c r="V274"/>
      <c r="W274"/>
      <c r="X274"/>
      <c r="Y274"/>
      <c r="Z274"/>
      <c r="AA274"/>
      <c r="AB274"/>
      <c r="AC274"/>
      <c r="AD274"/>
      <c r="AE274"/>
      <c r="AF274"/>
    </row>
    <row r="275" spans="1:32" ht="15.75" customHeight="1">
      <c r="A275"/>
      <c r="B275"/>
      <c r="C275"/>
      <c r="D275"/>
      <c r="E275"/>
      <c r="F275"/>
      <c r="G275"/>
      <c r="H275"/>
      <c r="I275"/>
      <c r="J275"/>
      <c r="K275"/>
      <c r="L275"/>
      <c r="M275"/>
      <c r="N275"/>
      <c r="O275"/>
      <c r="P275"/>
      <c r="Q275"/>
      <c r="R275"/>
      <c r="S275"/>
      <c r="T275"/>
      <c r="U275"/>
      <c r="V275"/>
      <c r="W275"/>
      <c r="X275"/>
      <c r="Y275"/>
      <c r="Z275"/>
      <c r="AA275"/>
      <c r="AB275"/>
      <c r="AC275"/>
      <c r="AD275"/>
      <c r="AE275"/>
      <c r="AF275"/>
    </row>
    <row r="276" spans="1:32" ht="15.75" customHeight="1">
      <c r="A276"/>
      <c r="B276"/>
      <c r="C276"/>
      <c r="D276"/>
      <c r="E276"/>
      <c r="F276"/>
      <c r="G276"/>
      <c r="H276"/>
      <c r="I276"/>
      <c r="J276"/>
      <c r="K276"/>
      <c r="L276"/>
      <c r="M276"/>
      <c r="N276"/>
      <c r="O276"/>
      <c r="P276"/>
      <c r="Q276"/>
      <c r="R276"/>
      <c r="S276"/>
      <c r="T276"/>
      <c r="U276"/>
      <c r="V276"/>
      <c r="W276"/>
      <c r="X276"/>
      <c r="Y276"/>
      <c r="Z276"/>
      <c r="AA276"/>
      <c r="AB276"/>
      <c r="AC276"/>
      <c r="AD276"/>
      <c r="AE276"/>
      <c r="AF276"/>
    </row>
    <row r="277" spans="1:32" ht="15.75" customHeight="1">
      <c r="A277"/>
      <c r="B277"/>
      <c r="C277"/>
      <c r="D277"/>
      <c r="E277"/>
      <c r="F277"/>
      <c r="G277"/>
      <c r="H277"/>
      <c r="I277"/>
      <c r="J277"/>
      <c r="K277"/>
      <c r="L277"/>
      <c r="M277"/>
      <c r="N277"/>
      <c r="O277"/>
      <c r="P277"/>
      <c r="Q277"/>
      <c r="R277"/>
      <c r="S277"/>
      <c r="T277"/>
      <c r="U277"/>
      <c r="V277"/>
      <c r="W277"/>
      <c r="X277"/>
      <c r="Y277"/>
      <c r="Z277"/>
      <c r="AA277"/>
      <c r="AB277"/>
      <c r="AC277"/>
      <c r="AD277"/>
      <c r="AE277"/>
      <c r="AF277"/>
    </row>
    <row r="278" spans="1:32" ht="15.75" customHeight="1">
      <c r="A278"/>
      <c r="B278"/>
      <c r="C278"/>
      <c r="D278"/>
      <c r="E278"/>
      <c r="F278"/>
      <c r="G278"/>
      <c r="H278"/>
      <c r="I278"/>
      <c r="J278"/>
      <c r="K278"/>
      <c r="L278"/>
      <c r="M278"/>
      <c r="N278"/>
      <c r="O278"/>
      <c r="P278"/>
      <c r="Q278"/>
      <c r="R278"/>
      <c r="S278"/>
      <c r="T278"/>
      <c r="U278"/>
      <c r="V278"/>
      <c r="W278"/>
      <c r="X278"/>
      <c r="Y278"/>
      <c r="Z278"/>
      <c r="AA278"/>
      <c r="AB278"/>
      <c r="AC278"/>
      <c r="AD278"/>
      <c r="AE278"/>
      <c r="AF278"/>
    </row>
    <row r="279" spans="1:32" ht="15.75" customHeight="1">
      <c r="A279"/>
      <c r="B279"/>
      <c r="C279"/>
      <c r="D279"/>
      <c r="E279"/>
      <c r="F279"/>
      <c r="G279"/>
      <c r="H279"/>
      <c r="I279"/>
      <c r="J279"/>
      <c r="K279"/>
      <c r="L279"/>
      <c r="M279"/>
      <c r="N279"/>
      <c r="O279"/>
      <c r="P279"/>
      <c r="Q279"/>
      <c r="R279"/>
      <c r="S279"/>
      <c r="T279"/>
      <c r="U279"/>
      <c r="V279"/>
      <c r="W279"/>
      <c r="X279"/>
      <c r="Y279"/>
      <c r="Z279"/>
      <c r="AA279"/>
      <c r="AB279"/>
      <c r="AC279"/>
      <c r="AD279"/>
      <c r="AE279"/>
      <c r="AF279"/>
    </row>
    <row r="280" spans="1:32" ht="15.75" customHeight="1">
      <c r="A280"/>
      <c r="B280"/>
      <c r="C280"/>
      <c r="D280"/>
      <c r="E280"/>
      <c r="F280"/>
      <c r="G280"/>
      <c r="H280"/>
      <c r="I280"/>
      <c r="J280"/>
      <c r="K280"/>
      <c r="L280"/>
      <c r="M280"/>
      <c r="N280"/>
      <c r="O280"/>
      <c r="P280"/>
      <c r="Q280"/>
      <c r="R280"/>
      <c r="S280"/>
      <c r="T280"/>
      <c r="U280"/>
      <c r="V280"/>
      <c r="W280"/>
      <c r="X280"/>
      <c r="Y280"/>
      <c r="Z280"/>
      <c r="AA280"/>
      <c r="AB280"/>
      <c r="AC280"/>
      <c r="AD280"/>
      <c r="AE280"/>
      <c r="AF280"/>
    </row>
    <row r="281" spans="1:32" ht="15.75" customHeight="1">
      <c r="A281"/>
      <c r="B281"/>
      <c r="C281"/>
      <c r="D281"/>
      <c r="E281"/>
      <c r="F281"/>
      <c r="G281"/>
      <c r="H281"/>
      <c r="I281"/>
      <c r="J281"/>
      <c r="K281"/>
      <c r="L281"/>
      <c r="M281"/>
      <c r="N281"/>
      <c r="O281"/>
      <c r="P281"/>
      <c r="Q281"/>
      <c r="R281"/>
      <c r="S281"/>
      <c r="T281"/>
      <c r="U281"/>
      <c r="V281"/>
      <c r="W281"/>
      <c r="X281"/>
      <c r="Y281"/>
      <c r="Z281"/>
      <c r="AA281"/>
      <c r="AB281"/>
      <c r="AC281"/>
      <c r="AD281"/>
      <c r="AE281"/>
      <c r="AF281"/>
    </row>
    <row r="282" spans="1:32" ht="15.75" customHeight="1">
      <c r="A282"/>
      <c r="B282"/>
      <c r="C282"/>
      <c r="D282"/>
      <c r="E282"/>
      <c r="F282"/>
      <c r="G282"/>
      <c r="H282"/>
      <c r="I282"/>
      <c r="J282"/>
      <c r="K282"/>
      <c r="L282"/>
      <c r="M282"/>
      <c r="N282"/>
      <c r="O282"/>
      <c r="P282"/>
      <c r="Q282"/>
      <c r="R282"/>
      <c r="S282"/>
      <c r="T282"/>
      <c r="U282"/>
      <c r="V282"/>
      <c r="W282"/>
      <c r="X282"/>
      <c r="Y282"/>
      <c r="Z282"/>
      <c r="AA282"/>
      <c r="AB282"/>
      <c r="AC282"/>
      <c r="AD282"/>
      <c r="AE282"/>
      <c r="AF282"/>
    </row>
    <row r="283" spans="1:32" ht="15.75" customHeight="1">
      <c r="A283"/>
      <c r="B283"/>
      <c r="C283"/>
      <c r="D283"/>
      <c r="E283"/>
      <c r="F283"/>
      <c r="G283"/>
      <c r="H283"/>
      <c r="I283"/>
      <c r="J283"/>
      <c r="K283"/>
      <c r="L283"/>
      <c r="M283"/>
      <c r="N283"/>
      <c r="O283"/>
      <c r="P283"/>
      <c r="Q283"/>
      <c r="R283"/>
      <c r="S283"/>
      <c r="T283"/>
      <c r="U283"/>
      <c r="V283"/>
      <c r="W283"/>
      <c r="X283"/>
      <c r="Y283"/>
      <c r="Z283"/>
      <c r="AA283"/>
      <c r="AB283"/>
      <c r="AC283"/>
      <c r="AD283"/>
      <c r="AE283"/>
      <c r="AF283"/>
    </row>
    <row r="284" spans="1:32" ht="15.75" customHeight="1">
      <c r="A284"/>
      <c r="B284"/>
      <c r="C284"/>
      <c r="D284"/>
      <c r="E284"/>
      <c r="F284"/>
      <c r="G284"/>
      <c r="H284"/>
      <c r="I284"/>
      <c r="J284"/>
      <c r="K284"/>
      <c r="L284"/>
      <c r="M284"/>
      <c r="N284"/>
      <c r="O284"/>
      <c r="P284"/>
      <c r="Q284"/>
      <c r="R284"/>
      <c r="S284"/>
      <c r="T284"/>
      <c r="U284"/>
      <c r="V284"/>
      <c r="W284"/>
      <c r="X284"/>
      <c r="Y284"/>
      <c r="Z284"/>
      <c r="AA284"/>
      <c r="AB284"/>
      <c r="AC284"/>
      <c r="AD284"/>
      <c r="AE284"/>
      <c r="AF284"/>
    </row>
    <row r="285" spans="1:32" ht="15.75" customHeight="1">
      <c r="A285"/>
      <c r="B285"/>
      <c r="C285"/>
      <c r="D285"/>
      <c r="E285"/>
      <c r="F285"/>
      <c r="G285"/>
      <c r="H285"/>
      <c r="I285"/>
      <c r="J285"/>
      <c r="K285"/>
      <c r="L285"/>
      <c r="M285"/>
      <c r="N285"/>
      <c r="O285"/>
      <c r="P285"/>
      <c r="Q285"/>
      <c r="R285"/>
      <c r="S285"/>
      <c r="T285"/>
      <c r="U285"/>
      <c r="V285"/>
      <c r="W285"/>
      <c r="X285"/>
      <c r="Y285"/>
      <c r="Z285"/>
      <c r="AA285"/>
      <c r="AB285"/>
      <c r="AC285"/>
      <c r="AD285"/>
      <c r="AE285"/>
      <c r="AF285"/>
    </row>
    <row r="286" spans="1:32" ht="15.75" customHeight="1">
      <c r="A286"/>
      <c r="B286"/>
      <c r="C286"/>
      <c r="D286"/>
      <c r="E286"/>
      <c r="F286"/>
      <c r="G286"/>
      <c r="H286"/>
      <c r="I286"/>
      <c r="J286"/>
      <c r="K286"/>
      <c r="L286"/>
      <c r="M286"/>
      <c r="N286"/>
      <c r="O286"/>
      <c r="P286"/>
      <c r="Q286"/>
      <c r="R286"/>
      <c r="S286"/>
      <c r="T286"/>
      <c r="U286"/>
      <c r="V286"/>
      <c r="W286"/>
      <c r="X286"/>
      <c r="Y286"/>
      <c r="Z286"/>
      <c r="AA286"/>
      <c r="AB286"/>
      <c r="AC286"/>
      <c r="AD286"/>
      <c r="AE286"/>
      <c r="AF286"/>
    </row>
    <row r="287" spans="1:32" ht="15.75" customHeight="1">
      <c r="A287"/>
      <c r="B287"/>
      <c r="C287"/>
      <c r="D287"/>
      <c r="E287"/>
      <c r="F287"/>
      <c r="G287"/>
      <c r="H287"/>
      <c r="I287"/>
      <c r="J287"/>
      <c r="K287"/>
      <c r="L287"/>
      <c r="M287"/>
      <c r="N287"/>
      <c r="O287"/>
      <c r="P287"/>
      <c r="Q287"/>
      <c r="R287"/>
      <c r="S287"/>
      <c r="T287"/>
      <c r="U287"/>
      <c r="V287"/>
      <c r="W287"/>
      <c r="X287"/>
      <c r="Y287"/>
      <c r="Z287"/>
      <c r="AA287"/>
      <c r="AB287"/>
      <c r="AC287"/>
      <c r="AD287"/>
      <c r="AE287"/>
      <c r="AF287"/>
    </row>
    <row r="288" spans="1:32" ht="15.75" customHeight="1">
      <c r="A288"/>
      <c r="B288"/>
      <c r="C288"/>
      <c r="D288"/>
      <c r="E288"/>
      <c r="F288"/>
      <c r="G288"/>
      <c r="H288"/>
      <c r="I288"/>
      <c r="J288"/>
      <c r="K288"/>
      <c r="L288"/>
      <c r="M288"/>
      <c r="N288"/>
      <c r="O288"/>
      <c r="P288"/>
      <c r="Q288"/>
      <c r="R288"/>
      <c r="S288"/>
      <c r="T288"/>
      <c r="U288"/>
      <c r="V288"/>
      <c r="W288"/>
      <c r="X288"/>
      <c r="Y288"/>
      <c r="Z288"/>
      <c r="AA288"/>
      <c r="AB288"/>
      <c r="AC288"/>
      <c r="AD288"/>
      <c r="AE288"/>
      <c r="AF288"/>
    </row>
    <row r="289" spans="1:32" ht="15.75" customHeight="1">
      <c r="A289"/>
      <c r="B289"/>
      <c r="C289"/>
      <c r="D289"/>
      <c r="E289"/>
      <c r="F289"/>
      <c r="G289"/>
      <c r="H289"/>
      <c r="I289"/>
      <c r="J289"/>
      <c r="K289"/>
      <c r="L289"/>
      <c r="M289"/>
      <c r="N289"/>
      <c r="O289"/>
      <c r="P289"/>
      <c r="Q289"/>
      <c r="R289"/>
      <c r="S289"/>
      <c r="T289"/>
      <c r="U289"/>
      <c r="V289"/>
      <c r="W289"/>
      <c r="X289"/>
      <c r="Y289"/>
      <c r="Z289"/>
      <c r="AA289"/>
      <c r="AB289"/>
      <c r="AC289"/>
      <c r="AD289"/>
      <c r="AE289"/>
      <c r="AF289"/>
    </row>
    <row r="290" spans="1:32" ht="15.75" customHeight="1">
      <c r="A290"/>
      <c r="B290"/>
      <c r="C290"/>
      <c r="D290"/>
      <c r="E290"/>
      <c r="F290"/>
      <c r="G290"/>
      <c r="H290"/>
      <c r="I290"/>
      <c r="J290"/>
      <c r="K290"/>
      <c r="L290"/>
      <c r="M290"/>
      <c r="N290"/>
      <c r="O290"/>
      <c r="P290"/>
      <c r="Q290"/>
      <c r="R290"/>
      <c r="S290"/>
      <c r="T290"/>
      <c r="U290"/>
      <c r="V290"/>
      <c r="W290"/>
      <c r="X290"/>
      <c r="Y290"/>
      <c r="Z290"/>
      <c r="AA290"/>
      <c r="AB290"/>
      <c r="AC290"/>
      <c r="AD290"/>
      <c r="AE290"/>
      <c r="AF290"/>
    </row>
    <row r="291" spans="1:32" ht="15.75" customHeight="1">
      <c r="A291"/>
      <c r="B291"/>
      <c r="C291"/>
      <c r="D291"/>
      <c r="E291"/>
      <c r="F291"/>
      <c r="G291"/>
      <c r="H291"/>
      <c r="I291"/>
      <c r="J291"/>
      <c r="K291"/>
      <c r="L291"/>
      <c r="M291"/>
      <c r="N291"/>
      <c r="O291"/>
      <c r="P291"/>
      <c r="Q291"/>
      <c r="R291"/>
      <c r="S291"/>
      <c r="T291"/>
      <c r="U291"/>
      <c r="V291"/>
      <c r="W291"/>
      <c r="X291"/>
      <c r="Y291"/>
      <c r="Z291"/>
      <c r="AA291"/>
      <c r="AB291"/>
      <c r="AC291"/>
      <c r="AD291"/>
      <c r="AE291"/>
      <c r="AF291"/>
    </row>
    <row r="292" spans="1:32" ht="15.75" customHeight="1">
      <c r="A292"/>
      <c r="B292"/>
      <c r="C292"/>
      <c r="D292"/>
      <c r="E292"/>
      <c r="F292"/>
      <c r="G292"/>
      <c r="H292"/>
      <c r="I292"/>
      <c r="J292"/>
      <c r="K292"/>
      <c r="L292"/>
      <c r="M292"/>
      <c r="N292"/>
      <c r="O292"/>
      <c r="P292"/>
      <c r="Q292"/>
      <c r="R292"/>
      <c r="S292"/>
      <c r="T292"/>
      <c r="U292"/>
      <c r="V292"/>
      <c r="W292"/>
      <c r="X292"/>
      <c r="Y292"/>
      <c r="Z292"/>
      <c r="AA292"/>
      <c r="AB292"/>
      <c r="AC292"/>
      <c r="AD292"/>
      <c r="AE292"/>
      <c r="AF292"/>
    </row>
    <row r="293" spans="1:32" ht="15.75" customHeight="1">
      <c r="A293"/>
      <c r="B293"/>
      <c r="C293"/>
      <c r="D293"/>
      <c r="E293"/>
      <c r="F293"/>
      <c r="G293"/>
      <c r="H293"/>
      <c r="I293"/>
      <c r="J293"/>
      <c r="K293"/>
      <c r="L293"/>
      <c r="M293"/>
      <c r="N293"/>
      <c r="O293"/>
      <c r="P293"/>
      <c r="Q293"/>
      <c r="R293"/>
      <c r="S293"/>
      <c r="T293"/>
      <c r="U293"/>
      <c r="V293"/>
      <c r="W293"/>
      <c r="X293"/>
      <c r="Y293"/>
      <c r="Z293"/>
      <c r="AA293"/>
      <c r="AB293"/>
      <c r="AC293"/>
      <c r="AD293"/>
      <c r="AE293"/>
      <c r="AF293"/>
    </row>
    <row r="294" spans="1:32" ht="15.75" customHeigh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ht="15.75" customHeight="1">
      <c r="A295"/>
      <c r="B295"/>
      <c r="C295"/>
      <c r="D295"/>
      <c r="E295"/>
      <c r="F295"/>
      <c r="G295"/>
      <c r="H295"/>
      <c r="I295"/>
      <c r="J295"/>
      <c r="K295"/>
      <c r="L295"/>
      <c r="M295"/>
      <c r="N295"/>
      <c r="O295"/>
      <c r="P295"/>
      <c r="Q295"/>
      <c r="R295"/>
      <c r="S295"/>
      <c r="T295"/>
      <c r="U295"/>
      <c r="V295"/>
      <c r="W295"/>
      <c r="X295"/>
      <c r="Y295"/>
      <c r="Z295"/>
      <c r="AA295"/>
      <c r="AB295"/>
      <c r="AC295"/>
      <c r="AD295"/>
      <c r="AE295"/>
      <c r="AF295"/>
    </row>
    <row r="296" spans="1:32" ht="15.75" customHeight="1">
      <c r="A296"/>
      <c r="B296"/>
      <c r="C296"/>
      <c r="D296"/>
      <c r="E296"/>
      <c r="F296"/>
      <c r="G296"/>
      <c r="H296"/>
      <c r="I296"/>
      <c r="J296"/>
      <c r="K296"/>
      <c r="L296"/>
      <c r="M296"/>
      <c r="N296"/>
      <c r="O296"/>
      <c r="P296"/>
      <c r="Q296"/>
      <c r="R296"/>
      <c r="S296"/>
      <c r="T296"/>
      <c r="U296"/>
      <c r="V296"/>
      <c r="W296"/>
      <c r="X296"/>
      <c r="Y296"/>
      <c r="Z296"/>
      <c r="AA296"/>
      <c r="AB296"/>
      <c r="AC296"/>
      <c r="AD296"/>
      <c r="AE296"/>
      <c r="AF296"/>
    </row>
    <row r="297" spans="1:32" ht="15.75" customHeight="1">
      <c r="A297"/>
      <c r="B297"/>
      <c r="C297"/>
      <c r="D297"/>
      <c r="E297"/>
      <c r="F297"/>
      <c r="G297"/>
      <c r="H297"/>
      <c r="I297"/>
      <c r="J297"/>
      <c r="K297"/>
      <c r="L297"/>
      <c r="M297"/>
      <c r="N297"/>
      <c r="O297"/>
      <c r="P297"/>
      <c r="Q297"/>
      <c r="R297"/>
      <c r="S297"/>
      <c r="T297"/>
      <c r="U297"/>
      <c r="V297"/>
      <c r="W297"/>
      <c r="X297"/>
      <c r="Y297"/>
      <c r="Z297"/>
      <c r="AA297"/>
      <c r="AB297"/>
      <c r="AC297"/>
      <c r="AD297"/>
      <c r="AE297"/>
      <c r="AF297"/>
    </row>
    <row r="298" spans="1:32" ht="15.75" customHeight="1">
      <c r="A298"/>
      <c r="B298"/>
      <c r="C298"/>
      <c r="D298"/>
      <c r="E298"/>
      <c r="F298"/>
      <c r="G298"/>
      <c r="H298"/>
      <c r="I298"/>
      <c r="J298"/>
      <c r="K298"/>
      <c r="L298"/>
      <c r="M298"/>
      <c r="N298"/>
      <c r="O298"/>
      <c r="P298"/>
      <c r="Q298"/>
      <c r="R298"/>
      <c r="S298"/>
      <c r="T298"/>
      <c r="U298"/>
      <c r="V298"/>
      <c r="W298"/>
      <c r="X298"/>
      <c r="Y298"/>
      <c r="Z298"/>
      <c r="AA298"/>
      <c r="AB298"/>
      <c r="AC298"/>
      <c r="AD298"/>
      <c r="AE298"/>
      <c r="AF298"/>
    </row>
    <row r="299" spans="1:32" ht="15.75" customHeight="1">
      <c r="A299"/>
      <c r="B299"/>
      <c r="C299"/>
      <c r="D299"/>
      <c r="E299"/>
      <c r="F299"/>
      <c r="G299"/>
      <c r="H299"/>
      <c r="I299"/>
      <c r="J299"/>
      <c r="K299"/>
      <c r="L299"/>
      <c r="M299"/>
      <c r="N299"/>
      <c r="O299"/>
      <c r="P299"/>
      <c r="Q299"/>
      <c r="R299"/>
      <c r="S299"/>
      <c r="T299"/>
      <c r="U299"/>
      <c r="V299"/>
      <c r="W299"/>
      <c r="X299"/>
      <c r="Y299"/>
      <c r="Z299"/>
      <c r="AA299"/>
      <c r="AB299"/>
      <c r="AC299"/>
      <c r="AD299"/>
      <c r="AE299"/>
      <c r="AF299"/>
    </row>
    <row r="300" spans="1:32" ht="15.75" customHeight="1">
      <c r="A300"/>
      <c r="B300"/>
      <c r="C300"/>
      <c r="D300"/>
      <c r="E300"/>
      <c r="F300"/>
      <c r="G300"/>
      <c r="H300"/>
      <c r="I300"/>
      <c r="J300"/>
      <c r="K300"/>
      <c r="L300"/>
      <c r="M300"/>
      <c r="N300"/>
      <c r="O300"/>
      <c r="P300"/>
      <c r="Q300"/>
      <c r="R300"/>
      <c r="S300"/>
      <c r="T300"/>
      <c r="U300"/>
      <c r="V300"/>
      <c r="W300"/>
      <c r="X300"/>
      <c r="Y300"/>
      <c r="Z300"/>
      <c r="AA300"/>
      <c r="AB300"/>
      <c r="AC300"/>
      <c r="AD300"/>
      <c r="AE300"/>
      <c r="AF300"/>
    </row>
    <row r="301" spans="1:32" ht="15.75" customHeight="1">
      <c r="A301"/>
      <c r="B301"/>
      <c r="C301"/>
      <c r="D301"/>
      <c r="E301"/>
      <c r="F301"/>
      <c r="G301"/>
      <c r="H301"/>
      <c r="I301"/>
      <c r="J301"/>
      <c r="K301"/>
      <c r="L301"/>
      <c r="M301"/>
      <c r="N301"/>
      <c r="O301"/>
      <c r="P301"/>
      <c r="Q301"/>
      <c r="R301"/>
      <c r="S301"/>
      <c r="T301"/>
      <c r="U301"/>
      <c r="V301"/>
      <c r="W301"/>
      <c r="X301"/>
      <c r="Y301"/>
      <c r="Z301"/>
      <c r="AA301"/>
      <c r="AB301"/>
      <c r="AC301"/>
      <c r="AD301"/>
      <c r="AE301"/>
      <c r="AF301"/>
    </row>
    <row r="302" spans="1:32" ht="15.75" customHeight="1">
      <c r="A302"/>
      <c r="B302"/>
      <c r="C302"/>
      <c r="D302"/>
      <c r="E302"/>
      <c r="F302"/>
      <c r="G302"/>
      <c r="H302"/>
      <c r="I302"/>
      <c r="J302"/>
      <c r="K302"/>
      <c r="L302"/>
      <c r="M302"/>
      <c r="N302"/>
      <c r="O302"/>
      <c r="P302"/>
      <c r="Q302"/>
      <c r="R302"/>
      <c r="S302"/>
      <c r="T302"/>
      <c r="U302"/>
      <c r="V302"/>
      <c r="W302"/>
      <c r="X302"/>
      <c r="Y302"/>
      <c r="Z302"/>
      <c r="AA302"/>
      <c r="AB302"/>
      <c r="AC302"/>
      <c r="AD302"/>
      <c r="AE302"/>
      <c r="AF302"/>
    </row>
    <row r="303" spans="1:32" ht="15.75" customHeight="1">
      <c r="A303"/>
      <c r="B303"/>
      <c r="C303"/>
      <c r="D303"/>
      <c r="E303"/>
      <c r="F303"/>
      <c r="G303"/>
      <c r="H303"/>
      <c r="I303"/>
      <c r="J303"/>
      <c r="K303"/>
      <c r="L303"/>
      <c r="M303"/>
      <c r="N303"/>
      <c r="O303"/>
      <c r="P303"/>
      <c r="Q303"/>
      <c r="R303"/>
      <c r="S303"/>
      <c r="T303"/>
      <c r="U303"/>
      <c r="V303"/>
      <c r="W303"/>
      <c r="X303"/>
      <c r="Y303"/>
      <c r="Z303"/>
      <c r="AA303"/>
      <c r="AB303"/>
      <c r="AC303"/>
      <c r="AD303"/>
      <c r="AE303"/>
      <c r="AF303"/>
    </row>
    <row r="304" spans="1:32" ht="15.75" customHeight="1">
      <c r="A304"/>
      <c r="B304"/>
      <c r="C304"/>
      <c r="D304"/>
      <c r="E304"/>
      <c r="F304"/>
      <c r="G304"/>
      <c r="H304"/>
      <c r="I304"/>
      <c r="J304"/>
      <c r="K304"/>
      <c r="L304"/>
      <c r="M304"/>
      <c r="N304"/>
      <c r="O304"/>
      <c r="P304"/>
      <c r="Q304"/>
      <c r="R304"/>
      <c r="S304"/>
      <c r="T304"/>
      <c r="U304"/>
      <c r="V304"/>
      <c r="W304"/>
      <c r="X304"/>
      <c r="Y304"/>
      <c r="Z304"/>
      <c r="AA304"/>
      <c r="AB304"/>
      <c r="AC304"/>
      <c r="AD304"/>
      <c r="AE304"/>
      <c r="AF304"/>
    </row>
    <row r="305" spans="1:32" ht="15.75" customHeight="1">
      <c r="A305"/>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5.75" customHeight="1">
      <c r="A306"/>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5.75" customHeight="1">
      <c r="A307"/>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5.75" customHeight="1">
      <c r="A308"/>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5.75" customHeight="1">
      <c r="A309"/>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5.75" customHeight="1">
      <c r="A310"/>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5.75" customHeight="1">
      <c r="A311"/>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5.75" customHeight="1">
      <c r="A312"/>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5.75" customHeight="1">
      <c r="A313"/>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5.75" customHeight="1">
      <c r="A314"/>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5.75" customHeight="1">
      <c r="A315"/>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5.75" customHeight="1">
      <c r="A316"/>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5.75" customHeight="1">
      <c r="A317"/>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5.75" customHeight="1">
      <c r="A318"/>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5.75" customHeight="1">
      <c r="A319"/>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5.75" customHeight="1">
      <c r="A320"/>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5.75" customHeight="1">
      <c r="A321"/>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5.75" customHeight="1">
      <c r="A322"/>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5.75" customHeight="1">
      <c r="A323"/>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5.75" customHeight="1">
      <c r="A324"/>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5.75" customHeight="1">
      <c r="A325"/>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5.75" customHeight="1">
      <c r="A326"/>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5.75" customHeight="1">
      <c r="A327"/>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5.75" customHeight="1">
      <c r="A328"/>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5.75" customHeight="1">
      <c r="A329"/>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5.75" customHeight="1">
      <c r="A330"/>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5.75" customHeight="1">
      <c r="A331"/>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5.75" customHeight="1">
      <c r="A332"/>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5.75" customHeight="1">
      <c r="A333"/>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5.75" customHeight="1">
      <c r="A334"/>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5.75" customHeight="1">
      <c r="A335"/>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5.75" customHeight="1">
      <c r="A336"/>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5.75" customHeight="1">
      <c r="A337"/>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5.75" customHeight="1">
      <c r="A338"/>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5.75" customHeight="1">
      <c r="A339"/>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5.75" customHeight="1">
      <c r="A340"/>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5.75" customHeight="1">
      <c r="A341"/>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5.75" customHeight="1">
      <c r="A342"/>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5.75" customHeight="1">
      <c r="A343"/>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5.75" customHeight="1">
      <c r="A344"/>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5.75" customHeight="1">
      <c r="A345"/>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5.75" customHeight="1">
      <c r="A346"/>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5.75" customHeight="1">
      <c r="A347"/>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5.75" customHeight="1">
      <c r="A348"/>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5.75" customHeight="1">
      <c r="A349"/>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5.75" customHeight="1">
      <c r="A350"/>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5.75" customHeight="1">
      <c r="A351"/>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5.75" customHeight="1">
      <c r="A352"/>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5.75" customHeight="1">
      <c r="A353"/>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5.75" customHeight="1">
      <c r="A354"/>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5.75" customHeight="1">
      <c r="A355"/>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5.75" customHeight="1">
      <c r="A356"/>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5.75" customHeight="1">
      <c r="A357"/>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5.75" customHeight="1">
      <c r="A358"/>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5.75" customHeight="1">
      <c r="A359"/>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5.75" customHeight="1">
      <c r="A360"/>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5.75" customHeight="1">
      <c r="A361"/>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5.75" customHeight="1">
      <c r="A362"/>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5.75" customHeight="1">
      <c r="A363"/>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5.75" customHeight="1">
      <c r="A364"/>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5.75" customHeight="1">
      <c r="A365"/>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5.75" customHeight="1">
      <c r="A366"/>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5.75" customHeight="1">
      <c r="A367"/>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5.75" customHeight="1">
      <c r="A368"/>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5.75" customHeight="1">
      <c r="A369"/>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5.75" customHeight="1">
      <c r="A370"/>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5.75" customHeight="1">
      <c r="A371"/>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5.75" customHeight="1">
      <c r="A372"/>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5.75" customHeight="1">
      <c r="A373"/>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5.75" customHeight="1">
      <c r="A374"/>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5.75" customHeight="1">
      <c r="A375"/>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5.75" customHeight="1">
      <c r="A376"/>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5.75" customHeight="1">
      <c r="A377"/>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5.75" customHeight="1">
      <c r="A378"/>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5.75" customHeight="1">
      <c r="A379"/>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5.75" customHeight="1">
      <c r="A380"/>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5.75" customHeight="1">
      <c r="A381"/>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5.75" customHeight="1">
      <c r="A382"/>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5.75" customHeight="1">
      <c r="A383"/>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5.75" customHeight="1">
      <c r="A384"/>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5.75" customHeight="1">
      <c r="A385"/>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5.75" customHeight="1">
      <c r="A386"/>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5.75" customHeight="1">
      <c r="A387"/>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5.75" customHeight="1">
      <c r="A388"/>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5.75" customHeight="1">
      <c r="A389"/>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5.75" customHeight="1">
      <c r="A390"/>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5.75" customHeight="1">
      <c r="A391"/>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5.75" customHeight="1">
      <c r="A392"/>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5.75" customHeight="1">
      <c r="A393"/>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5.75" customHeight="1">
      <c r="A394"/>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5.75" customHeight="1">
      <c r="A395"/>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5.75" customHeight="1">
      <c r="A396"/>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5.75" customHeight="1">
      <c r="A397"/>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5.75" customHeight="1">
      <c r="A398"/>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5.75" customHeight="1">
      <c r="A399"/>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5.75" customHeight="1">
      <c r="A400"/>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5.75" customHeight="1">
      <c r="A401"/>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5.75" customHeight="1">
      <c r="A402"/>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5.75" customHeight="1">
      <c r="A403"/>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5.75" customHeight="1">
      <c r="A404"/>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5.75" customHeight="1">
      <c r="A405"/>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5.75" customHeight="1">
      <c r="A406"/>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5.75" customHeight="1">
      <c r="A407"/>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5.75" customHeight="1">
      <c r="A408"/>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5.75" customHeight="1">
      <c r="A409"/>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5.75" customHeight="1">
      <c r="A410"/>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5.75" customHeight="1">
      <c r="A411"/>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5.75" customHeight="1">
      <c r="A412"/>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5.75" customHeight="1">
      <c r="A413"/>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5.75" customHeight="1">
      <c r="A414"/>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5.75" customHeight="1">
      <c r="A415"/>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5.75" customHeight="1">
      <c r="A416"/>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5.75" customHeight="1">
      <c r="A417"/>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5.75" customHeight="1">
      <c r="A418"/>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5.75" customHeight="1">
      <c r="A419"/>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5.75" customHeight="1">
      <c r="A420"/>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5.75" customHeight="1">
      <c r="A421"/>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5.75" customHeight="1">
      <c r="A422"/>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5.75" customHeight="1">
      <c r="A423"/>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5.75" customHeight="1">
      <c r="A424"/>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5.75" customHeight="1">
      <c r="A425"/>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5.75" customHeight="1">
      <c r="A426"/>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5.75" customHeight="1">
      <c r="A427"/>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5.75" customHeight="1">
      <c r="A428"/>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5.75" customHeight="1">
      <c r="A429"/>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5.75" customHeight="1">
      <c r="A430"/>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5.75" customHeight="1">
      <c r="A431"/>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5.75" customHeight="1">
      <c r="A432"/>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5.75" customHeight="1">
      <c r="A433"/>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5.75" customHeight="1">
      <c r="A434"/>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5.75" customHeight="1">
      <c r="A435"/>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5.75" customHeight="1">
      <c r="A436"/>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5.75" customHeight="1">
      <c r="A437"/>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5.75" customHeight="1">
      <c r="A438"/>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5.75" customHeight="1">
      <c r="A439"/>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5.75" customHeight="1">
      <c r="A440"/>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5.75" customHeight="1">
      <c r="A441"/>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5.75" customHeight="1">
      <c r="A442"/>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5.75" customHeight="1">
      <c r="A443"/>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5.75" customHeight="1">
      <c r="A444"/>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5.75" customHeight="1">
      <c r="A445"/>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5.75" customHeight="1">
      <c r="A446"/>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5.75" customHeight="1">
      <c r="A447"/>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5.75" customHeight="1">
      <c r="A448"/>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5.75" customHeight="1">
      <c r="A449"/>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5.75" customHeight="1">
      <c r="A450"/>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5.75" customHeight="1">
      <c r="A451"/>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5.75" customHeight="1">
      <c r="A452"/>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5.75" customHeight="1">
      <c r="A453"/>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5.75" customHeight="1">
      <c r="A454"/>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5.75" customHeight="1">
      <c r="A455"/>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5.75" customHeight="1">
      <c r="A456"/>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5.75" customHeight="1">
      <c r="A457"/>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5.75" customHeight="1">
      <c r="A458"/>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5.75" customHeight="1">
      <c r="A459"/>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5.75" customHeight="1">
      <c r="A460"/>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5.75" customHeight="1">
      <c r="A461"/>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5.75" customHeight="1">
      <c r="A462"/>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5.75" customHeight="1">
      <c r="A463"/>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5.75" customHeight="1">
      <c r="A464"/>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5.75" customHeight="1">
      <c r="A465"/>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5.75" customHeight="1">
      <c r="A466"/>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5.75" customHeight="1">
      <c r="A467"/>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5.75" customHeight="1">
      <c r="A468"/>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5.75" customHeight="1">
      <c r="A469"/>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5.75" customHeight="1">
      <c r="A470"/>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5.75" customHeight="1">
      <c r="A471"/>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5.75" customHeight="1">
      <c r="A472"/>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5.75" customHeight="1">
      <c r="A473"/>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5.75" customHeight="1">
      <c r="A474"/>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5.75" customHeight="1">
      <c r="A475"/>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5.75" customHeight="1">
      <c r="A476"/>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5.75" customHeight="1">
      <c r="A477"/>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5.75" customHeight="1">
      <c r="A478"/>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5.75" customHeight="1">
      <c r="A479"/>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5.75" customHeight="1">
      <c r="A480"/>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5.75" customHeight="1">
      <c r="A481"/>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5.75" customHeight="1">
      <c r="A482"/>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5.75" customHeight="1">
      <c r="A483"/>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5.75" customHeight="1">
      <c r="A484"/>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5.75" customHeight="1">
      <c r="A485"/>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5.75" customHeight="1">
      <c r="A486"/>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5.75" customHeight="1">
      <c r="A487"/>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5.75" customHeight="1">
      <c r="A488"/>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5.75" customHeight="1">
      <c r="A489"/>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5.75" customHeight="1">
      <c r="A490"/>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5.75" customHeight="1">
      <c r="A491"/>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5.75" customHeight="1">
      <c r="A492"/>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5.75" customHeight="1">
      <c r="A493"/>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5.75" customHeight="1">
      <c r="A494"/>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5.75" customHeight="1">
      <c r="A495"/>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5.75" customHeight="1">
      <c r="A496"/>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5.75" customHeight="1">
      <c r="A497"/>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5.75" customHeight="1">
      <c r="A498"/>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5.75" customHeight="1">
      <c r="A499"/>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5.75" customHeight="1">
      <c r="A500"/>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5.75" customHeight="1">
      <c r="A501"/>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5.75" customHeight="1">
      <c r="A502"/>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5.75" customHeight="1">
      <c r="A503"/>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5.75" customHeight="1">
      <c r="A504"/>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5.75" customHeight="1">
      <c r="A505"/>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5.75" customHeight="1">
      <c r="A506"/>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5.75" customHeight="1">
      <c r="A507"/>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5.75" customHeight="1">
      <c r="A508"/>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5.75" customHeight="1">
      <c r="A509"/>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5.75" customHeight="1">
      <c r="A510"/>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5.75" customHeight="1">
      <c r="A511"/>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5.75" customHeight="1">
      <c r="A512"/>
      <c r="B512"/>
      <c r="C512"/>
      <c r="D512"/>
      <c r="E512"/>
      <c r="F512"/>
      <c r="G512"/>
      <c r="H512"/>
      <c r="I512"/>
      <c r="J512"/>
      <c r="K512"/>
      <c r="L512"/>
      <c r="M512"/>
      <c r="N512"/>
      <c r="O512"/>
      <c r="P512"/>
      <c r="Q512"/>
      <c r="R512"/>
      <c r="S512"/>
      <c r="T512"/>
      <c r="U512"/>
      <c r="V512"/>
      <c r="W512"/>
      <c r="X512"/>
      <c r="Y512"/>
      <c r="Z512"/>
      <c r="AA512"/>
      <c r="AB512"/>
      <c r="AC512"/>
      <c r="AD512"/>
      <c r="AE512"/>
      <c r="AF512"/>
    </row>
    <row r="513" spans="1:32" ht="15.75" customHeight="1">
      <c r="A513"/>
      <c r="B513"/>
      <c r="C513"/>
      <c r="D513"/>
      <c r="E513"/>
      <c r="F513"/>
      <c r="G513"/>
      <c r="H513"/>
      <c r="I513"/>
      <c r="J513"/>
      <c r="K513"/>
      <c r="L513"/>
      <c r="M513"/>
      <c r="N513"/>
      <c r="O513"/>
      <c r="P513"/>
      <c r="Q513"/>
      <c r="R513"/>
      <c r="S513"/>
      <c r="T513"/>
      <c r="U513"/>
      <c r="V513"/>
      <c r="W513"/>
      <c r="X513"/>
      <c r="Y513"/>
      <c r="Z513"/>
      <c r="AA513"/>
      <c r="AB513"/>
      <c r="AC513"/>
      <c r="AD513"/>
      <c r="AE513"/>
      <c r="AF513"/>
    </row>
    <row r="514" spans="1:32" ht="15.75" customHeight="1">
      <c r="A514"/>
      <c r="B514"/>
      <c r="C514"/>
      <c r="D514"/>
      <c r="E514"/>
      <c r="F514"/>
      <c r="G514"/>
      <c r="H514"/>
      <c r="I514"/>
      <c r="J514"/>
      <c r="K514"/>
      <c r="L514"/>
      <c r="M514"/>
      <c r="N514"/>
      <c r="O514"/>
      <c r="P514"/>
      <c r="Q514"/>
      <c r="R514"/>
      <c r="S514"/>
      <c r="T514"/>
      <c r="U514"/>
      <c r="V514"/>
      <c r="W514"/>
      <c r="X514"/>
      <c r="Y514"/>
      <c r="Z514"/>
      <c r="AA514"/>
      <c r="AB514"/>
      <c r="AC514"/>
      <c r="AD514"/>
      <c r="AE514"/>
      <c r="AF514"/>
    </row>
    <row r="515" spans="1:32" ht="15.75" customHeight="1">
      <c r="A515"/>
      <c r="B515"/>
      <c r="C515"/>
      <c r="D515"/>
      <c r="E515"/>
      <c r="F515"/>
      <c r="G515"/>
      <c r="H515"/>
      <c r="I515"/>
      <c r="J515"/>
      <c r="K515"/>
      <c r="L515"/>
      <c r="M515"/>
      <c r="N515"/>
      <c r="O515"/>
      <c r="P515"/>
      <c r="Q515"/>
      <c r="R515"/>
      <c r="S515"/>
      <c r="T515"/>
      <c r="U515"/>
      <c r="V515"/>
      <c r="W515"/>
      <c r="X515"/>
      <c r="Y515"/>
      <c r="Z515"/>
      <c r="AA515"/>
      <c r="AB515"/>
      <c r="AC515"/>
      <c r="AD515"/>
      <c r="AE515"/>
      <c r="AF515"/>
    </row>
    <row r="516" spans="1:32" ht="15.75" customHeight="1">
      <c r="A516"/>
      <c r="B516"/>
      <c r="C516"/>
      <c r="D516"/>
      <c r="E516"/>
      <c r="F516"/>
      <c r="G516"/>
      <c r="H516"/>
      <c r="I516"/>
      <c r="J516"/>
      <c r="K516"/>
      <c r="L516"/>
      <c r="M516"/>
      <c r="N516"/>
      <c r="O516"/>
      <c r="P516"/>
      <c r="Q516"/>
      <c r="R516"/>
      <c r="S516"/>
      <c r="T516"/>
      <c r="U516"/>
      <c r="V516"/>
      <c r="W516"/>
      <c r="X516"/>
      <c r="Y516"/>
      <c r="Z516"/>
      <c r="AA516"/>
      <c r="AB516"/>
      <c r="AC516"/>
      <c r="AD516"/>
      <c r="AE516"/>
      <c r="AF516"/>
    </row>
    <row r="517" spans="1:32" ht="15.75" customHeight="1">
      <c r="A517"/>
      <c r="B517"/>
      <c r="C517"/>
      <c r="D517"/>
      <c r="E517"/>
      <c r="F517"/>
      <c r="G517"/>
      <c r="H517"/>
      <c r="I517"/>
      <c r="J517"/>
      <c r="K517"/>
      <c r="L517"/>
      <c r="M517"/>
      <c r="N517"/>
      <c r="O517"/>
      <c r="P517"/>
      <c r="Q517"/>
      <c r="R517"/>
      <c r="S517"/>
      <c r="T517"/>
      <c r="U517"/>
      <c r="V517"/>
      <c r="W517"/>
      <c r="X517"/>
      <c r="Y517"/>
      <c r="Z517"/>
      <c r="AA517"/>
      <c r="AB517"/>
      <c r="AC517"/>
      <c r="AD517"/>
      <c r="AE517"/>
      <c r="AF517"/>
    </row>
    <row r="518" spans="1:32" ht="15.75" customHeight="1">
      <c r="A518"/>
      <c r="B518"/>
      <c r="C518"/>
      <c r="D518"/>
      <c r="E518"/>
      <c r="F518"/>
      <c r="G518"/>
      <c r="H518"/>
      <c r="I518"/>
      <c r="J518"/>
      <c r="K518"/>
      <c r="L518"/>
      <c r="M518"/>
      <c r="N518"/>
      <c r="O518"/>
      <c r="P518"/>
      <c r="Q518"/>
      <c r="R518"/>
      <c r="S518"/>
      <c r="T518"/>
      <c r="U518"/>
      <c r="V518"/>
      <c r="W518"/>
      <c r="X518"/>
      <c r="Y518"/>
      <c r="Z518"/>
      <c r="AA518"/>
      <c r="AB518"/>
      <c r="AC518"/>
      <c r="AD518"/>
      <c r="AE518"/>
      <c r="AF518"/>
    </row>
    <row r="519" spans="1:32" ht="15.75" customHeight="1">
      <c r="A519"/>
      <c r="B519"/>
      <c r="C519"/>
      <c r="D519"/>
      <c r="E519"/>
      <c r="F519"/>
      <c r="G519"/>
      <c r="H519"/>
      <c r="I519"/>
      <c r="J519"/>
      <c r="K519"/>
      <c r="L519"/>
      <c r="M519"/>
      <c r="N519"/>
      <c r="O519"/>
      <c r="P519"/>
      <c r="Q519"/>
      <c r="R519"/>
      <c r="S519"/>
      <c r="T519"/>
      <c r="U519"/>
      <c r="V519"/>
      <c r="W519"/>
      <c r="X519"/>
      <c r="Y519"/>
      <c r="Z519"/>
      <c r="AA519"/>
      <c r="AB519"/>
      <c r="AC519"/>
      <c r="AD519"/>
      <c r="AE519"/>
      <c r="AF519"/>
    </row>
    <row r="520" spans="1:32" ht="15.75" customHeight="1">
      <c r="A520"/>
      <c r="B520"/>
      <c r="C520"/>
      <c r="D520"/>
      <c r="E520"/>
      <c r="F520"/>
      <c r="G520"/>
      <c r="H520"/>
      <c r="I520"/>
      <c r="J520"/>
      <c r="K520"/>
      <c r="L520"/>
      <c r="M520"/>
      <c r="N520"/>
      <c r="O520"/>
      <c r="P520"/>
      <c r="Q520"/>
      <c r="R520"/>
      <c r="S520"/>
      <c r="T520"/>
      <c r="U520"/>
      <c r="V520"/>
      <c r="W520"/>
      <c r="X520"/>
      <c r="Y520"/>
      <c r="Z520"/>
      <c r="AA520"/>
      <c r="AB520"/>
      <c r="AC520"/>
      <c r="AD520"/>
      <c r="AE520"/>
      <c r="AF520"/>
    </row>
    <row r="521" spans="1:32" ht="15.75" customHeight="1">
      <c r="A521"/>
      <c r="B521"/>
      <c r="C521"/>
      <c r="D521"/>
      <c r="E521"/>
      <c r="F521"/>
      <c r="G521"/>
      <c r="H521"/>
      <c r="I521"/>
      <c r="J521"/>
      <c r="K521"/>
      <c r="L521"/>
      <c r="M521"/>
      <c r="N521"/>
      <c r="O521"/>
      <c r="P521"/>
      <c r="Q521"/>
      <c r="R521"/>
      <c r="S521"/>
      <c r="T521"/>
      <c r="U521"/>
      <c r="V521"/>
      <c r="W521"/>
      <c r="X521"/>
      <c r="Y521"/>
      <c r="Z521"/>
      <c r="AA521"/>
      <c r="AB521"/>
      <c r="AC521"/>
      <c r="AD521"/>
      <c r="AE521"/>
      <c r="AF521"/>
    </row>
    <row r="522" spans="1:32" ht="15.75" customHeight="1">
      <c r="A522"/>
      <c r="B522"/>
      <c r="C522"/>
      <c r="D522"/>
      <c r="E522"/>
      <c r="F522"/>
      <c r="G522"/>
      <c r="H522"/>
      <c r="I522"/>
      <c r="J522"/>
      <c r="K522"/>
      <c r="L522"/>
      <c r="M522"/>
      <c r="N522"/>
      <c r="O522"/>
      <c r="P522"/>
      <c r="Q522"/>
      <c r="R522"/>
      <c r="S522"/>
      <c r="T522"/>
      <c r="U522"/>
      <c r="V522"/>
      <c r="W522"/>
      <c r="X522"/>
      <c r="Y522"/>
      <c r="Z522"/>
      <c r="AA522"/>
      <c r="AB522"/>
      <c r="AC522"/>
      <c r="AD522"/>
      <c r="AE522"/>
      <c r="AF522"/>
    </row>
    <row r="523" spans="1:32" ht="15.75" customHeight="1">
      <c r="A523"/>
      <c r="B523"/>
      <c r="C523"/>
      <c r="D523"/>
      <c r="E523"/>
      <c r="F523"/>
      <c r="G523"/>
      <c r="H523"/>
      <c r="I523"/>
      <c r="J523"/>
      <c r="K523"/>
      <c r="L523"/>
      <c r="M523"/>
      <c r="N523"/>
      <c r="O523"/>
      <c r="P523"/>
      <c r="Q523"/>
      <c r="R523"/>
      <c r="S523"/>
      <c r="T523"/>
      <c r="U523"/>
      <c r="V523"/>
      <c r="W523"/>
      <c r="X523"/>
      <c r="Y523"/>
      <c r="Z523"/>
      <c r="AA523"/>
      <c r="AB523"/>
      <c r="AC523"/>
      <c r="AD523"/>
      <c r="AE523"/>
      <c r="AF523"/>
    </row>
    <row r="524" spans="1:32" ht="15.75" customHeight="1">
      <c r="A524"/>
      <c r="B524"/>
      <c r="C524"/>
      <c r="D524"/>
      <c r="E524"/>
      <c r="F524"/>
      <c r="G524"/>
      <c r="H524"/>
      <c r="I524"/>
      <c r="J524"/>
      <c r="K524"/>
      <c r="L524"/>
      <c r="M524"/>
      <c r="N524"/>
      <c r="O524"/>
      <c r="P524"/>
      <c r="Q524"/>
      <c r="R524"/>
      <c r="S524"/>
      <c r="T524"/>
      <c r="U524"/>
      <c r="V524"/>
      <c r="W524"/>
      <c r="X524"/>
      <c r="Y524"/>
      <c r="Z524"/>
      <c r="AA524"/>
      <c r="AB524"/>
      <c r="AC524"/>
      <c r="AD524"/>
      <c r="AE524"/>
      <c r="AF524"/>
    </row>
    <row r="525" spans="1:32" ht="15.75" customHeight="1">
      <c r="A525"/>
      <c r="B525"/>
      <c r="C525"/>
      <c r="D525"/>
      <c r="E525"/>
      <c r="F525"/>
      <c r="G525"/>
      <c r="H525"/>
      <c r="I525"/>
      <c r="J525"/>
      <c r="K525"/>
      <c r="L525"/>
      <c r="M525"/>
      <c r="N525"/>
      <c r="O525"/>
      <c r="P525"/>
      <c r="Q525"/>
      <c r="R525"/>
      <c r="S525"/>
      <c r="T525"/>
      <c r="U525"/>
      <c r="V525"/>
      <c r="W525"/>
      <c r="X525"/>
      <c r="Y525"/>
      <c r="Z525"/>
      <c r="AA525"/>
      <c r="AB525"/>
      <c r="AC525"/>
      <c r="AD525"/>
      <c r="AE525"/>
      <c r="AF525"/>
    </row>
    <row r="526" spans="1:32" ht="15.75" customHeight="1">
      <c r="A526"/>
      <c r="B526"/>
      <c r="C526"/>
      <c r="D526"/>
      <c r="E526"/>
      <c r="F526"/>
      <c r="G526"/>
      <c r="H526"/>
      <c r="I526"/>
      <c r="J526"/>
      <c r="K526"/>
      <c r="L526"/>
      <c r="M526"/>
      <c r="N526"/>
      <c r="O526"/>
      <c r="P526"/>
      <c r="Q526"/>
      <c r="R526"/>
      <c r="S526"/>
      <c r="T526"/>
      <c r="U526"/>
      <c r="V526"/>
      <c r="W526"/>
      <c r="X526"/>
      <c r="Y526"/>
      <c r="Z526"/>
      <c r="AA526"/>
      <c r="AB526"/>
      <c r="AC526"/>
      <c r="AD526"/>
      <c r="AE526"/>
      <c r="AF526"/>
    </row>
    <row r="527" spans="1:32" ht="15.75" customHeight="1">
      <c r="A527"/>
      <c r="B527"/>
      <c r="C527"/>
      <c r="D527"/>
      <c r="E527"/>
      <c r="F527"/>
      <c r="G527"/>
      <c r="H527"/>
      <c r="I527"/>
      <c r="J527"/>
      <c r="K527"/>
      <c r="L527"/>
      <c r="M527"/>
      <c r="N527"/>
      <c r="O527"/>
      <c r="P527"/>
      <c r="Q527"/>
      <c r="R527"/>
      <c r="S527"/>
      <c r="T527"/>
      <c r="U527"/>
      <c r="V527"/>
      <c r="W527"/>
      <c r="X527"/>
      <c r="Y527"/>
      <c r="Z527"/>
      <c r="AA527"/>
      <c r="AB527"/>
      <c r="AC527"/>
      <c r="AD527"/>
      <c r="AE527"/>
      <c r="AF527"/>
    </row>
    <row r="528" spans="1:32" ht="15.75" customHeight="1">
      <c r="A528"/>
      <c r="B528"/>
      <c r="C528"/>
      <c r="D528"/>
      <c r="E528"/>
      <c r="F528"/>
      <c r="G528"/>
      <c r="H528"/>
      <c r="I528"/>
      <c r="J528"/>
      <c r="K528"/>
      <c r="L528"/>
      <c r="M528"/>
      <c r="N528"/>
      <c r="O528"/>
      <c r="P528"/>
      <c r="Q528"/>
      <c r="R528"/>
      <c r="S528"/>
      <c r="T528"/>
      <c r="U528"/>
      <c r="V528"/>
      <c r="W528"/>
      <c r="X528"/>
      <c r="Y528"/>
      <c r="Z528"/>
      <c r="AA528"/>
      <c r="AB528"/>
      <c r="AC528"/>
      <c r="AD528"/>
      <c r="AE528"/>
      <c r="AF528"/>
    </row>
    <row r="529" spans="1:32" ht="15.75" customHeight="1">
      <c r="A529"/>
      <c r="B529"/>
      <c r="C529"/>
      <c r="D529"/>
      <c r="E529"/>
      <c r="F529"/>
      <c r="G529"/>
      <c r="H529"/>
      <c r="I529"/>
      <c r="J529"/>
      <c r="K529"/>
      <c r="L529"/>
      <c r="M529"/>
      <c r="N529"/>
      <c r="O529"/>
      <c r="P529"/>
      <c r="Q529"/>
      <c r="R529"/>
      <c r="S529"/>
      <c r="T529"/>
      <c r="U529"/>
      <c r="V529"/>
      <c r="W529"/>
      <c r="X529"/>
      <c r="Y529"/>
      <c r="Z529"/>
      <c r="AA529"/>
      <c r="AB529"/>
      <c r="AC529"/>
      <c r="AD529"/>
      <c r="AE529"/>
      <c r="AF529"/>
    </row>
    <row r="530" spans="1:32" ht="15.75" customHeight="1">
      <c r="A530"/>
      <c r="B530"/>
      <c r="C530"/>
      <c r="D530"/>
      <c r="E530"/>
      <c r="F530"/>
      <c r="G530"/>
      <c r="H530"/>
      <c r="I530"/>
      <c r="J530"/>
      <c r="K530"/>
      <c r="L530"/>
      <c r="M530"/>
      <c r="N530"/>
      <c r="O530"/>
      <c r="P530"/>
      <c r="Q530"/>
      <c r="R530"/>
      <c r="S530"/>
      <c r="T530"/>
      <c r="U530"/>
      <c r="V530"/>
      <c r="W530"/>
      <c r="X530"/>
      <c r="Y530"/>
      <c r="Z530"/>
      <c r="AA530"/>
      <c r="AB530"/>
      <c r="AC530"/>
      <c r="AD530"/>
      <c r="AE530"/>
      <c r="AF530"/>
    </row>
    <row r="531" spans="1:32" ht="15.75" customHeight="1">
      <c r="A531"/>
      <c r="B531"/>
      <c r="C531"/>
      <c r="D531"/>
      <c r="E531"/>
      <c r="F531"/>
      <c r="G531"/>
      <c r="H531"/>
      <c r="I531"/>
      <c r="J531"/>
      <c r="K531"/>
      <c r="L531"/>
      <c r="M531"/>
      <c r="N531"/>
      <c r="O531"/>
      <c r="P531"/>
      <c r="Q531"/>
      <c r="R531"/>
      <c r="S531"/>
      <c r="T531"/>
      <c r="U531"/>
      <c r="V531"/>
      <c r="W531"/>
      <c r="X531"/>
      <c r="Y531"/>
      <c r="Z531"/>
      <c r="AA531"/>
      <c r="AB531"/>
      <c r="AC531"/>
      <c r="AD531"/>
      <c r="AE531"/>
      <c r="AF531"/>
    </row>
    <row r="532" spans="1:32" ht="15.75" customHeight="1">
      <c r="A532"/>
      <c r="B532"/>
      <c r="C532"/>
      <c r="D532"/>
      <c r="E532"/>
      <c r="F532"/>
      <c r="G532"/>
      <c r="H532"/>
      <c r="I532"/>
      <c r="J532"/>
      <c r="K532"/>
      <c r="L532"/>
      <c r="M532"/>
      <c r="N532"/>
      <c r="O532"/>
      <c r="P532"/>
      <c r="Q532"/>
      <c r="R532"/>
      <c r="S532"/>
      <c r="T532"/>
      <c r="U532"/>
      <c r="V532"/>
      <c r="W532"/>
      <c r="X532"/>
      <c r="Y532"/>
      <c r="Z532"/>
      <c r="AA532"/>
      <c r="AB532"/>
      <c r="AC532"/>
      <c r="AD532"/>
      <c r="AE532"/>
      <c r="AF532"/>
    </row>
    <row r="533" spans="1:32" ht="15.75" customHeight="1">
      <c r="A533"/>
      <c r="B533"/>
      <c r="C533"/>
      <c r="D533"/>
      <c r="E533"/>
      <c r="F533"/>
      <c r="G533"/>
      <c r="H533"/>
      <c r="I533"/>
      <c r="J533"/>
      <c r="K533"/>
      <c r="L533"/>
      <c r="M533"/>
      <c r="N533"/>
      <c r="O533"/>
      <c r="P533"/>
      <c r="Q533"/>
      <c r="R533"/>
      <c r="S533"/>
      <c r="T533"/>
      <c r="U533"/>
      <c r="V533"/>
      <c r="W533"/>
      <c r="X533"/>
      <c r="Y533"/>
      <c r="Z533"/>
      <c r="AA533"/>
      <c r="AB533"/>
      <c r="AC533"/>
      <c r="AD533"/>
      <c r="AE533"/>
      <c r="AF533"/>
    </row>
    <row r="534" spans="1:32" ht="15.75" customHeight="1">
      <c r="A534"/>
      <c r="B534"/>
      <c r="C534"/>
      <c r="D534"/>
      <c r="E534"/>
      <c r="F534"/>
      <c r="G534"/>
      <c r="H534"/>
      <c r="I534"/>
      <c r="J534"/>
      <c r="K534"/>
      <c r="L534"/>
      <c r="M534"/>
      <c r="N534"/>
      <c r="O534"/>
      <c r="P534"/>
      <c r="Q534"/>
      <c r="R534"/>
      <c r="S534"/>
      <c r="T534"/>
      <c r="U534"/>
      <c r="V534"/>
      <c r="W534"/>
      <c r="X534"/>
      <c r="Y534"/>
      <c r="Z534"/>
      <c r="AA534"/>
      <c r="AB534"/>
      <c r="AC534"/>
      <c r="AD534"/>
      <c r="AE534"/>
      <c r="AF534"/>
    </row>
    <row r="535" spans="1:32" ht="15.75" customHeight="1">
      <c r="A535"/>
      <c r="B535"/>
      <c r="C535"/>
      <c r="D535"/>
      <c r="E535"/>
      <c r="F535"/>
      <c r="G535"/>
      <c r="H535"/>
      <c r="I535"/>
      <c r="J535"/>
      <c r="K535"/>
      <c r="L535"/>
      <c r="M535"/>
      <c r="N535"/>
      <c r="O535"/>
      <c r="P535"/>
      <c r="Q535"/>
      <c r="R535"/>
      <c r="S535"/>
      <c r="T535"/>
      <c r="U535"/>
      <c r="V535"/>
      <c r="W535"/>
      <c r="X535"/>
      <c r="Y535"/>
      <c r="Z535"/>
      <c r="AA535"/>
      <c r="AB535"/>
      <c r="AC535"/>
      <c r="AD535"/>
      <c r="AE535"/>
      <c r="AF535"/>
    </row>
    <row r="536" spans="1:32" ht="15.75" customHeight="1">
      <c r="A536"/>
      <c r="B536"/>
      <c r="C536"/>
      <c r="D536"/>
      <c r="E536"/>
      <c r="F536"/>
      <c r="G536"/>
      <c r="H536"/>
      <c r="I536"/>
      <c r="J536"/>
      <c r="K536"/>
      <c r="L536"/>
      <c r="M536"/>
      <c r="N536"/>
      <c r="O536"/>
      <c r="P536"/>
      <c r="Q536"/>
      <c r="R536"/>
      <c r="S536"/>
      <c r="T536"/>
      <c r="U536"/>
      <c r="V536"/>
      <c r="W536"/>
      <c r="X536"/>
      <c r="Y536"/>
      <c r="Z536"/>
      <c r="AA536"/>
      <c r="AB536"/>
      <c r="AC536"/>
      <c r="AD536"/>
      <c r="AE536"/>
      <c r="AF536"/>
    </row>
    <row r="537" spans="1:32" ht="15.75" customHeight="1">
      <c r="A537"/>
      <c r="B537"/>
      <c r="C537"/>
      <c r="D537"/>
      <c r="E537"/>
      <c r="F537"/>
      <c r="G537"/>
      <c r="H537"/>
      <c r="I537"/>
      <c r="J537"/>
      <c r="K537"/>
      <c r="L537"/>
      <c r="M537"/>
      <c r="N537"/>
      <c r="O537"/>
      <c r="P537"/>
      <c r="Q537"/>
      <c r="R537"/>
      <c r="S537"/>
      <c r="T537"/>
      <c r="U537"/>
      <c r="V537"/>
      <c r="W537"/>
      <c r="X537"/>
      <c r="Y537"/>
      <c r="Z537"/>
      <c r="AA537"/>
      <c r="AB537"/>
      <c r="AC537"/>
      <c r="AD537"/>
      <c r="AE537"/>
      <c r="AF537"/>
    </row>
    <row r="538" spans="1:32" ht="15.75" customHeight="1">
      <c r="A538"/>
      <c r="B538"/>
      <c r="C538"/>
      <c r="D538"/>
      <c r="E538"/>
      <c r="F538"/>
      <c r="G538"/>
      <c r="H538"/>
      <c r="I538"/>
      <c r="J538"/>
      <c r="K538"/>
      <c r="L538"/>
      <c r="M538"/>
      <c r="N538"/>
      <c r="O538"/>
      <c r="P538"/>
      <c r="Q538"/>
      <c r="R538"/>
      <c r="S538"/>
      <c r="T538"/>
      <c r="U538"/>
      <c r="V538"/>
      <c r="W538"/>
      <c r="X538"/>
      <c r="Y538"/>
      <c r="Z538"/>
      <c r="AA538"/>
      <c r="AB538"/>
      <c r="AC538"/>
      <c r="AD538"/>
      <c r="AE538"/>
      <c r="AF538"/>
    </row>
    <row r="539" spans="1:32" ht="15.75" customHeight="1">
      <c r="A539"/>
      <c r="B539"/>
      <c r="C539"/>
      <c r="D539"/>
      <c r="E539"/>
      <c r="F539"/>
      <c r="G539"/>
      <c r="H539"/>
      <c r="I539"/>
      <c r="J539"/>
      <c r="K539"/>
      <c r="L539"/>
      <c r="M539"/>
      <c r="N539"/>
      <c r="O539"/>
      <c r="P539"/>
      <c r="Q539"/>
      <c r="R539"/>
      <c r="S539"/>
      <c r="T539"/>
      <c r="U539"/>
      <c r="V539"/>
      <c r="W539"/>
      <c r="X539"/>
      <c r="Y539"/>
      <c r="Z539"/>
      <c r="AA539"/>
      <c r="AB539"/>
      <c r="AC539"/>
      <c r="AD539"/>
      <c r="AE539"/>
      <c r="AF539"/>
    </row>
    <row r="540" spans="1:32" ht="15.75" customHeight="1">
      <c r="A540"/>
      <c r="B540"/>
      <c r="C540"/>
      <c r="D540"/>
      <c r="E540"/>
      <c r="F540"/>
      <c r="G540"/>
      <c r="H540"/>
      <c r="I540"/>
      <c r="J540"/>
      <c r="K540"/>
      <c r="L540"/>
      <c r="M540"/>
      <c r="N540"/>
      <c r="O540"/>
      <c r="P540"/>
      <c r="Q540"/>
      <c r="R540"/>
      <c r="S540"/>
      <c r="T540"/>
      <c r="U540"/>
      <c r="V540"/>
      <c r="W540"/>
      <c r="X540"/>
      <c r="Y540"/>
      <c r="Z540"/>
      <c r="AA540"/>
      <c r="AB540"/>
      <c r="AC540"/>
      <c r="AD540"/>
      <c r="AE540"/>
      <c r="AF540"/>
    </row>
    <row r="541" spans="1:32" ht="15.75" customHeight="1">
      <c r="A541"/>
      <c r="B541"/>
      <c r="C541"/>
      <c r="D541"/>
      <c r="E541"/>
      <c r="F541"/>
      <c r="G541"/>
      <c r="H541"/>
      <c r="I541"/>
      <c r="J541"/>
      <c r="K541"/>
      <c r="L541"/>
      <c r="M541"/>
      <c r="N541"/>
      <c r="O541"/>
      <c r="P541"/>
      <c r="Q541"/>
      <c r="R541"/>
      <c r="S541"/>
      <c r="T541"/>
      <c r="U541"/>
      <c r="V541"/>
      <c r="W541"/>
      <c r="X541"/>
      <c r="Y541"/>
      <c r="Z541"/>
      <c r="AA541"/>
      <c r="AB541"/>
      <c r="AC541"/>
      <c r="AD541"/>
      <c r="AE541"/>
      <c r="AF541"/>
    </row>
    <row r="542" spans="1:32" ht="15.75" customHeight="1">
      <c r="A542"/>
      <c r="B542"/>
      <c r="C542"/>
      <c r="D542"/>
      <c r="E542"/>
      <c r="F542"/>
      <c r="G542"/>
      <c r="H542"/>
      <c r="I542"/>
      <c r="J542"/>
      <c r="K542"/>
      <c r="L542"/>
      <c r="M542"/>
      <c r="N542"/>
      <c r="O542"/>
      <c r="P542"/>
      <c r="Q542"/>
      <c r="R542"/>
      <c r="S542"/>
      <c r="T542"/>
      <c r="U542"/>
      <c r="V542"/>
      <c r="W542"/>
      <c r="X542"/>
      <c r="Y542"/>
      <c r="Z542"/>
      <c r="AA542"/>
      <c r="AB542"/>
      <c r="AC542"/>
      <c r="AD542"/>
      <c r="AE542"/>
      <c r="AF542"/>
    </row>
    <row r="543" spans="1:32" ht="15.75" customHeight="1">
      <c r="A543"/>
      <c r="B543"/>
      <c r="C543"/>
      <c r="D543"/>
      <c r="E543"/>
      <c r="F543"/>
      <c r="G543"/>
      <c r="H543"/>
      <c r="I543"/>
      <c r="J543"/>
      <c r="K543"/>
      <c r="L543"/>
      <c r="M543"/>
      <c r="N543"/>
      <c r="O543"/>
      <c r="P543"/>
      <c r="Q543"/>
      <c r="R543"/>
      <c r="S543"/>
      <c r="T543"/>
      <c r="U543"/>
      <c r="V543"/>
      <c r="W543"/>
      <c r="X543"/>
      <c r="Y543"/>
      <c r="Z543"/>
      <c r="AA543"/>
      <c r="AB543"/>
      <c r="AC543"/>
      <c r="AD543"/>
      <c r="AE543"/>
      <c r="AF543"/>
    </row>
    <row r="544" spans="1:32" ht="15.75" customHeight="1">
      <c r="A544"/>
      <c r="B544"/>
      <c r="C544"/>
      <c r="D544"/>
      <c r="E544"/>
      <c r="F544"/>
      <c r="G544"/>
      <c r="H544"/>
      <c r="I544"/>
      <c r="J544"/>
      <c r="K544"/>
      <c r="L544"/>
      <c r="M544"/>
      <c r="N544"/>
      <c r="O544"/>
      <c r="P544"/>
      <c r="Q544"/>
      <c r="R544"/>
      <c r="S544"/>
      <c r="T544"/>
      <c r="U544"/>
      <c r="V544"/>
      <c r="W544"/>
      <c r="X544"/>
      <c r="Y544"/>
      <c r="Z544"/>
      <c r="AA544"/>
      <c r="AB544"/>
      <c r="AC544"/>
      <c r="AD544"/>
      <c r="AE544"/>
      <c r="AF544"/>
    </row>
    <row r="545" spans="1:32" ht="21" customHeight="1">
      <c r="A545"/>
      <c r="B545"/>
      <c r="C545"/>
      <c r="D545"/>
      <c r="E545"/>
      <c r="F545"/>
      <c r="G545"/>
      <c r="H545"/>
      <c r="I545"/>
      <c r="J545"/>
      <c r="K545"/>
      <c r="L545"/>
      <c r="M545"/>
      <c r="N545"/>
      <c r="O545"/>
      <c r="P545"/>
      <c r="Q545"/>
      <c r="R545"/>
      <c r="S545"/>
      <c r="T545"/>
      <c r="U545"/>
      <c r="V545"/>
      <c r="W545"/>
      <c r="X545"/>
      <c r="Y545"/>
      <c r="Z545"/>
      <c r="AA545"/>
      <c r="AB545"/>
      <c r="AC545"/>
      <c r="AD545"/>
      <c r="AE545"/>
      <c r="AF545"/>
    </row>
    <row r="546" spans="1:32" ht="15.75" customHeight="1">
      <c r="A546"/>
      <c r="B546"/>
      <c r="C546"/>
      <c r="D546"/>
      <c r="E546"/>
      <c r="F546"/>
      <c r="G546"/>
      <c r="H546"/>
      <c r="I546"/>
      <c r="J546"/>
      <c r="K546"/>
      <c r="L546"/>
      <c r="M546"/>
      <c r="N546"/>
      <c r="O546"/>
      <c r="P546"/>
      <c r="Q546"/>
      <c r="R546"/>
      <c r="S546"/>
      <c r="T546"/>
      <c r="U546"/>
      <c r="V546"/>
      <c r="W546"/>
      <c r="X546"/>
      <c r="Y546"/>
      <c r="Z546"/>
      <c r="AA546"/>
      <c r="AB546"/>
      <c r="AC546"/>
      <c r="AD546"/>
      <c r="AE546"/>
      <c r="AF546"/>
    </row>
    <row r="547" spans="1:32" ht="15.75" customHeight="1">
      <c r="A547"/>
      <c r="B547"/>
      <c r="C547"/>
      <c r="D547"/>
      <c r="E547"/>
      <c r="F547"/>
      <c r="G547"/>
      <c r="H547"/>
      <c r="I547"/>
      <c r="J547"/>
      <c r="K547"/>
      <c r="L547"/>
      <c r="M547"/>
      <c r="N547"/>
      <c r="O547"/>
      <c r="P547"/>
      <c r="Q547"/>
      <c r="R547"/>
      <c r="S547"/>
      <c r="T547"/>
      <c r="U547"/>
      <c r="V547"/>
      <c r="W547"/>
      <c r="X547"/>
      <c r="Y547"/>
      <c r="Z547"/>
      <c r="AA547"/>
      <c r="AB547"/>
      <c r="AC547"/>
      <c r="AD547"/>
      <c r="AE547"/>
      <c r="AF547"/>
    </row>
    <row r="548" spans="1:32" ht="15.75" customHeight="1">
      <c r="A548"/>
      <c r="B548"/>
      <c r="C548"/>
      <c r="D548"/>
      <c r="E548"/>
      <c r="F548"/>
      <c r="G548"/>
      <c r="H548"/>
      <c r="I548"/>
      <c r="J548"/>
      <c r="K548"/>
      <c r="L548"/>
      <c r="M548"/>
      <c r="N548"/>
      <c r="O548"/>
      <c r="P548"/>
      <c r="Q548"/>
      <c r="R548"/>
      <c r="S548"/>
      <c r="T548"/>
      <c r="U548"/>
      <c r="V548"/>
      <c r="W548"/>
      <c r="X548"/>
      <c r="Y548"/>
      <c r="Z548"/>
      <c r="AA548"/>
      <c r="AB548"/>
      <c r="AC548"/>
      <c r="AD548"/>
      <c r="AE548"/>
      <c r="AF548"/>
    </row>
    <row r="549" spans="1:32" ht="15.75" customHeight="1">
      <c r="A549"/>
      <c r="B549"/>
      <c r="C549"/>
      <c r="D549"/>
      <c r="E549"/>
      <c r="F549"/>
      <c r="G549"/>
      <c r="H549"/>
      <c r="I549"/>
      <c r="J549"/>
      <c r="K549"/>
      <c r="L549"/>
      <c r="M549"/>
      <c r="N549"/>
      <c r="O549"/>
      <c r="P549"/>
      <c r="Q549"/>
      <c r="R549"/>
      <c r="S549"/>
      <c r="T549"/>
      <c r="U549"/>
      <c r="V549"/>
      <c r="W549"/>
      <c r="X549"/>
      <c r="Y549"/>
      <c r="Z549"/>
      <c r="AA549"/>
      <c r="AB549"/>
      <c r="AC549"/>
      <c r="AD549"/>
      <c r="AE549"/>
      <c r="AF549"/>
    </row>
    <row r="550" spans="1:32" ht="15.75" customHeight="1">
      <c r="A550"/>
      <c r="B550"/>
      <c r="C550"/>
      <c r="D550"/>
      <c r="E550"/>
      <c r="F550"/>
      <c r="G550"/>
      <c r="H550"/>
      <c r="I550"/>
      <c r="J550"/>
      <c r="K550"/>
      <c r="L550"/>
      <c r="M550"/>
      <c r="N550"/>
      <c r="O550"/>
      <c r="P550"/>
      <c r="Q550"/>
      <c r="R550"/>
      <c r="S550"/>
      <c r="T550"/>
      <c r="U550"/>
      <c r="V550"/>
      <c r="W550"/>
      <c r="X550"/>
      <c r="Y550"/>
      <c r="Z550"/>
      <c r="AA550"/>
      <c r="AB550"/>
      <c r="AC550"/>
      <c r="AD550"/>
      <c r="AE550"/>
      <c r="AF550"/>
    </row>
    <row r="551" spans="1:32" ht="15.75" customHeight="1">
      <c r="A551"/>
      <c r="B551"/>
      <c r="C551"/>
      <c r="D551"/>
      <c r="E551"/>
      <c r="F551"/>
      <c r="G551"/>
      <c r="H551"/>
      <c r="I551"/>
      <c r="J551"/>
      <c r="K551"/>
      <c r="L551"/>
      <c r="M551"/>
      <c r="N551"/>
      <c r="O551"/>
      <c r="P551"/>
      <c r="Q551"/>
      <c r="R551"/>
      <c r="S551"/>
      <c r="T551"/>
      <c r="U551"/>
      <c r="V551"/>
      <c r="W551"/>
      <c r="X551"/>
      <c r="Y551"/>
      <c r="Z551"/>
      <c r="AA551"/>
      <c r="AB551"/>
      <c r="AC551"/>
      <c r="AD551"/>
      <c r="AE551"/>
      <c r="AF551"/>
    </row>
    <row r="552" spans="1:32" ht="15.75" customHeight="1">
      <c r="A552"/>
      <c r="B552"/>
      <c r="C552"/>
      <c r="D552"/>
      <c r="E552"/>
      <c r="F552"/>
      <c r="G552"/>
      <c r="H552"/>
      <c r="I552"/>
      <c r="J552"/>
      <c r="K552"/>
      <c r="L552"/>
      <c r="M552"/>
      <c r="N552"/>
      <c r="O552"/>
      <c r="P552"/>
      <c r="Q552"/>
      <c r="R552"/>
      <c r="S552"/>
      <c r="T552"/>
      <c r="U552"/>
      <c r="V552"/>
      <c r="W552"/>
      <c r="X552"/>
      <c r="Y552"/>
      <c r="Z552"/>
      <c r="AA552"/>
      <c r="AB552"/>
      <c r="AC552"/>
      <c r="AD552"/>
      <c r="AE552"/>
      <c r="AF552"/>
    </row>
    <row r="553" spans="1:32" ht="15.75" customHeight="1">
      <c r="A553"/>
      <c r="B553"/>
      <c r="C553"/>
      <c r="D553"/>
      <c r="E553"/>
      <c r="F553"/>
      <c r="G553"/>
      <c r="H553"/>
      <c r="I553"/>
      <c r="J553"/>
      <c r="K553"/>
      <c r="L553"/>
      <c r="M553"/>
      <c r="N553"/>
      <c r="O553"/>
      <c r="P553"/>
      <c r="Q553"/>
      <c r="R553"/>
      <c r="S553"/>
      <c r="T553"/>
      <c r="U553"/>
      <c r="V553"/>
      <c r="W553"/>
      <c r="X553"/>
      <c r="Y553"/>
      <c r="Z553"/>
      <c r="AA553"/>
      <c r="AB553"/>
      <c r="AC553"/>
      <c r="AD553"/>
      <c r="AE553"/>
      <c r="AF553"/>
    </row>
    <row r="554" spans="1:32" ht="15.75" customHeight="1">
      <c r="A554"/>
      <c r="B554"/>
      <c r="C554"/>
      <c r="D554"/>
      <c r="E554"/>
      <c r="F554"/>
      <c r="G554"/>
      <c r="H554"/>
      <c r="I554"/>
      <c r="J554"/>
      <c r="K554"/>
      <c r="L554"/>
      <c r="M554"/>
      <c r="N554"/>
      <c r="O554"/>
      <c r="P554"/>
      <c r="Q554"/>
      <c r="R554"/>
      <c r="S554"/>
      <c r="T554"/>
      <c r="U554"/>
      <c r="V554"/>
      <c r="W554"/>
      <c r="X554"/>
      <c r="Y554"/>
      <c r="Z554"/>
      <c r="AA554"/>
      <c r="AB554"/>
      <c r="AC554"/>
      <c r="AD554"/>
      <c r="AE554"/>
      <c r="AF554"/>
    </row>
    <row r="555" spans="1:32" ht="15.75" customHeight="1">
      <c r="A555"/>
      <c r="B555"/>
      <c r="C555"/>
      <c r="D555"/>
      <c r="E555"/>
      <c r="F555"/>
      <c r="G555"/>
      <c r="H555"/>
      <c r="I555"/>
      <c r="J555"/>
      <c r="K555"/>
      <c r="L555"/>
      <c r="M555"/>
      <c r="N555"/>
      <c r="O555"/>
      <c r="P555"/>
      <c r="Q555"/>
      <c r="R555"/>
      <c r="S555"/>
      <c r="T555"/>
      <c r="U555"/>
      <c r="V555"/>
      <c r="W555"/>
      <c r="X555"/>
      <c r="Y555"/>
      <c r="Z555"/>
      <c r="AA555"/>
      <c r="AB555"/>
      <c r="AC555"/>
      <c r="AD555"/>
      <c r="AE555"/>
      <c r="AF555"/>
    </row>
    <row r="556" spans="1:32" ht="15.75" customHeight="1">
      <c r="A556"/>
      <c r="B556"/>
      <c r="C556"/>
      <c r="D556"/>
      <c r="E556"/>
      <c r="F556"/>
      <c r="G556"/>
      <c r="H556"/>
      <c r="I556"/>
      <c r="J556"/>
      <c r="K556"/>
      <c r="L556"/>
      <c r="M556"/>
      <c r="N556"/>
      <c r="O556"/>
      <c r="P556"/>
      <c r="Q556"/>
      <c r="R556"/>
      <c r="S556"/>
      <c r="T556"/>
      <c r="U556"/>
      <c r="V556"/>
      <c r="W556"/>
      <c r="X556"/>
      <c r="Y556"/>
      <c r="Z556"/>
      <c r="AA556"/>
      <c r="AB556"/>
      <c r="AC556"/>
      <c r="AD556"/>
      <c r="AE556"/>
      <c r="AF556"/>
    </row>
    <row r="557" spans="1:32" ht="15.75" customHeight="1">
      <c r="A557"/>
      <c r="B557"/>
      <c r="C557"/>
      <c r="D557"/>
      <c r="E557"/>
      <c r="F557"/>
      <c r="G557"/>
      <c r="H557"/>
      <c r="I557"/>
      <c r="J557"/>
      <c r="K557"/>
      <c r="L557"/>
      <c r="M557"/>
      <c r="N557"/>
      <c r="O557"/>
      <c r="P557"/>
      <c r="Q557"/>
      <c r="R557"/>
      <c r="S557"/>
      <c r="T557"/>
      <c r="U557"/>
      <c r="V557"/>
      <c r="W557"/>
      <c r="X557"/>
      <c r="Y557"/>
      <c r="Z557"/>
      <c r="AA557"/>
      <c r="AB557"/>
      <c r="AC557"/>
      <c r="AD557"/>
      <c r="AE557"/>
      <c r="AF557"/>
    </row>
    <row r="558" spans="1:32" ht="15.75" customHeight="1">
      <c r="A558"/>
      <c r="B558"/>
      <c r="C558"/>
      <c r="D558"/>
      <c r="E558"/>
      <c r="F558"/>
      <c r="G558"/>
      <c r="H558"/>
      <c r="I558"/>
      <c r="J558"/>
      <c r="K558"/>
      <c r="L558"/>
      <c r="M558"/>
      <c r="N558"/>
      <c r="O558"/>
      <c r="P558"/>
      <c r="Q558"/>
      <c r="R558"/>
      <c r="S558"/>
      <c r="T558"/>
      <c r="U558"/>
      <c r="V558"/>
      <c r="W558"/>
      <c r="X558"/>
      <c r="Y558"/>
      <c r="Z558"/>
      <c r="AA558"/>
      <c r="AB558"/>
      <c r="AC558"/>
      <c r="AD558"/>
      <c r="AE558"/>
      <c r="AF558"/>
    </row>
    <row r="559" spans="1:32" ht="15.75" customHeight="1">
      <c r="A559"/>
      <c r="B559"/>
      <c r="C559"/>
      <c r="D559"/>
      <c r="E559"/>
      <c r="F559"/>
      <c r="G559"/>
      <c r="H559"/>
      <c r="I559"/>
      <c r="J559"/>
      <c r="K559"/>
      <c r="L559"/>
      <c r="M559"/>
      <c r="N559"/>
      <c r="O559"/>
      <c r="P559"/>
      <c r="Q559"/>
      <c r="R559"/>
      <c r="S559"/>
      <c r="T559"/>
      <c r="U559"/>
      <c r="V559"/>
      <c r="W559"/>
      <c r="X559"/>
      <c r="Y559"/>
      <c r="Z559"/>
      <c r="AA559"/>
      <c r="AB559"/>
      <c r="AC559"/>
      <c r="AD559"/>
      <c r="AE559"/>
      <c r="AF559"/>
    </row>
    <row r="560" spans="1:32" ht="15.75" customHeight="1">
      <c r="A560"/>
      <c r="B560"/>
      <c r="C560"/>
      <c r="D560"/>
      <c r="E560"/>
      <c r="F560"/>
      <c r="G560"/>
      <c r="H560"/>
      <c r="I560"/>
      <c r="J560"/>
      <c r="K560"/>
      <c r="L560"/>
      <c r="M560"/>
      <c r="N560"/>
      <c r="O560"/>
      <c r="P560"/>
      <c r="Q560"/>
      <c r="R560"/>
      <c r="S560"/>
      <c r="T560"/>
      <c r="U560"/>
      <c r="V560"/>
      <c r="W560"/>
      <c r="X560"/>
      <c r="Y560"/>
      <c r="Z560"/>
      <c r="AA560"/>
      <c r="AB560"/>
      <c r="AC560"/>
      <c r="AD560"/>
      <c r="AE560"/>
      <c r="AF560"/>
    </row>
    <row r="561" spans="1:32" ht="15.75" customHeight="1">
      <c r="A561"/>
      <c r="B561"/>
      <c r="C561"/>
      <c r="D561"/>
      <c r="E561"/>
      <c r="F561"/>
      <c r="G561"/>
      <c r="H561"/>
      <c r="I561"/>
      <c r="J561"/>
      <c r="K561"/>
      <c r="L561"/>
      <c r="M561"/>
      <c r="N561"/>
      <c r="O561"/>
      <c r="P561"/>
      <c r="Q561"/>
      <c r="R561"/>
      <c r="S561"/>
      <c r="T561"/>
      <c r="U561"/>
      <c r="V561"/>
      <c r="W561"/>
      <c r="X561"/>
      <c r="Y561"/>
      <c r="Z561"/>
      <c r="AA561"/>
      <c r="AB561"/>
      <c r="AC561"/>
      <c r="AD561"/>
      <c r="AE561"/>
      <c r="AF561"/>
    </row>
    <row r="562" spans="1:32" ht="15.75" customHeight="1">
      <c r="A562"/>
      <c r="B562"/>
      <c r="C562"/>
      <c r="D562"/>
      <c r="E562"/>
      <c r="F562"/>
      <c r="G562"/>
      <c r="H562"/>
      <c r="I562"/>
      <c r="J562"/>
      <c r="K562"/>
      <c r="L562"/>
      <c r="M562"/>
      <c r="N562"/>
      <c r="O562"/>
      <c r="P562"/>
      <c r="Q562"/>
      <c r="R562"/>
      <c r="S562"/>
      <c r="T562"/>
      <c r="U562"/>
      <c r="V562"/>
      <c r="W562"/>
      <c r="X562"/>
      <c r="Y562"/>
      <c r="Z562"/>
      <c r="AA562"/>
      <c r="AB562"/>
      <c r="AC562"/>
      <c r="AD562"/>
      <c r="AE562"/>
      <c r="AF562"/>
    </row>
    <row r="563" spans="1:32" ht="15.75" customHeight="1">
      <c r="A563"/>
      <c r="B563"/>
      <c r="C563"/>
      <c r="D563"/>
      <c r="E563"/>
      <c r="F563"/>
      <c r="G563"/>
      <c r="H563"/>
      <c r="I563"/>
      <c r="J563"/>
      <c r="K563"/>
      <c r="L563"/>
      <c r="M563"/>
      <c r="N563"/>
      <c r="O563"/>
      <c r="P563"/>
      <c r="Q563"/>
      <c r="R563"/>
      <c r="S563"/>
      <c r="T563"/>
      <c r="U563"/>
      <c r="V563"/>
      <c r="W563"/>
      <c r="X563"/>
      <c r="Y563"/>
      <c r="Z563"/>
      <c r="AA563"/>
      <c r="AB563"/>
      <c r="AC563"/>
      <c r="AD563"/>
      <c r="AE563"/>
      <c r="AF563"/>
    </row>
    <row r="564" spans="1:32" ht="15.75" customHeight="1">
      <c r="A564"/>
      <c r="B564"/>
      <c r="C564"/>
      <c r="D564"/>
      <c r="E564"/>
      <c r="F564"/>
      <c r="G564"/>
      <c r="H564"/>
      <c r="I564"/>
      <c r="J564"/>
      <c r="K564"/>
      <c r="L564"/>
      <c r="M564"/>
      <c r="N564"/>
      <c r="O564"/>
      <c r="P564"/>
      <c r="Q564"/>
      <c r="R564"/>
      <c r="S564"/>
      <c r="T564"/>
      <c r="U564"/>
      <c r="V564"/>
      <c r="W564"/>
      <c r="X564"/>
      <c r="Y564"/>
      <c r="Z564"/>
      <c r="AA564"/>
      <c r="AB564"/>
      <c r="AC564"/>
      <c r="AD564"/>
      <c r="AE564"/>
      <c r="AF564"/>
    </row>
    <row r="565" spans="1:32" ht="15.75" customHeight="1">
      <c r="A565"/>
      <c r="B565"/>
      <c r="C565"/>
      <c r="D565"/>
      <c r="E565"/>
      <c r="F565"/>
      <c r="G565"/>
      <c r="H565"/>
      <c r="I565"/>
      <c r="J565"/>
      <c r="K565"/>
      <c r="L565"/>
      <c r="M565"/>
      <c r="N565"/>
      <c r="O565"/>
      <c r="P565"/>
      <c r="Q565"/>
      <c r="R565"/>
      <c r="S565"/>
      <c r="T565"/>
      <c r="U565"/>
      <c r="V565"/>
      <c r="W565"/>
      <c r="X565"/>
      <c r="Y565"/>
      <c r="Z565"/>
      <c r="AA565"/>
      <c r="AB565"/>
      <c r="AC565"/>
      <c r="AD565"/>
      <c r="AE565"/>
      <c r="AF565"/>
    </row>
    <row r="566" spans="1:32" ht="15.75" customHeight="1">
      <c r="A566"/>
      <c r="B566"/>
      <c r="C566"/>
      <c r="D566"/>
      <c r="E566"/>
      <c r="F566"/>
      <c r="G566"/>
      <c r="H566"/>
      <c r="I566"/>
      <c r="J566"/>
      <c r="K566"/>
      <c r="L566"/>
      <c r="M566"/>
      <c r="N566"/>
      <c r="O566"/>
      <c r="P566"/>
      <c r="Q566"/>
      <c r="R566"/>
      <c r="S566"/>
      <c r="T566"/>
      <c r="U566"/>
      <c r="V566"/>
      <c r="W566"/>
      <c r="X566"/>
      <c r="Y566"/>
      <c r="Z566"/>
      <c r="AA566"/>
      <c r="AB566"/>
      <c r="AC566"/>
      <c r="AD566"/>
      <c r="AE566"/>
      <c r="AF566"/>
    </row>
    <row r="567" spans="1:32" ht="15.75" customHeight="1">
      <c r="A567"/>
      <c r="B567"/>
      <c r="C567"/>
      <c r="D567"/>
      <c r="E567"/>
      <c r="F567"/>
      <c r="G567"/>
      <c r="H567"/>
      <c r="I567"/>
      <c r="J567"/>
      <c r="K567"/>
      <c r="L567"/>
      <c r="M567"/>
      <c r="N567"/>
      <c r="O567"/>
      <c r="P567"/>
      <c r="Q567"/>
      <c r="R567"/>
      <c r="S567"/>
      <c r="T567"/>
      <c r="U567"/>
      <c r="V567"/>
      <c r="W567"/>
      <c r="X567"/>
      <c r="Y567"/>
      <c r="Z567"/>
      <c r="AA567"/>
      <c r="AB567"/>
      <c r="AC567"/>
      <c r="AD567"/>
      <c r="AE567"/>
      <c r="AF567"/>
    </row>
    <row r="568" spans="1:32" ht="15.75" customHeight="1">
      <c r="A568"/>
      <c r="B568"/>
      <c r="C568"/>
      <c r="D568"/>
      <c r="E568"/>
      <c r="F568"/>
      <c r="G568"/>
      <c r="H568"/>
      <c r="I568"/>
      <c r="J568"/>
      <c r="K568"/>
      <c r="L568"/>
      <c r="M568"/>
      <c r="N568"/>
      <c r="O568"/>
      <c r="P568"/>
      <c r="Q568"/>
      <c r="R568"/>
      <c r="S568"/>
      <c r="T568"/>
      <c r="U568"/>
      <c r="V568"/>
      <c r="W568"/>
      <c r="X568"/>
      <c r="Y568"/>
      <c r="Z568"/>
      <c r="AA568"/>
      <c r="AB568"/>
      <c r="AC568"/>
      <c r="AD568"/>
      <c r="AE568"/>
      <c r="AF568"/>
    </row>
    <row r="569" spans="1:32" ht="15.75" customHeight="1">
      <c r="A569"/>
      <c r="B569"/>
      <c r="C569"/>
      <c r="D569"/>
      <c r="E569"/>
      <c r="F569"/>
      <c r="G569"/>
      <c r="H569"/>
      <c r="I569"/>
      <c r="J569"/>
      <c r="K569"/>
      <c r="L569"/>
      <c r="M569"/>
      <c r="N569"/>
      <c r="O569"/>
      <c r="P569"/>
      <c r="Q569"/>
      <c r="R569"/>
      <c r="S569"/>
      <c r="T569"/>
      <c r="U569"/>
      <c r="V569"/>
      <c r="W569"/>
      <c r="X569"/>
      <c r="Y569"/>
      <c r="Z569"/>
      <c r="AA569"/>
      <c r="AB569"/>
      <c r="AC569"/>
      <c r="AD569"/>
      <c r="AE569"/>
      <c r="AF569"/>
    </row>
    <row r="570" spans="1:32" ht="15.75" customHeight="1">
      <c r="A570"/>
      <c r="B570"/>
      <c r="C570"/>
      <c r="D570"/>
      <c r="E570"/>
      <c r="F570"/>
      <c r="G570"/>
      <c r="H570"/>
      <c r="I570"/>
      <c r="J570"/>
      <c r="K570"/>
      <c r="L570"/>
      <c r="M570"/>
      <c r="N570"/>
      <c r="O570"/>
      <c r="P570"/>
      <c r="Q570"/>
      <c r="R570"/>
      <c r="S570"/>
      <c r="T570"/>
      <c r="U570"/>
      <c r="V570"/>
      <c r="W570"/>
      <c r="X570"/>
      <c r="Y570"/>
      <c r="Z570"/>
      <c r="AA570"/>
      <c r="AB570"/>
      <c r="AC570"/>
      <c r="AD570"/>
      <c r="AE570"/>
      <c r="AF570"/>
    </row>
    <row r="571" spans="1:32" ht="15.75" customHeight="1">
      <c r="A571"/>
      <c r="B571"/>
      <c r="C571"/>
      <c r="D571"/>
      <c r="E571"/>
      <c r="F571"/>
      <c r="G571"/>
      <c r="H571"/>
      <c r="I571"/>
      <c r="J571"/>
      <c r="K571"/>
      <c r="L571"/>
      <c r="M571"/>
      <c r="N571"/>
      <c r="O571"/>
      <c r="P571"/>
      <c r="Q571"/>
      <c r="R571"/>
      <c r="S571"/>
      <c r="T571"/>
      <c r="U571"/>
      <c r="V571"/>
      <c r="W571"/>
      <c r="X571"/>
      <c r="Y571"/>
      <c r="Z571"/>
      <c r="AA571"/>
      <c r="AB571"/>
      <c r="AC571"/>
      <c r="AD571"/>
      <c r="AE571"/>
      <c r="AF571"/>
    </row>
    <row r="572" spans="1:32" ht="15.75" customHeight="1">
      <c r="A572"/>
      <c r="B572"/>
      <c r="C572"/>
      <c r="D572"/>
      <c r="E572"/>
      <c r="F572"/>
      <c r="G572"/>
      <c r="H572"/>
      <c r="I572"/>
      <c r="J572"/>
      <c r="K572"/>
      <c r="L572"/>
      <c r="M572"/>
      <c r="N572"/>
      <c r="O572"/>
      <c r="P572"/>
      <c r="Q572"/>
      <c r="R572"/>
      <c r="S572"/>
      <c r="T572"/>
      <c r="U572"/>
      <c r="V572"/>
      <c r="W572"/>
      <c r="X572"/>
      <c r="Y572"/>
      <c r="Z572"/>
      <c r="AA572"/>
      <c r="AB572"/>
      <c r="AC572"/>
      <c r="AD572"/>
      <c r="AE572"/>
      <c r="AF572"/>
    </row>
    <row r="573" spans="1:32" ht="15.75" customHeight="1">
      <c r="A573"/>
      <c r="B573"/>
      <c r="C573"/>
      <c r="D573"/>
      <c r="E573"/>
      <c r="F573"/>
      <c r="G573"/>
      <c r="H573"/>
      <c r="I573"/>
      <c r="J573"/>
      <c r="K573"/>
      <c r="L573"/>
      <c r="M573"/>
      <c r="N573"/>
      <c r="O573"/>
      <c r="P573"/>
      <c r="Q573"/>
      <c r="R573"/>
      <c r="S573"/>
      <c r="T573"/>
      <c r="U573"/>
      <c r="V573"/>
      <c r="W573"/>
      <c r="X573"/>
      <c r="Y573"/>
      <c r="Z573"/>
      <c r="AA573"/>
      <c r="AB573"/>
      <c r="AC573"/>
      <c r="AD573"/>
      <c r="AE573"/>
      <c r="AF573"/>
    </row>
    <row r="574" spans="1:32" ht="15.75" customHeight="1">
      <c r="A574"/>
      <c r="B574"/>
      <c r="C574"/>
      <c r="D574"/>
      <c r="E574"/>
      <c r="F574"/>
      <c r="G574"/>
      <c r="H574"/>
      <c r="I574"/>
      <c r="J574"/>
      <c r="K574"/>
      <c r="L574"/>
      <c r="M574"/>
      <c r="N574"/>
      <c r="O574"/>
      <c r="P574"/>
      <c r="Q574"/>
      <c r="R574"/>
      <c r="S574"/>
      <c r="T574"/>
      <c r="U574"/>
      <c r="V574"/>
      <c r="W574"/>
      <c r="X574"/>
      <c r="Y574"/>
      <c r="Z574"/>
      <c r="AA574"/>
      <c r="AB574"/>
      <c r="AC574"/>
      <c r="AD574"/>
      <c r="AE574"/>
      <c r="AF574"/>
    </row>
    <row r="575" spans="1:32" ht="15.75" customHeight="1">
      <c r="A575"/>
      <c r="B575"/>
      <c r="C575"/>
      <c r="D575"/>
      <c r="E575"/>
      <c r="F575"/>
      <c r="G575"/>
      <c r="H575"/>
      <c r="I575"/>
      <c r="J575"/>
      <c r="K575"/>
      <c r="L575"/>
      <c r="M575"/>
      <c r="N575"/>
      <c r="O575"/>
      <c r="P575"/>
      <c r="Q575"/>
      <c r="R575"/>
      <c r="S575"/>
      <c r="T575"/>
      <c r="U575"/>
      <c r="V575"/>
      <c r="W575"/>
      <c r="X575"/>
      <c r="Y575"/>
      <c r="Z575"/>
      <c r="AA575"/>
      <c r="AB575"/>
      <c r="AC575"/>
      <c r="AD575"/>
      <c r="AE575"/>
      <c r="AF575"/>
    </row>
    <row r="576" spans="1:32" ht="15.75" customHeight="1">
      <c r="A576"/>
      <c r="B576"/>
      <c r="C576"/>
      <c r="D576"/>
      <c r="E576"/>
      <c r="F576"/>
      <c r="G576"/>
      <c r="H576"/>
      <c r="I576"/>
      <c r="J576"/>
      <c r="K576"/>
      <c r="L576"/>
      <c r="M576"/>
      <c r="N576"/>
      <c r="O576"/>
      <c r="P576"/>
      <c r="Q576"/>
      <c r="R576"/>
      <c r="S576"/>
      <c r="T576"/>
      <c r="U576"/>
      <c r="V576"/>
      <c r="W576"/>
      <c r="X576"/>
      <c r="Y576"/>
      <c r="Z576"/>
      <c r="AA576"/>
      <c r="AB576"/>
      <c r="AC576"/>
      <c r="AD576"/>
      <c r="AE576"/>
      <c r="AF576"/>
    </row>
    <row r="577" spans="1:32" ht="15.75" customHeight="1">
      <c r="A577"/>
      <c r="B577"/>
      <c r="C577"/>
      <c r="D577"/>
      <c r="E577"/>
      <c r="F577"/>
      <c r="G577"/>
      <c r="H577"/>
      <c r="I577"/>
      <c r="J577"/>
      <c r="K577"/>
      <c r="L577"/>
      <c r="M577"/>
      <c r="N577"/>
      <c r="O577"/>
      <c r="P577"/>
      <c r="Q577"/>
      <c r="R577"/>
      <c r="S577"/>
      <c r="T577"/>
      <c r="U577"/>
      <c r="V577"/>
      <c r="W577"/>
      <c r="X577"/>
      <c r="Y577"/>
      <c r="Z577"/>
      <c r="AA577"/>
      <c r="AB577"/>
      <c r="AC577"/>
      <c r="AD577"/>
      <c r="AE577"/>
      <c r="AF577"/>
    </row>
    <row r="578" spans="1:32" ht="15.75" customHeight="1">
      <c r="A578"/>
      <c r="B578"/>
      <c r="C578"/>
      <c r="D578"/>
      <c r="E578"/>
      <c r="F578"/>
      <c r="G578"/>
      <c r="H578"/>
      <c r="I578"/>
      <c r="J578"/>
      <c r="K578"/>
      <c r="L578"/>
      <c r="M578"/>
      <c r="N578"/>
      <c r="O578"/>
      <c r="P578"/>
      <c r="Q578"/>
      <c r="R578"/>
      <c r="S578"/>
      <c r="T578"/>
      <c r="U578"/>
      <c r="V578"/>
      <c r="W578"/>
      <c r="X578"/>
      <c r="Y578"/>
      <c r="Z578"/>
      <c r="AA578"/>
      <c r="AB578"/>
      <c r="AC578"/>
      <c r="AD578"/>
      <c r="AE578"/>
      <c r="AF578"/>
    </row>
    <row r="579" spans="1:32" ht="15.75" customHeight="1">
      <c r="A579"/>
      <c r="B579"/>
      <c r="C579"/>
      <c r="D579"/>
      <c r="E579"/>
      <c r="F579"/>
      <c r="G579"/>
      <c r="H579"/>
      <c r="I579"/>
      <c r="J579"/>
      <c r="K579"/>
      <c r="L579"/>
      <c r="M579"/>
      <c r="N579"/>
      <c r="O579"/>
      <c r="P579"/>
      <c r="Q579"/>
      <c r="R579"/>
      <c r="S579"/>
      <c r="T579"/>
      <c r="U579"/>
      <c r="V579"/>
      <c r="W579"/>
      <c r="X579"/>
      <c r="Y579"/>
      <c r="Z579"/>
      <c r="AA579"/>
      <c r="AB579"/>
      <c r="AC579"/>
      <c r="AD579"/>
      <c r="AE579"/>
      <c r="AF579"/>
    </row>
    <row r="580" spans="1:32" ht="15.75" customHeight="1">
      <c r="A580"/>
      <c r="B580"/>
      <c r="C580"/>
      <c r="D580"/>
      <c r="E580"/>
      <c r="F580"/>
      <c r="G580"/>
      <c r="H580"/>
      <c r="I580"/>
      <c r="J580"/>
      <c r="K580"/>
      <c r="L580"/>
      <c r="M580"/>
      <c r="N580"/>
      <c r="O580"/>
      <c r="P580"/>
      <c r="Q580"/>
      <c r="R580"/>
      <c r="S580"/>
      <c r="T580"/>
      <c r="U580"/>
      <c r="V580"/>
      <c r="W580"/>
      <c r="X580"/>
      <c r="Y580"/>
      <c r="Z580"/>
      <c r="AA580"/>
      <c r="AB580"/>
      <c r="AC580"/>
      <c r="AD580"/>
      <c r="AE580"/>
      <c r="AF580"/>
    </row>
    <row r="581" spans="1:32" ht="15.75" customHeight="1">
      <c r="A581"/>
      <c r="B581"/>
      <c r="C581"/>
      <c r="D581"/>
      <c r="E581"/>
      <c r="F581"/>
      <c r="G581"/>
      <c r="H581"/>
      <c r="I581"/>
      <c r="J581"/>
      <c r="K581"/>
      <c r="L581"/>
      <c r="M581"/>
      <c r="N581"/>
      <c r="O581"/>
      <c r="P581"/>
      <c r="Q581"/>
      <c r="R581"/>
      <c r="S581"/>
      <c r="T581"/>
      <c r="U581"/>
      <c r="V581"/>
      <c r="W581"/>
      <c r="X581"/>
      <c r="Y581"/>
      <c r="Z581"/>
      <c r="AA581"/>
      <c r="AB581"/>
      <c r="AC581"/>
      <c r="AD581"/>
      <c r="AE581"/>
      <c r="AF581"/>
    </row>
    <row r="582" spans="1:32" ht="15.75" customHeight="1">
      <c r="A582"/>
      <c r="B582"/>
      <c r="C582"/>
      <c r="D582"/>
      <c r="E582"/>
      <c r="F582"/>
      <c r="G582"/>
      <c r="H582"/>
      <c r="I582"/>
      <c r="J582"/>
      <c r="K582"/>
      <c r="L582"/>
      <c r="M582"/>
      <c r="N582"/>
      <c r="O582"/>
      <c r="P582"/>
      <c r="Q582"/>
      <c r="R582"/>
      <c r="S582"/>
      <c r="T582"/>
      <c r="U582"/>
      <c r="V582"/>
      <c r="W582"/>
      <c r="X582"/>
      <c r="Y582"/>
      <c r="Z582"/>
      <c r="AA582"/>
      <c r="AB582"/>
      <c r="AC582"/>
      <c r="AD582"/>
      <c r="AE582"/>
      <c r="AF582"/>
    </row>
    <row r="583" spans="1:32" ht="15.75" customHeight="1">
      <c r="A583"/>
      <c r="B583"/>
      <c r="C583"/>
      <c r="D583"/>
      <c r="E583"/>
      <c r="F583"/>
      <c r="G583"/>
      <c r="H583"/>
      <c r="I583"/>
      <c r="J583"/>
      <c r="K583"/>
      <c r="L583"/>
      <c r="M583"/>
      <c r="N583"/>
      <c r="O583"/>
      <c r="P583"/>
      <c r="Q583"/>
      <c r="R583"/>
      <c r="S583"/>
      <c r="T583"/>
      <c r="U583"/>
      <c r="V583"/>
      <c r="W583"/>
      <c r="X583"/>
      <c r="Y583"/>
      <c r="Z583"/>
      <c r="AA583"/>
      <c r="AB583"/>
      <c r="AC583"/>
      <c r="AD583"/>
      <c r="AE583"/>
      <c r="AF583"/>
    </row>
    <row r="584" spans="1:32" ht="15.75" customHeight="1">
      <c r="A584"/>
      <c r="B584"/>
      <c r="C584"/>
      <c r="D584"/>
      <c r="E584"/>
      <c r="F584"/>
      <c r="G584"/>
      <c r="H584"/>
      <c r="I584"/>
      <c r="J584"/>
      <c r="K584"/>
      <c r="L584"/>
      <c r="M584"/>
      <c r="N584"/>
      <c r="O584"/>
      <c r="P584"/>
      <c r="Q584"/>
      <c r="R584"/>
      <c r="S584"/>
      <c r="T584"/>
      <c r="U584"/>
      <c r="V584"/>
      <c r="W584"/>
      <c r="X584"/>
      <c r="Y584"/>
      <c r="Z584"/>
      <c r="AA584"/>
      <c r="AB584"/>
      <c r="AC584"/>
      <c r="AD584"/>
      <c r="AE584"/>
      <c r="AF584"/>
    </row>
    <row r="585" spans="1:32" ht="15.75" customHeight="1">
      <c r="A585"/>
      <c r="B585"/>
      <c r="C585"/>
      <c r="D585"/>
      <c r="E585"/>
      <c r="F585"/>
      <c r="G585"/>
      <c r="H585"/>
      <c r="I585"/>
      <c r="J585"/>
      <c r="K585"/>
      <c r="L585"/>
      <c r="M585"/>
      <c r="N585"/>
      <c r="O585"/>
      <c r="P585"/>
      <c r="Q585"/>
      <c r="R585"/>
      <c r="S585"/>
      <c r="T585"/>
      <c r="U585"/>
      <c r="V585"/>
      <c r="W585"/>
      <c r="X585"/>
      <c r="Y585"/>
      <c r="Z585"/>
      <c r="AA585"/>
      <c r="AB585"/>
      <c r="AC585"/>
      <c r="AD585"/>
      <c r="AE585"/>
      <c r="AF585"/>
    </row>
    <row r="586" spans="1:32" ht="15.75" customHeight="1">
      <c r="A586"/>
      <c r="B586"/>
      <c r="C586"/>
      <c r="D586"/>
      <c r="E586"/>
      <c r="F586"/>
      <c r="G586"/>
      <c r="H586"/>
      <c r="I586"/>
      <c r="J586"/>
      <c r="K586"/>
      <c r="L586"/>
      <c r="M586"/>
      <c r="N586"/>
      <c r="O586"/>
      <c r="P586"/>
      <c r="Q586"/>
      <c r="R586"/>
      <c r="S586"/>
      <c r="T586"/>
      <c r="U586"/>
      <c r="V586"/>
      <c r="W586"/>
      <c r="X586"/>
      <c r="Y586"/>
      <c r="Z586"/>
      <c r="AA586"/>
      <c r="AB586"/>
      <c r="AC586"/>
      <c r="AD586"/>
      <c r="AE586"/>
      <c r="AF586"/>
    </row>
    <row r="587" spans="1:32" ht="15.75" customHeight="1">
      <c r="A587"/>
      <c r="B587"/>
      <c r="C587"/>
      <c r="D587"/>
      <c r="E587"/>
      <c r="F587"/>
      <c r="G587"/>
      <c r="H587"/>
      <c r="I587"/>
      <c r="J587"/>
      <c r="K587"/>
      <c r="L587"/>
      <c r="M587"/>
      <c r="N587"/>
      <c r="O587"/>
      <c r="P587"/>
      <c r="Q587"/>
      <c r="R587"/>
      <c r="S587"/>
      <c r="T587"/>
      <c r="U587"/>
      <c r="V587"/>
      <c r="W587"/>
      <c r="X587"/>
      <c r="Y587"/>
      <c r="Z587"/>
      <c r="AA587"/>
      <c r="AB587"/>
      <c r="AC587"/>
      <c r="AD587"/>
      <c r="AE587"/>
      <c r="AF587"/>
    </row>
    <row r="588" spans="1:32" ht="15.75" customHeight="1">
      <c r="A588"/>
      <c r="B588"/>
      <c r="C588"/>
      <c r="D588"/>
      <c r="E588"/>
      <c r="F588"/>
      <c r="G588"/>
      <c r="H588"/>
      <c r="I588"/>
      <c r="J588"/>
      <c r="K588"/>
      <c r="L588"/>
      <c r="M588"/>
      <c r="N588"/>
      <c r="O588"/>
      <c r="P588"/>
      <c r="Q588"/>
      <c r="R588"/>
      <c r="S588"/>
      <c r="T588"/>
      <c r="U588"/>
      <c r="V588"/>
      <c r="W588"/>
      <c r="X588"/>
      <c r="Y588"/>
      <c r="Z588"/>
      <c r="AA588"/>
      <c r="AB588"/>
      <c r="AC588"/>
      <c r="AD588"/>
      <c r="AE588"/>
      <c r="AF588"/>
    </row>
    <row r="589" spans="1:32" ht="15.75" customHeight="1">
      <c r="A589"/>
      <c r="B589"/>
      <c r="C589"/>
      <c r="D589"/>
      <c r="E589"/>
      <c r="F589"/>
      <c r="G589"/>
      <c r="H589"/>
      <c r="I589"/>
      <c r="J589"/>
      <c r="K589"/>
      <c r="L589"/>
      <c r="M589"/>
      <c r="N589"/>
      <c r="O589"/>
      <c r="P589"/>
      <c r="Q589"/>
      <c r="R589"/>
      <c r="S589"/>
      <c r="T589"/>
      <c r="U589"/>
      <c r="V589"/>
      <c r="W589"/>
      <c r="X589"/>
      <c r="Y589"/>
      <c r="Z589"/>
      <c r="AA589"/>
      <c r="AB589"/>
      <c r="AC589"/>
      <c r="AD589"/>
      <c r="AE589"/>
      <c r="AF589"/>
    </row>
    <row r="590" spans="1:32" ht="15.75" customHeight="1">
      <c r="A590"/>
      <c r="B590"/>
      <c r="C590"/>
      <c r="D590"/>
      <c r="E590"/>
      <c r="F590"/>
      <c r="G590"/>
      <c r="H590"/>
      <c r="I590"/>
      <c r="J590"/>
      <c r="K590"/>
      <c r="L590"/>
      <c r="M590"/>
      <c r="N590"/>
      <c r="O590"/>
      <c r="P590"/>
      <c r="Q590"/>
      <c r="R590"/>
      <c r="S590"/>
      <c r="T590"/>
      <c r="U590"/>
      <c r="V590"/>
      <c r="W590"/>
      <c r="X590"/>
      <c r="Y590"/>
      <c r="Z590"/>
      <c r="AA590"/>
      <c r="AB590"/>
      <c r="AC590"/>
      <c r="AD590"/>
      <c r="AE590"/>
      <c r="AF590"/>
    </row>
    <row r="591" spans="1:32" ht="15.75" customHeight="1">
      <c r="A591"/>
      <c r="B591"/>
      <c r="C591"/>
      <c r="D591"/>
      <c r="E591"/>
      <c r="F591"/>
      <c r="G591"/>
      <c r="H591"/>
      <c r="I591"/>
      <c r="J591"/>
      <c r="K591"/>
      <c r="L591"/>
      <c r="M591"/>
      <c r="N591"/>
      <c r="O591"/>
      <c r="P591"/>
      <c r="Q591"/>
      <c r="R591"/>
      <c r="S591"/>
      <c r="T591"/>
      <c r="U591"/>
      <c r="V591"/>
      <c r="W591"/>
      <c r="X591"/>
      <c r="Y591"/>
      <c r="Z591"/>
      <c r="AA591"/>
      <c r="AB591"/>
      <c r="AC591"/>
      <c r="AD591"/>
      <c r="AE591"/>
      <c r="AF591"/>
    </row>
    <row r="592" spans="1:32" ht="15.75" customHeight="1">
      <c r="A592"/>
      <c r="B592"/>
      <c r="C592"/>
      <c r="D592"/>
      <c r="E592"/>
      <c r="F592"/>
      <c r="G592"/>
      <c r="H592"/>
      <c r="I592"/>
      <c r="J592"/>
      <c r="K592"/>
      <c r="L592"/>
      <c r="M592"/>
      <c r="N592"/>
      <c r="O592"/>
      <c r="P592"/>
      <c r="Q592"/>
      <c r="R592"/>
      <c r="S592"/>
      <c r="T592"/>
      <c r="U592"/>
      <c r="V592"/>
      <c r="W592"/>
      <c r="X592"/>
      <c r="Y592"/>
      <c r="Z592"/>
      <c r="AA592"/>
      <c r="AB592"/>
      <c r="AC592"/>
      <c r="AD592"/>
      <c r="AE592"/>
      <c r="AF592"/>
    </row>
    <row r="593" spans="1:32" ht="15.75" customHeight="1">
      <c r="A593"/>
      <c r="B593"/>
      <c r="C593"/>
      <c r="D593"/>
      <c r="E593"/>
      <c r="F593"/>
      <c r="G593"/>
      <c r="H593"/>
      <c r="I593"/>
      <c r="J593"/>
      <c r="K593"/>
      <c r="L593"/>
      <c r="M593"/>
      <c r="N593"/>
      <c r="O593"/>
      <c r="P593"/>
      <c r="Q593"/>
      <c r="R593"/>
      <c r="S593"/>
      <c r="T593"/>
      <c r="U593"/>
      <c r="V593"/>
      <c r="W593"/>
      <c r="X593"/>
      <c r="Y593"/>
      <c r="Z593"/>
      <c r="AA593"/>
      <c r="AB593"/>
      <c r="AC593"/>
      <c r="AD593"/>
      <c r="AE593"/>
      <c r="AF593"/>
    </row>
    <row r="594" spans="1:32" ht="15.75" customHeight="1">
      <c r="A594"/>
      <c r="B594"/>
      <c r="C594"/>
      <c r="D594"/>
      <c r="E594"/>
      <c r="F594"/>
      <c r="G594"/>
      <c r="H594"/>
      <c r="I594"/>
      <c r="J594"/>
      <c r="K594"/>
      <c r="L594"/>
      <c r="M594"/>
      <c r="N594"/>
      <c r="O594"/>
      <c r="P594"/>
      <c r="Q594"/>
      <c r="R594"/>
      <c r="S594"/>
      <c r="T594"/>
      <c r="U594"/>
      <c r="V594"/>
      <c r="W594"/>
      <c r="X594"/>
      <c r="Y594"/>
      <c r="Z594"/>
      <c r="AA594"/>
      <c r="AB594"/>
      <c r="AC594"/>
      <c r="AD594"/>
      <c r="AE594"/>
      <c r="AF594"/>
    </row>
    <row r="595" spans="1:32" ht="15.75" customHeight="1">
      <c r="A595"/>
      <c r="B595"/>
      <c r="C595"/>
      <c r="D595"/>
      <c r="E595"/>
      <c r="F595"/>
      <c r="G595"/>
      <c r="H595"/>
      <c r="I595"/>
      <c r="J595"/>
      <c r="K595"/>
      <c r="L595"/>
      <c r="M595"/>
      <c r="N595"/>
      <c r="O595"/>
      <c r="P595"/>
      <c r="Q595"/>
      <c r="R595"/>
      <c r="S595"/>
      <c r="T595"/>
      <c r="U595"/>
      <c r="V595"/>
      <c r="W595"/>
      <c r="X595"/>
      <c r="Y595"/>
      <c r="Z595"/>
      <c r="AA595"/>
      <c r="AB595"/>
      <c r="AC595"/>
      <c r="AD595"/>
      <c r="AE595"/>
      <c r="AF595"/>
    </row>
    <row r="596" spans="1:32" ht="15.75" customHeight="1">
      <c r="A596"/>
      <c r="B596"/>
      <c r="C596"/>
      <c r="D596"/>
      <c r="E596"/>
      <c r="F596"/>
      <c r="G596"/>
      <c r="H596"/>
      <c r="I596"/>
      <c r="J596"/>
      <c r="K596"/>
      <c r="L596"/>
      <c r="M596"/>
      <c r="N596"/>
      <c r="O596"/>
      <c r="P596"/>
      <c r="Q596"/>
      <c r="R596"/>
      <c r="S596"/>
      <c r="T596"/>
      <c r="U596"/>
      <c r="V596"/>
      <c r="W596"/>
      <c r="X596"/>
      <c r="Y596"/>
      <c r="Z596"/>
      <c r="AA596"/>
      <c r="AB596"/>
      <c r="AC596"/>
      <c r="AD596"/>
      <c r="AE596"/>
      <c r="AF596"/>
    </row>
    <row r="597" spans="1:32" ht="15.75" customHeight="1">
      <c r="A597"/>
      <c r="B597"/>
      <c r="C597"/>
      <c r="D597"/>
      <c r="E597"/>
      <c r="F597"/>
      <c r="G597"/>
      <c r="H597"/>
      <c r="I597"/>
      <c r="J597"/>
      <c r="K597"/>
      <c r="L597"/>
      <c r="M597"/>
      <c r="N597"/>
      <c r="O597"/>
      <c r="P597"/>
      <c r="Q597"/>
      <c r="R597"/>
      <c r="S597"/>
      <c r="T597"/>
      <c r="U597"/>
      <c r="V597"/>
      <c r="W597"/>
      <c r="X597"/>
      <c r="Y597"/>
      <c r="Z597"/>
      <c r="AA597"/>
      <c r="AB597"/>
      <c r="AC597"/>
      <c r="AD597"/>
      <c r="AE597"/>
      <c r="AF597"/>
    </row>
    <row r="598" spans="1:32" ht="15.75" customHeight="1">
      <c r="A598"/>
      <c r="B598"/>
      <c r="C598"/>
      <c r="D598"/>
      <c r="E598"/>
      <c r="F598"/>
      <c r="G598"/>
      <c r="H598"/>
      <c r="I598"/>
      <c r="J598"/>
      <c r="K598"/>
      <c r="L598"/>
      <c r="M598"/>
      <c r="N598"/>
      <c r="O598"/>
      <c r="P598"/>
      <c r="Q598"/>
      <c r="R598"/>
      <c r="S598"/>
      <c r="T598"/>
      <c r="U598"/>
      <c r="V598"/>
      <c r="W598"/>
      <c r="X598"/>
      <c r="Y598"/>
      <c r="Z598"/>
      <c r="AA598"/>
      <c r="AB598"/>
      <c r="AC598"/>
      <c r="AD598"/>
      <c r="AE598"/>
      <c r="AF598"/>
    </row>
    <row r="599" spans="1:32" ht="15.75" customHeight="1">
      <c r="A599"/>
      <c r="B599"/>
      <c r="C599"/>
      <c r="D599"/>
      <c r="E599"/>
      <c r="F599"/>
      <c r="G599"/>
      <c r="H599"/>
      <c r="I599"/>
      <c r="J599"/>
      <c r="K599"/>
      <c r="L599"/>
      <c r="M599"/>
      <c r="N599"/>
      <c r="O599"/>
      <c r="P599"/>
      <c r="Q599"/>
      <c r="R599"/>
      <c r="S599"/>
      <c r="T599"/>
      <c r="U599"/>
      <c r="V599"/>
      <c r="W599"/>
      <c r="X599"/>
      <c r="Y599"/>
      <c r="Z599"/>
      <c r="AA599"/>
      <c r="AB599"/>
      <c r="AC599"/>
      <c r="AD599"/>
      <c r="AE599"/>
      <c r="AF599"/>
    </row>
    <row r="600" spans="1:32" ht="15.75" customHeight="1">
      <c r="A600"/>
      <c r="B600"/>
      <c r="C600"/>
      <c r="D600"/>
      <c r="E600"/>
      <c r="F600"/>
      <c r="G600"/>
      <c r="H600"/>
      <c r="I600"/>
      <c r="J600"/>
      <c r="K600"/>
      <c r="L600"/>
      <c r="M600"/>
      <c r="N600"/>
      <c r="O600"/>
      <c r="P600"/>
      <c r="Q600"/>
      <c r="R600"/>
      <c r="S600"/>
      <c r="T600"/>
      <c r="U600"/>
      <c r="V600"/>
      <c r="W600"/>
      <c r="X600"/>
      <c r="Y600"/>
      <c r="Z600"/>
      <c r="AA600"/>
      <c r="AB600"/>
      <c r="AC600"/>
      <c r="AD600"/>
      <c r="AE600"/>
      <c r="AF600"/>
    </row>
    <row r="601" spans="1:32" ht="15.75" customHeight="1">
      <c r="A601"/>
      <c r="B601"/>
      <c r="C601"/>
      <c r="D601"/>
      <c r="E601"/>
      <c r="F601"/>
      <c r="G601"/>
      <c r="H601"/>
      <c r="I601"/>
      <c r="J601"/>
      <c r="K601"/>
      <c r="L601"/>
      <c r="M601"/>
      <c r="N601"/>
      <c r="O601"/>
      <c r="P601"/>
      <c r="Q601"/>
      <c r="R601"/>
      <c r="S601"/>
      <c r="T601"/>
      <c r="U601"/>
      <c r="V601"/>
      <c r="W601"/>
      <c r="X601"/>
      <c r="Y601"/>
      <c r="Z601"/>
      <c r="AA601"/>
      <c r="AB601"/>
      <c r="AC601"/>
      <c r="AD601"/>
      <c r="AE601"/>
      <c r="AF601"/>
    </row>
    <row r="602" spans="1:32" ht="15.75" customHeight="1">
      <c r="A602"/>
      <c r="B602"/>
      <c r="C602"/>
      <c r="D602"/>
      <c r="E602"/>
      <c r="F602"/>
      <c r="G602"/>
      <c r="H602"/>
      <c r="I602"/>
      <c r="J602"/>
      <c r="K602"/>
      <c r="L602"/>
      <c r="M602"/>
      <c r="N602"/>
      <c r="O602"/>
      <c r="P602"/>
      <c r="Q602"/>
      <c r="R602"/>
      <c r="S602"/>
      <c r="T602"/>
      <c r="U602"/>
      <c r="V602"/>
      <c r="W602"/>
      <c r="X602"/>
      <c r="Y602"/>
      <c r="Z602"/>
      <c r="AA602"/>
      <c r="AB602"/>
      <c r="AC602"/>
      <c r="AD602"/>
      <c r="AE602"/>
      <c r="AF602"/>
    </row>
    <row r="603" spans="1:32" ht="15.75" customHeight="1">
      <c r="A603"/>
      <c r="B603"/>
      <c r="C603"/>
      <c r="D603"/>
      <c r="E603"/>
      <c r="F603"/>
      <c r="G603"/>
      <c r="H603"/>
      <c r="I603"/>
      <c r="J603"/>
      <c r="K603"/>
      <c r="L603"/>
      <c r="M603"/>
      <c r="N603"/>
      <c r="O603"/>
      <c r="P603"/>
      <c r="Q603"/>
      <c r="R603"/>
      <c r="S603"/>
      <c r="T603"/>
      <c r="U603"/>
      <c r="V603"/>
      <c r="W603"/>
      <c r="X603"/>
      <c r="Y603"/>
      <c r="Z603"/>
      <c r="AA603"/>
      <c r="AB603"/>
      <c r="AC603"/>
      <c r="AD603"/>
      <c r="AE603"/>
      <c r="AF603"/>
    </row>
    <row r="604" spans="1:32" ht="15.75" customHeight="1">
      <c r="A604"/>
      <c r="B604"/>
      <c r="C604"/>
      <c r="D604"/>
      <c r="E604"/>
      <c r="F604"/>
      <c r="G604"/>
      <c r="H604"/>
      <c r="I604"/>
      <c r="J604"/>
      <c r="K604"/>
      <c r="L604"/>
      <c r="M604"/>
      <c r="N604"/>
      <c r="O604"/>
      <c r="P604"/>
      <c r="Q604"/>
      <c r="R604"/>
      <c r="S604"/>
      <c r="T604"/>
      <c r="U604"/>
      <c r="V604"/>
      <c r="W604"/>
      <c r="X604"/>
      <c r="Y604"/>
      <c r="Z604"/>
      <c r="AA604"/>
      <c r="AB604"/>
      <c r="AC604"/>
      <c r="AD604"/>
      <c r="AE604"/>
      <c r="AF604"/>
    </row>
    <row r="605" spans="1:32" ht="15.75" customHeight="1">
      <c r="A605"/>
      <c r="B605"/>
      <c r="C605"/>
      <c r="D605"/>
      <c r="E605"/>
      <c r="F605"/>
      <c r="G605"/>
      <c r="H605"/>
      <c r="I605"/>
      <c r="J605"/>
      <c r="K605"/>
      <c r="L605"/>
      <c r="M605"/>
      <c r="N605"/>
      <c r="O605"/>
      <c r="P605"/>
      <c r="Q605"/>
      <c r="R605"/>
      <c r="S605"/>
      <c r="T605"/>
      <c r="U605"/>
      <c r="V605"/>
      <c r="W605"/>
      <c r="X605"/>
      <c r="Y605"/>
      <c r="Z605"/>
      <c r="AA605"/>
      <c r="AB605"/>
      <c r="AC605"/>
      <c r="AD605"/>
      <c r="AE605"/>
      <c r="AF605"/>
    </row>
    <row r="606" spans="1:32" ht="15.75" customHeight="1">
      <c r="A606"/>
      <c r="B606"/>
      <c r="C606"/>
      <c r="D606"/>
      <c r="E606"/>
      <c r="F606"/>
      <c r="G606"/>
      <c r="H606"/>
      <c r="I606"/>
      <c r="J606"/>
      <c r="K606"/>
      <c r="L606"/>
      <c r="M606"/>
      <c r="N606"/>
      <c r="O606"/>
      <c r="P606"/>
      <c r="Q606"/>
      <c r="R606"/>
      <c r="S606"/>
      <c r="T606"/>
      <c r="U606"/>
      <c r="V606"/>
      <c r="W606"/>
      <c r="X606"/>
      <c r="Y606"/>
      <c r="Z606"/>
      <c r="AA606"/>
      <c r="AB606"/>
      <c r="AC606"/>
      <c r="AD606"/>
      <c r="AE606"/>
      <c r="AF606"/>
    </row>
    <row r="607" spans="1:32" ht="15.75" customHeight="1">
      <c r="A607"/>
      <c r="B607"/>
      <c r="C607"/>
      <c r="D607"/>
      <c r="E607"/>
      <c r="F607"/>
      <c r="G607"/>
      <c r="H607"/>
      <c r="I607"/>
      <c r="J607"/>
      <c r="K607"/>
      <c r="L607"/>
      <c r="M607"/>
      <c r="N607"/>
      <c r="O607"/>
      <c r="P607"/>
      <c r="Q607"/>
      <c r="R607"/>
      <c r="S607"/>
      <c r="T607"/>
      <c r="U607"/>
      <c r="V607"/>
      <c r="W607"/>
      <c r="X607"/>
      <c r="Y607"/>
      <c r="Z607"/>
      <c r="AA607"/>
      <c r="AB607"/>
      <c r="AC607"/>
      <c r="AD607"/>
      <c r="AE607"/>
      <c r="AF607"/>
    </row>
    <row r="608" spans="1:32" ht="15.75" customHeight="1">
      <c r="A608"/>
      <c r="B608"/>
      <c r="C608"/>
      <c r="D608"/>
      <c r="E608"/>
      <c r="F608"/>
      <c r="G608"/>
      <c r="H608"/>
      <c r="I608"/>
      <c r="J608"/>
      <c r="K608"/>
      <c r="L608"/>
      <c r="M608"/>
      <c r="N608"/>
      <c r="O608"/>
      <c r="P608"/>
      <c r="Q608"/>
      <c r="R608"/>
      <c r="S608"/>
      <c r="T608"/>
      <c r="U608"/>
      <c r="V608"/>
      <c r="W608"/>
      <c r="X608"/>
      <c r="Y608"/>
      <c r="Z608"/>
      <c r="AA608"/>
      <c r="AB608"/>
      <c r="AC608"/>
      <c r="AD608"/>
      <c r="AE608"/>
      <c r="AF608"/>
    </row>
    <row r="609" spans="1:32" ht="15.75" customHeight="1">
      <c r="A609"/>
      <c r="B609"/>
      <c r="C609"/>
      <c r="D609"/>
      <c r="E609"/>
      <c r="F609"/>
      <c r="G609"/>
      <c r="H609"/>
      <c r="I609"/>
      <c r="J609"/>
      <c r="K609"/>
      <c r="L609"/>
      <c r="M609"/>
      <c r="N609"/>
      <c r="O609"/>
      <c r="P609"/>
      <c r="Q609"/>
      <c r="R609"/>
      <c r="S609"/>
      <c r="T609"/>
      <c r="U609"/>
      <c r="V609"/>
      <c r="W609"/>
      <c r="X609"/>
      <c r="Y609"/>
      <c r="Z609"/>
      <c r="AA609"/>
      <c r="AB609"/>
      <c r="AC609"/>
      <c r="AD609"/>
      <c r="AE609"/>
      <c r="AF609"/>
    </row>
    <row r="610" spans="1:32" ht="15.75" customHeight="1">
      <c r="A610"/>
      <c r="B610"/>
      <c r="C610"/>
      <c r="D610"/>
      <c r="E610"/>
      <c r="F610"/>
      <c r="G610"/>
      <c r="H610"/>
      <c r="I610"/>
      <c r="J610"/>
      <c r="K610"/>
      <c r="L610"/>
      <c r="M610"/>
      <c r="N610"/>
      <c r="O610"/>
      <c r="P610"/>
      <c r="Q610"/>
      <c r="R610"/>
      <c r="S610"/>
      <c r="T610"/>
      <c r="U610"/>
      <c r="V610"/>
      <c r="W610"/>
      <c r="X610"/>
      <c r="Y610"/>
      <c r="Z610"/>
      <c r="AA610"/>
      <c r="AB610"/>
      <c r="AC610"/>
      <c r="AD610"/>
      <c r="AE610"/>
      <c r="AF610"/>
    </row>
    <row r="611" spans="1:32" ht="15.75" customHeight="1">
      <c r="A611"/>
      <c r="B611"/>
      <c r="C611"/>
      <c r="D611"/>
      <c r="E611"/>
      <c r="F611"/>
      <c r="G611"/>
      <c r="H611"/>
      <c r="I611"/>
      <c r="J611"/>
      <c r="K611"/>
      <c r="L611"/>
      <c r="M611"/>
      <c r="N611"/>
      <c r="O611"/>
      <c r="P611"/>
      <c r="Q611"/>
      <c r="R611"/>
      <c r="S611"/>
      <c r="T611"/>
      <c r="U611"/>
      <c r="V611"/>
      <c r="W611"/>
      <c r="X611"/>
      <c r="Y611"/>
      <c r="Z611"/>
      <c r="AA611"/>
      <c r="AB611"/>
      <c r="AC611"/>
      <c r="AD611"/>
      <c r="AE611"/>
      <c r="AF611"/>
    </row>
    <row r="612" spans="1:32" ht="15.75" customHeight="1">
      <c r="A612"/>
      <c r="B612"/>
      <c r="C612"/>
      <c r="D612"/>
      <c r="E612"/>
      <c r="F612"/>
      <c r="G612"/>
      <c r="H612"/>
      <c r="I612"/>
      <c r="J612"/>
      <c r="K612"/>
      <c r="L612"/>
      <c r="M612"/>
      <c r="N612"/>
      <c r="O612"/>
      <c r="P612"/>
      <c r="Q612"/>
      <c r="R612"/>
      <c r="S612"/>
      <c r="T612"/>
      <c r="U612"/>
      <c r="V612"/>
      <c r="W612"/>
      <c r="X612"/>
      <c r="Y612"/>
      <c r="Z612"/>
      <c r="AA612"/>
      <c r="AB612"/>
      <c r="AC612"/>
      <c r="AD612"/>
      <c r="AE612"/>
      <c r="AF612"/>
    </row>
    <row r="613" spans="1:32" ht="15.75" customHeight="1">
      <c r="A613"/>
      <c r="B613"/>
      <c r="C613"/>
      <c r="D613"/>
      <c r="E613"/>
      <c r="F613"/>
      <c r="G613"/>
      <c r="H613"/>
      <c r="I613"/>
      <c r="J613"/>
      <c r="K613"/>
      <c r="L613"/>
      <c r="M613"/>
      <c r="N613"/>
      <c r="O613"/>
      <c r="P613"/>
      <c r="Q613"/>
      <c r="R613"/>
      <c r="S613"/>
      <c r="T613"/>
      <c r="U613"/>
      <c r="V613"/>
      <c r="W613"/>
      <c r="X613"/>
      <c r="Y613"/>
      <c r="Z613"/>
      <c r="AA613"/>
      <c r="AB613"/>
      <c r="AC613"/>
      <c r="AD613"/>
      <c r="AE613"/>
      <c r="AF613"/>
    </row>
    <row r="614" spans="1:32" ht="15.75" customHeight="1">
      <c r="A614"/>
      <c r="B614"/>
      <c r="C614"/>
      <c r="D614"/>
      <c r="E614"/>
      <c r="F614"/>
      <c r="G614"/>
      <c r="H614"/>
      <c r="I614"/>
      <c r="J614"/>
      <c r="K614"/>
      <c r="L614"/>
      <c r="M614"/>
      <c r="N614"/>
      <c r="O614"/>
      <c r="P614"/>
      <c r="Q614"/>
      <c r="R614"/>
      <c r="S614"/>
      <c r="T614"/>
      <c r="U614"/>
      <c r="V614"/>
      <c r="W614"/>
      <c r="X614"/>
      <c r="Y614"/>
      <c r="Z614"/>
      <c r="AA614"/>
      <c r="AB614"/>
      <c r="AC614"/>
      <c r="AD614"/>
      <c r="AE614"/>
      <c r="AF614"/>
    </row>
    <row r="615" spans="1:32" ht="15.75" customHeight="1">
      <c r="A615"/>
      <c r="B615"/>
      <c r="C615"/>
      <c r="D615"/>
      <c r="E615"/>
      <c r="F615"/>
      <c r="G615"/>
      <c r="H615"/>
      <c r="I615"/>
      <c r="J615"/>
      <c r="K615"/>
      <c r="L615"/>
      <c r="M615"/>
      <c r="N615"/>
      <c r="O615"/>
      <c r="P615"/>
      <c r="Q615"/>
      <c r="R615"/>
      <c r="S615"/>
      <c r="T615"/>
      <c r="U615"/>
      <c r="V615"/>
      <c r="W615"/>
      <c r="X615"/>
      <c r="Y615"/>
      <c r="Z615"/>
      <c r="AA615"/>
      <c r="AB615"/>
      <c r="AC615"/>
      <c r="AD615"/>
      <c r="AE615"/>
      <c r="AF615"/>
    </row>
    <row r="616" spans="1:32" ht="15.75" customHeight="1">
      <c r="A616"/>
      <c r="B616"/>
      <c r="C616"/>
      <c r="D616"/>
      <c r="E616"/>
      <c r="F616"/>
      <c r="G616"/>
      <c r="H616"/>
      <c r="I616"/>
      <c r="J616"/>
      <c r="K616"/>
      <c r="L616"/>
      <c r="M616"/>
      <c r="N616"/>
      <c r="O616"/>
      <c r="P616"/>
      <c r="Q616"/>
      <c r="R616"/>
      <c r="S616"/>
      <c r="T616"/>
      <c r="U616"/>
      <c r="V616"/>
      <c r="W616"/>
      <c r="X616"/>
      <c r="Y616"/>
      <c r="Z616"/>
      <c r="AA616"/>
      <c r="AB616"/>
      <c r="AC616"/>
      <c r="AD616"/>
      <c r="AE616"/>
      <c r="AF616"/>
    </row>
    <row r="617" spans="1:32" ht="15.75" customHeight="1">
      <c r="A617"/>
      <c r="B617"/>
      <c r="C617"/>
      <c r="D617"/>
      <c r="E617"/>
      <c r="F617"/>
      <c r="G617"/>
      <c r="H617"/>
      <c r="I617"/>
      <c r="J617"/>
      <c r="K617"/>
      <c r="L617"/>
      <c r="M617"/>
      <c r="N617"/>
      <c r="O617"/>
      <c r="P617"/>
      <c r="Q617"/>
      <c r="R617"/>
      <c r="S617"/>
      <c r="T617"/>
      <c r="U617"/>
      <c r="V617"/>
      <c r="W617"/>
      <c r="X617"/>
      <c r="Y617"/>
      <c r="Z617"/>
      <c r="AA617"/>
      <c r="AB617"/>
      <c r="AC617"/>
      <c r="AD617"/>
      <c r="AE617"/>
      <c r="AF617"/>
    </row>
    <row r="618" spans="1:32" ht="15.75" customHeight="1">
      <c r="A618"/>
      <c r="B618"/>
      <c r="C618"/>
      <c r="D618"/>
      <c r="E618"/>
      <c r="F618"/>
      <c r="G618"/>
      <c r="H618"/>
      <c r="I618"/>
      <c r="J618"/>
      <c r="K618"/>
      <c r="L618"/>
      <c r="M618"/>
      <c r="N618"/>
      <c r="O618"/>
      <c r="P618"/>
      <c r="Q618"/>
      <c r="R618"/>
      <c r="S618"/>
      <c r="T618"/>
      <c r="U618"/>
      <c r="V618"/>
      <c r="W618"/>
      <c r="X618"/>
      <c r="Y618"/>
      <c r="Z618"/>
      <c r="AA618"/>
      <c r="AB618"/>
      <c r="AC618"/>
      <c r="AD618"/>
      <c r="AE618"/>
      <c r="AF618"/>
    </row>
    <row r="619" spans="1:32" ht="15.75" customHeight="1">
      <c r="A619"/>
      <c r="B619"/>
      <c r="C619"/>
      <c r="D619"/>
      <c r="E619"/>
      <c r="F619"/>
      <c r="G619"/>
      <c r="H619"/>
      <c r="I619"/>
      <c r="J619"/>
      <c r="K619"/>
      <c r="L619"/>
      <c r="M619"/>
      <c r="N619"/>
      <c r="O619"/>
      <c r="P619"/>
      <c r="Q619"/>
      <c r="R619"/>
      <c r="S619"/>
      <c r="T619"/>
      <c r="U619"/>
      <c r="V619"/>
      <c r="W619"/>
      <c r="X619"/>
      <c r="Y619"/>
      <c r="Z619"/>
      <c r="AA619"/>
      <c r="AB619"/>
      <c r="AC619"/>
      <c r="AD619"/>
      <c r="AE619"/>
      <c r="AF619"/>
    </row>
    <row r="620" spans="1:32" ht="15.75" customHeight="1">
      <c r="A620"/>
      <c r="B620"/>
      <c r="C620"/>
      <c r="D620"/>
      <c r="E620"/>
      <c r="F620"/>
      <c r="G620"/>
      <c r="H620"/>
      <c r="I620"/>
      <c r="J620"/>
      <c r="K620"/>
      <c r="L620"/>
      <c r="M620"/>
      <c r="N620"/>
      <c r="O620"/>
      <c r="P620"/>
      <c r="Q620"/>
      <c r="R620"/>
      <c r="S620"/>
      <c r="T620"/>
      <c r="U620"/>
      <c r="V620"/>
      <c r="W620"/>
      <c r="X620"/>
      <c r="Y620"/>
      <c r="Z620"/>
      <c r="AA620"/>
      <c r="AB620"/>
      <c r="AC620"/>
      <c r="AD620"/>
      <c r="AE620"/>
      <c r="AF620"/>
    </row>
    <row r="621" spans="1:32" ht="15.75" customHeight="1">
      <c r="A621"/>
      <c r="B621"/>
      <c r="C621"/>
      <c r="D621"/>
      <c r="E621"/>
      <c r="F621"/>
      <c r="G621"/>
      <c r="H621"/>
      <c r="I621"/>
      <c r="J621"/>
      <c r="K621"/>
      <c r="L621"/>
      <c r="M621"/>
      <c r="N621"/>
      <c r="O621"/>
      <c r="P621"/>
      <c r="Q621"/>
      <c r="R621"/>
      <c r="S621"/>
      <c r="T621"/>
      <c r="U621"/>
      <c r="V621"/>
      <c r="W621"/>
      <c r="X621"/>
      <c r="Y621"/>
      <c r="Z621"/>
      <c r="AA621"/>
      <c r="AB621"/>
      <c r="AC621"/>
      <c r="AD621"/>
      <c r="AE621"/>
      <c r="AF621"/>
    </row>
    <row r="622" spans="1:32" ht="15.75" customHeight="1">
      <c r="A622"/>
      <c r="B622"/>
      <c r="C622"/>
      <c r="D622"/>
      <c r="E622"/>
      <c r="F622"/>
      <c r="G622"/>
      <c r="H622"/>
      <c r="I622"/>
      <c r="J622"/>
      <c r="K622"/>
      <c r="L622"/>
      <c r="M622"/>
      <c r="N622"/>
      <c r="O622"/>
      <c r="P622"/>
      <c r="Q622"/>
      <c r="R622"/>
      <c r="S622"/>
      <c r="T622"/>
      <c r="U622"/>
      <c r="V622"/>
      <c r="W622"/>
      <c r="X622"/>
      <c r="Y622"/>
      <c r="Z622"/>
      <c r="AA622"/>
      <c r="AB622"/>
      <c r="AC622"/>
      <c r="AD622"/>
      <c r="AE622"/>
      <c r="AF622"/>
    </row>
    <row r="623" spans="1:32" ht="15.75" customHeight="1">
      <c r="A623"/>
      <c r="B623"/>
      <c r="C623"/>
      <c r="D623"/>
      <c r="E623"/>
      <c r="F623"/>
      <c r="G623"/>
      <c r="H623"/>
      <c r="I623"/>
      <c r="J623"/>
      <c r="K623"/>
      <c r="L623"/>
      <c r="M623"/>
      <c r="N623"/>
      <c r="O623"/>
      <c r="P623"/>
      <c r="Q623"/>
      <c r="R623"/>
      <c r="S623"/>
      <c r="T623"/>
      <c r="U623"/>
      <c r="V623"/>
      <c r="W623"/>
      <c r="X623"/>
      <c r="Y623"/>
      <c r="Z623"/>
      <c r="AA623"/>
      <c r="AB623"/>
      <c r="AC623"/>
      <c r="AD623"/>
      <c r="AE623"/>
      <c r="AF623"/>
    </row>
    <row r="624" spans="1:32" ht="15.75" customHeight="1">
      <c r="A624"/>
      <c r="B624"/>
      <c r="C624"/>
      <c r="D624"/>
      <c r="E624"/>
      <c r="F624"/>
      <c r="G624"/>
      <c r="H624"/>
      <c r="I624"/>
      <c r="J624"/>
      <c r="K624"/>
      <c r="L624"/>
      <c r="M624"/>
      <c r="N624"/>
      <c r="O624"/>
      <c r="P624"/>
      <c r="Q624"/>
      <c r="R624"/>
      <c r="S624"/>
      <c r="T624"/>
      <c r="U624"/>
      <c r="V624"/>
      <c r="W624"/>
      <c r="X624"/>
      <c r="Y624"/>
      <c r="Z624"/>
      <c r="AA624"/>
      <c r="AB624"/>
      <c r="AC624"/>
      <c r="AD624"/>
      <c r="AE624"/>
      <c r="AF624"/>
    </row>
    <row r="625" spans="1:32" ht="15.75" customHeight="1">
      <c r="A625"/>
      <c r="B625"/>
      <c r="C625"/>
      <c r="D625"/>
      <c r="E625"/>
      <c r="F625"/>
      <c r="G625"/>
      <c r="H625"/>
      <c r="I625"/>
      <c r="J625"/>
      <c r="K625"/>
      <c r="L625"/>
      <c r="M625"/>
      <c r="N625"/>
      <c r="O625"/>
      <c r="P625"/>
      <c r="Q625"/>
      <c r="R625"/>
      <c r="S625"/>
      <c r="T625"/>
      <c r="U625"/>
      <c r="V625"/>
      <c r="W625"/>
      <c r="X625"/>
      <c r="Y625"/>
      <c r="Z625"/>
      <c r="AA625"/>
      <c r="AB625"/>
      <c r="AC625"/>
      <c r="AD625"/>
      <c r="AE625"/>
      <c r="AF625"/>
    </row>
    <row r="626" spans="1:32" ht="15.75" customHeight="1">
      <c r="A626"/>
      <c r="B626"/>
      <c r="C626"/>
      <c r="D626"/>
      <c r="E626"/>
      <c r="F626"/>
      <c r="G626"/>
      <c r="H626"/>
      <c r="I626"/>
      <c r="J626"/>
      <c r="K626"/>
      <c r="L626"/>
      <c r="M626"/>
      <c r="N626"/>
      <c r="O626"/>
      <c r="P626"/>
      <c r="Q626"/>
      <c r="R626"/>
      <c r="S626"/>
      <c r="T626"/>
      <c r="U626"/>
      <c r="V626"/>
      <c r="W626"/>
      <c r="X626"/>
      <c r="Y626"/>
      <c r="Z626"/>
      <c r="AA626"/>
      <c r="AB626"/>
      <c r="AC626"/>
      <c r="AD626"/>
      <c r="AE626"/>
      <c r="AF626"/>
    </row>
    <row r="627" spans="1:32" ht="15.75" customHeight="1">
      <c r="A627"/>
      <c r="B627"/>
      <c r="C627"/>
      <c r="D627"/>
      <c r="E627"/>
      <c r="F627"/>
      <c r="G627"/>
      <c r="H627"/>
      <c r="I627"/>
      <c r="J627"/>
      <c r="K627"/>
      <c r="L627"/>
      <c r="M627"/>
      <c r="N627"/>
      <c r="O627"/>
      <c r="P627"/>
      <c r="Q627"/>
      <c r="R627"/>
      <c r="S627"/>
      <c r="T627"/>
      <c r="U627"/>
      <c r="V627"/>
      <c r="W627"/>
      <c r="X627"/>
      <c r="Y627"/>
      <c r="Z627"/>
      <c r="AA627"/>
      <c r="AB627"/>
      <c r="AC627"/>
      <c r="AD627"/>
      <c r="AE627"/>
      <c r="AF627"/>
    </row>
    <row r="628" spans="1:32" ht="15.75" customHeight="1">
      <c r="A628"/>
      <c r="B628"/>
      <c r="C628"/>
      <c r="D628"/>
      <c r="E628"/>
      <c r="F628"/>
      <c r="G628"/>
      <c r="H628"/>
      <c r="I628"/>
      <c r="J628"/>
      <c r="K628"/>
      <c r="L628"/>
      <c r="M628"/>
      <c r="N628"/>
      <c r="O628"/>
      <c r="P628"/>
      <c r="Q628"/>
      <c r="R628"/>
      <c r="S628"/>
      <c r="T628"/>
      <c r="U628"/>
      <c r="V628"/>
      <c r="W628"/>
      <c r="X628"/>
      <c r="Y628"/>
      <c r="Z628"/>
      <c r="AA628"/>
      <c r="AB628"/>
      <c r="AC628"/>
      <c r="AD628"/>
      <c r="AE628"/>
      <c r="AF628"/>
    </row>
    <row r="629" spans="1:32" ht="15.75" customHeight="1">
      <c r="A629"/>
      <c r="B629"/>
      <c r="C629"/>
      <c r="D629"/>
      <c r="E629"/>
      <c r="F629"/>
      <c r="G629"/>
      <c r="H629"/>
      <c r="I629"/>
      <c r="J629"/>
      <c r="K629"/>
      <c r="L629"/>
      <c r="M629"/>
      <c r="N629"/>
      <c r="O629"/>
      <c r="P629"/>
      <c r="Q629"/>
      <c r="R629"/>
      <c r="S629"/>
      <c r="T629"/>
      <c r="U629"/>
      <c r="V629"/>
      <c r="W629"/>
      <c r="X629"/>
      <c r="Y629"/>
      <c r="Z629"/>
      <c r="AA629"/>
      <c r="AB629"/>
      <c r="AC629"/>
      <c r="AD629"/>
      <c r="AE629"/>
      <c r="AF629"/>
    </row>
    <row r="630" spans="1:32" ht="15.75" customHeight="1">
      <c r="A630"/>
      <c r="B630"/>
      <c r="C630"/>
      <c r="D630"/>
      <c r="E630"/>
      <c r="F630"/>
      <c r="G630"/>
      <c r="H630"/>
      <c r="I630"/>
      <c r="J630"/>
      <c r="K630"/>
      <c r="L630"/>
      <c r="M630"/>
      <c r="N630"/>
      <c r="O630"/>
      <c r="P630"/>
      <c r="Q630"/>
      <c r="R630"/>
      <c r="S630"/>
      <c r="T630"/>
      <c r="U630"/>
      <c r="V630"/>
      <c r="W630"/>
      <c r="X630"/>
      <c r="Y630"/>
      <c r="Z630"/>
      <c r="AA630"/>
      <c r="AB630"/>
      <c r="AC630"/>
      <c r="AD630"/>
      <c r="AE630"/>
      <c r="AF630"/>
    </row>
    <row r="631" spans="1:32" ht="15.75" customHeight="1">
      <c r="A631"/>
      <c r="B631"/>
      <c r="C631"/>
      <c r="D631"/>
      <c r="E631"/>
      <c r="F631"/>
      <c r="G631"/>
      <c r="H631"/>
      <c r="I631"/>
      <c r="J631"/>
      <c r="K631"/>
      <c r="L631"/>
      <c r="M631"/>
      <c r="N631"/>
      <c r="O631"/>
      <c r="P631"/>
      <c r="Q631"/>
      <c r="R631"/>
      <c r="S631"/>
      <c r="T631"/>
      <c r="U631"/>
      <c r="V631"/>
      <c r="W631"/>
      <c r="X631"/>
      <c r="Y631"/>
      <c r="Z631"/>
      <c r="AA631"/>
      <c r="AB631"/>
      <c r="AC631"/>
      <c r="AD631"/>
      <c r="AE631"/>
      <c r="AF631"/>
    </row>
    <row r="632" spans="1:32" ht="15.75" customHeight="1">
      <c r="A632"/>
      <c r="B632"/>
      <c r="C632"/>
      <c r="D632"/>
      <c r="E632"/>
      <c r="F632"/>
      <c r="G632"/>
      <c r="H632"/>
      <c r="I632"/>
      <c r="J632"/>
      <c r="K632"/>
      <c r="L632"/>
      <c r="M632"/>
      <c r="N632"/>
      <c r="O632"/>
      <c r="P632"/>
      <c r="Q632"/>
      <c r="R632"/>
      <c r="S632"/>
      <c r="T632"/>
      <c r="U632"/>
      <c r="V632"/>
      <c r="W632"/>
      <c r="X632"/>
      <c r="Y632"/>
      <c r="Z632"/>
      <c r="AA632"/>
      <c r="AB632"/>
      <c r="AC632"/>
      <c r="AD632"/>
      <c r="AE632"/>
      <c r="AF632"/>
    </row>
    <row r="633" spans="1:32" ht="15.75" customHeight="1">
      <c r="A633"/>
      <c r="B633"/>
      <c r="C633"/>
      <c r="D633"/>
      <c r="E633"/>
      <c r="F633"/>
      <c r="G633"/>
      <c r="H633"/>
      <c r="I633"/>
      <c r="J633"/>
      <c r="K633"/>
      <c r="L633"/>
      <c r="M633"/>
      <c r="N633"/>
      <c r="O633"/>
      <c r="P633"/>
      <c r="Q633"/>
      <c r="R633"/>
      <c r="S633"/>
      <c r="T633"/>
      <c r="U633"/>
      <c r="V633"/>
      <c r="W633"/>
      <c r="X633"/>
      <c r="Y633"/>
      <c r="Z633"/>
      <c r="AA633"/>
      <c r="AB633"/>
      <c r="AC633"/>
      <c r="AD633"/>
      <c r="AE633"/>
      <c r="AF633"/>
    </row>
    <row r="634" spans="1:32" ht="15.75" customHeight="1">
      <c r="A634"/>
      <c r="B634"/>
      <c r="C634"/>
      <c r="D634"/>
      <c r="E634"/>
      <c r="F634"/>
      <c r="G634"/>
      <c r="H634"/>
      <c r="I634"/>
      <c r="J634"/>
      <c r="K634"/>
      <c r="L634"/>
      <c r="M634"/>
      <c r="N634"/>
      <c r="O634"/>
      <c r="P634"/>
      <c r="Q634"/>
      <c r="R634"/>
      <c r="S634"/>
      <c r="T634"/>
      <c r="U634"/>
      <c r="V634"/>
      <c r="W634"/>
      <c r="X634"/>
      <c r="Y634"/>
      <c r="Z634"/>
      <c r="AA634"/>
      <c r="AB634"/>
      <c r="AC634"/>
      <c r="AD634"/>
      <c r="AE634"/>
      <c r="AF634"/>
    </row>
    <row r="635" spans="1:32" ht="15.75" customHeight="1">
      <c r="A635"/>
      <c r="B635"/>
      <c r="C635"/>
      <c r="D635"/>
      <c r="E635"/>
      <c r="F635"/>
      <c r="G635"/>
      <c r="H635"/>
      <c r="I635"/>
      <c r="J635"/>
      <c r="K635"/>
      <c r="L635"/>
      <c r="M635"/>
      <c r="N635"/>
      <c r="O635"/>
      <c r="P635"/>
      <c r="Q635"/>
      <c r="R635"/>
      <c r="S635"/>
      <c r="T635"/>
      <c r="U635"/>
      <c r="V635"/>
      <c r="W635"/>
      <c r="X635"/>
      <c r="Y635"/>
      <c r="Z635"/>
      <c r="AA635"/>
      <c r="AB635"/>
      <c r="AC635"/>
      <c r="AD635"/>
      <c r="AE635"/>
      <c r="AF635"/>
    </row>
    <row r="636" spans="1:32" ht="15.75" customHeight="1">
      <c r="A636"/>
      <c r="B636"/>
      <c r="C636"/>
      <c r="D636"/>
      <c r="E636"/>
      <c r="F636"/>
      <c r="G636"/>
      <c r="H636"/>
      <c r="I636"/>
      <c r="J636"/>
      <c r="K636"/>
      <c r="L636"/>
      <c r="M636"/>
      <c r="N636"/>
      <c r="O636"/>
      <c r="P636"/>
      <c r="Q636"/>
      <c r="R636"/>
      <c r="S636"/>
      <c r="T636"/>
      <c r="U636"/>
      <c r="V636"/>
      <c r="W636"/>
      <c r="X636"/>
      <c r="Y636"/>
      <c r="Z636"/>
      <c r="AA636"/>
      <c r="AB636"/>
      <c r="AC636"/>
      <c r="AD636"/>
      <c r="AE636"/>
      <c r="AF636"/>
    </row>
    <row r="637" spans="1:32" ht="15.75" customHeight="1">
      <c r="A637"/>
      <c r="B637"/>
      <c r="C637"/>
      <c r="D637"/>
      <c r="E637"/>
      <c r="F637"/>
      <c r="G637"/>
      <c r="H637"/>
      <c r="I637"/>
      <c r="J637"/>
      <c r="K637"/>
      <c r="L637"/>
      <c r="M637"/>
      <c r="N637"/>
      <c r="O637"/>
      <c r="P637"/>
      <c r="Q637"/>
      <c r="R637"/>
      <c r="S637"/>
      <c r="T637"/>
      <c r="U637"/>
      <c r="V637"/>
      <c r="W637"/>
      <c r="X637"/>
      <c r="Y637"/>
      <c r="Z637"/>
      <c r="AA637"/>
      <c r="AB637"/>
      <c r="AC637"/>
      <c r="AD637"/>
      <c r="AE637"/>
      <c r="AF637"/>
    </row>
    <row r="638" spans="1:32" ht="15.75" customHeight="1">
      <c r="A638"/>
      <c r="B638"/>
      <c r="C638"/>
      <c r="D638"/>
      <c r="E638"/>
      <c r="F638"/>
      <c r="G638"/>
      <c r="H638"/>
      <c r="I638"/>
      <c r="J638"/>
      <c r="K638"/>
      <c r="L638"/>
      <c r="M638"/>
      <c r="N638"/>
      <c r="O638"/>
      <c r="P638"/>
      <c r="Q638"/>
      <c r="R638"/>
      <c r="S638"/>
      <c r="T638"/>
      <c r="U638"/>
      <c r="V638"/>
      <c r="W638"/>
      <c r="X638"/>
      <c r="Y638"/>
      <c r="Z638"/>
      <c r="AA638"/>
      <c r="AB638"/>
      <c r="AC638"/>
      <c r="AD638"/>
      <c r="AE638"/>
      <c r="AF638"/>
    </row>
    <row r="639" spans="1:32" ht="15.75" customHeight="1">
      <c r="A639"/>
      <c r="B639"/>
      <c r="C639"/>
      <c r="D639"/>
      <c r="E639"/>
      <c r="F639"/>
      <c r="G639"/>
      <c r="H639"/>
      <c r="I639"/>
      <c r="J639"/>
      <c r="K639"/>
      <c r="L639"/>
      <c r="M639"/>
      <c r="N639"/>
      <c r="O639"/>
      <c r="P639"/>
      <c r="Q639"/>
      <c r="R639"/>
      <c r="S639"/>
      <c r="T639"/>
      <c r="U639"/>
      <c r="V639"/>
      <c r="W639"/>
      <c r="X639"/>
      <c r="Y639"/>
      <c r="Z639"/>
      <c r="AA639"/>
      <c r="AB639"/>
      <c r="AC639"/>
      <c r="AD639"/>
      <c r="AE639"/>
      <c r="AF639"/>
    </row>
    <row r="640" spans="1:32" ht="15.75" customHeight="1">
      <c r="A640"/>
      <c r="B640"/>
      <c r="C640"/>
      <c r="D640"/>
      <c r="E640"/>
      <c r="F640"/>
      <c r="G640"/>
      <c r="H640"/>
      <c r="I640"/>
      <c r="J640"/>
      <c r="K640"/>
      <c r="L640"/>
      <c r="M640"/>
      <c r="N640"/>
      <c r="O640"/>
      <c r="P640"/>
      <c r="Q640"/>
      <c r="R640"/>
      <c r="S640"/>
      <c r="T640"/>
      <c r="U640"/>
      <c r="V640"/>
      <c r="W640"/>
      <c r="X640"/>
      <c r="Y640"/>
      <c r="Z640"/>
      <c r="AA640"/>
      <c r="AB640"/>
      <c r="AC640"/>
      <c r="AD640"/>
      <c r="AE640"/>
      <c r="AF640"/>
    </row>
    <row r="641" spans="1:32" ht="15.75" customHeight="1">
      <c r="A641"/>
      <c r="B641"/>
      <c r="C641"/>
      <c r="D641"/>
      <c r="E641"/>
      <c r="F641"/>
      <c r="G641"/>
      <c r="H641"/>
      <c r="I641"/>
      <c r="J641"/>
      <c r="K641"/>
      <c r="L641"/>
      <c r="M641"/>
      <c r="N641"/>
      <c r="O641"/>
      <c r="P641"/>
      <c r="Q641"/>
      <c r="R641"/>
      <c r="S641"/>
      <c r="T641"/>
      <c r="U641"/>
      <c r="V641"/>
      <c r="W641"/>
      <c r="X641"/>
      <c r="Y641"/>
      <c r="Z641"/>
      <c r="AA641"/>
      <c r="AB641"/>
      <c r="AC641"/>
      <c r="AD641"/>
      <c r="AE641"/>
      <c r="AF641"/>
    </row>
    <row r="642" spans="1:32" ht="15.75" customHeight="1">
      <c r="A642"/>
      <c r="B642"/>
      <c r="C642"/>
      <c r="D642"/>
      <c r="E642"/>
      <c r="F642"/>
      <c r="G642"/>
      <c r="H642"/>
      <c r="I642"/>
      <c r="J642"/>
      <c r="K642"/>
      <c r="L642"/>
      <c r="M642"/>
      <c r="N642"/>
      <c r="O642"/>
      <c r="P642"/>
      <c r="Q642"/>
      <c r="R642"/>
      <c r="S642"/>
      <c r="T642"/>
      <c r="U642"/>
      <c r="V642"/>
      <c r="W642"/>
      <c r="X642"/>
      <c r="Y642"/>
      <c r="Z642"/>
      <c r="AA642"/>
      <c r="AB642"/>
      <c r="AC642"/>
      <c r="AD642"/>
      <c r="AE642"/>
      <c r="AF642"/>
    </row>
    <row r="643" spans="1:32" ht="15.75" customHeight="1">
      <c r="A643"/>
      <c r="B643"/>
      <c r="C643"/>
      <c r="D643"/>
      <c r="E643"/>
      <c r="F643"/>
      <c r="G643"/>
      <c r="H643"/>
      <c r="I643"/>
      <c r="J643"/>
      <c r="K643"/>
      <c r="L643"/>
      <c r="M643"/>
      <c r="N643"/>
      <c r="O643"/>
      <c r="P643"/>
      <c r="Q643"/>
      <c r="R643"/>
      <c r="S643"/>
      <c r="T643"/>
      <c r="U643"/>
      <c r="V643"/>
      <c r="W643"/>
      <c r="X643"/>
      <c r="Y643"/>
      <c r="Z643"/>
      <c r="AA643"/>
      <c r="AB643"/>
      <c r="AC643"/>
      <c r="AD643"/>
      <c r="AE643"/>
      <c r="AF643"/>
    </row>
    <row r="644" spans="1:32" ht="15.75" customHeight="1">
      <c r="A644"/>
      <c r="B644"/>
      <c r="C644"/>
      <c r="D644"/>
      <c r="E644"/>
      <c r="F644"/>
      <c r="G644"/>
      <c r="H644"/>
      <c r="I644"/>
      <c r="J644"/>
      <c r="K644"/>
      <c r="L644"/>
      <c r="M644"/>
      <c r="N644"/>
      <c r="O644"/>
      <c r="P644"/>
      <c r="Q644"/>
      <c r="R644"/>
      <c r="S644"/>
      <c r="T644"/>
      <c r="U644"/>
      <c r="V644"/>
      <c r="W644"/>
      <c r="X644"/>
      <c r="Y644"/>
      <c r="Z644"/>
      <c r="AA644"/>
      <c r="AB644"/>
      <c r="AC644"/>
      <c r="AD644"/>
      <c r="AE644"/>
      <c r="AF644"/>
    </row>
    <row r="645" spans="1:32" ht="15.75" customHeight="1">
      <c r="A645"/>
      <c r="B645"/>
      <c r="C645"/>
      <c r="D645"/>
      <c r="E645"/>
      <c r="F645"/>
      <c r="G645"/>
      <c r="H645"/>
      <c r="I645"/>
      <c r="J645"/>
      <c r="K645"/>
      <c r="L645"/>
      <c r="M645"/>
      <c r="N645"/>
      <c r="O645"/>
      <c r="P645"/>
      <c r="Q645"/>
      <c r="R645"/>
      <c r="S645"/>
      <c r="T645"/>
      <c r="U645"/>
      <c r="V645"/>
      <c r="W645"/>
      <c r="X645"/>
      <c r="Y645"/>
      <c r="Z645"/>
      <c r="AA645"/>
      <c r="AB645"/>
      <c r="AC645"/>
      <c r="AD645"/>
      <c r="AE645"/>
      <c r="AF645"/>
    </row>
    <row r="646" spans="1:32" ht="15.75" customHeight="1">
      <c r="A646"/>
      <c r="B646"/>
      <c r="C646"/>
      <c r="D646"/>
      <c r="E646"/>
      <c r="F646"/>
      <c r="G646"/>
      <c r="H646"/>
      <c r="I646"/>
      <c r="J646"/>
      <c r="K646"/>
      <c r="L646"/>
      <c r="M646"/>
      <c r="N646"/>
      <c r="O646"/>
      <c r="P646"/>
      <c r="Q646"/>
      <c r="R646"/>
      <c r="S646"/>
      <c r="T646"/>
      <c r="U646"/>
      <c r="V646"/>
      <c r="W646"/>
      <c r="X646"/>
      <c r="Y646"/>
      <c r="Z646"/>
      <c r="AA646"/>
      <c r="AB646"/>
      <c r="AC646"/>
      <c r="AD646"/>
      <c r="AE646"/>
      <c r="AF646"/>
    </row>
    <row r="647" spans="1:32" ht="15.75" customHeight="1">
      <c r="A647"/>
      <c r="B647"/>
      <c r="C647"/>
      <c r="D647"/>
      <c r="E647"/>
      <c r="F647"/>
      <c r="G647"/>
      <c r="H647"/>
      <c r="I647"/>
      <c r="J647"/>
      <c r="K647"/>
      <c r="L647"/>
      <c r="M647"/>
      <c r="N647"/>
      <c r="O647"/>
      <c r="P647"/>
      <c r="Q647"/>
      <c r="R647"/>
      <c r="S647"/>
      <c r="T647"/>
      <c r="U647"/>
      <c r="V647"/>
      <c r="W647"/>
      <c r="X647"/>
      <c r="Y647"/>
      <c r="Z647"/>
      <c r="AA647"/>
      <c r="AB647"/>
      <c r="AC647"/>
      <c r="AD647"/>
      <c r="AE647"/>
      <c r="AF647"/>
    </row>
    <row r="648" spans="1:32" ht="15.75" customHeight="1">
      <c r="A648"/>
      <c r="B648"/>
      <c r="C648"/>
      <c r="D648"/>
      <c r="E648"/>
      <c r="F648"/>
      <c r="G648"/>
      <c r="H648"/>
      <c r="I648"/>
      <c r="J648"/>
      <c r="K648"/>
      <c r="L648"/>
      <c r="M648"/>
      <c r="N648"/>
      <c r="O648"/>
      <c r="P648"/>
      <c r="Q648"/>
      <c r="R648"/>
      <c r="S648"/>
      <c r="T648"/>
      <c r="U648"/>
      <c r="V648"/>
      <c r="W648"/>
      <c r="X648"/>
      <c r="Y648"/>
      <c r="Z648"/>
      <c r="AA648"/>
      <c r="AB648"/>
      <c r="AC648"/>
      <c r="AD648"/>
      <c r="AE648"/>
      <c r="AF648"/>
    </row>
    <row r="649" spans="1:32" ht="15.75" customHeight="1">
      <c r="A649"/>
      <c r="B649"/>
      <c r="C649"/>
      <c r="D649"/>
      <c r="E649"/>
      <c r="F649"/>
      <c r="G649"/>
      <c r="H649"/>
      <c r="I649"/>
      <c r="J649"/>
      <c r="K649"/>
      <c r="L649"/>
      <c r="M649"/>
      <c r="N649"/>
      <c r="O649"/>
      <c r="P649"/>
      <c r="Q649"/>
      <c r="R649"/>
      <c r="S649"/>
      <c r="T649"/>
      <c r="U649"/>
      <c r="V649"/>
      <c r="W649"/>
      <c r="X649"/>
      <c r="Y649"/>
      <c r="Z649"/>
      <c r="AA649"/>
      <c r="AB649"/>
      <c r="AC649"/>
      <c r="AD649"/>
      <c r="AE649"/>
      <c r="AF649"/>
    </row>
    <row r="650" spans="1:32" ht="15.75" customHeight="1">
      <c r="A650"/>
      <c r="B650"/>
      <c r="C650"/>
      <c r="D650"/>
      <c r="E650"/>
      <c r="F650"/>
      <c r="G650"/>
      <c r="H650"/>
      <c r="I650"/>
      <c r="J650"/>
      <c r="K650"/>
      <c r="L650"/>
      <c r="M650"/>
      <c r="N650"/>
      <c r="O650"/>
      <c r="P650"/>
      <c r="Q650"/>
      <c r="R650"/>
      <c r="S650"/>
      <c r="T650"/>
      <c r="U650"/>
      <c r="V650"/>
      <c r="W650"/>
      <c r="X650"/>
      <c r="Y650"/>
      <c r="Z650"/>
      <c r="AA650"/>
      <c r="AB650"/>
      <c r="AC650"/>
      <c r="AD650"/>
      <c r="AE650"/>
      <c r="AF650"/>
    </row>
    <row r="651" spans="1:32" ht="15.75" customHeight="1">
      <c r="A651"/>
      <c r="B651"/>
      <c r="C651"/>
      <c r="D651"/>
      <c r="E651"/>
      <c r="F651"/>
      <c r="G651"/>
      <c r="H651"/>
      <c r="I651"/>
      <c r="J651"/>
      <c r="K651"/>
      <c r="L651"/>
      <c r="M651"/>
      <c r="N651"/>
      <c r="O651"/>
      <c r="P651"/>
      <c r="Q651"/>
      <c r="R651"/>
      <c r="S651"/>
      <c r="T651"/>
      <c r="U651"/>
      <c r="V651"/>
      <c r="W651"/>
      <c r="X651"/>
      <c r="Y651"/>
      <c r="Z651"/>
      <c r="AA651"/>
      <c r="AB651"/>
      <c r="AC651"/>
      <c r="AD651"/>
      <c r="AE651"/>
      <c r="AF651"/>
    </row>
    <row r="652" spans="1:32" ht="15.75" customHeight="1">
      <c r="A652"/>
      <c r="B652"/>
      <c r="C652"/>
      <c r="D652"/>
      <c r="E652"/>
      <c r="F652"/>
      <c r="G652"/>
      <c r="H652"/>
      <c r="I652"/>
      <c r="J652"/>
      <c r="K652"/>
      <c r="L652"/>
      <c r="M652"/>
      <c r="N652"/>
      <c r="O652"/>
      <c r="P652"/>
      <c r="Q652"/>
      <c r="R652"/>
      <c r="S652"/>
      <c r="T652"/>
      <c r="U652"/>
      <c r="V652"/>
      <c r="W652"/>
      <c r="X652"/>
      <c r="Y652"/>
      <c r="Z652"/>
      <c r="AA652"/>
      <c r="AB652"/>
      <c r="AC652"/>
      <c r="AD652"/>
      <c r="AE652"/>
      <c r="AF652"/>
    </row>
    <row r="653" spans="1:32" ht="15.75" customHeight="1">
      <c r="A653"/>
      <c r="B653"/>
      <c r="C653"/>
      <c r="D653"/>
      <c r="E653"/>
      <c r="F653"/>
      <c r="G653"/>
      <c r="H653"/>
      <c r="I653"/>
      <c r="J653"/>
      <c r="K653"/>
      <c r="L653"/>
      <c r="M653"/>
      <c r="N653"/>
      <c r="O653"/>
      <c r="P653"/>
      <c r="Q653"/>
      <c r="R653"/>
      <c r="S653"/>
      <c r="T653"/>
      <c r="U653"/>
      <c r="V653"/>
      <c r="W653"/>
      <c r="X653"/>
      <c r="Y653"/>
      <c r="Z653"/>
      <c r="AA653"/>
      <c r="AB653"/>
      <c r="AC653"/>
      <c r="AD653"/>
      <c r="AE653"/>
      <c r="AF653"/>
    </row>
    <row r="654" spans="1:32" ht="15.75" customHeight="1">
      <c r="A654"/>
      <c r="B654"/>
      <c r="C654"/>
      <c r="D654"/>
      <c r="E654"/>
      <c r="F654"/>
      <c r="G654"/>
      <c r="H654"/>
      <c r="I654"/>
      <c r="J654"/>
      <c r="K654"/>
      <c r="L654"/>
      <c r="M654"/>
      <c r="N654"/>
      <c r="O654"/>
      <c r="P654"/>
      <c r="Q654"/>
      <c r="R654"/>
      <c r="S654"/>
      <c r="T654"/>
      <c r="U654"/>
      <c r="V654"/>
      <c r="W654"/>
      <c r="X654"/>
      <c r="Y654"/>
      <c r="Z654"/>
      <c r="AA654"/>
      <c r="AB654"/>
      <c r="AC654"/>
      <c r="AD654"/>
      <c r="AE654"/>
      <c r="AF654"/>
    </row>
    <row r="655" spans="1:32" ht="15.75" customHeight="1">
      <c r="A655"/>
      <c r="B655"/>
      <c r="C655"/>
      <c r="D655"/>
      <c r="E655"/>
      <c r="F655"/>
      <c r="G655"/>
      <c r="H655"/>
      <c r="I655"/>
      <c r="J655"/>
      <c r="K655"/>
      <c r="L655"/>
      <c r="M655"/>
      <c r="N655"/>
      <c r="O655"/>
      <c r="P655"/>
      <c r="Q655"/>
      <c r="R655"/>
      <c r="S655"/>
      <c r="T655"/>
      <c r="U655"/>
      <c r="V655"/>
      <c r="W655"/>
      <c r="X655"/>
      <c r="Y655"/>
      <c r="Z655"/>
      <c r="AA655"/>
      <c r="AB655"/>
      <c r="AC655"/>
      <c r="AD655"/>
      <c r="AE655"/>
      <c r="AF655"/>
    </row>
    <row r="656" spans="1:32" ht="15.75" customHeight="1">
      <c r="A656"/>
      <c r="B656"/>
      <c r="C656"/>
      <c r="D656"/>
      <c r="E656"/>
      <c r="F656"/>
      <c r="G656"/>
      <c r="H656"/>
      <c r="I656"/>
      <c r="J656"/>
      <c r="K656"/>
      <c r="L656"/>
      <c r="M656"/>
      <c r="N656"/>
      <c r="O656"/>
      <c r="P656"/>
      <c r="Q656"/>
      <c r="R656"/>
      <c r="S656"/>
      <c r="T656"/>
      <c r="U656"/>
      <c r="V656"/>
      <c r="W656"/>
      <c r="X656"/>
      <c r="Y656"/>
      <c r="Z656"/>
      <c r="AA656"/>
      <c r="AB656"/>
      <c r="AC656"/>
      <c r="AD656"/>
      <c r="AE656"/>
      <c r="AF656"/>
    </row>
    <row r="657" spans="1:32" ht="15.75" customHeight="1">
      <c r="A657"/>
      <c r="B657"/>
      <c r="C657"/>
      <c r="D657"/>
      <c r="E657"/>
      <c r="F657"/>
      <c r="G657"/>
      <c r="H657"/>
      <c r="I657"/>
      <c r="J657"/>
      <c r="K657"/>
      <c r="L657"/>
      <c r="M657"/>
      <c r="N657"/>
      <c r="O657"/>
      <c r="P657"/>
      <c r="Q657"/>
      <c r="R657"/>
      <c r="S657"/>
      <c r="T657"/>
      <c r="U657"/>
      <c r="V657"/>
      <c r="W657"/>
      <c r="X657"/>
      <c r="Y657"/>
      <c r="Z657"/>
      <c r="AA657"/>
      <c r="AB657"/>
      <c r="AC657"/>
      <c r="AD657"/>
      <c r="AE657"/>
      <c r="AF657"/>
    </row>
    <row r="658" spans="1:32" ht="15.75" customHeight="1">
      <c r="A658"/>
      <c r="B658"/>
      <c r="C658"/>
      <c r="D658"/>
      <c r="E658"/>
      <c r="F658"/>
      <c r="G658"/>
      <c r="H658"/>
      <c r="I658"/>
      <c r="J658"/>
      <c r="K658"/>
      <c r="L658"/>
      <c r="M658"/>
      <c r="N658"/>
      <c r="O658"/>
      <c r="P658"/>
      <c r="Q658"/>
      <c r="R658"/>
      <c r="S658"/>
      <c r="T658"/>
      <c r="U658"/>
      <c r="V658"/>
      <c r="W658"/>
      <c r="X658"/>
      <c r="Y658"/>
      <c r="Z658"/>
      <c r="AA658"/>
      <c r="AB658"/>
      <c r="AC658"/>
      <c r="AD658"/>
      <c r="AE658"/>
      <c r="AF658"/>
    </row>
    <row r="659" spans="1:32" ht="15.75" customHeight="1">
      <c r="A659"/>
      <c r="B659"/>
      <c r="C659"/>
      <c r="D659"/>
      <c r="E659"/>
      <c r="F659"/>
      <c r="G659"/>
      <c r="H659"/>
      <c r="I659"/>
      <c r="J659"/>
      <c r="K659"/>
      <c r="L659"/>
      <c r="M659"/>
      <c r="N659"/>
      <c r="O659"/>
      <c r="P659"/>
      <c r="Q659"/>
      <c r="R659"/>
      <c r="S659"/>
      <c r="T659"/>
      <c r="U659"/>
      <c r="V659"/>
      <c r="W659"/>
      <c r="X659"/>
      <c r="Y659"/>
      <c r="Z659"/>
      <c r="AA659"/>
      <c r="AB659"/>
      <c r="AC659"/>
      <c r="AD659"/>
      <c r="AE659"/>
      <c r="AF659"/>
    </row>
    <row r="660" spans="1:32" ht="15.75" customHeight="1">
      <c r="A660"/>
      <c r="B660"/>
      <c r="C660"/>
      <c r="D660"/>
      <c r="E660"/>
      <c r="F660"/>
      <c r="G660"/>
      <c r="H660"/>
      <c r="I660"/>
      <c r="J660"/>
      <c r="K660"/>
      <c r="L660"/>
      <c r="M660"/>
      <c r="N660"/>
      <c r="O660"/>
      <c r="P660"/>
      <c r="Q660"/>
      <c r="R660"/>
      <c r="S660"/>
      <c r="T660"/>
      <c r="U660"/>
      <c r="V660"/>
      <c r="W660"/>
      <c r="X660"/>
      <c r="Y660"/>
      <c r="Z660"/>
      <c r="AA660"/>
      <c r="AB660"/>
      <c r="AC660"/>
      <c r="AD660"/>
      <c r="AE660"/>
      <c r="AF660"/>
    </row>
    <row r="661" spans="1:32" ht="15.75" customHeight="1">
      <c r="A661"/>
      <c r="B661"/>
      <c r="C661"/>
      <c r="D661"/>
      <c r="E661"/>
      <c r="F661"/>
      <c r="G661"/>
      <c r="H661"/>
      <c r="I661"/>
      <c r="J661"/>
      <c r="K661"/>
      <c r="L661"/>
      <c r="M661"/>
      <c r="N661"/>
      <c r="O661"/>
      <c r="P661"/>
      <c r="Q661"/>
      <c r="R661"/>
      <c r="S661"/>
      <c r="T661"/>
      <c r="U661"/>
      <c r="V661"/>
      <c r="W661"/>
      <c r="X661"/>
      <c r="Y661"/>
      <c r="Z661"/>
      <c r="AA661"/>
      <c r="AB661"/>
      <c r="AC661"/>
      <c r="AD661"/>
      <c r="AE661"/>
      <c r="AF661"/>
    </row>
    <row r="662" spans="1:32" ht="15.75" customHeight="1">
      <c r="A662"/>
      <c r="B662"/>
      <c r="C662"/>
      <c r="D662"/>
      <c r="E662"/>
      <c r="F662"/>
      <c r="G662"/>
      <c r="H662"/>
      <c r="I662"/>
      <c r="J662"/>
      <c r="K662"/>
      <c r="L662"/>
      <c r="M662"/>
      <c r="N662"/>
      <c r="O662"/>
      <c r="P662"/>
      <c r="Q662"/>
      <c r="R662"/>
      <c r="S662"/>
      <c r="T662"/>
      <c r="U662"/>
      <c r="V662"/>
      <c r="W662"/>
      <c r="X662"/>
      <c r="Y662"/>
      <c r="Z662"/>
      <c r="AA662"/>
      <c r="AB662"/>
      <c r="AC662"/>
      <c r="AD662"/>
      <c r="AE662"/>
      <c r="AF662"/>
    </row>
    <row r="663" spans="1:32" ht="15.75" customHeight="1">
      <c r="A663"/>
      <c r="B663"/>
      <c r="C663"/>
      <c r="D663"/>
      <c r="E663"/>
      <c r="F663"/>
      <c r="G663"/>
      <c r="H663"/>
      <c r="I663"/>
      <c r="J663"/>
      <c r="K663"/>
      <c r="L663"/>
      <c r="M663"/>
      <c r="N663"/>
      <c r="O663"/>
      <c r="P663"/>
      <c r="Q663"/>
      <c r="R663"/>
      <c r="S663"/>
      <c r="T663"/>
      <c r="U663"/>
      <c r="V663"/>
      <c r="W663"/>
      <c r="X663"/>
      <c r="Y663"/>
      <c r="Z663"/>
      <c r="AA663"/>
      <c r="AB663"/>
      <c r="AC663"/>
      <c r="AD663"/>
      <c r="AE663"/>
      <c r="AF663"/>
    </row>
    <row r="664" spans="1:32" ht="15.75" customHeight="1">
      <c r="A664"/>
      <c r="B664"/>
      <c r="C664"/>
      <c r="D664"/>
      <c r="E664"/>
      <c r="F664"/>
      <c r="G664"/>
      <c r="H664"/>
      <c r="I664"/>
      <c r="J664"/>
      <c r="K664"/>
      <c r="L664"/>
      <c r="M664"/>
      <c r="N664"/>
      <c r="O664"/>
      <c r="P664"/>
      <c r="Q664"/>
      <c r="R664"/>
      <c r="S664"/>
      <c r="T664"/>
      <c r="U664"/>
      <c r="V664"/>
      <c r="W664"/>
      <c r="X664"/>
      <c r="Y664"/>
      <c r="Z664"/>
      <c r="AA664"/>
      <c r="AB664"/>
      <c r="AC664"/>
      <c r="AD664"/>
      <c r="AE664"/>
      <c r="AF664"/>
    </row>
    <row r="665" spans="1:32" ht="15.75" customHeight="1">
      <c r="A665"/>
      <c r="B665"/>
      <c r="C665"/>
      <c r="D665"/>
      <c r="E665"/>
      <c r="F665"/>
      <c r="G665"/>
      <c r="H665"/>
      <c r="I665"/>
      <c r="J665"/>
      <c r="K665"/>
      <c r="L665"/>
      <c r="M665"/>
      <c r="N665"/>
      <c r="O665"/>
      <c r="P665"/>
      <c r="Q665"/>
      <c r="R665"/>
      <c r="S665"/>
      <c r="T665"/>
      <c r="U665"/>
      <c r="V665"/>
      <c r="W665"/>
      <c r="X665"/>
      <c r="Y665"/>
      <c r="Z665"/>
      <c r="AA665"/>
      <c r="AB665"/>
      <c r="AC665"/>
      <c r="AD665"/>
      <c r="AE665"/>
      <c r="AF665"/>
    </row>
    <row r="666" spans="1:32" ht="15.75" customHeight="1">
      <c r="A666"/>
      <c r="B666"/>
      <c r="C666"/>
      <c r="D666"/>
      <c r="E666"/>
      <c r="F666"/>
      <c r="G666"/>
      <c r="H666"/>
      <c r="I666"/>
      <c r="J666"/>
      <c r="K666"/>
      <c r="L666"/>
      <c r="M666"/>
      <c r="N666"/>
      <c r="O666"/>
      <c r="P666"/>
      <c r="Q666"/>
      <c r="R666"/>
      <c r="S666"/>
      <c r="T666"/>
      <c r="U666"/>
      <c r="V666"/>
      <c r="W666"/>
      <c r="X666"/>
      <c r="Y666"/>
      <c r="Z666"/>
      <c r="AA666"/>
      <c r="AB666"/>
      <c r="AC666"/>
      <c r="AD666"/>
      <c r="AE666"/>
      <c r="AF666"/>
    </row>
    <row r="667" spans="1:32" ht="15.75" customHeight="1">
      <c r="A667"/>
      <c r="B667"/>
      <c r="C667"/>
      <c r="D667"/>
      <c r="E667"/>
      <c r="F667"/>
      <c r="G667"/>
      <c r="H667"/>
      <c r="I667"/>
      <c r="J667"/>
      <c r="K667"/>
      <c r="L667"/>
      <c r="M667"/>
      <c r="N667"/>
      <c r="O667"/>
      <c r="P667"/>
      <c r="Q667"/>
      <c r="R667"/>
      <c r="S667"/>
      <c r="T667"/>
      <c r="U667"/>
      <c r="V667"/>
      <c r="W667"/>
      <c r="X667"/>
      <c r="Y667"/>
      <c r="Z667"/>
      <c r="AA667"/>
      <c r="AB667"/>
      <c r="AC667"/>
      <c r="AD667"/>
      <c r="AE667"/>
      <c r="AF667"/>
    </row>
    <row r="668" spans="1:32" ht="15.75" customHeight="1">
      <c r="A668"/>
      <c r="B668"/>
      <c r="C668"/>
      <c r="D668"/>
      <c r="E668"/>
      <c r="F668"/>
      <c r="G668"/>
      <c r="H668"/>
      <c r="I668"/>
      <c r="J668"/>
      <c r="K668"/>
      <c r="L668"/>
      <c r="M668"/>
      <c r="N668"/>
      <c r="O668"/>
      <c r="P668"/>
      <c r="Q668"/>
      <c r="R668"/>
      <c r="S668"/>
      <c r="T668"/>
      <c r="U668"/>
      <c r="V668"/>
      <c r="W668"/>
      <c r="X668"/>
      <c r="Y668"/>
      <c r="Z668"/>
      <c r="AA668"/>
      <c r="AB668"/>
      <c r="AC668"/>
      <c r="AD668"/>
      <c r="AE668"/>
      <c r="AF668"/>
    </row>
    <row r="669" spans="1:32" ht="15.75" customHeight="1">
      <c r="A669"/>
      <c r="B669"/>
      <c r="C669"/>
      <c r="D669"/>
      <c r="E669"/>
      <c r="F669"/>
      <c r="G669"/>
      <c r="H669"/>
      <c r="I669"/>
      <c r="J669"/>
      <c r="K669"/>
      <c r="L669"/>
      <c r="M669"/>
      <c r="N669"/>
      <c r="O669"/>
      <c r="P669"/>
      <c r="Q669"/>
      <c r="R669"/>
      <c r="S669"/>
      <c r="T669"/>
      <c r="U669"/>
      <c r="V669"/>
      <c r="W669"/>
      <c r="X669"/>
      <c r="Y669"/>
      <c r="Z669"/>
      <c r="AA669"/>
      <c r="AB669"/>
      <c r="AC669"/>
      <c r="AD669"/>
      <c r="AE669"/>
      <c r="AF669"/>
    </row>
    <row r="670" spans="1:32" ht="15.75" customHeight="1">
      <c r="A670"/>
      <c r="B670"/>
      <c r="C670"/>
      <c r="D670"/>
      <c r="E670"/>
      <c r="F670"/>
      <c r="G670"/>
      <c r="H670"/>
      <c r="I670"/>
      <c r="J670"/>
      <c r="K670"/>
      <c r="L670"/>
      <c r="M670"/>
      <c r="N670"/>
      <c r="O670"/>
      <c r="P670"/>
      <c r="Q670"/>
      <c r="R670"/>
      <c r="S670"/>
      <c r="T670"/>
      <c r="U670"/>
      <c r="V670"/>
      <c r="W670"/>
      <c r="X670"/>
      <c r="Y670"/>
      <c r="Z670"/>
      <c r="AA670"/>
      <c r="AB670"/>
      <c r="AC670"/>
      <c r="AD670"/>
      <c r="AE670"/>
      <c r="AF670"/>
    </row>
    <row r="671" spans="1:32" ht="15.75" customHeight="1">
      <c r="A671"/>
      <c r="B671"/>
      <c r="C671"/>
      <c r="D671"/>
      <c r="E671"/>
      <c r="F671"/>
      <c r="G671"/>
      <c r="H671"/>
      <c r="I671"/>
      <c r="J671"/>
      <c r="K671"/>
      <c r="L671"/>
      <c r="M671"/>
      <c r="N671"/>
      <c r="O671"/>
      <c r="P671"/>
      <c r="Q671"/>
      <c r="R671"/>
      <c r="S671"/>
      <c r="T671"/>
      <c r="U671"/>
      <c r="V671"/>
      <c r="W671"/>
      <c r="X671"/>
      <c r="Y671"/>
      <c r="Z671"/>
      <c r="AA671"/>
      <c r="AB671"/>
      <c r="AC671"/>
      <c r="AD671"/>
      <c r="AE671"/>
      <c r="AF671"/>
    </row>
    <row r="672" spans="1:32" ht="15.75" customHeight="1">
      <c r="A672"/>
      <c r="B672"/>
      <c r="C672"/>
      <c r="D672"/>
      <c r="E672"/>
      <c r="F672"/>
      <c r="G672"/>
      <c r="H672"/>
      <c r="I672"/>
      <c r="J672"/>
      <c r="K672"/>
      <c r="L672"/>
      <c r="M672"/>
      <c r="N672"/>
      <c r="O672"/>
      <c r="P672"/>
      <c r="Q672"/>
      <c r="R672"/>
      <c r="S672"/>
      <c r="T672"/>
      <c r="U672"/>
      <c r="V672"/>
      <c r="W672"/>
      <c r="X672"/>
      <c r="Y672"/>
      <c r="Z672"/>
      <c r="AA672"/>
      <c r="AB672"/>
      <c r="AC672"/>
      <c r="AD672"/>
      <c r="AE672"/>
      <c r="AF672"/>
    </row>
    <row r="673" spans="1:32" ht="15.75" customHeight="1">
      <c r="A673"/>
      <c r="B673"/>
      <c r="C673"/>
      <c r="D673"/>
      <c r="E673"/>
      <c r="F673"/>
      <c r="G673"/>
      <c r="H673"/>
      <c r="I673"/>
      <c r="J673"/>
      <c r="K673"/>
      <c r="L673"/>
      <c r="M673"/>
      <c r="N673"/>
      <c r="O673"/>
      <c r="P673"/>
      <c r="Q673"/>
      <c r="R673"/>
      <c r="S673"/>
      <c r="T673"/>
      <c r="U673"/>
      <c r="V673"/>
      <c r="W673"/>
      <c r="X673"/>
      <c r="Y673"/>
      <c r="Z673"/>
      <c r="AA673"/>
      <c r="AB673"/>
      <c r="AC673"/>
      <c r="AD673"/>
      <c r="AE673"/>
      <c r="AF673"/>
    </row>
    <row r="674" spans="1:32" ht="15.75" customHeight="1">
      <c r="A674"/>
      <c r="B674"/>
      <c r="C674"/>
      <c r="D674"/>
      <c r="E674"/>
      <c r="F674"/>
      <c r="G674"/>
      <c r="H674"/>
      <c r="I674"/>
      <c r="J674"/>
      <c r="K674"/>
      <c r="L674"/>
      <c r="M674"/>
      <c r="N674"/>
      <c r="O674"/>
      <c r="P674"/>
      <c r="Q674"/>
      <c r="R674"/>
      <c r="S674"/>
      <c r="T674"/>
      <c r="U674"/>
      <c r="V674"/>
      <c r="W674"/>
      <c r="X674"/>
      <c r="Y674"/>
      <c r="Z674"/>
      <c r="AA674"/>
      <c r="AB674"/>
      <c r="AC674"/>
      <c r="AD674"/>
      <c r="AE674"/>
      <c r="AF674"/>
    </row>
    <row r="675" spans="1:32" ht="15.75" customHeight="1">
      <c r="A675"/>
      <c r="B675"/>
      <c r="C675"/>
      <c r="D675"/>
      <c r="E675"/>
      <c r="F675"/>
      <c r="G675"/>
      <c r="H675"/>
      <c r="I675"/>
      <c r="J675"/>
      <c r="K675"/>
      <c r="L675"/>
      <c r="M675"/>
      <c r="N675"/>
      <c r="O675"/>
      <c r="P675"/>
      <c r="Q675"/>
      <c r="R675"/>
      <c r="S675"/>
      <c r="T675"/>
      <c r="U675"/>
      <c r="V675"/>
      <c r="W675"/>
      <c r="X675"/>
      <c r="Y675"/>
      <c r="Z675"/>
      <c r="AA675"/>
      <c r="AB675"/>
      <c r="AC675"/>
      <c r="AD675"/>
      <c r="AE675"/>
      <c r="AF675"/>
    </row>
    <row r="676" spans="1:32" ht="15.75" customHeight="1">
      <c r="A676"/>
      <c r="B676"/>
      <c r="C676"/>
      <c r="D676"/>
      <c r="E676"/>
      <c r="F676"/>
      <c r="G676"/>
      <c r="H676"/>
      <c r="I676"/>
      <c r="J676"/>
      <c r="K676"/>
      <c r="L676"/>
      <c r="M676"/>
      <c r="N676"/>
      <c r="O676"/>
      <c r="P676"/>
      <c r="Q676"/>
      <c r="R676"/>
      <c r="S676"/>
      <c r="T676"/>
      <c r="U676"/>
      <c r="V676"/>
      <c r="W676"/>
      <c r="X676"/>
      <c r="Y676"/>
      <c r="Z676"/>
      <c r="AA676"/>
      <c r="AB676"/>
      <c r="AC676"/>
      <c r="AD676"/>
      <c r="AE676"/>
      <c r="AF676"/>
    </row>
    <row r="677" spans="1:32" ht="15.75" customHeight="1">
      <c r="A677"/>
      <c r="B677"/>
      <c r="C677"/>
      <c r="D677"/>
      <c r="E677"/>
      <c r="F677"/>
      <c r="G677"/>
      <c r="H677"/>
      <c r="I677"/>
      <c r="J677"/>
      <c r="K677"/>
      <c r="L677"/>
      <c r="M677"/>
      <c r="N677"/>
      <c r="O677"/>
      <c r="P677"/>
      <c r="Q677"/>
      <c r="R677"/>
      <c r="S677"/>
      <c r="T677"/>
      <c r="U677"/>
      <c r="V677"/>
      <c r="W677"/>
      <c r="X677"/>
      <c r="Y677"/>
      <c r="Z677"/>
      <c r="AA677"/>
      <c r="AB677"/>
      <c r="AC677"/>
      <c r="AD677"/>
      <c r="AE677"/>
      <c r="AF677"/>
    </row>
    <row r="678" spans="1:32" ht="15.75" customHeight="1">
      <c r="A678"/>
      <c r="B678"/>
      <c r="C678"/>
      <c r="D678"/>
      <c r="E678"/>
      <c r="F678"/>
      <c r="G678"/>
      <c r="H678"/>
      <c r="I678"/>
      <c r="J678"/>
      <c r="K678"/>
      <c r="L678"/>
      <c r="M678"/>
      <c r="N678"/>
      <c r="O678"/>
      <c r="P678"/>
      <c r="Q678"/>
      <c r="R678"/>
      <c r="S678"/>
      <c r="T678"/>
      <c r="U678"/>
      <c r="V678"/>
      <c r="W678"/>
      <c r="X678"/>
      <c r="Y678"/>
      <c r="Z678"/>
      <c r="AA678"/>
      <c r="AB678"/>
      <c r="AC678"/>
      <c r="AD678"/>
      <c r="AE678"/>
      <c r="AF678"/>
    </row>
    <row r="679" spans="1:32" ht="15.75" customHeight="1">
      <c r="A679"/>
      <c r="B679"/>
      <c r="C679"/>
      <c r="D679"/>
      <c r="E679"/>
      <c r="F679"/>
      <c r="G679"/>
      <c r="H679"/>
      <c r="I679"/>
      <c r="J679"/>
      <c r="K679"/>
      <c r="L679"/>
      <c r="M679"/>
      <c r="N679"/>
      <c r="O679"/>
      <c r="P679"/>
      <c r="Q679"/>
      <c r="R679"/>
      <c r="S679"/>
      <c r="T679"/>
      <c r="U679"/>
      <c r="V679"/>
      <c r="W679"/>
      <c r="X679"/>
      <c r="Y679"/>
      <c r="Z679"/>
      <c r="AA679"/>
      <c r="AB679"/>
      <c r="AC679"/>
      <c r="AD679"/>
      <c r="AE679"/>
      <c r="AF679"/>
    </row>
    <row r="680" spans="1:32" ht="15.75" customHeight="1">
      <c r="A680"/>
      <c r="B680"/>
      <c r="C680"/>
      <c r="D680"/>
      <c r="E680"/>
      <c r="F680"/>
      <c r="G680"/>
      <c r="H680"/>
      <c r="I680"/>
      <c r="J680"/>
      <c r="K680"/>
      <c r="L680"/>
      <c r="M680"/>
      <c r="N680"/>
      <c r="O680"/>
      <c r="P680"/>
      <c r="Q680"/>
      <c r="R680"/>
      <c r="S680"/>
      <c r="T680"/>
      <c r="U680"/>
      <c r="V680"/>
      <c r="W680"/>
      <c r="X680"/>
      <c r="Y680"/>
      <c r="Z680"/>
      <c r="AA680"/>
      <c r="AB680"/>
      <c r="AC680"/>
      <c r="AD680"/>
      <c r="AE680"/>
      <c r="AF680"/>
    </row>
    <row r="681" spans="1:32" ht="15.75" customHeight="1">
      <c r="A681"/>
      <c r="B681"/>
      <c r="C681"/>
      <c r="D681"/>
      <c r="E681"/>
      <c r="F681"/>
      <c r="G681"/>
      <c r="H681"/>
      <c r="I681"/>
      <c r="J681"/>
      <c r="K681"/>
      <c r="L681"/>
      <c r="M681"/>
      <c r="N681"/>
      <c r="O681"/>
      <c r="P681"/>
      <c r="Q681"/>
      <c r="R681"/>
      <c r="S681"/>
      <c r="T681"/>
      <c r="U681"/>
      <c r="V681"/>
      <c r="W681"/>
      <c r="X681"/>
      <c r="Y681"/>
      <c r="Z681"/>
      <c r="AA681"/>
      <c r="AB681"/>
      <c r="AC681"/>
      <c r="AD681"/>
      <c r="AE681"/>
      <c r="AF681"/>
    </row>
    <row r="682" spans="1:32" ht="15.75" customHeight="1">
      <c r="A682"/>
      <c r="B682"/>
      <c r="C682"/>
      <c r="D682"/>
      <c r="E682"/>
      <c r="F682"/>
      <c r="G682"/>
      <c r="H682"/>
      <c r="I682"/>
      <c r="J682"/>
      <c r="K682"/>
      <c r="L682"/>
      <c r="M682"/>
      <c r="N682"/>
      <c r="O682"/>
      <c r="P682"/>
      <c r="Q682"/>
      <c r="R682"/>
      <c r="S682"/>
      <c r="T682"/>
      <c r="U682"/>
      <c r="V682"/>
      <c r="W682"/>
      <c r="X682"/>
      <c r="Y682"/>
      <c r="Z682"/>
      <c r="AA682"/>
      <c r="AB682"/>
      <c r="AC682"/>
      <c r="AD682"/>
      <c r="AE682"/>
      <c r="AF682"/>
    </row>
    <row r="683" spans="1:32" ht="15.75" customHeight="1">
      <c r="A683"/>
      <c r="B683"/>
      <c r="C683"/>
      <c r="D683"/>
      <c r="E683"/>
      <c r="F683"/>
      <c r="G683"/>
      <c r="H683"/>
      <c r="I683"/>
      <c r="J683"/>
      <c r="K683"/>
      <c r="L683"/>
      <c r="M683"/>
      <c r="N683"/>
      <c r="O683"/>
      <c r="P683"/>
      <c r="Q683"/>
      <c r="R683"/>
      <c r="S683"/>
      <c r="T683"/>
      <c r="U683"/>
      <c r="V683"/>
      <c r="W683"/>
      <c r="X683"/>
      <c r="Y683"/>
      <c r="Z683"/>
      <c r="AA683"/>
      <c r="AB683"/>
      <c r="AC683"/>
      <c r="AD683"/>
      <c r="AE683"/>
      <c r="AF683"/>
    </row>
    <row r="684" spans="1:32" ht="15.75" customHeight="1">
      <c r="A684"/>
      <c r="B684"/>
      <c r="C684"/>
      <c r="D684"/>
      <c r="E684"/>
      <c r="F684"/>
      <c r="G684"/>
      <c r="H684"/>
      <c r="I684"/>
      <c r="J684"/>
      <c r="K684"/>
      <c r="L684"/>
      <c r="M684"/>
      <c r="N684"/>
      <c r="O684"/>
      <c r="P684"/>
      <c r="Q684"/>
      <c r="R684"/>
      <c r="S684"/>
      <c r="T684"/>
      <c r="U684"/>
      <c r="V684"/>
      <c r="W684"/>
      <c r="X684"/>
      <c r="Y684"/>
      <c r="Z684"/>
      <c r="AA684"/>
      <c r="AB684"/>
      <c r="AC684"/>
      <c r="AD684"/>
      <c r="AE684"/>
      <c r="AF684"/>
    </row>
    <row r="685" spans="1:32" ht="15.75" customHeight="1">
      <c r="A685"/>
      <c r="B685"/>
      <c r="C685"/>
      <c r="D685"/>
      <c r="E685"/>
      <c r="F685"/>
      <c r="G685"/>
      <c r="H685"/>
      <c r="I685"/>
      <c r="J685"/>
      <c r="K685"/>
      <c r="L685"/>
      <c r="M685"/>
      <c r="N685"/>
      <c r="O685"/>
      <c r="P685"/>
      <c r="Q685"/>
      <c r="R685"/>
      <c r="S685"/>
      <c r="T685"/>
      <c r="U685"/>
      <c r="V685"/>
      <c r="W685"/>
      <c r="X685"/>
      <c r="Y685"/>
      <c r="Z685"/>
      <c r="AA685"/>
      <c r="AB685"/>
      <c r="AC685"/>
      <c r="AD685"/>
      <c r="AE685"/>
      <c r="AF685"/>
    </row>
    <row r="686" spans="1:32" ht="15.75" customHeight="1">
      <c r="A686"/>
      <c r="B686"/>
      <c r="C686"/>
      <c r="D686"/>
      <c r="E686"/>
      <c r="F686"/>
      <c r="G686"/>
      <c r="H686"/>
      <c r="I686"/>
      <c r="J686"/>
      <c r="K686"/>
      <c r="L686"/>
      <c r="M686"/>
      <c r="N686"/>
      <c r="O686"/>
      <c r="P686"/>
      <c r="Q686"/>
      <c r="R686"/>
      <c r="S686"/>
      <c r="T686"/>
      <c r="U686"/>
      <c r="V686"/>
      <c r="W686"/>
      <c r="X686"/>
      <c r="Y686"/>
      <c r="Z686"/>
      <c r="AA686"/>
      <c r="AB686"/>
      <c r="AC686"/>
      <c r="AD686"/>
      <c r="AE686"/>
      <c r="AF686"/>
    </row>
    <row r="687" spans="1:32" ht="15.75" customHeight="1">
      <c r="A687"/>
      <c r="B687"/>
      <c r="C687"/>
      <c r="D687"/>
      <c r="E687"/>
      <c r="F687"/>
      <c r="G687"/>
      <c r="H687"/>
      <c r="I687"/>
      <c r="J687"/>
      <c r="K687"/>
      <c r="L687"/>
      <c r="M687"/>
      <c r="N687"/>
      <c r="O687"/>
      <c r="P687"/>
      <c r="Q687"/>
      <c r="R687"/>
      <c r="S687"/>
      <c r="T687"/>
      <c r="U687"/>
      <c r="V687"/>
      <c r="W687"/>
      <c r="X687"/>
      <c r="Y687"/>
      <c r="Z687"/>
      <c r="AA687"/>
      <c r="AB687"/>
      <c r="AC687"/>
      <c r="AD687"/>
      <c r="AE687"/>
      <c r="AF687"/>
    </row>
    <row r="688" spans="1:32" ht="15.75" customHeight="1">
      <c r="A688"/>
      <c r="B688"/>
      <c r="C688"/>
      <c r="D688"/>
      <c r="E688"/>
      <c r="F688"/>
      <c r="G688"/>
      <c r="H688"/>
      <c r="I688"/>
      <c r="J688"/>
      <c r="K688"/>
      <c r="L688"/>
      <c r="M688"/>
      <c r="N688"/>
      <c r="O688"/>
      <c r="P688"/>
      <c r="Q688"/>
      <c r="R688"/>
      <c r="S688"/>
      <c r="T688"/>
      <c r="U688"/>
      <c r="V688"/>
      <c r="W688"/>
      <c r="X688"/>
      <c r="Y688"/>
      <c r="Z688"/>
      <c r="AA688"/>
      <c r="AB688"/>
      <c r="AC688"/>
      <c r="AD688"/>
      <c r="AE688"/>
      <c r="AF688"/>
    </row>
    <row r="689" spans="1:32" ht="15.75" customHeight="1">
      <c r="A689"/>
      <c r="B689"/>
      <c r="C689"/>
      <c r="D689"/>
      <c r="E689"/>
      <c r="F689"/>
      <c r="G689"/>
      <c r="H689"/>
      <c r="I689"/>
      <c r="J689"/>
      <c r="K689"/>
      <c r="L689"/>
      <c r="M689"/>
      <c r="N689"/>
      <c r="O689"/>
      <c r="P689"/>
      <c r="Q689"/>
      <c r="R689"/>
      <c r="S689"/>
      <c r="T689"/>
      <c r="U689"/>
      <c r="V689"/>
      <c r="W689"/>
      <c r="X689"/>
      <c r="Y689"/>
      <c r="Z689"/>
      <c r="AA689"/>
      <c r="AB689"/>
      <c r="AC689"/>
      <c r="AD689"/>
      <c r="AE689"/>
      <c r="AF689"/>
    </row>
    <row r="690" spans="1:32" ht="15.75" customHeight="1">
      <c r="A690"/>
      <c r="B690"/>
      <c r="C690"/>
      <c r="D690"/>
      <c r="E690"/>
      <c r="F690"/>
      <c r="G690"/>
      <c r="H690"/>
      <c r="I690"/>
      <c r="J690"/>
      <c r="K690"/>
      <c r="L690"/>
      <c r="M690"/>
      <c r="N690"/>
      <c r="O690"/>
      <c r="P690"/>
      <c r="Q690"/>
      <c r="R690"/>
      <c r="S690"/>
      <c r="T690"/>
      <c r="U690"/>
      <c r="V690"/>
      <c r="W690"/>
      <c r="X690"/>
      <c r="Y690"/>
      <c r="Z690"/>
      <c r="AA690"/>
      <c r="AB690"/>
      <c r="AC690"/>
      <c r="AD690"/>
      <c r="AE690"/>
      <c r="AF690"/>
    </row>
    <row r="691" spans="1:32" ht="15.75" customHeight="1">
      <c r="A691"/>
      <c r="B691"/>
      <c r="C691"/>
      <c r="D691"/>
      <c r="E691"/>
      <c r="F691"/>
      <c r="G691"/>
      <c r="H691"/>
      <c r="I691"/>
      <c r="J691"/>
      <c r="K691"/>
      <c r="L691"/>
      <c r="M691"/>
      <c r="N691"/>
      <c r="O691"/>
      <c r="P691"/>
      <c r="Q691"/>
      <c r="R691"/>
      <c r="S691"/>
      <c r="T691"/>
      <c r="U691"/>
      <c r="V691"/>
      <c r="W691"/>
      <c r="X691"/>
      <c r="Y691"/>
      <c r="Z691"/>
      <c r="AA691"/>
      <c r="AB691"/>
      <c r="AC691"/>
      <c r="AD691"/>
      <c r="AE691"/>
      <c r="AF691"/>
    </row>
    <row r="692" spans="1:32" ht="15.75" customHeight="1">
      <c r="A692"/>
      <c r="B692"/>
      <c r="C692"/>
      <c r="D692"/>
      <c r="E692"/>
      <c r="F692"/>
      <c r="G692"/>
      <c r="H692"/>
      <c r="I692"/>
      <c r="J692"/>
      <c r="K692"/>
      <c r="L692"/>
      <c r="M692"/>
      <c r="N692"/>
      <c r="O692"/>
      <c r="P692"/>
      <c r="Q692"/>
      <c r="R692"/>
      <c r="S692"/>
      <c r="T692"/>
      <c r="U692"/>
      <c r="V692"/>
      <c r="W692"/>
      <c r="X692"/>
      <c r="Y692"/>
      <c r="Z692"/>
      <c r="AA692"/>
      <c r="AB692"/>
      <c r="AC692"/>
      <c r="AD692"/>
      <c r="AE692"/>
      <c r="AF692"/>
    </row>
    <row r="693" spans="1:32" ht="15.75" customHeight="1">
      <c r="A693"/>
      <c r="B693"/>
      <c r="C693"/>
      <c r="D693"/>
      <c r="E693"/>
      <c r="F693"/>
      <c r="G693"/>
      <c r="H693"/>
      <c r="I693"/>
      <c r="J693"/>
      <c r="K693"/>
      <c r="L693"/>
      <c r="M693"/>
      <c r="N693"/>
      <c r="O693"/>
      <c r="P693"/>
      <c r="Q693"/>
      <c r="R693"/>
      <c r="S693"/>
      <c r="T693"/>
      <c r="U693"/>
      <c r="V693"/>
      <c r="W693"/>
      <c r="X693"/>
      <c r="Y693"/>
      <c r="Z693"/>
      <c r="AA693"/>
      <c r="AB693"/>
      <c r="AC693"/>
      <c r="AD693"/>
      <c r="AE693"/>
      <c r="AF693"/>
    </row>
    <row r="694" spans="1:32" ht="15.75" customHeight="1">
      <c r="A694"/>
      <c r="B694"/>
      <c r="C694"/>
      <c r="D694"/>
      <c r="E694"/>
      <c r="F694"/>
      <c r="G694"/>
      <c r="H694"/>
      <c r="I694"/>
      <c r="J694"/>
      <c r="K694"/>
      <c r="L694"/>
      <c r="M694"/>
      <c r="N694"/>
      <c r="O694"/>
      <c r="P694"/>
      <c r="Q694"/>
      <c r="R694"/>
      <c r="S694"/>
      <c r="T694"/>
      <c r="U694"/>
      <c r="V694"/>
      <c r="W694"/>
      <c r="X694"/>
      <c r="Y694"/>
      <c r="Z694"/>
      <c r="AA694"/>
      <c r="AB694"/>
      <c r="AC694"/>
      <c r="AD694"/>
      <c r="AE694"/>
      <c r="AF694"/>
    </row>
    <row r="695" spans="1:32" ht="15.75" customHeight="1">
      <c r="A695"/>
      <c r="B695"/>
      <c r="C695"/>
      <c r="D695"/>
      <c r="E695"/>
      <c r="F695"/>
      <c r="G695"/>
      <c r="H695"/>
      <c r="I695"/>
      <c r="J695"/>
      <c r="K695"/>
      <c r="L695"/>
      <c r="M695"/>
      <c r="N695"/>
      <c r="O695"/>
      <c r="P695"/>
      <c r="Q695"/>
      <c r="R695"/>
      <c r="S695"/>
      <c r="T695"/>
      <c r="U695"/>
      <c r="V695"/>
      <c r="W695"/>
      <c r="X695"/>
      <c r="Y695"/>
      <c r="Z695"/>
      <c r="AA695"/>
      <c r="AB695"/>
      <c r="AC695"/>
      <c r="AD695"/>
      <c r="AE695"/>
      <c r="AF695"/>
    </row>
    <row r="696" spans="1:32" ht="15.75" customHeight="1">
      <c r="A696"/>
      <c r="B696"/>
      <c r="C696"/>
      <c r="D696"/>
      <c r="E696"/>
      <c r="F696"/>
      <c r="G696"/>
      <c r="H696"/>
      <c r="I696"/>
      <c r="J696"/>
      <c r="K696"/>
      <c r="L696"/>
      <c r="M696"/>
      <c r="N696"/>
      <c r="O696"/>
      <c r="P696"/>
      <c r="Q696"/>
      <c r="R696"/>
      <c r="S696"/>
      <c r="T696"/>
      <c r="U696"/>
      <c r="V696"/>
      <c r="W696"/>
      <c r="X696"/>
      <c r="Y696"/>
      <c r="Z696"/>
      <c r="AA696"/>
      <c r="AB696"/>
      <c r="AC696"/>
      <c r="AD696"/>
      <c r="AE696"/>
      <c r="AF696"/>
    </row>
    <row r="697" spans="1:32" ht="15.75" customHeight="1">
      <c r="A697"/>
      <c r="B697"/>
      <c r="C697"/>
      <c r="D697"/>
      <c r="E697"/>
      <c r="F697"/>
      <c r="G697"/>
      <c r="H697"/>
      <c r="I697"/>
      <c r="J697"/>
      <c r="K697"/>
      <c r="L697"/>
      <c r="M697"/>
      <c r="N697"/>
      <c r="O697"/>
      <c r="P697"/>
      <c r="Q697"/>
      <c r="R697"/>
      <c r="S697"/>
      <c r="T697"/>
      <c r="U697"/>
      <c r="V697"/>
      <c r="W697"/>
      <c r="X697"/>
      <c r="Y697"/>
      <c r="Z697"/>
      <c r="AA697"/>
      <c r="AB697"/>
      <c r="AC697"/>
      <c r="AD697"/>
      <c r="AE697"/>
      <c r="AF697"/>
    </row>
    <row r="698" spans="1:32" ht="15.75" customHeight="1">
      <c r="A698"/>
      <c r="B698"/>
      <c r="C698"/>
      <c r="D698"/>
      <c r="E698"/>
      <c r="F698"/>
      <c r="G698"/>
      <c r="H698"/>
      <c r="I698"/>
      <c r="J698"/>
      <c r="K698"/>
      <c r="L698"/>
      <c r="M698"/>
      <c r="N698"/>
      <c r="O698"/>
      <c r="P698"/>
      <c r="Q698"/>
      <c r="R698"/>
      <c r="S698"/>
      <c r="T698"/>
      <c r="U698"/>
      <c r="V698"/>
      <c r="W698"/>
      <c r="X698"/>
      <c r="Y698"/>
      <c r="Z698"/>
      <c r="AA698"/>
      <c r="AB698"/>
      <c r="AC698"/>
      <c r="AD698"/>
      <c r="AE698"/>
      <c r="AF698"/>
    </row>
    <row r="699" spans="1:32" ht="15.75" customHeight="1">
      <c r="A699"/>
      <c r="B699"/>
      <c r="C699"/>
      <c r="D699"/>
      <c r="E699"/>
      <c r="F699"/>
      <c r="G699"/>
      <c r="H699"/>
      <c r="I699"/>
      <c r="J699"/>
      <c r="K699"/>
      <c r="L699"/>
      <c r="M699"/>
      <c r="N699"/>
      <c r="O699"/>
      <c r="P699"/>
      <c r="Q699"/>
      <c r="R699"/>
      <c r="S699"/>
      <c r="T699"/>
      <c r="U699"/>
      <c r="V699"/>
      <c r="W699"/>
      <c r="X699"/>
      <c r="Y699"/>
      <c r="Z699"/>
      <c r="AA699"/>
      <c r="AB699"/>
      <c r="AC699"/>
      <c r="AD699"/>
      <c r="AE699"/>
      <c r="AF699"/>
    </row>
    <row r="700" spans="1:32" ht="15.75" customHeight="1">
      <c r="A700"/>
      <c r="B700"/>
      <c r="C700"/>
      <c r="D700"/>
      <c r="E700"/>
      <c r="F700"/>
      <c r="G700"/>
      <c r="H700"/>
      <c r="I700"/>
      <c r="J700"/>
      <c r="K700"/>
      <c r="L700"/>
      <c r="M700"/>
      <c r="N700"/>
      <c r="O700"/>
      <c r="P700"/>
      <c r="Q700"/>
      <c r="R700"/>
      <c r="S700"/>
      <c r="T700"/>
      <c r="U700"/>
      <c r="V700"/>
      <c r="W700"/>
      <c r="X700"/>
      <c r="Y700"/>
      <c r="Z700"/>
      <c r="AA700"/>
      <c r="AB700"/>
      <c r="AC700"/>
      <c r="AD700"/>
      <c r="AE700"/>
      <c r="AF700"/>
    </row>
    <row r="701" spans="1:32" ht="15.75" customHeight="1">
      <c r="A701"/>
      <c r="B701"/>
      <c r="C701"/>
      <c r="D701"/>
      <c r="E701"/>
      <c r="F701"/>
      <c r="G701"/>
      <c r="H701"/>
      <c r="I701"/>
      <c r="J701"/>
      <c r="K701"/>
      <c r="L701"/>
      <c r="M701"/>
      <c r="N701"/>
      <c r="O701"/>
      <c r="P701"/>
      <c r="Q701"/>
      <c r="R701"/>
      <c r="S701"/>
      <c r="T701"/>
      <c r="U701"/>
      <c r="V701"/>
      <c r="W701"/>
      <c r="X701"/>
      <c r="Y701"/>
      <c r="Z701"/>
      <c r="AA701"/>
      <c r="AB701"/>
      <c r="AC701"/>
      <c r="AD701"/>
      <c r="AE701"/>
      <c r="AF701"/>
    </row>
    <row r="702" spans="1:32" ht="15.75" customHeight="1">
      <c r="A702"/>
      <c r="B702"/>
      <c r="C702"/>
      <c r="D702"/>
      <c r="E702"/>
      <c r="F702"/>
      <c r="G702"/>
      <c r="H702"/>
      <c r="I702"/>
      <c r="J702"/>
      <c r="K702"/>
      <c r="L702"/>
      <c r="M702"/>
      <c r="N702"/>
      <c r="O702"/>
      <c r="P702"/>
      <c r="Q702"/>
      <c r="R702"/>
      <c r="S702"/>
      <c r="T702"/>
      <c r="U702"/>
      <c r="V702"/>
      <c r="W702"/>
      <c r="X702"/>
      <c r="Y702"/>
      <c r="Z702"/>
      <c r="AA702"/>
      <c r="AB702"/>
      <c r="AC702"/>
      <c r="AD702"/>
      <c r="AE702"/>
      <c r="AF702"/>
    </row>
    <row r="703" spans="1:32" ht="15.75" customHeight="1">
      <c r="A703"/>
      <c r="B703"/>
      <c r="C703"/>
      <c r="D703"/>
      <c r="E703"/>
      <c r="F703"/>
      <c r="G703"/>
      <c r="H703"/>
      <c r="I703"/>
      <c r="J703"/>
      <c r="K703"/>
      <c r="L703"/>
      <c r="M703"/>
      <c r="N703"/>
      <c r="O703"/>
      <c r="P703"/>
      <c r="Q703"/>
      <c r="R703"/>
      <c r="S703"/>
      <c r="T703"/>
      <c r="U703"/>
      <c r="V703"/>
      <c r="W703"/>
      <c r="X703"/>
      <c r="Y703"/>
      <c r="Z703"/>
      <c r="AA703"/>
      <c r="AB703"/>
      <c r="AC703"/>
      <c r="AD703"/>
      <c r="AE703"/>
      <c r="AF703"/>
    </row>
    <row r="704" spans="1:32" ht="15.75" customHeight="1">
      <c r="A704"/>
      <c r="B704"/>
      <c r="C704"/>
      <c r="D704"/>
      <c r="E704"/>
      <c r="F704"/>
      <c r="G704"/>
      <c r="H704"/>
      <c r="I704"/>
      <c r="J704"/>
      <c r="K704"/>
      <c r="L704"/>
      <c r="M704"/>
      <c r="N704"/>
      <c r="O704"/>
      <c r="P704"/>
      <c r="Q704"/>
      <c r="R704"/>
      <c r="S704"/>
      <c r="T704"/>
      <c r="U704"/>
      <c r="V704"/>
      <c r="W704"/>
      <c r="X704"/>
      <c r="Y704"/>
      <c r="Z704"/>
      <c r="AA704"/>
      <c r="AB704"/>
      <c r="AC704"/>
      <c r="AD704"/>
      <c r="AE704"/>
      <c r="AF704"/>
    </row>
    <row r="705" spans="1:32" ht="15.75" customHeight="1">
      <c r="A705"/>
      <c r="B705"/>
      <c r="C705"/>
      <c r="D705"/>
      <c r="E705"/>
      <c r="F705"/>
      <c r="G705"/>
      <c r="H705"/>
      <c r="I705"/>
      <c r="J705"/>
      <c r="K705"/>
      <c r="L705"/>
      <c r="M705"/>
      <c r="N705"/>
      <c r="O705"/>
      <c r="P705"/>
      <c r="Q705"/>
      <c r="R705"/>
      <c r="S705"/>
      <c r="T705"/>
      <c r="U705"/>
      <c r="V705"/>
      <c r="W705"/>
      <c r="X705"/>
      <c r="Y705"/>
      <c r="Z705"/>
      <c r="AA705"/>
      <c r="AB705"/>
      <c r="AC705"/>
      <c r="AD705"/>
      <c r="AE705"/>
      <c r="AF705"/>
    </row>
    <row r="706" spans="1:32" ht="15.75" customHeight="1">
      <c r="A706"/>
      <c r="B706"/>
      <c r="C706"/>
      <c r="D706"/>
      <c r="E706"/>
      <c r="F706"/>
      <c r="G706"/>
      <c r="H706"/>
      <c r="I706"/>
      <c r="J706"/>
      <c r="K706"/>
      <c r="L706"/>
      <c r="M706"/>
      <c r="N706"/>
      <c r="O706"/>
      <c r="P706"/>
      <c r="Q706"/>
      <c r="R706"/>
      <c r="S706"/>
      <c r="T706"/>
      <c r="U706"/>
      <c r="V706"/>
      <c r="W706"/>
      <c r="X706"/>
      <c r="Y706"/>
      <c r="Z706"/>
      <c r="AA706"/>
      <c r="AB706"/>
      <c r="AC706"/>
      <c r="AD706"/>
      <c r="AE706"/>
      <c r="AF706"/>
    </row>
    <row r="707" spans="1:32" ht="15.75" customHeight="1">
      <c r="A707"/>
      <c r="B707"/>
      <c r="C707"/>
      <c r="D707"/>
      <c r="E707"/>
      <c r="F707"/>
      <c r="G707"/>
      <c r="H707"/>
      <c r="I707"/>
      <c r="J707"/>
      <c r="K707"/>
      <c r="L707"/>
      <c r="M707"/>
      <c r="N707"/>
      <c r="O707"/>
      <c r="P707"/>
      <c r="Q707"/>
      <c r="R707"/>
      <c r="S707"/>
      <c r="T707"/>
      <c r="U707"/>
      <c r="V707"/>
      <c r="W707"/>
      <c r="X707"/>
      <c r="Y707"/>
      <c r="Z707"/>
      <c r="AA707"/>
      <c r="AB707"/>
      <c r="AC707"/>
      <c r="AD707"/>
      <c r="AE707"/>
      <c r="AF707"/>
    </row>
    <row r="708" spans="1:32" ht="15.75" customHeight="1">
      <c r="A708"/>
      <c r="B708"/>
      <c r="C708"/>
      <c r="D708"/>
      <c r="E708"/>
      <c r="F708"/>
      <c r="G708"/>
      <c r="H708"/>
      <c r="I708"/>
      <c r="J708"/>
      <c r="K708"/>
      <c r="L708"/>
      <c r="M708"/>
      <c r="N708"/>
      <c r="O708"/>
      <c r="P708"/>
      <c r="Q708"/>
      <c r="R708"/>
      <c r="S708"/>
      <c r="T708"/>
      <c r="U708"/>
      <c r="V708"/>
      <c r="W708"/>
      <c r="X708"/>
      <c r="Y708"/>
      <c r="Z708"/>
      <c r="AA708"/>
      <c r="AB708"/>
      <c r="AC708"/>
      <c r="AD708"/>
      <c r="AE708"/>
      <c r="AF708"/>
    </row>
    <row r="709" spans="1:32" ht="15.75" customHeight="1">
      <c r="A709"/>
      <c r="B709"/>
      <c r="C709"/>
      <c r="D709"/>
      <c r="E709"/>
      <c r="F709"/>
      <c r="G709"/>
      <c r="H709"/>
      <c r="I709"/>
      <c r="J709"/>
      <c r="K709"/>
      <c r="L709"/>
      <c r="M709"/>
      <c r="N709"/>
      <c r="O709"/>
      <c r="P709"/>
      <c r="Q709"/>
      <c r="R709"/>
      <c r="S709"/>
      <c r="T709"/>
      <c r="U709"/>
      <c r="V709"/>
      <c r="W709"/>
      <c r="X709"/>
      <c r="Y709"/>
      <c r="Z709"/>
      <c r="AA709"/>
      <c r="AB709"/>
      <c r="AC709"/>
      <c r="AD709"/>
      <c r="AE709"/>
      <c r="AF709"/>
    </row>
    <row r="710" spans="1:32" ht="15.75" customHeight="1">
      <c r="A710"/>
      <c r="B710"/>
      <c r="C710"/>
      <c r="D710"/>
      <c r="E710"/>
      <c r="F710"/>
      <c r="G710"/>
      <c r="H710"/>
      <c r="I710"/>
      <c r="J710"/>
      <c r="K710"/>
      <c r="L710"/>
      <c r="M710"/>
      <c r="N710"/>
      <c r="O710"/>
      <c r="P710"/>
      <c r="Q710"/>
      <c r="R710"/>
      <c r="S710"/>
      <c r="T710"/>
      <c r="U710"/>
      <c r="V710"/>
      <c r="W710"/>
      <c r="X710"/>
      <c r="Y710"/>
      <c r="Z710"/>
      <c r="AA710"/>
      <c r="AB710"/>
      <c r="AC710"/>
      <c r="AD710"/>
      <c r="AE710"/>
      <c r="AF710"/>
    </row>
    <row r="711" spans="1:32" ht="15.75" customHeight="1">
      <c r="A711"/>
      <c r="B711"/>
      <c r="C711"/>
      <c r="D711"/>
      <c r="E711"/>
      <c r="F711"/>
      <c r="G711"/>
      <c r="H711"/>
      <c r="I711"/>
      <c r="J711"/>
      <c r="K711"/>
      <c r="L711"/>
      <c r="M711"/>
      <c r="N711"/>
      <c r="O711"/>
      <c r="P711"/>
      <c r="Q711"/>
      <c r="R711"/>
      <c r="S711"/>
      <c r="T711"/>
      <c r="U711"/>
      <c r="V711"/>
      <c r="W711"/>
      <c r="X711"/>
      <c r="Y711"/>
      <c r="Z711"/>
      <c r="AA711"/>
      <c r="AB711"/>
      <c r="AC711"/>
      <c r="AD711"/>
      <c r="AE711"/>
      <c r="AF711"/>
    </row>
    <row r="712" spans="1:32" ht="15.75" customHeight="1">
      <c r="A712"/>
      <c r="B712"/>
      <c r="C712"/>
      <c r="D712"/>
      <c r="E712"/>
      <c r="F712"/>
      <c r="G712"/>
      <c r="H712"/>
      <c r="I712"/>
      <c r="J712"/>
      <c r="K712"/>
      <c r="L712"/>
      <c r="M712"/>
      <c r="N712"/>
      <c r="O712"/>
      <c r="P712"/>
      <c r="Q712"/>
      <c r="R712"/>
      <c r="S712"/>
      <c r="T712"/>
      <c r="U712"/>
      <c r="V712"/>
      <c r="W712"/>
      <c r="X712"/>
      <c r="Y712"/>
      <c r="Z712"/>
      <c r="AA712"/>
      <c r="AB712"/>
      <c r="AC712"/>
      <c r="AD712"/>
      <c r="AE712"/>
      <c r="AF712"/>
    </row>
    <row r="713" spans="1:32" ht="15.75" customHeight="1">
      <c r="A713"/>
      <c r="B713"/>
      <c r="C713"/>
      <c r="D713"/>
      <c r="E713"/>
      <c r="F713"/>
      <c r="G713"/>
      <c r="H713"/>
      <c r="I713"/>
      <c r="J713"/>
      <c r="K713"/>
      <c r="L713"/>
      <c r="M713"/>
      <c r="N713"/>
      <c r="O713"/>
      <c r="P713"/>
      <c r="Q713"/>
      <c r="R713"/>
      <c r="S713"/>
      <c r="T713"/>
      <c r="U713"/>
      <c r="V713"/>
      <c r="W713"/>
      <c r="X713"/>
      <c r="Y713"/>
      <c r="Z713"/>
      <c r="AA713"/>
      <c r="AB713"/>
      <c r="AC713"/>
      <c r="AD713"/>
      <c r="AE713"/>
      <c r="AF713"/>
    </row>
    <row r="714" spans="1:32" ht="15.75" customHeight="1">
      <c r="A714"/>
      <c r="B714"/>
      <c r="C714"/>
      <c r="D714"/>
      <c r="E714"/>
      <c r="F714"/>
      <c r="G714"/>
      <c r="H714"/>
      <c r="I714"/>
      <c r="J714"/>
      <c r="K714"/>
      <c r="L714"/>
      <c r="M714"/>
      <c r="N714"/>
      <c r="O714"/>
      <c r="P714"/>
      <c r="Q714"/>
      <c r="R714"/>
      <c r="S714"/>
      <c r="T714"/>
      <c r="U714"/>
      <c r="V714"/>
      <c r="W714"/>
      <c r="X714"/>
      <c r="Y714"/>
      <c r="Z714"/>
      <c r="AA714"/>
      <c r="AB714"/>
      <c r="AC714"/>
      <c r="AD714"/>
      <c r="AE714"/>
      <c r="AF714"/>
    </row>
    <row r="715" spans="1:32" ht="15.75" customHeight="1">
      <c r="A715"/>
      <c r="B715"/>
      <c r="C715"/>
      <c r="D715"/>
      <c r="E715"/>
      <c r="F715"/>
      <c r="G715"/>
      <c r="H715"/>
      <c r="I715"/>
      <c r="J715"/>
      <c r="K715"/>
      <c r="L715"/>
      <c r="M715"/>
      <c r="N715"/>
      <c r="O715"/>
      <c r="P715"/>
      <c r="Q715"/>
      <c r="R715"/>
      <c r="S715"/>
      <c r="T715"/>
      <c r="U715"/>
      <c r="V715"/>
      <c r="W715"/>
      <c r="X715"/>
      <c r="Y715"/>
      <c r="Z715"/>
      <c r="AA715"/>
      <c r="AB715"/>
      <c r="AC715"/>
      <c r="AD715"/>
      <c r="AE715"/>
      <c r="AF715"/>
    </row>
    <row r="716" spans="1:32" ht="15.75" customHeight="1">
      <c r="A716"/>
      <c r="B716"/>
      <c r="C716"/>
      <c r="D716"/>
      <c r="E716"/>
      <c r="F716"/>
      <c r="G716"/>
      <c r="H716"/>
      <c r="I716"/>
      <c r="J716"/>
      <c r="K716"/>
      <c r="L716"/>
      <c r="M716"/>
      <c r="N716"/>
      <c r="O716"/>
      <c r="P716"/>
      <c r="Q716"/>
      <c r="R716"/>
      <c r="S716"/>
      <c r="T716"/>
      <c r="U716"/>
      <c r="V716"/>
      <c r="W716"/>
      <c r="X716"/>
      <c r="Y716"/>
      <c r="Z716"/>
      <c r="AA716"/>
      <c r="AB716"/>
      <c r="AC716"/>
      <c r="AD716"/>
      <c r="AE716"/>
      <c r="AF716"/>
    </row>
    <row r="717" spans="1:32" ht="15.75" customHeight="1">
      <c r="A717"/>
      <c r="B717"/>
      <c r="C717"/>
      <c r="D717"/>
      <c r="E717"/>
      <c r="F717"/>
      <c r="G717"/>
      <c r="H717"/>
      <c r="I717"/>
      <c r="J717"/>
      <c r="K717"/>
      <c r="L717"/>
      <c r="M717"/>
      <c r="N717"/>
      <c r="O717"/>
      <c r="P717"/>
      <c r="Q717"/>
      <c r="R717"/>
      <c r="S717"/>
      <c r="T717"/>
      <c r="U717"/>
      <c r="V717"/>
      <c r="W717"/>
      <c r="X717"/>
      <c r="Y717"/>
      <c r="Z717"/>
      <c r="AA717"/>
      <c r="AB717"/>
      <c r="AC717"/>
      <c r="AD717"/>
      <c r="AE717"/>
      <c r="AF717"/>
    </row>
    <row r="718" spans="1:32" ht="15.75" customHeight="1">
      <c r="A718"/>
      <c r="B718"/>
      <c r="C718"/>
      <c r="D718"/>
      <c r="E718"/>
      <c r="F718"/>
      <c r="G718"/>
      <c r="H718"/>
      <c r="I718"/>
      <c r="J718"/>
      <c r="K718"/>
      <c r="L718"/>
      <c r="M718"/>
      <c r="N718"/>
      <c r="O718"/>
      <c r="P718"/>
      <c r="Q718"/>
      <c r="R718"/>
      <c r="S718"/>
      <c r="T718"/>
      <c r="U718"/>
      <c r="V718"/>
      <c r="W718"/>
      <c r="X718"/>
      <c r="Y718"/>
      <c r="Z718"/>
      <c r="AA718"/>
      <c r="AB718"/>
      <c r="AC718"/>
      <c r="AD718"/>
      <c r="AE718"/>
      <c r="AF718"/>
    </row>
    <row r="719" spans="1:32" ht="15.75" customHeight="1">
      <c r="A719"/>
      <c r="B719"/>
      <c r="C719"/>
      <c r="D719"/>
      <c r="E719"/>
      <c r="F719"/>
      <c r="G719"/>
      <c r="H719"/>
      <c r="I719"/>
      <c r="J719"/>
      <c r="K719"/>
      <c r="L719"/>
      <c r="M719"/>
      <c r="N719"/>
      <c r="O719"/>
      <c r="P719"/>
      <c r="Q719"/>
      <c r="R719"/>
      <c r="S719"/>
      <c r="T719"/>
      <c r="U719"/>
      <c r="V719"/>
      <c r="W719"/>
      <c r="X719"/>
      <c r="Y719"/>
      <c r="Z719"/>
      <c r="AA719"/>
      <c r="AB719"/>
      <c r="AC719"/>
      <c r="AD719"/>
      <c r="AE719"/>
      <c r="AF719"/>
    </row>
    <row r="720" spans="1:32" ht="15.75" customHeight="1">
      <c r="A720"/>
      <c r="B720"/>
      <c r="C720"/>
      <c r="D720"/>
      <c r="E720"/>
      <c r="F720"/>
      <c r="G720"/>
      <c r="H720"/>
      <c r="I720"/>
      <c r="J720"/>
      <c r="K720"/>
      <c r="L720"/>
      <c r="M720"/>
      <c r="N720"/>
      <c r="O720"/>
      <c r="P720"/>
      <c r="Q720"/>
      <c r="R720"/>
      <c r="S720"/>
      <c r="T720"/>
      <c r="U720"/>
      <c r="V720"/>
      <c r="W720"/>
      <c r="X720"/>
      <c r="Y720"/>
      <c r="Z720"/>
      <c r="AA720"/>
      <c r="AB720"/>
      <c r="AC720"/>
      <c r="AD720"/>
      <c r="AE720"/>
      <c r="AF720"/>
    </row>
    <row r="721" spans="1:32" ht="15.75" customHeight="1">
      <c r="A721"/>
      <c r="B721"/>
      <c r="C721"/>
      <c r="D721"/>
      <c r="E721"/>
      <c r="F721"/>
      <c r="G721"/>
      <c r="H721"/>
      <c r="I721"/>
      <c r="J721"/>
      <c r="K721"/>
      <c r="L721"/>
      <c r="M721"/>
      <c r="N721"/>
      <c r="O721"/>
      <c r="P721"/>
      <c r="Q721"/>
      <c r="R721"/>
      <c r="S721"/>
      <c r="T721"/>
      <c r="U721"/>
      <c r="V721"/>
      <c r="W721"/>
      <c r="X721"/>
      <c r="Y721"/>
      <c r="Z721"/>
      <c r="AA721"/>
      <c r="AB721"/>
      <c r="AC721"/>
      <c r="AD721"/>
      <c r="AE721"/>
      <c r="AF721"/>
    </row>
    <row r="722" spans="1:32" ht="15.75" customHeight="1">
      <c r="A722"/>
      <c r="B722"/>
      <c r="C722"/>
      <c r="D722"/>
      <c r="E722"/>
      <c r="F722"/>
      <c r="G722"/>
      <c r="H722"/>
      <c r="I722"/>
      <c r="J722"/>
      <c r="K722"/>
      <c r="L722"/>
      <c r="M722"/>
      <c r="N722"/>
      <c r="O722"/>
      <c r="P722"/>
      <c r="Q722"/>
      <c r="R722"/>
      <c r="S722"/>
      <c r="T722"/>
      <c r="U722"/>
      <c r="V722"/>
      <c r="W722"/>
      <c r="X722"/>
      <c r="Y722"/>
      <c r="Z722"/>
      <c r="AA722"/>
      <c r="AB722"/>
      <c r="AC722"/>
      <c r="AD722"/>
      <c r="AE722"/>
      <c r="AF722"/>
    </row>
    <row r="723" spans="1:32" ht="15.75" customHeight="1">
      <c r="A723"/>
      <c r="B723"/>
      <c r="C723"/>
      <c r="D723"/>
      <c r="E723"/>
      <c r="F723"/>
      <c r="G723"/>
      <c r="H723"/>
      <c r="I723"/>
      <c r="J723"/>
      <c r="K723"/>
      <c r="L723"/>
      <c r="M723"/>
      <c r="N723"/>
      <c r="O723"/>
      <c r="P723"/>
      <c r="Q723"/>
      <c r="R723"/>
      <c r="S723"/>
      <c r="T723"/>
      <c r="U723"/>
      <c r="V723"/>
      <c r="W723"/>
      <c r="X723"/>
      <c r="Y723"/>
      <c r="Z723"/>
      <c r="AA723"/>
      <c r="AB723"/>
      <c r="AC723"/>
      <c r="AD723"/>
      <c r="AE723"/>
      <c r="AF723"/>
    </row>
    <row r="724" spans="1:32" ht="15.75" customHeight="1">
      <c r="A724"/>
      <c r="B724"/>
      <c r="C724"/>
      <c r="D724"/>
      <c r="E724"/>
      <c r="F724"/>
      <c r="G724"/>
      <c r="H724"/>
      <c r="I724"/>
      <c r="J724"/>
      <c r="K724"/>
      <c r="L724"/>
      <c r="M724"/>
      <c r="N724"/>
      <c r="O724"/>
      <c r="P724"/>
      <c r="Q724"/>
      <c r="R724"/>
      <c r="S724"/>
      <c r="T724"/>
      <c r="U724"/>
      <c r="V724"/>
      <c r="W724"/>
      <c r="X724"/>
      <c r="Y724"/>
      <c r="Z724"/>
      <c r="AA724"/>
      <c r="AB724"/>
      <c r="AC724"/>
      <c r="AD724"/>
      <c r="AE724"/>
      <c r="AF724"/>
    </row>
    <row r="725" spans="1:32" ht="15.75" customHeight="1">
      <c r="A725"/>
      <c r="B725"/>
      <c r="C725"/>
      <c r="D725"/>
      <c r="E725"/>
      <c r="F725"/>
      <c r="G725"/>
      <c r="H725"/>
      <c r="I725"/>
      <c r="J725"/>
      <c r="K725"/>
      <c r="L725"/>
      <c r="M725"/>
      <c r="N725"/>
      <c r="O725"/>
      <c r="P725"/>
      <c r="Q725"/>
      <c r="R725"/>
      <c r="S725"/>
      <c r="T725"/>
      <c r="U725"/>
      <c r="V725"/>
      <c r="W725"/>
      <c r="X725"/>
      <c r="Y725"/>
      <c r="Z725"/>
      <c r="AA725"/>
      <c r="AB725"/>
      <c r="AC725"/>
      <c r="AD725"/>
      <c r="AE725"/>
      <c r="AF725"/>
    </row>
    <row r="726" spans="1:32" ht="15.75" customHeight="1">
      <c r="A726"/>
      <c r="B726"/>
      <c r="C726"/>
      <c r="D726"/>
      <c r="E726"/>
      <c r="F726"/>
      <c r="G726"/>
      <c r="H726"/>
      <c r="I726"/>
      <c r="J726"/>
      <c r="K726"/>
      <c r="L726"/>
      <c r="M726"/>
      <c r="N726"/>
      <c r="O726"/>
      <c r="P726"/>
      <c r="Q726"/>
      <c r="R726"/>
      <c r="S726"/>
      <c r="T726"/>
      <c r="U726"/>
      <c r="V726"/>
      <c r="W726"/>
      <c r="X726"/>
      <c r="Y726"/>
      <c r="Z726"/>
      <c r="AA726"/>
      <c r="AB726"/>
      <c r="AC726"/>
      <c r="AD726"/>
      <c r="AE726"/>
      <c r="AF726"/>
    </row>
    <row r="727" spans="1:32" ht="15.75" customHeight="1">
      <c r="A727"/>
      <c r="B727"/>
      <c r="C727"/>
      <c r="D727"/>
      <c r="E727"/>
      <c r="F727"/>
      <c r="G727"/>
      <c r="H727"/>
      <c r="I727"/>
      <c r="J727"/>
      <c r="K727"/>
      <c r="L727"/>
      <c r="M727"/>
      <c r="N727"/>
      <c r="O727"/>
      <c r="P727"/>
      <c r="Q727"/>
      <c r="R727"/>
      <c r="S727"/>
      <c r="T727"/>
      <c r="U727"/>
      <c r="V727"/>
      <c r="W727"/>
      <c r="X727"/>
      <c r="Y727"/>
      <c r="Z727"/>
      <c r="AA727"/>
      <c r="AB727"/>
      <c r="AC727"/>
      <c r="AD727"/>
      <c r="AE727"/>
      <c r="AF727"/>
    </row>
    <row r="728" spans="1:32" ht="15.75" customHeight="1">
      <c r="A728"/>
      <c r="B728"/>
      <c r="C728"/>
      <c r="D728"/>
      <c r="E728"/>
      <c r="F728"/>
      <c r="G728"/>
      <c r="H728"/>
      <c r="I728"/>
      <c r="J728"/>
      <c r="K728"/>
      <c r="L728"/>
      <c r="M728"/>
      <c r="N728"/>
      <c r="O728"/>
      <c r="P728"/>
      <c r="Q728"/>
      <c r="R728"/>
      <c r="S728"/>
      <c r="T728"/>
      <c r="U728"/>
      <c r="V728"/>
      <c r="W728"/>
      <c r="X728"/>
      <c r="Y728"/>
      <c r="Z728"/>
      <c r="AA728"/>
      <c r="AB728"/>
      <c r="AC728"/>
      <c r="AD728"/>
      <c r="AE728"/>
      <c r="AF728"/>
    </row>
    <row r="729" spans="1:32" ht="15.75" customHeight="1">
      <c r="A729"/>
      <c r="B729"/>
      <c r="C729"/>
      <c r="D729"/>
      <c r="E729"/>
      <c r="F729"/>
      <c r="G729"/>
      <c r="H729"/>
      <c r="I729"/>
      <c r="J729"/>
      <c r="K729"/>
      <c r="L729"/>
      <c r="M729"/>
      <c r="N729"/>
      <c r="O729"/>
      <c r="P729"/>
      <c r="Q729"/>
      <c r="R729"/>
      <c r="S729"/>
      <c r="T729"/>
      <c r="U729"/>
      <c r="V729"/>
      <c r="W729"/>
      <c r="X729"/>
      <c r="Y729"/>
      <c r="Z729"/>
      <c r="AA729"/>
      <c r="AB729"/>
      <c r="AC729"/>
      <c r="AD729"/>
      <c r="AE729"/>
      <c r="AF729"/>
    </row>
    <row r="730" spans="1:32" ht="15.75" customHeight="1">
      <c r="A730"/>
      <c r="B730"/>
      <c r="C730"/>
      <c r="D730"/>
      <c r="E730"/>
      <c r="F730"/>
      <c r="G730"/>
      <c r="H730"/>
      <c r="I730"/>
      <c r="J730"/>
      <c r="K730"/>
      <c r="L730"/>
      <c r="M730"/>
      <c r="N730"/>
      <c r="O730"/>
      <c r="P730"/>
      <c r="Q730"/>
      <c r="R730"/>
      <c r="S730"/>
      <c r="T730"/>
      <c r="U730"/>
      <c r="V730"/>
      <c r="W730"/>
      <c r="X730"/>
      <c r="Y730"/>
      <c r="Z730"/>
      <c r="AA730"/>
      <c r="AB730"/>
      <c r="AC730"/>
      <c r="AD730"/>
      <c r="AE730"/>
      <c r="AF730"/>
    </row>
    <row r="731" spans="1:32" ht="15.75" customHeight="1">
      <c r="A731"/>
      <c r="B731"/>
      <c r="C731"/>
      <c r="D731"/>
      <c r="E731"/>
      <c r="F731"/>
      <c r="G731"/>
      <c r="H731"/>
      <c r="I731"/>
      <c r="J731"/>
      <c r="K731"/>
      <c r="L731"/>
      <c r="M731"/>
      <c r="N731"/>
      <c r="O731"/>
      <c r="P731"/>
      <c r="Q731"/>
      <c r="R731"/>
      <c r="S731"/>
      <c r="T731"/>
      <c r="U731"/>
      <c r="V731"/>
      <c r="W731"/>
      <c r="X731"/>
      <c r="Y731"/>
      <c r="Z731"/>
      <c r="AA731"/>
      <c r="AB731"/>
      <c r="AC731"/>
      <c r="AD731"/>
      <c r="AE731"/>
      <c r="AF731"/>
    </row>
    <row r="732" spans="1:32" ht="15.75" customHeight="1">
      <c r="A732"/>
      <c r="B732"/>
      <c r="C732"/>
      <c r="D732"/>
      <c r="E732"/>
      <c r="F732"/>
      <c r="G732"/>
      <c r="H732"/>
      <c r="I732"/>
      <c r="J732"/>
      <c r="K732"/>
      <c r="L732"/>
      <c r="M732"/>
      <c r="N732"/>
      <c r="O732"/>
      <c r="P732"/>
      <c r="Q732"/>
      <c r="R732"/>
      <c r="S732"/>
      <c r="T732"/>
      <c r="U732"/>
      <c r="V732"/>
      <c r="W732"/>
      <c r="X732"/>
      <c r="Y732"/>
      <c r="Z732"/>
      <c r="AA732"/>
      <c r="AB732"/>
      <c r="AC732"/>
      <c r="AD732"/>
      <c r="AE732"/>
      <c r="AF732"/>
    </row>
    <row r="733" spans="1:32" ht="15.75" customHeight="1">
      <c r="A733"/>
      <c r="B733"/>
      <c r="C733"/>
      <c r="D733"/>
      <c r="E733"/>
      <c r="F733"/>
      <c r="G733"/>
      <c r="H733"/>
      <c r="I733"/>
      <c r="J733"/>
      <c r="K733"/>
      <c r="L733"/>
      <c r="M733"/>
      <c r="N733"/>
      <c r="O733"/>
      <c r="P733"/>
      <c r="Q733"/>
      <c r="R733"/>
      <c r="S733"/>
      <c r="T733"/>
      <c r="U733"/>
      <c r="V733"/>
      <c r="W733"/>
      <c r="X733"/>
      <c r="Y733"/>
      <c r="Z733"/>
      <c r="AA733"/>
      <c r="AB733"/>
      <c r="AC733"/>
      <c r="AD733"/>
      <c r="AE733"/>
      <c r="AF733"/>
    </row>
    <row r="734" spans="1:32" ht="15.75" customHeight="1">
      <c r="A734"/>
      <c r="B734"/>
      <c r="C734"/>
      <c r="D734"/>
      <c r="E734"/>
      <c r="F734"/>
      <c r="G734"/>
      <c r="H734"/>
      <c r="I734"/>
      <c r="J734"/>
      <c r="K734"/>
      <c r="L734"/>
      <c r="M734"/>
      <c r="N734"/>
      <c r="O734"/>
      <c r="P734"/>
      <c r="Q734"/>
      <c r="R734"/>
      <c r="S734"/>
      <c r="T734"/>
      <c r="U734"/>
      <c r="V734"/>
      <c r="W734"/>
      <c r="X734"/>
      <c r="Y734"/>
      <c r="Z734"/>
      <c r="AA734"/>
      <c r="AB734"/>
      <c r="AC734"/>
      <c r="AD734"/>
      <c r="AE734"/>
      <c r="AF734"/>
    </row>
    <row r="735" spans="1:32" ht="15.75" customHeight="1">
      <c r="A735"/>
      <c r="B735"/>
      <c r="C735"/>
      <c r="D735"/>
      <c r="E735"/>
      <c r="F735"/>
      <c r="G735"/>
      <c r="H735"/>
      <c r="I735"/>
      <c r="J735"/>
      <c r="K735"/>
      <c r="L735"/>
      <c r="M735"/>
      <c r="N735"/>
      <c r="O735"/>
      <c r="P735"/>
      <c r="Q735"/>
      <c r="R735"/>
      <c r="S735"/>
      <c r="T735"/>
      <c r="U735"/>
      <c r="V735"/>
      <c r="W735"/>
      <c r="X735"/>
      <c r="Y735"/>
      <c r="Z735"/>
      <c r="AA735"/>
      <c r="AB735"/>
      <c r="AC735"/>
      <c r="AD735"/>
      <c r="AE735"/>
      <c r="AF735"/>
    </row>
    <row r="736" spans="1:32" ht="15.75" customHeight="1">
      <c r="A736"/>
      <c r="B736"/>
      <c r="C736"/>
      <c r="D736"/>
      <c r="E736"/>
      <c r="F736"/>
      <c r="G736"/>
      <c r="H736"/>
      <c r="I736"/>
      <c r="J736"/>
      <c r="K736"/>
      <c r="L736"/>
      <c r="M736"/>
      <c r="N736"/>
      <c r="O736"/>
      <c r="P736"/>
      <c r="Q736"/>
      <c r="R736"/>
      <c r="S736"/>
      <c r="T736"/>
      <c r="U736"/>
      <c r="V736"/>
      <c r="W736"/>
      <c r="X736"/>
      <c r="Y736"/>
      <c r="Z736"/>
      <c r="AA736"/>
      <c r="AB736"/>
      <c r="AC736"/>
      <c r="AD736"/>
      <c r="AE736"/>
      <c r="AF736"/>
    </row>
    <row r="737" spans="1:32" ht="15.75" customHeight="1">
      <c r="A737"/>
      <c r="B737"/>
      <c r="C737"/>
      <c r="D737"/>
      <c r="E737"/>
      <c r="F737"/>
      <c r="G737"/>
      <c r="H737"/>
      <c r="I737"/>
      <c r="J737"/>
      <c r="K737"/>
      <c r="L737"/>
      <c r="M737"/>
      <c r="N737"/>
      <c r="O737"/>
      <c r="P737"/>
      <c r="Q737"/>
      <c r="R737"/>
      <c r="S737"/>
      <c r="T737"/>
      <c r="U737"/>
      <c r="V737"/>
      <c r="W737"/>
      <c r="X737"/>
      <c r="Y737"/>
      <c r="Z737"/>
      <c r="AA737"/>
      <c r="AB737"/>
      <c r="AC737"/>
      <c r="AD737"/>
      <c r="AE737"/>
      <c r="AF737"/>
    </row>
    <row r="738" spans="1:32" ht="15.75" customHeight="1">
      <c r="A738"/>
      <c r="B738"/>
      <c r="C738"/>
      <c r="D738"/>
      <c r="E738"/>
      <c r="F738"/>
      <c r="G738"/>
      <c r="H738"/>
      <c r="I738"/>
      <c r="J738"/>
      <c r="K738"/>
      <c r="L738"/>
      <c r="M738"/>
      <c r="N738"/>
      <c r="O738"/>
      <c r="P738"/>
      <c r="Q738"/>
      <c r="R738"/>
      <c r="S738"/>
      <c r="T738"/>
      <c r="U738"/>
      <c r="V738"/>
      <c r="W738"/>
      <c r="X738"/>
      <c r="Y738"/>
      <c r="Z738"/>
      <c r="AA738"/>
      <c r="AB738"/>
      <c r="AC738"/>
      <c r="AD738"/>
      <c r="AE738"/>
      <c r="AF738"/>
    </row>
    <row r="739" spans="1:32" ht="15.75" customHeight="1">
      <c r="A739"/>
      <c r="B739"/>
      <c r="C739"/>
      <c r="D739"/>
      <c r="E739"/>
      <c r="F739"/>
      <c r="G739"/>
      <c r="H739"/>
      <c r="I739"/>
      <c r="J739"/>
      <c r="K739"/>
      <c r="L739"/>
      <c r="M739"/>
      <c r="N739"/>
      <c r="O739"/>
      <c r="P739"/>
      <c r="Q739"/>
      <c r="R739"/>
      <c r="S739"/>
      <c r="T739"/>
      <c r="U739"/>
      <c r="V739"/>
      <c r="W739"/>
      <c r="X739"/>
      <c r="Y739"/>
      <c r="Z739"/>
      <c r="AA739"/>
      <c r="AB739"/>
      <c r="AC739"/>
      <c r="AD739"/>
      <c r="AE739"/>
      <c r="AF739"/>
    </row>
    <row r="740" spans="1:32" ht="15.75" customHeight="1">
      <c r="A740"/>
      <c r="B740"/>
      <c r="C740"/>
      <c r="D740"/>
      <c r="E740"/>
      <c r="F740"/>
      <c r="G740"/>
      <c r="H740"/>
      <c r="I740"/>
      <c r="J740"/>
      <c r="K740"/>
      <c r="L740"/>
      <c r="M740"/>
      <c r="N740"/>
      <c r="O740"/>
      <c r="P740"/>
      <c r="Q740"/>
      <c r="R740"/>
      <c r="S740"/>
      <c r="T740"/>
      <c r="U740"/>
      <c r="V740"/>
      <c r="W740"/>
      <c r="X740"/>
      <c r="Y740"/>
      <c r="Z740"/>
      <c r="AA740"/>
      <c r="AB740"/>
      <c r="AC740"/>
      <c r="AD740"/>
      <c r="AE740"/>
      <c r="AF740"/>
    </row>
    <row r="741" spans="1:32" ht="15.75" customHeight="1">
      <c r="A741"/>
      <c r="B741"/>
      <c r="C741"/>
      <c r="D741"/>
      <c r="E741"/>
      <c r="F741"/>
      <c r="G741"/>
      <c r="H741"/>
      <c r="I741"/>
      <c r="J741"/>
      <c r="K741"/>
      <c r="L741"/>
      <c r="M741"/>
      <c r="N741"/>
      <c r="O741"/>
      <c r="P741"/>
      <c r="Q741"/>
      <c r="R741"/>
      <c r="S741"/>
      <c r="T741"/>
      <c r="U741"/>
      <c r="V741"/>
      <c r="W741"/>
      <c r="X741"/>
      <c r="Y741"/>
      <c r="Z741"/>
      <c r="AA741"/>
      <c r="AB741"/>
      <c r="AC741"/>
      <c r="AD741"/>
      <c r="AE741"/>
      <c r="AF741"/>
    </row>
    <row r="742" spans="1:32" ht="15.75" customHeight="1">
      <c r="A742"/>
      <c r="B742"/>
      <c r="C742"/>
      <c r="D742"/>
      <c r="E742"/>
      <c r="F742"/>
      <c r="G742"/>
      <c r="H742"/>
      <c r="I742"/>
      <c r="J742"/>
      <c r="K742"/>
      <c r="L742"/>
      <c r="M742"/>
      <c r="N742"/>
      <c r="O742"/>
      <c r="P742"/>
      <c r="Q742"/>
      <c r="R742"/>
      <c r="S742"/>
      <c r="T742"/>
      <c r="U742"/>
      <c r="V742"/>
      <c r="W742"/>
      <c r="X742"/>
      <c r="Y742"/>
      <c r="Z742"/>
      <c r="AA742"/>
      <c r="AB742"/>
      <c r="AC742"/>
      <c r="AD742"/>
      <c r="AE742"/>
      <c r="AF742"/>
    </row>
    <row r="743" spans="1:32" ht="15.75" customHeight="1">
      <c r="A743"/>
      <c r="B743"/>
      <c r="C743"/>
      <c r="D743"/>
      <c r="E743"/>
      <c r="F743"/>
      <c r="G743"/>
      <c r="H743"/>
      <c r="I743"/>
      <c r="J743"/>
      <c r="K743"/>
      <c r="L743"/>
      <c r="M743"/>
      <c r="N743"/>
      <c r="O743"/>
      <c r="P743"/>
      <c r="Q743"/>
      <c r="R743"/>
      <c r="S743"/>
      <c r="T743"/>
      <c r="U743"/>
      <c r="V743"/>
      <c r="W743"/>
      <c r="X743"/>
      <c r="Y743"/>
      <c r="Z743"/>
      <c r="AA743"/>
      <c r="AB743"/>
      <c r="AC743"/>
      <c r="AD743"/>
      <c r="AE743"/>
      <c r="AF743"/>
    </row>
    <row r="744" spans="1:32" ht="15.75" customHeight="1">
      <c r="A744"/>
      <c r="B744"/>
      <c r="C744"/>
      <c r="D744"/>
      <c r="E744"/>
      <c r="F744"/>
      <c r="G744"/>
      <c r="H744"/>
      <c r="I744"/>
      <c r="J744"/>
      <c r="K744"/>
      <c r="L744"/>
      <c r="M744"/>
      <c r="N744"/>
      <c r="O744"/>
      <c r="P744"/>
      <c r="Q744"/>
      <c r="R744"/>
      <c r="S744"/>
      <c r="T744"/>
      <c r="U744"/>
      <c r="V744"/>
      <c r="W744"/>
      <c r="X744"/>
      <c r="Y744"/>
      <c r="Z744"/>
      <c r="AA744"/>
      <c r="AB744"/>
      <c r="AC744"/>
      <c r="AD744"/>
      <c r="AE744"/>
      <c r="AF744"/>
    </row>
    <row r="745" spans="1:32" ht="15.75" customHeight="1">
      <c r="A745"/>
      <c r="B745"/>
      <c r="C745"/>
      <c r="D745"/>
      <c r="E745"/>
      <c r="F745"/>
      <c r="G745"/>
      <c r="H745"/>
      <c r="I745"/>
      <c r="J745"/>
      <c r="K745"/>
      <c r="L745"/>
      <c r="M745"/>
      <c r="N745"/>
      <c r="O745"/>
      <c r="P745"/>
      <c r="Q745"/>
      <c r="R745"/>
      <c r="S745"/>
      <c r="T745"/>
      <c r="U745"/>
      <c r="V745"/>
      <c r="W745"/>
      <c r="X745"/>
      <c r="Y745"/>
      <c r="Z745"/>
      <c r="AA745"/>
      <c r="AB745"/>
      <c r="AC745"/>
      <c r="AD745"/>
      <c r="AE745"/>
      <c r="AF745"/>
    </row>
    <row r="746" spans="1:32" ht="15.75" customHeight="1">
      <c r="A746"/>
      <c r="B746"/>
      <c r="C746"/>
      <c r="D746"/>
      <c r="E746"/>
      <c r="F746"/>
      <c r="G746"/>
      <c r="H746"/>
      <c r="I746"/>
      <c r="J746"/>
      <c r="K746"/>
      <c r="L746"/>
      <c r="M746"/>
      <c r="N746"/>
      <c r="O746"/>
      <c r="P746"/>
      <c r="Q746"/>
      <c r="R746"/>
      <c r="S746"/>
      <c r="T746"/>
      <c r="U746"/>
      <c r="V746"/>
      <c r="W746"/>
      <c r="X746"/>
      <c r="Y746"/>
      <c r="Z746"/>
      <c r="AA746"/>
      <c r="AB746"/>
      <c r="AC746"/>
      <c r="AD746"/>
      <c r="AE746"/>
      <c r="AF746"/>
    </row>
    <row r="747" spans="1:32" ht="15.75" customHeight="1">
      <c r="A747"/>
      <c r="B747"/>
      <c r="C747"/>
      <c r="D747"/>
      <c r="E747"/>
      <c r="F747"/>
      <c r="G747"/>
      <c r="H747"/>
      <c r="I747"/>
      <c r="J747"/>
      <c r="K747"/>
      <c r="L747"/>
      <c r="M747"/>
      <c r="N747"/>
      <c r="O747"/>
      <c r="P747"/>
      <c r="Q747"/>
      <c r="R747"/>
      <c r="S747"/>
      <c r="T747"/>
      <c r="U747"/>
      <c r="V747"/>
      <c r="W747"/>
      <c r="X747"/>
      <c r="Y747"/>
      <c r="Z747"/>
      <c r="AA747"/>
      <c r="AB747"/>
      <c r="AC747"/>
      <c r="AD747"/>
      <c r="AE747"/>
      <c r="AF747"/>
    </row>
    <row r="748" spans="1:32" ht="15.75" customHeight="1">
      <c r="A748"/>
      <c r="B748"/>
      <c r="C748"/>
      <c r="D748"/>
      <c r="E748"/>
      <c r="F748"/>
      <c r="G748"/>
      <c r="H748"/>
      <c r="I748"/>
      <c r="J748"/>
      <c r="K748"/>
      <c r="L748"/>
      <c r="M748"/>
      <c r="N748"/>
      <c r="O748"/>
      <c r="P748"/>
      <c r="Q748"/>
      <c r="R748"/>
      <c r="S748"/>
      <c r="T748"/>
      <c r="U748"/>
      <c r="V748"/>
      <c r="W748"/>
      <c r="X748"/>
      <c r="Y748"/>
      <c r="Z748"/>
      <c r="AA748"/>
      <c r="AB748"/>
      <c r="AC748"/>
      <c r="AD748"/>
      <c r="AE748"/>
      <c r="AF748"/>
    </row>
    <row r="749" spans="1:32" ht="15.75" customHeight="1">
      <c r="A749"/>
      <c r="B749"/>
      <c r="C749"/>
      <c r="D749"/>
      <c r="E749"/>
      <c r="F749"/>
      <c r="G749"/>
      <c r="H749"/>
      <c r="I749"/>
      <c r="J749"/>
      <c r="K749"/>
      <c r="L749"/>
      <c r="M749"/>
      <c r="N749"/>
      <c r="O749"/>
      <c r="P749"/>
      <c r="Q749"/>
      <c r="R749"/>
      <c r="S749"/>
      <c r="T749"/>
      <c r="U749"/>
      <c r="V749"/>
      <c r="W749"/>
      <c r="X749"/>
      <c r="Y749"/>
      <c r="Z749"/>
      <c r="AA749"/>
      <c r="AB749"/>
      <c r="AC749"/>
      <c r="AD749"/>
      <c r="AE749"/>
      <c r="AF749"/>
    </row>
    <row r="750" spans="1:32" ht="15.75" customHeight="1">
      <c r="A750"/>
      <c r="B750"/>
      <c r="C750"/>
      <c r="D750"/>
      <c r="E750"/>
      <c r="F750"/>
      <c r="G750"/>
      <c r="H750"/>
      <c r="I750"/>
      <c r="J750"/>
      <c r="K750"/>
      <c r="L750"/>
      <c r="M750"/>
      <c r="N750"/>
      <c r="O750"/>
      <c r="P750"/>
      <c r="Q750"/>
      <c r="R750"/>
      <c r="S750"/>
      <c r="T750"/>
      <c r="U750"/>
      <c r="V750"/>
      <c r="W750"/>
      <c r="X750"/>
      <c r="Y750"/>
      <c r="Z750"/>
      <c r="AA750"/>
      <c r="AB750"/>
      <c r="AC750"/>
      <c r="AD750"/>
      <c r="AE750"/>
      <c r="AF750"/>
    </row>
    <row r="751" spans="1:32" ht="15.75" customHeight="1">
      <c r="A751"/>
      <c r="B751"/>
      <c r="C751"/>
      <c r="D751"/>
      <c r="E751"/>
      <c r="F751"/>
      <c r="G751"/>
      <c r="H751"/>
      <c r="I751"/>
      <c r="J751"/>
      <c r="K751"/>
      <c r="L751"/>
      <c r="M751"/>
      <c r="N751"/>
      <c r="O751"/>
      <c r="P751"/>
      <c r="Q751"/>
      <c r="R751"/>
      <c r="S751"/>
      <c r="T751"/>
      <c r="U751"/>
      <c r="V751"/>
      <c r="W751"/>
      <c r="X751"/>
      <c r="Y751"/>
      <c r="Z751"/>
      <c r="AA751"/>
      <c r="AB751"/>
      <c r="AC751"/>
      <c r="AD751"/>
      <c r="AE751"/>
      <c r="AF751"/>
    </row>
    <row r="752" spans="1:32" ht="15.75" customHeight="1">
      <c r="A752"/>
      <c r="B752"/>
      <c r="C752"/>
      <c r="D752"/>
      <c r="E752"/>
      <c r="F752"/>
      <c r="G752"/>
      <c r="H752"/>
      <c r="I752"/>
      <c r="J752"/>
      <c r="K752"/>
      <c r="L752"/>
      <c r="M752"/>
      <c r="N752"/>
      <c r="O752"/>
      <c r="P752"/>
      <c r="Q752"/>
      <c r="R752"/>
      <c r="S752"/>
      <c r="T752"/>
      <c r="U752"/>
      <c r="V752"/>
      <c r="W752"/>
      <c r="X752"/>
      <c r="Y752"/>
      <c r="Z752"/>
      <c r="AA752"/>
      <c r="AB752"/>
      <c r="AC752"/>
      <c r="AD752"/>
      <c r="AE752"/>
      <c r="AF752"/>
    </row>
    <row r="753" spans="1:32" ht="15.75" customHeight="1">
      <c r="A753"/>
      <c r="B753"/>
      <c r="C753"/>
      <c r="D753"/>
      <c r="E753"/>
      <c r="F753"/>
      <c r="G753"/>
      <c r="H753"/>
      <c r="I753"/>
      <c r="J753"/>
      <c r="K753"/>
      <c r="L753"/>
      <c r="M753"/>
      <c r="N753"/>
      <c r="O753"/>
      <c r="P753"/>
      <c r="Q753"/>
      <c r="R753"/>
      <c r="S753"/>
      <c r="T753"/>
      <c r="U753"/>
      <c r="V753"/>
      <c r="W753"/>
      <c r="X753"/>
      <c r="Y753"/>
      <c r="Z753"/>
      <c r="AA753"/>
      <c r="AB753"/>
      <c r="AC753"/>
      <c r="AD753"/>
      <c r="AE753"/>
      <c r="AF753"/>
    </row>
    <row r="754" spans="1:32" ht="15.75" customHeight="1">
      <c r="A754"/>
      <c r="B754"/>
      <c r="C754"/>
      <c r="D754"/>
      <c r="E754"/>
      <c r="F754"/>
      <c r="G754"/>
      <c r="H754"/>
      <c r="I754"/>
      <c r="J754"/>
      <c r="K754"/>
      <c r="L754"/>
      <c r="M754"/>
      <c r="N754"/>
      <c r="O754"/>
      <c r="P754"/>
      <c r="Q754"/>
      <c r="R754"/>
      <c r="S754"/>
      <c r="T754"/>
      <c r="U754"/>
      <c r="V754"/>
      <c r="W754"/>
      <c r="X754"/>
      <c r="Y754"/>
      <c r="Z754"/>
      <c r="AA754"/>
      <c r="AB754"/>
      <c r="AC754"/>
      <c r="AD754"/>
      <c r="AE754"/>
      <c r="AF754"/>
    </row>
    <row r="755" spans="1:32" ht="15.75" customHeight="1">
      <c r="A755"/>
      <c r="B755"/>
      <c r="C755"/>
      <c r="D755"/>
      <c r="E755"/>
      <c r="F755"/>
      <c r="G755"/>
      <c r="H755"/>
      <c r="I755"/>
      <c r="J755"/>
      <c r="K755"/>
      <c r="L755"/>
      <c r="M755"/>
      <c r="N755"/>
      <c r="O755"/>
      <c r="P755"/>
      <c r="Q755"/>
      <c r="R755"/>
      <c r="S755"/>
      <c r="T755"/>
      <c r="U755"/>
      <c r="V755"/>
      <c r="W755"/>
      <c r="X755"/>
      <c r="Y755"/>
      <c r="Z755"/>
      <c r="AA755"/>
      <c r="AB755"/>
      <c r="AC755"/>
      <c r="AD755"/>
      <c r="AE755"/>
      <c r="AF755"/>
    </row>
    <row r="756" spans="1:32" ht="15.75" customHeight="1">
      <c r="A756"/>
      <c r="B756"/>
      <c r="C756"/>
      <c r="D756"/>
      <c r="E756"/>
      <c r="F756"/>
      <c r="G756"/>
      <c r="H756"/>
      <c r="I756"/>
      <c r="J756"/>
      <c r="K756"/>
      <c r="L756"/>
      <c r="M756"/>
      <c r="N756"/>
      <c r="O756"/>
      <c r="P756"/>
      <c r="Q756"/>
      <c r="R756"/>
      <c r="S756"/>
      <c r="T756"/>
      <c r="U756"/>
      <c r="V756"/>
      <c r="W756"/>
      <c r="X756"/>
      <c r="Y756"/>
      <c r="Z756"/>
      <c r="AA756"/>
      <c r="AB756"/>
      <c r="AC756"/>
      <c r="AD756"/>
      <c r="AE756"/>
      <c r="AF756"/>
    </row>
    <row r="757" spans="1:32" ht="15.75" customHeight="1">
      <c r="A757"/>
      <c r="B757"/>
      <c r="C757"/>
      <c r="D757"/>
      <c r="E757"/>
      <c r="F757"/>
      <c r="G757"/>
      <c r="H757"/>
      <c r="I757"/>
      <c r="J757"/>
      <c r="K757"/>
      <c r="L757"/>
      <c r="M757"/>
      <c r="N757"/>
      <c r="O757"/>
      <c r="P757"/>
      <c r="Q757"/>
      <c r="R757"/>
      <c r="S757"/>
      <c r="T757"/>
      <c r="U757"/>
      <c r="V757"/>
      <c r="W757"/>
      <c r="X757"/>
      <c r="Y757"/>
      <c r="Z757"/>
      <c r="AA757"/>
      <c r="AB757"/>
      <c r="AC757"/>
      <c r="AD757"/>
      <c r="AE757"/>
      <c r="AF757"/>
    </row>
    <row r="758" spans="1:32" ht="15.75" customHeight="1">
      <c r="A758"/>
      <c r="B758"/>
      <c r="C758"/>
      <c r="D758"/>
      <c r="E758"/>
      <c r="F758"/>
      <c r="G758"/>
      <c r="H758"/>
      <c r="I758"/>
      <c r="J758"/>
      <c r="K758"/>
      <c r="L758"/>
      <c r="M758"/>
      <c r="N758"/>
      <c r="O758"/>
      <c r="P758"/>
      <c r="Q758"/>
      <c r="R758"/>
      <c r="S758"/>
      <c r="T758"/>
      <c r="U758"/>
      <c r="V758"/>
      <c r="W758"/>
      <c r="X758"/>
      <c r="Y758"/>
      <c r="Z758"/>
      <c r="AA758"/>
      <c r="AB758"/>
      <c r="AC758"/>
      <c r="AD758"/>
      <c r="AE758"/>
      <c r="AF758"/>
    </row>
    <row r="759" spans="1:32" ht="15.75" customHeight="1">
      <c r="A759"/>
      <c r="B759"/>
      <c r="C759"/>
      <c r="D759"/>
      <c r="E759"/>
      <c r="F759"/>
      <c r="G759"/>
      <c r="H759"/>
      <c r="I759"/>
      <c r="J759"/>
      <c r="K759"/>
      <c r="L759"/>
      <c r="M759"/>
      <c r="N759"/>
      <c r="O759"/>
      <c r="P759"/>
      <c r="Q759"/>
      <c r="R759"/>
      <c r="S759"/>
      <c r="T759"/>
      <c r="U759"/>
      <c r="V759"/>
      <c r="W759"/>
      <c r="X759"/>
      <c r="Y759"/>
      <c r="Z759"/>
      <c r="AA759"/>
      <c r="AB759"/>
      <c r="AC759"/>
      <c r="AD759"/>
      <c r="AE759"/>
      <c r="AF759"/>
    </row>
    <row r="760" spans="1:32" ht="15.75" customHeight="1">
      <c r="A760"/>
      <c r="B760"/>
      <c r="C760"/>
      <c r="D760"/>
      <c r="E760"/>
      <c r="F760"/>
      <c r="G760"/>
      <c r="H760"/>
      <c r="I760"/>
      <c r="J760"/>
      <c r="K760"/>
      <c r="L760"/>
      <c r="M760"/>
      <c r="N760"/>
      <c r="O760"/>
      <c r="P760"/>
      <c r="Q760"/>
      <c r="R760"/>
      <c r="S760"/>
      <c r="T760"/>
      <c r="U760"/>
      <c r="V760"/>
      <c r="W760"/>
      <c r="X760"/>
      <c r="Y760"/>
      <c r="Z760"/>
      <c r="AA760"/>
      <c r="AB760"/>
      <c r="AC760"/>
      <c r="AD760"/>
      <c r="AE760"/>
      <c r="AF760"/>
    </row>
    <row r="761" spans="1:32" ht="15.75" customHeight="1">
      <c r="A761"/>
      <c r="B761"/>
      <c r="C761"/>
      <c r="D761"/>
      <c r="E761"/>
      <c r="F761"/>
      <c r="G761"/>
      <c r="H761"/>
      <c r="I761"/>
      <c r="J761"/>
      <c r="K761"/>
      <c r="L761"/>
      <c r="M761"/>
      <c r="N761"/>
      <c r="O761"/>
      <c r="P761"/>
      <c r="Q761"/>
      <c r="R761"/>
      <c r="S761"/>
      <c r="T761"/>
      <c r="U761"/>
      <c r="V761"/>
      <c r="W761"/>
      <c r="X761"/>
      <c r="Y761"/>
      <c r="Z761"/>
      <c r="AA761"/>
      <c r="AB761"/>
      <c r="AC761"/>
      <c r="AD761"/>
      <c r="AE761"/>
      <c r="AF761"/>
    </row>
    <row r="762" spans="1:32" ht="15.75" customHeight="1">
      <c r="A762"/>
      <c r="B762"/>
      <c r="C762"/>
      <c r="D762"/>
      <c r="E762"/>
      <c r="F762"/>
      <c r="G762"/>
      <c r="H762"/>
      <c r="I762"/>
      <c r="J762"/>
      <c r="K762"/>
      <c r="L762"/>
      <c r="M762"/>
      <c r="N762"/>
      <c r="O762"/>
      <c r="P762"/>
      <c r="Q762"/>
      <c r="R762"/>
      <c r="S762"/>
      <c r="T762"/>
      <c r="U762"/>
      <c r="V762"/>
      <c r="W762"/>
      <c r="X762"/>
      <c r="Y762"/>
      <c r="Z762"/>
      <c r="AA762"/>
      <c r="AB762"/>
      <c r="AC762"/>
      <c r="AD762"/>
      <c r="AE762"/>
      <c r="AF762"/>
    </row>
    <row r="763" spans="1:32" ht="15.75" customHeight="1">
      <c r="A763"/>
      <c r="B763"/>
      <c r="C763"/>
      <c r="D763"/>
      <c r="E763"/>
      <c r="F763"/>
      <c r="G763"/>
      <c r="H763"/>
      <c r="I763"/>
      <c r="J763"/>
      <c r="K763"/>
      <c r="L763"/>
      <c r="M763"/>
      <c r="N763"/>
      <c r="O763"/>
      <c r="P763"/>
      <c r="Q763"/>
      <c r="R763"/>
      <c r="S763"/>
      <c r="T763"/>
      <c r="U763"/>
      <c r="V763"/>
      <c r="W763"/>
      <c r="X763"/>
      <c r="Y763"/>
      <c r="Z763"/>
      <c r="AA763"/>
      <c r="AB763"/>
      <c r="AC763"/>
      <c r="AD763"/>
      <c r="AE763"/>
      <c r="AF763"/>
    </row>
    <row r="764" spans="1:32" ht="15.75" customHeight="1">
      <c r="A764"/>
      <c r="B764"/>
      <c r="C764"/>
      <c r="D764"/>
      <c r="E764"/>
      <c r="F764"/>
      <c r="G764"/>
      <c r="H764"/>
      <c r="I764"/>
      <c r="J764"/>
      <c r="K764"/>
      <c r="L764"/>
      <c r="M764"/>
      <c r="N764"/>
      <c r="O764"/>
      <c r="P764"/>
      <c r="Q764"/>
      <c r="R764"/>
      <c r="S764"/>
      <c r="T764"/>
      <c r="U764"/>
      <c r="V764"/>
      <c r="W764"/>
      <c r="X764"/>
      <c r="Y764"/>
      <c r="Z764"/>
      <c r="AA764"/>
      <c r="AB764"/>
      <c r="AC764"/>
      <c r="AD764"/>
      <c r="AE764"/>
      <c r="AF764"/>
    </row>
    <row r="765" spans="1:32" ht="15.75" customHeight="1">
      <c r="A765"/>
      <c r="B765"/>
      <c r="C765"/>
      <c r="D765"/>
      <c r="E765"/>
      <c r="F765"/>
      <c r="G765"/>
      <c r="H765"/>
      <c r="I765"/>
      <c r="J765"/>
      <c r="K765"/>
      <c r="L765"/>
      <c r="M765"/>
      <c r="N765"/>
      <c r="O765"/>
      <c r="P765"/>
      <c r="Q765"/>
      <c r="R765"/>
      <c r="S765"/>
      <c r="T765"/>
      <c r="U765"/>
      <c r="V765"/>
      <c r="W765"/>
      <c r="X765"/>
      <c r="Y765"/>
      <c r="Z765"/>
      <c r="AA765"/>
      <c r="AB765"/>
      <c r="AC765"/>
      <c r="AD765"/>
      <c r="AE765"/>
      <c r="AF765"/>
    </row>
    <row r="766" spans="1:32" ht="15.75" customHeight="1">
      <c r="A766"/>
      <c r="B766"/>
      <c r="C766"/>
      <c r="D766"/>
      <c r="E766"/>
      <c r="F766"/>
      <c r="G766"/>
      <c r="H766"/>
      <c r="I766"/>
      <c r="J766"/>
      <c r="K766"/>
      <c r="L766"/>
      <c r="M766"/>
      <c r="N766"/>
      <c r="O766"/>
      <c r="P766"/>
      <c r="Q766"/>
      <c r="R766"/>
      <c r="S766"/>
      <c r="T766"/>
      <c r="U766"/>
      <c r="V766"/>
      <c r="W766"/>
      <c r="X766"/>
      <c r="Y766"/>
      <c r="Z766"/>
      <c r="AA766"/>
      <c r="AB766"/>
      <c r="AC766"/>
      <c r="AD766"/>
      <c r="AE766"/>
      <c r="AF766"/>
    </row>
    <row r="767" spans="1:32" ht="15.75" customHeight="1">
      <c r="A767"/>
      <c r="B767"/>
      <c r="C767"/>
      <c r="D767"/>
      <c r="E767"/>
      <c r="F767"/>
      <c r="G767"/>
      <c r="H767"/>
      <c r="I767"/>
      <c r="J767"/>
      <c r="K767"/>
      <c r="L767"/>
      <c r="M767"/>
      <c r="N767"/>
      <c r="O767"/>
      <c r="P767"/>
      <c r="Q767"/>
      <c r="R767"/>
      <c r="S767"/>
      <c r="T767"/>
      <c r="U767"/>
      <c r="V767"/>
      <c r="W767"/>
      <c r="X767"/>
      <c r="Y767"/>
      <c r="Z767"/>
      <c r="AA767"/>
      <c r="AB767"/>
      <c r="AC767"/>
      <c r="AD767"/>
      <c r="AE767"/>
      <c r="AF767"/>
    </row>
    <row r="768" spans="1:32" ht="15.75" customHeight="1">
      <c r="A768"/>
      <c r="B768"/>
      <c r="C768"/>
      <c r="D768"/>
      <c r="E768"/>
      <c r="F768"/>
      <c r="G768"/>
      <c r="H768"/>
      <c r="I768"/>
      <c r="J768"/>
      <c r="K768"/>
      <c r="L768"/>
      <c r="M768"/>
      <c r="N768"/>
      <c r="O768"/>
      <c r="P768"/>
      <c r="Q768"/>
      <c r="R768"/>
      <c r="S768"/>
      <c r="T768"/>
      <c r="U768"/>
      <c r="V768"/>
      <c r="W768"/>
      <c r="X768"/>
      <c r="Y768"/>
      <c r="Z768"/>
      <c r="AA768"/>
      <c r="AB768"/>
      <c r="AC768"/>
      <c r="AD768"/>
      <c r="AE768"/>
      <c r="AF768"/>
    </row>
    <row r="769" spans="1:32" ht="15.75" customHeight="1">
      <c r="A769"/>
      <c r="B769"/>
      <c r="C769"/>
      <c r="D769"/>
      <c r="E769"/>
      <c r="F769"/>
      <c r="G769"/>
      <c r="H769"/>
      <c r="I769"/>
      <c r="J769"/>
      <c r="K769"/>
      <c r="L769"/>
      <c r="M769"/>
      <c r="N769"/>
      <c r="O769"/>
      <c r="P769"/>
      <c r="Q769"/>
      <c r="R769"/>
      <c r="S769"/>
      <c r="T769"/>
      <c r="U769"/>
      <c r="V769"/>
      <c r="W769"/>
      <c r="X769"/>
      <c r="Y769"/>
      <c r="Z769"/>
      <c r="AA769"/>
      <c r="AB769"/>
      <c r="AC769"/>
      <c r="AD769"/>
      <c r="AE769"/>
      <c r="AF769"/>
    </row>
    <row r="770" spans="1:32" ht="15.75" customHeight="1">
      <c r="A770"/>
      <c r="B770"/>
      <c r="C770"/>
      <c r="D770"/>
      <c r="E770"/>
      <c r="F770"/>
      <c r="G770"/>
      <c r="H770"/>
      <c r="I770"/>
      <c r="J770"/>
      <c r="K770"/>
      <c r="L770"/>
      <c r="M770"/>
      <c r="N770"/>
      <c r="O770"/>
      <c r="P770"/>
      <c r="Q770"/>
      <c r="R770"/>
      <c r="S770"/>
      <c r="T770"/>
      <c r="U770"/>
      <c r="V770"/>
      <c r="W770"/>
      <c r="X770"/>
      <c r="Y770"/>
      <c r="Z770"/>
      <c r="AA770"/>
      <c r="AB770"/>
      <c r="AC770"/>
      <c r="AD770"/>
      <c r="AE770"/>
      <c r="AF770"/>
    </row>
    <row r="771" spans="1:32" ht="15.75" customHeight="1">
      <c r="A771"/>
      <c r="B771"/>
      <c r="C771"/>
      <c r="D771"/>
      <c r="E771"/>
      <c r="F771"/>
      <c r="G771"/>
      <c r="H771"/>
      <c r="I771"/>
      <c r="J771"/>
      <c r="K771"/>
      <c r="L771"/>
      <c r="M771"/>
      <c r="N771"/>
      <c r="O771"/>
      <c r="P771"/>
      <c r="Q771"/>
      <c r="R771"/>
      <c r="S771"/>
      <c r="T771"/>
      <c r="U771"/>
      <c r="V771"/>
      <c r="W771"/>
      <c r="X771"/>
      <c r="Y771"/>
      <c r="Z771"/>
      <c r="AA771"/>
      <c r="AB771"/>
      <c r="AC771"/>
      <c r="AD771"/>
      <c r="AE771"/>
      <c r="AF771"/>
    </row>
    <row r="772" spans="1:32" ht="15.75" customHeight="1">
      <c r="A772"/>
      <c r="B772"/>
      <c r="C772"/>
      <c r="D772"/>
      <c r="E772"/>
      <c r="F772"/>
      <c r="G772"/>
      <c r="H772"/>
      <c r="I772"/>
      <c r="J772"/>
      <c r="K772"/>
      <c r="L772"/>
      <c r="M772"/>
      <c r="N772"/>
      <c r="O772"/>
      <c r="P772"/>
      <c r="Q772"/>
      <c r="R772"/>
      <c r="S772"/>
      <c r="T772"/>
      <c r="U772"/>
      <c r="V772"/>
      <c r="W772"/>
      <c r="X772"/>
      <c r="Y772"/>
      <c r="Z772"/>
      <c r="AA772"/>
      <c r="AB772"/>
      <c r="AC772"/>
      <c r="AD772"/>
      <c r="AE772"/>
      <c r="AF772"/>
    </row>
    <row r="773" spans="1:32" ht="15.75" customHeight="1">
      <c r="A773"/>
      <c r="B773"/>
      <c r="C773"/>
      <c r="D773"/>
      <c r="E773"/>
      <c r="F773"/>
      <c r="G773"/>
      <c r="H773"/>
      <c r="I773"/>
      <c r="J773"/>
      <c r="K773"/>
      <c r="L773"/>
      <c r="M773"/>
      <c r="N773"/>
      <c r="O773"/>
      <c r="P773"/>
      <c r="Q773"/>
      <c r="R773"/>
      <c r="S773"/>
      <c r="T773"/>
      <c r="U773"/>
      <c r="V773"/>
      <c r="W773"/>
      <c r="X773"/>
      <c r="Y773"/>
      <c r="Z773"/>
      <c r="AA773"/>
      <c r="AB773"/>
      <c r="AC773"/>
      <c r="AD773"/>
      <c r="AE773"/>
      <c r="AF773"/>
    </row>
    <row r="774" spans="1:32" ht="15.75" customHeight="1">
      <c r="A774"/>
      <c r="B774"/>
      <c r="C774"/>
      <c r="D774"/>
      <c r="E774"/>
      <c r="F774"/>
      <c r="G774"/>
      <c r="H774"/>
      <c r="I774"/>
      <c r="J774"/>
      <c r="K774"/>
      <c r="L774"/>
      <c r="M774"/>
      <c r="N774"/>
      <c r="O774"/>
      <c r="P774"/>
      <c r="Q774"/>
      <c r="R774"/>
      <c r="S774"/>
      <c r="T774"/>
      <c r="U774"/>
      <c r="V774"/>
      <c r="W774"/>
      <c r="X774"/>
      <c r="Y774"/>
      <c r="Z774"/>
      <c r="AA774"/>
      <c r="AB774"/>
      <c r="AC774"/>
      <c r="AD774"/>
      <c r="AE774"/>
      <c r="AF774"/>
    </row>
    <row r="775" spans="1:32" ht="15.75" customHeight="1">
      <c r="A775"/>
      <c r="B775"/>
      <c r="C775"/>
      <c r="D775"/>
      <c r="E775"/>
      <c r="F775"/>
      <c r="G775"/>
      <c r="H775"/>
      <c r="I775"/>
      <c r="J775"/>
      <c r="K775"/>
      <c r="L775"/>
      <c r="M775"/>
      <c r="N775"/>
      <c r="O775"/>
      <c r="P775"/>
      <c r="Q775"/>
      <c r="R775"/>
      <c r="S775"/>
      <c r="T775"/>
      <c r="U775"/>
      <c r="V775"/>
      <c r="W775"/>
      <c r="X775"/>
      <c r="Y775"/>
      <c r="Z775"/>
      <c r="AA775"/>
      <c r="AB775"/>
      <c r="AC775"/>
      <c r="AD775"/>
      <c r="AE775"/>
      <c r="AF775"/>
    </row>
    <row r="776" spans="1:32" ht="15.75" customHeight="1">
      <c r="A776"/>
      <c r="B776"/>
      <c r="C776"/>
      <c r="D776"/>
      <c r="E776"/>
      <c r="F776"/>
      <c r="G776"/>
      <c r="H776"/>
      <c r="I776"/>
      <c r="J776"/>
      <c r="K776"/>
      <c r="L776"/>
      <c r="M776"/>
      <c r="N776"/>
      <c r="O776"/>
      <c r="P776"/>
      <c r="Q776"/>
      <c r="R776"/>
      <c r="S776"/>
      <c r="T776"/>
      <c r="U776"/>
      <c r="V776"/>
      <c r="W776"/>
      <c r="X776"/>
      <c r="Y776"/>
      <c r="Z776"/>
      <c r="AA776"/>
      <c r="AB776"/>
      <c r="AC776"/>
      <c r="AD776"/>
      <c r="AE776"/>
      <c r="AF776"/>
    </row>
    <row r="777" spans="1:32" ht="15.75" customHeight="1">
      <c r="A777"/>
      <c r="B777"/>
      <c r="C777"/>
      <c r="D777"/>
      <c r="E777"/>
      <c r="F777"/>
      <c r="G777"/>
      <c r="H777"/>
      <c r="I777"/>
      <c r="J777"/>
      <c r="K777"/>
      <c r="L777"/>
      <c r="M777"/>
      <c r="N777"/>
      <c r="O777"/>
      <c r="P777"/>
      <c r="Q777"/>
      <c r="R777"/>
      <c r="S777"/>
      <c r="T777"/>
      <c r="U777"/>
      <c r="V777"/>
      <c r="W777"/>
      <c r="X777"/>
      <c r="Y777"/>
      <c r="Z777"/>
      <c r="AA777"/>
      <c r="AB777"/>
      <c r="AC777"/>
      <c r="AD777"/>
      <c r="AE777"/>
      <c r="AF777"/>
    </row>
    <row r="778" spans="1:32" ht="15.75" customHeight="1">
      <c r="A778"/>
      <c r="B778"/>
      <c r="C778"/>
      <c r="D778"/>
      <c r="E778"/>
      <c r="F778"/>
      <c r="G778"/>
      <c r="H778"/>
      <c r="I778"/>
      <c r="J778"/>
      <c r="K778"/>
      <c r="L778"/>
      <c r="M778"/>
      <c r="N778"/>
      <c r="O778"/>
      <c r="P778"/>
      <c r="Q778"/>
      <c r="R778"/>
      <c r="S778"/>
      <c r="T778"/>
      <c r="U778"/>
      <c r="V778"/>
      <c r="W778"/>
      <c r="X778"/>
      <c r="Y778"/>
      <c r="Z778"/>
      <c r="AA778"/>
      <c r="AB778"/>
      <c r="AC778"/>
      <c r="AD778"/>
      <c r="AE778"/>
      <c r="AF778"/>
    </row>
    <row r="779" spans="1:32" ht="15.75" customHeight="1">
      <c r="A779"/>
      <c r="B779"/>
      <c r="C779"/>
      <c r="D779"/>
      <c r="E779"/>
      <c r="F779"/>
      <c r="G779"/>
      <c r="H779"/>
      <c r="I779"/>
      <c r="J779"/>
      <c r="K779"/>
      <c r="L779"/>
      <c r="M779"/>
      <c r="N779"/>
      <c r="O779"/>
      <c r="P779"/>
      <c r="Q779"/>
      <c r="R779"/>
      <c r="S779"/>
      <c r="T779"/>
      <c r="U779"/>
      <c r="V779"/>
      <c r="W779"/>
      <c r="X779"/>
      <c r="Y779"/>
      <c r="Z779"/>
      <c r="AA779"/>
      <c r="AB779"/>
      <c r="AC779"/>
      <c r="AD779"/>
      <c r="AE779"/>
      <c r="AF779"/>
    </row>
    <row r="780" spans="1:32" ht="15.75" customHeight="1">
      <c r="A780"/>
      <c r="B780"/>
      <c r="C780"/>
      <c r="D780"/>
      <c r="E780"/>
      <c r="F780"/>
      <c r="G780"/>
      <c r="H780"/>
      <c r="I780"/>
      <c r="J780"/>
      <c r="K780"/>
      <c r="L780"/>
      <c r="M780"/>
      <c r="N780"/>
      <c r="O780"/>
      <c r="P780"/>
      <c r="Q780"/>
      <c r="R780"/>
      <c r="S780"/>
      <c r="T780"/>
      <c r="U780"/>
      <c r="V780"/>
      <c r="W780"/>
      <c r="X780"/>
      <c r="Y780"/>
      <c r="Z780"/>
      <c r="AA780"/>
      <c r="AB780"/>
      <c r="AC780"/>
      <c r="AD780"/>
      <c r="AE780"/>
      <c r="AF780"/>
    </row>
    <row r="781" spans="1:32" ht="15.75" customHeight="1">
      <c r="A781"/>
      <c r="B781"/>
      <c r="C781"/>
      <c r="D781"/>
      <c r="E781"/>
      <c r="F781"/>
      <c r="G781"/>
      <c r="H781"/>
      <c r="I781"/>
      <c r="J781"/>
      <c r="K781"/>
      <c r="L781"/>
      <c r="M781"/>
      <c r="N781"/>
      <c r="O781"/>
      <c r="P781"/>
      <c r="Q781"/>
      <c r="R781"/>
      <c r="S781"/>
      <c r="T781"/>
      <c r="U781"/>
      <c r="V781"/>
      <c r="W781"/>
      <c r="X781"/>
      <c r="Y781"/>
      <c r="Z781"/>
      <c r="AA781"/>
      <c r="AB781"/>
      <c r="AC781"/>
      <c r="AD781"/>
      <c r="AE781"/>
      <c r="AF781"/>
    </row>
    <row r="782" spans="1:32" ht="15.75" customHeight="1">
      <c r="A782"/>
      <c r="B782"/>
      <c r="C782"/>
      <c r="D782"/>
      <c r="E782"/>
      <c r="F782"/>
      <c r="G782"/>
      <c r="H782"/>
      <c r="I782"/>
      <c r="J782"/>
      <c r="K782"/>
      <c r="L782"/>
      <c r="M782"/>
      <c r="N782"/>
      <c r="O782"/>
      <c r="P782"/>
      <c r="Q782"/>
      <c r="R782"/>
      <c r="S782"/>
      <c r="T782"/>
      <c r="U782"/>
      <c r="V782"/>
      <c r="W782"/>
      <c r="X782"/>
      <c r="Y782"/>
      <c r="Z782"/>
      <c r="AA782"/>
      <c r="AB782"/>
      <c r="AC782"/>
      <c r="AD782"/>
      <c r="AE782"/>
      <c r="AF782"/>
    </row>
    <row r="783" spans="1:32" ht="15.75" customHeight="1">
      <c r="A783"/>
      <c r="B783"/>
      <c r="C783"/>
      <c r="D783"/>
      <c r="E783"/>
      <c r="F783"/>
      <c r="G783"/>
      <c r="H783"/>
      <c r="I783"/>
      <c r="J783"/>
      <c r="K783"/>
      <c r="L783"/>
      <c r="M783"/>
      <c r="N783"/>
      <c r="O783"/>
      <c r="P783"/>
      <c r="Q783"/>
      <c r="R783"/>
      <c r="S783"/>
      <c r="T783"/>
      <c r="U783"/>
      <c r="V783"/>
      <c r="W783"/>
      <c r="X783"/>
      <c r="Y783"/>
      <c r="Z783"/>
      <c r="AA783"/>
      <c r="AB783"/>
      <c r="AC783"/>
      <c r="AD783"/>
      <c r="AE783"/>
      <c r="AF783"/>
    </row>
    <row r="784" spans="1:32" ht="15.75" customHeight="1">
      <c r="A784"/>
      <c r="B784"/>
      <c r="C784"/>
      <c r="D784"/>
      <c r="E784"/>
      <c r="F784"/>
      <c r="G784"/>
      <c r="H784"/>
      <c r="I784"/>
      <c r="J784"/>
      <c r="K784"/>
      <c r="L784"/>
      <c r="M784"/>
      <c r="N784"/>
      <c r="O784"/>
      <c r="P784"/>
      <c r="Q784"/>
      <c r="R784"/>
      <c r="S784"/>
      <c r="T784"/>
      <c r="U784"/>
      <c r="V784"/>
      <c r="W784"/>
      <c r="X784"/>
      <c r="Y784"/>
      <c r="Z784"/>
      <c r="AA784"/>
      <c r="AB784"/>
      <c r="AC784"/>
      <c r="AD784"/>
      <c r="AE784"/>
      <c r="AF784"/>
    </row>
    <row r="785" spans="1:32" ht="15.75" customHeight="1">
      <c r="A785"/>
      <c r="B785"/>
      <c r="C785"/>
      <c r="D785"/>
      <c r="E785"/>
      <c r="F785"/>
      <c r="G785"/>
      <c r="H785"/>
      <c r="I785"/>
      <c r="J785"/>
      <c r="K785"/>
      <c r="L785"/>
      <c r="M785"/>
      <c r="N785"/>
      <c r="O785"/>
      <c r="P785"/>
      <c r="Q785"/>
      <c r="R785"/>
      <c r="S785"/>
      <c r="T785"/>
      <c r="U785"/>
      <c r="V785"/>
      <c r="W785"/>
      <c r="X785"/>
      <c r="Y785"/>
      <c r="Z785"/>
      <c r="AA785"/>
      <c r="AB785"/>
      <c r="AC785"/>
      <c r="AD785"/>
      <c r="AE785"/>
      <c r="AF785"/>
    </row>
    <row r="786" spans="1:32" ht="15.75" customHeight="1">
      <c r="A786"/>
      <c r="B786"/>
      <c r="C786"/>
      <c r="D786"/>
      <c r="E786"/>
      <c r="F786"/>
      <c r="G786"/>
      <c r="H786"/>
      <c r="I786"/>
      <c r="J786"/>
      <c r="K786"/>
      <c r="L786"/>
      <c r="M786"/>
      <c r="N786"/>
      <c r="O786"/>
      <c r="P786"/>
      <c r="Q786"/>
      <c r="R786"/>
      <c r="S786"/>
      <c r="T786"/>
      <c r="U786"/>
      <c r="V786"/>
      <c r="W786"/>
      <c r="X786"/>
      <c r="Y786"/>
      <c r="Z786"/>
      <c r="AA786"/>
      <c r="AB786"/>
      <c r="AC786"/>
      <c r="AD786"/>
      <c r="AE786"/>
      <c r="AF786"/>
    </row>
    <row r="787" spans="1:32" ht="15.75" customHeight="1">
      <c r="A787"/>
      <c r="B787"/>
      <c r="C787"/>
      <c r="D787"/>
      <c r="E787"/>
      <c r="F787"/>
      <c r="G787"/>
      <c r="H787"/>
      <c r="I787"/>
      <c r="J787"/>
      <c r="K787"/>
      <c r="L787"/>
      <c r="M787"/>
      <c r="N787"/>
      <c r="O787"/>
      <c r="P787"/>
      <c r="Q787"/>
      <c r="R787"/>
      <c r="S787"/>
      <c r="T787"/>
      <c r="U787"/>
      <c r="V787"/>
      <c r="W787"/>
      <c r="X787"/>
      <c r="Y787"/>
      <c r="Z787"/>
      <c r="AA787"/>
      <c r="AB787"/>
      <c r="AC787"/>
      <c r="AD787"/>
      <c r="AE787"/>
      <c r="AF787"/>
    </row>
    <row r="788" spans="1:32" ht="15.75" customHeight="1">
      <c r="A788"/>
      <c r="B788"/>
      <c r="C788"/>
      <c r="D788"/>
      <c r="E788"/>
      <c r="F788"/>
      <c r="G788"/>
      <c r="H788"/>
      <c r="I788"/>
      <c r="J788"/>
      <c r="K788"/>
      <c r="L788"/>
      <c r="M788"/>
      <c r="N788"/>
      <c r="O788"/>
      <c r="P788"/>
      <c r="Q788"/>
      <c r="R788"/>
      <c r="S788"/>
      <c r="T788"/>
      <c r="U788"/>
      <c r="V788"/>
      <c r="W788"/>
      <c r="X788"/>
      <c r="Y788"/>
      <c r="Z788"/>
      <c r="AA788"/>
      <c r="AB788"/>
      <c r="AC788"/>
      <c r="AD788"/>
      <c r="AE788"/>
      <c r="AF788"/>
    </row>
    <row r="789" spans="1:32" ht="15.75" customHeight="1">
      <c r="A789"/>
      <c r="B789"/>
      <c r="C789"/>
      <c r="D789"/>
      <c r="E789"/>
      <c r="F789"/>
      <c r="G789"/>
      <c r="H789"/>
      <c r="I789"/>
      <c r="J789"/>
      <c r="K789"/>
      <c r="L789"/>
      <c r="M789"/>
      <c r="N789"/>
      <c r="O789"/>
      <c r="P789"/>
      <c r="Q789"/>
      <c r="R789"/>
      <c r="S789"/>
      <c r="T789"/>
      <c r="U789"/>
      <c r="V789"/>
      <c r="W789"/>
      <c r="X789"/>
      <c r="Y789"/>
      <c r="Z789"/>
      <c r="AA789"/>
      <c r="AB789"/>
      <c r="AC789"/>
      <c r="AD789"/>
      <c r="AE789"/>
      <c r="AF789"/>
    </row>
    <row r="790" spans="1:32" ht="15.75" customHeight="1">
      <c r="A790"/>
      <c r="B790"/>
      <c r="C790"/>
      <c r="D790"/>
      <c r="E790"/>
      <c r="F790"/>
      <c r="G790"/>
      <c r="H790"/>
      <c r="I790"/>
      <c r="J790"/>
      <c r="K790"/>
      <c r="L790"/>
      <c r="M790"/>
      <c r="N790"/>
      <c r="O790"/>
      <c r="P790"/>
      <c r="Q790"/>
      <c r="R790"/>
      <c r="S790"/>
      <c r="T790"/>
      <c r="U790"/>
      <c r="V790"/>
      <c r="W790"/>
      <c r="X790"/>
      <c r="Y790"/>
      <c r="Z790"/>
      <c r="AA790"/>
      <c r="AB790"/>
      <c r="AC790"/>
      <c r="AD790"/>
      <c r="AE790"/>
      <c r="AF790"/>
    </row>
    <row r="791" spans="1:32" ht="15.75" customHeight="1">
      <c r="A791"/>
      <c r="B791"/>
      <c r="C791"/>
      <c r="D791"/>
      <c r="E791"/>
      <c r="F791"/>
      <c r="G791"/>
      <c r="H791"/>
      <c r="I791"/>
      <c r="J791"/>
      <c r="K791"/>
      <c r="L791"/>
      <c r="M791"/>
      <c r="N791"/>
      <c r="O791"/>
      <c r="P791"/>
      <c r="Q791"/>
      <c r="R791"/>
      <c r="S791"/>
      <c r="T791"/>
      <c r="U791"/>
      <c r="V791"/>
      <c r="W791"/>
      <c r="X791"/>
      <c r="Y791"/>
      <c r="Z791"/>
      <c r="AA791"/>
      <c r="AB791"/>
      <c r="AC791"/>
      <c r="AD791"/>
      <c r="AE791"/>
      <c r="AF791"/>
    </row>
    <row r="792" spans="1:32" ht="15.75" customHeight="1">
      <c r="A792"/>
      <c r="B792"/>
      <c r="C792"/>
      <c r="D792"/>
      <c r="E792"/>
      <c r="F792"/>
      <c r="G792"/>
      <c r="H792"/>
      <c r="I792"/>
      <c r="J792"/>
      <c r="K792"/>
      <c r="L792"/>
      <c r="M792"/>
      <c r="N792"/>
      <c r="O792"/>
      <c r="P792"/>
      <c r="Q792"/>
      <c r="R792"/>
      <c r="S792"/>
      <c r="T792"/>
      <c r="U792"/>
      <c r="V792"/>
      <c r="W792"/>
      <c r="X792"/>
      <c r="Y792"/>
      <c r="Z792"/>
      <c r="AA792"/>
      <c r="AB792"/>
      <c r="AC792"/>
      <c r="AD792"/>
      <c r="AE792"/>
      <c r="AF792"/>
    </row>
    <row r="793" spans="1:32" ht="15.75" customHeight="1">
      <c r="A793"/>
      <c r="B793"/>
      <c r="C793"/>
      <c r="D793"/>
      <c r="E793"/>
      <c r="F793"/>
      <c r="G793"/>
      <c r="H793"/>
      <c r="I793"/>
      <c r="J793"/>
      <c r="K793"/>
      <c r="L793"/>
      <c r="M793"/>
      <c r="N793"/>
      <c r="O793"/>
      <c r="P793"/>
      <c r="Q793"/>
      <c r="R793"/>
      <c r="S793"/>
      <c r="T793"/>
      <c r="U793"/>
      <c r="V793"/>
      <c r="W793"/>
      <c r="X793"/>
      <c r="Y793"/>
      <c r="Z793"/>
      <c r="AA793"/>
      <c r="AB793"/>
      <c r="AC793"/>
      <c r="AD793"/>
      <c r="AE793"/>
      <c r="AF793"/>
    </row>
    <row r="794" spans="1:32" ht="15.75" customHeight="1">
      <c r="A794"/>
      <c r="B794"/>
      <c r="C794"/>
      <c r="D794"/>
      <c r="E794"/>
      <c r="F794"/>
      <c r="G794"/>
      <c r="H794"/>
      <c r="I794"/>
      <c r="J794"/>
      <c r="K794"/>
      <c r="L794"/>
      <c r="M794"/>
      <c r="N794"/>
      <c r="O794"/>
      <c r="P794"/>
      <c r="Q794"/>
      <c r="R794"/>
      <c r="S794"/>
      <c r="T794"/>
      <c r="U794"/>
      <c r="V794"/>
      <c r="W794"/>
      <c r="X794"/>
      <c r="Y794"/>
      <c r="Z794"/>
      <c r="AA794"/>
      <c r="AB794"/>
      <c r="AC794"/>
      <c r="AD794"/>
      <c r="AE794"/>
      <c r="AF794"/>
    </row>
    <row r="795" spans="1:32" ht="15.75" customHeight="1">
      <c r="A795"/>
      <c r="B795"/>
      <c r="C795"/>
      <c r="D795"/>
      <c r="E795"/>
      <c r="F795"/>
      <c r="G795"/>
      <c r="H795"/>
      <c r="I795"/>
      <c r="J795"/>
      <c r="K795"/>
      <c r="L795"/>
      <c r="M795"/>
      <c r="N795"/>
      <c r="O795"/>
      <c r="P795"/>
      <c r="Q795"/>
      <c r="R795"/>
      <c r="S795"/>
      <c r="T795"/>
      <c r="U795"/>
      <c r="V795"/>
      <c r="W795"/>
      <c r="X795"/>
      <c r="Y795"/>
      <c r="Z795"/>
      <c r="AA795"/>
      <c r="AB795"/>
      <c r="AC795"/>
      <c r="AD795"/>
      <c r="AE795"/>
      <c r="AF795"/>
    </row>
    <row r="796" spans="1:32" ht="15.75" customHeight="1">
      <c r="A796"/>
      <c r="B796"/>
      <c r="C796"/>
      <c r="D796"/>
      <c r="E796"/>
      <c r="F796"/>
      <c r="G796"/>
      <c r="H796"/>
      <c r="I796"/>
      <c r="J796"/>
      <c r="K796"/>
      <c r="L796"/>
      <c r="M796"/>
      <c r="N796"/>
      <c r="O796"/>
      <c r="P796"/>
      <c r="Q796"/>
      <c r="R796"/>
      <c r="S796"/>
      <c r="T796"/>
      <c r="U796"/>
      <c r="V796"/>
      <c r="W796"/>
      <c r="X796"/>
      <c r="Y796"/>
      <c r="Z796"/>
      <c r="AA796"/>
      <c r="AB796"/>
      <c r="AC796"/>
      <c r="AD796"/>
      <c r="AE796"/>
      <c r="AF796"/>
    </row>
    <row r="797" spans="1:32" ht="15.75" customHeight="1">
      <c r="A797"/>
      <c r="B797"/>
      <c r="C797"/>
      <c r="D797"/>
      <c r="E797"/>
      <c r="F797"/>
      <c r="G797"/>
      <c r="H797"/>
      <c r="I797"/>
      <c r="J797"/>
      <c r="K797"/>
      <c r="L797"/>
      <c r="M797"/>
      <c r="N797"/>
      <c r="O797"/>
      <c r="P797"/>
      <c r="Q797"/>
      <c r="R797"/>
      <c r="S797"/>
      <c r="T797"/>
      <c r="U797"/>
      <c r="V797"/>
      <c r="W797"/>
      <c r="X797"/>
      <c r="Y797"/>
      <c r="Z797"/>
      <c r="AA797"/>
      <c r="AB797"/>
      <c r="AC797"/>
      <c r="AD797"/>
      <c r="AE797"/>
      <c r="AF797"/>
    </row>
    <row r="798" spans="1:32" ht="15.75" customHeight="1">
      <c r="A798"/>
      <c r="B798"/>
      <c r="C798"/>
      <c r="D798"/>
      <c r="E798"/>
      <c r="F798"/>
      <c r="G798"/>
      <c r="H798"/>
      <c r="I798"/>
      <c r="J798"/>
      <c r="K798"/>
      <c r="L798"/>
      <c r="M798"/>
      <c r="N798"/>
      <c r="O798"/>
      <c r="P798"/>
      <c r="Q798"/>
      <c r="R798"/>
      <c r="S798"/>
      <c r="T798"/>
      <c r="U798"/>
      <c r="V798"/>
      <c r="W798"/>
      <c r="X798"/>
      <c r="Y798"/>
      <c r="Z798"/>
      <c r="AA798"/>
      <c r="AB798"/>
      <c r="AC798"/>
      <c r="AD798"/>
      <c r="AE798"/>
      <c r="AF798"/>
    </row>
    <row r="799" spans="1:32" ht="15.75" customHeight="1">
      <c r="A799"/>
      <c r="B799"/>
      <c r="C799"/>
      <c r="D799"/>
      <c r="E799"/>
      <c r="F799"/>
      <c r="G799"/>
      <c r="H799"/>
      <c r="I799"/>
      <c r="J799"/>
      <c r="K799"/>
      <c r="L799"/>
      <c r="M799"/>
      <c r="N799"/>
      <c r="O799"/>
      <c r="P799"/>
      <c r="Q799"/>
      <c r="R799"/>
      <c r="S799"/>
      <c r="T799"/>
      <c r="U799"/>
      <c r="V799"/>
      <c r="W799"/>
      <c r="X799"/>
      <c r="Y799"/>
      <c r="Z799"/>
      <c r="AA799"/>
      <c r="AB799"/>
      <c r="AC799"/>
      <c r="AD799"/>
      <c r="AE799"/>
      <c r="AF799"/>
    </row>
    <row r="800" spans="1:32" ht="15.75" customHeight="1">
      <c r="A800"/>
      <c r="B800"/>
      <c r="C800"/>
      <c r="D800"/>
      <c r="E800"/>
      <c r="F800"/>
      <c r="G800"/>
      <c r="H800"/>
      <c r="I800"/>
      <c r="J800"/>
      <c r="K800"/>
      <c r="L800"/>
      <c r="M800"/>
      <c r="N800"/>
      <c r="O800"/>
      <c r="P800"/>
      <c r="Q800"/>
      <c r="R800"/>
      <c r="S800"/>
      <c r="T800"/>
      <c r="U800"/>
      <c r="V800"/>
      <c r="W800"/>
      <c r="X800"/>
      <c r="Y800"/>
      <c r="Z800"/>
      <c r="AA800"/>
      <c r="AB800"/>
      <c r="AC800"/>
      <c r="AD800"/>
      <c r="AE800"/>
      <c r="AF800"/>
    </row>
    <row r="801" spans="1:32" ht="15.75" customHeight="1">
      <c r="A801"/>
      <c r="B801"/>
      <c r="C801"/>
      <c r="D801"/>
      <c r="E801"/>
      <c r="F801"/>
      <c r="G801"/>
      <c r="H801"/>
      <c r="I801"/>
      <c r="J801"/>
      <c r="K801"/>
      <c r="L801"/>
      <c r="M801"/>
      <c r="N801"/>
      <c r="O801"/>
      <c r="P801"/>
      <c r="Q801"/>
      <c r="R801"/>
      <c r="S801"/>
      <c r="T801"/>
      <c r="U801"/>
      <c r="V801"/>
      <c r="W801"/>
      <c r="X801"/>
      <c r="Y801"/>
      <c r="Z801"/>
      <c r="AA801"/>
      <c r="AB801"/>
      <c r="AC801"/>
      <c r="AD801"/>
      <c r="AE801"/>
      <c r="AF801"/>
    </row>
    <row r="802" spans="1:32" ht="15.75" customHeight="1">
      <c r="A802"/>
      <c r="B802"/>
      <c r="C802"/>
      <c r="D802"/>
      <c r="E802"/>
      <c r="F802"/>
      <c r="G802"/>
      <c r="H802"/>
      <c r="I802"/>
      <c r="J802"/>
      <c r="K802"/>
      <c r="L802"/>
      <c r="M802"/>
      <c r="N802"/>
      <c r="O802"/>
      <c r="P802"/>
      <c r="Q802"/>
      <c r="R802"/>
      <c r="S802"/>
      <c r="T802"/>
      <c r="U802"/>
      <c r="V802"/>
      <c r="W802"/>
      <c r="X802"/>
      <c r="Y802"/>
      <c r="Z802"/>
      <c r="AA802"/>
      <c r="AB802"/>
      <c r="AC802"/>
      <c r="AD802"/>
      <c r="AE802"/>
      <c r="AF802"/>
    </row>
    <row r="803" spans="1:32" ht="15.75" customHeight="1">
      <c r="A803"/>
      <c r="B803"/>
      <c r="C803"/>
      <c r="D803"/>
      <c r="E803"/>
      <c r="F803"/>
      <c r="G803"/>
      <c r="H803"/>
      <c r="I803"/>
      <c r="J803"/>
      <c r="K803"/>
      <c r="L803"/>
      <c r="M803"/>
      <c r="N803"/>
      <c r="O803"/>
      <c r="P803"/>
      <c r="Q803"/>
      <c r="R803"/>
      <c r="S803"/>
      <c r="T803"/>
      <c r="U803"/>
      <c r="V803"/>
      <c r="W803"/>
      <c r="X803"/>
      <c r="Y803"/>
      <c r="Z803"/>
      <c r="AA803"/>
      <c r="AB803"/>
      <c r="AC803"/>
      <c r="AD803"/>
      <c r="AE803"/>
      <c r="AF803"/>
    </row>
    <row r="804" spans="1:32" ht="15.75" customHeight="1">
      <c r="A804"/>
      <c r="B804"/>
      <c r="C804"/>
      <c r="D804"/>
      <c r="E804"/>
      <c r="F804"/>
      <c r="G804"/>
      <c r="H804"/>
      <c r="I804"/>
      <c r="J804"/>
      <c r="K804"/>
      <c r="L804"/>
      <c r="M804"/>
      <c r="N804"/>
      <c r="O804"/>
      <c r="P804"/>
      <c r="Q804"/>
      <c r="R804"/>
      <c r="S804"/>
      <c r="T804"/>
      <c r="U804"/>
      <c r="V804"/>
      <c r="W804"/>
      <c r="X804"/>
      <c r="Y804"/>
      <c r="Z804"/>
      <c r="AA804"/>
      <c r="AB804"/>
      <c r="AC804"/>
      <c r="AD804"/>
      <c r="AE804"/>
      <c r="AF804"/>
    </row>
    <row r="805" spans="1:32" ht="15.75" customHeight="1">
      <c r="A805"/>
      <c r="B805"/>
      <c r="C805"/>
      <c r="D805"/>
      <c r="E805"/>
      <c r="F805"/>
      <c r="G805"/>
      <c r="H805"/>
      <c r="I805"/>
      <c r="J805"/>
      <c r="K805"/>
      <c r="L805"/>
      <c r="M805"/>
      <c r="N805"/>
      <c r="O805"/>
      <c r="P805"/>
      <c r="Q805"/>
      <c r="R805"/>
      <c r="S805"/>
      <c r="T805"/>
      <c r="U805"/>
      <c r="V805"/>
      <c r="W805"/>
      <c r="X805"/>
      <c r="Y805"/>
      <c r="Z805"/>
      <c r="AA805"/>
      <c r="AB805"/>
      <c r="AC805"/>
      <c r="AD805"/>
      <c r="AE805"/>
      <c r="AF805"/>
    </row>
    <row r="806" spans="1:32" ht="15.75" customHeight="1">
      <c r="A806"/>
      <c r="B806"/>
      <c r="C806"/>
      <c r="D806"/>
      <c r="E806"/>
      <c r="F806"/>
      <c r="G806"/>
      <c r="H806"/>
      <c r="I806"/>
      <c r="J806"/>
      <c r="K806"/>
      <c r="L806"/>
      <c r="M806"/>
      <c r="N806"/>
      <c r="O806"/>
      <c r="P806"/>
      <c r="Q806"/>
      <c r="R806"/>
      <c r="S806"/>
      <c r="T806"/>
      <c r="U806"/>
      <c r="V806"/>
      <c r="W806"/>
      <c r="X806"/>
      <c r="Y806"/>
      <c r="Z806"/>
      <c r="AA806"/>
      <c r="AB806"/>
      <c r="AC806"/>
      <c r="AD806"/>
      <c r="AE806"/>
      <c r="AF806"/>
    </row>
    <row r="807" spans="1:32" ht="15.75" customHeight="1">
      <c r="A807"/>
      <c r="B807"/>
      <c r="C807"/>
      <c r="D807"/>
      <c r="E807"/>
      <c r="F807"/>
      <c r="G807"/>
      <c r="H807"/>
      <c r="I807"/>
      <c r="J807"/>
      <c r="K807"/>
      <c r="L807"/>
      <c r="M807"/>
      <c r="N807"/>
      <c r="O807"/>
      <c r="P807"/>
      <c r="Q807"/>
      <c r="R807"/>
      <c r="S807"/>
      <c r="T807"/>
      <c r="U807"/>
      <c r="V807"/>
      <c r="W807"/>
      <c r="X807"/>
      <c r="Y807"/>
      <c r="Z807"/>
      <c r="AA807"/>
      <c r="AB807"/>
      <c r="AC807"/>
      <c r="AD807"/>
      <c r="AE807"/>
      <c r="AF807"/>
    </row>
    <row r="808" spans="1:32" ht="15.75" customHeight="1">
      <c r="A808"/>
      <c r="B808"/>
      <c r="C808"/>
      <c r="D808"/>
      <c r="E808"/>
      <c r="F808"/>
      <c r="G808"/>
      <c r="H808"/>
      <c r="I808"/>
      <c r="J808"/>
      <c r="K808"/>
      <c r="L808"/>
      <c r="M808"/>
      <c r="N808"/>
      <c r="O808"/>
      <c r="P808"/>
      <c r="Q808"/>
      <c r="R808"/>
      <c r="S808"/>
      <c r="T808"/>
      <c r="U808"/>
      <c r="V808"/>
      <c r="W808"/>
      <c r="X808"/>
      <c r="Y808"/>
      <c r="Z808"/>
      <c r="AA808"/>
      <c r="AB808"/>
      <c r="AC808"/>
      <c r="AD808"/>
      <c r="AE808"/>
      <c r="AF808"/>
    </row>
    <row r="809" spans="1:32" ht="15.75" customHeight="1">
      <c r="A809"/>
      <c r="B809"/>
      <c r="C809"/>
      <c r="D809"/>
      <c r="E809"/>
      <c r="F809"/>
      <c r="G809"/>
      <c r="H809"/>
      <c r="I809"/>
      <c r="J809"/>
      <c r="K809"/>
      <c r="L809"/>
      <c r="M809"/>
      <c r="N809"/>
      <c r="O809"/>
      <c r="P809"/>
      <c r="Q809"/>
      <c r="R809"/>
      <c r="S809"/>
      <c r="T809"/>
      <c r="U809"/>
      <c r="V809"/>
      <c r="W809"/>
      <c r="X809"/>
      <c r="Y809"/>
      <c r="Z809"/>
      <c r="AA809"/>
      <c r="AB809"/>
      <c r="AC809"/>
      <c r="AD809"/>
      <c r="AE809"/>
      <c r="AF809"/>
    </row>
    <row r="810" spans="1:32" ht="15.75" customHeight="1">
      <c r="A810"/>
      <c r="B810"/>
      <c r="C810"/>
      <c r="D810"/>
      <c r="E810"/>
      <c r="F810"/>
      <c r="G810"/>
      <c r="H810"/>
      <c r="I810"/>
      <c r="J810"/>
      <c r="K810"/>
      <c r="L810"/>
      <c r="M810"/>
      <c r="N810"/>
      <c r="O810"/>
      <c r="P810"/>
      <c r="Q810"/>
      <c r="R810"/>
      <c r="S810"/>
      <c r="T810"/>
      <c r="U810"/>
      <c r="V810"/>
      <c r="W810"/>
      <c r="X810"/>
      <c r="Y810"/>
      <c r="Z810"/>
      <c r="AA810"/>
      <c r="AB810"/>
      <c r="AC810"/>
      <c r="AD810"/>
      <c r="AE810"/>
      <c r="AF810"/>
    </row>
    <row r="811" spans="1:32" ht="15.75" customHeight="1">
      <c r="A811"/>
      <c r="B811"/>
      <c r="C811"/>
      <c r="D811"/>
      <c r="E811"/>
      <c r="F811"/>
      <c r="G811"/>
      <c r="H811"/>
      <c r="I811"/>
      <c r="J811"/>
      <c r="K811"/>
      <c r="L811"/>
      <c r="M811"/>
      <c r="N811"/>
      <c r="O811"/>
      <c r="P811"/>
      <c r="Q811"/>
      <c r="R811"/>
      <c r="S811"/>
      <c r="T811"/>
      <c r="U811"/>
      <c r="V811"/>
      <c r="W811"/>
      <c r="X811"/>
      <c r="Y811"/>
      <c r="Z811"/>
      <c r="AA811"/>
      <c r="AB811"/>
      <c r="AC811"/>
      <c r="AD811"/>
      <c r="AE811"/>
      <c r="AF811"/>
    </row>
    <row r="812" spans="1:32" ht="15.75" customHeight="1">
      <c r="A812"/>
      <c r="B812"/>
      <c r="C812"/>
      <c r="D812"/>
      <c r="E812"/>
      <c r="F812"/>
      <c r="G812"/>
      <c r="H812"/>
      <c r="I812"/>
      <c r="J812"/>
      <c r="K812"/>
      <c r="L812"/>
      <c r="M812"/>
      <c r="N812"/>
      <c r="O812"/>
      <c r="P812"/>
      <c r="Q812"/>
      <c r="R812"/>
      <c r="S812"/>
      <c r="T812"/>
      <c r="U812"/>
      <c r="V812"/>
      <c r="W812"/>
      <c r="X812"/>
      <c r="Y812"/>
      <c r="Z812"/>
      <c r="AA812"/>
      <c r="AB812"/>
      <c r="AC812"/>
      <c r="AD812"/>
      <c r="AE812"/>
      <c r="AF812"/>
    </row>
    <row r="813" spans="1:32" ht="15.75" customHeight="1">
      <c r="A813"/>
      <c r="B813"/>
      <c r="C813"/>
      <c r="D813"/>
      <c r="E813"/>
      <c r="F813"/>
      <c r="G813"/>
      <c r="H813"/>
      <c r="I813"/>
      <c r="J813"/>
      <c r="K813"/>
      <c r="L813"/>
      <c r="M813"/>
      <c r="N813"/>
      <c r="O813"/>
      <c r="P813"/>
      <c r="Q813"/>
      <c r="R813"/>
      <c r="S813"/>
      <c r="T813"/>
      <c r="U813"/>
      <c r="V813"/>
      <c r="W813"/>
      <c r="X813"/>
      <c r="Y813"/>
      <c r="Z813"/>
      <c r="AA813"/>
      <c r="AB813"/>
      <c r="AC813"/>
      <c r="AD813"/>
      <c r="AE813"/>
      <c r="AF813"/>
    </row>
    <row r="814" spans="1:32" ht="15.75" customHeight="1">
      <c r="A814"/>
      <c r="B814"/>
      <c r="C814"/>
      <c r="D814"/>
      <c r="E814"/>
      <c r="F814"/>
      <c r="G814"/>
      <c r="H814"/>
      <c r="I814"/>
      <c r="J814"/>
      <c r="K814"/>
      <c r="L814"/>
      <c r="M814"/>
      <c r="N814"/>
      <c r="O814"/>
      <c r="P814"/>
      <c r="Q814"/>
      <c r="R814"/>
      <c r="S814"/>
      <c r="T814"/>
      <c r="U814"/>
      <c r="V814"/>
      <c r="W814"/>
      <c r="X814"/>
      <c r="Y814"/>
      <c r="Z814"/>
      <c r="AA814"/>
      <c r="AB814"/>
      <c r="AC814"/>
      <c r="AD814"/>
      <c r="AE814"/>
      <c r="AF814"/>
    </row>
    <row r="815" spans="1:32" ht="15.75" customHeight="1">
      <c r="A815"/>
      <c r="B815"/>
      <c r="C815"/>
      <c r="D815"/>
      <c r="E815"/>
      <c r="F815"/>
      <c r="G815"/>
      <c r="H815"/>
      <c r="I815"/>
      <c r="J815"/>
      <c r="K815"/>
      <c r="L815"/>
      <c r="M815"/>
      <c r="N815"/>
      <c r="O815"/>
      <c r="P815"/>
      <c r="Q815"/>
      <c r="R815"/>
      <c r="S815"/>
      <c r="T815"/>
      <c r="U815"/>
      <c r="V815"/>
      <c r="W815"/>
      <c r="X815"/>
      <c r="Y815"/>
      <c r="Z815"/>
      <c r="AA815"/>
      <c r="AB815"/>
      <c r="AC815"/>
      <c r="AD815"/>
      <c r="AE815"/>
      <c r="AF815"/>
    </row>
    <row r="816" spans="1:32" ht="15.75" customHeight="1">
      <c r="A816"/>
      <c r="B816"/>
      <c r="C816"/>
      <c r="D816"/>
      <c r="E816"/>
      <c r="F816"/>
      <c r="G816"/>
      <c r="H816"/>
      <c r="I816"/>
      <c r="J816"/>
      <c r="K816"/>
      <c r="L816"/>
      <c r="M816"/>
      <c r="N816"/>
      <c r="O816"/>
      <c r="P816"/>
      <c r="Q816"/>
      <c r="R816"/>
      <c r="S816"/>
      <c r="T816"/>
      <c r="U816"/>
      <c r="V816"/>
      <c r="W816"/>
      <c r="X816"/>
      <c r="Y816"/>
      <c r="Z816"/>
      <c r="AA816"/>
      <c r="AB816"/>
      <c r="AC816"/>
      <c r="AD816"/>
      <c r="AE816"/>
      <c r="AF816"/>
    </row>
    <row r="817" spans="1:32" ht="15.75" customHeight="1">
      <c r="A817"/>
      <c r="B817"/>
      <c r="C817"/>
      <c r="D817"/>
      <c r="E817"/>
      <c r="F817"/>
      <c r="G817"/>
      <c r="H817"/>
      <c r="I817"/>
      <c r="J817"/>
      <c r="K817"/>
      <c r="L817"/>
      <c r="M817"/>
      <c r="N817"/>
      <c r="O817"/>
      <c r="P817"/>
      <c r="Q817"/>
      <c r="R817"/>
      <c r="S817"/>
      <c r="T817"/>
      <c r="U817"/>
      <c r="V817"/>
      <c r="W817"/>
      <c r="X817"/>
      <c r="Y817"/>
      <c r="Z817"/>
      <c r="AA817"/>
      <c r="AB817"/>
      <c r="AC817"/>
      <c r="AD817"/>
      <c r="AE817"/>
      <c r="AF817"/>
    </row>
    <row r="818" spans="1:32" ht="15.75" customHeight="1">
      <c r="A818"/>
      <c r="B818"/>
      <c r="C818"/>
      <c r="D818"/>
      <c r="E818"/>
      <c r="F818"/>
      <c r="G818"/>
      <c r="H818"/>
      <c r="I818"/>
      <c r="J818"/>
      <c r="K818"/>
      <c r="L818"/>
      <c r="M818"/>
      <c r="N818"/>
      <c r="O818"/>
      <c r="P818"/>
      <c r="Q818"/>
      <c r="R818"/>
      <c r="S818"/>
      <c r="T818"/>
      <c r="U818"/>
      <c r="V818"/>
      <c r="W818"/>
      <c r="X818"/>
      <c r="Y818"/>
      <c r="Z818"/>
      <c r="AA818"/>
      <c r="AB818"/>
      <c r="AC818"/>
      <c r="AD818"/>
      <c r="AE818"/>
      <c r="AF818"/>
    </row>
    <row r="819" spans="1:32" ht="15.75" customHeight="1">
      <c r="A819"/>
      <c r="B819"/>
      <c r="C819"/>
      <c r="D819"/>
      <c r="E819"/>
      <c r="F819"/>
      <c r="G819"/>
      <c r="H819"/>
      <c r="I819"/>
      <c r="J819"/>
      <c r="K819"/>
      <c r="L819"/>
      <c r="M819"/>
      <c r="N819"/>
      <c r="O819"/>
      <c r="P819"/>
      <c r="Q819"/>
      <c r="R819"/>
      <c r="S819"/>
      <c r="T819"/>
      <c r="U819"/>
      <c r="V819"/>
      <c r="W819"/>
      <c r="X819"/>
      <c r="Y819"/>
      <c r="Z819"/>
      <c r="AA819"/>
      <c r="AB819"/>
      <c r="AC819"/>
      <c r="AD819"/>
      <c r="AE819"/>
      <c r="AF819"/>
    </row>
    <row r="820" spans="1:32" ht="15.75" customHeight="1">
      <c r="A820"/>
      <c r="B820"/>
      <c r="C820"/>
      <c r="D820"/>
      <c r="E820"/>
      <c r="F820"/>
      <c r="G820"/>
      <c r="H820"/>
      <c r="I820"/>
      <c r="J820"/>
      <c r="K820"/>
      <c r="L820"/>
      <c r="M820"/>
      <c r="N820"/>
      <c r="O820"/>
      <c r="P820"/>
      <c r="Q820"/>
      <c r="R820"/>
      <c r="S820"/>
      <c r="T820"/>
      <c r="U820"/>
      <c r="V820"/>
      <c r="W820"/>
      <c r="X820"/>
      <c r="Y820"/>
      <c r="Z820"/>
      <c r="AA820"/>
      <c r="AB820"/>
      <c r="AC820"/>
      <c r="AD820"/>
      <c r="AE820"/>
      <c r="AF820"/>
    </row>
    <row r="821" spans="1:32" ht="15.75" customHeight="1">
      <c r="A821"/>
      <c r="B821"/>
      <c r="C821"/>
      <c r="D821"/>
      <c r="E821"/>
      <c r="F821"/>
      <c r="G821"/>
      <c r="H821"/>
      <c r="I821"/>
      <c r="J821"/>
      <c r="K821"/>
      <c r="L821"/>
      <c r="M821"/>
      <c r="N821"/>
      <c r="O821"/>
      <c r="P821"/>
      <c r="Q821"/>
      <c r="R821"/>
      <c r="S821"/>
      <c r="T821"/>
      <c r="U821"/>
      <c r="V821"/>
      <c r="W821"/>
      <c r="X821"/>
      <c r="Y821"/>
      <c r="Z821"/>
      <c r="AA821"/>
      <c r="AB821"/>
      <c r="AC821"/>
      <c r="AD821"/>
      <c r="AE821"/>
      <c r="AF821"/>
    </row>
    <row r="822" spans="1:32" ht="15.75" customHeight="1">
      <c r="A822"/>
      <c r="B822"/>
      <c r="C822"/>
      <c r="D822"/>
      <c r="E822"/>
      <c r="F822"/>
      <c r="G822"/>
      <c r="H822"/>
      <c r="I822"/>
      <c r="J822"/>
      <c r="K822"/>
      <c r="L822"/>
      <c r="M822"/>
      <c r="N822"/>
      <c r="O822"/>
      <c r="P822"/>
      <c r="Q822"/>
      <c r="R822"/>
      <c r="S822"/>
      <c r="T822"/>
      <c r="U822"/>
      <c r="V822"/>
      <c r="W822"/>
      <c r="X822"/>
      <c r="Y822"/>
      <c r="Z822"/>
      <c r="AA822"/>
      <c r="AB822"/>
      <c r="AC822"/>
      <c r="AD822"/>
      <c r="AE822"/>
      <c r="AF822"/>
    </row>
    <row r="823" spans="1:32" ht="15.75" customHeight="1">
      <c r="A823"/>
      <c r="B823"/>
      <c r="C823"/>
      <c r="D823"/>
      <c r="E823"/>
      <c r="F823"/>
      <c r="G823"/>
      <c r="H823"/>
      <c r="I823"/>
      <c r="J823"/>
      <c r="K823"/>
      <c r="L823"/>
      <c r="M823"/>
      <c r="N823"/>
      <c r="O823"/>
      <c r="P823"/>
      <c r="Q823"/>
      <c r="R823"/>
      <c r="S823"/>
      <c r="T823"/>
      <c r="U823"/>
      <c r="V823"/>
      <c r="W823"/>
      <c r="X823"/>
      <c r="Y823"/>
      <c r="Z823"/>
      <c r="AA823"/>
      <c r="AB823"/>
      <c r="AC823"/>
      <c r="AD823"/>
      <c r="AE823"/>
      <c r="AF823"/>
    </row>
    <row r="824" spans="1:32" ht="15.75" customHeight="1">
      <c r="A824"/>
      <c r="B824"/>
      <c r="C824"/>
      <c r="D824"/>
      <c r="E824"/>
      <c r="F824"/>
      <c r="G824"/>
      <c r="H824"/>
      <c r="I824"/>
      <c r="J824"/>
      <c r="K824"/>
      <c r="L824"/>
      <c r="M824"/>
      <c r="N824"/>
      <c r="O824"/>
      <c r="P824"/>
      <c r="Q824"/>
      <c r="R824"/>
      <c r="S824"/>
      <c r="T824"/>
      <c r="U824"/>
      <c r="V824"/>
      <c r="W824"/>
      <c r="X824"/>
      <c r="Y824"/>
      <c r="Z824"/>
      <c r="AA824"/>
      <c r="AB824"/>
      <c r="AC824"/>
      <c r="AD824"/>
      <c r="AE824"/>
      <c r="AF824"/>
    </row>
    <row r="825" spans="1:32" ht="15.75" customHeight="1">
      <c r="A825"/>
      <c r="B825"/>
      <c r="C825"/>
      <c r="D825"/>
      <c r="E825"/>
      <c r="F825"/>
      <c r="G825"/>
      <c r="H825"/>
      <c r="I825"/>
      <c r="J825"/>
      <c r="K825"/>
      <c r="L825"/>
      <c r="M825"/>
      <c r="N825"/>
      <c r="O825"/>
      <c r="P825"/>
      <c r="Q825"/>
      <c r="R825"/>
      <c r="S825"/>
      <c r="T825"/>
      <c r="U825"/>
      <c r="V825"/>
      <c r="W825"/>
      <c r="X825"/>
      <c r="Y825"/>
      <c r="Z825"/>
      <c r="AA825"/>
      <c r="AB825"/>
      <c r="AC825"/>
      <c r="AD825"/>
      <c r="AE825"/>
      <c r="AF825"/>
    </row>
    <row r="826" spans="1:32" ht="15.75" customHeight="1">
      <c r="A826"/>
      <c r="B826"/>
      <c r="C826"/>
      <c r="D826"/>
      <c r="E826"/>
      <c r="F826"/>
      <c r="G826"/>
      <c r="H826"/>
      <c r="I826"/>
      <c r="J826"/>
      <c r="K826"/>
      <c r="L826"/>
      <c r="M826"/>
      <c r="N826"/>
      <c r="O826"/>
      <c r="P826"/>
      <c r="Q826"/>
      <c r="R826"/>
      <c r="S826"/>
      <c r="T826"/>
      <c r="U826"/>
      <c r="V826"/>
      <c r="W826"/>
      <c r="X826"/>
      <c r="Y826"/>
      <c r="Z826"/>
      <c r="AA826"/>
      <c r="AB826"/>
      <c r="AC826"/>
      <c r="AD826"/>
      <c r="AE826"/>
      <c r="AF826"/>
    </row>
    <row r="827" spans="1:32" ht="15.75" customHeight="1">
      <c r="A827"/>
      <c r="B827"/>
      <c r="C827"/>
      <c r="D827"/>
      <c r="E827"/>
      <c r="F827"/>
      <c r="G827"/>
      <c r="H827"/>
      <c r="I827"/>
      <c r="J827"/>
      <c r="K827"/>
      <c r="L827"/>
      <c r="M827"/>
      <c r="N827"/>
      <c r="O827"/>
      <c r="P827"/>
      <c r="Q827"/>
      <c r="R827"/>
      <c r="S827"/>
      <c r="T827"/>
      <c r="U827"/>
      <c r="V827"/>
      <c r="W827"/>
      <c r="X827"/>
      <c r="Y827"/>
      <c r="Z827"/>
      <c r="AA827"/>
      <c r="AB827"/>
      <c r="AC827"/>
      <c r="AD827"/>
      <c r="AE827"/>
      <c r="AF827"/>
    </row>
    <row r="828" spans="1:32" ht="15.75" customHeight="1">
      <c r="A828"/>
      <c r="B828"/>
      <c r="C828"/>
      <c r="D828"/>
      <c r="E828"/>
      <c r="F828"/>
      <c r="G828"/>
      <c r="H828"/>
      <c r="I828"/>
      <c r="J828"/>
      <c r="K828"/>
      <c r="L828"/>
      <c r="M828"/>
      <c r="N828"/>
      <c r="O828"/>
      <c r="P828"/>
      <c r="Q828"/>
      <c r="R828"/>
      <c r="S828"/>
      <c r="T828"/>
      <c r="U828"/>
      <c r="V828"/>
      <c r="W828"/>
      <c r="X828"/>
      <c r="Y828"/>
      <c r="Z828"/>
      <c r="AA828"/>
      <c r="AB828"/>
      <c r="AC828"/>
      <c r="AD828"/>
      <c r="AE828"/>
      <c r="AF828"/>
    </row>
    <row r="829" spans="1:32" ht="15.75" customHeight="1">
      <c r="A829"/>
      <c r="B829"/>
      <c r="C829"/>
      <c r="D829"/>
      <c r="E829"/>
      <c r="F829"/>
      <c r="G829"/>
      <c r="H829"/>
      <c r="I829"/>
      <c r="J829"/>
      <c r="K829"/>
      <c r="L829"/>
      <c r="M829"/>
      <c r="N829"/>
      <c r="O829"/>
      <c r="P829"/>
      <c r="Q829"/>
      <c r="R829"/>
      <c r="S829"/>
      <c r="T829"/>
      <c r="U829"/>
      <c r="V829"/>
      <c r="W829"/>
      <c r="X829"/>
      <c r="Y829"/>
      <c r="Z829"/>
      <c r="AA829"/>
      <c r="AB829"/>
      <c r="AC829"/>
      <c r="AD829"/>
      <c r="AE829"/>
      <c r="AF829"/>
    </row>
    <row r="830" spans="1:32" ht="15.75" customHeight="1">
      <c r="A830"/>
      <c r="B830"/>
      <c r="C830"/>
      <c r="D830"/>
      <c r="E830"/>
      <c r="F830"/>
      <c r="G830"/>
      <c r="H830"/>
      <c r="I830"/>
      <c r="J830"/>
      <c r="K830"/>
      <c r="L830"/>
      <c r="M830"/>
      <c r="N830"/>
      <c r="O830"/>
      <c r="P830"/>
      <c r="Q830"/>
      <c r="R830"/>
      <c r="S830"/>
      <c r="T830"/>
      <c r="U830"/>
      <c r="V830"/>
      <c r="W830"/>
      <c r="X830"/>
      <c r="Y830"/>
      <c r="Z830"/>
      <c r="AA830"/>
      <c r="AB830"/>
      <c r="AC830"/>
      <c r="AD830"/>
      <c r="AE830"/>
      <c r="AF830"/>
    </row>
    <row r="831" spans="1:32" ht="15.75" customHeight="1">
      <c r="A831"/>
      <c r="B831"/>
      <c r="C831"/>
      <c r="D831"/>
      <c r="E831"/>
      <c r="F831"/>
      <c r="G831"/>
      <c r="H831"/>
      <c r="I831"/>
      <c r="J831"/>
      <c r="K831"/>
      <c r="L831"/>
      <c r="M831"/>
      <c r="N831"/>
      <c r="O831"/>
      <c r="P831"/>
      <c r="Q831"/>
      <c r="R831"/>
      <c r="S831"/>
      <c r="T831"/>
      <c r="U831"/>
      <c r="V831"/>
      <c r="W831"/>
      <c r="X831"/>
      <c r="Y831"/>
      <c r="Z831"/>
      <c r="AA831"/>
      <c r="AB831"/>
      <c r="AC831"/>
      <c r="AD831"/>
      <c r="AE831"/>
      <c r="AF831"/>
    </row>
    <row r="832" spans="1:32" ht="15.75" customHeight="1">
      <c r="A832"/>
      <c r="B832"/>
      <c r="C832"/>
      <c r="D832"/>
      <c r="E832"/>
      <c r="F832"/>
      <c r="G832"/>
      <c r="H832"/>
      <c r="I832"/>
      <c r="J832"/>
      <c r="K832"/>
      <c r="L832"/>
      <c r="M832"/>
      <c r="N832"/>
      <c r="O832"/>
      <c r="P832"/>
      <c r="Q832"/>
      <c r="R832"/>
      <c r="S832"/>
      <c r="T832"/>
      <c r="U832"/>
      <c r="V832"/>
      <c r="W832"/>
      <c r="X832"/>
      <c r="Y832"/>
      <c r="Z832"/>
      <c r="AA832"/>
      <c r="AB832"/>
      <c r="AC832"/>
      <c r="AD832"/>
      <c r="AE832"/>
      <c r="AF832"/>
    </row>
    <row r="833" spans="1:32" ht="15.75" customHeight="1">
      <c r="A833"/>
      <c r="B833"/>
      <c r="C833"/>
      <c r="D833"/>
      <c r="E833"/>
      <c r="F833"/>
      <c r="G833"/>
      <c r="H833"/>
      <c r="I833"/>
      <c r="J833"/>
      <c r="K833"/>
      <c r="L833"/>
      <c r="M833"/>
      <c r="N833"/>
      <c r="O833"/>
      <c r="P833"/>
      <c r="Q833"/>
      <c r="R833"/>
      <c r="S833"/>
      <c r="T833"/>
      <c r="U833"/>
      <c r="V833"/>
      <c r="W833"/>
      <c r="X833"/>
      <c r="Y833"/>
      <c r="Z833"/>
      <c r="AA833"/>
      <c r="AB833"/>
      <c r="AC833"/>
      <c r="AD833"/>
      <c r="AE833"/>
      <c r="AF833"/>
    </row>
    <row r="834" spans="1:32" ht="15.75" customHeight="1">
      <c r="A834"/>
      <c r="B834"/>
      <c r="C834"/>
      <c r="D834"/>
      <c r="E834"/>
      <c r="F834"/>
      <c r="G834"/>
      <c r="H834"/>
      <c r="I834"/>
      <c r="J834"/>
      <c r="K834"/>
      <c r="L834"/>
      <c r="M834"/>
      <c r="N834"/>
      <c r="O834"/>
      <c r="P834"/>
      <c r="Q834"/>
      <c r="R834"/>
      <c r="S834"/>
      <c r="T834"/>
      <c r="U834"/>
      <c r="V834"/>
      <c r="W834"/>
      <c r="X834"/>
      <c r="Y834"/>
      <c r="Z834"/>
      <c r="AA834"/>
      <c r="AB834"/>
      <c r="AC834"/>
      <c r="AD834"/>
      <c r="AE834"/>
      <c r="AF834"/>
    </row>
    <row r="835" spans="1:32" ht="15.75" customHeight="1">
      <c r="A835"/>
      <c r="B835"/>
      <c r="C835"/>
      <c r="D835"/>
      <c r="E835"/>
      <c r="F835"/>
      <c r="G835"/>
      <c r="H835"/>
      <c r="I835"/>
      <c r="J835"/>
      <c r="K835"/>
      <c r="L835"/>
      <c r="M835"/>
      <c r="N835"/>
      <c r="O835"/>
      <c r="P835"/>
      <c r="Q835"/>
      <c r="R835"/>
      <c r="S835"/>
      <c r="T835"/>
      <c r="U835"/>
      <c r="V835"/>
      <c r="W835"/>
      <c r="X835"/>
      <c r="Y835"/>
      <c r="Z835"/>
      <c r="AA835"/>
      <c r="AB835"/>
      <c r="AC835"/>
      <c r="AD835"/>
      <c r="AE835"/>
      <c r="AF835"/>
    </row>
    <row r="836" spans="1:32" ht="15.75" customHeight="1">
      <c r="A836"/>
      <c r="B836"/>
      <c r="C836"/>
      <c r="D836"/>
      <c r="E836"/>
      <c r="F836"/>
      <c r="G836"/>
      <c r="H836"/>
      <c r="I836"/>
      <c r="J836"/>
      <c r="K836"/>
      <c r="L836"/>
      <c r="M836"/>
      <c r="N836"/>
      <c r="O836"/>
      <c r="P836"/>
      <c r="Q836"/>
      <c r="R836"/>
      <c r="S836"/>
      <c r="T836"/>
      <c r="U836"/>
      <c r="V836"/>
      <c r="W836"/>
      <c r="X836"/>
      <c r="Y836"/>
      <c r="Z836"/>
      <c r="AA836"/>
      <c r="AB836"/>
      <c r="AC836"/>
      <c r="AD836"/>
      <c r="AE836"/>
      <c r="AF836"/>
    </row>
    <row r="837" spans="1:32" ht="15.75" customHeight="1">
      <c r="A837"/>
      <c r="B837"/>
      <c r="C837"/>
      <c r="D837"/>
      <c r="E837"/>
      <c r="F837"/>
      <c r="G837"/>
      <c r="H837"/>
      <c r="I837"/>
      <c r="J837"/>
      <c r="K837"/>
      <c r="L837"/>
      <c r="M837"/>
      <c r="N837"/>
      <c r="O837"/>
      <c r="P837"/>
      <c r="Q837"/>
      <c r="R837"/>
      <c r="S837"/>
      <c r="T837"/>
      <c r="U837"/>
      <c r="V837"/>
      <c r="W837"/>
      <c r="X837"/>
      <c r="Y837"/>
      <c r="Z837"/>
      <c r="AA837"/>
      <c r="AB837"/>
      <c r="AC837"/>
      <c r="AD837"/>
      <c r="AE837"/>
      <c r="AF837"/>
    </row>
    <row r="838" spans="1:32" ht="15.75" customHeight="1">
      <c r="A838"/>
      <c r="B838"/>
      <c r="C838"/>
      <c r="D838"/>
      <c r="E838"/>
      <c r="F838"/>
      <c r="G838"/>
      <c r="H838"/>
      <c r="I838"/>
      <c r="J838"/>
      <c r="K838"/>
      <c r="L838"/>
      <c r="M838"/>
      <c r="N838"/>
      <c r="O838"/>
      <c r="P838"/>
      <c r="Q838"/>
      <c r="R838"/>
      <c r="S838"/>
      <c r="T838"/>
      <c r="U838"/>
      <c r="V838"/>
      <c r="W838"/>
      <c r="X838"/>
      <c r="Y838"/>
      <c r="Z838"/>
      <c r="AA838"/>
      <c r="AB838"/>
      <c r="AC838"/>
      <c r="AD838"/>
      <c r="AE838"/>
      <c r="AF838"/>
    </row>
    <row r="839" spans="1:32" ht="15.75" customHeight="1">
      <c r="A839"/>
      <c r="B839"/>
      <c r="C839"/>
      <c r="D839"/>
      <c r="E839"/>
      <c r="F839"/>
      <c r="G839"/>
      <c r="H839"/>
      <c r="I839"/>
      <c r="J839"/>
      <c r="K839"/>
      <c r="L839"/>
      <c r="M839"/>
      <c r="N839"/>
      <c r="O839"/>
      <c r="P839"/>
      <c r="Q839"/>
      <c r="R839"/>
      <c r="S839"/>
      <c r="T839"/>
      <c r="U839"/>
      <c r="V839"/>
      <c r="W839"/>
      <c r="X839"/>
      <c r="Y839"/>
      <c r="Z839"/>
      <c r="AA839"/>
      <c r="AB839"/>
      <c r="AC839"/>
      <c r="AD839"/>
      <c r="AE839"/>
      <c r="AF839"/>
    </row>
    <row r="840" spans="1:32" ht="15.75" customHeight="1">
      <c r="A840"/>
      <c r="B840"/>
      <c r="C840"/>
      <c r="D840"/>
      <c r="E840"/>
      <c r="F840"/>
      <c r="G840"/>
      <c r="H840"/>
      <c r="I840"/>
      <c r="J840"/>
      <c r="K840"/>
      <c r="L840"/>
      <c r="M840"/>
      <c r="N840"/>
      <c r="O840"/>
      <c r="P840"/>
      <c r="Q840"/>
      <c r="R840"/>
      <c r="S840"/>
      <c r="T840"/>
      <c r="U840"/>
      <c r="V840"/>
      <c r="W840"/>
      <c r="X840"/>
      <c r="Y840"/>
      <c r="Z840"/>
      <c r="AA840"/>
      <c r="AB840"/>
      <c r="AC840"/>
      <c r="AD840"/>
      <c r="AE840"/>
      <c r="AF840"/>
    </row>
    <row r="841" spans="1:32" ht="15.75" customHeight="1">
      <c r="A841"/>
      <c r="B841"/>
      <c r="C841"/>
      <c r="D841"/>
      <c r="E841"/>
      <c r="F841"/>
      <c r="G841"/>
      <c r="H841"/>
      <c r="I841"/>
      <c r="J841"/>
      <c r="K841"/>
      <c r="L841"/>
      <c r="M841"/>
      <c r="N841"/>
      <c r="O841"/>
      <c r="P841"/>
      <c r="Q841"/>
      <c r="R841"/>
      <c r="S841"/>
      <c r="T841"/>
      <c r="U841"/>
      <c r="V841"/>
      <c r="W841"/>
      <c r="X841"/>
      <c r="Y841"/>
      <c r="Z841"/>
      <c r="AA841"/>
      <c r="AB841"/>
      <c r="AC841"/>
      <c r="AD841"/>
      <c r="AE841"/>
      <c r="AF841"/>
    </row>
    <row r="842" spans="1:32" ht="15.75" customHeight="1">
      <c r="A842"/>
      <c r="B842"/>
      <c r="C842"/>
      <c r="D842"/>
      <c r="E842"/>
      <c r="F842"/>
      <c r="G842"/>
      <c r="H842"/>
      <c r="I842"/>
      <c r="J842"/>
      <c r="K842"/>
      <c r="L842"/>
      <c r="M842"/>
      <c r="N842"/>
      <c r="O842"/>
      <c r="P842"/>
      <c r="Q842"/>
      <c r="R842"/>
      <c r="S842"/>
      <c r="T842"/>
      <c r="U842"/>
      <c r="V842"/>
      <c r="W842"/>
      <c r="X842"/>
      <c r="Y842"/>
      <c r="Z842"/>
      <c r="AA842"/>
      <c r="AB842"/>
      <c r="AC842"/>
      <c r="AD842"/>
      <c r="AE842"/>
      <c r="AF842"/>
    </row>
    <row r="843" spans="1:32" ht="15.75" customHeight="1">
      <c r="A843"/>
      <c r="B843"/>
      <c r="C843"/>
      <c r="D843"/>
      <c r="E843"/>
      <c r="F843"/>
      <c r="G843"/>
      <c r="H843"/>
      <c r="I843"/>
      <c r="J843"/>
      <c r="K843"/>
      <c r="L843"/>
      <c r="M843"/>
      <c r="N843"/>
      <c r="O843"/>
      <c r="P843"/>
      <c r="Q843"/>
      <c r="R843"/>
      <c r="S843"/>
      <c r="T843"/>
      <c r="U843"/>
      <c r="V843"/>
      <c r="W843"/>
      <c r="X843"/>
      <c r="Y843"/>
      <c r="Z843"/>
      <c r="AA843"/>
      <c r="AB843"/>
      <c r="AC843"/>
      <c r="AD843"/>
      <c r="AE843"/>
      <c r="AF843"/>
    </row>
    <row r="844" spans="1:32" ht="15.75" customHeight="1">
      <c r="A844"/>
      <c r="B844"/>
      <c r="C844"/>
      <c r="D844"/>
      <c r="E844"/>
      <c r="F844"/>
      <c r="G844"/>
      <c r="H844"/>
      <c r="I844"/>
      <c r="J844"/>
      <c r="K844"/>
      <c r="L844"/>
      <c r="M844"/>
      <c r="N844"/>
      <c r="O844"/>
      <c r="P844"/>
      <c r="Q844"/>
      <c r="R844"/>
      <c r="S844"/>
      <c r="T844"/>
      <c r="U844"/>
      <c r="V844"/>
      <c r="W844"/>
      <c r="X844"/>
      <c r="Y844"/>
      <c r="Z844"/>
      <c r="AA844"/>
      <c r="AB844"/>
      <c r="AC844"/>
      <c r="AD844"/>
      <c r="AE844"/>
      <c r="AF844"/>
    </row>
    <row r="845" spans="1:32" ht="15.75" customHeight="1">
      <c r="A845"/>
      <c r="B845"/>
      <c r="C845"/>
      <c r="D845"/>
      <c r="E845"/>
      <c r="F845"/>
      <c r="G845"/>
      <c r="H845"/>
      <c r="I845"/>
      <c r="J845"/>
      <c r="K845"/>
      <c r="L845"/>
      <c r="M845"/>
      <c r="N845"/>
      <c r="O845"/>
      <c r="P845"/>
      <c r="Q845"/>
      <c r="R845"/>
      <c r="S845"/>
      <c r="T845"/>
      <c r="U845"/>
      <c r="V845"/>
      <c r="W845"/>
      <c r="X845"/>
      <c r="Y845"/>
      <c r="Z845"/>
      <c r="AA845"/>
      <c r="AB845"/>
      <c r="AC845"/>
      <c r="AD845"/>
      <c r="AE845"/>
      <c r="AF845"/>
    </row>
    <row r="846" spans="1:32" ht="15.75" customHeight="1">
      <c r="A846"/>
      <c r="B846"/>
      <c r="C846"/>
      <c r="D846"/>
      <c r="E846"/>
      <c r="F846"/>
      <c r="G846"/>
      <c r="H846"/>
      <c r="I846"/>
      <c r="J846"/>
      <c r="K846"/>
      <c r="L846"/>
      <c r="M846"/>
      <c r="N846"/>
      <c r="O846"/>
      <c r="P846"/>
      <c r="Q846"/>
      <c r="R846"/>
      <c r="S846"/>
      <c r="T846"/>
      <c r="U846"/>
      <c r="V846"/>
      <c r="W846"/>
      <c r="X846"/>
      <c r="Y846"/>
      <c r="Z846"/>
      <c r="AA846"/>
      <c r="AB846"/>
      <c r="AC846"/>
      <c r="AD846"/>
      <c r="AE846"/>
      <c r="AF846"/>
    </row>
    <row r="847" spans="1:32" ht="15.75" customHeight="1">
      <c r="A847"/>
      <c r="B847"/>
      <c r="C847"/>
      <c r="D847"/>
      <c r="E847"/>
      <c r="F847"/>
      <c r="G847"/>
      <c r="H847"/>
      <c r="I847"/>
      <c r="J847"/>
      <c r="K847"/>
      <c r="L847"/>
      <c r="M847"/>
      <c r="N847"/>
      <c r="O847"/>
      <c r="P847"/>
      <c r="Q847"/>
      <c r="R847"/>
      <c r="S847"/>
      <c r="T847"/>
      <c r="U847"/>
      <c r="V847"/>
      <c r="W847"/>
      <c r="X847"/>
      <c r="Y847"/>
      <c r="Z847"/>
      <c r="AA847"/>
      <c r="AB847"/>
      <c r="AC847"/>
      <c r="AD847"/>
      <c r="AE847"/>
      <c r="AF847"/>
    </row>
    <row r="848" spans="1:32" ht="15.75" customHeight="1">
      <c r="A848"/>
      <c r="B848"/>
      <c r="C848"/>
      <c r="D848"/>
      <c r="E848"/>
      <c r="F848"/>
      <c r="G848"/>
      <c r="H848"/>
      <c r="I848"/>
      <c r="J848"/>
      <c r="K848"/>
      <c r="L848"/>
      <c r="M848"/>
      <c r="N848"/>
      <c r="O848"/>
      <c r="P848"/>
      <c r="Q848"/>
      <c r="R848"/>
      <c r="S848"/>
      <c r="T848"/>
      <c r="U848"/>
      <c r="V848"/>
      <c r="W848"/>
      <c r="X848"/>
      <c r="Y848"/>
      <c r="Z848"/>
      <c r="AA848"/>
      <c r="AB848"/>
      <c r="AC848"/>
      <c r="AD848"/>
      <c r="AE848"/>
      <c r="AF848"/>
    </row>
    <row r="849" spans="1:32" ht="15.75" customHeight="1">
      <c r="A849"/>
      <c r="B849"/>
      <c r="C849"/>
      <c r="D849"/>
      <c r="E849"/>
      <c r="F849"/>
      <c r="G849"/>
      <c r="H849"/>
      <c r="I849"/>
      <c r="J849"/>
      <c r="K849"/>
      <c r="L849"/>
      <c r="M849"/>
      <c r="N849"/>
      <c r="O849"/>
      <c r="P849"/>
      <c r="Q849"/>
      <c r="R849"/>
      <c r="S849"/>
      <c r="T849"/>
      <c r="U849"/>
      <c r="V849"/>
      <c r="W849"/>
      <c r="X849"/>
      <c r="Y849"/>
      <c r="Z849"/>
      <c r="AA849"/>
      <c r="AB849"/>
      <c r="AC849"/>
      <c r="AD849"/>
      <c r="AE849"/>
      <c r="AF849"/>
    </row>
    <row r="850" spans="1:32" ht="15.75" customHeight="1">
      <c r="A850"/>
      <c r="B850"/>
      <c r="C850"/>
      <c r="D850"/>
      <c r="E850"/>
      <c r="F850"/>
      <c r="G850"/>
      <c r="H850"/>
      <c r="I850"/>
      <c r="J850"/>
      <c r="K850"/>
      <c r="L850"/>
      <c r="M850"/>
      <c r="N850"/>
      <c r="O850"/>
      <c r="P850"/>
      <c r="Q850"/>
      <c r="R850"/>
      <c r="S850"/>
      <c r="T850"/>
      <c r="U850"/>
      <c r="V850"/>
      <c r="W850"/>
      <c r="X850"/>
      <c r="Y850"/>
      <c r="Z850"/>
      <c r="AA850"/>
      <c r="AB850"/>
      <c r="AC850"/>
      <c r="AD850"/>
      <c r="AE850"/>
      <c r="AF850"/>
    </row>
    <row r="851" spans="1:32" ht="15.75" customHeight="1">
      <c r="A851"/>
      <c r="B851"/>
      <c r="C851"/>
      <c r="D851"/>
      <c r="E851"/>
      <c r="F851"/>
      <c r="G851"/>
      <c r="H851"/>
      <c r="I851"/>
      <c r="J851"/>
      <c r="K851"/>
      <c r="L851"/>
      <c r="M851"/>
      <c r="N851"/>
      <c r="O851"/>
      <c r="P851"/>
      <c r="Q851"/>
      <c r="R851"/>
      <c r="S851"/>
      <c r="T851"/>
      <c r="U851"/>
      <c r="V851"/>
      <c r="W851"/>
      <c r="X851"/>
      <c r="Y851"/>
      <c r="Z851"/>
      <c r="AA851"/>
      <c r="AB851"/>
      <c r="AC851"/>
      <c r="AD851"/>
      <c r="AE851"/>
      <c r="AF851"/>
    </row>
    <row r="852" spans="1:32" ht="15.75" customHeight="1">
      <c r="A852"/>
      <c r="B852"/>
      <c r="C852"/>
      <c r="D852"/>
      <c r="E852"/>
      <c r="F852"/>
      <c r="G852"/>
      <c r="H852"/>
      <c r="I852"/>
      <c r="J852"/>
      <c r="K852"/>
      <c r="L852"/>
      <c r="M852"/>
      <c r="N852"/>
      <c r="O852"/>
      <c r="P852"/>
      <c r="Q852"/>
      <c r="R852"/>
      <c r="S852"/>
      <c r="T852"/>
      <c r="U852"/>
      <c r="V852"/>
      <c r="W852"/>
      <c r="X852"/>
      <c r="Y852"/>
      <c r="Z852"/>
      <c r="AA852"/>
      <c r="AB852"/>
      <c r="AC852"/>
      <c r="AD852"/>
      <c r="AE852"/>
      <c r="AF852"/>
    </row>
    <row r="853" spans="1:32" ht="15.75" customHeight="1">
      <c r="A853"/>
      <c r="B853"/>
      <c r="C853"/>
      <c r="D853"/>
      <c r="E853"/>
      <c r="F853"/>
      <c r="G853"/>
      <c r="H853"/>
      <c r="I853"/>
      <c r="J853"/>
      <c r="K853"/>
      <c r="L853"/>
      <c r="M853"/>
      <c r="N853"/>
      <c r="O853"/>
      <c r="P853"/>
      <c r="Q853"/>
      <c r="R853"/>
      <c r="S853"/>
      <c r="T853"/>
      <c r="U853"/>
      <c r="V853"/>
      <c r="W853"/>
      <c r="X853"/>
      <c r="Y853"/>
      <c r="Z853"/>
      <c r="AA853"/>
      <c r="AB853"/>
      <c r="AC853"/>
      <c r="AD853"/>
      <c r="AE853"/>
      <c r="AF853"/>
    </row>
    <row r="854" spans="1:32" ht="15.75" customHeight="1">
      <c r="A854"/>
      <c r="B854"/>
      <c r="C854"/>
      <c r="D854"/>
      <c r="E854"/>
      <c r="F854"/>
      <c r="G854"/>
      <c r="H854"/>
      <c r="I854"/>
      <c r="J854"/>
      <c r="K854"/>
      <c r="L854"/>
      <c r="M854"/>
      <c r="N854"/>
      <c r="O854"/>
      <c r="P854"/>
      <c r="Q854"/>
      <c r="R854"/>
      <c r="S854"/>
      <c r="T854"/>
      <c r="U854"/>
      <c r="V854"/>
      <c r="W854"/>
      <c r="X854"/>
      <c r="Y854"/>
      <c r="Z854"/>
      <c r="AA854"/>
      <c r="AB854"/>
      <c r="AC854"/>
      <c r="AD854"/>
      <c r="AE854"/>
      <c r="AF854"/>
    </row>
    <row r="855" spans="1:32" ht="15.75" customHeight="1">
      <c r="A855"/>
      <c r="B855"/>
      <c r="C855"/>
      <c r="D855"/>
      <c r="E855"/>
      <c r="F855"/>
      <c r="G855"/>
      <c r="H855"/>
      <c r="I855"/>
      <c r="J855"/>
      <c r="K855"/>
      <c r="L855"/>
      <c r="M855"/>
      <c r="N855"/>
      <c r="O855"/>
      <c r="P855"/>
      <c r="Q855"/>
      <c r="R855"/>
      <c r="S855"/>
      <c r="T855"/>
      <c r="U855"/>
      <c r="V855"/>
      <c r="W855"/>
      <c r="X855"/>
      <c r="Y855"/>
      <c r="Z855"/>
      <c r="AA855"/>
      <c r="AB855"/>
      <c r="AC855"/>
      <c r="AD855"/>
      <c r="AE855"/>
      <c r="AF855"/>
    </row>
    <row r="856" spans="1:32" ht="15.75" customHeight="1">
      <c r="A856"/>
      <c r="B856"/>
      <c r="C856"/>
      <c r="D856"/>
      <c r="E856"/>
      <c r="F856"/>
      <c r="G856"/>
      <c r="H856"/>
      <c r="I856"/>
      <c r="J856"/>
      <c r="K856"/>
      <c r="L856"/>
      <c r="M856"/>
      <c r="N856"/>
      <c r="O856"/>
      <c r="P856"/>
      <c r="Q856"/>
      <c r="R856"/>
      <c r="S856"/>
      <c r="T856"/>
      <c r="U856"/>
      <c r="V856"/>
      <c r="W856"/>
      <c r="X856"/>
      <c r="Y856"/>
      <c r="Z856"/>
      <c r="AA856"/>
      <c r="AB856"/>
      <c r="AC856"/>
      <c r="AD856"/>
      <c r="AE856"/>
      <c r="AF856"/>
    </row>
    <row r="857" spans="1:32" ht="15.75" customHeight="1">
      <c r="A857"/>
      <c r="B857"/>
      <c r="C857"/>
      <c r="D857"/>
      <c r="E857"/>
      <c r="F857"/>
      <c r="G857"/>
      <c r="H857"/>
      <c r="I857"/>
      <c r="J857"/>
      <c r="K857"/>
      <c r="L857"/>
      <c r="M857"/>
      <c r="N857"/>
      <c r="O857"/>
      <c r="P857"/>
      <c r="Q857"/>
      <c r="R857"/>
      <c r="S857"/>
      <c r="T857"/>
      <c r="U857"/>
      <c r="V857"/>
      <c r="W857"/>
      <c r="X857"/>
      <c r="Y857"/>
      <c r="Z857"/>
      <c r="AA857"/>
      <c r="AB857"/>
      <c r="AC857"/>
      <c r="AD857"/>
      <c r="AE857"/>
      <c r="AF857"/>
    </row>
    <row r="858" spans="1:32" ht="15.75" customHeight="1">
      <c r="A858"/>
      <c r="B858"/>
      <c r="C858"/>
      <c r="D858"/>
      <c r="E858"/>
      <c r="F858"/>
      <c r="G858"/>
      <c r="H858"/>
      <c r="I858"/>
      <c r="J858"/>
      <c r="K858"/>
      <c r="L858"/>
      <c r="M858"/>
      <c r="N858"/>
      <c r="O858"/>
      <c r="P858"/>
      <c r="Q858"/>
      <c r="R858"/>
      <c r="S858"/>
      <c r="T858"/>
      <c r="U858"/>
      <c r="V858"/>
      <c r="W858"/>
      <c r="X858"/>
      <c r="Y858"/>
      <c r="Z858"/>
      <c r="AA858"/>
      <c r="AB858"/>
      <c r="AC858"/>
      <c r="AD858"/>
      <c r="AE858"/>
      <c r="AF858"/>
    </row>
    <row r="859" spans="1:32" ht="15.75" customHeight="1">
      <c r="A859"/>
      <c r="B859"/>
      <c r="C859"/>
      <c r="D859"/>
      <c r="E859"/>
      <c r="F859"/>
      <c r="G859"/>
      <c r="H859"/>
      <c r="I859"/>
      <c r="J859"/>
      <c r="K859"/>
      <c r="L859"/>
      <c r="M859"/>
      <c r="N859"/>
      <c r="O859"/>
      <c r="P859"/>
      <c r="Q859"/>
      <c r="R859"/>
      <c r="S859"/>
      <c r="T859"/>
      <c r="U859"/>
      <c r="V859"/>
      <c r="W859"/>
      <c r="X859"/>
      <c r="Y859"/>
      <c r="Z859"/>
      <c r="AA859"/>
      <c r="AB859"/>
      <c r="AC859"/>
      <c r="AD859"/>
      <c r="AE859"/>
      <c r="AF859"/>
    </row>
    <row r="860" spans="1:32" ht="15.75" customHeight="1">
      <c r="A860"/>
      <c r="B860"/>
      <c r="C860"/>
      <c r="D860"/>
      <c r="E860"/>
      <c r="F860"/>
      <c r="G860"/>
      <c r="H860"/>
      <c r="I860"/>
      <c r="J860"/>
      <c r="K860"/>
      <c r="L860"/>
      <c r="M860"/>
      <c r="N860"/>
      <c r="O860"/>
      <c r="P860"/>
      <c r="Q860"/>
      <c r="R860"/>
      <c r="S860"/>
      <c r="T860"/>
      <c r="U860"/>
      <c r="V860"/>
      <c r="W860"/>
      <c r="X860"/>
      <c r="Y860"/>
      <c r="Z860"/>
      <c r="AA860"/>
      <c r="AB860"/>
      <c r="AC860"/>
      <c r="AD860"/>
      <c r="AE860"/>
      <c r="AF860"/>
    </row>
    <row r="861" spans="1:32" ht="15.75" customHeight="1">
      <c r="A861"/>
      <c r="B861"/>
      <c r="C861"/>
      <c r="D861"/>
      <c r="E861"/>
      <c r="F861"/>
      <c r="G861"/>
      <c r="H861"/>
      <c r="I861"/>
      <c r="J861"/>
      <c r="K861"/>
      <c r="L861"/>
      <c r="M861"/>
      <c r="N861"/>
      <c r="O861"/>
      <c r="P861"/>
      <c r="Q861"/>
      <c r="R861"/>
      <c r="S861"/>
      <c r="T861"/>
      <c r="U861"/>
      <c r="V861"/>
      <c r="W861"/>
      <c r="X861"/>
      <c r="Y861"/>
      <c r="Z861"/>
      <c r="AA861"/>
      <c r="AB861"/>
      <c r="AC861"/>
      <c r="AD861"/>
      <c r="AE861"/>
      <c r="AF861"/>
    </row>
    <row r="862" spans="1:32" ht="15.75" customHeight="1">
      <c r="A862"/>
      <c r="B862"/>
      <c r="C862"/>
      <c r="D862"/>
      <c r="E862"/>
      <c r="F862"/>
      <c r="G862"/>
      <c r="H862"/>
      <c r="I862"/>
      <c r="J862"/>
      <c r="K862"/>
      <c r="L862"/>
      <c r="M862"/>
      <c r="N862"/>
      <c r="O862"/>
      <c r="P862"/>
      <c r="Q862"/>
      <c r="R862"/>
      <c r="S862"/>
      <c r="T862"/>
      <c r="U862"/>
      <c r="V862"/>
      <c r="W862"/>
      <c r="X862"/>
      <c r="Y862"/>
      <c r="Z862"/>
      <c r="AA862"/>
      <c r="AB862"/>
      <c r="AC862"/>
      <c r="AD862"/>
      <c r="AE862"/>
      <c r="AF862"/>
    </row>
    <row r="863" spans="1:32" ht="15.75" customHeight="1">
      <c r="A863"/>
      <c r="B863"/>
      <c r="C863"/>
      <c r="D863"/>
      <c r="E863"/>
      <c r="F863"/>
      <c r="G863"/>
      <c r="H863"/>
      <c r="I863"/>
      <c r="J863"/>
      <c r="K863"/>
      <c r="L863"/>
      <c r="M863"/>
      <c r="N863"/>
      <c r="O863"/>
      <c r="P863"/>
      <c r="Q863"/>
      <c r="R863"/>
      <c r="S863"/>
      <c r="T863"/>
      <c r="U863"/>
      <c r="V863"/>
      <c r="W863"/>
      <c r="X863"/>
      <c r="Y863"/>
      <c r="Z863"/>
      <c r="AA863"/>
      <c r="AB863"/>
      <c r="AC863"/>
      <c r="AD863"/>
      <c r="AE863"/>
      <c r="AF863"/>
    </row>
    <row r="864" spans="1:32" ht="15.75" customHeight="1">
      <c r="A864"/>
      <c r="B864"/>
      <c r="C864"/>
      <c r="D864"/>
      <c r="E864"/>
      <c r="F864"/>
      <c r="G864"/>
      <c r="H864"/>
      <c r="I864"/>
      <c r="J864"/>
      <c r="K864"/>
      <c r="L864"/>
      <c r="M864"/>
      <c r="N864"/>
      <c r="O864"/>
      <c r="P864"/>
      <c r="Q864"/>
      <c r="R864"/>
      <c r="S864"/>
      <c r="T864"/>
      <c r="U864"/>
      <c r="V864"/>
      <c r="W864"/>
      <c r="X864"/>
      <c r="Y864"/>
      <c r="Z864"/>
      <c r="AA864"/>
      <c r="AB864"/>
      <c r="AC864"/>
      <c r="AD864"/>
      <c r="AE864"/>
      <c r="AF864"/>
    </row>
    <row r="865" spans="1:32" ht="15.75" customHeight="1">
      <c r="A865"/>
      <c r="B865"/>
      <c r="C865"/>
      <c r="D865"/>
      <c r="E865"/>
      <c r="F865"/>
      <c r="G865"/>
      <c r="H865"/>
      <c r="I865"/>
      <c r="J865"/>
      <c r="K865"/>
      <c r="L865"/>
      <c r="M865"/>
      <c r="N865"/>
      <c r="O865"/>
      <c r="P865"/>
      <c r="Q865"/>
      <c r="R865"/>
      <c r="S865"/>
      <c r="T865"/>
      <c r="U865"/>
      <c r="V865"/>
      <c r="W865"/>
      <c r="X865"/>
      <c r="Y865"/>
      <c r="Z865"/>
      <c r="AA865"/>
      <c r="AB865"/>
      <c r="AC865"/>
      <c r="AD865"/>
      <c r="AE865"/>
      <c r="AF865"/>
    </row>
    <row r="866" spans="1:32" ht="15.75" customHeight="1">
      <c r="A866"/>
      <c r="B866"/>
      <c r="C866"/>
      <c r="D866"/>
      <c r="E866"/>
      <c r="F866"/>
      <c r="G866"/>
      <c r="H866"/>
      <c r="I866"/>
      <c r="J866"/>
      <c r="K866"/>
      <c r="L866"/>
      <c r="M866"/>
      <c r="N866"/>
      <c r="O866"/>
      <c r="P866"/>
      <c r="Q866"/>
      <c r="R866"/>
      <c r="S866"/>
      <c r="T866"/>
      <c r="U866"/>
      <c r="V866"/>
      <c r="W866"/>
      <c r="X866"/>
      <c r="Y866"/>
      <c r="Z866"/>
      <c r="AA866"/>
      <c r="AB866"/>
      <c r="AC866"/>
      <c r="AD866"/>
      <c r="AE866"/>
      <c r="AF866"/>
    </row>
    <row r="867" spans="1:32" ht="15.75" customHeight="1">
      <c r="A867"/>
      <c r="B867"/>
      <c r="C867"/>
      <c r="D867"/>
      <c r="E867"/>
      <c r="F867"/>
      <c r="G867"/>
      <c r="H867"/>
      <c r="I867"/>
      <c r="J867"/>
      <c r="K867"/>
      <c r="L867"/>
      <c r="M867"/>
      <c r="N867"/>
      <c r="O867"/>
      <c r="P867"/>
      <c r="Q867"/>
      <c r="R867"/>
      <c r="S867"/>
      <c r="T867"/>
      <c r="U867"/>
      <c r="V867"/>
      <c r="W867"/>
      <c r="X867"/>
      <c r="Y867"/>
      <c r="Z867"/>
      <c r="AA867"/>
      <c r="AB867"/>
      <c r="AC867"/>
      <c r="AD867"/>
      <c r="AE867"/>
      <c r="AF867"/>
    </row>
    <row r="868" spans="1:32" ht="15.75" customHeight="1">
      <c r="A868"/>
      <c r="B868"/>
      <c r="C868"/>
      <c r="D868"/>
      <c r="E868"/>
      <c r="F868"/>
      <c r="G868"/>
      <c r="H868"/>
      <c r="I868"/>
      <c r="J868"/>
      <c r="K868"/>
      <c r="L868"/>
      <c r="M868"/>
      <c r="N868"/>
      <c r="O868"/>
      <c r="P868"/>
      <c r="Q868"/>
      <c r="R868"/>
      <c r="S868"/>
      <c r="T868"/>
      <c r="U868"/>
      <c r="V868"/>
      <c r="W868"/>
      <c r="X868"/>
      <c r="Y868"/>
      <c r="Z868"/>
      <c r="AA868"/>
      <c r="AB868"/>
      <c r="AC868"/>
      <c r="AD868"/>
      <c r="AE868"/>
      <c r="AF868"/>
    </row>
    <row r="869" spans="1:32" ht="15.75" customHeight="1">
      <c r="A869"/>
      <c r="B869"/>
      <c r="C869"/>
      <c r="D869"/>
      <c r="E869"/>
      <c r="F869"/>
      <c r="G869"/>
      <c r="H869"/>
      <c r="I869"/>
      <c r="J869"/>
      <c r="K869"/>
      <c r="L869"/>
      <c r="M869"/>
      <c r="N869"/>
      <c r="O869"/>
      <c r="P869"/>
      <c r="Q869"/>
      <c r="R869"/>
      <c r="S869"/>
      <c r="T869"/>
      <c r="U869"/>
      <c r="V869"/>
      <c r="W869"/>
      <c r="X869"/>
      <c r="Y869"/>
      <c r="Z869"/>
      <c r="AA869"/>
      <c r="AB869"/>
      <c r="AC869"/>
      <c r="AD869"/>
      <c r="AE869"/>
      <c r="AF869"/>
    </row>
    <row r="870" spans="1:32" ht="15.75" customHeight="1">
      <c r="A870"/>
      <c r="B870"/>
      <c r="C870"/>
      <c r="D870"/>
      <c r="E870"/>
      <c r="F870"/>
      <c r="G870"/>
      <c r="H870"/>
      <c r="I870"/>
      <c r="J870"/>
      <c r="K870"/>
      <c r="L870"/>
      <c r="M870"/>
      <c r="N870"/>
      <c r="O870"/>
      <c r="P870"/>
      <c r="Q870"/>
      <c r="R870"/>
      <c r="S870"/>
      <c r="T870"/>
      <c r="U870"/>
      <c r="V870"/>
      <c r="W870"/>
      <c r="X870"/>
      <c r="Y870"/>
      <c r="Z870"/>
      <c r="AA870"/>
      <c r="AB870"/>
      <c r="AC870"/>
      <c r="AD870"/>
      <c r="AE870"/>
      <c r="AF870"/>
    </row>
    <row r="871" spans="1:32" ht="15.75" customHeight="1">
      <c r="A871"/>
      <c r="B871"/>
      <c r="C871"/>
      <c r="D871"/>
      <c r="E871"/>
      <c r="F871"/>
      <c r="G871"/>
      <c r="H871"/>
      <c r="I871"/>
      <c r="J871"/>
      <c r="K871"/>
      <c r="L871"/>
      <c r="M871"/>
      <c r="N871"/>
      <c r="O871"/>
      <c r="P871"/>
      <c r="Q871"/>
      <c r="R871"/>
      <c r="S871"/>
      <c r="T871"/>
      <c r="U871"/>
      <c r="V871"/>
      <c r="W871"/>
      <c r="X871"/>
      <c r="Y871"/>
      <c r="Z871"/>
      <c r="AA871"/>
      <c r="AB871"/>
      <c r="AC871"/>
      <c r="AD871"/>
      <c r="AE871"/>
      <c r="AF871"/>
    </row>
    <row r="872" spans="1:32" ht="15.75" customHeight="1">
      <c r="A872"/>
      <c r="B872"/>
      <c r="C872"/>
      <c r="D872"/>
      <c r="E872"/>
      <c r="F872"/>
      <c r="G872"/>
      <c r="H872"/>
      <c r="I872"/>
      <c r="J872"/>
      <c r="K872"/>
      <c r="L872"/>
      <c r="M872"/>
      <c r="N872"/>
      <c r="O872"/>
      <c r="P872"/>
      <c r="Q872"/>
      <c r="R872"/>
      <c r="S872"/>
      <c r="T872"/>
      <c r="U872"/>
      <c r="V872"/>
      <c r="W872"/>
      <c r="X872"/>
      <c r="Y872"/>
      <c r="Z872"/>
      <c r="AA872"/>
      <c r="AB872"/>
      <c r="AC872"/>
      <c r="AD872"/>
      <c r="AE872"/>
      <c r="AF872"/>
    </row>
    <row r="873" spans="1:32" ht="15.75" customHeight="1">
      <c r="A873"/>
      <c r="B873"/>
      <c r="C873"/>
      <c r="D873"/>
      <c r="E873"/>
      <c r="F873"/>
      <c r="G873"/>
      <c r="H873"/>
      <c r="I873"/>
      <c r="J873"/>
      <c r="K873"/>
      <c r="L873"/>
      <c r="M873"/>
      <c r="N873"/>
      <c r="O873"/>
      <c r="P873"/>
      <c r="Q873"/>
      <c r="R873"/>
      <c r="S873"/>
      <c r="T873"/>
      <c r="U873"/>
      <c r="V873"/>
      <c r="W873"/>
      <c r="X873"/>
      <c r="Y873"/>
      <c r="Z873"/>
      <c r="AA873"/>
      <c r="AB873"/>
      <c r="AC873"/>
      <c r="AD873"/>
      <c r="AE873"/>
      <c r="AF873"/>
    </row>
    <row r="874" spans="1:32" ht="15.75" customHeight="1">
      <c r="A874"/>
      <c r="B874"/>
      <c r="C874"/>
      <c r="D874"/>
      <c r="E874"/>
      <c r="F874"/>
      <c r="G874"/>
      <c r="H874"/>
      <c r="I874"/>
      <c r="J874"/>
      <c r="K874"/>
      <c r="L874"/>
      <c r="M874"/>
      <c r="N874"/>
      <c r="O874"/>
      <c r="P874"/>
      <c r="Q874"/>
      <c r="R874"/>
      <c r="S874"/>
      <c r="T874"/>
      <c r="U874"/>
      <c r="V874"/>
      <c r="W874"/>
      <c r="X874"/>
      <c r="Y874"/>
      <c r="Z874"/>
      <c r="AA874"/>
      <c r="AB874"/>
      <c r="AC874"/>
      <c r="AD874"/>
      <c r="AE874"/>
      <c r="AF874"/>
    </row>
    <row r="875" spans="1:32" ht="15.75" customHeight="1">
      <c r="A875"/>
      <c r="B875"/>
      <c r="C875"/>
      <c r="D875"/>
      <c r="E875"/>
      <c r="F875"/>
      <c r="G875"/>
      <c r="H875"/>
      <c r="I875"/>
      <c r="J875"/>
      <c r="K875"/>
      <c r="L875"/>
      <c r="M875"/>
      <c r="N875"/>
      <c r="O875"/>
      <c r="P875"/>
      <c r="Q875"/>
      <c r="R875"/>
      <c r="S875"/>
      <c r="T875"/>
      <c r="U875"/>
      <c r="V875"/>
      <c r="W875"/>
      <c r="X875"/>
      <c r="Y875"/>
      <c r="Z875"/>
      <c r="AA875"/>
      <c r="AB875"/>
      <c r="AC875"/>
      <c r="AD875"/>
      <c r="AE875"/>
      <c r="AF875"/>
    </row>
    <row r="876" spans="1:32" ht="15.75" customHeight="1">
      <c r="A876"/>
      <c r="B876"/>
      <c r="C876"/>
      <c r="D876"/>
      <c r="E876"/>
      <c r="F876"/>
      <c r="G876"/>
      <c r="H876"/>
      <c r="I876"/>
      <c r="J876"/>
      <c r="K876"/>
      <c r="L876"/>
      <c r="M876"/>
      <c r="N876"/>
      <c r="O876"/>
      <c r="P876"/>
      <c r="Q876"/>
      <c r="R876"/>
      <c r="S876"/>
      <c r="T876"/>
      <c r="U876"/>
      <c r="V876"/>
      <c r="W876"/>
      <c r="X876"/>
      <c r="Y876"/>
      <c r="Z876"/>
      <c r="AA876"/>
      <c r="AB876"/>
      <c r="AC876"/>
      <c r="AD876"/>
      <c r="AE876"/>
      <c r="AF876"/>
    </row>
    <row r="877" spans="1:32" ht="15.75" customHeight="1">
      <c r="A877"/>
      <c r="B877"/>
      <c r="C877"/>
      <c r="D877"/>
      <c r="E877"/>
      <c r="F877"/>
      <c r="G877"/>
      <c r="H877"/>
      <c r="I877"/>
      <c r="J877"/>
      <c r="K877"/>
      <c r="L877"/>
      <c r="M877"/>
      <c r="N877"/>
      <c r="O877"/>
      <c r="P877"/>
      <c r="Q877"/>
      <c r="R877"/>
      <c r="S877"/>
      <c r="T877"/>
      <c r="U877"/>
      <c r="V877"/>
      <c r="W877"/>
      <c r="X877"/>
      <c r="Y877"/>
      <c r="Z877"/>
      <c r="AA877"/>
      <c r="AB877"/>
      <c r="AC877"/>
      <c r="AD877"/>
      <c r="AE877"/>
      <c r="AF877"/>
    </row>
    <row r="878" spans="1:32" ht="15.75" customHeight="1">
      <c r="A878"/>
      <c r="B878"/>
      <c r="C878"/>
      <c r="D878"/>
      <c r="E878"/>
      <c r="F878"/>
      <c r="G878"/>
      <c r="H878"/>
      <c r="I878"/>
      <c r="J878"/>
      <c r="K878"/>
      <c r="L878"/>
      <c r="M878"/>
      <c r="N878"/>
      <c r="O878"/>
      <c r="P878"/>
      <c r="Q878"/>
      <c r="R878"/>
      <c r="S878"/>
      <c r="T878"/>
      <c r="U878"/>
      <c r="V878"/>
      <c r="W878"/>
      <c r="X878"/>
      <c r="Y878"/>
      <c r="Z878"/>
      <c r="AA878"/>
      <c r="AB878"/>
      <c r="AC878"/>
      <c r="AD878"/>
      <c r="AE878"/>
      <c r="AF878"/>
    </row>
    <row r="879" spans="1:32" ht="15.75" customHeight="1">
      <c r="A879"/>
      <c r="B879"/>
      <c r="C879"/>
      <c r="D879"/>
      <c r="E879"/>
      <c r="F879"/>
      <c r="G879"/>
      <c r="H879"/>
      <c r="I879"/>
      <c r="J879"/>
      <c r="K879"/>
      <c r="L879"/>
      <c r="M879"/>
      <c r="N879"/>
      <c r="O879"/>
      <c r="P879"/>
      <c r="Q879"/>
      <c r="R879"/>
      <c r="S879"/>
      <c r="T879"/>
      <c r="U879"/>
      <c r="V879"/>
      <c r="W879"/>
      <c r="X879"/>
      <c r="Y879"/>
      <c r="Z879"/>
      <c r="AA879"/>
      <c r="AB879"/>
      <c r="AC879"/>
      <c r="AD879"/>
      <c r="AE879"/>
      <c r="AF879"/>
    </row>
    <row r="880" spans="1:32" ht="15.75" customHeight="1">
      <c r="A880"/>
      <c r="B880"/>
      <c r="C880"/>
      <c r="D880"/>
      <c r="E880"/>
      <c r="F880"/>
      <c r="G880"/>
      <c r="H880"/>
      <c r="I880"/>
      <c r="J880"/>
      <c r="K880"/>
      <c r="L880"/>
      <c r="M880"/>
      <c r="N880"/>
      <c r="O880"/>
      <c r="P880"/>
      <c r="Q880"/>
      <c r="R880"/>
      <c r="S880"/>
      <c r="T880"/>
      <c r="U880"/>
      <c r="V880"/>
      <c r="W880"/>
      <c r="X880"/>
      <c r="Y880"/>
      <c r="Z880"/>
      <c r="AA880"/>
      <c r="AB880"/>
      <c r="AC880"/>
      <c r="AD880"/>
      <c r="AE880"/>
      <c r="AF880"/>
    </row>
    <row r="881" spans="1:32" ht="15.75" customHeight="1">
      <c r="A881"/>
      <c r="B881"/>
      <c r="C881"/>
      <c r="D881"/>
      <c r="E881"/>
      <c r="F881"/>
      <c r="G881"/>
      <c r="H881"/>
      <c r="I881"/>
      <c r="J881"/>
      <c r="K881"/>
      <c r="L881"/>
      <c r="M881"/>
      <c r="N881"/>
      <c r="O881"/>
      <c r="P881"/>
      <c r="Q881"/>
      <c r="R881"/>
      <c r="S881"/>
      <c r="T881"/>
      <c r="U881"/>
      <c r="V881"/>
      <c r="W881"/>
      <c r="X881"/>
      <c r="Y881"/>
      <c r="Z881"/>
      <c r="AA881"/>
      <c r="AB881"/>
      <c r="AC881"/>
      <c r="AD881"/>
      <c r="AE881"/>
      <c r="AF881"/>
    </row>
    <row r="882" spans="1:32" ht="15.75" customHeight="1">
      <c r="A882"/>
      <c r="B882"/>
      <c r="C882"/>
      <c r="D882"/>
      <c r="E882"/>
      <c r="F882"/>
      <c r="G882"/>
      <c r="H882"/>
      <c r="I882"/>
      <c r="J882"/>
      <c r="K882"/>
      <c r="L882"/>
      <c r="M882"/>
      <c r="N882"/>
      <c r="O882"/>
      <c r="P882"/>
      <c r="Q882"/>
      <c r="R882"/>
      <c r="S882"/>
      <c r="T882"/>
      <c r="U882"/>
      <c r="V882"/>
      <c r="W882"/>
      <c r="X882"/>
      <c r="Y882"/>
      <c r="Z882"/>
      <c r="AA882"/>
      <c r="AB882"/>
      <c r="AC882"/>
      <c r="AD882"/>
      <c r="AE882"/>
      <c r="AF882"/>
    </row>
    <row r="883" spans="1:32" ht="15.75" customHeight="1">
      <c r="A883"/>
      <c r="B883"/>
      <c r="C883"/>
      <c r="D883"/>
      <c r="E883"/>
      <c r="F883"/>
      <c r="G883"/>
      <c r="H883"/>
      <c r="I883"/>
      <c r="J883"/>
      <c r="K883"/>
      <c r="L883"/>
      <c r="M883"/>
      <c r="N883"/>
      <c r="O883"/>
      <c r="P883"/>
      <c r="Q883"/>
      <c r="R883"/>
      <c r="S883"/>
      <c r="T883"/>
      <c r="U883"/>
      <c r="V883"/>
      <c r="W883"/>
      <c r="X883"/>
      <c r="Y883"/>
      <c r="Z883"/>
      <c r="AA883"/>
      <c r="AB883"/>
      <c r="AC883"/>
      <c r="AD883"/>
      <c r="AE883"/>
      <c r="AF883"/>
    </row>
    <row r="884" spans="1:32" ht="15.75" customHeight="1">
      <c r="A884"/>
      <c r="B884"/>
      <c r="C884"/>
      <c r="D884"/>
      <c r="E884"/>
      <c r="F884"/>
      <c r="G884"/>
      <c r="H884"/>
      <c r="I884"/>
      <c r="J884"/>
      <c r="K884"/>
      <c r="L884"/>
      <c r="M884"/>
      <c r="N884"/>
      <c r="O884"/>
      <c r="P884"/>
      <c r="Q884"/>
      <c r="R884"/>
      <c r="S884"/>
      <c r="T884"/>
      <c r="U884"/>
      <c r="V884"/>
      <c r="W884"/>
      <c r="X884"/>
      <c r="Y884"/>
      <c r="Z884"/>
      <c r="AA884"/>
      <c r="AB884"/>
      <c r="AC884"/>
      <c r="AD884"/>
      <c r="AE884"/>
      <c r="AF884"/>
    </row>
    <row r="885" spans="1:32" ht="15.75" customHeight="1">
      <c r="A885"/>
      <c r="B885"/>
      <c r="C885"/>
      <c r="D885"/>
      <c r="E885"/>
      <c r="F885"/>
      <c r="G885"/>
      <c r="H885"/>
      <c r="I885"/>
      <c r="J885"/>
      <c r="K885"/>
      <c r="L885"/>
      <c r="M885"/>
      <c r="N885"/>
      <c r="O885"/>
      <c r="P885"/>
      <c r="Q885"/>
      <c r="R885"/>
      <c r="S885"/>
      <c r="T885"/>
      <c r="U885"/>
      <c r="V885"/>
      <c r="W885"/>
      <c r="X885"/>
      <c r="Y885"/>
      <c r="Z885"/>
      <c r="AA885"/>
      <c r="AB885"/>
      <c r="AC885"/>
      <c r="AD885"/>
      <c r="AE885"/>
      <c r="AF885"/>
    </row>
    <row r="886" spans="1:32" ht="15.75" customHeight="1">
      <c r="A886"/>
      <c r="B886"/>
      <c r="C886"/>
      <c r="D886"/>
      <c r="E886"/>
      <c r="F886"/>
      <c r="G886"/>
      <c r="H886"/>
      <c r="I886"/>
      <c r="J886"/>
      <c r="K886"/>
      <c r="L886"/>
      <c r="M886"/>
      <c r="N886"/>
      <c r="O886"/>
      <c r="P886"/>
      <c r="Q886"/>
      <c r="R886"/>
      <c r="S886"/>
      <c r="T886"/>
      <c r="U886"/>
      <c r="V886"/>
      <c r="W886"/>
      <c r="X886"/>
      <c r="Y886"/>
      <c r="Z886"/>
      <c r="AA886"/>
      <c r="AB886"/>
      <c r="AC886"/>
      <c r="AD886"/>
      <c r="AE886"/>
      <c r="AF886"/>
    </row>
    <row r="887" spans="1:32" ht="15.75" customHeight="1">
      <c r="A887"/>
      <c r="B887"/>
      <c r="C887"/>
      <c r="D887"/>
      <c r="E887"/>
      <c r="F887"/>
      <c r="G887"/>
      <c r="H887"/>
      <c r="I887"/>
      <c r="J887"/>
      <c r="K887"/>
      <c r="L887"/>
      <c r="M887"/>
      <c r="N887"/>
      <c r="O887"/>
      <c r="P887"/>
      <c r="Q887"/>
      <c r="R887"/>
      <c r="S887"/>
      <c r="T887"/>
      <c r="U887"/>
      <c r="V887"/>
      <c r="W887"/>
      <c r="X887"/>
      <c r="Y887"/>
      <c r="Z887"/>
      <c r="AA887"/>
      <c r="AB887"/>
      <c r="AC887"/>
      <c r="AD887"/>
      <c r="AE887"/>
      <c r="AF887"/>
    </row>
    <row r="888" spans="1:32" ht="15.75" customHeight="1">
      <c r="A888"/>
      <c r="B888"/>
      <c r="C888"/>
      <c r="D888"/>
      <c r="E888"/>
      <c r="F888"/>
      <c r="G888"/>
      <c r="H888"/>
      <c r="I888"/>
      <c r="J888"/>
      <c r="K888"/>
      <c r="L888"/>
      <c r="M888"/>
      <c r="N888"/>
      <c r="O888"/>
      <c r="P888"/>
      <c r="Q888"/>
      <c r="R888"/>
      <c r="S888"/>
      <c r="T888"/>
      <c r="U888"/>
      <c r="V888"/>
      <c r="W888"/>
      <c r="X888"/>
      <c r="Y888"/>
      <c r="Z888"/>
      <c r="AA888"/>
      <c r="AB888"/>
      <c r="AC888"/>
      <c r="AD888"/>
      <c r="AE888"/>
      <c r="AF888"/>
    </row>
    <row r="889" spans="1:32" ht="15.75" customHeight="1">
      <c r="A889"/>
      <c r="B889"/>
      <c r="C889"/>
      <c r="D889"/>
      <c r="E889"/>
      <c r="F889"/>
      <c r="G889"/>
      <c r="H889"/>
      <c r="I889"/>
      <c r="J889"/>
      <c r="K889"/>
      <c r="L889"/>
      <c r="M889"/>
      <c r="N889"/>
      <c r="O889"/>
      <c r="P889"/>
      <c r="Q889"/>
      <c r="R889"/>
      <c r="S889"/>
      <c r="T889"/>
      <c r="U889"/>
      <c r="V889"/>
      <c r="W889"/>
      <c r="X889"/>
      <c r="Y889"/>
      <c r="Z889"/>
      <c r="AA889"/>
      <c r="AB889"/>
      <c r="AC889"/>
      <c r="AD889"/>
      <c r="AE889"/>
      <c r="AF889"/>
    </row>
    <row r="890" spans="1:32" ht="15.75" customHeight="1">
      <c r="A890"/>
      <c r="B890"/>
      <c r="C890"/>
      <c r="D890"/>
      <c r="E890"/>
      <c r="F890"/>
      <c r="G890"/>
      <c r="H890"/>
      <c r="I890"/>
      <c r="J890"/>
      <c r="K890"/>
      <c r="L890"/>
      <c r="M890"/>
      <c r="N890"/>
      <c r="O890"/>
      <c r="P890"/>
      <c r="Q890"/>
      <c r="R890"/>
      <c r="S890"/>
      <c r="T890"/>
      <c r="U890"/>
      <c r="V890"/>
      <c r="W890"/>
      <c r="X890"/>
      <c r="Y890"/>
      <c r="Z890"/>
      <c r="AA890"/>
      <c r="AB890"/>
      <c r="AC890"/>
      <c r="AD890"/>
      <c r="AE890"/>
      <c r="AF890"/>
    </row>
    <row r="891" spans="1:32" ht="15.75" customHeight="1">
      <c r="A891"/>
      <c r="B891"/>
      <c r="C891"/>
      <c r="D891"/>
      <c r="E891"/>
      <c r="F891"/>
      <c r="G891"/>
      <c r="H891"/>
      <c r="I891"/>
      <c r="J891"/>
      <c r="K891"/>
      <c r="L891"/>
      <c r="M891"/>
      <c r="N891"/>
      <c r="O891"/>
      <c r="P891"/>
      <c r="Q891"/>
      <c r="R891"/>
      <c r="S891"/>
      <c r="T891"/>
      <c r="U891"/>
      <c r="V891"/>
      <c r="W891"/>
      <c r="X891"/>
      <c r="Y891"/>
      <c r="Z891"/>
      <c r="AA891"/>
      <c r="AB891"/>
      <c r="AC891"/>
      <c r="AD891"/>
      <c r="AE891"/>
      <c r="AF891"/>
    </row>
    <row r="892" spans="1:32" ht="15.75" customHeight="1">
      <c r="A892"/>
      <c r="B892"/>
      <c r="C892"/>
      <c r="D892"/>
      <c r="E892"/>
      <c r="F892"/>
      <c r="G892"/>
      <c r="H892"/>
      <c r="I892"/>
      <c r="J892"/>
      <c r="K892"/>
      <c r="L892"/>
      <c r="M892"/>
      <c r="N892"/>
      <c r="O892"/>
      <c r="P892"/>
      <c r="Q892"/>
      <c r="R892"/>
      <c r="S892"/>
      <c r="T892"/>
      <c r="U892"/>
      <c r="V892"/>
      <c r="W892"/>
      <c r="X892"/>
      <c r="Y892"/>
      <c r="Z892"/>
      <c r="AA892"/>
      <c r="AB892"/>
      <c r="AC892"/>
      <c r="AD892"/>
      <c r="AE892"/>
      <c r="AF892"/>
    </row>
    <row r="893" spans="1:32" ht="15.75" customHeight="1">
      <c r="A893"/>
      <c r="B893"/>
      <c r="C893"/>
      <c r="D893"/>
      <c r="E893"/>
      <c r="F893"/>
      <c r="G893"/>
      <c r="H893"/>
      <c r="I893"/>
      <c r="J893"/>
      <c r="K893"/>
      <c r="L893"/>
      <c r="M893"/>
      <c r="N893"/>
      <c r="O893"/>
      <c r="P893"/>
      <c r="Q893"/>
      <c r="R893"/>
      <c r="S893"/>
      <c r="T893"/>
      <c r="U893"/>
      <c r="V893"/>
      <c r="W893"/>
      <c r="X893"/>
      <c r="Y893"/>
      <c r="Z893"/>
      <c r="AA893"/>
      <c r="AB893"/>
      <c r="AC893"/>
      <c r="AD893"/>
      <c r="AE893"/>
      <c r="AF893"/>
    </row>
    <row r="894" spans="1:32" ht="15.75" customHeight="1">
      <c r="A894"/>
      <c r="B894"/>
      <c r="C894"/>
      <c r="D894"/>
      <c r="E894"/>
      <c r="F894"/>
      <c r="G894"/>
      <c r="H894"/>
      <c r="I894"/>
      <c r="J894"/>
      <c r="K894"/>
      <c r="L894"/>
      <c r="M894"/>
      <c r="N894"/>
      <c r="O894"/>
      <c r="P894"/>
      <c r="Q894"/>
      <c r="R894"/>
      <c r="S894"/>
      <c r="T894"/>
      <c r="U894"/>
      <c r="V894"/>
      <c r="W894"/>
      <c r="X894"/>
      <c r="Y894"/>
      <c r="Z894"/>
      <c r="AA894"/>
      <c r="AB894"/>
      <c r="AC894"/>
      <c r="AD894"/>
      <c r="AE894"/>
      <c r="AF894"/>
    </row>
    <row r="895" spans="1:32" ht="15.75" customHeight="1">
      <c r="A895"/>
      <c r="B895"/>
      <c r="C895"/>
      <c r="D895"/>
      <c r="E895"/>
      <c r="F895"/>
      <c r="G895"/>
      <c r="H895"/>
      <c r="I895"/>
      <c r="J895"/>
      <c r="K895"/>
      <c r="L895"/>
      <c r="M895"/>
      <c r="N895"/>
      <c r="O895"/>
      <c r="P895"/>
      <c r="Q895"/>
      <c r="R895"/>
      <c r="S895"/>
      <c r="T895"/>
      <c r="U895"/>
      <c r="V895"/>
      <c r="W895"/>
      <c r="X895"/>
      <c r="Y895"/>
      <c r="Z895"/>
      <c r="AA895"/>
      <c r="AB895"/>
      <c r="AC895"/>
      <c r="AD895"/>
      <c r="AE895"/>
      <c r="AF895"/>
    </row>
    <row r="896" spans="1:32" ht="15.75" customHeight="1">
      <c r="A896"/>
      <c r="B896"/>
      <c r="C896"/>
      <c r="D896"/>
      <c r="E896"/>
      <c r="F896"/>
      <c r="G896"/>
      <c r="H896"/>
      <c r="I896"/>
      <c r="J896"/>
      <c r="K896"/>
      <c r="L896"/>
      <c r="M896"/>
      <c r="N896"/>
      <c r="O896"/>
      <c r="P896"/>
      <c r="Q896"/>
      <c r="R896"/>
      <c r="S896"/>
      <c r="T896"/>
      <c r="U896"/>
      <c r="V896"/>
      <c r="W896"/>
      <c r="X896"/>
      <c r="Y896"/>
      <c r="Z896"/>
      <c r="AA896"/>
      <c r="AB896"/>
      <c r="AC896"/>
      <c r="AD896"/>
      <c r="AE896"/>
      <c r="AF896"/>
    </row>
    <row r="897" spans="1:32" ht="15.75" customHeight="1">
      <c r="A897"/>
      <c r="B897"/>
      <c r="C897"/>
      <c r="D897"/>
      <c r="E897"/>
      <c r="F897"/>
      <c r="G897"/>
      <c r="H897"/>
      <c r="I897"/>
      <c r="J897"/>
      <c r="K897"/>
      <c r="L897"/>
      <c r="M897"/>
      <c r="N897"/>
      <c r="O897"/>
      <c r="P897"/>
      <c r="Q897"/>
      <c r="R897"/>
      <c r="S897"/>
      <c r="T897"/>
      <c r="U897"/>
      <c r="V897"/>
      <c r="W897"/>
      <c r="X897"/>
      <c r="Y897"/>
      <c r="Z897"/>
      <c r="AA897"/>
      <c r="AB897"/>
      <c r="AC897"/>
      <c r="AD897"/>
      <c r="AE897"/>
      <c r="AF897"/>
    </row>
    <row r="898" spans="1:32" ht="15.75" customHeight="1">
      <c r="A898"/>
      <c r="B898"/>
      <c r="C898"/>
      <c r="D898"/>
      <c r="E898"/>
      <c r="F898"/>
      <c r="G898"/>
      <c r="H898"/>
      <c r="I898"/>
      <c r="J898"/>
      <c r="K898"/>
      <c r="L898"/>
      <c r="M898"/>
      <c r="N898"/>
      <c r="O898"/>
      <c r="P898"/>
      <c r="Q898"/>
      <c r="R898"/>
      <c r="S898"/>
      <c r="T898"/>
      <c r="U898"/>
      <c r="V898"/>
      <c r="W898"/>
      <c r="X898"/>
      <c r="Y898"/>
      <c r="Z898"/>
      <c r="AA898"/>
      <c r="AB898"/>
      <c r="AC898"/>
      <c r="AD898"/>
      <c r="AE898"/>
      <c r="AF898"/>
    </row>
    <row r="899" spans="1:32" ht="15.75" customHeight="1">
      <c r="A899"/>
      <c r="B899"/>
      <c r="C899"/>
      <c r="D899"/>
      <c r="E899"/>
      <c r="F899"/>
      <c r="G899"/>
      <c r="H899"/>
      <c r="I899"/>
      <c r="J899"/>
      <c r="K899"/>
      <c r="L899"/>
      <c r="M899"/>
      <c r="N899"/>
      <c r="O899"/>
      <c r="P899"/>
      <c r="Q899"/>
      <c r="R899"/>
      <c r="S899"/>
      <c r="T899"/>
      <c r="U899"/>
      <c r="V899"/>
      <c r="W899"/>
      <c r="X899"/>
      <c r="Y899"/>
      <c r="Z899"/>
      <c r="AA899"/>
      <c r="AB899"/>
      <c r="AC899"/>
      <c r="AD899"/>
      <c r="AE899"/>
      <c r="AF899"/>
    </row>
    <row r="900" spans="1:32" ht="15.75" customHeight="1">
      <c r="A900"/>
      <c r="B900"/>
      <c r="C900"/>
      <c r="D900"/>
      <c r="E900"/>
      <c r="F900"/>
      <c r="G900"/>
      <c r="H900"/>
      <c r="I900"/>
      <c r="J900"/>
      <c r="K900"/>
      <c r="L900"/>
      <c r="M900"/>
      <c r="N900"/>
      <c r="O900"/>
      <c r="P900"/>
      <c r="Q900"/>
      <c r="R900"/>
      <c r="S900"/>
      <c r="T900"/>
      <c r="U900"/>
      <c r="V900"/>
      <c r="W900"/>
      <c r="X900"/>
      <c r="Y900"/>
      <c r="Z900"/>
      <c r="AA900"/>
      <c r="AB900"/>
      <c r="AC900"/>
      <c r="AD900"/>
      <c r="AE900"/>
      <c r="AF900"/>
    </row>
    <row r="901" spans="1:32" ht="15.75" customHeight="1">
      <c r="A901"/>
      <c r="B901"/>
      <c r="C901"/>
      <c r="D901"/>
      <c r="E901"/>
      <c r="F901"/>
      <c r="G901"/>
      <c r="H901"/>
      <c r="I901"/>
      <c r="J901"/>
      <c r="K901"/>
      <c r="L901"/>
      <c r="M901"/>
      <c r="N901"/>
      <c r="O901"/>
      <c r="P901"/>
      <c r="Q901"/>
      <c r="R901"/>
      <c r="S901"/>
      <c r="T901"/>
      <c r="U901"/>
      <c r="V901"/>
      <c r="W901"/>
      <c r="X901"/>
      <c r="Y901"/>
      <c r="Z901"/>
      <c r="AA901"/>
      <c r="AB901"/>
      <c r="AC901"/>
      <c r="AD901"/>
      <c r="AE901"/>
      <c r="AF901"/>
    </row>
    <row r="902" spans="1:32" ht="15.75" customHeight="1">
      <c r="A902"/>
      <c r="B902"/>
      <c r="C902"/>
      <c r="D902"/>
      <c r="E902"/>
      <c r="F902"/>
      <c r="G902"/>
      <c r="H902"/>
      <c r="I902"/>
      <c r="J902"/>
      <c r="K902"/>
      <c r="L902"/>
      <c r="M902"/>
      <c r="N902"/>
      <c r="O902"/>
      <c r="P902"/>
      <c r="Q902"/>
      <c r="R902"/>
      <c r="S902"/>
      <c r="T902"/>
      <c r="U902"/>
      <c r="V902"/>
      <c r="W902"/>
      <c r="X902"/>
      <c r="Y902"/>
      <c r="Z902"/>
      <c r="AA902"/>
      <c r="AB902"/>
      <c r="AC902"/>
      <c r="AD902"/>
      <c r="AE902"/>
      <c r="AF902"/>
    </row>
    <row r="903" spans="1:32" ht="15.75" customHeight="1">
      <c r="A903"/>
      <c r="B903"/>
      <c r="C903"/>
      <c r="D903"/>
      <c r="E903"/>
      <c r="F903"/>
      <c r="G903"/>
      <c r="H903"/>
      <c r="I903"/>
      <c r="J903"/>
      <c r="K903"/>
      <c r="L903"/>
      <c r="M903"/>
      <c r="N903"/>
      <c r="O903"/>
      <c r="P903"/>
      <c r="Q903"/>
      <c r="R903"/>
      <c r="S903"/>
      <c r="T903"/>
      <c r="U903"/>
      <c r="V903"/>
      <c r="W903"/>
      <c r="X903"/>
      <c r="Y903"/>
      <c r="Z903"/>
      <c r="AA903"/>
      <c r="AB903"/>
      <c r="AC903"/>
      <c r="AD903"/>
      <c r="AE903"/>
      <c r="AF903"/>
    </row>
    <row r="904" spans="1:32" ht="15.75" customHeight="1">
      <c r="A904"/>
      <c r="B904"/>
      <c r="C904"/>
      <c r="D904"/>
      <c r="E904"/>
      <c r="F904"/>
      <c r="G904"/>
      <c r="H904"/>
      <c r="I904"/>
      <c r="J904"/>
      <c r="K904"/>
      <c r="L904"/>
      <c r="M904"/>
      <c r="N904"/>
      <c r="O904"/>
      <c r="P904"/>
      <c r="Q904"/>
      <c r="R904"/>
      <c r="S904"/>
      <c r="T904"/>
      <c r="U904"/>
      <c r="V904"/>
      <c r="W904"/>
      <c r="X904"/>
      <c r="Y904"/>
      <c r="Z904"/>
      <c r="AA904"/>
      <c r="AB904"/>
      <c r="AC904"/>
      <c r="AD904"/>
      <c r="AE904"/>
      <c r="AF904"/>
    </row>
    <row r="905" spans="1:32" ht="15.75" customHeight="1">
      <c r="A905"/>
      <c r="B905"/>
      <c r="C905"/>
      <c r="D905"/>
      <c r="E905"/>
      <c r="F905"/>
      <c r="G905"/>
      <c r="H905"/>
      <c r="I905"/>
      <c r="J905"/>
      <c r="K905"/>
      <c r="L905"/>
      <c r="M905"/>
      <c r="N905"/>
      <c r="O905"/>
      <c r="P905"/>
      <c r="Q905"/>
      <c r="R905"/>
      <c r="S905"/>
      <c r="T905"/>
      <c r="U905"/>
      <c r="V905"/>
      <c r="W905"/>
      <c r="X905"/>
      <c r="Y905"/>
      <c r="Z905"/>
      <c r="AA905"/>
      <c r="AB905"/>
      <c r="AC905"/>
      <c r="AD905"/>
      <c r="AE905"/>
      <c r="AF905"/>
    </row>
    <row r="906" spans="1:32" ht="15.75" customHeight="1">
      <c r="A906"/>
      <c r="B906"/>
      <c r="C906"/>
      <c r="D906"/>
      <c r="E906"/>
      <c r="F906"/>
      <c r="G906"/>
      <c r="H906"/>
      <c r="I906"/>
      <c r="J906"/>
      <c r="K906"/>
      <c r="L906"/>
      <c r="M906"/>
      <c r="N906"/>
      <c r="O906"/>
      <c r="P906"/>
      <c r="Q906"/>
      <c r="R906"/>
      <c r="S906"/>
      <c r="T906"/>
      <c r="U906"/>
      <c r="V906"/>
      <c r="W906"/>
      <c r="X906"/>
      <c r="Y906"/>
      <c r="Z906"/>
      <c r="AA906"/>
      <c r="AB906"/>
      <c r="AC906"/>
      <c r="AD906"/>
      <c r="AE906"/>
      <c r="AF906"/>
    </row>
    <row r="907" spans="1:32" ht="15.75" customHeight="1">
      <c r="A907"/>
      <c r="B907"/>
      <c r="C907"/>
      <c r="D907"/>
      <c r="E907"/>
      <c r="F907"/>
      <c r="G907"/>
      <c r="H907"/>
      <c r="I907"/>
      <c r="J907"/>
      <c r="K907"/>
      <c r="L907"/>
      <c r="M907"/>
      <c r="N907"/>
      <c r="O907"/>
      <c r="P907"/>
      <c r="Q907"/>
      <c r="R907"/>
      <c r="S907"/>
      <c r="T907"/>
      <c r="U907"/>
      <c r="V907"/>
      <c r="W907"/>
      <c r="X907"/>
      <c r="Y907"/>
      <c r="Z907"/>
      <c r="AA907"/>
      <c r="AB907"/>
      <c r="AC907"/>
      <c r="AD907"/>
      <c r="AE907"/>
      <c r="AF907"/>
    </row>
    <row r="908" spans="1:32" ht="15.75" customHeight="1">
      <c r="A908"/>
      <c r="B908"/>
      <c r="C908"/>
      <c r="D908"/>
      <c r="E908"/>
      <c r="F908"/>
      <c r="G908"/>
      <c r="H908"/>
      <c r="I908"/>
      <c r="J908"/>
      <c r="K908"/>
      <c r="L908"/>
      <c r="M908"/>
      <c r="N908"/>
      <c r="O908"/>
      <c r="P908"/>
      <c r="Q908"/>
      <c r="R908"/>
      <c r="S908"/>
      <c r="T908"/>
      <c r="U908"/>
      <c r="V908"/>
      <c r="W908"/>
      <c r="X908"/>
      <c r="Y908"/>
      <c r="Z908"/>
      <c r="AA908"/>
      <c r="AB908"/>
      <c r="AC908"/>
      <c r="AD908"/>
      <c r="AE908"/>
      <c r="AF908"/>
    </row>
    <row r="909" spans="1:32" ht="15.75" customHeight="1">
      <c r="A909"/>
      <c r="B909"/>
      <c r="C909"/>
      <c r="D909"/>
      <c r="E909"/>
      <c r="F909"/>
      <c r="G909"/>
      <c r="H909"/>
      <c r="I909"/>
      <c r="J909"/>
      <c r="K909"/>
      <c r="L909"/>
      <c r="M909"/>
      <c r="N909"/>
      <c r="O909"/>
      <c r="P909"/>
      <c r="Q909"/>
      <c r="R909"/>
      <c r="S909"/>
      <c r="T909"/>
      <c r="U909"/>
      <c r="V909"/>
      <c r="W909"/>
      <c r="X909"/>
      <c r="Y909"/>
      <c r="Z909"/>
      <c r="AA909"/>
      <c r="AB909"/>
      <c r="AC909"/>
      <c r="AD909"/>
      <c r="AE909"/>
      <c r="AF909"/>
    </row>
    <row r="910" spans="1:32" ht="15.75" customHeight="1">
      <c r="A910"/>
      <c r="B910"/>
      <c r="C910"/>
      <c r="D910"/>
      <c r="E910"/>
      <c r="F910"/>
      <c r="G910"/>
      <c r="H910"/>
      <c r="I910"/>
      <c r="J910"/>
      <c r="K910"/>
      <c r="L910"/>
      <c r="M910"/>
      <c r="N910"/>
      <c r="O910"/>
      <c r="P910"/>
      <c r="Q910"/>
      <c r="R910"/>
      <c r="S910"/>
      <c r="T910"/>
      <c r="U910"/>
      <c r="V910"/>
      <c r="W910"/>
      <c r="X910"/>
      <c r="Y910"/>
      <c r="Z910"/>
      <c r="AA910"/>
      <c r="AB910"/>
      <c r="AC910"/>
      <c r="AD910"/>
      <c r="AE910"/>
      <c r="AF910"/>
    </row>
    <row r="911" spans="1:32" ht="15.75" customHeight="1">
      <c r="A911"/>
      <c r="B911"/>
      <c r="C911"/>
      <c r="D911"/>
      <c r="E911"/>
      <c r="F911"/>
      <c r="G911"/>
      <c r="H911"/>
      <c r="I911"/>
      <c r="J911"/>
      <c r="K911"/>
      <c r="L911"/>
      <c r="M911"/>
      <c r="N911"/>
      <c r="O911"/>
      <c r="P911"/>
      <c r="Q911"/>
      <c r="R911"/>
      <c r="S911"/>
      <c r="T911"/>
      <c r="U911"/>
      <c r="V911"/>
      <c r="W911"/>
      <c r="X911"/>
      <c r="Y911"/>
      <c r="Z911"/>
      <c r="AA911"/>
      <c r="AB911"/>
      <c r="AC911"/>
      <c r="AD911"/>
      <c r="AE911"/>
      <c r="AF911"/>
    </row>
    <row r="912" spans="1:32" ht="15.75" customHeight="1">
      <c r="A912"/>
      <c r="B912"/>
      <c r="C912"/>
      <c r="D912"/>
      <c r="E912"/>
      <c r="F912"/>
      <c r="G912"/>
      <c r="H912"/>
      <c r="I912"/>
      <c r="J912"/>
      <c r="K912"/>
      <c r="L912"/>
      <c r="M912"/>
      <c r="N912"/>
      <c r="O912"/>
      <c r="P912"/>
      <c r="Q912"/>
      <c r="R912"/>
      <c r="S912"/>
      <c r="T912"/>
      <c r="U912"/>
      <c r="V912"/>
      <c r="W912"/>
      <c r="X912"/>
      <c r="Y912"/>
      <c r="Z912"/>
      <c r="AA912"/>
      <c r="AB912"/>
      <c r="AC912"/>
      <c r="AD912"/>
      <c r="AE912"/>
      <c r="AF912"/>
    </row>
    <row r="913" spans="1:32" ht="15.75" customHeight="1">
      <c r="A913"/>
      <c r="B913"/>
      <c r="C913"/>
      <c r="D913"/>
      <c r="E913"/>
      <c r="F913"/>
      <c r="G913"/>
      <c r="H913"/>
      <c r="I913"/>
      <c r="J913"/>
      <c r="K913"/>
      <c r="L913"/>
      <c r="M913"/>
      <c r="N913"/>
      <c r="O913"/>
      <c r="P913"/>
      <c r="Q913"/>
      <c r="R913"/>
      <c r="S913"/>
      <c r="T913"/>
      <c r="U913"/>
      <c r="V913"/>
      <c r="W913"/>
      <c r="X913"/>
      <c r="Y913"/>
      <c r="Z913"/>
      <c r="AA913"/>
      <c r="AB913"/>
      <c r="AC913"/>
      <c r="AD913"/>
      <c r="AE913"/>
      <c r="AF913"/>
    </row>
    <row r="914" spans="1:32" ht="15.75" customHeight="1">
      <c r="A914"/>
      <c r="B914"/>
      <c r="C914"/>
      <c r="D914"/>
      <c r="E914"/>
      <c r="F914"/>
      <c r="G914"/>
      <c r="H914"/>
      <c r="I914"/>
      <c r="J914"/>
      <c r="K914"/>
      <c r="L914"/>
      <c r="M914"/>
      <c r="N914"/>
      <c r="O914"/>
      <c r="P914"/>
      <c r="Q914"/>
      <c r="R914"/>
      <c r="S914"/>
      <c r="T914"/>
      <c r="U914"/>
      <c r="V914"/>
      <c r="W914"/>
      <c r="X914"/>
      <c r="Y914"/>
      <c r="Z914"/>
      <c r="AA914"/>
      <c r="AB914"/>
      <c r="AC914"/>
      <c r="AD914"/>
      <c r="AE914"/>
      <c r="AF914"/>
    </row>
    <row r="915" spans="1:32" ht="15.75" customHeight="1">
      <c r="A915"/>
      <c r="B915"/>
      <c r="C915"/>
      <c r="D915"/>
      <c r="E915"/>
      <c r="F915"/>
      <c r="G915"/>
      <c r="H915"/>
      <c r="I915"/>
      <c r="J915"/>
      <c r="K915"/>
      <c r="L915"/>
      <c r="M915"/>
      <c r="N915"/>
      <c r="O915"/>
      <c r="P915"/>
      <c r="Q915"/>
      <c r="R915"/>
      <c r="S915"/>
      <c r="T915"/>
      <c r="U915"/>
      <c r="V915"/>
      <c r="W915"/>
      <c r="X915"/>
      <c r="Y915"/>
      <c r="Z915"/>
      <c r="AA915"/>
      <c r="AB915"/>
      <c r="AC915"/>
      <c r="AD915"/>
      <c r="AE915"/>
      <c r="AF915"/>
    </row>
    <row r="916" spans="1:32" ht="15.75" customHeight="1">
      <c r="A916"/>
      <c r="B916"/>
      <c r="C916"/>
      <c r="D916"/>
      <c r="E916"/>
      <c r="F916"/>
      <c r="G916"/>
      <c r="H916"/>
      <c r="I916"/>
      <c r="J916"/>
      <c r="K916"/>
      <c r="L916"/>
      <c r="M916"/>
      <c r="N916"/>
      <c r="O916"/>
      <c r="P916"/>
      <c r="Q916"/>
      <c r="R916"/>
      <c r="S916"/>
      <c r="T916"/>
      <c r="U916"/>
      <c r="V916"/>
      <c r="W916"/>
      <c r="X916"/>
      <c r="Y916"/>
      <c r="Z916"/>
      <c r="AA916"/>
      <c r="AB916"/>
      <c r="AC916"/>
      <c r="AD916"/>
      <c r="AE916"/>
      <c r="AF916"/>
    </row>
    <row r="917" spans="1:32" ht="15.75" customHeight="1">
      <c r="A917"/>
      <c r="B917"/>
      <c r="C917"/>
      <c r="D917"/>
      <c r="E917"/>
      <c r="F917"/>
      <c r="G917"/>
      <c r="H917"/>
      <c r="I917"/>
      <c r="J917"/>
      <c r="K917"/>
      <c r="L917"/>
      <c r="M917"/>
      <c r="N917"/>
      <c r="O917"/>
      <c r="P917"/>
      <c r="Q917"/>
      <c r="R917"/>
      <c r="S917"/>
      <c r="T917"/>
      <c r="U917"/>
      <c r="V917"/>
      <c r="W917"/>
      <c r="X917"/>
      <c r="Y917"/>
      <c r="Z917"/>
      <c r="AA917"/>
      <c r="AB917"/>
      <c r="AC917"/>
      <c r="AD917"/>
      <c r="AE917"/>
      <c r="AF917"/>
    </row>
    <row r="918" spans="1:32" ht="15.75" customHeight="1">
      <c r="A918"/>
      <c r="B918"/>
      <c r="C918"/>
      <c r="D918"/>
      <c r="E918"/>
      <c r="F918"/>
      <c r="G918"/>
      <c r="H918"/>
      <c r="I918"/>
      <c r="J918"/>
      <c r="K918"/>
      <c r="L918"/>
      <c r="M918"/>
      <c r="N918"/>
      <c r="O918"/>
      <c r="P918"/>
      <c r="Q918"/>
      <c r="R918"/>
      <c r="S918"/>
      <c r="T918"/>
      <c r="U918"/>
      <c r="V918"/>
      <c r="W918"/>
      <c r="X918"/>
      <c r="Y918"/>
      <c r="Z918"/>
      <c r="AA918"/>
      <c r="AB918"/>
      <c r="AC918"/>
      <c r="AD918"/>
      <c r="AE918"/>
      <c r="AF918"/>
    </row>
    <row r="919" spans="1:32" ht="15.75" customHeight="1">
      <c r="A919"/>
      <c r="B919"/>
      <c r="C919"/>
      <c r="D919"/>
      <c r="E919"/>
      <c r="F919"/>
      <c r="G919"/>
      <c r="H919"/>
      <c r="I919"/>
      <c r="J919"/>
      <c r="K919"/>
      <c r="L919"/>
      <c r="M919"/>
      <c r="N919"/>
      <c r="O919"/>
      <c r="P919"/>
      <c r="Q919"/>
      <c r="R919"/>
      <c r="S919"/>
      <c r="T919"/>
      <c r="U919"/>
      <c r="V919"/>
      <c r="W919"/>
      <c r="X919"/>
      <c r="Y919"/>
      <c r="Z919"/>
      <c r="AA919"/>
      <c r="AB919"/>
      <c r="AC919"/>
      <c r="AD919"/>
      <c r="AE919"/>
      <c r="AF919"/>
    </row>
    <row r="920" spans="1:32" ht="15.75" customHeight="1">
      <c r="A920"/>
      <c r="B920"/>
      <c r="C920"/>
      <c r="D920"/>
      <c r="E920"/>
      <c r="F920"/>
      <c r="G920"/>
      <c r="H920"/>
      <c r="I920"/>
      <c r="J920"/>
      <c r="K920"/>
      <c r="L920"/>
      <c r="M920"/>
      <c r="N920"/>
      <c r="O920"/>
      <c r="P920"/>
      <c r="Q920"/>
      <c r="R920"/>
      <c r="S920"/>
      <c r="T920"/>
      <c r="U920"/>
      <c r="V920"/>
      <c r="W920"/>
      <c r="X920"/>
      <c r="Y920"/>
      <c r="Z920"/>
      <c r="AA920"/>
      <c r="AB920"/>
      <c r="AC920"/>
      <c r="AD920"/>
      <c r="AE920"/>
      <c r="AF920"/>
    </row>
    <row r="921" spans="1:32" ht="15.75" customHeight="1">
      <c r="A921"/>
      <c r="B921"/>
      <c r="C921"/>
      <c r="D921"/>
      <c r="E921"/>
      <c r="F921"/>
      <c r="G921"/>
      <c r="H921"/>
      <c r="I921"/>
      <c r="J921"/>
      <c r="K921"/>
      <c r="L921"/>
      <c r="M921"/>
      <c r="N921"/>
      <c r="O921"/>
      <c r="P921"/>
      <c r="Q921"/>
      <c r="R921"/>
      <c r="S921"/>
      <c r="T921"/>
      <c r="U921"/>
      <c r="V921"/>
      <c r="W921"/>
      <c r="X921"/>
      <c r="Y921"/>
      <c r="Z921"/>
      <c r="AA921"/>
      <c r="AB921"/>
      <c r="AC921"/>
      <c r="AD921"/>
      <c r="AE921"/>
      <c r="AF921"/>
    </row>
    <row r="922" spans="1:32" ht="15.75" customHeight="1">
      <c r="A922"/>
      <c r="B922"/>
      <c r="C922"/>
      <c r="D922"/>
      <c r="E922"/>
      <c r="F922"/>
      <c r="G922"/>
      <c r="H922"/>
      <c r="I922"/>
      <c r="J922"/>
      <c r="K922"/>
      <c r="L922"/>
      <c r="M922"/>
      <c r="N922"/>
      <c r="O922"/>
      <c r="P922"/>
      <c r="Q922"/>
      <c r="R922"/>
      <c r="S922"/>
      <c r="T922"/>
      <c r="U922"/>
      <c r="V922"/>
      <c r="W922"/>
      <c r="X922"/>
      <c r="Y922"/>
      <c r="Z922"/>
      <c r="AA922"/>
      <c r="AB922"/>
      <c r="AC922"/>
      <c r="AD922"/>
      <c r="AE922"/>
      <c r="AF922"/>
    </row>
    <row r="923" spans="1:32" ht="15.75" customHeight="1">
      <c r="A923"/>
      <c r="B923"/>
      <c r="C923"/>
      <c r="D923"/>
      <c r="E923"/>
      <c r="F923"/>
      <c r="G923"/>
      <c r="H923"/>
      <c r="I923"/>
      <c r="J923"/>
      <c r="K923"/>
      <c r="L923"/>
      <c r="M923"/>
      <c r="N923"/>
      <c r="O923"/>
      <c r="P923"/>
      <c r="Q923"/>
      <c r="R923"/>
      <c r="S923"/>
      <c r="T923"/>
      <c r="U923"/>
      <c r="V923"/>
      <c r="W923"/>
      <c r="X923"/>
      <c r="Y923"/>
      <c r="Z923"/>
      <c r="AA923"/>
      <c r="AB923"/>
      <c r="AC923"/>
      <c r="AD923"/>
      <c r="AE923"/>
      <c r="AF923"/>
    </row>
    <row r="924" spans="1:32" ht="15.75" customHeight="1">
      <c r="A924"/>
      <c r="B924"/>
      <c r="C924"/>
      <c r="D924"/>
      <c r="E924"/>
      <c r="F924"/>
      <c r="G924"/>
      <c r="H924"/>
      <c r="I924"/>
      <c r="J924"/>
      <c r="K924"/>
      <c r="L924"/>
      <c r="M924"/>
      <c r="N924"/>
      <c r="O924"/>
      <c r="P924"/>
      <c r="Q924"/>
      <c r="R924"/>
      <c r="S924"/>
      <c r="T924"/>
      <c r="U924"/>
      <c r="V924"/>
      <c r="W924"/>
      <c r="X924"/>
      <c r="Y924"/>
      <c r="Z924"/>
      <c r="AA924"/>
      <c r="AB924"/>
      <c r="AC924"/>
      <c r="AD924"/>
      <c r="AE924"/>
      <c r="AF924"/>
    </row>
    <row r="925" spans="1:32" ht="15.75" customHeight="1">
      <c r="A925"/>
      <c r="B925"/>
      <c r="C925"/>
      <c r="D925"/>
      <c r="E925"/>
      <c r="F925"/>
      <c r="G925"/>
      <c r="H925"/>
      <c r="I925"/>
      <c r="J925"/>
      <c r="K925"/>
      <c r="L925"/>
      <c r="M925"/>
      <c r="N925"/>
      <c r="O925"/>
      <c r="P925"/>
      <c r="Q925"/>
      <c r="R925"/>
      <c r="S925"/>
      <c r="T925"/>
      <c r="U925"/>
      <c r="V925"/>
      <c r="W925"/>
      <c r="X925"/>
      <c r="Y925"/>
      <c r="Z925"/>
      <c r="AA925"/>
      <c r="AB925"/>
      <c r="AC925"/>
      <c r="AD925"/>
      <c r="AE925"/>
      <c r="AF925"/>
    </row>
    <row r="926" spans="1:32" ht="15.75" customHeight="1">
      <c r="A926"/>
      <c r="B926"/>
      <c r="C926"/>
      <c r="D926"/>
      <c r="E926"/>
      <c r="F926"/>
      <c r="G926"/>
      <c r="H926"/>
      <c r="I926"/>
      <c r="J926"/>
      <c r="K926"/>
      <c r="L926"/>
      <c r="M926"/>
      <c r="N926"/>
      <c r="O926"/>
      <c r="P926"/>
      <c r="Q926"/>
      <c r="R926"/>
      <c r="S926"/>
      <c r="T926"/>
      <c r="U926"/>
      <c r="V926"/>
      <c r="W926"/>
      <c r="X926"/>
      <c r="Y926"/>
      <c r="Z926"/>
      <c r="AA926"/>
      <c r="AB926"/>
      <c r="AC926"/>
      <c r="AD926"/>
      <c r="AE926"/>
      <c r="AF926"/>
    </row>
    <row r="927" spans="1:32" ht="15.75" customHeight="1">
      <c r="A927"/>
      <c r="B927"/>
      <c r="C927"/>
      <c r="D927"/>
      <c r="E927"/>
      <c r="F927"/>
      <c r="G927"/>
      <c r="H927"/>
      <c r="I927"/>
      <c r="J927"/>
      <c r="K927"/>
      <c r="L927"/>
      <c r="M927"/>
      <c r="N927"/>
      <c r="O927"/>
      <c r="P927"/>
      <c r="Q927"/>
      <c r="R927"/>
      <c r="S927"/>
      <c r="T927"/>
      <c r="U927"/>
      <c r="V927"/>
      <c r="W927"/>
      <c r="X927"/>
      <c r="Y927"/>
      <c r="Z927"/>
      <c r="AA927"/>
      <c r="AB927"/>
      <c r="AC927"/>
      <c r="AD927"/>
      <c r="AE927"/>
      <c r="AF927"/>
    </row>
    <row r="928" spans="1:32" ht="15.75" customHeight="1">
      <c r="A928"/>
      <c r="B928"/>
      <c r="C928"/>
      <c r="D928"/>
      <c r="E928"/>
      <c r="F928"/>
      <c r="G928"/>
      <c r="H928"/>
      <c r="I928"/>
      <c r="J928"/>
      <c r="K928"/>
      <c r="L928"/>
      <c r="M928"/>
      <c r="N928"/>
      <c r="O928"/>
      <c r="P928"/>
      <c r="Q928"/>
      <c r="R928"/>
      <c r="S928"/>
      <c r="T928"/>
      <c r="U928"/>
      <c r="V928"/>
      <c r="W928"/>
      <c r="X928"/>
      <c r="Y928"/>
      <c r="Z928"/>
      <c r="AA928"/>
      <c r="AB928"/>
      <c r="AC928"/>
      <c r="AD928"/>
      <c r="AE928"/>
      <c r="AF928"/>
    </row>
    <row r="929" spans="1:32" ht="15.75" customHeight="1">
      <c r="A929"/>
      <c r="B929"/>
      <c r="C929"/>
      <c r="D929"/>
      <c r="E929"/>
      <c r="F929"/>
      <c r="G929"/>
      <c r="H929"/>
      <c r="I929"/>
      <c r="J929"/>
      <c r="K929"/>
      <c r="L929"/>
      <c r="M929"/>
      <c r="N929"/>
      <c r="O929"/>
      <c r="P929"/>
      <c r="Q929"/>
      <c r="R929"/>
      <c r="S929"/>
      <c r="T929"/>
      <c r="U929"/>
      <c r="V929"/>
      <c r="W929"/>
      <c r="X929"/>
      <c r="Y929"/>
      <c r="Z929"/>
      <c r="AA929"/>
      <c r="AB929"/>
      <c r="AC929"/>
      <c r="AD929"/>
      <c r="AE929"/>
      <c r="AF929"/>
    </row>
    <row r="930" spans="1:32" ht="15.75" customHeight="1">
      <c r="A930"/>
      <c r="B930"/>
      <c r="C930"/>
      <c r="D930"/>
      <c r="E930"/>
      <c r="F930"/>
      <c r="G930"/>
      <c r="H930"/>
      <c r="I930"/>
      <c r="J930"/>
      <c r="K930"/>
      <c r="L930"/>
      <c r="M930"/>
      <c r="N930"/>
      <c r="O930"/>
      <c r="P930"/>
      <c r="Q930"/>
      <c r="R930"/>
      <c r="S930"/>
      <c r="T930"/>
      <c r="U930"/>
      <c r="V930"/>
      <c r="W930"/>
      <c r="X930"/>
      <c r="Y930"/>
      <c r="Z930"/>
      <c r="AA930"/>
      <c r="AB930"/>
      <c r="AC930"/>
      <c r="AD930"/>
      <c r="AE930"/>
      <c r="AF930"/>
    </row>
    <row r="931" spans="1:32" ht="15.75" customHeight="1">
      <c r="A931"/>
      <c r="B931"/>
      <c r="C931"/>
      <c r="D931"/>
      <c r="E931"/>
      <c r="F931"/>
      <c r="G931"/>
      <c r="H931"/>
      <c r="I931"/>
      <c r="J931"/>
      <c r="K931"/>
      <c r="L931"/>
      <c r="M931"/>
      <c r="N931"/>
      <c r="O931"/>
      <c r="P931"/>
      <c r="Q931"/>
      <c r="R931"/>
      <c r="S931"/>
      <c r="T931"/>
      <c r="U931"/>
      <c r="V931"/>
      <c r="W931"/>
      <c r="X931"/>
      <c r="Y931"/>
      <c r="Z931"/>
      <c r="AA931"/>
      <c r="AB931"/>
      <c r="AC931"/>
      <c r="AD931"/>
      <c r="AE931"/>
      <c r="AF931"/>
    </row>
    <row r="932" spans="1:32" ht="15.75" customHeight="1">
      <c r="A932"/>
      <c r="B932"/>
      <c r="C932"/>
      <c r="D932"/>
      <c r="E932"/>
      <c r="F932"/>
      <c r="G932"/>
      <c r="H932"/>
      <c r="I932"/>
      <c r="J932"/>
      <c r="K932"/>
      <c r="L932"/>
      <c r="M932"/>
      <c r="N932"/>
      <c r="O932"/>
      <c r="P932"/>
      <c r="Q932"/>
      <c r="R932"/>
      <c r="S932"/>
      <c r="T932"/>
      <c r="U932"/>
      <c r="V932"/>
      <c r="W932"/>
      <c r="X932"/>
      <c r="Y932"/>
      <c r="Z932"/>
      <c r="AA932"/>
      <c r="AB932"/>
      <c r="AC932"/>
      <c r="AD932"/>
      <c r="AE932"/>
      <c r="AF932"/>
    </row>
    <row r="933" spans="1:32" ht="15.75" customHeight="1">
      <c r="A933"/>
      <c r="B933"/>
      <c r="C933"/>
      <c r="D933"/>
      <c r="E933"/>
      <c r="F933"/>
      <c r="G933"/>
      <c r="H933"/>
      <c r="I933"/>
      <c r="J933"/>
      <c r="K933"/>
      <c r="L933"/>
      <c r="M933"/>
      <c r="N933"/>
      <c r="O933"/>
      <c r="P933"/>
      <c r="Q933"/>
      <c r="R933"/>
      <c r="S933"/>
      <c r="T933"/>
      <c r="U933"/>
      <c r="V933"/>
      <c r="W933"/>
      <c r="X933"/>
      <c r="Y933"/>
      <c r="Z933"/>
      <c r="AA933"/>
      <c r="AB933"/>
      <c r="AC933"/>
      <c r="AD933"/>
      <c r="AE933"/>
      <c r="AF933"/>
    </row>
    <row r="934" spans="1:32" ht="15.75" customHeight="1">
      <c r="A934"/>
      <c r="B934"/>
      <c r="C934"/>
      <c r="D934"/>
      <c r="E934"/>
      <c r="F934"/>
      <c r="G934"/>
      <c r="H934"/>
      <c r="I934"/>
      <c r="J934"/>
      <c r="K934"/>
      <c r="L934"/>
      <c r="M934"/>
      <c r="N934"/>
      <c r="O934"/>
      <c r="P934"/>
      <c r="Q934"/>
      <c r="R934"/>
      <c r="S934"/>
      <c r="T934"/>
      <c r="U934"/>
      <c r="V934"/>
      <c r="W934"/>
      <c r="X934"/>
      <c r="Y934"/>
      <c r="Z934"/>
      <c r="AA934"/>
      <c r="AB934"/>
      <c r="AC934"/>
      <c r="AD934"/>
      <c r="AE934"/>
      <c r="AF934"/>
    </row>
    <row r="935" spans="1:32" ht="15.75" customHeight="1">
      <c r="A935"/>
      <c r="B935"/>
      <c r="C935"/>
      <c r="D935"/>
      <c r="E935"/>
      <c r="F935"/>
      <c r="G935"/>
      <c r="H935"/>
      <c r="I935"/>
      <c r="J935"/>
      <c r="K935"/>
      <c r="L935"/>
      <c r="M935"/>
      <c r="N935"/>
      <c r="O935"/>
      <c r="P935"/>
      <c r="Q935"/>
      <c r="R935"/>
      <c r="S935"/>
      <c r="T935"/>
      <c r="U935"/>
      <c r="V935"/>
      <c r="W935"/>
      <c r="X935"/>
      <c r="Y935"/>
      <c r="Z935"/>
      <c r="AA935"/>
      <c r="AB935"/>
      <c r="AC935"/>
      <c r="AD935"/>
      <c r="AE935"/>
      <c r="AF935"/>
    </row>
    <row r="936" spans="1:32" ht="15.75" customHeight="1">
      <c r="A936"/>
      <c r="B936"/>
      <c r="C936"/>
      <c r="D936"/>
      <c r="E936"/>
      <c r="F936"/>
      <c r="G936"/>
      <c r="H936"/>
      <c r="I936"/>
      <c r="J936"/>
      <c r="K936"/>
      <c r="L936"/>
      <c r="M936"/>
      <c r="N936"/>
      <c r="O936"/>
      <c r="P936"/>
      <c r="Q936"/>
      <c r="R936"/>
      <c r="S936"/>
      <c r="T936"/>
      <c r="U936"/>
      <c r="V936"/>
      <c r="W936"/>
      <c r="X936"/>
      <c r="Y936"/>
      <c r="Z936"/>
      <c r="AA936"/>
      <c r="AB936"/>
      <c r="AC936"/>
      <c r="AD936"/>
      <c r="AE936"/>
      <c r="AF936"/>
    </row>
    <row r="937" spans="1:32" ht="15.75" customHeight="1">
      <c r="A937"/>
      <c r="B937"/>
      <c r="C937"/>
      <c r="D937"/>
      <c r="E937"/>
      <c r="F937"/>
      <c r="G937"/>
      <c r="H937"/>
      <c r="I937"/>
      <c r="J937"/>
      <c r="K937"/>
      <c r="L937"/>
      <c r="M937"/>
      <c r="N937"/>
      <c r="O937"/>
      <c r="P937"/>
      <c r="Q937"/>
      <c r="R937"/>
      <c r="S937"/>
      <c r="T937"/>
      <c r="U937"/>
      <c r="V937"/>
      <c r="W937"/>
      <c r="X937"/>
      <c r="Y937"/>
      <c r="Z937"/>
      <c r="AA937"/>
      <c r="AB937"/>
      <c r="AC937"/>
      <c r="AD937"/>
      <c r="AE937"/>
      <c r="AF937"/>
    </row>
    <row r="938" spans="1:32" ht="15.75" customHeight="1">
      <c r="A938"/>
      <c r="B938"/>
      <c r="C938"/>
      <c r="D938"/>
      <c r="E938"/>
      <c r="F938"/>
      <c r="G938"/>
      <c r="H938"/>
      <c r="I938"/>
      <c r="J938"/>
      <c r="K938"/>
      <c r="L938"/>
      <c r="M938"/>
      <c r="N938"/>
      <c r="O938"/>
      <c r="P938"/>
      <c r="Q938"/>
      <c r="R938"/>
      <c r="S938"/>
      <c r="T938"/>
      <c r="U938"/>
      <c r="V938"/>
      <c r="W938"/>
      <c r="X938"/>
      <c r="Y938"/>
      <c r="Z938"/>
      <c r="AA938"/>
      <c r="AB938"/>
      <c r="AC938"/>
      <c r="AD938"/>
      <c r="AE938"/>
      <c r="AF938"/>
    </row>
    <row r="939" spans="1:32" ht="15.75" customHeight="1">
      <c r="A939"/>
      <c r="B939"/>
      <c r="C939"/>
      <c r="D939"/>
      <c r="E939"/>
      <c r="F939"/>
      <c r="G939"/>
      <c r="H939"/>
      <c r="I939"/>
      <c r="J939"/>
      <c r="K939"/>
      <c r="L939"/>
      <c r="M939"/>
      <c r="N939"/>
      <c r="O939"/>
      <c r="P939"/>
      <c r="Q939"/>
      <c r="R939"/>
      <c r="S939"/>
      <c r="T939"/>
      <c r="U939"/>
      <c r="V939"/>
      <c r="W939"/>
      <c r="X939"/>
      <c r="Y939"/>
      <c r="Z939"/>
      <c r="AA939"/>
      <c r="AB939"/>
      <c r="AC939"/>
      <c r="AD939"/>
      <c r="AE939"/>
      <c r="AF939"/>
    </row>
    <row r="940" spans="1:32" ht="15.75" customHeight="1">
      <c r="A940"/>
      <c r="B940"/>
      <c r="C940"/>
      <c r="D940"/>
      <c r="E940"/>
      <c r="F940"/>
      <c r="G940"/>
      <c r="H940"/>
      <c r="I940"/>
      <c r="J940"/>
      <c r="K940"/>
      <c r="L940"/>
      <c r="M940"/>
      <c r="N940"/>
      <c r="O940"/>
      <c r="P940"/>
      <c r="Q940"/>
      <c r="R940"/>
      <c r="S940"/>
      <c r="T940"/>
      <c r="U940"/>
      <c r="V940"/>
      <c r="W940"/>
      <c r="X940"/>
      <c r="Y940"/>
      <c r="Z940"/>
      <c r="AA940"/>
      <c r="AB940"/>
      <c r="AC940"/>
      <c r="AD940"/>
      <c r="AE940"/>
      <c r="AF940"/>
    </row>
    <row r="941" spans="1:32" ht="15.75" customHeight="1">
      <c r="A941"/>
      <c r="B941"/>
      <c r="C941"/>
      <c r="D941"/>
      <c r="E941"/>
      <c r="F941"/>
      <c r="G941"/>
      <c r="H941"/>
      <c r="I941"/>
      <c r="J941"/>
      <c r="K941"/>
      <c r="L941"/>
      <c r="M941"/>
      <c r="N941"/>
      <c r="O941"/>
      <c r="P941"/>
      <c r="Q941"/>
      <c r="R941"/>
      <c r="S941"/>
      <c r="T941"/>
      <c r="U941"/>
      <c r="V941"/>
      <c r="W941"/>
      <c r="X941"/>
      <c r="Y941"/>
      <c r="Z941"/>
      <c r="AA941"/>
      <c r="AB941"/>
      <c r="AC941"/>
      <c r="AD941"/>
      <c r="AE941"/>
      <c r="AF941"/>
    </row>
    <row r="942" spans="1:32" ht="15.75" customHeight="1">
      <c r="A942"/>
      <c r="B942"/>
      <c r="C942"/>
      <c r="D942"/>
      <c r="E942"/>
      <c r="F942"/>
      <c r="G942"/>
      <c r="H942"/>
      <c r="I942"/>
      <c r="J942"/>
      <c r="K942"/>
      <c r="L942"/>
      <c r="M942"/>
      <c r="N942"/>
      <c r="O942"/>
      <c r="P942"/>
      <c r="Q942"/>
      <c r="R942"/>
      <c r="S942"/>
      <c r="T942"/>
      <c r="U942"/>
      <c r="V942"/>
      <c r="W942"/>
      <c r="X942"/>
      <c r="Y942"/>
      <c r="Z942"/>
      <c r="AA942"/>
      <c r="AB942"/>
      <c r="AC942"/>
      <c r="AD942"/>
      <c r="AE942"/>
      <c r="AF942"/>
    </row>
    <row r="943" spans="1:32" ht="15.75" customHeight="1">
      <c r="A943"/>
      <c r="B943"/>
      <c r="C943"/>
      <c r="D943"/>
      <c r="E943"/>
      <c r="F943"/>
      <c r="G943"/>
      <c r="H943"/>
      <c r="I943"/>
      <c r="J943"/>
      <c r="K943"/>
      <c r="L943"/>
      <c r="M943"/>
      <c r="N943"/>
      <c r="O943"/>
      <c r="P943"/>
      <c r="Q943"/>
      <c r="R943"/>
      <c r="S943"/>
      <c r="T943"/>
      <c r="U943"/>
      <c r="V943"/>
      <c r="W943"/>
      <c r="X943"/>
      <c r="Y943"/>
      <c r="Z943"/>
      <c r="AA943"/>
      <c r="AB943"/>
      <c r="AC943"/>
      <c r="AD943"/>
      <c r="AE943"/>
      <c r="AF943"/>
    </row>
    <row r="944" spans="1:32" ht="15.75" customHeight="1">
      <c r="A944"/>
      <c r="B944"/>
      <c r="C944"/>
      <c r="D944"/>
      <c r="E944"/>
      <c r="F944"/>
      <c r="G944"/>
      <c r="H944"/>
      <c r="I944"/>
      <c r="J944"/>
      <c r="K944"/>
      <c r="L944"/>
      <c r="M944"/>
      <c r="N944"/>
      <c r="O944"/>
      <c r="P944"/>
      <c r="Q944"/>
      <c r="R944"/>
      <c r="S944"/>
      <c r="T944"/>
      <c r="U944"/>
      <c r="V944"/>
      <c r="W944"/>
      <c r="X944"/>
      <c r="Y944"/>
      <c r="Z944"/>
      <c r="AA944"/>
      <c r="AB944"/>
      <c r="AC944"/>
      <c r="AD944"/>
      <c r="AE944"/>
      <c r="AF944"/>
    </row>
    <row r="945" spans="1:32" ht="15.75" customHeight="1">
      <c r="A945"/>
      <c r="B945"/>
      <c r="C945"/>
      <c r="D945"/>
      <c r="E945"/>
      <c r="F945"/>
      <c r="G945"/>
      <c r="H945"/>
      <c r="I945"/>
      <c r="J945"/>
      <c r="K945"/>
      <c r="L945"/>
      <c r="M945"/>
      <c r="N945"/>
      <c r="O945"/>
      <c r="P945"/>
      <c r="Q945"/>
      <c r="R945"/>
      <c r="S945"/>
      <c r="T945"/>
      <c r="U945"/>
      <c r="V945"/>
      <c r="W945"/>
      <c r="X945"/>
      <c r="Y945"/>
      <c r="Z945"/>
      <c r="AA945"/>
      <c r="AB945"/>
      <c r="AC945"/>
      <c r="AD945"/>
      <c r="AE945"/>
      <c r="AF945"/>
    </row>
    <row r="946" spans="1:32" ht="15.75" customHeight="1">
      <c r="A946"/>
      <c r="B946"/>
      <c r="C946"/>
      <c r="D946"/>
      <c r="E946"/>
      <c r="F946"/>
      <c r="G946"/>
      <c r="H946"/>
      <c r="I946"/>
      <c r="J946"/>
      <c r="K946"/>
      <c r="L946"/>
      <c r="M946"/>
      <c r="N946"/>
      <c r="O946"/>
      <c r="P946"/>
      <c r="Q946"/>
      <c r="R946"/>
      <c r="S946"/>
      <c r="T946"/>
      <c r="U946"/>
      <c r="V946"/>
      <c r="W946"/>
      <c r="X946"/>
      <c r="Y946"/>
      <c r="Z946"/>
      <c r="AA946"/>
      <c r="AB946"/>
      <c r="AC946"/>
      <c r="AD946"/>
      <c r="AE946"/>
      <c r="AF946"/>
    </row>
    <row r="947" spans="1:32" ht="15.75" customHeight="1">
      <c r="A947"/>
      <c r="B947"/>
      <c r="C947"/>
      <c r="D947"/>
      <c r="E947"/>
      <c r="F947"/>
      <c r="G947"/>
      <c r="H947"/>
      <c r="I947"/>
      <c r="J947"/>
      <c r="K947"/>
      <c r="L947"/>
      <c r="M947"/>
      <c r="N947"/>
      <c r="O947"/>
      <c r="P947"/>
      <c r="Q947"/>
      <c r="R947"/>
      <c r="S947"/>
      <c r="T947"/>
      <c r="U947"/>
      <c r="V947"/>
      <c r="W947"/>
      <c r="X947"/>
      <c r="Y947"/>
      <c r="Z947"/>
      <c r="AA947"/>
      <c r="AB947"/>
      <c r="AC947"/>
      <c r="AD947"/>
      <c r="AE947"/>
      <c r="AF947"/>
    </row>
    <row r="948" spans="1:32" ht="15.75" customHeight="1">
      <c r="A948"/>
      <c r="B948"/>
      <c r="C948"/>
      <c r="D948"/>
      <c r="E948"/>
      <c r="F948"/>
      <c r="G948"/>
      <c r="H948"/>
      <c r="I948"/>
      <c r="J948"/>
      <c r="K948"/>
      <c r="L948"/>
      <c r="M948"/>
      <c r="N948"/>
      <c r="O948"/>
      <c r="P948"/>
      <c r="Q948"/>
      <c r="R948"/>
      <c r="S948"/>
      <c r="T948"/>
      <c r="U948"/>
      <c r="V948"/>
      <c r="W948"/>
      <c r="X948"/>
      <c r="Y948"/>
      <c r="Z948"/>
      <c r="AA948"/>
      <c r="AB948"/>
      <c r="AC948"/>
      <c r="AD948"/>
      <c r="AE948"/>
      <c r="AF948"/>
    </row>
    <row r="949" spans="1:32" ht="15.75" customHeight="1">
      <c r="A949"/>
      <c r="B949"/>
      <c r="C949"/>
      <c r="D949"/>
      <c r="E949"/>
      <c r="F949"/>
      <c r="G949"/>
      <c r="H949"/>
      <c r="I949"/>
      <c r="J949"/>
      <c r="K949"/>
      <c r="L949"/>
      <c r="M949"/>
      <c r="N949"/>
      <c r="O949"/>
      <c r="P949"/>
      <c r="Q949"/>
      <c r="R949"/>
      <c r="S949"/>
      <c r="T949"/>
      <c r="U949"/>
      <c r="V949"/>
      <c r="W949"/>
      <c r="X949"/>
      <c r="Y949"/>
      <c r="Z949"/>
      <c r="AA949"/>
      <c r="AB949"/>
      <c r="AC949"/>
      <c r="AD949"/>
      <c r="AE949"/>
      <c r="AF949"/>
    </row>
    <row r="950" spans="1:32" ht="15.75" customHeight="1">
      <c r="A950"/>
      <c r="B950"/>
      <c r="C950"/>
      <c r="D950"/>
      <c r="E950"/>
      <c r="F950"/>
      <c r="G950"/>
      <c r="H950"/>
      <c r="I950"/>
      <c r="J950"/>
      <c r="K950"/>
      <c r="L950"/>
      <c r="M950"/>
      <c r="N950"/>
      <c r="O950"/>
      <c r="P950"/>
      <c r="Q950"/>
      <c r="R950"/>
      <c r="S950"/>
      <c r="T950"/>
      <c r="U950"/>
      <c r="V950"/>
      <c r="W950"/>
      <c r="X950"/>
      <c r="Y950"/>
      <c r="Z950"/>
      <c r="AA950"/>
      <c r="AB950"/>
      <c r="AC950"/>
      <c r="AD950"/>
      <c r="AE950"/>
      <c r="AF950"/>
    </row>
    <row r="951" spans="1:32" ht="15.75" customHeight="1">
      <c r="A951"/>
      <c r="B951"/>
      <c r="C951"/>
      <c r="D951"/>
      <c r="E951"/>
      <c r="F951"/>
      <c r="G951"/>
      <c r="H951"/>
      <c r="I951"/>
      <c r="J951"/>
      <c r="K951"/>
      <c r="L951"/>
      <c r="M951"/>
      <c r="N951"/>
      <c r="O951"/>
      <c r="P951"/>
      <c r="Q951"/>
      <c r="R951"/>
      <c r="S951"/>
      <c r="T951"/>
      <c r="U951"/>
      <c r="V951"/>
      <c r="W951"/>
      <c r="X951"/>
      <c r="Y951"/>
      <c r="Z951"/>
      <c r="AA951"/>
      <c r="AB951"/>
      <c r="AC951"/>
      <c r="AD951"/>
      <c r="AE951"/>
      <c r="AF951"/>
    </row>
    <row r="952" spans="1:32" ht="15.75" customHeight="1">
      <c r="A952"/>
      <c r="B952"/>
      <c r="C952"/>
      <c r="D952"/>
      <c r="E952"/>
      <c r="F952"/>
      <c r="G952"/>
      <c r="H952"/>
      <c r="I952"/>
      <c r="J952"/>
      <c r="K952"/>
      <c r="L952"/>
      <c r="M952"/>
      <c r="N952"/>
      <c r="O952"/>
      <c r="P952"/>
      <c r="Q952"/>
      <c r="R952"/>
      <c r="S952"/>
      <c r="T952"/>
      <c r="U952"/>
      <c r="V952"/>
      <c r="W952"/>
      <c r="X952"/>
      <c r="Y952"/>
      <c r="Z952"/>
      <c r="AA952"/>
      <c r="AB952"/>
      <c r="AC952"/>
      <c r="AD952"/>
      <c r="AE952"/>
      <c r="AF952"/>
    </row>
    <row r="953" spans="1:32" ht="15.75" customHeight="1">
      <c r="A953"/>
      <c r="B953"/>
      <c r="C953"/>
      <c r="D953"/>
      <c r="E953"/>
      <c r="F953"/>
      <c r="G953"/>
      <c r="H953"/>
      <c r="I953"/>
      <c r="J953"/>
      <c r="K953"/>
      <c r="L953"/>
      <c r="M953"/>
      <c r="N953"/>
      <c r="O953"/>
      <c r="P953"/>
      <c r="Q953"/>
      <c r="R953"/>
      <c r="S953"/>
      <c r="T953"/>
      <c r="U953"/>
      <c r="V953"/>
      <c r="W953"/>
      <c r="X953"/>
      <c r="Y953"/>
      <c r="Z953"/>
      <c r="AA953"/>
      <c r="AB953"/>
      <c r="AC953"/>
      <c r="AD953"/>
      <c r="AE953"/>
      <c r="AF953"/>
    </row>
    <row r="954" spans="1:32" ht="15.75" customHeight="1">
      <c r="A954"/>
      <c r="B954"/>
      <c r="C954"/>
      <c r="D954"/>
      <c r="E954"/>
      <c r="F954"/>
      <c r="G954"/>
      <c r="H954"/>
      <c r="I954"/>
      <c r="J954"/>
      <c r="K954"/>
      <c r="L954"/>
      <c r="M954"/>
      <c r="N954"/>
      <c r="O954"/>
      <c r="P954"/>
      <c r="Q954"/>
      <c r="R954"/>
      <c r="S954"/>
      <c r="T954"/>
      <c r="U954"/>
      <c r="V954"/>
      <c r="W954"/>
      <c r="X954"/>
      <c r="Y954"/>
      <c r="Z954"/>
      <c r="AA954"/>
      <c r="AB954"/>
      <c r="AC954"/>
      <c r="AD954"/>
      <c r="AE954"/>
      <c r="AF954"/>
    </row>
    <row r="955" spans="1:32" ht="15.75" customHeight="1">
      <c r="A955"/>
      <c r="B955"/>
      <c r="C955"/>
      <c r="D955"/>
      <c r="E955"/>
      <c r="F955"/>
      <c r="G955"/>
      <c r="H955"/>
      <c r="I955"/>
      <c r="J955"/>
      <c r="K955"/>
      <c r="L955"/>
      <c r="M955"/>
      <c r="N955"/>
      <c r="O955"/>
      <c r="P955"/>
      <c r="Q955"/>
      <c r="R955"/>
      <c r="S955"/>
      <c r="T955"/>
      <c r="U955"/>
      <c r="V955"/>
      <c r="W955"/>
      <c r="X955"/>
      <c r="Y955"/>
      <c r="Z955"/>
      <c r="AA955"/>
      <c r="AB955"/>
      <c r="AC955"/>
      <c r="AD955"/>
      <c r="AE955"/>
      <c r="AF955"/>
    </row>
    <row r="956" spans="1:32" ht="15.75" customHeight="1">
      <c r="A956"/>
      <c r="B956"/>
      <c r="C956"/>
      <c r="D956"/>
      <c r="E956"/>
      <c r="F956"/>
      <c r="G956"/>
      <c r="H956"/>
      <c r="I956"/>
      <c r="J956"/>
      <c r="K956"/>
      <c r="L956"/>
      <c r="M956"/>
      <c r="N956"/>
      <c r="O956"/>
      <c r="P956"/>
      <c r="Q956"/>
      <c r="R956"/>
      <c r="S956"/>
      <c r="T956"/>
      <c r="U956"/>
      <c r="V956"/>
      <c r="W956"/>
      <c r="X956"/>
      <c r="Y956"/>
      <c r="Z956"/>
      <c r="AA956"/>
      <c r="AB956"/>
      <c r="AC956"/>
      <c r="AD956"/>
      <c r="AE956"/>
      <c r="AF956"/>
    </row>
    <row r="957" spans="1:32" ht="15.75" customHeight="1">
      <c r="A957"/>
      <c r="B957"/>
      <c r="C957"/>
      <c r="D957"/>
      <c r="E957"/>
      <c r="F957"/>
      <c r="G957"/>
      <c r="H957"/>
      <c r="I957"/>
      <c r="J957"/>
      <c r="K957"/>
      <c r="L957"/>
      <c r="M957"/>
      <c r="N957"/>
      <c r="O957"/>
      <c r="P957"/>
      <c r="Q957"/>
      <c r="R957"/>
      <c r="S957"/>
      <c r="T957"/>
      <c r="U957"/>
      <c r="V957"/>
      <c r="W957"/>
      <c r="X957"/>
      <c r="Y957"/>
      <c r="Z957"/>
      <c r="AA957"/>
      <c r="AB957"/>
      <c r="AC957"/>
      <c r="AD957"/>
      <c r="AE957"/>
      <c r="AF957"/>
    </row>
    <row r="958" spans="1:32" ht="15.75" customHeight="1">
      <c r="A958"/>
      <c r="B958"/>
      <c r="C958"/>
      <c r="D958"/>
      <c r="E958"/>
      <c r="F958"/>
      <c r="G958"/>
      <c r="H958"/>
      <c r="I958"/>
      <c r="J958"/>
      <c r="K958"/>
      <c r="L958"/>
      <c r="M958"/>
      <c r="N958"/>
      <c r="O958"/>
      <c r="P958"/>
      <c r="Q958"/>
      <c r="R958"/>
      <c r="S958"/>
      <c r="T958"/>
      <c r="U958"/>
      <c r="V958"/>
      <c r="W958"/>
      <c r="X958"/>
      <c r="Y958"/>
      <c r="Z958"/>
      <c r="AA958"/>
      <c r="AB958"/>
      <c r="AC958"/>
      <c r="AD958"/>
      <c r="AE958"/>
      <c r="AF958"/>
    </row>
    <row r="959" spans="1:32" ht="15.75" customHeight="1">
      <c r="A959"/>
      <c r="B959"/>
      <c r="C959"/>
      <c r="D959"/>
      <c r="E959"/>
      <c r="F959"/>
      <c r="G959"/>
      <c r="H959"/>
      <c r="I959"/>
      <c r="J959"/>
      <c r="K959"/>
      <c r="L959"/>
      <c r="M959"/>
      <c r="N959"/>
      <c r="O959"/>
      <c r="P959"/>
      <c r="Q959"/>
      <c r="R959"/>
      <c r="S959"/>
      <c r="T959"/>
      <c r="U959"/>
      <c r="V959"/>
      <c r="W959"/>
      <c r="X959"/>
      <c r="Y959"/>
      <c r="Z959"/>
      <c r="AA959"/>
      <c r="AB959"/>
      <c r="AC959"/>
      <c r="AD959"/>
      <c r="AE959"/>
      <c r="AF959"/>
    </row>
    <row r="960" spans="1:32" ht="15.75" customHeight="1">
      <c r="A960"/>
      <c r="B960"/>
      <c r="C960"/>
      <c r="D960"/>
      <c r="E960"/>
      <c r="F960"/>
      <c r="G960"/>
      <c r="H960"/>
      <c r="I960"/>
      <c r="J960"/>
      <c r="K960"/>
      <c r="L960"/>
      <c r="M960"/>
      <c r="N960"/>
      <c r="O960"/>
      <c r="P960"/>
      <c r="Q960"/>
      <c r="R960"/>
      <c r="S960"/>
      <c r="T960"/>
      <c r="U960"/>
      <c r="V960"/>
      <c r="W960"/>
      <c r="X960"/>
      <c r="Y960"/>
      <c r="Z960"/>
      <c r="AA960"/>
      <c r="AB960"/>
      <c r="AC960"/>
      <c r="AD960"/>
      <c r="AE960"/>
      <c r="AF960"/>
    </row>
    <row r="961" spans="1:32" ht="15.75" customHeight="1">
      <c r="A961"/>
      <c r="B961"/>
      <c r="C961"/>
      <c r="D961"/>
      <c r="E961"/>
      <c r="F961"/>
      <c r="G961"/>
      <c r="H961"/>
      <c r="I961"/>
      <c r="J961"/>
      <c r="K961"/>
      <c r="L961"/>
      <c r="M961"/>
      <c r="N961"/>
      <c r="O961"/>
      <c r="P961"/>
      <c r="Q961"/>
      <c r="R961"/>
      <c r="S961"/>
      <c r="T961"/>
      <c r="U961"/>
      <c r="V961"/>
      <c r="W961"/>
      <c r="X961"/>
      <c r="Y961"/>
      <c r="Z961"/>
      <c r="AA961"/>
      <c r="AB961"/>
      <c r="AC961"/>
      <c r="AD961"/>
      <c r="AE961"/>
      <c r="AF961"/>
    </row>
    <row r="962" spans="1:32" ht="15.75" customHeight="1">
      <c r="A962"/>
      <c r="B962"/>
      <c r="C962"/>
      <c r="D962"/>
      <c r="E962"/>
      <c r="F962"/>
      <c r="G962"/>
      <c r="H962"/>
      <c r="I962"/>
      <c r="J962"/>
      <c r="K962"/>
      <c r="L962"/>
      <c r="M962"/>
      <c r="N962"/>
      <c r="O962"/>
      <c r="P962"/>
      <c r="Q962"/>
      <c r="R962"/>
      <c r="S962"/>
      <c r="T962"/>
      <c r="U962"/>
      <c r="V962"/>
      <c r="W962"/>
      <c r="X962"/>
      <c r="Y962"/>
      <c r="Z962"/>
      <c r="AA962"/>
      <c r="AB962"/>
      <c r="AC962"/>
      <c r="AD962"/>
      <c r="AE962"/>
      <c r="AF962"/>
    </row>
    <row r="963" spans="1:32" ht="15.75" customHeight="1">
      <c r="A963"/>
      <c r="B963"/>
      <c r="C963"/>
      <c r="D963"/>
      <c r="E963"/>
      <c r="F963"/>
      <c r="G963"/>
      <c r="H963"/>
      <c r="I963"/>
      <c r="J963"/>
      <c r="K963"/>
      <c r="L963"/>
      <c r="M963"/>
      <c r="N963"/>
      <c r="O963"/>
      <c r="P963"/>
      <c r="Q963"/>
      <c r="R963"/>
      <c r="S963"/>
      <c r="T963"/>
      <c r="U963"/>
      <c r="V963"/>
      <c r="W963"/>
      <c r="X963"/>
      <c r="Y963"/>
      <c r="Z963"/>
      <c r="AA963"/>
      <c r="AB963"/>
      <c r="AC963"/>
      <c r="AD963"/>
      <c r="AE963"/>
      <c r="AF963"/>
    </row>
    <row r="964" spans="1:32" ht="15.75" customHeight="1">
      <c r="A964"/>
      <c r="B964"/>
      <c r="C964"/>
      <c r="D964"/>
      <c r="E964"/>
      <c r="F964"/>
      <c r="G964"/>
      <c r="H964"/>
      <c r="I964"/>
      <c r="J964"/>
      <c r="K964"/>
      <c r="L964"/>
      <c r="M964"/>
      <c r="N964"/>
      <c r="O964"/>
      <c r="P964"/>
      <c r="Q964"/>
      <c r="R964"/>
      <c r="S964"/>
      <c r="T964"/>
      <c r="U964"/>
      <c r="V964"/>
      <c r="W964"/>
      <c r="X964"/>
      <c r="Y964"/>
      <c r="Z964"/>
      <c r="AA964"/>
      <c r="AB964"/>
      <c r="AC964"/>
      <c r="AD964"/>
      <c r="AE964"/>
      <c r="AF964"/>
    </row>
    <row r="965" spans="1:32" ht="15.75" customHeight="1">
      <c r="A965"/>
      <c r="B965"/>
      <c r="C965"/>
      <c r="D965"/>
      <c r="E965"/>
      <c r="F965"/>
      <c r="G965"/>
      <c r="H965"/>
      <c r="I965"/>
      <c r="J965"/>
      <c r="K965"/>
      <c r="L965"/>
      <c r="M965"/>
      <c r="N965"/>
      <c r="O965"/>
      <c r="P965"/>
      <c r="Q965"/>
      <c r="R965"/>
      <c r="S965"/>
      <c r="T965"/>
      <c r="U965"/>
      <c r="V965"/>
      <c r="W965"/>
      <c r="X965"/>
      <c r="Y965"/>
      <c r="Z965"/>
      <c r="AA965"/>
      <c r="AB965"/>
      <c r="AC965"/>
      <c r="AD965"/>
      <c r="AE965"/>
      <c r="AF965"/>
    </row>
    <row r="966" spans="1:32" ht="15.75" customHeight="1">
      <c r="A966"/>
      <c r="B966"/>
      <c r="C966"/>
      <c r="D966"/>
      <c r="E966"/>
      <c r="F966"/>
      <c r="G966"/>
      <c r="H966"/>
      <c r="I966"/>
      <c r="J966"/>
      <c r="K966"/>
      <c r="L966"/>
      <c r="M966"/>
      <c r="N966"/>
      <c r="O966"/>
      <c r="P966"/>
      <c r="Q966"/>
      <c r="R966"/>
      <c r="S966"/>
      <c r="T966"/>
      <c r="U966"/>
      <c r="V966"/>
      <c r="W966"/>
      <c r="X966"/>
      <c r="Y966"/>
      <c r="Z966"/>
      <c r="AA966"/>
      <c r="AB966"/>
      <c r="AC966"/>
      <c r="AD966"/>
      <c r="AE966"/>
      <c r="AF966"/>
    </row>
    <row r="967" spans="1:32" ht="15.75" customHeight="1">
      <c r="A967"/>
      <c r="B967"/>
      <c r="C967"/>
      <c r="D967"/>
      <c r="E967"/>
      <c r="F967"/>
      <c r="G967"/>
      <c r="H967"/>
      <c r="I967"/>
      <c r="J967"/>
      <c r="K967"/>
      <c r="L967"/>
      <c r="M967"/>
      <c r="N967"/>
      <c r="O967"/>
      <c r="P967"/>
      <c r="Q967"/>
      <c r="R967"/>
      <c r="S967"/>
      <c r="T967"/>
      <c r="U967"/>
      <c r="V967"/>
      <c r="W967"/>
      <c r="X967"/>
      <c r="Y967"/>
      <c r="Z967"/>
      <c r="AA967"/>
      <c r="AB967"/>
      <c r="AC967"/>
      <c r="AD967"/>
      <c r="AE967"/>
      <c r="AF967"/>
    </row>
    <row r="968" spans="1:32" ht="15.75" customHeight="1">
      <c r="A968"/>
      <c r="B968"/>
      <c r="C968"/>
      <c r="D968"/>
      <c r="E968"/>
      <c r="F968"/>
      <c r="G968"/>
      <c r="H968"/>
      <c r="I968"/>
      <c r="J968"/>
      <c r="K968"/>
      <c r="L968"/>
      <c r="M968"/>
      <c r="N968"/>
      <c r="O968"/>
      <c r="P968"/>
      <c r="Q968"/>
      <c r="R968"/>
      <c r="S968"/>
      <c r="T968"/>
      <c r="U968"/>
      <c r="V968"/>
      <c r="W968"/>
      <c r="X968"/>
      <c r="Y968"/>
      <c r="Z968"/>
      <c r="AA968"/>
      <c r="AB968"/>
      <c r="AC968"/>
      <c r="AD968"/>
      <c r="AE968"/>
      <c r="AF968"/>
    </row>
    <row r="969" spans="1:32" ht="15.75" customHeight="1">
      <c r="A969"/>
      <c r="B969"/>
      <c r="C969"/>
      <c r="D969"/>
      <c r="E969"/>
      <c r="F969"/>
      <c r="G969"/>
      <c r="H969"/>
      <c r="I969"/>
      <c r="J969"/>
      <c r="K969"/>
      <c r="L969"/>
      <c r="M969"/>
      <c r="N969"/>
      <c r="O969"/>
      <c r="P969"/>
      <c r="Q969"/>
      <c r="R969"/>
      <c r="S969"/>
      <c r="T969"/>
      <c r="U969"/>
      <c r="V969"/>
      <c r="W969"/>
      <c r="X969"/>
      <c r="Y969"/>
      <c r="Z969"/>
      <c r="AA969"/>
      <c r="AB969"/>
      <c r="AC969"/>
      <c r="AD969"/>
      <c r="AE969"/>
      <c r="AF969"/>
    </row>
    <row r="970" spans="1:32" ht="15.75" customHeight="1">
      <c r="A970"/>
      <c r="B970"/>
      <c r="C970"/>
      <c r="D970"/>
      <c r="E970"/>
      <c r="F970"/>
      <c r="G970"/>
      <c r="H970"/>
      <c r="I970"/>
      <c r="J970"/>
      <c r="K970"/>
      <c r="L970"/>
      <c r="M970"/>
      <c r="N970"/>
      <c r="O970"/>
      <c r="P970"/>
      <c r="Q970"/>
      <c r="R970"/>
      <c r="S970"/>
      <c r="T970"/>
      <c r="U970"/>
      <c r="V970"/>
      <c r="W970"/>
      <c r="X970"/>
      <c r="Y970"/>
      <c r="Z970"/>
      <c r="AA970"/>
      <c r="AB970"/>
      <c r="AC970"/>
      <c r="AD970"/>
      <c r="AE970"/>
      <c r="AF970"/>
    </row>
    <row r="971" spans="1:32" ht="15.75" customHeight="1">
      <c r="A971"/>
      <c r="B971"/>
      <c r="C971"/>
      <c r="D971"/>
      <c r="E971"/>
      <c r="F971"/>
      <c r="G971"/>
      <c r="H971"/>
      <c r="I971"/>
      <c r="J971"/>
      <c r="K971"/>
      <c r="L971"/>
      <c r="M971"/>
      <c r="N971"/>
      <c r="O971"/>
      <c r="P971"/>
      <c r="Q971"/>
      <c r="R971"/>
      <c r="S971"/>
      <c r="T971"/>
      <c r="U971"/>
      <c r="V971"/>
      <c r="W971"/>
      <c r="X971"/>
      <c r="Y971"/>
      <c r="Z971"/>
      <c r="AA971"/>
      <c r="AB971"/>
      <c r="AC971"/>
      <c r="AD971"/>
      <c r="AE971"/>
      <c r="AF971"/>
    </row>
    <row r="972" spans="1:32" ht="15.75" customHeight="1">
      <c r="A972"/>
      <c r="B972"/>
      <c r="C972"/>
      <c r="D972"/>
      <c r="E972"/>
      <c r="F972"/>
      <c r="G972"/>
      <c r="H972"/>
      <c r="I972"/>
      <c r="J972"/>
      <c r="K972"/>
      <c r="L972"/>
      <c r="M972"/>
      <c r="N972"/>
      <c r="O972"/>
      <c r="P972"/>
      <c r="Q972"/>
      <c r="R972"/>
      <c r="S972"/>
      <c r="T972"/>
      <c r="U972"/>
      <c r="V972"/>
      <c r="W972"/>
      <c r="X972"/>
      <c r="Y972"/>
      <c r="Z972"/>
      <c r="AA972"/>
      <c r="AB972"/>
      <c r="AC972"/>
      <c r="AD972"/>
      <c r="AE972"/>
      <c r="AF972"/>
    </row>
    <row r="973" spans="1:32" ht="15.75" customHeight="1">
      <c r="A973"/>
      <c r="B973"/>
      <c r="C973"/>
      <c r="D973"/>
      <c r="E973"/>
      <c r="F973"/>
      <c r="G973"/>
      <c r="H973"/>
      <c r="I973"/>
      <c r="J973"/>
      <c r="K973"/>
      <c r="L973"/>
      <c r="M973"/>
      <c r="N973"/>
      <c r="O973"/>
      <c r="P973"/>
      <c r="Q973"/>
      <c r="R973"/>
      <c r="S973"/>
      <c r="T973"/>
      <c r="U973"/>
      <c r="V973"/>
      <c r="W973"/>
      <c r="X973"/>
      <c r="Y973"/>
      <c r="Z973"/>
      <c r="AA973"/>
      <c r="AB973"/>
      <c r="AC973"/>
      <c r="AD973"/>
      <c r="AE973"/>
      <c r="AF973"/>
    </row>
    <row r="974" spans="1:32" ht="15.75" customHeight="1">
      <c r="A974"/>
      <c r="B974"/>
      <c r="C974"/>
      <c r="D974"/>
      <c r="E974"/>
      <c r="F974"/>
      <c r="G974"/>
      <c r="H974"/>
      <c r="I974"/>
      <c r="J974"/>
      <c r="K974"/>
      <c r="L974"/>
      <c r="M974"/>
      <c r="N974"/>
      <c r="O974"/>
      <c r="P974"/>
      <c r="Q974"/>
      <c r="R974"/>
      <c r="S974"/>
      <c r="T974"/>
      <c r="U974"/>
      <c r="V974"/>
      <c r="W974"/>
      <c r="X974"/>
      <c r="Y974"/>
      <c r="Z974"/>
      <c r="AA974"/>
      <c r="AB974"/>
      <c r="AC974"/>
      <c r="AD974"/>
      <c r="AE974"/>
      <c r="AF974"/>
    </row>
    <row r="975" spans="1:32" ht="15.75" customHeight="1">
      <c r="A975"/>
      <c r="B975"/>
      <c r="C975"/>
      <c r="D975"/>
      <c r="E975"/>
      <c r="F975"/>
      <c r="G975"/>
      <c r="H975"/>
      <c r="I975"/>
      <c r="J975"/>
      <c r="K975"/>
      <c r="L975"/>
      <c r="M975"/>
      <c r="N975"/>
      <c r="O975"/>
      <c r="P975"/>
      <c r="Q975"/>
      <c r="R975"/>
      <c r="S975"/>
      <c r="T975"/>
      <c r="U975"/>
      <c r="V975"/>
      <c r="W975"/>
      <c r="X975"/>
      <c r="Y975"/>
      <c r="Z975"/>
      <c r="AA975"/>
      <c r="AB975"/>
      <c r="AC975"/>
      <c r="AD975"/>
      <c r="AE975"/>
      <c r="AF975"/>
    </row>
    <row r="976" spans="1:32" ht="15.75" customHeight="1">
      <c r="A976"/>
      <c r="B976"/>
      <c r="C976"/>
      <c r="D976"/>
      <c r="E976"/>
      <c r="F976"/>
      <c r="G976"/>
      <c r="H976"/>
      <c r="I976"/>
      <c r="J976"/>
      <c r="K976"/>
      <c r="L976"/>
      <c r="M976"/>
      <c r="N976"/>
      <c r="O976"/>
      <c r="P976"/>
      <c r="Q976"/>
      <c r="R976"/>
      <c r="S976"/>
      <c r="T976"/>
      <c r="U976"/>
      <c r="V976"/>
      <c r="W976"/>
      <c r="X976"/>
      <c r="Y976"/>
      <c r="Z976"/>
      <c r="AA976"/>
      <c r="AB976"/>
      <c r="AC976"/>
      <c r="AD976"/>
      <c r="AE976"/>
      <c r="AF976"/>
    </row>
    <row r="977" spans="1:32" ht="15.75" customHeight="1">
      <c r="A977"/>
      <c r="B977"/>
      <c r="C977"/>
      <c r="D977"/>
      <c r="E977"/>
      <c r="F977"/>
      <c r="G977"/>
      <c r="H977"/>
      <c r="I977"/>
      <c r="J977"/>
      <c r="K977"/>
      <c r="L977"/>
      <c r="M977"/>
      <c r="N977"/>
      <c r="O977"/>
      <c r="P977"/>
      <c r="Q977"/>
      <c r="R977"/>
      <c r="S977"/>
      <c r="T977"/>
      <c r="U977"/>
      <c r="V977"/>
      <c r="W977"/>
      <c r="X977"/>
      <c r="Y977"/>
      <c r="Z977"/>
      <c r="AA977"/>
      <c r="AB977"/>
      <c r="AC977"/>
      <c r="AD977"/>
      <c r="AE977"/>
      <c r="AF977"/>
    </row>
    <row r="978" spans="1:32" ht="15.75" customHeight="1">
      <c r="A978"/>
      <c r="B978"/>
      <c r="C978"/>
      <c r="D978"/>
      <c r="E978"/>
      <c r="F978"/>
      <c r="G978"/>
      <c r="H978"/>
      <c r="I978"/>
      <c r="J978"/>
      <c r="K978"/>
      <c r="L978"/>
      <c r="M978"/>
      <c r="N978"/>
      <c r="O978"/>
      <c r="P978"/>
      <c r="Q978"/>
      <c r="R978"/>
      <c r="S978"/>
      <c r="T978"/>
      <c r="U978"/>
      <c r="V978"/>
      <c r="W978"/>
      <c r="X978"/>
      <c r="Y978"/>
      <c r="Z978"/>
      <c r="AA978"/>
      <c r="AB978"/>
      <c r="AC978"/>
      <c r="AD978"/>
      <c r="AE978"/>
      <c r="AF978"/>
    </row>
    <row r="979" spans="1:32" ht="15.75" customHeight="1">
      <c r="A979"/>
      <c r="B979"/>
      <c r="C979"/>
      <c r="D979"/>
      <c r="E979"/>
      <c r="F979"/>
      <c r="G979"/>
      <c r="H979"/>
      <c r="I979"/>
      <c r="J979"/>
      <c r="K979"/>
      <c r="L979"/>
      <c r="M979"/>
      <c r="N979"/>
      <c r="O979"/>
      <c r="P979"/>
      <c r="Q979"/>
      <c r="R979"/>
      <c r="S979"/>
      <c r="T979"/>
      <c r="U979"/>
      <c r="V979"/>
      <c r="W979"/>
      <c r="X979"/>
      <c r="Y979"/>
      <c r="Z979"/>
      <c r="AA979"/>
      <c r="AB979"/>
      <c r="AC979"/>
      <c r="AD979"/>
      <c r="AE979"/>
      <c r="AF979"/>
    </row>
    <row r="980" spans="1:32" ht="15.75" customHeight="1">
      <c r="A980"/>
      <c r="B980"/>
      <c r="C980"/>
      <c r="D980"/>
      <c r="E980"/>
      <c r="F980"/>
      <c r="G980"/>
      <c r="H980"/>
      <c r="I980"/>
      <c r="J980"/>
      <c r="K980"/>
      <c r="L980"/>
      <c r="M980"/>
      <c r="N980"/>
      <c r="O980"/>
      <c r="P980"/>
      <c r="Q980"/>
      <c r="R980"/>
      <c r="S980"/>
      <c r="T980"/>
      <c r="U980"/>
      <c r="V980"/>
      <c r="W980"/>
      <c r="X980"/>
      <c r="Y980"/>
      <c r="Z980"/>
      <c r="AA980"/>
      <c r="AB980"/>
      <c r="AC980"/>
      <c r="AD980"/>
      <c r="AE980"/>
      <c r="AF980"/>
    </row>
    <row r="981" spans="1:32" ht="15.75" customHeight="1">
      <c r="A981"/>
      <c r="B981"/>
      <c r="C981"/>
      <c r="D981"/>
      <c r="E981"/>
      <c r="F981"/>
      <c r="G981"/>
      <c r="H981"/>
      <c r="I981"/>
      <c r="J981"/>
      <c r="K981"/>
      <c r="L981"/>
      <c r="M981"/>
      <c r="N981"/>
      <c r="O981"/>
      <c r="P981"/>
      <c r="Q981"/>
      <c r="R981"/>
      <c r="S981"/>
      <c r="T981"/>
      <c r="U981"/>
      <c r="V981"/>
      <c r="W981"/>
      <c r="X981"/>
      <c r="Y981"/>
      <c r="Z981"/>
      <c r="AA981"/>
      <c r="AB981"/>
      <c r="AC981"/>
      <c r="AD981"/>
      <c r="AE981"/>
      <c r="AF981"/>
    </row>
    <row r="982" spans="1:32" ht="15.75" customHeight="1">
      <c r="A982"/>
      <c r="B982"/>
      <c r="C982"/>
      <c r="D982"/>
      <c r="E982"/>
      <c r="F982"/>
      <c r="G982"/>
      <c r="H982"/>
      <c r="I982"/>
      <c r="J982"/>
      <c r="K982"/>
      <c r="L982"/>
      <c r="M982"/>
      <c r="N982"/>
      <c r="O982"/>
      <c r="P982"/>
      <c r="Q982"/>
      <c r="R982"/>
      <c r="S982"/>
      <c r="T982"/>
      <c r="U982"/>
      <c r="V982"/>
      <c r="W982"/>
      <c r="X982"/>
      <c r="Y982"/>
      <c r="Z982"/>
      <c r="AA982"/>
      <c r="AB982"/>
      <c r="AC982"/>
      <c r="AD982"/>
      <c r="AE982"/>
      <c r="AF982"/>
    </row>
    <row r="983" spans="1:32" ht="15.75" customHeight="1">
      <c r="A983"/>
      <c r="B983"/>
      <c r="C983"/>
      <c r="D983"/>
      <c r="E983"/>
      <c r="F983"/>
      <c r="G983"/>
      <c r="H983"/>
      <c r="I983"/>
      <c r="J983"/>
      <c r="K983"/>
      <c r="L983"/>
      <c r="M983"/>
      <c r="N983"/>
      <c r="O983"/>
      <c r="P983"/>
      <c r="Q983"/>
      <c r="R983"/>
      <c r="S983"/>
      <c r="T983"/>
      <c r="U983"/>
      <c r="V983"/>
      <c r="W983"/>
      <c r="X983"/>
      <c r="Y983"/>
      <c r="Z983"/>
      <c r="AA983"/>
      <c r="AB983"/>
      <c r="AC983"/>
      <c r="AD983"/>
      <c r="AE983"/>
      <c r="AF983"/>
    </row>
    <row r="984" spans="1:32" ht="15.75" customHeight="1">
      <c r="A984"/>
      <c r="B984"/>
      <c r="C984"/>
      <c r="D984"/>
      <c r="E984"/>
      <c r="F984"/>
      <c r="G984"/>
      <c r="H984"/>
      <c r="I984"/>
      <c r="J984"/>
      <c r="K984"/>
      <c r="L984"/>
      <c r="M984"/>
      <c r="N984"/>
      <c r="O984"/>
      <c r="P984"/>
      <c r="Q984"/>
      <c r="R984"/>
      <c r="S984"/>
      <c r="T984"/>
      <c r="U984"/>
      <c r="V984"/>
      <c r="W984"/>
      <c r="X984"/>
      <c r="Y984"/>
      <c r="Z984"/>
      <c r="AA984"/>
      <c r="AB984"/>
      <c r="AC984"/>
      <c r="AD984"/>
      <c r="AE984"/>
      <c r="AF984"/>
    </row>
    <row r="985" spans="1:32" ht="15.75" customHeight="1">
      <c r="A985"/>
      <c r="B985"/>
      <c r="C985"/>
      <c r="D985"/>
      <c r="E985"/>
      <c r="F985"/>
      <c r="G985"/>
      <c r="H985"/>
      <c r="I985"/>
      <c r="J985"/>
      <c r="K985"/>
      <c r="L985"/>
      <c r="M985"/>
      <c r="N985"/>
      <c r="O985"/>
      <c r="P985"/>
      <c r="Q985"/>
      <c r="R985"/>
      <c r="S985"/>
      <c r="T985"/>
      <c r="U985"/>
      <c r="V985"/>
      <c r="W985"/>
      <c r="X985"/>
      <c r="Y985"/>
      <c r="Z985"/>
      <c r="AA985"/>
      <c r="AB985"/>
      <c r="AC985"/>
      <c r="AD985"/>
      <c r="AE985"/>
      <c r="AF985"/>
    </row>
    <row r="986" spans="1:32" ht="15.75" customHeight="1">
      <c r="A986"/>
      <c r="B986"/>
      <c r="C986"/>
      <c r="D986"/>
      <c r="E986"/>
      <c r="F986"/>
      <c r="G986"/>
      <c r="H986"/>
      <c r="I986"/>
      <c r="J986"/>
      <c r="K986"/>
      <c r="L986"/>
      <c r="M986"/>
      <c r="N986"/>
      <c r="O986"/>
      <c r="P986"/>
      <c r="Q986"/>
      <c r="R986"/>
      <c r="S986"/>
      <c r="T986"/>
      <c r="U986"/>
      <c r="V986"/>
      <c r="W986"/>
      <c r="X986"/>
      <c r="Y986"/>
      <c r="Z986"/>
      <c r="AA986"/>
      <c r="AB986"/>
      <c r="AC986"/>
      <c r="AD986"/>
      <c r="AE986"/>
      <c r="AF986"/>
    </row>
    <row r="987" spans="1:32" ht="15.75" customHeight="1">
      <c r="A987"/>
      <c r="B987"/>
      <c r="C987"/>
      <c r="D987"/>
      <c r="E987"/>
      <c r="F987"/>
      <c r="G987"/>
      <c r="H987"/>
      <c r="I987"/>
      <c r="J987"/>
      <c r="K987"/>
      <c r="L987"/>
      <c r="M987"/>
      <c r="N987"/>
      <c r="O987"/>
      <c r="P987"/>
      <c r="Q987"/>
      <c r="R987"/>
      <c r="S987"/>
      <c r="T987"/>
      <c r="U987"/>
      <c r="V987"/>
      <c r="W987"/>
      <c r="X987"/>
      <c r="Y987"/>
      <c r="Z987"/>
      <c r="AA987"/>
      <c r="AB987"/>
      <c r="AC987"/>
      <c r="AD987"/>
      <c r="AE987"/>
      <c r="AF987"/>
    </row>
    <row r="988" spans="1:32" ht="15.75" customHeight="1">
      <c r="A988"/>
      <c r="B988"/>
      <c r="C988"/>
      <c r="D988"/>
      <c r="E988"/>
      <c r="F988"/>
      <c r="G988"/>
      <c r="H988"/>
      <c r="I988"/>
      <c r="J988"/>
      <c r="K988"/>
      <c r="L988"/>
      <c r="M988"/>
      <c r="N988"/>
      <c r="O988"/>
      <c r="P988"/>
      <c r="Q988"/>
      <c r="R988"/>
      <c r="S988"/>
      <c r="T988"/>
      <c r="U988"/>
      <c r="V988"/>
      <c r="W988"/>
      <c r="X988"/>
      <c r="Y988"/>
      <c r="Z988"/>
      <c r="AA988"/>
      <c r="AB988"/>
      <c r="AC988"/>
      <c r="AD988"/>
      <c r="AE988"/>
      <c r="AF988"/>
    </row>
    <row r="989" spans="1:32" ht="15.75" customHeight="1">
      <c r="A989"/>
      <c r="B989"/>
      <c r="C989"/>
      <c r="D989"/>
      <c r="E989"/>
      <c r="F989"/>
      <c r="G989"/>
      <c r="H989"/>
      <c r="I989"/>
      <c r="J989"/>
      <c r="K989"/>
      <c r="L989"/>
      <c r="M989"/>
      <c r="N989"/>
      <c r="O989"/>
      <c r="P989"/>
      <c r="Q989"/>
      <c r="R989"/>
      <c r="S989"/>
      <c r="T989"/>
      <c r="U989"/>
      <c r="V989"/>
      <c r="W989"/>
      <c r="X989"/>
      <c r="Y989"/>
      <c r="Z989"/>
      <c r="AA989"/>
      <c r="AB989"/>
      <c r="AC989"/>
      <c r="AD989"/>
      <c r="AE989"/>
      <c r="AF989"/>
    </row>
    <row r="990" spans="1:32" ht="15.75" customHeight="1">
      <c r="A990"/>
      <c r="B990"/>
      <c r="C990"/>
      <c r="D990"/>
      <c r="E990"/>
      <c r="F990"/>
      <c r="G990"/>
      <c r="H990"/>
      <c r="I990"/>
      <c r="J990"/>
      <c r="K990"/>
      <c r="L990"/>
      <c r="M990"/>
      <c r="N990"/>
      <c r="O990"/>
      <c r="P990"/>
      <c r="Q990"/>
      <c r="R990"/>
      <c r="S990"/>
      <c r="T990"/>
      <c r="U990"/>
      <c r="V990"/>
      <c r="W990"/>
      <c r="X990"/>
      <c r="Y990"/>
      <c r="Z990"/>
      <c r="AA990"/>
      <c r="AB990"/>
      <c r="AC990"/>
      <c r="AD990"/>
      <c r="AE990"/>
      <c r="AF990"/>
    </row>
    <row r="991" spans="1:32" ht="15.75" customHeight="1">
      <c r="A991"/>
      <c r="B991"/>
      <c r="C991"/>
      <c r="D991"/>
      <c r="E991"/>
      <c r="F991"/>
      <c r="G991"/>
      <c r="H991"/>
      <c r="I991"/>
      <c r="J991"/>
      <c r="K991"/>
      <c r="L991"/>
      <c r="M991"/>
      <c r="N991"/>
      <c r="O991"/>
      <c r="P991"/>
      <c r="Q991"/>
      <c r="R991"/>
      <c r="S991"/>
      <c r="T991"/>
      <c r="U991"/>
      <c r="V991"/>
      <c r="W991"/>
      <c r="X991"/>
      <c r="Y991"/>
      <c r="Z991"/>
      <c r="AA991"/>
      <c r="AB991"/>
      <c r="AC991"/>
      <c r="AD991"/>
      <c r="AE991"/>
      <c r="AF991"/>
    </row>
    <row r="992" spans="1:32" ht="15.75" customHeight="1">
      <c r="A992"/>
      <c r="B992"/>
      <c r="C992"/>
      <c r="D992"/>
      <c r="E992"/>
      <c r="F992"/>
      <c r="G992"/>
      <c r="H992"/>
      <c r="I992"/>
      <c r="J992"/>
      <c r="K992"/>
      <c r="L992"/>
      <c r="M992"/>
      <c r="N992"/>
      <c r="O992"/>
      <c r="P992"/>
      <c r="Q992"/>
      <c r="R992"/>
      <c r="S992"/>
      <c r="T992"/>
      <c r="U992"/>
      <c r="V992"/>
      <c r="W992"/>
      <c r="X992"/>
      <c r="Y992"/>
      <c r="Z992"/>
      <c r="AA992"/>
      <c r="AB992"/>
      <c r="AC992"/>
      <c r="AD992"/>
      <c r="AE992"/>
      <c r="AF992"/>
    </row>
    <row r="993" spans="1:32" ht="15.75" customHeight="1">
      <c r="A993"/>
      <c r="B993"/>
      <c r="C993"/>
      <c r="D993"/>
      <c r="E993"/>
      <c r="F993"/>
      <c r="G993"/>
      <c r="H993"/>
      <c r="I993"/>
      <c r="J993"/>
      <c r="K993"/>
      <c r="L993"/>
      <c r="M993"/>
      <c r="N993"/>
      <c r="O993"/>
      <c r="P993"/>
      <c r="Q993"/>
      <c r="R993"/>
      <c r="S993"/>
      <c r="T993"/>
      <c r="U993"/>
      <c r="V993"/>
      <c r="W993"/>
      <c r="X993"/>
      <c r="Y993"/>
      <c r="Z993"/>
      <c r="AA993"/>
      <c r="AB993"/>
      <c r="AC993"/>
      <c r="AD993"/>
      <c r="AE993"/>
      <c r="AF993"/>
    </row>
    <row r="994" spans="1:32" ht="15.75" customHeight="1">
      <c r="A994"/>
      <c r="B994"/>
      <c r="C994"/>
      <c r="D994"/>
      <c r="E994"/>
      <c r="F994"/>
      <c r="G994"/>
      <c r="H994"/>
      <c r="I994"/>
      <c r="J994"/>
      <c r="K994"/>
      <c r="L994"/>
      <c r="M994"/>
      <c r="N994"/>
      <c r="O994"/>
      <c r="P994"/>
      <c r="Q994"/>
      <c r="R994"/>
      <c r="S994"/>
      <c r="T994"/>
      <c r="U994"/>
      <c r="V994"/>
      <c r="W994"/>
      <c r="X994"/>
      <c r="Y994"/>
      <c r="Z994"/>
      <c r="AA994"/>
      <c r="AB994"/>
      <c r="AC994"/>
      <c r="AD994"/>
      <c r="AE994"/>
      <c r="AF994"/>
    </row>
    <row r="995" spans="1:32" ht="15.75" customHeight="1">
      <c r="A995"/>
      <c r="B995"/>
      <c r="C995"/>
      <c r="D995"/>
      <c r="E995"/>
      <c r="F995"/>
      <c r="G995"/>
      <c r="H995"/>
      <c r="I995"/>
      <c r="J995"/>
      <c r="K995"/>
      <c r="L995"/>
      <c r="M995"/>
      <c r="N995"/>
      <c r="O995"/>
      <c r="P995"/>
      <c r="Q995"/>
      <c r="R995"/>
      <c r="S995"/>
      <c r="T995"/>
      <c r="U995"/>
      <c r="V995"/>
      <c r="W995"/>
      <c r="X995"/>
      <c r="Y995"/>
      <c r="Z995"/>
      <c r="AA995"/>
      <c r="AB995"/>
      <c r="AC995"/>
      <c r="AD995"/>
      <c r="AE995"/>
      <c r="AF995"/>
    </row>
    <row r="996" spans="1:32" ht="15.75" customHeight="1">
      <c r="A996"/>
      <c r="B996"/>
      <c r="C996"/>
      <c r="D996"/>
      <c r="E996"/>
      <c r="F996"/>
      <c r="G996"/>
      <c r="H996"/>
      <c r="I996"/>
      <c r="J996"/>
      <c r="K996"/>
      <c r="L996"/>
      <c r="M996"/>
      <c r="N996"/>
      <c r="O996"/>
      <c r="P996"/>
      <c r="Q996"/>
      <c r="R996"/>
      <c r="S996"/>
      <c r="T996"/>
      <c r="U996"/>
      <c r="V996"/>
      <c r="W996"/>
      <c r="X996"/>
      <c r="Y996"/>
      <c r="Z996"/>
      <c r="AA996"/>
      <c r="AB996"/>
      <c r="AC996"/>
      <c r="AD996"/>
      <c r="AE996"/>
      <c r="AF996"/>
    </row>
    <row r="997" spans="1:32" ht="15.75" customHeight="1">
      <c r="A997"/>
      <c r="B997"/>
      <c r="C997"/>
      <c r="D997"/>
      <c r="E997"/>
      <c r="F997"/>
      <c r="G997"/>
      <c r="H997"/>
      <c r="I997"/>
      <c r="J997"/>
      <c r="K997"/>
      <c r="L997"/>
      <c r="M997"/>
      <c r="N997"/>
      <c r="O997"/>
      <c r="P997"/>
      <c r="Q997"/>
      <c r="R997"/>
      <c r="S997"/>
      <c r="T997"/>
      <c r="U997"/>
      <c r="V997"/>
      <c r="W997"/>
      <c r="X997"/>
      <c r="Y997"/>
      <c r="Z997"/>
      <c r="AA997"/>
      <c r="AB997"/>
      <c r="AC997"/>
      <c r="AD997"/>
      <c r="AE997"/>
      <c r="AF997"/>
    </row>
    <row r="998" spans="1:32" ht="15.75" customHeight="1">
      <c r="A998"/>
      <c r="B998"/>
      <c r="C998"/>
      <c r="D998"/>
      <c r="E998"/>
      <c r="F998"/>
      <c r="G998"/>
      <c r="H998"/>
      <c r="I998"/>
      <c r="J998"/>
      <c r="K998"/>
      <c r="L998"/>
      <c r="M998"/>
      <c r="N998"/>
      <c r="O998"/>
      <c r="P998"/>
      <c r="Q998"/>
      <c r="R998"/>
      <c r="S998"/>
      <c r="T998"/>
      <c r="U998"/>
      <c r="V998"/>
      <c r="W998"/>
      <c r="X998"/>
      <c r="Y998"/>
      <c r="Z998"/>
      <c r="AA998"/>
      <c r="AB998"/>
      <c r="AC998"/>
      <c r="AD998"/>
      <c r="AE998"/>
      <c r="AF998"/>
    </row>
    <row r="999" spans="1:32" ht="15.75" customHeight="1">
      <c r="A999"/>
      <c r="B999"/>
      <c r="C999"/>
      <c r="D999"/>
      <c r="E999"/>
      <c r="F999"/>
      <c r="G999"/>
      <c r="H999"/>
      <c r="I999"/>
      <c r="J999"/>
      <c r="K999"/>
      <c r="L999"/>
      <c r="M999"/>
      <c r="N999"/>
      <c r="O999"/>
      <c r="P999"/>
      <c r="Q999"/>
      <c r="R999"/>
      <c r="S999"/>
      <c r="T999"/>
      <c r="U999"/>
      <c r="V999"/>
      <c r="W999"/>
      <c r="X999"/>
      <c r="Y999"/>
      <c r="Z999"/>
      <c r="AA999"/>
      <c r="AB999"/>
      <c r="AC999"/>
      <c r="AD999"/>
      <c r="AE999"/>
      <c r="AF999"/>
    </row>
    <row r="1000" spans="1:32" ht="15.75" customHeight="1">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row>
    <row r="1001" spans="1:32" ht="15.75" customHeight="1">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row>
    <row r="1002" spans="1:32" ht="15.75" customHeight="1">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row>
    <row r="1003" spans="1:32" ht="15.75" customHeight="1">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row>
    <row r="1004" spans="1:32" ht="15.75" customHeight="1">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row>
    <row r="1005" spans="1:32" ht="15.75" customHeight="1">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row>
    <row r="1006" spans="1:32" ht="15.75" customHeight="1">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row>
    <row r="1007" spans="1:32" ht="15.75" customHeight="1">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row>
    <row r="1008" spans="1:32" ht="15.75" customHeight="1">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row>
    <row r="1009" spans="1:32" ht="15.75" customHeight="1">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row>
    <row r="1010" spans="1:32" ht="15.75" customHeight="1">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row>
    <row r="1011" spans="1:32" ht="15.75" customHeight="1">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row>
    <row r="1012" spans="1:32" ht="15.75" customHeight="1">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row>
    <row r="1013" spans="1:32" ht="15.75" customHeight="1">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row>
    <row r="1014" spans="1:32" ht="15.75" customHeight="1">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row>
    <row r="1015" spans="1:32" ht="15.75" customHeight="1">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row>
    <row r="1016" spans="1:32" ht="15.75" customHeight="1">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row>
    <row r="1017" spans="1:32" ht="15.75" customHeight="1">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row>
    <row r="1018" spans="1:32" ht="15.75" customHeight="1">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row>
    <row r="1019" spans="1:32" ht="15.75" customHeight="1">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row>
    <row r="1020" spans="1:32" ht="15.75" customHeight="1">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row>
    <row r="1021" spans="1:32" ht="15.75" customHeight="1">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row>
    <row r="1022" spans="1:32" ht="15.75" customHeight="1">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row>
    <row r="1023" spans="1:32" ht="15.75" customHeight="1">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row>
    <row r="1024" spans="1:32" ht="15.75" customHeight="1">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row>
    <row r="1025" spans="1:32" ht="15.75" customHeight="1">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row>
    <row r="1026" spans="1:32" ht="15.75" customHeight="1">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row>
    <row r="1027" spans="1:32" ht="15.75" customHeight="1">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row>
    <row r="1028" spans="1:32" ht="15.75" customHeight="1">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row>
    <row r="1029" spans="1:32" ht="15.75" customHeight="1">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row>
    <row r="1030" spans="1:32" ht="15.75" customHeight="1">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row>
    <row r="1031" spans="1:32" ht="15.75" customHeight="1">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row>
    <row r="1032" spans="1:32" ht="15.75" customHeight="1">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row>
    <row r="1033" spans="1:32" ht="15.75" customHeight="1">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row>
    <row r="1034" spans="1:32" ht="15.75" customHeight="1">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row>
    <row r="1035" spans="1:32" ht="15.75" customHeight="1">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row>
    <row r="1036" spans="1:32" ht="15.75" customHeight="1">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row>
    <row r="1037" spans="1:32" ht="15.75" customHeight="1">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row>
    <row r="1038" spans="1:32" ht="15.75" customHeight="1">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row>
    <row r="1039" spans="1:32" ht="15.75" customHeight="1">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row>
    <row r="1040" spans="1:32" ht="15.75" customHeight="1">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row>
    <row r="1041" spans="1:32" ht="15.75" customHeight="1">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row>
    <row r="1042" spans="1:32" ht="15.75" customHeight="1">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row>
    <row r="1043" spans="1:32" ht="15.75" customHeight="1">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row>
    <row r="1044" spans="1:32" ht="15.75" customHeight="1">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row>
    <row r="1045" spans="1:32" ht="15.75" customHeight="1">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row>
    <row r="1046" spans="1:32" ht="15.75" customHeight="1">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row>
    <row r="1047" spans="1:32" ht="15.75" customHeight="1">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row>
    <row r="1048" spans="1:32" ht="15.75" customHeight="1">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row>
    <row r="1049" spans="1:32" ht="15.75" customHeight="1">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row>
    <row r="1050" spans="1:32" ht="15.75" customHeight="1">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row>
    <row r="1051" spans="1:32" ht="15.75" customHeight="1">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row>
    <row r="1052" spans="1:32" ht="15.75" customHeight="1">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row>
    <row r="1053" spans="1:32" ht="15.75" customHeight="1">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row>
    <row r="1054" spans="1:32" ht="15.75" customHeight="1">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row>
    <row r="1055" spans="1:32" ht="15.75" customHeight="1">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row>
    <row r="1056" spans="1:32" ht="15.75" customHeight="1">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row>
    <row r="1057" spans="1:32" ht="15.75" customHeight="1">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row>
    <row r="1058" spans="1:32" ht="15.75" customHeight="1">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row>
    <row r="1059" spans="1:32" ht="15.75" customHeight="1">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row>
    <row r="1060" spans="1:32" ht="15.75" customHeight="1">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row>
    <row r="1061" spans="1:32" ht="15.75" customHeight="1">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row>
    <row r="1062" spans="1:32" ht="15.75" customHeight="1">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row>
    <row r="1063" spans="1:32" ht="15.75" customHeight="1">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row>
    <row r="1064" spans="1:32" ht="15.75" customHeight="1">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row>
    <row r="1065" spans="1:32" ht="15.75" customHeight="1">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row>
    <row r="1066" spans="1:32" ht="15.75" customHeight="1">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row>
    <row r="1067" spans="1:32" ht="15.75" customHeight="1">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row>
    <row r="1068" spans="1:32" ht="15.75" customHeight="1">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row>
    <row r="1069" spans="1:32" ht="15.75" customHeight="1">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row>
    <row r="1070" spans="1:32" ht="15.75" customHeight="1">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row>
    <row r="1071" spans="1:32" ht="15.75" customHeight="1">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row>
    <row r="1072" spans="1:32" ht="15.75" customHeight="1">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row>
    <row r="1073" spans="1:32" ht="15.75" customHeight="1">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row>
    <row r="1074" spans="1:32" ht="15.75" customHeight="1">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row>
    <row r="1075" spans="1:32" ht="15.75" customHeight="1">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row>
    <row r="1076" spans="1:32" ht="15.75" customHeight="1">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row>
    <row r="1077" spans="1:32" ht="15.75" customHeight="1">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row>
    <row r="1078" spans="1:32" ht="15.75" customHeight="1">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row>
    <row r="1079" spans="1:32" ht="15.75" customHeight="1">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row>
    <row r="1080" spans="1:32" ht="15.75" customHeight="1">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row>
    <row r="1081" spans="1:32" ht="15.75" customHeight="1">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row>
    <row r="1082" spans="1:32" ht="15.75" customHeight="1">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row>
    <row r="1083" spans="1:32" ht="15.75" customHeight="1">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row>
    <row r="1084" spans="1:32" ht="15.75" customHeight="1">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row>
    <row r="1085" spans="1:32" ht="15.75" customHeight="1">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row>
    <row r="1086" spans="1:32" ht="15.75" customHeight="1">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row>
    <row r="1087" spans="1:32" ht="15.75" customHeight="1">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row>
    <row r="1088" spans="1:32" ht="15.75" customHeight="1">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row>
    <row r="1089" spans="1:32" ht="15.75" customHeight="1">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row>
    <row r="1090" spans="1:32" ht="15.75" customHeight="1">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row>
    <row r="1091" spans="1:32" ht="15.75" customHeight="1">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row>
    <row r="1092" spans="1:32" ht="15.75" customHeight="1">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row>
    <row r="1093" spans="1:32" ht="15.75" customHeight="1">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row>
    <row r="1094" spans="1:32" ht="15.75" customHeight="1">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row>
    <row r="1095" spans="1:32" ht="15.75" customHeight="1">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row>
    <row r="1096" spans="1:32" ht="15.75" customHeight="1">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row>
    <row r="1097" spans="1:32" ht="15.75" customHeight="1">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row>
    <row r="1098" spans="1:32" ht="15.75" customHeight="1">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row>
    <row r="1099" spans="1:32" ht="15.75" customHeight="1">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row>
    <row r="1100" spans="1:32" ht="15.75" customHeight="1">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row>
    <row r="1101" spans="1:32" ht="15.75" customHeight="1">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row>
    <row r="1102" spans="1:32" ht="15.75" customHeight="1">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row>
    <row r="1103" spans="1:32" ht="15.75" customHeight="1">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row>
    <row r="1104" spans="1:32" ht="15.75" customHeight="1">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row>
    <row r="1105" spans="1:32" ht="15.75" customHeight="1">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row>
    <row r="1106" spans="1:32" ht="15.75" customHeight="1">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row>
    <row r="1107" spans="1:32" ht="15.75" customHeight="1">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row>
    <row r="1108" spans="1:32" ht="15.75" customHeight="1">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row>
    <row r="1109" spans="1:32" ht="15.75" customHeight="1">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row>
    <row r="1110" spans="1:32" ht="15.75" customHeight="1">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row>
    <row r="1111" spans="1:32" ht="15.75" customHeight="1">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row>
    <row r="1112" spans="1:32" ht="15.75" customHeight="1">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row>
    <row r="1113" spans="1:32" ht="15.75" customHeight="1">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row>
    <row r="1114" spans="1:32" ht="15.75" customHeight="1">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row>
    <row r="1115" spans="1:32" ht="15.75" customHeight="1">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row>
    <row r="1116" spans="1:32" ht="15.75" customHeight="1">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row>
    <row r="1117" spans="1:32" ht="15.75" customHeight="1">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row>
    <row r="1118" spans="1:32" ht="15.75" customHeight="1">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row>
    <row r="1119" spans="1:32" ht="16.5" customHeight="1">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row>
    <row r="1120" spans="1:32" ht="15.75" customHeight="1">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row>
    <row r="1121" spans="1:32" ht="15.75" customHeight="1">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row>
    <row r="1122" spans="1:32" ht="15.75" customHeight="1">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row>
    <row r="1123" spans="1:32" ht="15.75" customHeight="1">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row>
    <row r="1124" spans="1:32" ht="15.75" customHeight="1">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row>
    <row r="1125" spans="1:32" ht="15.75" customHeight="1">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row>
    <row r="1126" spans="1:32" ht="15.75" customHeight="1">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row>
    <row r="1127" spans="1:32" ht="15.75" customHeight="1">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row>
    <row r="1128" spans="1:32" ht="15.75" customHeight="1">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row>
    <row r="1129" spans="1:32" ht="15.75" customHeight="1">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row>
    <row r="1130" spans="1:32" ht="15.75" customHeight="1">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row>
    <row r="1131" spans="1:32" ht="15.75" customHeight="1">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row>
    <row r="1132" spans="1:32" ht="15.75" customHeight="1">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row>
    <row r="1133" spans="1:32" ht="15.75" customHeight="1">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row>
  </sheetData>
  <phoneticPr fontId="39" type="noConversion"/>
  <conditionalFormatting sqref="AG1:AG218">
    <cfRule type="containsText" dxfId="73" priority="26" operator="containsText" text="TRUE">
      <formula>NOT(ISERROR(SEARCH(("TRUE"),(AG1))))</formula>
    </cfRule>
  </conditionalFormatting>
  <conditionalFormatting sqref="AG1:AG218">
    <cfRule type="containsText" dxfId="72" priority="27" operator="containsText" text="FALSE">
      <formula>NOT(ISERROR(SEARCH(("FALSE"),(AG1))))</formula>
    </cfRule>
  </conditionalFormatting>
  <conditionalFormatting sqref="X82:AD89 AC93:AC98 M1:W1 M2:S3 M4:W4 M5:S5 M6:W6 M7:S10 M11:W12 M13:S15 M16:W16 M17:S23 M24:W24 M25:S27 M28:W28 M29:S33 M34:W35 M36:S37 M38:W38 M39:S65 M66:W66 M67:S70 M71:W71 M72:S86 M87:W87 M88:S93 M94:W94 M95:S96 M97:W97 M98:S101 M102:W102 M103:S109 M110:W110 M111:S111 M112:W113 M114:S116 M117:W117 M118:S118 M119:W119 M120:S125 M126:W126 M127:S139 M140:W140 M141:S144 M145:W145 M146:S147 M148:W148 M149:S150 M151:W151 M152:S152 M153:W153 M154:S168 M169:W169 M170:S176 M177:W177 M178:S183 M184:W185 M186:S191 M192:W192 M193:S214 M215:W216 M217:S218">
    <cfRule type="containsBlanks" dxfId="71" priority="29">
      <formula>LEN(TRIM(M1))=0</formula>
    </cfRule>
  </conditionalFormatting>
  <conditionalFormatting sqref="M1:AK1 M2:S3 X2:AK3 M4:AK4 M5:S5 X5:AK5 M6:AK6 M7:S10 X7:AK10 M11:AK12 M13:S15 X13:AK15 M16:AK16 M17:S23 X17:AK23 M24:AK24 M25:S27 X25:AK27 M28:AK28 M29:S33 X29:AK33 M34:AK35 M36:S37 X36:AK37 M38:AK38 M39:S65 X39:AK65 M66:AK66 M67:S70 X67:AK70 M71:AK71 M72:S86 X72:AK86 M87:AK87 M88:S93 X88:AK93 M94:AK94 M95:S96 X95:AK96 M97:AK97 M98:S101 X98:AK101 M102:AK102 M103:S109 X103:AK109 M110:AK110 M111:S111 X111:AK111 M112:AK113 M114:S116 X114:AK116 M117:AK117 M118:S118 X118:AK118 M119:AK119 M120:S125 X120:AK125 M126:AK126 M127:S139 X127:AK139 M140:AK140 M141:S144 X141:AK144 M145:AK145 M146:S147 X146:AK147 M148:AK148 M149:S150 X149:AK150 M151:AK151 M152:S152 X152:AK152 M153:AK153 M154:S168 X154:AK168 M169:AK169 M170:S176 X170:AK176 M177:AK177 M178:S183 X178:AK183 M184:AK185 M186:S191 X186:AK191 M192:AK192 M193:S214 X193:AK214 M215:AK216 M217:S218 X217:AK218">
    <cfRule type="containsBlanks" dxfId="70" priority="30">
      <formula>LEN(TRIM(M1))=0</formula>
    </cfRule>
  </conditionalFormatting>
  <conditionalFormatting sqref="AG1:AG218">
    <cfRule type="colorScale" priority="46">
      <colorScale>
        <cfvo type="min"/>
        <cfvo type="percentile" val="50"/>
        <cfvo type="max"/>
        <color rgb="FFF8696B"/>
        <color rgb="FFFCFCFF"/>
        <color rgb="FF5A8AC6"/>
      </colorScale>
    </cfRule>
  </conditionalFormatting>
  <conditionalFormatting sqref="W2:W3">
    <cfRule type="containsBlanks" dxfId="69" priority="23">
      <formula>LEN(TRIM(W2))=0</formula>
    </cfRule>
  </conditionalFormatting>
  <conditionalFormatting sqref="W2:W3">
    <cfRule type="containsBlanks" dxfId="68" priority="24">
      <formula>LEN(TRIM(W2))=0</formula>
    </cfRule>
  </conditionalFormatting>
  <conditionalFormatting sqref="V2:V3">
    <cfRule type="containsBlanks" dxfId="67" priority="21">
      <formula>LEN(TRIM(V2))=0</formula>
    </cfRule>
  </conditionalFormatting>
  <conditionalFormatting sqref="V2:V3">
    <cfRule type="containsBlanks" dxfId="66" priority="22">
      <formula>LEN(TRIM(V2))=0</formula>
    </cfRule>
  </conditionalFormatting>
  <conditionalFormatting sqref="U2:U3">
    <cfRule type="containsBlanks" dxfId="65" priority="19">
      <formula>LEN(TRIM(U2))=0</formula>
    </cfRule>
  </conditionalFormatting>
  <conditionalFormatting sqref="U2:U3">
    <cfRule type="containsBlanks" dxfId="64" priority="20">
      <formula>LEN(TRIM(U2))=0</formula>
    </cfRule>
  </conditionalFormatting>
  <conditionalFormatting sqref="T2:T3">
    <cfRule type="containsBlanks" dxfId="63" priority="17">
      <formula>LEN(TRIM(T2))=0</formula>
    </cfRule>
  </conditionalFormatting>
  <conditionalFormatting sqref="T2:T3">
    <cfRule type="containsBlanks" dxfId="62" priority="18">
      <formula>LEN(TRIM(T2))=0</formula>
    </cfRule>
  </conditionalFormatting>
  <conditionalFormatting sqref="W5">
    <cfRule type="containsBlanks" dxfId="61" priority="15">
      <formula>LEN(TRIM(W5))=0</formula>
    </cfRule>
  </conditionalFormatting>
  <conditionalFormatting sqref="W5">
    <cfRule type="containsBlanks" dxfId="60" priority="16">
      <formula>LEN(TRIM(W5))=0</formula>
    </cfRule>
  </conditionalFormatting>
  <conditionalFormatting sqref="V5">
    <cfRule type="containsBlanks" dxfId="59" priority="13">
      <formula>LEN(TRIM(V5))=0</formula>
    </cfRule>
  </conditionalFormatting>
  <conditionalFormatting sqref="V5">
    <cfRule type="containsBlanks" dxfId="58" priority="14">
      <formula>LEN(TRIM(V5))=0</formula>
    </cfRule>
  </conditionalFormatting>
  <conditionalFormatting sqref="U5">
    <cfRule type="containsBlanks" dxfId="57" priority="11">
      <formula>LEN(TRIM(U5))=0</formula>
    </cfRule>
  </conditionalFormatting>
  <conditionalFormatting sqref="U5">
    <cfRule type="containsBlanks" dxfId="56" priority="12">
      <formula>LEN(TRIM(U5))=0</formula>
    </cfRule>
  </conditionalFormatting>
  <conditionalFormatting sqref="T5">
    <cfRule type="containsBlanks" dxfId="55" priority="9">
      <formula>LEN(TRIM(T5))=0</formula>
    </cfRule>
  </conditionalFormatting>
  <conditionalFormatting sqref="T5">
    <cfRule type="containsBlanks" dxfId="54" priority="10">
      <formula>LEN(TRIM(T5))=0</formula>
    </cfRule>
  </conditionalFormatting>
  <conditionalFormatting sqref="W7">
    <cfRule type="containsBlanks" dxfId="53" priority="7">
      <formula>LEN(TRIM(W7))=0</formula>
    </cfRule>
  </conditionalFormatting>
  <conditionalFormatting sqref="W7">
    <cfRule type="containsBlanks" dxfId="52" priority="8">
      <formula>LEN(TRIM(W7))=0</formula>
    </cfRule>
  </conditionalFormatting>
  <conditionalFormatting sqref="V7">
    <cfRule type="containsBlanks" dxfId="51" priority="5">
      <formula>LEN(TRIM(V7))=0</formula>
    </cfRule>
  </conditionalFormatting>
  <conditionalFormatting sqref="V7">
    <cfRule type="containsBlanks" dxfId="50" priority="6">
      <formula>LEN(TRIM(V7))=0</formula>
    </cfRule>
  </conditionalFormatting>
  <conditionalFormatting sqref="U7">
    <cfRule type="containsBlanks" dxfId="49" priority="3">
      <formula>LEN(TRIM(U7))=0</formula>
    </cfRule>
  </conditionalFormatting>
  <conditionalFormatting sqref="U7">
    <cfRule type="containsBlanks" dxfId="48" priority="4">
      <formula>LEN(TRIM(U7))=0</formula>
    </cfRule>
  </conditionalFormatting>
  <conditionalFormatting sqref="T7">
    <cfRule type="containsBlanks" dxfId="47" priority="1">
      <formula>LEN(TRIM(T7))=0</formula>
    </cfRule>
  </conditionalFormatting>
  <conditionalFormatting sqref="T7">
    <cfRule type="containsBlanks" dxfId="46" priority="2">
      <formula>LEN(TRIM(T7))=0</formula>
    </cfRule>
  </conditionalFormatting>
  <hyperlinks>
    <hyperlink ref="J3" r:id="rId1" xr:uid="{62723A8D-951E-4E13-BCAE-86FE4D34B42A}"/>
    <hyperlink ref="J9" r:id="rId2" xr:uid="{83B1C8CE-F4D4-458B-AC2B-33DB27E8E88D}"/>
    <hyperlink ref="J140" r:id="rId3" xr:uid="{03DA1F0C-EC2C-41B3-8D80-4DFD7229C0BD}"/>
    <hyperlink ref="J143" r:id="rId4" xr:uid="{5DC72B25-859B-44C5-9050-FD021D8500A6}"/>
    <hyperlink ref="J148" r:id="rId5" xr:uid="{6EFA65A4-CB43-4B2F-A92E-3D5A54CD38CE}"/>
    <hyperlink ref="J8" r:id="rId6" xr:uid="{5531B98D-6F19-43DD-ACDD-85BDB5D21F72}"/>
    <hyperlink ref="J91" r:id="rId7" xr:uid="{BD2596A3-B4F2-4557-AB8E-F1C0BDA3D4B3}"/>
    <hyperlink ref="J142" r:id="rId8" xr:uid="{56AFC71F-315E-49A7-8215-4A8332C65A58}"/>
    <hyperlink ref="J2" r:id="rId9" xr:uid="{55BB9202-E6CC-4AEC-B672-AB84AA6A926A}"/>
    <hyperlink ref="J17" r:id="rId10" xr:uid="{9498A67C-E7A3-4427-BCF9-D890B84BF737}"/>
    <hyperlink ref="J18" r:id="rId11" xr:uid="{5459A263-DC92-4FBF-90D9-F5A7B3A9DD01}"/>
    <hyperlink ref="J19" r:id="rId12" xr:uid="{2C4AD056-0198-4722-A720-E4394A4E38AF}"/>
    <hyperlink ref="J20" r:id="rId13" xr:uid="{9D91AF0B-5941-4341-AF86-6C546C882FE0}"/>
    <hyperlink ref="J21" r:id="rId14" xr:uid="{07FAD255-BE76-44F3-83DC-F10398775E12}"/>
    <hyperlink ref="J84" r:id="rId15" xr:uid="{2E5152E2-1A41-42DA-A89E-D6E8E338AEE4}"/>
    <hyperlink ref="J114" r:id="rId16" xr:uid="{273CDEB8-6463-43B0-849D-AF288903AC79}"/>
    <hyperlink ref="J115" r:id="rId17" xr:uid="{32BBB1A7-EA9E-405D-9663-47FF4ABE2FF4}"/>
    <hyperlink ref="J119" r:id="rId18" xr:uid="{8056C13A-7353-404B-A8D7-84763B1247F6}"/>
    <hyperlink ref="J122" r:id="rId19" xr:uid="{97E6D46A-E932-4EAD-A5F7-5F7E806638AE}"/>
    <hyperlink ref="J144" r:id="rId20" xr:uid="{C676A494-3D0A-4B1D-90E7-254AE6B61C0B}"/>
    <hyperlink ref="J145" r:id="rId21" xr:uid="{5F48A8D8-B4D7-4832-9630-9BD54A3B0159}"/>
    <hyperlink ref="J146" r:id="rId22" xr:uid="{CDD5764A-296A-4FF8-B7AA-F4C8995A5823}"/>
    <hyperlink ref="J147" r:id="rId23" xr:uid="{FD7BC33E-8FF1-4CD9-970E-C78A2D39DC30}"/>
    <hyperlink ref="J194" r:id="rId24" xr:uid="{959DE299-B607-4992-8E70-CCDEC3C5F94E}"/>
    <hyperlink ref="J217" r:id="rId25" xr:uid="{FD7450DB-F358-43D9-AD1D-732BDFC93F75}"/>
    <hyperlink ref="J28" r:id="rId26" xr:uid="{3F2DFB68-28B5-41AE-AD0D-50D983A44C02}"/>
    <hyperlink ref="J151" r:id="rId27" xr:uid="{EA7A6095-B71A-4035-9741-615D98366E32}"/>
    <hyperlink ref="J152" r:id="rId28" xr:uid="{58EE2614-28BD-43E9-A684-09514E5DF1AD}"/>
    <hyperlink ref="J153" r:id="rId29" xr:uid="{9384C32A-A3A9-4B28-ABAB-479272C28EA6}"/>
    <hyperlink ref="J158" r:id="rId30" xr:uid="{316C767E-AA05-4828-B248-7F1B06DEABC2}"/>
    <hyperlink ref="J218" r:id="rId31" xr:uid="{DB8CBEC1-C34A-4018-A206-454F002183EC}"/>
    <hyperlink ref="J23" r:id="rId32" xr:uid="{F1B7AB82-93F6-4900-88F3-DC19988832C4}"/>
    <hyperlink ref="J48" r:id="rId33" xr:uid="{0C694071-5F96-4C07-A58E-ABDDA99D32BE}"/>
    <hyperlink ref="J49" r:id="rId34" xr:uid="{AD44D576-D040-43FF-A102-CDC19C30B2D9}"/>
    <hyperlink ref="J55" r:id="rId35" xr:uid="{C624AA6F-E05E-4323-A0AC-FF4026C4B554}"/>
    <hyperlink ref="J195" r:id="rId36" xr:uid="{4286D352-D232-4A63-836F-32DE65E68DE9}"/>
    <hyperlink ref="J154" r:id="rId37" xr:uid="{77B2CBF3-18B7-4866-95D4-09924943CBC4}"/>
    <hyperlink ref="J44" r:id="rId38" xr:uid="{32615C74-4381-4B23-992D-9634CF6DF6F6}"/>
    <hyperlink ref="J45" r:id="rId39" xr:uid="{54F986D5-E2F0-4805-BE5C-566ED7B1C55E}"/>
    <hyperlink ref="J46" r:id="rId40" xr:uid="{A05B9B86-1B06-48B7-86B5-0BCC012DC07A}"/>
    <hyperlink ref="J47" r:id="rId41" xr:uid="{1B4F3B96-6878-4CE3-B1A1-2AE4A424005C}"/>
    <hyperlink ref="J149" r:id="rId42" xr:uid="{E98C9E80-B6BF-4C3A-9269-F92258563FF9}"/>
    <hyperlink ref="J156" r:id="rId43" xr:uid="{E2617F0B-920E-47A9-8C7D-A1D60867A293}"/>
    <hyperlink ref="J174" r:id="rId44" xr:uid="{0B1FCAB7-9B5E-48F0-808D-B511D369A643}"/>
    <hyperlink ref="J193" r:id="rId45" xr:uid="{07E42250-19A3-4D4E-AD48-759296A94C76}"/>
    <hyperlink ref="J50" r:id="rId46" xr:uid="{D1D93EE2-5539-4E61-935B-8F0E5EA2D595}"/>
    <hyperlink ref="J51" r:id="rId47" xr:uid="{A0A08B9E-9333-4458-A906-5311B4AC5019}"/>
    <hyperlink ref="J66" r:id="rId48" xr:uid="{8972E278-6B71-40F5-A1EB-91FFCB649383}"/>
    <hyperlink ref="J116" r:id="rId49" xr:uid="{27369C35-E426-4E37-9D9A-E679A786ED3A}"/>
    <hyperlink ref="J117" r:id="rId50" xr:uid="{A7F3BC5C-CA02-4AD0-B31E-CE0AE9466ABA}"/>
    <hyperlink ref="J157" r:id="rId51" xr:uid="{0DB5C533-DD05-446B-AFBD-B6E7E0D5D861}"/>
    <hyperlink ref="J159" r:id="rId52" xr:uid="{FC12906E-1ACF-459E-9206-2EB941E11519}"/>
    <hyperlink ref="J59" r:id="rId53" xr:uid="{B5A0274D-1950-4CBA-8D4E-9895B36E77A0}"/>
    <hyperlink ref="J164" r:id="rId54" xr:uid="{6BE243C9-740C-43D4-A0EE-48326F36C33A}"/>
    <hyperlink ref="J161" r:id="rId55" xr:uid="{736FBE59-FBF0-4F54-A604-85DBEAF5317D}"/>
    <hyperlink ref="J56" r:id="rId56" xr:uid="{01FB80C8-F136-43BC-B77C-3CF572659984}"/>
    <hyperlink ref="J63" r:id="rId57" xr:uid="{8DD7B37F-2FF9-47A7-BD44-F297A9D6E613}"/>
    <hyperlink ref="J118" r:id="rId58" xr:uid="{EBC3F387-BA90-40D6-8434-5C244C8985D6}"/>
    <hyperlink ref="J123" r:id="rId59" xr:uid="{5771852D-7EAA-4EB8-BB48-371E54D872E7}"/>
    <hyperlink ref="J162" r:id="rId60" xr:uid="{167ADEBB-9834-48DB-9154-5C5FDF27BAB8}"/>
    <hyperlink ref="J163" r:id="rId61" xr:uid="{DF8AD687-BA2A-494F-A78A-78E7BCEAD8F5}"/>
    <hyperlink ref="J213" r:id="rId62" xr:uid="{CAA72B6B-F18F-4AEB-9FD8-6EBAF8657426}"/>
    <hyperlink ref="J10" r:id="rId63" xr:uid="{F407D726-AD62-4FFC-AA1E-F0902148D447}"/>
    <hyperlink ref="J58" r:id="rId64" xr:uid="{82F5FD72-1A2B-4636-AFB2-41A4A389FA30}"/>
    <hyperlink ref="J102" r:id="rId65" xr:uid="{8AB76A2E-268D-4EC2-8496-19581E21D125}"/>
    <hyperlink ref="J186" r:id="rId66" xr:uid="{F8BD1E8A-5904-4BA4-9D1B-8D65974D1878}"/>
    <hyperlink ref="J64" r:id="rId67" xr:uid="{6FAEA159-351D-4888-A95F-6ED5458F508C}"/>
    <hyperlink ref="J165" r:id="rId68" xr:uid="{027FE9B5-BC18-4AAE-8C4A-173821CA0961}"/>
    <hyperlink ref="J166" r:id="rId69" xr:uid="{D695AFC7-2606-49CA-AF19-3139D5EDF906}"/>
    <hyperlink ref="J168" r:id="rId70" xr:uid="{5A748C8C-1CBC-429A-9C16-84843DCCB61B}"/>
    <hyperlink ref="J69" r:id="rId71" xr:uid="{BBC2240F-3EFA-4FCC-9A97-E983C2AE8D89}"/>
    <hyperlink ref="J70" r:id="rId72" xr:uid="{1BE8F8C0-C2AF-4315-B4B3-094B2989809F}"/>
    <hyperlink ref="J139" r:id="rId73" xr:uid="{2A6D7AE3-412C-448F-9086-5F372AC9B665}"/>
    <hyperlink ref="J167" r:id="rId74" xr:uid="{C4F2BDF7-974F-438E-A1EF-BEB626263228}"/>
    <hyperlink ref="J181" r:id="rId75" xr:uid="{92E43489-88D5-4D32-B00F-53DDA240962B}"/>
    <hyperlink ref="J13" r:id="rId76" xr:uid="{E0AD415B-D6DB-4C16-8E04-7C42FF11651F}"/>
    <hyperlink ref="J14" r:id="rId77" xr:uid="{BA8226B8-1408-4C84-9F12-69A963310364}"/>
    <hyperlink ref="J54" r:id="rId78" xr:uid="{49715EEB-44E4-4896-9B15-A5878C6A6CE9}"/>
    <hyperlink ref="J73" r:id="rId79" xr:uid="{2A6A99B6-4FEA-461B-ADF7-83FC4E02F77D}"/>
    <hyperlink ref="J74" r:id="rId80" xr:uid="{6C65F969-F0A8-4893-A73F-CAFB1A4B3B39}"/>
    <hyperlink ref="J90" r:id="rId81" xr:uid="{364C587B-514A-45DC-AC23-4845B9643054}"/>
    <hyperlink ref="J138" r:id="rId82" xr:uid="{EF07AC30-CE01-44F6-8BAA-E44DFC193106}"/>
    <hyperlink ref="J171" r:id="rId83" xr:uid="{14035E19-4EA2-4634-9105-5AB0E9B64EB0}"/>
    <hyperlink ref="J172" r:id="rId84" xr:uid="{2BAD0EF1-73E2-49C8-AF5B-CCF5B50BE3C3}"/>
    <hyperlink ref="J210" r:id="rId85" xr:uid="{B980D7DC-5DEC-412D-9316-983F5165D4E9}"/>
    <hyperlink ref="J216" r:id="rId86" xr:uid="{4D28C6A4-942D-49FF-AE5F-DD98CF00EEA3}"/>
    <hyperlink ref="J6" r:id="rId87" xr:uid="{69EBF0CF-A84F-47DA-9147-808324958C0E}"/>
    <hyperlink ref="J52" r:id="rId88" xr:uid="{B4FAF538-B6C2-4A52-BA0D-2ACFCAFF39B1}"/>
    <hyperlink ref="J71" r:id="rId89" xr:uid="{8478A92B-A272-493B-9A84-260367B96C48}"/>
    <hyperlink ref="J82" r:id="rId90" xr:uid="{F383393D-7245-48EA-8EE9-6D5D16169081}"/>
    <hyperlink ref="J112" r:id="rId91" xr:uid="{9532AC0C-D112-456E-BE73-A1D34C5DAAAD}"/>
    <hyperlink ref="J170" r:id="rId92" xr:uid="{82F4443B-9540-4EA1-832C-F2EC8FBAB62C}"/>
    <hyperlink ref="J169" r:id="rId93" xr:uid="{576D041A-8C67-42C4-9AD8-A9EE39537426}"/>
    <hyperlink ref="J5" r:id="rId94" xr:uid="{B76669E8-FFA2-46D8-9C97-6330D751529E}"/>
    <hyperlink ref="J40" r:id="rId95" xr:uid="{D127B40C-2288-4988-AF7A-46FEA054180C}"/>
    <hyperlink ref="J43" r:id="rId96" xr:uid="{844C032F-114A-490B-B514-EB5FB2A73DE0}"/>
    <hyperlink ref="J68" r:id="rId97" xr:uid="{B22EA3CB-5AD9-499D-8663-3DAFC2902314}"/>
    <hyperlink ref="J76" r:id="rId98" xr:uid="{2B380159-13A8-471F-82FD-0F9D0BB533A4}"/>
    <hyperlink ref="J155" r:id="rId99" xr:uid="{BDED2927-C98A-4B3F-B0A3-0F37BF78ABFA}"/>
    <hyperlink ref="J175" r:id="rId100" xr:uid="{E75FA016-3C74-42F5-A2A7-0306490976E7}"/>
    <hyperlink ref="J209" r:id="rId101" xr:uid="{4E58B0DE-952D-4CEC-AE64-3E1D1BF8EDF7}"/>
    <hyperlink ref="J214" r:id="rId102" xr:uid="{491C728A-7579-483C-85AB-098307CC8F3D}"/>
    <hyperlink ref="J38" r:id="rId103" xr:uid="{5CE454F8-C2F4-464F-8A0A-4E0418EF4411}"/>
    <hyperlink ref="J78" r:id="rId104" xr:uid="{B30B1F29-E2BA-49AD-AB68-B819047E850D}"/>
    <hyperlink ref="J110" r:id="rId105" xr:uid="{CDDC3473-2A40-4D8A-8FFC-288351372811}"/>
    <hyperlink ref="J176" r:id="rId106" xr:uid="{71D8537E-0C4D-49EA-892D-8FFEFC314537}"/>
    <hyperlink ref="J37" r:id="rId107" xr:uid="{90B8586C-DE5B-4286-8CFA-8AE627D9A68F}"/>
    <hyperlink ref="J80" r:id="rId108" xr:uid="{FF65C72B-CBF2-4257-8906-0E0B898E6D79}"/>
    <hyperlink ref="J111" r:id="rId109" xr:uid="{D96751CB-0B44-4D94-AAF9-E148BD377619}"/>
    <hyperlink ref="J121" r:id="rId110" xr:uid="{8A9E40D2-934D-45A6-BAC2-AD27E6CC1CB7}"/>
    <hyperlink ref="J177" r:id="rId111" xr:uid="{817AF803-D7F1-40DB-8C43-153B8BA8756F}"/>
    <hyperlink ref="J208" r:id="rId112" xr:uid="{D8BEE5C9-A702-4A5C-B3AC-157BF56B6138}"/>
    <hyperlink ref="J60" r:id="rId113" xr:uid="{E76CC243-3526-40A4-983D-C1F426F0011B}"/>
    <hyperlink ref="J79" r:id="rId114" xr:uid="{A2A7C59B-125D-4933-993A-D10710B37A78}"/>
    <hyperlink ref="J81" r:id="rId115" xr:uid="{EEE4DE0E-D67C-49F7-BC2D-FA4AFE3A4A79}"/>
    <hyperlink ref="J7" r:id="rId116" xr:uid="{23EDFD67-F84F-4420-BE8C-5DE4625AEEF8}"/>
    <hyperlink ref="J39" r:id="rId117" xr:uid="{E13E6821-646A-48F8-B39D-7CF2FE0CF306}"/>
    <hyperlink ref="J87" r:id="rId118" xr:uid="{20BE38EC-C516-410B-90A0-16E619F3B4A9}"/>
    <hyperlink ref="J88" r:id="rId119" xr:uid="{A7DCD061-7920-43E7-84D7-C604598255B5}"/>
    <hyperlink ref="J182" r:id="rId120" xr:uid="{CB07A0ED-A705-46AA-9821-1509A3E12E02}"/>
    <hyperlink ref="J183" r:id="rId121" xr:uid="{338001B9-AB1D-44C1-953D-23F08251AFDC}"/>
    <hyperlink ref="J184" r:id="rId122" xr:uid="{CF1DE512-8389-4E67-A75A-426FF2ADB5DE}"/>
    <hyperlink ref="J89" r:id="rId123" xr:uid="{DA07AD69-CD99-4B15-A2BF-CAE5D7C113DA}"/>
    <hyperlink ref="J178" r:id="rId124" xr:uid="{DDD0E661-4AC8-42EB-83F2-51FF2B95233D}"/>
    <hyperlink ref="J65" r:id="rId125" xr:uid="{B4D56EBB-16B5-4298-81D6-5560B66F151D}"/>
    <hyperlink ref="J83" r:id="rId126" xr:uid="{1E3F4BA3-9937-449F-9D58-1A5FE996DCC5}"/>
    <hyperlink ref="J101" r:id="rId127" xr:uid="{36670B91-BBF0-4876-A24C-2B16587E77CD}"/>
    <hyperlink ref="J108" r:id="rId128" xr:uid="{ECD839E8-9735-4F8B-99D3-93ABA3738675}"/>
    <hyperlink ref="J109" r:id="rId129" xr:uid="{B96ABE91-6215-43B2-8B49-64121FC25741}"/>
    <hyperlink ref="J180" r:id="rId130" xr:uid="{4E679F1F-AB0C-4A04-AF6D-1627A2575B3E}"/>
    <hyperlink ref="J179" r:id="rId131" xr:uid="{CD0226E1-6F2C-46E2-A8C6-F919EA588F68}"/>
    <hyperlink ref="J29" r:id="rId132" xr:uid="{000AB836-B0AB-4A0B-972E-EACAA54FEA87}"/>
    <hyperlink ref="J30" r:id="rId133" xr:uid="{88678BF6-8108-4AC2-BF3D-D66EAA29B643}"/>
    <hyperlink ref="J31" r:id="rId134" xr:uid="{B30FA78B-29CF-49D1-871E-AEF2F575F65B}"/>
    <hyperlink ref="J32" r:id="rId135" xr:uid="{44E1B144-8CC4-4FA4-9922-3DAA47741D0D}"/>
    <hyperlink ref="J33" r:id="rId136" xr:uid="{E220A879-AF24-43D1-89E2-A5600EE11F88}"/>
    <hyperlink ref="J85" r:id="rId137" xr:uid="{79C85C32-DF61-4AFE-BECC-C118905E286D}"/>
    <hyperlink ref="J86" r:id="rId138" xr:uid="{D281C0B8-2500-4B5A-BC10-4CF0E77D935D}"/>
    <hyperlink ref="J100" r:id="rId139" xr:uid="{127F81E1-69EB-4202-A8D4-72D0D2D47752}"/>
    <hyperlink ref="J103" r:id="rId140" xr:uid="{977F0E2E-65E4-4AA0-A063-0353F5929A9F}"/>
    <hyperlink ref="J106" r:id="rId141" xr:uid="{93057714-2AFC-491B-A1C3-92C5F24E8B07}"/>
    <hyperlink ref="J124" r:id="rId142" xr:uid="{D69337E3-6499-4423-BED4-1B67EE59DEAE}"/>
    <hyperlink ref="J125" r:id="rId143" xr:uid="{A93F0EB4-1110-4F0E-BB80-447F3BAED31F}"/>
    <hyperlink ref="J126" r:id="rId144" xr:uid="{E4BEC8EF-41B1-4D97-8531-3D158C970623}"/>
    <hyperlink ref="J127" r:id="rId145" xr:uid="{2E94A6C9-6790-4B5B-8670-299DA89B0C1C}"/>
    <hyperlink ref="J128" r:id="rId146" xr:uid="{20F432FE-05AD-4EFB-9371-EAB1AD1252B5}"/>
    <hyperlink ref="J133" r:id="rId147" xr:uid="{98260FCF-60D7-4717-B901-6B2733BE19FC}"/>
    <hyperlink ref="J11" r:id="rId148" xr:uid="{50EA087E-F6FC-45D8-817A-62B1AAAD4461}"/>
    <hyperlink ref="J15" r:id="rId149" xr:uid="{6339613D-12BA-4539-B649-26CAB5E6622A}"/>
    <hyperlink ref="J26" r:id="rId150" xr:uid="{9B6267C7-4C35-447F-BCFA-B780EDF17B11}"/>
    <hyperlink ref="J67" r:id="rId151" xr:uid="{12EC630E-8A44-4895-AA60-43132D3CD31B}"/>
    <hyperlink ref="J75" r:id="rId152" xr:uid="{CF0A7414-D344-49A1-9542-BAEB1073FD06}"/>
    <hyperlink ref="J93" r:id="rId153" xr:uid="{F56C8450-FA8C-4A55-8664-CB9FC882BD03}"/>
    <hyperlink ref="J150" r:id="rId154" xr:uid="{0AA9B4EA-231E-475A-B3DF-7B86FF0E43C8}"/>
    <hyperlink ref="J203" r:id="rId155" xr:uid="{072AF35A-EFA1-44D7-B053-36884CF2F386}"/>
    <hyperlink ref="J94" r:id="rId156" xr:uid="{37043201-1CA8-4F5B-8D76-0C577D96F026}"/>
    <hyperlink ref="J187" r:id="rId157" xr:uid="{9A7C389F-2B07-4379-974F-6BC9C4EEF3CF}"/>
    <hyperlink ref="J24" r:id="rId158" xr:uid="{5BFD1347-95EA-45F9-AC0B-3B4723A2428D}"/>
    <hyperlink ref="J98" r:id="rId159" xr:uid="{9AA287B3-0F08-4403-8B3F-35C035292605}"/>
    <hyperlink ref="J188" r:id="rId160" xr:uid="{A3065DF9-EFDD-49B0-B75F-C6388EB4BDF3}"/>
    <hyperlink ref="J16" r:id="rId161" xr:uid="{2B495948-A21F-49ED-8675-94D963FFCFA3}"/>
    <hyperlink ref="J22" r:id="rId162" xr:uid="{6390201D-F948-4FEB-8DD1-5F1A46FDE897}"/>
    <hyperlink ref="J35" r:id="rId163" xr:uid="{B94F486A-0728-4BA1-9906-56AFD3BC0A7B}"/>
    <hyperlink ref="J36" r:id="rId164" xr:uid="{9854DC8F-F5AA-43BD-8F6E-D56098E185B6}"/>
    <hyperlink ref="J57" r:id="rId165" xr:uid="{3A38E4DE-EED0-4AE6-94E5-13D761A0E8D8}"/>
    <hyperlink ref="J62" r:id="rId166" xr:uid="{3318215A-8353-460E-AC6F-AA3298A251A0}"/>
    <hyperlink ref="J72" r:id="rId167" xr:uid="{0D5400C2-6C57-4C9C-B675-F9A0C361429D}"/>
    <hyperlink ref="J95" r:id="rId168" xr:uid="{67279C62-CA8D-472E-9377-A52CDEBD08C5}"/>
    <hyperlink ref="J129" r:id="rId169" xr:uid="{5E82FCF6-0F4D-403A-8DD0-55868E2406F6}"/>
    <hyperlink ref="J189" r:id="rId170" xr:uid="{5884C283-501F-48FC-8FDE-F84213AC2AFE}"/>
    <hyperlink ref="J190" r:id="rId171" xr:uid="{4A200179-E4F2-4C14-8CA7-DD8DA402D16A}"/>
    <hyperlink ref="J211" r:id="rId172" xr:uid="{31069526-6CA7-4096-8EA4-BEE4D6270580}"/>
    <hyperlink ref="J96" r:id="rId173" xr:uid="{761793A7-C111-4962-8BCD-A2F472B9A381}"/>
    <hyperlink ref="J97" r:id="rId174" xr:uid="{08D33CEC-1BB5-465C-BD52-7B41C18B58BD}"/>
    <hyperlink ref="J141" r:id="rId175" xr:uid="{52F3D11F-5500-4DC5-8F96-576166C7DDC3}"/>
    <hyperlink ref="J191" r:id="rId176" xr:uid="{4FD9A300-67CF-43F6-8C86-109A5E1B5A06}"/>
    <hyperlink ref="J104" r:id="rId177" xr:uid="{345C77FA-7345-4AB1-9EEF-D86FF198D562}"/>
    <hyperlink ref="J107" r:id="rId178" xr:uid="{32BCEC5C-01FF-4607-BFFC-4CC97E275C6F}"/>
    <hyperlink ref="J113" r:id="rId179" xr:uid="{38517111-99A8-47F5-AEAB-99BA6E89E4F6}"/>
    <hyperlink ref="J192" r:id="rId180" xr:uid="{CF2F86E9-2FB2-489E-951C-CD7332B7558E}"/>
    <hyperlink ref="J4" r:id="rId181" xr:uid="{ECEF0577-C70C-4DA2-9A6B-ADE9BCBE3E3D}"/>
    <hyperlink ref="J25" r:id="rId182" xr:uid="{7433D1D3-386C-4D15-9826-2A630CDA9E8E}"/>
    <hyperlink ref="J27" r:id="rId183" xr:uid="{4A657407-7283-4869-9422-34688861C6E5}"/>
    <hyperlink ref="J120" r:id="rId184" xr:uid="{EBB5095F-DF79-4847-A024-01FEA3D7C923}"/>
    <hyperlink ref="J12" r:id="rId185" xr:uid="{28A58FAF-7D68-4F2B-9456-C1F53D6C6157}"/>
    <hyperlink ref="J77" r:id="rId186" xr:uid="{BD5C327B-8CA7-446D-92A4-0C7661F68679}"/>
    <hyperlink ref="J134" r:id="rId187" xr:uid="{11944518-E191-4803-A50E-A4B6C1F76681}"/>
    <hyperlink ref="J173" r:id="rId188" xr:uid="{20872B86-E85F-49A9-A9C5-69812914D588}"/>
    <hyperlink ref="J34" r:id="rId189" xr:uid="{380927DB-1FDA-49E1-BCE1-87ED5A592332}"/>
    <hyperlink ref="J99" r:id="rId190" xr:uid="{F685B8C1-1D0B-4508-86FA-CF825A319AD1}"/>
    <hyperlink ref="J105" r:id="rId191" xr:uid="{E55E33AE-C828-45ED-BBAF-099962FFA996}"/>
    <hyperlink ref="J130" r:id="rId192" xr:uid="{08FEB9E5-4639-4BF6-B815-642958AC2CB0}"/>
    <hyperlink ref="J131" r:id="rId193" xr:uid="{ABC678B6-B8F8-4503-941F-DD34E3C783F4}"/>
    <hyperlink ref="J132" r:id="rId194" xr:uid="{39E2E6ED-D1EC-4BC3-A45A-73EEA4B9DD01}"/>
    <hyperlink ref="J135" r:id="rId195" xr:uid="{294EEF29-F59D-4F19-ABA1-05CAECD148FC}"/>
    <hyperlink ref="J136" r:id="rId196" xr:uid="{98EC142A-86D8-43BB-9562-69AF75932579}"/>
    <hyperlink ref="J137" r:id="rId197" xr:uid="{8EC46D01-96B2-4F76-83D9-B90FF0538A22}"/>
    <hyperlink ref="J160" r:id="rId198" xr:uid="{CC60F213-DAA3-4556-AE25-D0C51FE5904C}"/>
    <hyperlink ref="J185" r:id="rId199" xr:uid="{DA9142C9-CD99-4056-A0A8-74CFB4360D6E}"/>
    <hyperlink ref="J196" r:id="rId200" xr:uid="{ECA11DAB-E0B8-4FB7-AED1-B0C81C80B5E4}"/>
    <hyperlink ref="J204" r:id="rId201" xr:uid="{1B8F1185-1E2E-46B1-A28F-2ABADB66FFFB}"/>
    <hyperlink ref="J53" r:id="rId202" xr:uid="{5B1AF3D1-E8E1-4A71-ABB0-11C335477A5D}"/>
    <hyperlink ref="J61" r:id="rId203" xr:uid="{B4CA1AAD-2CAF-4A2A-A91E-E94486A3F97A}"/>
    <hyperlink ref="J198" r:id="rId204" xr:uid="{003B0D92-FC50-4BB1-BD44-7C58211AE336}"/>
    <hyperlink ref="J205" r:id="rId205" xr:uid="{B723654C-BE20-4451-AEBE-78401FEDC89D}"/>
    <hyperlink ref="J206" r:id="rId206" xr:uid="{EFFA9118-4B7D-416D-9022-0B148DB0BD82}"/>
    <hyperlink ref="J92" r:id="rId207" xr:uid="{FF2F0D92-F421-47BD-9DCA-A4EEFFEF160A}"/>
    <hyperlink ref="J197" r:id="rId208" xr:uid="{48A70045-1C15-465E-8096-4EAACCE5EF91}"/>
    <hyperlink ref="J41" r:id="rId209" xr:uid="{E94EE2CF-863E-45C4-BF7A-59D8D39EC3C2}"/>
    <hyperlink ref="J199" r:id="rId210" xr:uid="{B877BD54-E6A6-4FE4-9874-FA9581B8C68D}"/>
    <hyperlink ref="J200" r:id="rId211" xr:uid="{7D70B57C-3851-40E2-9C93-83E7DFE28AC0}"/>
    <hyperlink ref="J207" r:id="rId212" xr:uid="{7D4653D7-7E53-4920-A2F6-C7B00F16640B}"/>
    <hyperlink ref="J215" r:id="rId213" xr:uid="{1E772A59-44E9-4CF4-A78F-35D4CBD59ED7}"/>
    <hyperlink ref="J201" r:id="rId214" xr:uid="{99F204F5-1877-4360-955E-287B8B5A860D}"/>
    <hyperlink ref="J202" r:id="rId215" xr:uid="{F38B2C83-1E53-4C35-86F3-93CE36FF538C}"/>
    <hyperlink ref="J42" r:id="rId216" xr:uid="{51C1522B-5ED3-4C35-B507-86BF27D9CA87}"/>
    <hyperlink ref="J212" r:id="rId217" xr:uid="{8F3E26BC-31EF-4A6C-B18B-C97E5EEB9097}"/>
  </hyperlinks>
  <pageMargins left="0.7" right="0.7" top="0.75" bottom="0.75" header="0" footer="0"/>
  <pageSetup orientation="portrait"/>
  <legacyDrawing r:id="rId218"/>
  <tableParts count="1">
    <tablePart r:id="rId219"/>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O1134"/>
  <sheetViews>
    <sheetView workbookViewId="0">
      <pane ySplit="1" topLeftCell="A1102" activePane="bottomLeft" state="frozen"/>
      <selection pane="bottomLeft" activeCell="B3" sqref="B3"/>
    </sheetView>
  </sheetViews>
  <sheetFormatPr defaultColWidth="14.42578125" defaultRowHeight="15" customHeight="1"/>
  <cols>
    <col min="1" max="1" width="14.42578125" customWidth="1"/>
    <col min="2" max="3" width="14.42578125" hidden="1" customWidth="1"/>
    <col min="4" max="4" width="35.140625" customWidth="1"/>
    <col min="5" max="10" width="14.42578125" customWidth="1"/>
    <col min="11" max="11" width="17.140625" customWidth="1"/>
    <col min="16" max="16" width="13.42578125" customWidth="1"/>
    <col min="32" max="32" width="60.85546875" customWidth="1"/>
    <col min="35" max="35" width="37.7109375" customWidth="1"/>
    <col min="36" max="36" width="22.42578125" customWidth="1"/>
  </cols>
  <sheetData>
    <row r="1" spans="1:67" ht="15.75" customHeight="1">
      <c r="B1" s="1" t="s">
        <v>0</v>
      </c>
      <c r="C1" s="1"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3" t="s">
        <v>21</v>
      </c>
      <c r="X1" s="3" t="s">
        <v>22</v>
      </c>
      <c r="Y1" s="1" t="s">
        <v>23</v>
      </c>
      <c r="Z1" s="1" t="s">
        <v>24</v>
      </c>
      <c r="AA1" s="1" t="s">
        <v>25</v>
      </c>
      <c r="AB1" s="2" t="s">
        <v>26</v>
      </c>
      <c r="AC1" s="3" t="s">
        <v>27</v>
      </c>
      <c r="AD1" s="2" t="s">
        <v>28</v>
      </c>
      <c r="AE1" s="2" t="s">
        <v>29</v>
      </c>
      <c r="AF1" s="4" t="s">
        <v>30</v>
      </c>
      <c r="AG1" s="5" t="s">
        <v>31</v>
      </c>
      <c r="AH1" s="5" t="s">
        <v>32</v>
      </c>
      <c r="AI1" s="5" t="s">
        <v>33</v>
      </c>
      <c r="AJ1" s="4" t="s">
        <v>34</v>
      </c>
      <c r="AK1" s="5" t="s">
        <v>35</v>
      </c>
      <c r="AL1" s="5" t="s">
        <v>36</v>
      </c>
      <c r="AM1" s="5" t="s">
        <v>37</v>
      </c>
      <c r="AN1" s="5" t="s">
        <v>38</v>
      </c>
      <c r="AO1" s="5" t="s">
        <v>39</v>
      </c>
      <c r="AP1" s="6" t="s">
        <v>40</v>
      </c>
      <c r="AQ1" s="6" t="s">
        <v>41</v>
      </c>
      <c r="AR1" s="6" t="s">
        <v>42</v>
      </c>
      <c r="AS1" s="6" t="s">
        <v>43</v>
      </c>
      <c r="AT1" s="6" t="s">
        <v>44</v>
      </c>
      <c r="AU1" s="6" t="s">
        <v>45</v>
      </c>
      <c r="AV1" s="6" t="s">
        <v>46</v>
      </c>
      <c r="AW1" s="6" t="s">
        <v>47</v>
      </c>
      <c r="AX1" s="6" t="s">
        <v>48</v>
      </c>
      <c r="AY1" s="6" t="s">
        <v>49</v>
      </c>
      <c r="AZ1" s="6" t="s">
        <v>50</v>
      </c>
      <c r="BA1" s="6" t="s">
        <v>51</v>
      </c>
      <c r="BB1" s="6" t="s">
        <v>52</v>
      </c>
      <c r="BC1" s="6" t="s">
        <v>53</v>
      </c>
      <c r="BD1" s="6" t="s">
        <v>54</v>
      </c>
      <c r="BE1" s="6" t="s">
        <v>55</v>
      </c>
      <c r="BF1" s="6" t="s">
        <v>56</v>
      </c>
      <c r="BG1" s="6" t="s">
        <v>57</v>
      </c>
      <c r="BH1" s="7" t="s">
        <v>58</v>
      </c>
      <c r="BI1" s="3" t="s">
        <v>59</v>
      </c>
      <c r="BJ1" s="2" t="s">
        <v>60</v>
      </c>
      <c r="BK1" s="5" t="s">
        <v>61</v>
      </c>
      <c r="BL1" s="3" t="s">
        <v>62</v>
      </c>
      <c r="BM1" s="3" t="s">
        <v>63</v>
      </c>
      <c r="BN1" s="6" t="s">
        <v>64</v>
      </c>
      <c r="BO1" s="6" t="s">
        <v>65</v>
      </c>
    </row>
    <row r="2" spans="1:67" ht="15.75" customHeight="1">
      <c r="A2" s="1">
        <v>0</v>
      </c>
      <c r="B2" s="1">
        <v>10</v>
      </c>
      <c r="C2" s="1">
        <v>100654</v>
      </c>
      <c r="D2" s="1" t="s">
        <v>66</v>
      </c>
      <c r="E2" s="1" t="s">
        <v>67</v>
      </c>
      <c r="F2" s="1" t="s">
        <v>68</v>
      </c>
      <c r="G2" s="1" t="s">
        <v>69</v>
      </c>
      <c r="H2" s="1">
        <v>35762</v>
      </c>
      <c r="I2" s="1" t="s">
        <v>70</v>
      </c>
      <c r="J2" s="1" t="s">
        <v>71</v>
      </c>
      <c r="K2" s="8" t="s">
        <v>72</v>
      </c>
      <c r="L2" s="1">
        <v>-86.568501999999995</v>
      </c>
      <c r="M2" s="1">
        <v>34.783367999999903</v>
      </c>
      <c r="N2" s="1">
        <v>-86.568501999999995</v>
      </c>
      <c r="O2" s="1">
        <v>34.783367999999903</v>
      </c>
      <c r="P2" s="1">
        <v>9857</v>
      </c>
      <c r="Q2" s="1">
        <v>23057</v>
      </c>
      <c r="R2" s="1">
        <v>31436</v>
      </c>
      <c r="S2" s="1">
        <v>22416</v>
      </c>
      <c r="T2" s="1">
        <v>30795</v>
      </c>
      <c r="U2" s="1">
        <v>14037</v>
      </c>
      <c r="V2" s="1">
        <v>22416</v>
      </c>
      <c r="W2" s="1">
        <v>1</v>
      </c>
      <c r="X2" s="1">
        <v>2</v>
      </c>
      <c r="Y2" s="1">
        <v>5</v>
      </c>
      <c r="Z2" s="1">
        <v>1</v>
      </c>
      <c r="AA2" s="1">
        <v>1</v>
      </c>
      <c r="AB2" s="1">
        <v>87</v>
      </c>
      <c r="AC2" s="1">
        <v>4851</v>
      </c>
      <c r="AD2" s="1" t="s">
        <v>73</v>
      </c>
      <c r="AE2" s="1" t="b">
        <v>1</v>
      </c>
      <c r="AF2" s="1" t="s">
        <v>74</v>
      </c>
      <c r="AG2" s="1" t="s">
        <v>75</v>
      </c>
      <c r="AH2" s="1" t="s">
        <v>76</v>
      </c>
      <c r="AI2" s="1" t="s">
        <v>77</v>
      </c>
      <c r="AJ2" s="1" t="s">
        <v>78</v>
      </c>
      <c r="AK2" s="1" t="s">
        <v>79</v>
      </c>
      <c r="AL2" s="1" t="s">
        <v>36</v>
      </c>
      <c r="AM2" s="1" t="s">
        <v>80</v>
      </c>
      <c r="AN2" s="1" t="b">
        <v>0</v>
      </c>
      <c r="AO2" s="8" t="s">
        <v>81</v>
      </c>
      <c r="AP2" s="1">
        <v>0</v>
      </c>
      <c r="AQ2" s="1">
        <v>0</v>
      </c>
      <c r="AR2" s="1">
        <v>0</v>
      </c>
      <c r="AS2" s="1">
        <v>0</v>
      </c>
      <c r="AT2" s="1">
        <v>0</v>
      </c>
      <c r="AU2" s="1">
        <v>0</v>
      </c>
      <c r="AV2" s="1">
        <v>0</v>
      </c>
      <c r="AW2" s="1">
        <v>0</v>
      </c>
      <c r="AX2" s="1">
        <v>0</v>
      </c>
      <c r="AY2" s="1">
        <v>0</v>
      </c>
      <c r="AZ2" s="1">
        <v>0</v>
      </c>
      <c r="BA2" s="1">
        <v>0</v>
      </c>
      <c r="BB2" s="1">
        <v>0</v>
      </c>
      <c r="BC2" s="1">
        <v>0</v>
      </c>
      <c r="BD2" s="1">
        <v>0</v>
      </c>
      <c r="BE2" s="1">
        <v>0</v>
      </c>
      <c r="BF2" s="1">
        <v>0</v>
      </c>
      <c r="BG2" s="1">
        <v>0</v>
      </c>
      <c r="BH2" s="1" t="b">
        <v>1</v>
      </c>
      <c r="BI2" s="1" t="b">
        <v>0</v>
      </c>
      <c r="BJ2" s="1">
        <v>2</v>
      </c>
      <c r="BK2" s="1" t="s">
        <v>78</v>
      </c>
      <c r="BL2" s="1">
        <v>363</v>
      </c>
      <c r="BM2" s="1">
        <v>363</v>
      </c>
      <c r="BN2" s="1">
        <v>0</v>
      </c>
      <c r="BO2" s="1" t="b">
        <v>0</v>
      </c>
    </row>
    <row r="3" spans="1:67" ht="15.75" customHeight="1">
      <c r="A3" s="1">
        <v>1</v>
      </c>
      <c r="B3" s="1">
        <v>11</v>
      </c>
      <c r="C3" s="1">
        <v>100654</v>
      </c>
      <c r="D3" s="1" t="s">
        <v>66</v>
      </c>
      <c r="E3" s="1" t="s">
        <v>67</v>
      </c>
      <c r="F3" s="1" t="s">
        <v>68</v>
      </c>
      <c r="G3" s="1" t="s">
        <v>69</v>
      </c>
      <c r="H3" s="1">
        <v>35762</v>
      </c>
      <c r="I3" s="1" t="s">
        <v>70</v>
      </c>
      <c r="J3" s="1" t="s">
        <v>71</v>
      </c>
      <c r="K3" s="8" t="s">
        <v>72</v>
      </c>
      <c r="L3" s="1">
        <v>-86.568501999999995</v>
      </c>
      <c r="M3" s="1">
        <v>34.783367999999903</v>
      </c>
      <c r="N3" s="1">
        <v>-86.568501999999995</v>
      </c>
      <c r="O3" s="1">
        <v>34.783367999999903</v>
      </c>
      <c r="P3" s="1">
        <v>9857</v>
      </c>
      <c r="Q3" s="1">
        <v>23057</v>
      </c>
      <c r="R3" s="1">
        <v>31436</v>
      </c>
      <c r="S3" s="1">
        <v>22416</v>
      </c>
      <c r="T3" s="1">
        <v>30795</v>
      </c>
      <c r="U3" s="1">
        <v>14037</v>
      </c>
      <c r="V3" s="1">
        <v>22416</v>
      </c>
      <c r="W3" s="1">
        <v>1</v>
      </c>
      <c r="X3" s="1">
        <v>2</v>
      </c>
      <c r="Y3" s="1">
        <v>5</v>
      </c>
      <c r="Z3" s="1">
        <v>1</v>
      </c>
      <c r="AA3" s="1">
        <v>1</v>
      </c>
      <c r="AB3" s="1">
        <v>87</v>
      </c>
      <c r="AC3" s="1">
        <v>4851</v>
      </c>
      <c r="AD3" s="1" t="s">
        <v>73</v>
      </c>
      <c r="AE3" s="1" t="b">
        <v>1</v>
      </c>
      <c r="AF3" s="1" t="s">
        <v>74</v>
      </c>
      <c r="AG3" s="1" t="s">
        <v>75</v>
      </c>
      <c r="AH3" s="1" t="s">
        <v>76</v>
      </c>
      <c r="AI3" s="1" t="s">
        <v>82</v>
      </c>
      <c r="AJ3" s="1" t="s">
        <v>78</v>
      </c>
      <c r="AK3" s="1" t="s">
        <v>83</v>
      </c>
      <c r="AL3" s="1" t="s">
        <v>36</v>
      </c>
      <c r="AM3" s="1" t="s">
        <v>80</v>
      </c>
      <c r="AN3" s="1" t="b">
        <v>0</v>
      </c>
      <c r="AO3" s="8" t="s">
        <v>84</v>
      </c>
      <c r="AP3" s="1">
        <v>0</v>
      </c>
      <c r="AQ3" s="1">
        <v>0</v>
      </c>
      <c r="AR3" s="1">
        <v>0</v>
      </c>
      <c r="AS3" s="1">
        <v>0</v>
      </c>
      <c r="AT3" s="1">
        <v>0</v>
      </c>
      <c r="AU3" s="1">
        <v>0</v>
      </c>
      <c r="AV3" s="1">
        <v>0</v>
      </c>
      <c r="AW3" s="1">
        <v>0</v>
      </c>
      <c r="AX3" s="1">
        <v>0</v>
      </c>
      <c r="AY3" s="1">
        <v>0</v>
      </c>
      <c r="AZ3" s="1">
        <v>0</v>
      </c>
      <c r="BA3" s="1">
        <v>0</v>
      </c>
      <c r="BB3" s="1">
        <v>0</v>
      </c>
      <c r="BC3" s="1">
        <v>0</v>
      </c>
      <c r="BD3" s="1">
        <v>0</v>
      </c>
      <c r="BE3" s="1">
        <v>0</v>
      </c>
      <c r="BF3" s="1">
        <v>0</v>
      </c>
      <c r="BG3" s="1">
        <v>0</v>
      </c>
      <c r="BH3" s="1" t="b">
        <v>1</v>
      </c>
      <c r="BI3" s="1" t="b">
        <v>0</v>
      </c>
      <c r="BJ3" s="1">
        <v>2</v>
      </c>
      <c r="BK3" s="1" t="s">
        <v>78</v>
      </c>
      <c r="BL3" s="1">
        <v>363</v>
      </c>
      <c r="BM3" s="1">
        <v>363</v>
      </c>
      <c r="BN3" s="1">
        <v>0</v>
      </c>
      <c r="BO3" s="1" t="b">
        <v>0</v>
      </c>
    </row>
    <row r="4" spans="1:67" ht="15.75" customHeight="1">
      <c r="A4" s="1">
        <v>2</v>
      </c>
      <c r="B4" s="1">
        <v>41</v>
      </c>
      <c r="C4" s="1">
        <v>100858</v>
      </c>
      <c r="D4" s="1" t="s">
        <v>85</v>
      </c>
      <c r="F4" s="1" t="s">
        <v>86</v>
      </c>
      <c r="G4" s="1" t="s">
        <v>69</v>
      </c>
      <c r="H4" s="1">
        <v>36849</v>
      </c>
      <c r="I4" s="1" t="s">
        <v>70</v>
      </c>
      <c r="J4" s="1" t="s">
        <v>71</v>
      </c>
      <c r="K4" s="8" t="s">
        <v>87</v>
      </c>
      <c r="L4" s="1">
        <v>-85.488258000000002</v>
      </c>
      <c r="M4" s="1">
        <v>32.599378000000002</v>
      </c>
      <c r="N4" s="1">
        <v>-85.488258000000002</v>
      </c>
      <c r="O4" s="1">
        <v>32.599378000000002</v>
      </c>
      <c r="P4" s="1">
        <v>10968</v>
      </c>
      <c r="Q4" s="1">
        <v>31282</v>
      </c>
      <c r="R4" s="1">
        <v>49954</v>
      </c>
      <c r="S4" s="1">
        <v>31282</v>
      </c>
      <c r="T4" s="1">
        <v>49954</v>
      </c>
      <c r="U4" s="1">
        <v>17950</v>
      </c>
      <c r="V4" s="1">
        <v>36622</v>
      </c>
      <c r="W4" s="1">
        <v>2</v>
      </c>
      <c r="X4" s="1">
        <v>2</v>
      </c>
      <c r="Y4" s="1">
        <v>5</v>
      </c>
      <c r="Z4" s="1">
        <v>1</v>
      </c>
      <c r="AA4" s="1">
        <v>1</v>
      </c>
      <c r="AB4" s="1">
        <v>81</v>
      </c>
      <c r="AC4" s="1">
        <v>22658</v>
      </c>
      <c r="AD4" s="1" t="s">
        <v>73</v>
      </c>
      <c r="AE4" s="1" t="b">
        <v>1</v>
      </c>
      <c r="AF4" s="1" t="s">
        <v>88</v>
      </c>
      <c r="AG4" s="9" t="s">
        <v>89</v>
      </c>
      <c r="AH4" s="1" t="s">
        <v>90</v>
      </c>
      <c r="AI4" s="1" t="s">
        <v>91</v>
      </c>
      <c r="AJ4" s="1" t="s">
        <v>89</v>
      </c>
      <c r="AK4" s="1" t="s">
        <v>83</v>
      </c>
      <c r="AL4" s="1" t="s">
        <v>36</v>
      </c>
      <c r="AM4" s="1" t="s">
        <v>92</v>
      </c>
      <c r="AN4" s="1" t="b">
        <v>0</v>
      </c>
      <c r="AO4" s="8" t="s">
        <v>93</v>
      </c>
      <c r="AP4" s="1">
        <v>0</v>
      </c>
      <c r="AQ4" s="1">
        <v>0</v>
      </c>
      <c r="AR4" s="1">
        <v>0</v>
      </c>
      <c r="AS4" s="1">
        <v>0</v>
      </c>
      <c r="AT4" s="1">
        <v>0</v>
      </c>
      <c r="AU4" s="1">
        <v>0</v>
      </c>
      <c r="AV4" s="1">
        <v>0</v>
      </c>
      <c r="AW4" s="1">
        <v>0</v>
      </c>
      <c r="AX4" s="1">
        <v>0</v>
      </c>
      <c r="AY4" s="1">
        <v>0</v>
      </c>
      <c r="AZ4" s="1">
        <v>0</v>
      </c>
      <c r="BA4" s="1">
        <v>0</v>
      </c>
      <c r="BB4" s="1">
        <v>0</v>
      </c>
      <c r="BC4" s="1">
        <v>0</v>
      </c>
      <c r="BD4" s="1">
        <v>0</v>
      </c>
      <c r="BE4" s="1">
        <v>0</v>
      </c>
      <c r="BF4" s="1">
        <v>0</v>
      </c>
      <c r="BG4" s="1">
        <v>0</v>
      </c>
      <c r="BH4" s="1" t="b">
        <v>1</v>
      </c>
      <c r="BI4" s="1" t="b">
        <v>0</v>
      </c>
      <c r="BJ4" s="1">
        <v>6</v>
      </c>
      <c r="BK4" s="1" t="s">
        <v>89</v>
      </c>
      <c r="BL4" s="1">
        <v>363</v>
      </c>
      <c r="BM4" s="1">
        <v>363</v>
      </c>
      <c r="BN4" s="1">
        <v>0</v>
      </c>
      <c r="BO4" s="1" t="b">
        <v>0</v>
      </c>
    </row>
    <row r="5" spans="1:67" ht="15.75" customHeight="1">
      <c r="A5" s="1">
        <v>3</v>
      </c>
      <c r="B5" s="1">
        <v>42</v>
      </c>
      <c r="C5" s="1">
        <v>100858</v>
      </c>
      <c r="D5" s="1" t="s">
        <v>85</v>
      </c>
      <c r="F5" s="1" t="s">
        <v>86</v>
      </c>
      <c r="G5" s="1" t="s">
        <v>69</v>
      </c>
      <c r="H5" s="1">
        <v>36849</v>
      </c>
      <c r="I5" s="1" t="s">
        <v>70</v>
      </c>
      <c r="J5" s="1" t="s">
        <v>71</v>
      </c>
      <c r="K5" s="8" t="s">
        <v>87</v>
      </c>
      <c r="L5" s="1">
        <v>-85.488258000000002</v>
      </c>
      <c r="M5" s="1">
        <v>32.599378000000002</v>
      </c>
      <c r="N5" s="1">
        <v>-85.488258000000002</v>
      </c>
      <c r="O5" s="1">
        <v>32.599378000000002</v>
      </c>
      <c r="P5" s="1">
        <v>10968</v>
      </c>
      <c r="Q5" s="1">
        <v>31282</v>
      </c>
      <c r="R5" s="1">
        <v>49954</v>
      </c>
      <c r="S5" s="1">
        <v>31282</v>
      </c>
      <c r="T5" s="1">
        <v>49954</v>
      </c>
      <c r="U5" s="1">
        <v>17950</v>
      </c>
      <c r="V5" s="1">
        <v>36622</v>
      </c>
      <c r="W5" s="1">
        <v>2</v>
      </c>
      <c r="X5" s="1">
        <v>2</v>
      </c>
      <c r="Y5" s="1">
        <v>5</v>
      </c>
      <c r="Z5" s="1">
        <v>1</v>
      </c>
      <c r="AA5" s="1">
        <v>1</v>
      </c>
      <c r="AB5" s="1">
        <v>81</v>
      </c>
      <c r="AC5" s="1">
        <v>22658</v>
      </c>
      <c r="AD5" s="1" t="s">
        <v>73</v>
      </c>
      <c r="AE5" s="1" t="b">
        <v>1</v>
      </c>
      <c r="AF5" s="1" t="s">
        <v>88</v>
      </c>
      <c r="AG5" s="9" t="s">
        <v>94</v>
      </c>
      <c r="AH5" s="1" t="s">
        <v>90</v>
      </c>
      <c r="AI5" s="1" t="s">
        <v>95</v>
      </c>
      <c r="AJ5" s="1" t="s">
        <v>94</v>
      </c>
      <c r="AK5" s="1" t="s">
        <v>79</v>
      </c>
      <c r="AL5" s="1" t="s">
        <v>36</v>
      </c>
      <c r="AM5" s="1" t="s">
        <v>96</v>
      </c>
      <c r="AN5" s="1" t="b">
        <v>0</v>
      </c>
      <c r="AO5" s="8" t="s">
        <v>97</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t="b">
        <v>1</v>
      </c>
      <c r="BI5" s="1" t="b">
        <v>0</v>
      </c>
      <c r="BJ5" s="1">
        <v>6</v>
      </c>
      <c r="BK5" s="1" t="s">
        <v>94</v>
      </c>
      <c r="BL5" s="1">
        <v>363</v>
      </c>
      <c r="BM5" s="1">
        <v>363</v>
      </c>
      <c r="BN5" s="1">
        <v>0</v>
      </c>
      <c r="BO5" s="1" t="b">
        <v>0</v>
      </c>
    </row>
    <row r="6" spans="1:67" ht="15.75" customHeight="1">
      <c r="A6" s="1">
        <v>4</v>
      </c>
      <c r="B6" s="1">
        <v>43</v>
      </c>
      <c r="C6" s="1">
        <v>100858</v>
      </c>
      <c r="D6" s="1" t="s">
        <v>85</v>
      </c>
      <c r="F6" s="1" t="s">
        <v>86</v>
      </c>
      <c r="G6" s="1" t="s">
        <v>69</v>
      </c>
      <c r="H6" s="1">
        <v>36849</v>
      </c>
      <c r="I6" s="1" t="s">
        <v>70</v>
      </c>
      <c r="J6" s="1" t="s">
        <v>71</v>
      </c>
      <c r="K6" s="8" t="s">
        <v>87</v>
      </c>
      <c r="L6" s="1">
        <v>-85.488258000000002</v>
      </c>
      <c r="M6" s="1">
        <v>32.599378000000002</v>
      </c>
      <c r="N6" s="1">
        <v>-85.488258000000002</v>
      </c>
      <c r="O6" s="1">
        <v>32.599378000000002</v>
      </c>
      <c r="P6" s="1">
        <v>10968</v>
      </c>
      <c r="Q6" s="1">
        <v>31282</v>
      </c>
      <c r="R6" s="1">
        <v>49954</v>
      </c>
      <c r="S6" s="1">
        <v>31282</v>
      </c>
      <c r="T6" s="1">
        <v>49954</v>
      </c>
      <c r="U6" s="1">
        <v>17950</v>
      </c>
      <c r="V6" s="1">
        <v>36622</v>
      </c>
      <c r="W6" s="1">
        <v>2</v>
      </c>
      <c r="X6" s="1">
        <v>2</v>
      </c>
      <c r="Y6" s="1">
        <v>5</v>
      </c>
      <c r="Z6" s="1">
        <v>1</v>
      </c>
      <c r="AA6" s="1">
        <v>1</v>
      </c>
      <c r="AB6" s="1">
        <v>81</v>
      </c>
      <c r="AC6" s="1">
        <v>22658</v>
      </c>
      <c r="AD6" s="1" t="s">
        <v>73</v>
      </c>
      <c r="AE6" s="1" t="b">
        <v>1</v>
      </c>
      <c r="AF6" s="1" t="s">
        <v>88</v>
      </c>
      <c r="AG6" s="9" t="s">
        <v>89</v>
      </c>
      <c r="AH6" s="1" t="s">
        <v>90</v>
      </c>
      <c r="AI6" s="1" t="s">
        <v>98</v>
      </c>
      <c r="AJ6" s="1" t="s">
        <v>89</v>
      </c>
      <c r="AK6" s="1" t="s">
        <v>79</v>
      </c>
      <c r="AL6" s="1" t="s">
        <v>99</v>
      </c>
      <c r="AM6" s="1" t="s">
        <v>100</v>
      </c>
      <c r="AN6" s="1" t="b">
        <v>0</v>
      </c>
      <c r="AO6" s="8" t="s">
        <v>101</v>
      </c>
      <c r="AP6" s="1">
        <v>0</v>
      </c>
      <c r="AQ6" s="1">
        <v>0</v>
      </c>
      <c r="AR6" s="1">
        <v>0</v>
      </c>
      <c r="AS6" s="1">
        <v>0</v>
      </c>
      <c r="AT6" s="1">
        <v>0</v>
      </c>
      <c r="AU6" s="1">
        <v>0</v>
      </c>
      <c r="AV6" s="1">
        <v>0</v>
      </c>
      <c r="AW6" s="1">
        <v>0</v>
      </c>
      <c r="AX6" s="1">
        <v>0</v>
      </c>
      <c r="AY6" s="1">
        <v>0</v>
      </c>
      <c r="AZ6" s="1">
        <v>0</v>
      </c>
      <c r="BA6" s="1">
        <v>0</v>
      </c>
      <c r="BB6" s="1">
        <v>0</v>
      </c>
      <c r="BC6" s="1">
        <v>0</v>
      </c>
      <c r="BD6" s="1">
        <v>0</v>
      </c>
      <c r="BE6" s="1">
        <v>0</v>
      </c>
      <c r="BF6" s="1">
        <v>0</v>
      </c>
      <c r="BG6" s="1">
        <v>0</v>
      </c>
      <c r="BH6" s="1" t="b">
        <v>0</v>
      </c>
      <c r="BI6" s="1" t="b">
        <v>0</v>
      </c>
      <c r="BJ6" s="1">
        <v>6</v>
      </c>
      <c r="BK6" s="1" t="s">
        <v>89</v>
      </c>
      <c r="BL6" s="1">
        <v>363</v>
      </c>
      <c r="BM6" s="1">
        <v>363</v>
      </c>
      <c r="BN6" s="1">
        <v>0</v>
      </c>
      <c r="BO6" s="1" t="b">
        <v>0</v>
      </c>
    </row>
    <row r="7" spans="1:67" ht="15.75" customHeight="1">
      <c r="A7" s="1">
        <v>5</v>
      </c>
      <c r="B7" s="1">
        <v>44</v>
      </c>
      <c r="C7" s="1">
        <v>100858</v>
      </c>
      <c r="D7" s="1" t="s">
        <v>85</v>
      </c>
      <c r="F7" s="1" t="s">
        <v>86</v>
      </c>
      <c r="G7" s="1" t="s">
        <v>69</v>
      </c>
      <c r="H7" s="1">
        <v>36849</v>
      </c>
      <c r="I7" s="1" t="s">
        <v>70</v>
      </c>
      <c r="J7" s="1" t="s">
        <v>71</v>
      </c>
      <c r="K7" s="8" t="s">
        <v>87</v>
      </c>
      <c r="L7" s="1">
        <v>-85.488258000000002</v>
      </c>
      <c r="M7" s="1">
        <v>32.599378000000002</v>
      </c>
      <c r="N7" s="1">
        <v>-85.488258000000002</v>
      </c>
      <c r="O7" s="1">
        <v>32.599378000000002</v>
      </c>
      <c r="P7" s="1">
        <v>10968</v>
      </c>
      <c r="Q7" s="1">
        <v>31282</v>
      </c>
      <c r="R7" s="1">
        <v>49954</v>
      </c>
      <c r="S7" s="1">
        <v>31282</v>
      </c>
      <c r="T7" s="1">
        <v>49954</v>
      </c>
      <c r="U7" s="1">
        <v>17950</v>
      </c>
      <c r="V7" s="1">
        <v>36622</v>
      </c>
      <c r="W7" s="1">
        <v>2</v>
      </c>
      <c r="X7" s="1">
        <v>2</v>
      </c>
      <c r="Y7" s="1">
        <v>5</v>
      </c>
      <c r="Z7" s="1">
        <v>1</v>
      </c>
      <c r="AA7" s="1">
        <v>1</v>
      </c>
      <c r="AB7" s="1">
        <v>81</v>
      </c>
      <c r="AC7" s="1">
        <v>22658</v>
      </c>
      <c r="AD7" s="1" t="s">
        <v>73</v>
      </c>
      <c r="AE7" s="1" t="b">
        <v>1</v>
      </c>
      <c r="AF7" s="1" t="s">
        <v>102</v>
      </c>
      <c r="AG7" s="1" t="s">
        <v>103</v>
      </c>
      <c r="AH7" s="1" t="s">
        <v>104</v>
      </c>
      <c r="AI7" s="1" t="s">
        <v>105</v>
      </c>
      <c r="AJ7" s="1" t="s">
        <v>78</v>
      </c>
      <c r="AK7" s="1" t="s">
        <v>79</v>
      </c>
      <c r="AL7" s="1" t="s">
        <v>36</v>
      </c>
      <c r="AM7" s="1" t="s">
        <v>80</v>
      </c>
      <c r="AN7" s="1" t="b">
        <v>0</v>
      </c>
      <c r="AO7" s="8" t="s">
        <v>106</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t="b">
        <v>1</v>
      </c>
      <c r="BI7" s="1" t="b">
        <v>0</v>
      </c>
      <c r="BJ7" s="1">
        <v>6</v>
      </c>
      <c r="BK7" s="1" t="s">
        <v>78</v>
      </c>
      <c r="BL7" s="1">
        <v>363</v>
      </c>
      <c r="BM7" s="1">
        <v>363</v>
      </c>
      <c r="BN7" s="1">
        <v>0</v>
      </c>
      <c r="BO7" s="1" t="b">
        <v>0</v>
      </c>
    </row>
    <row r="8" spans="1:67" ht="15.75" customHeight="1">
      <c r="A8" s="1">
        <v>6</v>
      </c>
      <c r="B8" s="1">
        <v>45</v>
      </c>
      <c r="C8" s="1">
        <v>100858</v>
      </c>
      <c r="D8" s="1" t="s">
        <v>85</v>
      </c>
      <c r="F8" s="1" t="s">
        <v>86</v>
      </c>
      <c r="G8" s="1" t="s">
        <v>69</v>
      </c>
      <c r="H8" s="1">
        <v>36849</v>
      </c>
      <c r="I8" s="1" t="s">
        <v>70</v>
      </c>
      <c r="J8" s="1" t="s">
        <v>71</v>
      </c>
      <c r="K8" s="8" t="s">
        <v>87</v>
      </c>
      <c r="L8" s="1">
        <v>-85.488258000000002</v>
      </c>
      <c r="M8" s="1">
        <v>32.599378000000002</v>
      </c>
      <c r="N8" s="1">
        <v>-85.488258000000002</v>
      </c>
      <c r="O8" s="1">
        <v>32.599378000000002</v>
      </c>
      <c r="P8" s="1">
        <v>10968</v>
      </c>
      <c r="Q8" s="1">
        <v>31282</v>
      </c>
      <c r="R8" s="1">
        <v>49954</v>
      </c>
      <c r="S8" s="1">
        <v>31282</v>
      </c>
      <c r="T8" s="1">
        <v>49954</v>
      </c>
      <c r="U8" s="1">
        <v>17950</v>
      </c>
      <c r="V8" s="1">
        <v>36622</v>
      </c>
      <c r="W8" s="1">
        <v>2</v>
      </c>
      <c r="X8" s="1">
        <v>2</v>
      </c>
      <c r="Y8" s="1">
        <v>5</v>
      </c>
      <c r="Z8" s="1">
        <v>1</v>
      </c>
      <c r="AA8" s="1">
        <v>1</v>
      </c>
      <c r="AB8" s="1">
        <v>81</v>
      </c>
      <c r="AC8" s="1">
        <v>22658</v>
      </c>
      <c r="AD8" s="1" t="s">
        <v>73</v>
      </c>
      <c r="AE8" s="1" t="b">
        <v>1</v>
      </c>
      <c r="AF8" s="1" t="s">
        <v>88</v>
      </c>
      <c r="AG8" s="9" t="s">
        <v>107</v>
      </c>
      <c r="AH8" s="1" t="s">
        <v>90</v>
      </c>
      <c r="AI8" s="1" t="s">
        <v>108</v>
      </c>
      <c r="AJ8" s="1" t="s">
        <v>109</v>
      </c>
      <c r="AK8" s="1" t="s">
        <v>83</v>
      </c>
      <c r="AL8" s="1" t="s">
        <v>110</v>
      </c>
      <c r="AM8" s="1" t="s">
        <v>100</v>
      </c>
      <c r="AN8" s="1" t="b">
        <v>0</v>
      </c>
      <c r="AO8" s="8" t="s">
        <v>111</v>
      </c>
      <c r="AP8" s="1">
        <v>0</v>
      </c>
      <c r="AQ8" s="1">
        <v>1</v>
      </c>
      <c r="AR8" s="1">
        <v>0</v>
      </c>
      <c r="AS8" s="1">
        <v>0</v>
      </c>
      <c r="AT8" s="1">
        <v>0</v>
      </c>
      <c r="AU8" s="1">
        <v>0</v>
      </c>
      <c r="AV8" s="1">
        <v>0</v>
      </c>
      <c r="AW8" s="1">
        <v>0</v>
      </c>
      <c r="AX8" s="1">
        <v>0</v>
      </c>
      <c r="AY8" s="1">
        <v>0</v>
      </c>
      <c r="AZ8" s="1">
        <v>0</v>
      </c>
      <c r="BA8" s="1">
        <v>0</v>
      </c>
      <c r="BB8" s="1">
        <v>0</v>
      </c>
      <c r="BC8" s="1">
        <v>0</v>
      </c>
      <c r="BD8" s="1">
        <v>1</v>
      </c>
      <c r="BE8" s="1">
        <v>0</v>
      </c>
      <c r="BF8" s="1">
        <v>0</v>
      </c>
      <c r="BG8" s="1">
        <v>0</v>
      </c>
      <c r="BH8" s="1" t="b">
        <v>0</v>
      </c>
      <c r="BI8" s="1" t="b">
        <v>0</v>
      </c>
      <c r="BJ8" s="1">
        <v>6</v>
      </c>
      <c r="BK8" s="1" t="s">
        <v>109</v>
      </c>
      <c r="BL8" s="1">
        <v>363</v>
      </c>
      <c r="BM8" s="1">
        <v>363</v>
      </c>
      <c r="BN8" s="1">
        <v>0</v>
      </c>
      <c r="BO8" s="1" t="b">
        <v>0</v>
      </c>
    </row>
    <row r="9" spans="1:67" ht="15.75" customHeight="1">
      <c r="A9" s="1">
        <v>7</v>
      </c>
      <c r="B9" s="1">
        <v>46</v>
      </c>
      <c r="C9" s="1">
        <v>100858</v>
      </c>
      <c r="D9" s="1" t="s">
        <v>85</v>
      </c>
      <c r="F9" s="1" t="s">
        <v>86</v>
      </c>
      <c r="G9" s="1" t="s">
        <v>69</v>
      </c>
      <c r="H9" s="1">
        <v>36849</v>
      </c>
      <c r="I9" s="1" t="s">
        <v>70</v>
      </c>
      <c r="J9" s="1" t="s">
        <v>71</v>
      </c>
      <c r="K9" s="8" t="s">
        <v>87</v>
      </c>
      <c r="L9" s="1">
        <v>-85.488258000000002</v>
      </c>
      <c r="M9" s="1">
        <v>32.599378000000002</v>
      </c>
      <c r="N9" s="1">
        <v>-85.488258000000002</v>
      </c>
      <c r="O9" s="1">
        <v>32.599378000000002</v>
      </c>
      <c r="P9" s="1">
        <v>10968</v>
      </c>
      <c r="Q9" s="1">
        <v>31282</v>
      </c>
      <c r="R9" s="1">
        <v>49954</v>
      </c>
      <c r="S9" s="1">
        <v>31282</v>
      </c>
      <c r="T9" s="1">
        <v>49954</v>
      </c>
      <c r="U9" s="1">
        <v>17950</v>
      </c>
      <c r="V9" s="1">
        <v>36622</v>
      </c>
      <c r="W9" s="1">
        <v>2</v>
      </c>
      <c r="X9" s="1">
        <v>2</v>
      </c>
      <c r="Y9" s="1">
        <v>5</v>
      </c>
      <c r="Z9" s="1">
        <v>1</v>
      </c>
      <c r="AA9" s="1">
        <v>1</v>
      </c>
      <c r="AB9" s="1">
        <v>81</v>
      </c>
      <c r="AC9" s="1">
        <v>22658</v>
      </c>
      <c r="AD9" s="1" t="s">
        <v>73</v>
      </c>
      <c r="AE9" s="1" t="b">
        <v>1</v>
      </c>
      <c r="AF9" s="1" t="s">
        <v>88</v>
      </c>
      <c r="AG9" s="9" t="s">
        <v>112</v>
      </c>
      <c r="AH9" s="1" t="s">
        <v>90</v>
      </c>
      <c r="AI9" s="1" t="s">
        <v>113</v>
      </c>
      <c r="AJ9" s="1" t="s">
        <v>114</v>
      </c>
      <c r="AK9" s="1" t="s">
        <v>83</v>
      </c>
      <c r="AL9" s="1" t="s">
        <v>115</v>
      </c>
      <c r="AM9" s="1" t="s">
        <v>100</v>
      </c>
      <c r="AN9" s="1" t="b">
        <v>0</v>
      </c>
      <c r="AO9" s="8" t="s">
        <v>116</v>
      </c>
      <c r="AP9" s="1">
        <v>0</v>
      </c>
      <c r="AQ9" s="1">
        <v>0</v>
      </c>
      <c r="AR9" s="1">
        <v>0</v>
      </c>
      <c r="AS9" s="1">
        <v>0</v>
      </c>
      <c r="AT9" s="1">
        <v>0</v>
      </c>
      <c r="AU9" s="1">
        <v>0</v>
      </c>
      <c r="AV9" s="1">
        <v>0</v>
      </c>
      <c r="AW9" s="1">
        <v>0</v>
      </c>
      <c r="AX9" s="1">
        <v>0</v>
      </c>
      <c r="AY9" s="1">
        <v>0</v>
      </c>
      <c r="AZ9" s="1">
        <v>0</v>
      </c>
      <c r="BA9" s="1">
        <v>0</v>
      </c>
      <c r="BB9" s="1">
        <v>0</v>
      </c>
      <c r="BC9" s="1">
        <v>0</v>
      </c>
      <c r="BD9" s="1">
        <v>0</v>
      </c>
      <c r="BE9" s="1">
        <v>0</v>
      </c>
      <c r="BF9" s="1">
        <v>0</v>
      </c>
      <c r="BG9" s="1">
        <v>0</v>
      </c>
      <c r="BH9" s="1" t="b">
        <v>0</v>
      </c>
      <c r="BI9" s="1" t="b">
        <v>0</v>
      </c>
      <c r="BJ9" s="1">
        <v>6</v>
      </c>
      <c r="BK9" s="1" t="s">
        <v>117</v>
      </c>
      <c r="BL9" s="1">
        <v>363</v>
      </c>
      <c r="BM9" s="1">
        <v>363</v>
      </c>
      <c r="BN9" s="1">
        <v>0</v>
      </c>
      <c r="BO9" s="1" t="b">
        <v>0</v>
      </c>
    </row>
    <row r="10" spans="1:67" ht="15.75" customHeight="1">
      <c r="A10" s="1">
        <v>8</v>
      </c>
      <c r="B10" s="1">
        <v>678</v>
      </c>
      <c r="C10" s="1">
        <v>102377</v>
      </c>
      <c r="D10" s="1" t="s">
        <v>118</v>
      </c>
      <c r="E10" s="1" t="s">
        <v>119</v>
      </c>
      <c r="F10" s="1" t="s">
        <v>120</v>
      </c>
      <c r="G10" s="1" t="s">
        <v>69</v>
      </c>
      <c r="H10" s="1" t="s">
        <v>121</v>
      </c>
      <c r="I10" s="1" t="s">
        <v>70</v>
      </c>
      <c r="J10" s="1" t="s">
        <v>71</v>
      </c>
      <c r="K10" s="8" t="s">
        <v>122</v>
      </c>
      <c r="L10" s="1">
        <v>-85.708492000000007</v>
      </c>
      <c r="M10" s="1">
        <v>32.430900000000001</v>
      </c>
      <c r="N10" s="1">
        <v>-85.708492000000007</v>
      </c>
      <c r="O10" s="1">
        <v>32.430900000000001</v>
      </c>
      <c r="P10" s="1">
        <v>22170</v>
      </c>
      <c r="Q10" s="1">
        <v>39383</v>
      </c>
      <c r="R10" s="1">
        <v>39383</v>
      </c>
      <c r="S10" s="1">
        <v>40037</v>
      </c>
      <c r="T10" s="1">
        <v>40037</v>
      </c>
      <c r="U10" s="1">
        <v>28776</v>
      </c>
      <c r="V10" s="1">
        <v>28776</v>
      </c>
      <c r="W10" s="1">
        <v>1</v>
      </c>
      <c r="X10" s="1">
        <v>2</v>
      </c>
      <c r="Y10" s="1">
        <v>5</v>
      </c>
      <c r="Z10" s="1">
        <v>2</v>
      </c>
      <c r="AA10" s="1">
        <v>2</v>
      </c>
      <c r="AB10" s="1">
        <v>50</v>
      </c>
      <c r="AC10" s="1">
        <v>2393</v>
      </c>
      <c r="AD10" s="1" t="s">
        <v>123</v>
      </c>
      <c r="AE10" s="1" t="b">
        <v>1</v>
      </c>
      <c r="AF10" s="1" t="s">
        <v>124</v>
      </c>
      <c r="AG10" s="9" t="s">
        <v>89</v>
      </c>
      <c r="AH10" s="1" t="s">
        <v>90</v>
      </c>
      <c r="AI10" s="1" t="s">
        <v>91</v>
      </c>
      <c r="AJ10" s="1" t="s">
        <v>89</v>
      </c>
      <c r="AK10" s="1" t="s">
        <v>83</v>
      </c>
      <c r="AL10" s="9" t="s">
        <v>36</v>
      </c>
      <c r="AM10" s="1" t="s">
        <v>92</v>
      </c>
      <c r="AN10" s="1" t="b">
        <v>0</v>
      </c>
      <c r="AO10" s="8" t="s">
        <v>125</v>
      </c>
      <c r="AP10" s="1">
        <v>0</v>
      </c>
      <c r="AQ10" s="1">
        <v>0</v>
      </c>
      <c r="AR10" s="1">
        <v>0</v>
      </c>
      <c r="AS10" s="1">
        <v>0</v>
      </c>
      <c r="AT10" s="1">
        <v>0</v>
      </c>
      <c r="AU10" s="1">
        <v>0</v>
      </c>
      <c r="AV10" s="1">
        <v>0</v>
      </c>
      <c r="AW10" s="1">
        <v>0</v>
      </c>
      <c r="AX10" s="1">
        <v>0</v>
      </c>
      <c r="AY10" s="1">
        <v>0</v>
      </c>
      <c r="AZ10" s="1">
        <v>0</v>
      </c>
      <c r="BA10" s="1">
        <v>0</v>
      </c>
      <c r="BB10" s="1">
        <v>0</v>
      </c>
      <c r="BC10" s="1">
        <v>0</v>
      </c>
      <c r="BD10" s="1">
        <v>0</v>
      </c>
      <c r="BE10" s="1">
        <v>0</v>
      </c>
      <c r="BF10" s="1">
        <v>0</v>
      </c>
      <c r="BG10" s="1">
        <v>0</v>
      </c>
      <c r="BH10" s="1" t="b">
        <v>1</v>
      </c>
      <c r="BI10" s="1" t="b">
        <v>0</v>
      </c>
      <c r="BJ10" s="1">
        <v>1</v>
      </c>
      <c r="BK10" s="1" t="s">
        <v>89</v>
      </c>
      <c r="BL10" s="1">
        <v>363</v>
      </c>
      <c r="BM10" s="1">
        <v>363</v>
      </c>
      <c r="BN10" s="1">
        <v>0</v>
      </c>
      <c r="BO10" s="1" t="b">
        <v>0</v>
      </c>
    </row>
    <row r="11" spans="1:67" ht="15.75" customHeight="1">
      <c r="A11" s="1">
        <v>9</v>
      </c>
      <c r="B11" s="1">
        <v>704</v>
      </c>
      <c r="C11" s="1">
        <v>106397</v>
      </c>
      <c r="D11" s="1" t="s">
        <v>126</v>
      </c>
      <c r="E11" s="1" t="s">
        <v>127</v>
      </c>
      <c r="F11" s="1" t="s">
        <v>128</v>
      </c>
      <c r="G11" s="1" t="s">
        <v>129</v>
      </c>
      <c r="H11" s="1">
        <v>72701</v>
      </c>
      <c r="I11" s="1" t="s">
        <v>70</v>
      </c>
      <c r="J11" s="1" t="s">
        <v>130</v>
      </c>
      <c r="K11" s="8" t="s">
        <v>131</v>
      </c>
      <c r="L11" s="1">
        <v>-94.176980999999998</v>
      </c>
      <c r="M11" s="1">
        <v>36.070008999999999</v>
      </c>
      <c r="N11" s="1">
        <v>-94.176980999999998</v>
      </c>
      <c r="O11" s="1">
        <v>36.070008999999999</v>
      </c>
      <c r="P11" s="1">
        <v>9062</v>
      </c>
      <c r="Q11" s="1">
        <v>24916</v>
      </c>
      <c r="R11" s="1">
        <v>40162</v>
      </c>
      <c r="S11" s="1">
        <v>24916</v>
      </c>
      <c r="T11" s="1">
        <v>40162</v>
      </c>
      <c r="U11" s="1">
        <v>14212</v>
      </c>
      <c r="V11" s="1">
        <v>29458</v>
      </c>
      <c r="W11" s="1">
        <v>2</v>
      </c>
      <c r="X11" s="1">
        <v>2</v>
      </c>
      <c r="Y11" s="1">
        <v>5</v>
      </c>
      <c r="Z11" s="1">
        <v>1</v>
      </c>
      <c r="AA11" s="1">
        <v>1</v>
      </c>
      <c r="AB11" s="1">
        <v>63</v>
      </c>
      <c r="AC11" s="1">
        <v>22548</v>
      </c>
      <c r="AD11" s="1" t="s">
        <v>73</v>
      </c>
      <c r="AE11" s="1" t="b">
        <v>1</v>
      </c>
      <c r="AF11" s="1" t="s">
        <v>132</v>
      </c>
      <c r="AG11" s="1" t="s">
        <v>89</v>
      </c>
      <c r="AH11" s="1" t="s">
        <v>90</v>
      </c>
      <c r="AI11" s="1" t="s">
        <v>91</v>
      </c>
      <c r="AJ11" s="1" t="s">
        <v>89</v>
      </c>
      <c r="AK11" s="1" t="s">
        <v>79</v>
      </c>
      <c r="AL11" s="1" t="s">
        <v>36</v>
      </c>
      <c r="AM11" s="1" t="s">
        <v>92</v>
      </c>
      <c r="AN11" s="1" t="b">
        <v>0</v>
      </c>
      <c r="AO11" s="10" t="s">
        <v>133</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t="b">
        <v>1</v>
      </c>
      <c r="BI11" s="1" t="b">
        <v>0</v>
      </c>
      <c r="BJ11" s="1">
        <v>8</v>
      </c>
      <c r="BK11" s="1" t="s">
        <v>89</v>
      </c>
      <c r="BL11" s="1">
        <v>363</v>
      </c>
      <c r="BM11" s="1">
        <v>363</v>
      </c>
      <c r="BN11" s="1">
        <v>0</v>
      </c>
      <c r="BO11" s="1" t="b">
        <v>0</v>
      </c>
    </row>
    <row r="12" spans="1:67" ht="15.75" customHeight="1">
      <c r="A12" s="1">
        <v>10</v>
      </c>
      <c r="B12" s="1">
        <v>705</v>
      </c>
      <c r="C12" s="1">
        <v>106397</v>
      </c>
      <c r="D12" s="1" t="s">
        <v>126</v>
      </c>
      <c r="E12" s="1" t="s">
        <v>127</v>
      </c>
      <c r="F12" s="1" t="s">
        <v>128</v>
      </c>
      <c r="G12" s="1" t="s">
        <v>129</v>
      </c>
      <c r="H12" s="1">
        <v>72701</v>
      </c>
      <c r="I12" s="1" t="s">
        <v>70</v>
      </c>
      <c r="J12" s="1" t="s">
        <v>130</v>
      </c>
      <c r="K12" s="8" t="s">
        <v>131</v>
      </c>
      <c r="L12" s="1">
        <v>-94.176980999999998</v>
      </c>
      <c r="M12" s="1">
        <v>36.070008999999999</v>
      </c>
      <c r="N12" s="1">
        <v>-94.176980999999998</v>
      </c>
      <c r="O12" s="1">
        <v>36.070008999999999</v>
      </c>
      <c r="P12" s="1">
        <v>9062</v>
      </c>
      <c r="Q12" s="1">
        <v>24916</v>
      </c>
      <c r="R12" s="1">
        <v>40162</v>
      </c>
      <c r="S12" s="1">
        <v>24916</v>
      </c>
      <c r="T12" s="1">
        <v>40162</v>
      </c>
      <c r="U12" s="1">
        <v>14212</v>
      </c>
      <c r="V12" s="1">
        <v>29458</v>
      </c>
      <c r="W12" s="1">
        <v>2</v>
      </c>
      <c r="X12" s="1">
        <v>2</v>
      </c>
      <c r="Y12" s="1">
        <v>5</v>
      </c>
      <c r="Z12" s="1">
        <v>1</v>
      </c>
      <c r="AA12" s="1">
        <v>1</v>
      </c>
      <c r="AB12" s="1">
        <v>63</v>
      </c>
      <c r="AC12" s="1">
        <v>22548</v>
      </c>
      <c r="AD12" s="1" t="s">
        <v>73</v>
      </c>
      <c r="AE12" s="1" t="b">
        <v>1</v>
      </c>
      <c r="AF12" s="1" t="s">
        <v>132</v>
      </c>
      <c r="AG12" s="1" t="s">
        <v>89</v>
      </c>
      <c r="AH12" s="1" t="s">
        <v>90</v>
      </c>
      <c r="AI12" s="1" t="s">
        <v>134</v>
      </c>
      <c r="AJ12" s="1" t="s">
        <v>135</v>
      </c>
      <c r="AK12" s="1" t="s">
        <v>79</v>
      </c>
      <c r="AL12" s="1" t="s">
        <v>99</v>
      </c>
      <c r="AM12" s="1" t="s">
        <v>100</v>
      </c>
      <c r="AN12" s="1" t="b">
        <v>0</v>
      </c>
      <c r="AO12" s="10" t="s">
        <v>136</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t="b">
        <v>0</v>
      </c>
      <c r="BI12" s="1" t="b">
        <v>0</v>
      </c>
      <c r="BJ12" s="1">
        <v>8</v>
      </c>
      <c r="BK12" s="1" t="s">
        <v>117</v>
      </c>
      <c r="BL12" s="1">
        <v>363</v>
      </c>
      <c r="BM12" s="1">
        <v>363</v>
      </c>
      <c r="BN12" s="1">
        <v>0</v>
      </c>
      <c r="BO12" s="1" t="b">
        <v>0</v>
      </c>
    </row>
    <row r="13" spans="1:67" ht="15.75" customHeight="1">
      <c r="A13" s="1">
        <v>11</v>
      </c>
      <c r="B13" s="1">
        <v>706</v>
      </c>
      <c r="C13" s="1">
        <v>106397</v>
      </c>
      <c r="D13" s="1" t="s">
        <v>126</v>
      </c>
      <c r="E13" s="1" t="s">
        <v>127</v>
      </c>
      <c r="F13" s="1" t="s">
        <v>128</v>
      </c>
      <c r="G13" s="1" t="s">
        <v>129</v>
      </c>
      <c r="H13" s="1">
        <v>72701</v>
      </c>
      <c r="I13" s="1" t="s">
        <v>70</v>
      </c>
      <c r="J13" s="1" t="s">
        <v>130</v>
      </c>
      <c r="K13" s="8" t="s">
        <v>131</v>
      </c>
      <c r="L13" s="1">
        <v>-94.176980999999998</v>
      </c>
      <c r="M13" s="1">
        <v>36.070008999999999</v>
      </c>
      <c r="N13" s="1">
        <v>-94.176980999999998</v>
      </c>
      <c r="O13" s="1">
        <v>36.070008999999999</v>
      </c>
      <c r="P13" s="1">
        <v>9062</v>
      </c>
      <c r="Q13" s="1">
        <v>24916</v>
      </c>
      <c r="R13" s="1">
        <v>40162</v>
      </c>
      <c r="S13" s="1">
        <v>24916</v>
      </c>
      <c r="T13" s="1">
        <v>40162</v>
      </c>
      <c r="U13" s="1">
        <v>14212</v>
      </c>
      <c r="V13" s="1">
        <v>29458</v>
      </c>
      <c r="W13" s="1">
        <v>2</v>
      </c>
      <c r="X13" s="1">
        <v>2</v>
      </c>
      <c r="Y13" s="1">
        <v>5</v>
      </c>
      <c r="Z13" s="1">
        <v>1</v>
      </c>
      <c r="AA13" s="1">
        <v>1</v>
      </c>
      <c r="AB13" s="1">
        <v>63</v>
      </c>
      <c r="AC13" s="1">
        <v>22548</v>
      </c>
      <c r="AD13" s="1" t="s">
        <v>73</v>
      </c>
      <c r="AE13" s="1" t="b">
        <v>1</v>
      </c>
      <c r="AF13" s="1" t="s">
        <v>132</v>
      </c>
      <c r="AG13" s="1" t="s">
        <v>89</v>
      </c>
      <c r="AH13" s="1" t="s">
        <v>90</v>
      </c>
      <c r="AI13" s="1" t="s">
        <v>137</v>
      </c>
      <c r="AJ13" s="1" t="s">
        <v>138</v>
      </c>
      <c r="AK13" s="1" t="s">
        <v>79</v>
      </c>
      <c r="AL13" s="1" t="s">
        <v>99</v>
      </c>
      <c r="AM13" s="1" t="s">
        <v>100</v>
      </c>
      <c r="AN13" s="1" t="b">
        <v>0</v>
      </c>
      <c r="AO13" s="10" t="s">
        <v>139</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t="b">
        <v>0</v>
      </c>
      <c r="BI13" s="1" t="b">
        <v>0</v>
      </c>
      <c r="BJ13" s="1">
        <v>8</v>
      </c>
      <c r="BK13" s="1" t="s">
        <v>117</v>
      </c>
      <c r="BL13" s="1">
        <v>363</v>
      </c>
      <c r="BM13" s="1">
        <v>363</v>
      </c>
      <c r="BN13" s="1">
        <v>0</v>
      </c>
      <c r="BO13" s="1" t="b">
        <v>0</v>
      </c>
    </row>
    <row r="14" spans="1:67" ht="15.75" customHeight="1">
      <c r="A14" s="1">
        <v>12</v>
      </c>
      <c r="B14" s="1">
        <v>707</v>
      </c>
      <c r="C14" s="1">
        <v>106397</v>
      </c>
      <c r="D14" s="1" t="s">
        <v>126</v>
      </c>
      <c r="E14" s="1" t="s">
        <v>127</v>
      </c>
      <c r="F14" s="1" t="s">
        <v>128</v>
      </c>
      <c r="G14" s="1" t="s">
        <v>129</v>
      </c>
      <c r="H14" s="1">
        <v>72701</v>
      </c>
      <c r="I14" s="1" t="s">
        <v>70</v>
      </c>
      <c r="J14" s="1" t="s">
        <v>130</v>
      </c>
      <c r="K14" s="8" t="s">
        <v>131</v>
      </c>
      <c r="L14" s="1">
        <v>-94.176980999999998</v>
      </c>
      <c r="M14" s="1">
        <v>36.070008999999999</v>
      </c>
      <c r="N14" s="1">
        <v>-94.176980999999998</v>
      </c>
      <c r="O14" s="1">
        <v>36.070008999999999</v>
      </c>
      <c r="P14" s="1">
        <v>9062</v>
      </c>
      <c r="Q14" s="1">
        <v>24916</v>
      </c>
      <c r="R14" s="1">
        <v>40162</v>
      </c>
      <c r="S14" s="1">
        <v>24916</v>
      </c>
      <c r="T14" s="1">
        <v>40162</v>
      </c>
      <c r="U14" s="1">
        <v>14212</v>
      </c>
      <c r="V14" s="1">
        <v>29458</v>
      </c>
      <c r="W14" s="1">
        <v>2</v>
      </c>
      <c r="X14" s="1">
        <v>2</v>
      </c>
      <c r="Y14" s="1">
        <v>5</v>
      </c>
      <c r="Z14" s="1">
        <v>1</v>
      </c>
      <c r="AA14" s="1">
        <v>1</v>
      </c>
      <c r="AB14" s="1">
        <v>63</v>
      </c>
      <c r="AC14" s="1">
        <v>22548</v>
      </c>
      <c r="AD14" s="1" t="s">
        <v>73</v>
      </c>
      <c r="AE14" s="1" t="b">
        <v>1</v>
      </c>
      <c r="AF14" s="1" t="s">
        <v>132</v>
      </c>
      <c r="AG14" s="1" t="s">
        <v>89</v>
      </c>
      <c r="AH14" s="1" t="s">
        <v>90</v>
      </c>
      <c r="AI14" s="1" t="s">
        <v>140</v>
      </c>
      <c r="AJ14" s="1" t="s">
        <v>141</v>
      </c>
      <c r="AK14" s="1" t="s">
        <v>79</v>
      </c>
      <c r="AL14" s="1" t="s">
        <v>99</v>
      </c>
      <c r="AM14" s="1" t="s">
        <v>100</v>
      </c>
      <c r="AN14" s="1" t="b">
        <v>0</v>
      </c>
      <c r="AO14" s="10" t="s">
        <v>142</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t="b">
        <v>0</v>
      </c>
      <c r="BI14" s="1" t="b">
        <v>0</v>
      </c>
      <c r="BJ14" s="1">
        <v>8</v>
      </c>
      <c r="BK14" s="1" t="s">
        <v>117</v>
      </c>
      <c r="BL14" s="1">
        <v>363</v>
      </c>
      <c r="BM14" s="1">
        <v>363</v>
      </c>
      <c r="BN14" s="1">
        <v>0</v>
      </c>
      <c r="BO14" s="1" t="b">
        <v>0</v>
      </c>
    </row>
    <row r="15" spans="1:67" ht="15.75" customHeight="1">
      <c r="A15" s="1">
        <v>13</v>
      </c>
      <c r="B15" s="1">
        <v>708</v>
      </c>
      <c r="C15" s="1">
        <v>106397</v>
      </c>
      <c r="D15" s="1" t="s">
        <v>126</v>
      </c>
      <c r="E15" s="1" t="s">
        <v>127</v>
      </c>
      <c r="F15" s="1" t="s">
        <v>128</v>
      </c>
      <c r="G15" s="1" t="s">
        <v>129</v>
      </c>
      <c r="H15" s="1">
        <v>72701</v>
      </c>
      <c r="I15" s="1" t="s">
        <v>70</v>
      </c>
      <c r="J15" s="1" t="s">
        <v>130</v>
      </c>
      <c r="K15" s="8" t="s">
        <v>131</v>
      </c>
      <c r="L15" s="1">
        <v>-94.176980999999998</v>
      </c>
      <c r="M15" s="1">
        <v>36.070008999999999</v>
      </c>
      <c r="N15" s="1">
        <v>-94.176980999999998</v>
      </c>
      <c r="O15" s="1">
        <v>36.070008999999999</v>
      </c>
      <c r="P15" s="1">
        <v>9062</v>
      </c>
      <c r="Q15" s="1">
        <v>24916</v>
      </c>
      <c r="R15" s="1">
        <v>40162</v>
      </c>
      <c r="S15" s="1">
        <v>24916</v>
      </c>
      <c r="T15" s="1">
        <v>40162</v>
      </c>
      <c r="U15" s="1">
        <v>14212</v>
      </c>
      <c r="V15" s="1">
        <v>29458</v>
      </c>
      <c r="W15" s="1">
        <v>2</v>
      </c>
      <c r="X15" s="1">
        <v>2</v>
      </c>
      <c r="Y15" s="1">
        <v>5</v>
      </c>
      <c r="Z15" s="1">
        <v>1</v>
      </c>
      <c r="AA15" s="1">
        <v>1</v>
      </c>
      <c r="AB15" s="1">
        <v>63</v>
      </c>
      <c r="AC15" s="1">
        <v>22548</v>
      </c>
      <c r="AD15" s="1" t="s">
        <v>73</v>
      </c>
      <c r="AE15" s="1" t="b">
        <v>1</v>
      </c>
      <c r="AF15" s="1" t="s">
        <v>132</v>
      </c>
      <c r="AG15" s="9" t="s">
        <v>109</v>
      </c>
      <c r="AH15" s="1" t="s">
        <v>90</v>
      </c>
      <c r="AI15" s="1" t="s">
        <v>143</v>
      </c>
      <c r="AJ15" s="1" t="s">
        <v>109</v>
      </c>
      <c r="AK15" s="1" t="s">
        <v>83</v>
      </c>
      <c r="AL15" s="1" t="s">
        <v>36</v>
      </c>
      <c r="AM15" s="1" t="s">
        <v>144</v>
      </c>
      <c r="AN15" s="1" t="b">
        <v>0</v>
      </c>
      <c r="AO15" s="10" t="s">
        <v>145</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t="b">
        <v>1</v>
      </c>
      <c r="BI15" s="1" t="b">
        <v>0</v>
      </c>
      <c r="BJ15" s="1">
        <v>8</v>
      </c>
      <c r="BK15" s="1" t="s">
        <v>109</v>
      </c>
      <c r="BL15" s="1">
        <v>363</v>
      </c>
      <c r="BM15" s="1">
        <v>363</v>
      </c>
      <c r="BN15" s="1">
        <v>0</v>
      </c>
      <c r="BO15" s="1" t="b">
        <v>0</v>
      </c>
    </row>
    <row r="16" spans="1:67" ht="15.75" customHeight="1">
      <c r="A16" s="1">
        <v>14</v>
      </c>
      <c r="B16" s="1">
        <v>709</v>
      </c>
      <c r="C16" s="1">
        <v>106397</v>
      </c>
      <c r="D16" s="1" t="s">
        <v>126</v>
      </c>
      <c r="E16" s="1" t="s">
        <v>127</v>
      </c>
      <c r="F16" s="1" t="s">
        <v>128</v>
      </c>
      <c r="G16" s="1" t="s">
        <v>129</v>
      </c>
      <c r="H16" s="1">
        <v>72701</v>
      </c>
      <c r="I16" s="1" t="s">
        <v>70</v>
      </c>
      <c r="J16" s="1" t="s">
        <v>130</v>
      </c>
      <c r="K16" s="8" t="s">
        <v>131</v>
      </c>
      <c r="L16" s="1">
        <v>-94.176980999999998</v>
      </c>
      <c r="M16" s="1">
        <v>36.070008999999999</v>
      </c>
      <c r="N16" s="1">
        <v>-94.176980999999998</v>
      </c>
      <c r="O16" s="1">
        <v>36.070008999999999</v>
      </c>
      <c r="P16" s="1">
        <v>9062</v>
      </c>
      <c r="Q16" s="1">
        <v>24916</v>
      </c>
      <c r="R16" s="1">
        <v>40162</v>
      </c>
      <c r="S16" s="1">
        <v>24916</v>
      </c>
      <c r="T16" s="1">
        <v>40162</v>
      </c>
      <c r="U16" s="1">
        <v>14212</v>
      </c>
      <c r="V16" s="1">
        <v>29458</v>
      </c>
      <c r="W16" s="1">
        <v>2</v>
      </c>
      <c r="X16" s="1">
        <v>2</v>
      </c>
      <c r="Y16" s="1">
        <v>5</v>
      </c>
      <c r="Z16" s="1">
        <v>1</v>
      </c>
      <c r="AA16" s="1">
        <v>1</v>
      </c>
      <c r="AB16" s="1">
        <v>63</v>
      </c>
      <c r="AC16" s="1">
        <v>22548</v>
      </c>
      <c r="AD16" s="1" t="s">
        <v>73</v>
      </c>
      <c r="AE16" s="1" t="b">
        <v>1</v>
      </c>
      <c r="AF16" s="1" t="s">
        <v>132</v>
      </c>
      <c r="AG16" s="1" t="s">
        <v>94</v>
      </c>
      <c r="AH16" s="1" t="s">
        <v>90</v>
      </c>
      <c r="AI16" s="1" t="s">
        <v>146</v>
      </c>
      <c r="AJ16" s="1" t="s">
        <v>94</v>
      </c>
      <c r="AK16" s="1" t="s">
        <v>83</v>
      </c>
      <c r="AL16" s="1" t="s">
        <v>36</v>
      </c>
      <c r="AM16" s="1" t="s">
        <v>96</v>
      </c>
      <c r="AN16" s="1" t="b">
        <v>0</v>
      </c>
      <c r="AO16" s="10" t="s">
        <v>147</v>
      </c>
      <c r="AP16" s="1">
        <v>0</v>
      </c>
      <c r="AQ16" s="1">
        <v>0</v>
      </c>
      <c r="AR16" s="1">
        <v>0</v>
      </c>
      <c r="AS16" s="1">
        <v>0</v>
      </c>
      <c r="AT16" s="1">
        <v>0</v>
      </c>
      <c r="AU16" s="1">
        <v>0</v>
      </c>
      <c r="AV16" s="1">
        <v>0</v>
      </c>
      <c r="AW16" s="1">
        <v>0</v>
      </c>
      <c r="AX16" s="1">
        <v>0</v>
      </c>
      <c r="AY16" s="1">
        <v>0</v>
      </c>
      <c r="AZ16" s="1">
        <v>0</v>
      </c>
      <c r="BA16" s="1">
        <v>0</v>
      </c>
      <c r="BB16" s="1">
        <v>0</v>
      </c>
      <c r="BC16" s="1">
        <v>0</v>
      </c>
      <c r="BD16" s="1">
        <v>0</v>
      </c>
      <c r="BE16" s="1">
        <v>0</v>
      </c>
      <c r="BF16" s="1">
        <v>0</v>
      </c>
      <c r="BG16" s="1">
        <v>0</v>
      </c>
      <c r="BH16" s="1" t="b">
        <v>1</v>
      </c>
      <c r="BI16" s="1" t="b">
        <v>0</v>
      </c>
      <c r="BJ16" s="1">
        <v>8</v>
      </c>
      <c r="BK16" s="1" t="s">
        <v>94</v>
      </c>
      <c r="BL16" s="1">
        <v>363</v>
      </c>
      <c r="BM16" s="1">
        <v>363</v>
      </c>
      <c r="BN16" s="1">
        <v>0</v>
      </c>
      <c r="BO16" s="1" t="b">
        <v>0</v>
      </c>
    </row>
    <row r="17" spans="1:67" ht="15.75" customHeight="1">
      <c r="A17" s="1">
        <v>15</v>
      </c>
      <c r="B17" s="1">
        <v>710</v>
      </c>
      <c r="C17" s="1">
        <v>106397</v>
      </c>
      <c r="D17" s="1" t="s">
        <v>126</v>
      </c>
      <c r="E17" s="1" t="s">
        <v>127</v>
      </c>
      <c r="F17" s="1" t="s">
        <v>128</v>
      </c>
      <c r="G17" s="1" t="s">
        <v>129</v>
      </c>
      <c r="H17" s="1">
        <v>72701</v>
      </c>
      <c r="I17" s="1" t="s">
        <v>70</v>
      </c>
      <c r="J17" s="1" t="s">
        <v>130</v>
      </c>
      <c r="K17" s="8" t="s">
        <v>131</v>
      </c>
      <c r="L17" s="1">
        <v>-94.176980999999998</v>
      </c>
      <c r="M17" s="1">
        <v>36.070008999999999</v>
      </c>
      <c r="N17" s="1">
        <v>-94.176980999999998</v>
      </c>
      <c r="O17" s="1">
        <v>36.070008999999999</v>
      </c>
      <c r="P17" s="1">
        <v>9062</v>
      </c>
      <c r="Q17" s="1">
        <v>24916</v>
      </c>
      <c r="R17" s="1">
        <v>40162</v>
      </c>
      <c r="S17" s="1">
        <v>24916</v>
      </c>
      <c r="T17" s="1">
        <v>40162</v>
      </c>
      <c r="U17" s="1">
        <v>14212</v>
      </c>
      <c r="V17" s="1">
        <v>29458</v>
      </c>
      <c r="W17" s="1">
        <v>2</v>
      </c>
      <c r="X17" s="1">
        <v>2</v>
      </c>
      <c r="Y17" s="1">
        <v>5</v>
      </c>
      <c r="Z17" s="1">
        <v>1</v>
      </c>
      <c r="AA17" s="1">
        <v>1</v>
      </c>
      <c r="AB17" s="1">
        <v>63</v>
      </c>
      <c r="AC17" s="1">
        <v>22548</v>
      </c>
      <c r="AD17" s="1" t="s">
        <v>73</v>
      </c>
      <c r="AE17" s="1" t="b">
        <v>1</v>
      </c>
      <c r="AF17" s="1" t="s">
        <v>132</v>
      </c>
      <c r="AG17" s="1" t="s">
        <v>94</v>
      </c>
      <c r="AH17" s="1" t="s">
        <v>90</v>
      </c>
      <c r="AI17" s="1" t="s">
        <v>148</v>
      </c>
      <c r="AJ17" s="1" t="s">
        <v>94</v>
      </c>
      <c r="AK17" s="1" t="s">
        <v>83</v>
      </c>
      <c r="AL17" s="1" t="s">
        <v>115</v>
      </c>
      <c r="AM17" s="1" t="s">
        <v>100</v>
      </c>
      <c r="AN17" s="1" t="b">
        <v>0</v>
      </c>
      <c r="AO17" s="10" t="s">
        <v>149</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t="b">
        <v>0</v>
      </c>
      <c r="BI17" s="1" t="b">
        <v>0</v>
      </c>
      <c r="BJ17" s="1">
        <v>8</v>
      </c>
      <c r="BK17" s="1" t="s">
        <v>94</v>
      </c>
      <c r="BL17" s="1">
        <v>363</v>
      </c>
      <c r="BM17" s="1">
        <v>363</v>
      </c>
      <c r="BN17" s="1">
        <v>0</v>
      </c>
      <c r="BO17" s="1" t="b">
        <v>0</v>
      </c>
    </row>
    <row r="18" spans="1:67" ht="15.75" customHeight="1">
      <c r="A18" s="1">
        <v>16</v>
      </c>
      <c r="B18" s="1">
        <v>711</v>
      </c>
      <c r="C18" s="1">
        <v>106397</v>
      </c>
      <c r="D18" s="1" t="s">
        <v>126</v>
      </c>
      <c r="E18" s="1" t="s">
        <v>127</v>
      </c>
      <c r="F18" s="1" t="s">
        <v>128</v>
      </c>
      <c r="G18" s="1" t="s">
        <v>129</v>
      </c>
      <c r="H18" s="1">
        <v>72701</v>
      </c>
      <c r="I18" s="1" t="s">
        <v>70</v>
      </c>
      <c r="J18" s="1" t="s">
        <v>130</v>
      </c>
      <c r="K18" s="8" t="s">
        <v>131</v>
      </c>
      <c r="L18" s="1">
        <v>-94.176980999999998</v>
      </c>
      <c r="M18" s="1">
        <v>36.070008999999999</v>
      </c>
      <c r="N18" s="1">
        <v>-94.176980999999998</v>
      </c>
      <c r="O18" s="1">
        <v>36.070008999999999</v>
      </c>
      <c r="P18" s="1">
        <v>9062</v>
      </c>
      <c r="Q18" s="1">
        <v>24916</v>
      </c>
      <c r="R18" s="1">
        <v>40162</v>
      </c>
      <c r="S18" s="1">
        <v>24916</v>
      </c>
      <c r="T18" s="1">
        <v>40162</v>
      </c>
      <c r="U18" s="1">
        <v>14212</v>
      </c>
      <c r="V18" s="1">
        <v>29458</v>
      </c>
      <c r="W18" s="1">
        <v>2</v>
      </c>
      <c r="X18" s="1">
        <v>2</v>
      </c>
      <c r="Y18" s="1">
        <v>5</v>
      </c>
      <c r="Z18" s="1">
        <v>1</v>
      </c>
      <c r="AA18" s="1">
        <v>1</v>
      </c>
      <c r="AB18" s="1">
        <v>63</v>
      </c>
      <c r="AC18" s="1">
        <v>22548</v>
      </c>
      <c r="AD18" s="1" t="s">
        <v>73</v>
      </c>
      <c r="AE18" s="1" t="b">
        <v>1</v>
      </c>
      <c r="AF18" s="1" t="s">
        <v>132</v>
      </c>
      <c r="AG18" s="1" t="s">
        <v>89</v>
      </c>
      <c r="AH18" s="1" t="s">
        <v>90</v>
      </c>
      <c r="AI18" s="1" t="s">
        <v>150</v>
      </c>
      <c r="AJ18" s="1" t="s">
        <v>89</v>
      </c>
      <c r="AK18" s="1" t="s">
        <v>83</v>
      </c>
      <c r="AL18" s="1" t="s">
        <v>110</v>
      </c>
      <c r="AM18" s="1" t="s">
        <v>100</v>
      </c>
      <c r="AN18" s="1" t="b">
        <v>0</v>
      </c>
      <c r="AO18" s="10" t="s">
        <v>151</v>
      </c>
      <c r="AP18" s="1">
        <v>0</v>
      </c>
      <c r="AQ18" s="1">
        <v>0</v>
      </c>
      <c r="AR18" s="1">
        <v>0</v>
      </c>
      <c r="AS18" s="1">
        <v>0</v>
      </c>
      <c r="AT18" s="1">
        <v>0</v>
      </c>
      <c r="AU18" s="1">
        <v>0</v>
      </c>
      <c r="AV18" s="1">
        <v>0</v>
      </c>
      <c r="AW18" s="1">
        <v>0</v>
      </c>
      <c r="AX18" s="1">
        <v>0</v>
      </c>
      <c r="AY18" s="1">
        <v>0</v>
      </c>
      <c r="AZ18" s="1">
        <v>0</v>
      </c>
      <c r="BA18" s="1">
        <v>0</v>
      </c>
      <c r="BB18" s="1">
        <v>0</v>
      </c>
      <c r="BC18" s="1">
        <v>0</v>
      </c>
      <c r="BD18" s="1">
        <v>0</v>
      </c>
      <c r="BE18" s="1">
        <v>0</v>
      </c>
      <c r="BF18" s="1">
        <v>0</v>
      </c>
      <c r="BG18" s="1">
        <v>0</v>
      </c>
      <c r="BH18" s="1" t="b">
        <v>0</v>
      </c>
      <c r="BI18" s="1" t="b">
        <v>0</v>
      </c>
      <c r="BJ18" s="1">
        <v>8</v>
      </c>
      <c r="BK18" s="1" t="s">
        <v>89</v>
      </c>
      <c r="BL18" s="1">
        <v>363</v>
      </c>
      <c r="BM18" s="1">
        <v>363</v>
      </c>
      <c r="BN18" s="1">
        <v>0</v>
      </c>
      <c r="BO18" s="1" t="b">
        <v>0</v>
      </c>
    </row>
    <row r="19" spans="1:67" ht="15.75" customHeight="1">
      <c r="A19" s="1">
        <v>17</v>
      </c>
      <c r="B19" s="1">
        <v>738</v>
      </c>
      <c r="C19" s="1">
        <v>106704</v>
      </c>
      <c r="D19" s="1" t="s">
        <v>152</v>
      </c>
      <c r="E19" s="1" t="s">
        <v>153</v>
      </c>
      <c r="F19" s="1" t="s">
        <v>154</v>
      </c>
      <c r="G19" s="1" t="s">
        <v>129</v>
      </c>
      <c r="H19" s="1" t="s">
        <v>155</v>
      </c>
      <c r="I19" s="1" t="s">
        <v>70</v>
      </c>
      <c r="J19" s="1" t="s">
        <v>130</v>
      </c>
      <c r="K19" s="8" t="s">
        <v>156</v>
      </c>
      <c r="L19" s="1">
        <v>-92.457672000000002</v>
      </c>
      <c r="M19" s="1">
        <v>35.077945</v>
      </c>
      <c r="N19" s="1">
        <v>-92.457672000000002</v>
      </c>
      <c r="O19" s="1">
        <v>35.077945</v>
      </c>
      <c r="P19" s="1">
        <v>8524</v>
      </c>
      <c r="Q19" s="1">
        <v>21854</v>
      </c>
      <c r="R19" s="1">
        <v>28377</v>
      </c>
      <c r="S19" s="1">
        <v>21664</v>
      </c>
      <c r="T19" s="1">
        <v>28187</v>
      </c>
      <c r="U19" s="1">
        <v>15336</v>
      </c>
      <c r="V19" s="1">
        <v>21859</v>
      </c>
      <c r="W19" s="1">
        <v>2</v>
      </c>
      <c r="X19" s="1">
        <v>2</v>
      </c>
      <c r="Y19" s="1">
        <v>5</v>
      </c>
      <c r="Z19" s="1">
        <v>1</v>
      </c>
      <c r="AA19" s="1">
        <v>1</v>
      </c>
      <c r="AB19" s="1">
        <v>90</v>
      </c>
      <c r="AC19" s="1">
        <v>9616</v>
      </c>
      <c r="AD19" s="1" t="s">
        <v>73</v>
      </c>
      <c r="AE19" s="1" t="b">
        <v>0</v>
      </c>
      <c r="AF19" s="9" t="s">
        <v>157</v>
      </c>
      <c r="AG19" s="1" t="s">
        <v>158</v>
      </c>
      <c r="AH19" s="1" t="s">
        <v>159</v>
      </c>
      <c r="AI19" s="1" t="s">
        <v>160</v>
      </c>
      <c r="AJ19" s="1" t="s">
        <v>109</v>
      </c>
      <c r="AK19" s="1" t="s">
        <v>83</v>
      </c>
      <c r="AL19" s="1" t="s">
        <v>36</v>
      </c>
      <c r="AM19" s="1" t="s">
        <v>144</v>
      </c>
      <c r="AN19" s="1" t="b">
        <v>0</v>
      </c>
      <c r="AO19" s="10" t="s">
        <v>161</v>
      </c>
      <c r="AP19" s="1">
        <v>0</v>
      </c>
      <c r="AQ19" s="1">
        <v>0</v>
      </c>
      <c r="AR19" s="1">
        <v>0</v>
      </c>
      <c r="AS19" s="1">
        <v>0</v>
      </c>
      <c r="AT19" s="1">
        <v>0</v>
      </c>
      <c r="AU19" s="1">
        <v>0</v>
      </c>
      <c r="AV19" s="1">
        <v>0</v>
      </c>
      <c r="AW19" s="1">
        <v>0</v>
      </c>
      <c r="AX19" s="1">
        <v>0</v>
      </c>
      <c r="AY19" s="1">
        <v>0</v>
      </c>
      <c r="AZ19" s="1">
        <v>0</v>
      </c>
      <c r="BA19" s="1">
        <v>0</v>
      </c>
      <c r="BB19" s="1">
        <v>0</v>
      </c>
      <c r="BC19" s="1">
        <v>0</v>
      </c>
      <c r="BD19" s="1">
        <v>0</v>
      </c>
      <c r="BE19" s="1">
        <v>0</v>
      </c>
      <c r="BF19" s="1">
        <v>0</v>
      </c>
      <c r="BG19" s="1">
        <v>0</v>
      </c>
      <c r="BH19" s="1" t="b">
        <v>1</v>
      </c>
      <c r="BI19" s="1" t="b">
        <v>0</v>
      </c>
      <c r="BJ19" s="1">
        <v>2</v>
      </c>
      <c r="BK19" s="1" t="s">
        <v>109</v>
      </c>
      <c r="BL19" s="1">
        <v>363</v>
      </c>
      <c r="BM19" s="1">
        <v>363</v>
      </c>
      <c r="BN19" s="1">
        <v>0</v>
      </c>
      <c r="BO19" s="1" t="b">
        <v>0</v>
      </c>
    </row>
    <row r="20" spans="1:67" ht="15.75" customHeight="1">
      <c r="A20" s="1">
        <v>18</v>
      </c>
      <c r="B20" s="1">
        <v>739</v>
      </c>
      <c r="C20" s="1">
        <v>106704</v>
      </c>
      <c r="D20" s="1" t="s">
        <v>152</v>
      </c>
      <c r="E20" s="1" t="s">
        <v>153</v>
      </c>
      <c r="F20" s="1" t="s">
        <v>154</v>
      </c>
      <c r="G20" s="1" t="s">
        <v>129</v>
      </c>
      <c r="H20" s="1" t="s">
        <v>155</v>
      </c>
      <c r="I20" s="1" t="s">
        <v>70</v>
      </c>
      <c r="J20" s="1" t="s">
        <v>130</v>
      </c>
      <c r="K20" s="8" t="s">
        <v>156</v>
      </c>
      <c r="L20" s="1">
        <v>-92.457672000000002</v>
      </c>
      <c r="M20" s="1">
        <v>35.077945</v>
      </c>
      <c r="N20" s="1">
        <v>-92.457672000000002</v>
      </c>
      <c r="O20" s="1">
        <v>35.077945</v>
      </c>
      <c r="P20" s="1">
        <v>8524</v>
      </c>
      <c r="Q20" s="1">
        <v>21854</v>
      </c>
      <c r="R20" s="1">
        <v>28377</v>
      </c>
      <c r="S20" s="1">
        <v>21664</v>
      </c>
      <c r="T20" s="1">
        <v>28187</v>
      </c>
      <c r="U20" s="1">
        <v>15336</v>
      </c>
      <c r="V20" s="1">
        <v>21859</v>
      </c>
      <c r="W20" s="1">
        <v>2</v>
      </c>
      <c r="X20" s="1">
        <v>2</v>
      </c>
      <c r="Y20" s="1">
        <v>5</v>
      </c>
      <c r="Z20" s="1">
        <v>1</v>
      </c>
      <c r="AA20" s="1">
        <v>1</v>
      </c>
      <c r="AB20" s="1">
        <v>90</v>
      </c>
      <c r="AC20" s="1">
        <v>9616</v>
      </c>
      <c r="AD20" s="1" t="s">
        <v>73</v>
      </c>
      <c r="AE20" s="1" t="b">
        <v>0</v>
      </c>
      <c r="AF20" s="11" t="s">
        <v>157</v>
      </c>
      <c r="AG20" s="1" t="s">
        <v>158</v>
      </c>
      <c r="AH20" s="1" t="s">
        <v>159</v>
      </c>
      <c r="AI20" s="1" t="s">
        <v>162</v>
      </c>
      <c r="AJ20" s="1" t="s">
        <v>109</v>
      </c>
      <c r="AK20" s="1" t="s">
        <v>83</v>
      </c>
      <c r="AL20" s="1" t="s">
        <v>36</v>
      </c>
      <c r="AM20" s="1" t="s">
        <v>144</v>
      </c>
      <c r="AN20" s="1" t="b">
        <v>0</v>
      </c>
      <c r="AO20" s="10" t="s">
        <v>161</v>
      </c>
      <c r="AP20" s="1">
        <v>0</v>
      </c>
      <c r="AQ20" s="1">
        <v>0</v>
      </c>
      <c r="AR20" s="1">
        <v>0</v>
      </c>
      <c r="AS20" s="1">
        <v>0</v>
      </c>
      <c r="AT20" s="1">
        <v>0</v>
      </c>
      <c r="AU20" s="1">
        <v>0</v>
      </c>
      <c r="AV20" s="1">
        <v>0</v>
      </c>
      <c r="AW20" s="1">
        <v>0</v>
      </c>
      <c r="AX20" s="1">
        <v>0</v>
      </c>
      <c r="AY20" s="1">
        <v>0</v>
      </c>
      <c r="AZ20" s="1">
        <v>0</v>
      </c>
      <c r="BA20" s="1">
        <v>0</v>
      </c>
      <c r="BB20" s="1">
        <v>0</v>
      </c>
      <c r="BC20" s="1">
        <v>0</v>
      </c>
      <c r="BD20" s="1">
        <v>0</v>
      </c>
      <c r="BE20" s="1">
        <v>0</v>
      </c>
      <c r="BF20" s="1">
        <v>0</v>
      </c>
      <c r="BG20" s="1">
        <v>0</v>
      </c>
      <c r="BH20" s="1" t="b">
        <v>1</v>
      </c>
      <c r="BI20" s="1" t="b">
        <v>0</v>
      </c>
      <c r="BJ20" s="1">
        <v>2</v>
      </c>
      <c r="BK20" s="1" t="s">
        <v>109</v>
      </c>
      <c r="BL20" s="1">
        <v>363</v>
      </c>
      <c r="BM20" s="1">
        <v>363</v>
      </c>
      <c r="BN20" s="1">
        <v>0</v>
      </c>
      <c r="BO20" s="1" t="b">
        <v>0</v>
      </c>
    </row>
    <row r="21" spans="1:67" ht="15.75" customHeight="1">
      <c r="A21" s="1">
        <v>19</v>
      </c>
      <c r="B21" s="1">
        <v>29</v>
      </c>
      <c r="C21" s="1">
        <v>104151</v>
      </c>
      <c r="D21" s="1" t="s">
        <v>163</v>
      </c>
      <c r="E21" s="1" t="s">
        <v>164</v>
      </c>
      <c r="F21" s="1" t="s">
        <v>165</v>
      </c>
      <c r="G21" s="1" t="s">
        <v>166</v>
      </c>
      <c r="H21" s="1">
        <v>85287</v>
      </c>
      <c r="I21" s="1" t="s">
        <v>167</v>
      </c>
      <c r="J21" s="1" t="s">
        <v>168</v>
      </c>
      <c r="K21" s="8" t="s">
        <v>169</v>
      </c>
      <c r="L21" s="1">
        <v>-111.934383</v>
      </c>
      <c r="M21" s="1">
        <v>33.417721</v>
      </c>
      <c r="N21" s="1">
        <v>-111.934383</v>
      </c>
      <c r="O21" s="1">
        <v>33.417721</v>
      </c>
      <c r="P21" s="1">
        <v>10792</v>
      </c>
      <c r="Q21" s="1">
        <v>27530</v>
      </c>
      <c r="R21" s="1">
        <v>44110</v>
      </c>
      <c r="S21" s="1">
        <v>26118</v>
      </c>
      <c r="T21" s="1">
        <v>42698</v>
      </c>
      <c r="U21" s="1">
        <v>16303</v>
      </c>
      <c r="V21" s="1">
        <v>32883</v>
      </c>
      <c r="W21" s="1">
        <v>2</v>
      </c>
      <c r="X21" s="1">
        <v>2</v>
      </c>
      <c r="Y21" s="1">
        <v>6</v>
      </c>
      <c r="Z21" s="1">
        <v>1</v>
      </c>
      <c r="AA21" s="1">
        <v>1</v>
      </c>
      <c r="AB21" s="1">
        <v>83</v>
      </c>
      <c r="AC21" s="1">
        <v>42477</v>
      </c>
      <c r="AD21" s="1" t="s">
        <v>73</v>
      </c>
      <c r="AE21" s="1" t="b">
        <v>0</v>
      </c>
      <c r="AF21" s="1" t="s">
        <v>170</v>
      </c>
      <c r="AG21" s="1" t="s">
        <v>171</v>
      </c>
      <c r="AH21" s="1" t="s">
        <v>159</v>
      </c>
      <c r="AI21" s="1" t="s">
        <v>172</v>
      </c>
      <c r="AJ21" s="1" t="s">
        <v>89</v>
      </c>
      <c r="AK21" s="1" t="s">
        <v>79</v>
      </c>
      <c r="AL21" s="1" t="s">
        <v>36</v>
      </c>
      <c r="AM21" s="1" t="s">
        <v>92</v>
      </c>
      <c r="AN21" s="1" t="b">
        <v>0</v>
      </c>
      <c r="AO21" s="10" t="s">
        <v>173</v>
      </c>
      <c r="AP21" s="1">
        <v>0</v>
      </c>
      <c r="AQ21" s="1">
        <v>0</v>
      </c>
      <c r="AR21" s="1">
        <v>0</v>
      </c>
      <c r="AS21" s="1">
        <v>1</v>
      </c>
      <c r="AT21" s="1">
        <v>1</v>
      </c>
      <c r="AU21" s="1">
        <v>0</v>
      </c>
      <c r="AV21" s="1">
        <v>0</v>
      </c>
      <c r="AW21" s="1">
        <v>0</v>
      </c>
      <c r="AX21" s="1">
        <v>0</v>
      </c>
      <c r="AY21" s="1">
        <v>0</v>
      </c>
      <c r="AZ21" s="1">
        <v>0</v>
      </c>
      <c r="BA21" s="1">
        <v>0</v>
      </c>
      <c r="BB21" s="1">
        <v>0</v>
      </c>
      <c r="BC21" s="1">
        <v>0</v>
      </c>
      <c r="BD21" s="1">
        <v>0</v>
      </c>
      <c r="BE21" s="1">
        <v>0</v>
      </c>
      <c r="BF21" s="1">
        <v>0</v>
      </c>
      <c r="BG21" s="1">
        <v>0</v>
      </c>
      <c r="BH21" s="1" t="b">
        <v>1</v>
      </c>
      <c r="BI21" s="1" t="b">
        <v>0</v>
      </c>
      <c r="BJ21" s="1">
        <v>12</v>
      </c>
      <c r="BK21" s="1" t="s">
        <v>89</v>
      </c>
      <c r="BL21" s="1">
        <v>210</v>
      </c>
      <c r="BM21" s="1">
        <v>210</v>
      </c>
      <c r="BN21" s="1">
        <v>1</v>
      </c>
      <c r="BO21" s="1" t="b">
        <v>1</v>
      </c>
    </row>
    <row r="22" spans="1:67" ht="15.75" customHeight="1">
      <c r="A22" s="1">
        <v>20</v>
      </c>
      <c r="B22" s="1">
        <v>30</v>
      </c>
      <c r="C22" s="1">
        <v>104151</v>
      </c>
      <c r="D22" s="1" t="s">
        <v>163</v>
      </c>
      <c r="E22" s="1" t="s">
        <v>164</v>
      </c>
      <c r="F22" s="1" t="s">
        <v>165</v>
      </c>
      <c r="G22" s="1" t="s">
        <v>166</v>
      </c>
      <c r="H22" s="1">
        <v>85287</v>
      </c>
      <c r="I22" s="1" t="s">
        <v>167</v>
      </c>
      <c r="J22" s="1" t="s">
        <v>168</v>
      </c>
      <c r="K22" s="8" t="s">
        <v>169</v>
      </c>
      <c r="L22" s="1">
        <v>-111.934383</v>
      </c>
      <c r="M22" s="1">
        <v>33.417721</v>
      </c>
      <c r="N22" s="1">
        <v>-111.934383</v>
      </c>
      <c r="O22" s="1">
        <v>33.417721</v>
      </c>
      <c r="P22" s="1">
        <v>10792</v>
      </c>
      <c r="Q22" s="1">
        <v>27530</v>
      </c>
      <c r="R22" s="1">
        <v>44110</v>
      </c>
      <c r="S22" s="1">
        <v>26118</v>
      </c>
      <c r="T22" s="1">
        <v>42698</v>
      </c>
      <c r="U22" s="1">
        <v>16303</v>
      </c>
      <c r="V22" s="1">
        <v>32883</v>
      </c>
      <c r="W22" s="1">
        <v>2</v>
      </c>
      <c r="X22" s="1">
        <v>2</v>
      </c>
      <c r="Y22" s="1">
        <v>6</v>
      </c>
      <c r="Z22" s="1">
        <v>1</v>
      </c>
      <c r="AA22" s="1">
        <v>1</v>
      </c>
      <c r="AB22" s="1">
        <v>83</v>
      </c>
      <c r="AC22" s="1">
        <v>42477</v>
      </c>
      <c r="AD22" s="1" t="s">
        <v>73</v>
      </c>
      <c r="AE22" s="1" t="b">
        <v>0</v>
      </c>
      <c r="AF22" s="1" t="s">
        <v>170</v>
      </c>
      <c r="AG22" s="1" t="s">
        <v>171</v>
      </c>
      <c r="AH22" s="1" t="s">
        <v>159</v>
      </c>
      <c r="AI22" s="1" t="s">
        <v>174</v>
      </c>
      <c r="AJ22" s="1" t="s">
        <v>141</v>
      </c>
      <c r="AK22" s="1" t="s">
        <v>79</v>
      </c>
      <c r="AL22" s="1" t="s">
        <v>36</v>
      </c>
      <c r="AM22" s="1" t="s">
        <v>100</v>
      </c>
      <c r="AN22" s="1" t="b">
        <v>0</v>
      </c>
      <c r="AO22" s="10" t="s">
        <v>175</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t="b">
        <v>0</v>
      </c>
      <c r="BI22" s="1" t="b">
        <v>0</v>
      </c>
      <c r="BJ22" s="1">
        <v>12</v>
      </c>
      <c r="BK22" s="1" t="s">
        <v>117</v>
      </c>
      <c r="BL22" s="1">
        <v>210</v>
      </c>
      <c r="BM22" s="1">
        <v>210</v>
      </c>
      <c r="BN22" s="1">
        <v>0</v>
      </c>
      <c r="BO22" s="1" t="b">
        <v>0</v>
      </c>
    </row>
    <row r="23" spans="1:67" ht="15.75" customHeight="1">
      <c r="A23" s="1">
        <v>21</v>
      </c>
      <c r="B23" s="1">
        <v>31</v>
      </c>
      <c r="C23" s="1">
        <v>104151</v>
      </c>
      <c r="D23" s="1" t="s">
        <v>163</v>
      </c>
      <c r="E23" s="1" t="s">
        <v>164</v>
      </c>
      <c r="F23" s="1" t="s">
        <v>165</v>
      </c>
      <c r="G23" s="1" t="s">
        <v>166</v>
      </c>
      <c r="H23" s="1">
        <v>85287</v>
      </c>
      <c r="I23" s="1" t="s">
        <v>167</v>
      </c>
      <c r="J23" s="1" t="s">
        <v>168</v>
      </c>
      <c r="K23" s="8" t="s">
        <v>169</v>
      </c>
      <c r="L23" s="1">
        <v>-111.934383</v>
      </c>
      <c r="M23" s="1">
        <v>33.417721</v>
      </c>
      <c r="N23" s="1">
        <v>-111.934383</v>
      </c>
      <c r="O23" s="1">
        <v>33.417721</v>
      </c>
      <c r="P23" s="1">
        <v>10792</v>
      </c>
      <c r="Q23" s="1">
        <v>27530</v>
      </c>
      <c r="R23" s="1">
        <v>44110</v>
      </c>
      <c r="S23" s="1">
        <v>26118</v>
      </c>
      <c r="T23" s="1">
        <v>42698</v>
      </c>
      <c r="U23" s="1">
        <v>16303</v>
      </c>
      <c r="V23" s="1">
        <v>32883</v>
      </c>
      <c r="W23" s="1">
        <v>2</v>
      </c>
      <c r="X23" s="1">
        <v>2</v>
      </c>
      <c r="Y23" s="1">
        <v>6</v>
      </c>
      <c r="Z23" s="1">
        <v>1</v>
      </c>
      <c r="AA23" s="1">
        <v>1</v>
      </c>
      <c r="AB23" s="1">
        <v>83</v>
      </c>
      <c r="AC23" s="1">
        <v>42477</v>
      </c>
      <c r="AD23" s="1" t="s">
        <v>73</v>
      </c>
      <c r="AE23" s="1" t="b">
        <v>0</v>
      </c>
      <c r="AF23" s="1" t="s">
        <v>170</v>
      </c>
      <c r="AG23" s="1" t="s">
        <v>171</v>
      </c>
      <c r="AH23" s="1" t="s">
        <v>159</v>
      </c>
      <c r="AI23" s="1" t="s">
        <v>176</v>
      </c>
      <c r="AJ23" s="1" t="s">
        <v>89</v>
      </c>
      <c r="AK23" s="1" t="s">
        <v>79</v>
      </c>
      <c r="AL23" s="1" t="s">
        <v>99</v>
      </c>
      <c r="AM23" s="1" t="s">
        <v>100</v>
      </c>
      <c r="AN23" s="1" t="b">
        <v>0</v>
      </c>
      <c r="AO23" s="10" t="s">
        <v>177</v>
      </c>
      <c r="AP23" s="1">
        <v>0</v>
      </c>
      <c r="AQ23" s="1">
        <v>0</v>
      </c>
      <c r="AR23" s="1">
        <v>0</v>
      </c>
      <c r="AS23" s="1">
        <v>0</v>
      </c>
      <c r="AT23" s="1">
        <v>0</v>
      </c>
      <c r="AU23" s="1">
        <v>0</v>
      </c>
      <c r="AV23" s="1">
        <v>0</v>
      </c>
      <c r="AW23" s="1">
        <v>0</v>
      </c>
      <c r="AX23" s="1">
        <v>0</v>
      </c>
      <c r="AY23" s="1">
        <v>0</v>
      </c>
      <c r="AZ23" s="1">
        <v>0</v>
      </c>
      <c r="BA23" s="1">
        <v>0</v>
      </c>
      <c r="BB23" s="1">
        <v>0</v>
      </c>
      <c r="BC23" s="1">
        <v>0</v>
      </c>
      <c r="BD23" s="1">
        <v>0</v>
      </c>
      <c r="BE23" s="1">
        <v>0</v>
      </c>
      <c r="BF23" s="1">
        <v>0</v>
      </c>
      <c r="BG23" s="1">
        <v>0</v>
      </c>
      <c r="BH23" s="1" t="b">
        <v>0</v>
      </c>
      <c r="BI23" s="1" t="b">
        <v>0</v>
      </c>
      <c r="BJ23" s="1">
        <v>12</v>
      </c>
      <c r="BK23" s="1" t="s">
        <v>89</v>
      </c>
      <c r="BL23" s="1">
        <v>210</v>
      </c>
      <c r="BM23" s="1">
        <v>210</v>
      </c>
      <c r="BN23" s="1">
        <v>0</v>
      </c>
      <c r="BO23" s="1" t="b">
        <v>0</v>
      </c>
    </row>
    <row r="24" spans="1:67" ht="15.75" customHeight="1">
      <c r="A24" s="1">
        <v>22</v>
      </c>
      <c r="B24" s="1">
        <v>32</v>
      </c>
      <c r="C24" s="1">
        <v>104151</v>
      </c>
      <c r="D24" s="1" t="s">
        <v>163</v>
      </c>
      <c r="E24" s="1" t="s">
        <v>164</v>
      </c>
      <c r="F24" s="1" t="s">
        <v>165</v>
      </c>
      <c r="G24" s="1" t="s">
        <v>166</v>
      </c>
      <c r="H24" s="1">
        <v>85287</v>
      </c>
      <c r="I24" s="1" t="s">
        <v>167</v>
      </c>
      <c r="J24" s="1" t="s">
        <v>168</v>
      </c>
      <c r="K24" s="8" t="s">
        <v>169</v>
      </c>
      <c r="L24" s="1">
        <v>-111.934383</v>
      </c>
      <c r="M24" s="1">
        <v>33.417721</v>
      </c>
      <c r="N24" s="1">
        <v>-111.934383</v>
      </c>
      <c r="O24" s="1">
        <v>33.417721</v>
      </c>
      <c r="P24" s="1">
        <v>10792</v>
      </c>
      <c r="Q24" s="1">
        <v>27530</v>
      </c>
      <c r="R24" s="1">
        <v>44110</v>
      </c>
      <c r="S24" s="1">
        <v>26118</v>
      </c>
      <c r="T24" s="1">
        <v>42698</v>
      </c>
      <c r="U24" s="1">
        <v>16303</v>
      </c>
      <c r="V24" s="1">
        <v>32883</v>
      </c>
      <c r="W24" s="1">
        <v>2</v>
      </c>
      <c r="X24" s="1">
        <v>2</v>
      </c>
      <c r="Y24" s="1">
        <v>6</v>
      </c>
      <c r="Z24" s="1">
        <v>1</v>
      </c>
      <c r="AA24" s="1">
        <v>1</v>
      </c>
      <c r="AB24" s="1">
        <v>83</v>
      </c>
      <c r="AC24" s="1">
        <v>42477</v>
      </c>
      <c r="AD24" s="1" t="s">
        <v>73</v>
      </c>
      <c r="AE24" s="1" t="b">
        <v>0</v>
      </c>
      <c r="AF24" s="1" t="s">
        <v>170</v>
      </c>
      <c r="AG24" s="1" t="s">
        <v>171</v>
      </c>
      <c r="AH24" s="1" t="s">
        <v>159</v>
      </c>
      <c r="AI24" s="1" t="s">
        <v>178</v>
      </c>
      <c r="AJ24" s="1" t="s">
        <v>114</v>
      </c>
      <c r="AK24" s="1" t="s">
        <v>179</v>
      </c>
      <c r="AL24" s="1" t="s">
        <v>179</v>
      </c>
      <c r="AM24" s="1" t="s">
        <v>100</v>
      </c>
      <c r="AN24" s="1" t="b">
        <v>0</v>
      </c>
      <c r="AO24" s="10" t="s">
        <v>180</v>
      </c>
      <c r="AP24" s="1">
        <v>0</v>
      </c>
      <c r="AQ24" s="1">
        <v>0</v>
      </c>
      <c r="AR24" s="1">
        <v>0</v>
      </c>
      <c r="AS24" s="1">
        <v>0</v>
      </c>
      <c r="AT24" s="1">
        <v>0</v>
      </c>
      <c r="AU24" s="1">
        <v>0</v>
      </c>
      <c r="AV24" s="1">
        <v>0</v>
      </c>
      <c r="AW24" s="1">
        <v>0</v>
      </c>
      <c r="AX24" s="1">
        <v>0</v>
      </c>
      <c r="AY24" s="1">
        <v>0</v>
      </c>
      <c r="AZ24" s="1">
        <v>0</v>
      </c>
      <c r="BA24" s="1">
        <v>0</v>
      </c>
      <c r="BB24" s="1">
        <v>0</v>
      </c>
      <c r="BC24" s="1">
        <v>0</v>
      </c>
      <c r="BD24" s="1">
        <v>0</v>
      </c>
      <c r="BE24" s="1">
        <v>0</v>
      </c>
      <c r="BF24" s="1">
        <v>0</v>
      </c>
      <c r="BG24" s="1">
        <v>0</v>
      </c>
      <c r="BH24" s="1" t="b">
        <v>0</v>
      </c>
      <c r="BI24" s="1" t="b">
        <v>0</v>
      </c>
      <c r="BJ24" s="1">
        <v>12</v>
      </c>
      <c r="BK24" s="1" t="s">
        <v>117</v>
      </c>
      <c r="BL24" s="1">
        <v>210</v>
      </c>
      <c r="BM24" s="1">
        <v>210</v>
      </c>
      <c r="BN24" s="1">
        <v>0</v>
      </c>
      <c r="BO24" s="1" t="b">
        <v>0</v>
      </c>
    </row>
    <row r="25" spans="1:67" ht="15.75" customHeight="1">
      <c r="A25" s="1">
        <v>23</v>
      </c>
      <c r="B25" s="1">
        <v>33</v>
      </c>
      <c r="C25" s="1">
        <v>104151</v>
      </c>
      <c r="D25" s="1" t="s">
        <v>163</v>
      </c>
      <c r="E25" s="1" t="s">
        <v>164</v>
      </c>
      <c r="F25" s="1" t="s">
        <v>165</v>
      </c>
      <c r="G25" s="1" t="s">
        <v>166</v>
      </c>
      <c r="H25" s="1">
        <v>85287</v>
      </c>
      <c r="I25" s="1" t="s">
        <v>167</v>
      </c>
      <c r="J25" s="1" t="s">
        <v>168</v>
      </c>
      <c r="K25" s="8" t="s">
        <v>169</v>
      </c>
      <c r="L25" s="1">
        <v>-111.934383</v>
      </c>
      <c r="M25" s="1">
        <v>33.417721</v>
      </c>
      <c r="N25" s="1">
        <v>-111.934383</v>
      </c>
      <c r="O25" s="1">
        <v>33.417721</v>
      </c>
      <c r="P25" s="1">
        <v>10792</v>
      </c>
      <c r="Q25" s="1">
        <v>27530</v>
      </c>
      <c r="R25" s="1">
        <v>44110</v>
      </c>
      <c r="S25" s="1">
        <v>26118</v>
      </c>
      <c r="T25" s="1">
        <v>42698</v>
      </c>
      <c r="U25" s="1">
        <v>16303</v>
      </c>
      <c r="V25" s="1">
        <v>32883</v>
      </c>
      <c r="W25" s="1">
        <v>2</v>
      </c>
      <c r="X25" s="1">
        <v>2</v>
      </c>
      <c r="Y25" s="1">
        <v>6</v>
      </c>
      <c r="Z25" s="1">
        <v>1</v>
      </c>
      <c r="AA25" s="1">
        <v>1</v>
      </c>
      <c r="AB25" s="1">
        <v>83</v>
      </c>
      <c r="AC25" s="1">
        <v>42477</v>
      </c>
      <c r="AD25" s="1" t="s">
        <v>73</v>
      </c>
      <c r="AE25" s="1" t="b">
        <v>0</v>
      </c>
      <c r="AF25" s="1" t="s">
        <v>181</v>
      </c>
      <c r="AG25" s="1" t="s">
        <v>182</v>
      </c>
      <c r="AH25" s="1" t="s">
        <v>104</v>
      </c>
      <c r="AI25" s="1" t="s">
        <v>183</v>
      </c>
      <c r="AJ25" s="1" t="s">
        <v>78</v>
      </c>
      <c r="AK25" s="1" t="s">
        <v>179</v>
      </c>
      <c r="AL25" s="1" t="s">
        <v>179</v>
      </c>
      <c r="AM25" s="1" t="s">
        <v>100</v>
      </c>
      <c r="AN25" s="1" t="b">
        <v>0</v>
      </c>
      <c r="AO25" s="10" t="s">
        <v>184</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0</v>
      </c>
      <c r="BH25" s="1" t="b">
        <v>0</v>
      </c>
      <c r="BI25" s="1" t="b">
        <v>0</v>
      </c>
      <c r="BJ25" s="1">
        <v>12</v>
      </c>
      <c r="BK25" s="1" t="s">
        <v>78</v>
      </c>
      <c r="BL25" s="1">
        <v>210</v>
      </c>
      <c r="BM25" s="1">
        <v>210</v>
      </c>
      <c r="BN25" s="1">
        <v>0</v>
      </c>
      <c r="BO25" s="1" t="b">
        <v>0</v>
      </c>
    </row>
    <row r="26" spans="1:67" ht="15.75" customHeight="1">
      <c r="A26" s="1">
        <v>24</v>
      </c>
      <c r="B26" s="1">
        <v>34</v>
      </c>
      <c r="C26" s="1">
        <v>104151</v>
      </c>
      <c r="D26" s="1" t="s">
        <v>163</v>
      </c>
      <c r="E26" s="1" t="s">
        <v>164</v>
      </c>
      <c r="F26" s="1" t="s">
        <v>165</v>
      </c>
      <c r="G26" s="1" t="s">
        <v>166</v>
      </c>
      <c r="H26" s="1">
        <v>85287</v>
      </c>
      <c r="I26" s="1" t="s">
        <v>167</v>
      </c>
      <c r="J26" s="1" t="s">
        <v>168</v>
      </c>
      <c r="K26" s="8" t="s">
        <v>169</v>
      </c>
      <c r="L26" s="1">
        <v>-111.934383</v>
      </c>
      <c r="M26" s="1">
        <v>33.417721</v>
      </c>
      <c r="N26" s="1">
        <v>-111.934383</v>
      </c>
      <c r="O26" s="1">
        <v>33.417721</v>
      </c>
      <c r="P26" s="1">
        <v>10792</v>
      </c>
      <c r="Q26" s="1">
        <v>27530</v>
      </c>
      <c r="R26" s="1">
        <v>44110</v>
      </c>
      <c r="S26" s="1">
        <v>26118</v>
      </c>
      <c r="T26" s="1">
        <v>42698</v>
      </c>
      <c r="U26" s="1">
        <v>16303</v>
      </c>
      <c r="V26" s="1">
        <v>32883</v>
      </c>
      <c r="W26" s="1">
        <v>2</v>
      </c>
      <c r="X26" s="1">
        <v>2</v>
      </c>
      <c r="Y26" s="1">
        <v>6</v>
      </c>
      <c r="Z26" s="1">
        <v>1</v>
      </c>
      <c r="AA26" s="1">
        <v>1</v>
      </c>
      <c r="AB26" s="1">
        <v>83</v>
      </c>
      <c r="AC26" s="1">
        <v>42477</v>
      </c>
      <c r="AD26" s="1" t="s">
        <v>73</v>
      </c>
      <c r="AE26" s="1" t="b">
        <v>0</v>
      </c>
      <c r="AF26" s="1" t="s">
        <v>181</v>
      </c>
      <c r="AG26" s="1" t="s">
        <v>182</v>
      </c>
      <c r="AH26" s="1" t="s">
        <v>104</v>
      </c>
      <c r="AI26" s="1" t="s">
        <v>185</v>
      </c>
      <c r="AJ26" s="1" t="s">
        <v>78</v>
      </c>
      <c r="AK26" s="1" t="s">
        <v>79</v>
      </c>
      <c r="AL26" s="1" t="s">
        <v>36</v>
      </c>
      <c r="AM26" s="1" t="s">
        <v>80</v>
      </c>
      <c r="AN26" s="1" t="b">
        <v>0</v>
      </c>
      <c r="AO26" s="10" t="s">
        <v>186</v>
      </c>
      <c r="AP26" s="1">
        <v>0</v>
      </c>
      <c r="AQ26" s="1">
        <v>0</v>
      </c>
      <c r="AR26" s="1">
        <v>0</v>
      </c>
      <c r="AS26" s="1">
        <v>3</v>
      </c>
      <c r="AT26" s="1">
        <v>0</v>
      </c>
      <c r="AU26" s="1">
        <v>0</v>
      </c>
      <c r="AV26" s="1">
        <v>0</v>
      </c>
      <c r="AW26" s="1">
        <v>0</v>
      </c>
      <c r="AX26" s="1">
        <v>0</v>
      </c>
      <c r="AY26" s="1">
        <v>0</v>
      </c>
      <c r="AZ26" s="1">
        <v>0</v>
      </c>
      <c r="BA26" s="1">
        <v>0</v>
      </c>
      <c r="BB26" s="1">
        <v>2</v>
      </c>
      <c r="BC26" s="1">
        <v>0</v>
      </c>
      <c r="BD26" s="1">
        <v>0</v>
      </c>
      <c r="BE26" s="1">
        <v>0</v>
      </c>
      <c r="BF26" s="1">
        <v>0</v>
      </c>
      <c r="BG26" s="1">
        <v>1</v>
      </c>
      <c r="BH26" s="1" t="b">
        <v>1</v>
      </c>
      <c r="BI26" s="1" t="b">
        <v>0</v>
      </c>
      <c r="BJ26" s="1">
        <v>12</v>
      </c>
      <c r="BK26" s="1" t="s">
        <v>78</v>
      </c>
      <c r="BL26" s="1">
        <v>210</v>
      </c>
      <c r="BM26" s="1">
        <v>210</v>
      </c>
      <c r="BN26" s="1">
        <v>3</v>
      </c>
      <c r="BO26" s="1" t="b">
        <v>1</v>
      </c>
    </row>
    <row r="27" spans="1:67" ht="15.75" customHeight="1">
      <c r="A27" s="1">
        <v>25</v>
      </c>
      <c r="B27" s="1">
        <v>35</v>
      </c>
      <c r="C27" s="1">
        <v>104151</v>
      </c>
      <c r="D27" s="1" t="s">
        <v>163</v>
      </c>
      <c r="E27" s="1" t="s">
        <v>164</v>
      </c>
      <c r="F27" s="1" t="s">
        <v>165</v>
      </c>
      <c r="G27" s="1" t="s">
        <v>166</v>
      </c>
      <c r="H27" s="1">
        <v>85287</v>
      </c>
      <c r="I27" s="1" t="s">
        <v>167</v>
      </c>
      <c r="J27" s="1" t="s">
        <v>168</v>
      </c>
      <c r="K27" s="8" t="s">
        <v>169</v>
      </c>
      <c r="L27" s="1">
        <v>-111.934383</v>
      </c>
      <c r="M27" s="1">
        <v>33.417721</v>
      </c>
      <c r="N27" s="1">
        <v>-111.934383</v>
      </c>
      <c r="O27" s="1">
        <v>33.417721</v>
      </c>
      <c r="P27" s="1">
        <v>10792</v>
      </c>
      <c r="Q27" s="1">
        <v>27530</v>
      </c>
      <c r="R27" s="1">
        <v>44110</v>
      </c>
      <c r="S27" s="1">
        <v>26118</v>
      </c>
      <c r="T27" s="1">
        <v>42698</v>
      </c>
      <c r="U27" s="1">
        <v>16303</v>
      </c>
      <c r="V27" s="1">
        <v>32883</v>
      </c>
      <c r="W27" s="1">
        <v>2</v>
      </c>
      <c r="X27" s="1">
        <v>2</v>
      </c>
      <c r="Y27" s="1">
        <v>6</v>
      </c>
      <c r="Z27" s="1">
        <v>1</v>
      </c>
      <c r="AA27" s="1">
        <v>1</v>
      </c>
      <c r="AB27" s="1">
        <v>83</v>
      </c>
      <c r="AC27" s="1">
        <v>42477</v>
      </c>
      <c r="AD27" s="1" t="s">
        <v>73</v>
      </c>
      <c r="AE27" s="1" t="b">
        <v>0</v>
      </c>
      <c r="AF27" s="1" t="s">
        <v>170</v>
      </c>
      <c r="AG27" s="1" t="s">
        <v>171</v>
      </c>
      <c r="AH27" s="1" t="s">
        <v>159</v>
      </c>
      <c r="AI27" s="1" t="s">
        <v>113</v>
      </c>
      <c r="AJ27" s="1" t="s">
        <v>114</v>
      </c>
      <c r="AK27" s="1" t="s">
        <v>83</v>
      </c>
      <c r="AL27" s="1" t="s">
        <v>115</v>
      </c>
      <c r="AM27" s="1" t="s">
        <v>100</v>
      </c>
      <c r="AN27" s="1" t="b">
        <v>0</v>
      </c>
      <c r="AO27" s="10" t="s">
        <v>187</v>
      </c>
      <c r="AP27" s="1">
        <v>0</v>
      </c>
      <c r="AQ27" s="1">
        <v>0</v>
      </c>
      <c r="AR27" s="1">
        <v>0</v>
      </c>
      <c r="AS27" s="1">
        <v>0</v>
      </c>
      <c r="AT27" s="1">
        <v>0</v>
      </c>
      <c r="AU27" s="1">
        <v>0</v>
      </c>
      <c r="AV27" s="1">
        <v>0</v>
      </c>
      <c r="AW27" s="1">
        <v>0</v>
      </c>
      <c r="AX27" s="1">
        <v>0</v>
      </c>
      <c r="AY27" s="1">
        <v>0</v>
      </c>
      <c r="AZ27" s="1">
        <v>0</v>
      </c>
      <c r="BA27" s="1">
        <v>0</v>
      </c>
      <c r="BB27" s="1">
        <v>0</v>
      </c>
      <c r="BC27" s="1">
        <v>0</v>
      </c>
      <c r="BD27" s="1">
        <v>0</v>
      </c>
      <c r="BE27" s="1">
        <v>0</v>
      </c>
      <c r="BF27" s="1">
        <v>0</v>
      </c>
      <c r="BG27" s="1">
        <v>0</v>
      </c>
      <c r="BH27" s="1" t="b">
        <v>0</v>
      </c>
      <c r="BI27" s="1" t="b">
        <v>0</v>
      </c>
      <c r="BJ27" s="1">
        <v>12</v>
      </c>
      <c r="BK27" s="1" t="s">
        <v>117</v>
      </c>
      <c r="BL27" s="1">
        <v>210</v>
      </c>
      <c r="BM27" s="1">
        <v>210</v>
      </c>
      <c r="BN27" s="1">
        <v>0</v>
      </c>
      <c r="BO27" s="1" t="b">
        <v>0</v>
      </c>
    </row>
    <row r="28" spans="1:67" ht="15.75" customHeight="1">
      <c r="A28" s="1">
        <v>26</v>
      </c>
      <c r="B28" s="1">
        <v>36</v>
      </c>
      <c r="C28" s="1">
        <v>104151</v>
      </c>
      <c r="D28" s="1" t="s">
        <v>163</v>
      </c>
      <c r="E28" s="1" t="s">
        <v>164</v>
      </c>
      <c r="F28" s="1" t="s">
        <v>165</v>
      </c>
      <c r="G28" s="1" t="s">
        <v>166</v>
      </c>
      <c r="H28" s="1">
        <v>85287</v>
      </c>
      <c r="I28" s="1" t="s">
        <v>167</v>
      </c>
      <c r="J28" s="1" t="s">
        <v>168</v>
      </c>
      <c r="K28" s="8" t="s">
        <v>169</v>
      </c>
      <c r="L28" s="1">
        <v>-111.934383</v>
      </c>
      <c r="M28" s="1">
        <v>33.417721</v>
      </c>
      <c r="N28" s="1">
        <v>-111.934383</v>
      </c>
      <c r="O28" s="1">
        <v>33.417721</v>
      </c>
      <c r="P28" s="1">
        <v>10792</v>
      </c>
      <c r="Q28" s="1">
        <v>27530</v>
      </c>
      <c r="R28" s="1">
        <v>44110</v>
      </c>
      <c r="S28" s="1">
        <v>26118</v>
      </c>
      <c r="T28" s="1">
        <v>42698</v>
      </c>
      <c r="U28" s="1">
        <v>16303</v>
      </c>
      <c r="V28" s="1">
        <v>32883</v>
      </c>
      <c r="W28" s="1">
        <v>2</v>
      </c>
      <c r="X28" s="1">
        <v>2</v>
      </c>
      <c r="Y28" s="1">
        <v>6</v>
      </c>
      <c r="Z28" s="1">
        <v>1</v>
      </c>
      <c r="AA28" s="1">
        <v>1</v>
      </c>
      <c r="AB28" s="1">
        <v>83</v>
      </c>
      <c r="AC28" s="1">
        <v>42477</v>
      </c>
      <c r="AD28" s="1" t="s">
        <v>73</v>
      </c>
      <c r="AE28" s="1" t="b">
        <v>0</v>
      </c>
      <c r="AF28" s="1" t="s">
        <v>181</v>
      </c>
      <c r="AG28" s="1" t="s">
        <v>182</v>
      </c>
      <c r="AH28" s="1" t="s">
        <v>104</v>
      </c>
      <c r="AI28" s="1" t="s">
        <v>188</v>
      </c>
      <c r="AJ28" s="1" t="s">
        <v>78</v>
      </c>
      <c r="AK28" s="1" t="s">
        <v>83</v>
      </c>
      <c r="AL28" s="12" t="s">
        <v>36</v>
      </c>
      <c r="AM28" s="1" t="s">
        <v>100</v>
      </c>
      <c r="AN28" s="1" t="b">
        <v>0</v>
      </c>
      <c r="AO28" s="10" t="s">
        <v>189</v>
      </c>
      <c r="AP28" s="1">
        <v>1</v>
      </c>
      <c r="AQ28" s="1">
        <v>0</v>
      </c>
      <c r="AR28" s="1">
        <v>0</v>
      </c>
      <c r="AS28" s="1">
        <v>0</v>
      </c>
      <c r="AT28" s="1">
        <v>0</v>
      </c>
      <c r="AU28" s="1">
        <v>0</v>
      </c>
      <c r="AV28" s="1">
        <v>0</v>
      </c>
      <c r="AW28" s="1">
        <v>0</v>
      </c>
      <c r="AX28" s="1">
        <v>0</v>
      </c>
      <c r="AY28" s="1">
        <v>0</v>
      </c>
      <c r="AZ28" s="1">
        <v>0</v>
      </c>
      <c r="BA28" s="1">
        <v>0</v>
      </c>
      <c r="BB28" s="1">
        <v>0</v>
      </c>
      <c r="BC28" s="1">
        <v>0</v>
      </c>
      <c r="BD28" s="1">
        <v>1</v>
      </c>
      <c r="BE28" s="1">
        <v>0</v>
      </c>
      <c r="BF28" s="1">
        <v>0</v>
      </c>
      <c r="BG28" s="1">
        <v>0</v>
      </c>
      <c r="BH28" s="1" t="b">
        <v>0</v>
      </c>
      <c r="BI28" s="1" t="b">
        <v>0</v>
      </c>
      <c r="BJ28" s="1">
        <v>12</v>
      </c>
      <c r="BK28" s="1" t="s">
        <v>78</v>
      </c>
      <c r="BL28" s="1">
        <v>210</v>
      </c>
      <c r="BM28" s="1">
        <v>210</v>
      </c>
      <c r="BN28" s="1">
        <v>0</v>
      </c>
      <c r="BO28" s="1" t="b">
        <v>0</v>
      </c>
    </row>
    <row r="29" spans="1:67" ht="15.75" customHeight="1">
      <c r="A29" s="1">
        <v>27</v>
      </c>
      <c r="B29" s="1">
        <v>37</v>
      </c>
      <c r="C29" s="1">
        <v>104151</v>
      </c>
      <c r="D29" s="1" t="s">
        <v>163</v>
      </c>
      <c r="E29" s="1" t="s">
        <v>164</v>
      </c>
      <c r="F29" s="1" t="s">
        <v>165</v>
      </c>
      <c r="G29" s="1" t="s">
        <v>166</v>
      </c>
      <c r="H29" s="1">
        <v>85287</v>
      </c>
      <c r="I29" s="1" t="s">
        <v>167</v>
      </c>
      <c r="J29" s="1" t="s">
        <v>168</v>
      </c>
      <c r="K29" s="8" t="s">
        <v>169</v>
      </c>
      <c r="L29" s="1">
        <v>-111.934383</v>
      </c>
      <c r="M29" s="1">
        <v>33.417721</v>
      </c>
      <c r="N29" s="1">
        <v>-111.934383</v>
      </c>
      <c r="O29" s="1">
        <v>33.417721</v>
      </c>
      <c r="P29" s="1">
        <v>10792</v>
      </c>
      <c r="Q29" s="1">
        <v>27530</v>
      </c>
      <c r="R29" s="1">
        <v>44110</v>
      </c>
      <c r="S29" s="1">
        <v>26118</v>
      </c>
      <c r="T29" s="1">
        <v>42698</v>
      </c>
      <c r="U29" s="1">
        <v>16303</v>
      </c>
      <c r="V29" s="1">
        <v>32883</v>
      </c>
      <c r="W29" s="1">
        <v>2</v>
      </c>
      <c r="X29" s="1">
        <v>2</v>
      </c>
      <c r="Y29" s="1">
        <v>6</v>
      </c>
      <c r="Z29" s="1">
        <v>1</v>
      </c>
      <c r="AA29" s="1">
        <v>1</v>
      </c>
      <c r="AB29" s="1">
        <v>83</v>
      </c>
      <c r="AC29" s="1">
        <v>42477</v>
      </c>
      <c r="AD29" s="1" t="s">
        <v>73</v>
      </c>
      <c r="AE29" s="1" t="b">
        <v>0</v>
      </c>
      <c r="AF29" s="1" t="s">
        <v>170</v>
      </c>
      <c r="AG29" s="1" t="s">
        <v>171</v>
      </c>
      <c r="AH29" s="1" t="s">
        <v>159</v>
      </c>
      <c r="AI29" s="1" t="s">
        <v>190</v>
      </c>
      <c r="AJ29" s="1" t="s">
        <v>141</v>
      </c>
      <c r="AK29" s="1" t="s">
        <v>83</v>
      </c>
      <c r="AL29" s="12" t="s">
        <v>36</v>
      </c>
      <c r="AM29" s="1" t="s">
        <v>100</v>
      </c>
      <c r="AN29" s="1" t="b">
        <v>0</v>
      </c>
      <c r="AO29" s="10" t="s">
        <v>191</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t="b">
        <v>0</v>
      </c>
      <c r="BI29" s="1" t="b">
        <v>0</v>
      </c>
      <c r="BJ29" s="1">
        <v>12</v>
      </c>
      <c r="BK29" s="1" t="s">
        <v>117</v>
      </c>
      <c r="BL29" s="1">
        <v>210</v>
      </c>
      <c r="BM29" s="1">
        <v>210</v>
      </c>
      <c r="BN29" s="1">
        <v>0</v>
      </c>
      <c r="BO29" s="1" t="b">
        <v>0</v>
      </c>
    </row>
    <row r="30" spans="1:67" ht="15.75" customHeight="1">
      <c r="A30" s="1">
        <v>28</v>
      </c>
      <c r="B30" s="1">
        <v>38</v>
      </c>
      <c r="C30" s="1">
        <v>104151</v>
      </c>
      <c r="D30" s="1" t="s">
        <v>163</v>
      </c>
      <c r="E30" s="1" t="s">
        <v>164</v>
      </c>
      <c r="F30" s="1" t="s">
        <v>165</v>
      </c>
      <c r="G30" s="1" t="s">
        <v>166</v>
      </c>
      <c r="H30" s="1">
        <v>85287</v>
      </c>
      <c r="I30" s="1" t="s">
        <v>167</v>
      </c>
      <c r="J30" s="1" t="s">
        <v>168</v>
      </c>
      <c r="K30" s="8" t="s">
        <v>169</v>
      </c>
      <c r="L30" s="1">
        <v>-111.934383</v>
      </c>
      <c r="M30" s="1">
        <v>33.417721</v>
      </c>
      <c r="N30" s="1">
        <v>-111.934383</v>
      </c>
      <c r="O30" s="1">
        <v>33.417721</v>
      </c>
      <c r="P30" s="1">
        <v>10792</v>
      </c>
      <c r="Q30" s="1">
        <v>27530</v>
      </c>
      <c r="R30" s="1">
        <v>44110</v>
      </c>
      <c r="S30" s="1">
        <v>26118</v>
      </c>
      <c r="T30" s="1">
        <v>42698</v>
      </c>
      <c r="U30" s="1">
        <v>16303</v>
      </c>
      <c r="V30" s="1">
        <v>32883</v>
      </c>
      <c r="W30" s="1">
        <v>2</v>
      </c>
      <c r="X30" s="1">
        <v>2</v>
      </c>
      <c r="Y30" s="1">
        <v>6</v>
      </c>
      <c r="Z30" s="1">
        <v>1</v>
      </c>
      <c r="AA30" s="1">
        <v>1</v>
      </c>
      <c r="AB30" s="1">
        <v>83</v>
      </c>
      <c r="AC30" s="1">
        <v>42477</v>
      </c>
      <c r="AD30" s="1" t="s">
        <v>73</v>
      </c>
      <c r="AE30" s="1" t="b">
        <v>0</v>
      </c>
      <c r="AF30" s="1" t="s">
        <v>170</v>
      </c>
      <c r="AG30" s="1" t="s">
        <v>171</v>
      </c>
      <c r="AH30" s="1" t="s">
        <v>159</v>
      </c>
      <c r="AI30" s="1" t="s">
        <v>192</v>
      </c>
      <c r="AJ30" s="1" t="s">
        <v>89</v>
      </c>
      <c r="AK30" s="1" t="s">
        <v>83</v>
      </c>
      <c r="AL30" s="1" t="s">
        <v>110</v>
      </c>
      <c r="AM30" s="1" t="s">
        <v>100</v>
      </c>
      <c r="AN30" s="1" t="b">
        <v>0</v>
      </c>
      <c r="AO30" s="10" t="s">
        <v>193</v>
      </c>
      <c r="AP30" s="1">
        <v>0</v>
      </c>
      <c r="AQ30" s="1">
        <v>0</v>
      </c>
      <c r="AR30" s="1">
        <v>0</v>
      </c>
      <c r="AS30" s="1">
        <v>0</v>
      </c>
      <c r="AT30" s="1">
        <v>0</v>
      </c>
      <c r="AU30" s="1">
        <v>0</v>
      </c>
      <c r="AV30" s="1">
        <v>0</v>
      </c>
      <c r="AW30" s="1">
        <v>0</v>
      </c>
      <c r="AX30" s="1">
        <v>0</v>
      </c>
      <c r="AY30" s="1">
        <v>0</v>
      </c>
      <c r="AZ30" s="1">
        <v>0</v>
      </c>
      <c r="BA30" s="1">
        <v>0</v>
      </c>
      <c r="BB30" s="1">
        <v>0</v>
      </c>
      <c r="BC30" s="1">
        <v>0</v>
      </c>
      <c r="BD30" s="1">
        <v>0</v>
      </c>
      <c r="BE30" s="1">
        <v>0</v>
      </c>
      <c r="BF30" s="1">
        <v>0</v>
      </c>
      <c r="BG30" s="1">
        <v>0</v>
      </c>
      <c r="BH30" s="1" t="b">
        <v>0</v>
      </c>
      <c r="BI30" s="1" t="b">
        <v>0</v>
      </c>
      <c r="BJ30" s="1">
        <v>12</v>
      </c>
      <c r="BK30" s="1" t="s">
        <v>89</v>
      </c>
      <c r="BL30" s="1">
        <v>210</v>
      </c>
      <c r="BM30" s="1">
        <v>210</v>
      </c>
      <c r="BN30" s="1">
        <v>0</v>
      </c>
      <c r="BO30" s="1" t="b">
        <v>0</v>
      </c>
    </row>
    <row r="31" spans="1:67" ht="15.75" customHeight="1">
      <c r="A31" s="1">
        <v>29</v>
      </c>
      <c r="B31" s="1">
        <v>39</v>
      </c>
      <c r="C31" s="1">
        <v>104151</v>
      </c>
      <c r="D31" s="1" t="s">
        <v>163</v>
      </c>
      <c r="E31" s="1" t="s">
        <v>164</v>
      </c>
      <c r="F31" s="1" t="s">
        <v>165</v>
      </c>
      <c r="G31" s="1" t="s">
        <v>166</v>
      </c>
      <c r="H31" s="1">
        <v>85287</v>
      </c>
      <c r="I31" s="1" t="s">
        <v>167</v>
      </c>
      <c r="J31" s="1" t="s">
        <v>168</v>
      </c>
      <c r="K31" s="8" t="s">
        <v>169</v>
      </c>
      <c r="L31" s="1">
        <v>-111.934383</v>
      </c>
      <c r="M31" s="1">
        <v>33.417721</v>
      </c>
      <c r="N31" s="1">
        <v>-111.934383</v>
      </c>
      <c r="O31" s="1">
        <v>33.417721</v>
      </c>
      <c r="P31" s="1">
        <v>10792</v>
      </c>
      <c r="Q31" s="1">
        <v>27530</v>
      </c>
      <c r="R31" s="1">
        <v>44110</v>
      </c>
      <c r="S31" s="1">
        <v>26118</v>
      </c>
      <c r="T31" s="1">
        <v>42698</v>
      </c>
      <c r="U31" s="1">
        <v>16303</v>
      </c>
      <c r="V31" s="1">
        <v>32883</v>
      </c>
      <c r="W31" s="1">
        <v>2</v>
      </c>
      <c r="X31" s="1">
        <v>2</v>
      </c>
      <c r="Y31" s="1">
        <v>6</v>
      </c>
      <c r="Z31" s="1">
        <v>1</v>
      </c>
      <c r="AA31" s="1">
        <v>1</v>
      </c>
      <c r="AB31" s="1">
        <v>83</v>
      </c>
      <c r="AC31" s="1">
        <v>42477</v>
      </c>
      <c r="AD31" s="1" t="s">
        <v>73</v>
      </c>
      <c r="AE31" s="1" t="b">
        <v>0</v>
      </c>
      <c r="AF31" s="1" t="s">
        <v>170</v>
      </c>
      <c r="AG31" s="1" t="s">
        <v>171</v>
      </c>
      <c r="AH31" s="1" t="s">
        <v>159</v>
      </c>
      <c r="AI31" s="1" t="s">
        <v>194</v>
      </c>
      <c r="AJ31" s="1" t="s">
        <v>94</v>
      </c>
      <c r="AK31" s="1" t="s">
        <v>83</v>
      </c>
      <c r="AL31" s="1" t="s">
        <v>36</v>
      </c>
      <c r="AM31" s="1" t="s">
        <v>96</v>
      </c>
      <c r="AN31" s="1" t="b">
        <v>0</v>
      </c>
      <c r="AO31" s="10" t="s">
        <v>195</v>
      </c>
      <c r="AP31" s="1">
        <v>0</v>
      </c>
      <c r="AQ31" s="1">
        <v>0</v>
      </c>
      <c r="AR31" s="1">
        <v>0</v>
      </c>
      <c r="AS31" s="1">
        <v>0</v>
      </c>
      <c r="AT31" s="1">
        <v>0</v>
      </c>
      <c r="AU31" s="1">
        <v>0</v>
      </c>
      <c r="AV31" s="1">
        <v>0</v>
      </c>
      <c r="AW31" s="1">
        <v>0</v>
      </c>
      <c r="AX31" s="1">
        <v>0</v>
      </c>
      <c r="AY31" s="1">
        <v>0</v>
      </c>
      <c r="AZ31" s="1">
        <v>0</v>
      </c>
      <c r="BA31" s="1">
        <v>0</v>
      </c>
      <c r="BB31" s="1">
        <v>0</v>
      </c>
      <c r="BC31" s="1">
        <v>0</v>
      </c>
      <c r="BD31" s="1">
        <v>0</v>
      </c>
      <c r="BE31" s="1">
        <v>0</v>
      </c>
      <c r="BF31" s="1">
        <v>0</v>
      </c>
      <c r="BG31" s="1">
        <v>0</v>
      </c>
      <c r="BH31" s="1" t="b">
        <v>1</v>
      </c>
      <c r="BI31" s="1" t="b">
        <v>0</v>
      </c>
      <c r="BJ31" s="1">
        <v>12</v>
      </c>
      <c r="BK31" s="1" t="s">
        <v>94</v>
      </c>
      <c r="BL31" s="1">
        <v>210</v>
      </c>
      <c r="BM31" s="1">
        <v>210</v>
      </c>
      <c r="BN31" s="1">
        <v>0</v>
      </c>
      <c r="BO31" s="1" t="b">
        <v>0</v>
      </c>
    </row>
    <row r="32" spans="1:67" ht="15.75" customHeight="1">
      <c r="A32" s="1">
        <v>30</v>
      </c>
      <c r="B32" s="1">
        <v>40</v>
      </c>
      <c r="C32" s="1">
        <v>104151</v>
      </c>
      <c r="D32" s="1" t="s">
        <v>163</v>
      </c>
      <c r="E32" s="1" t="s">
        <v>164</v>
      </c>
      <c r="F32" s="1" t="s">
        <v>165</v>
      </c>
      <c r="G32" s="1" t="s">
        <v>166</v>
      </c>
      <c r="H32" s="1">
        <v>85287</v>
      </c>
      <c r="I32" s="1" t="s">
        <v>167</v>
      </c>
      <c r="J32" s="1" t="s">
        <v>168</v>
      </c>
      <c r="K32" s="8" t="s">
        <v>169</v>
      </c>
      <c r="L32" s="1">
        <v>-111.934383</v>
      </c>
      <c r="M32" s="1">
        <v>33.417721</v>
      </c>
      <c r="N32" s="1">
        <v>-111.934383</v>
      </c>
      <c r="O32" s="1">
        <v>33.417721</v>
      </c>
      <c r="P32" s="1">
        <v>10792</v>
      </c>
      <c r="Q32" s="1">
        <v>27530</v>
      </c>
      <c r="R32" s="1">
        <v>44110</v>
      </c>
      <c r="S32" s="1">
        <v>26118</v>
      </c>
      <c r="T32" s="1">
        <v>42698</v>
      </c>
      <c r="U32" s="1">
        <v>16303</v>
      </c>
      <c r="V32" s="1">
        <v>32883</v>
      </c>
      <c r="W32" s="1">
        <v>2</v>
      </c>
      <c r="X32" s="1">
        <v>2</v>
      </c>
      <c r="Y32" s="1">
        <v>6</v>
      </c>
      <c r="Z32" s="1">
        <v>1</v>
      </c>
      <c r="AA32" s="1">
        <v>1</v>
      </c>
      <c r="AB32" s="1">
        <v>83</v>
      </c>
      <c r="AC32" s="1">
        <v>42477</v>
      </c>
      <c r="AD32" s="1" t="s">
        <v>73</v>
      </c>
      <c r="AE32" s="1" t="b">
        <v>0</v>
      </c>
      <c r="AF32" s="1" t="s">
        <v>170</v>
      </c>
      <c r="AG32" s="1" t="s">
        <v>171</v>
      </c>
      <c r="AH32" s="1" t="s">
        <v>159</v>
      </c>
      <c r="AI32" s="1" t="s">
        <v>95</v>
      </c>
      <c r="AJ32" s="1" t="s">
        <v>94</v>
      </c>
      <c r="AK32" s="1" t="s">
        <v>79</v>
      </c>
      <c r="AL32" s="1" t="s">
        <v>36</v>
      </c>
      <c r="AM32" s="1" t="s">
        <v>96</v>
      </c>
      <c r="AN32" s="1" t="b">
        <v>0</v>
      </c>
      <c r="AO32" s="10" t="s">
        <v>196</v>
      </c>
      <c r="AP32" s="1">
        <v>0</v>
      </c>
      <c r="AQ32" s="1">
        <v>0</v>
      </c>
      <c r="AR32" s="1">
        <v>0</v>
      </c>
      <c r="AS32" s="1">
        <v>0</v>
      </c>
      <c r="AT32" s="1">
        <v>0</v>
      </c>
      <c r="AU32" s="1">
        <v>0</v>
      </c>
      <c r="AV32" s="1">
        <v>0</v>
      </c>
      <c r="AW32" s="1">
        <v>0</v>
      </c>
      <c r="AX32" s="1">
        <v>0</v>
      </c>
      <c r="AY32" s="1">
        <v>0</v>
      </c>
      <c r="AZ32" s="1">
        <v>0</v>
      </c>
      <c r="BA32" s="1">
        <v>0</v>
      </c>
      <c r="BB32" s="1">
        <v>0</v>
      </c>
      <c r="BC32" s="1">
        <v>0</v>
      </c>
      <c r="BD32" s="1">
        <v>0</v>
      </c>
      <c r="BE32" s="1">
        <v>0</v>
      </c>
      <c r="BF32" s="1">
        <v>0</v>
      </c>
      <c r="BG32" s="1">
        <v>0</v>
      </c>
      <c r="BH32" s="1" t="b">
        <v>1</v>
      </c>
      <c r="BI32" s="1" t="b">
        <v>0</v>
      </c>
      <c r="BJ32" s="1">
        <v>12</v>
      </c>
      <c r="BK32" s="1" t="s">
        <v>94</v>
      </c>
      <c r="BL32" s="1">
        <v>210</v>
      </c>
      <c r="BM32" s="1">
        <v>210</v>
      </c>
      <c r="BN32" s="1">
        <v>0</v>
      </c>
      <c r="BO32" s="1" t="b">
        <v>0</v>
      </c>
    </row>
    <row r="33" spans="1:67" ht="15.75" customHeight="1">
      <c r="A33" s="1">
        <v>31</v>
      </c>
      <c r="B33" s="1">
        <v>453</v>
      </c>
      <c r="C33" s="1">
        <v>105330</v>
      </c>
      <c r="D33" s="1" t="s">
        <v>197</v>
      </c>
      <c r="E33" s="1" t="s">
        <v>198</v>
      </c>
      <c r="F33" s="1" t="s">
        <v>199</v>
      </c>
      <c r="G33" s="1" t="s">
        <v>166</v>
      </c>
      <c r="H33" s="1" t="s">
        <v>200</v>
      </c>
      <c r="I33" s="1" t="s">
        <v>167</v>
      </c>
      <c r="J33" s="1" t="s">
        <v>168</v>
      </c>
      <c r="K33" s="8" t="s">
        <v>201</v>
      </c>
      <c r="L33" s="1">
        <v>-111.653724</v>
      </c>
      <c r="M33" s="1">
        <v>35.188448999999999</v>
      </c>
      <c r="N33" s="1">
        <v>-111.653724</v>
      </c>
      <c r="O33" s="1">
        <v>35.188448999999999</v>
      </c>
      <c r="P33" s="1">
        <v>11059</v>
      </c>
      <c r="Q33" s="1">
        <v>26923</v>
      </c>
      <c r="R33" s="1">
        <v>40705</v>
      </c>
      <c r="S33" s="1">
        <v>27133</v>
      </c>
      <c r="T33" s="1">
        <v>40915</v>
      </c>
      <c r="U33" s="1">
        <v>17199</v>
      </c>
      <c r="V33" s="1">
        <v>30981</v>
      </c>
      <c r="W33" s="1">
        <v>2</v>
      </c>
      <c r="X33" s="1">
        <v>2</v>
      </c>
      <c r="Y33" s="1">
        <v>6</v>
      </c>
      <c r="Z33" s="1">
        <v>1</v>
      </c>
      <c r="AA33" s="1">
        <v>1</v>
      </c>
      <c r="AB33" s="1">
        <v>78</v>
      </c>
      <c r="AC33" s="1">
        <v>26500</v>
      </c>
      <c r="AD33" s="1" t="s">
        <v>73</v>
      </c>
      <c r="AE33" s="1" t="b">
        <v>0</v>
      </c>
      <c r="AF33" s="1" t="s">
        <v>202</v>
      </c>
      <c r="AG33" s="1" t="s">
        <v>203</v>
      </c>
      <c r="AH33" s="1" t="s">
        <v>204</v>
      </c>
      <c r="AI33" s="1" t="s">
        <v>205</v>
      </c>
      <c r="AJ33" s="1" t="s">
        <v>78</v>
      </c>
      <c r="AK33" s="1" t="s">
        <v>79</v>
      </c>
      <c r="AL33" s="1" t="s">
        <v>206</v>
      </c>
      <c r="AM33" s="1" t="s">
        <v>100</v>
      </c>
      <c r="AN33" s="1" t="b">
        <v>0</v>
      </c>
      <c r="AO33" s="10" t="s">
        <v>207</v>
      </c>
      <c r="AP33" s="1">
        <v>1</v>
      </c>
      <c r="AQ33" s="1">
        <v>0</v>
      </c>
      <c r="AR33" s="1">
        <v>0</v>
      </c>
      <c r="AS33" s="1">
        <v>0</v>
      </c>
      <c r="AT33" s="1">
        <v>0</v>
      </c>
      <c r="AU33" s="1">
        <v>0</v>
      </c>
      <c r="AV33" s="1">
        <v>0</v>
      </c>
      <c r="AW33" s="1">
        <v>0</v>
      </c>
      <c r="AX33" s="1">
        <v>0</v>
      </c>
      <c r="AY33" s="1">
        <v>0</v>
      </c>
      <c r="AZ33" s="1">
        <v>0</v>
      </c>
      <c r="BA33" s="1">
        <v>0</v>
      </c>
      <c r="BB33" s="1">
        <v>0</v>
      </c>
      <c r="BC33" s="1">
        <v>0</v>
      </c>
      <c r="BD33" s="1">
        <v>0</v>
      </c>
      <c r="BE33" s="1">
        <v>0</v>
      </c>
      <c r="BF33" s="1">
        <v>0</v>
      </c>
      <c r="BG33" s="1">
        <v>1</v>
      </c>
      <c r="BH33" s="1" t="b">
        <v>0</v>
      </c>
      <c r="BI33" s="1" t="b">
        <v>0</v>
      </c>
      <c r="BJ33" s="1">
        <v>2</v>
      </c>
      <c r="BK33" s="1" t="s">
        <v>78</v>
      </c>
      <c r="BL33" s="1">
        <v>210</v>
      </c>
      <c r="BM33" s="1">
        <v>210</v>
      </c>
      <c r="BN33" s="1">
        <v>0</v>
      </c>
      <c r="BO33" s="1" t="b">
        <v>0</v>
      </c>
    </row>
    <row r="34" spans="1:67" ht="15.75" customHeight="1">
      <c r="A34" s="1">
        <v>32</v>
      </c>
      <c r="B34" s="1">
        <v>454</v>
      </c>
      <c r="C34" s="1">
        <v>105330</v>
      </c>
      <c r="D34" s="1" t="s">
        <v>197</v>
      </c>
      <c r="E34" s="1" t="s">
        <v>198</v>
      </c>
      <c r="F34" s="1" t="s">
        <v>199</v>
      </c>
      <c r="G34" s="1" t="s">
        <v>166</v>
      </c>
      <c r="H34" s="1" t="s">
        <v>200</v>
      </c>
      <c r="I34" s="1" t="s">
        <v>167</v>
      </c>
      <c r="J34" s="1" t="s">
        <v>168</v>
      </c>
      <c r="K34" s="8" t="s">
        <v>201</v>
      </c>
      <c r="L34" s="1">
        <v>-111.653724</v>
      </c>
      <c r="M34" s="1">
        <v>35.188448999999999</v>
      </c>
      <c r="N34" s="1">
        <v>-111.653724</v>
      </c>
      <c r="O34" s="1">
        <v>35.188448999999999</v>
      </c>
      <c r="P34" s="1">
        <v>11059</v>
      </c>
      <c r="Q34" s="1">
        <v>26923</v>
      </c>
      <c r="R34" s="1">
        <v>40705</v>
      </c>
      <c r="S34" s="1">
        <v>27133</v>
      </c>
      <c r="T34" s="1">
        <v>40915</v>
      </c>
      <c r="U34" s="1">
        <v>17199</v>
      </c>
      <c r="V34" s="1">
        <v>30981</v>
      </c>
      <c r="W34" s="1">
        <v>2</v>
      </c>
      <c r="X34" s="1">
        <v>2</v>
      </c>
      <c r="Y34" s="1">
        <v>6</v>
      </c>
      <c r="Z34" s="1">
        <v>1</v>
      </c>
      <c r="AA34" s="1">
        <v>1</v>
      </c>
      <c r="AB34" s="1">
        <v>78</v>
      </c>
      <c r="AC34" s="1">
        <v>26500</v>
      </c>
      <c r="AD34" s="1" t="s">
        <v>73</v>
      </c>
      <c r="AE34" s="1" t="b">
        <v>0</v>
      </c>
      <c r="AF34" s="1" t="s">
        <v>202</v>
      </c>
      <c r="AG34" s="1" t="s">
        <v>203</v>
      </c>
      <c r="AH34" s="1" t="s">
        <v>204</v>
      </c>
      <c r="AI34" s="1" t="s">
        <v>208</v>
      </c>
      <c r="AJ34" s="1" t="s">
        <v>78</v>
      </c>
      <c r="AK34" s="1" t="s">
        <v>83</v>
      </c>
      <c r="AL34" s="1" t="s">
        <v>115</v>
      </c>
      <c r="AM34" s="1" t="s">
        <v>100</v>
      </c>
      <c r="AN34" s="1" t="b">
        <v>0</v>
      </c>
      <c r="AO34" s="10" t="s">
        <v>209</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t="b">
        <v>0</v>
      </c>
      <c r="BI34" s="1" t="b">
        <v>0</v>
      </c>
      <c r="BJ34" s="1">
        <v>2</v>
      </c>
      <c r="BK34" s="1" t="s">
        <v>78</v>
      </c>
      <c r="BL34" s="1">
        <v>210</v>
      </c>
      <c r="BM34" s="1">
        <v>210</v>
      </c>
      <c r="BN34" s="1">
        <v>0</v>
      </c>
      <c r="BO34" s="1" t="b">
        <v>0</v>
      </c>
    </row>
    <row r="35" spans="1:67" ht="15.75" customHeight="1">
      <c r="A35" s="1">
        <v>33</v>
      </c>
      <c r="B35" s="1">
        <v>691</v>
      </c>
      <c r="C35" s="1">
        <v>104179</v>
      </c>
      <c r="D35" s="1" t="s">
        <v>210</v>
      </c>
      <c r="E35" s="1" t="s">
        <v>211</v>
      </c>
      <c r="F35" s="1" t="s">
        <v>212</v>
      </c>
      <c r="G35" s="1" t="s">
        <v>166</v>
      </c>
      <c r="H35" s="1" t="s">
        <v>213</v>
      </c>
      <c r="I35" s="1" t="s">
        <v>167</v>
      </c>
      <c r="J35" s="1" t="s">
        <v>168</v>
      </c>
      <c r="K35" s="8" t="s">
        <v>214</v>
      </c>
      <c r="L35" s="1">
        <v>-110.950814999999</v>
      </c>
      <c r="M35" s="1">
        <v>32.232671999999901</v>
      </c>
      <c r="N35" s="1">
        <v>-110.950814999999</v>
      </c>
      <c r="O35" s="1">
        <v>32.232671999999901</v>
      </c>
      <c r="P35" s="1">
        <v>11877</v>
      </c>
      <c r="Q35" s="1">
        <v>28277</v>
      </c>
      <c r="R35" s="1">
        <v>51707</v>
      </c>
      <c r="S35" s="1">
        <v>30177</v>
      </c>
      <c r="T35" s="1">
        <v>53607</v>
      </c>
      <c r="U35" s="1">
        <v>15977</v>
      </c>
      <c r="V35" s="1">
        <v>39407</v>
      </c>
      <c r="W35" s="1">
        <v>2</v>
      </c>
      <c r="X35" s="1">
        <v>2</v>
      </c>
      <c r="Y35" s="1">
        <v>6</v>
      </c>
      <c r="Z35" s="1">
        <v>1</v>
      </c>
      <c r="AA35" s="1">
        <v>1</v>
      </c>
      <c r="AB35" s="1">
        <v>79</v>
      </c>
      <c r="AC35" s="1">
        <v>33694</v>
      </c>
      <c r="AD35" s="1" t="s">
        <v>73</v>
      </c>
      <c r="AE35" s="1" t="b">
        <v>1</v>
      </c>
      <c r="AF35" s="12" t="s">
        <v>215</v>
      </c>
      <c r="AG35" s="9" t="s">
        <v>216</v>
      </c>
      <c r="AH35" s="1" t="s">
        <v>90</v>
      </c>
      <c r="AI35" s="1" t="s">
        <v>95</v>
      </c>
      <c r="AJ35" s="1" t="s">
        <v>94</v>
      </c>
      <c r="AK35" s="1" t="s">
        <v>79</v>
      </c>
      <c r="AL35" s="1" t="s">
        <v>36</v>
      </c>
      <c r="AM35" s="1" t="s">
        <v>96</v>
      </c>
      <c r="AN35" s="1" t="b">
        <v>1</v>
      </c>
      <c r="AO35" s="10" t="s">
        <v>217</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t="b">
        <v>1</v>
      </c>
      <c r="BI35" s="1" t="b">
        <v>0</v>
      </c>
      <c r="BJ35" s="1">
        <v>13</v>
      </c>
      <c r="BK35" s="1" t="s">
        <v>94</v>
      </c>
      <c r="BL35" s="1">
        <v>210</v>
      </c>
      <c r="BM35" s="1">
        <v>210</v>
      </c>
      <c r="BN35" s="1">
        <v>0</v>
      </c>
      <c r="BO35" s="1" t="b">
        <v>0</v>
      </c>
    </row>
    <row r="36" spans="1:67" ht="15.75" customHeight="1">
      <c r="A36" s="1">
        <v>34</v>
      </c>
      <c r="B36" s="1">
        <v>692</v>
      </c>
      <c r="C36" s="1">
        <v>104179</v>
      </c>
      <c r="D36" s="1" t="s">
        <v>210</v>
      </c>
      <c r="E36" s="1" t="s">
        <v>211</v>
      </c>
      <c r="F36" s="1" t="s">
        <v>212</v>
      </c>
      <c r="G36" s="1" t="s">
        <v>166</v>
      </c>
      <c r="H36" s="1" t="s">
        <v>213</v>
      </c>
      <c r="I36" s="1" t="s">
        <v>167</v>
      </c>
      <c r="J36" s="1" t="s">
        <v>168</v>
      </c>
      <c r="K36" s="8" t="s">
        <v>214</v>
      </c>
      <c r="L36" s="1">
        <v>-110.950814999999</v>
      </c>
      <c r="M36" s="1">
        <v>32.232671999999901</v>
      </c>
      <c r="N36" s="1">
        <v>-110.950814999999</v>
      </c>
      <c r="O36" s="1">
        <v>32.232671999999901</v>
      </c>
      <c r="P36" s="1">
        <v>11877</v>
      </c>
      <c r="Q36" s="1">
        <v>28277</v>
      </c>
      <c r="R36" s="1">
        <v>51707</v>
      </c>
      <c r="S36" s="1">
        <v>30177</v>
      </c>
      <c r="T36" s="1">
        <v>53607</v>
      </c>
      <c r="U36" s="1">
        <v>15977</v>
      </c>
      <c r="V36" s="1">
        <v>39407</v>
      </c>
      <c r="W36" s="1">
        <v>2</v>
      </c>
      <c r="X36" s="1">
        <v>2</v>
      </c>
      <c r="Y36" s="1">
        <v>6</v>
      </c>
      <c r="Z36" s="1">
        <v>1</v>
      </c>
      <c r="AA36" s="1">
        <v>1</v>
      </c>
      <c r="AB36" s="1">
        <v>79</v>
      </c>
      <c r="AC36" s="1">
        <v>33694</v>
      </c>
      <c r="AD36" s="1" t="s">
        <v>73</v>
      </c>
      <c r="AE36" s="1" t="b">
        <v>1</v>
      </c>
      <c r="AF36" s="13" t="s">
        <v>215</v>
      </c>
      <c r="AG36" s="9" t="s">
        <v>216</v>
      </c>
      <c r="AH36" s="1" t="s">
        <v>90</v>
      </c>
      <c r="AI36" s="1" t="s">
        <v>218</v>
      </c>
      <c r="AJ36" s="1" t="s">
        <v>219</v>
      </c>
      <c r="AK36" s="1" t="s">
        <v>79</v>
      </c>
      <c r="AL36" s="1" t="s">
        <v>36</v>
      </c>
      <c r="AM36" s="1" t="s">
        <v>100</v>
      </c>
      <c r="AN36" s="1" t="b">
        <v>0</v>
      </c>
      <c r="AO36" s="10" t="s">
        <v>220</v>
      </c>
      <c r="AP36" s="1">
        <v>0</v>
      </c>
      <c r="AQ36" s="1">
        <v>0</v>
      </c>
      <c r="AR36" s="1">
        <v>1</v>
      </c>
      <c r="AS36" s="1">
        <v>0</v>
      </c>
      <c r="AT36" s="1">
        <v>0</v>
      </c>
      <c r="AU36" s="1">
        <v>0</v>
      </c>
      <c r="AV36" s="1">
        <v>0</v>
      </c>
      <c r="AW36" s="1">
        <v>0</v>
      </c>
      <c r="AX36" s="1">
        <v>0</v>
      </c>
      <c r="AY36" s="1">
        <v>0</v>
      </c>
      <c r="AZ36" s="1">
        <v>0</v>
      </c>
      <c r="BA36" s="1">
        <v>0</v>
      </c>
      <c r="BB36" s="1">
        <v>1</v>
      </c>
      <c r="BC36" s="1">
        <v>0</v>
      </c>
      <c r="BD36" s="1">
        <v>0</v>
      </c>
      <c r="BE36" s="1">
        <v>0</v>
      </c>
      <c r="BF36" s="1">
        <v>0</v>
      </c>
      <c r="BG36" s="1">
        <v>0</v>
      </c>
      <c r="BH36" s="1" t="b">
        <v>0</v>
      </c>
      <c r="BI36" s="1" t="b">
        <v>0</v>
      </c>
      <c r="BJ36" s="1">
        <v>13</v>
      </c>
      <c r="BK36" s="1" t="s">
        <v>117</v>
      </c>
      <c r="BL36" s="1">
        <v>210</v>
      </c>
      <c r="BM36" s="1">
        <v>210</v>
      </c>
      <c r="BN36" s="1">
        <v>1</v>
      </c>
      <c r="BO36" s="1" t="b">
        <v>1</v>
      </c>
    </row>
    <row r="37" spans="1:67" ht="15.75" customHeight="1">
      <c r="A37" s="1">
        <v>35</v>
      </c>
      <c r="B37" s="1">
        <v>693</v>
      </c>
      <c r="C37" s="1">
        <v>104179</v>
      </c>
      <c r="D37" s="1" t="s">
        <v>210</v>
      </c>
      <c r="E37" s="1" t="s">
        <v>211</v>
      </c>
      <c r="F37" s="1" t="s">
        <v>212</v>
      </c>
      <c r="G37" s="1" t="s">
        <v>166</v>
      </c>
      <c r="H37" s="1" t="s">
        <v>213</v>
      </c>
      <c r="I37" s="1" t="s">
        <v>167</v>
      </c>
      <c r="J37" s="1" t="s">
        <v>168</v>
      </c>
      <c r="K37" s="8" t="s">
        <v>214</v>
      </c>
      <c r="L37" s="1">
        <v>-110.950814999999</v>
      </c>
      <c r="M37" s="1">
        <v>32.232671999999901</v>
      </c>
      <c r="N37" s="1">
        <v>-110.950814999999</v>
      </c>
      <c r="O37" s="1">
        <v>32.232671999999901</v>
      </c>
      <c r="P37" s="1">
        <v>11877</v>
      </c>
      <c r="Q37" s="1">
        <v>28277</v>
      </c>
      <c r="R37" s="1">
        <v>51707</v>
      </c>
      <c r="S37" s="1">
        <v>30177</v>
      </c>
      <c r="T37" s="1">
        <v>53607</v>
      </c>
      <c r="U37" s="1">
        <v>15977</v>
      </c>
      <c r="V37" s="1">
        <v>39407</v>
      </c>
      <c r="W37" s="1">
        <v>2</v>
      </c>
      <c r="X37" s="1">
        <v>2</v>
      </c>
      <c r="Y37" s="1">
        <v>6</v>
      </c>
      <c r="Z37" s="1">
        <v>1</v>
      </c>
      <c r="AA37" s="1">
        <v>1</v>
      </c>
      <c r="AB37" s="1">
        <v>79</v>
      </c>
      <c r="AC37" s="1">
        <v>33694</v>
      </c>
      <c r="AD37" s="1" t="s">
        <v>73</v>
      </c>
      <c r="AE37" s="1" t="b">
        <v>1</v>
      </c>
      <c r="AF37" s="13" t="s">
        <v>215</v>
      </c>
      <c r="AG37" s="9" t="s">
        <v>216</v>
      </c>
      <c r="AH37" s="1" t="s">
        <v>90</v>
      </c>
      <c r="AI37" s="1" t="s">
        <v>221</v>
      </c>
      <c r="AJ37" s="1" t="s">
        <v>78</v>
      </c>
      <c r="AK37" s="1" t="s">
        <v>79</v>
      </c>
      <c r="AL37" s="1" t="s">
        <v>36</v>
      </c>
      <c r="AM37" s="1" t="s">
        <v>80</v>
      </c>
      <c r="AN37" s="1" t="b">
        <v>0</v>
      </c>
      <c r="AO37" s="10" t="s">
        <v>222</v>
      </c>
      <c r="AP37" s="1">
        <v>0</v>
      </c>
      <c r="AQ37" s="1">
        <v>0</v>
      </c>
      <c r="AR37" s="1">
        <v>1</v>
      </c>
      <c r="AS37" s="1">
        <v>1</v>
      </c>
      <c r="AT37" s="1">
        <v>1</v>
      </c>
      <c r="AU37" s="1">
        <v>0</v>
      </c>
      <c r="AV37" s="1">
        <v>0</v>
      </c>
      <c r="AW37" s="1">
        <v>0</v>
      </c>
      <c r="AX37" s="1">
        <v>0</v>
      </c>
      <c r="AY37" s="1">
        <v>0</v>
      </c>
      <c r="AZ37" s="1">
        <v>0</v>
      </c>
      <c r="BA37" s="1">
        <v>0</v>
      </c>
      <c r="BB37" s="1">
        <v>0</v>
      </c>
      <c r="BC37" s="1">
        <v>0</v>
      </c>
      <c r="BD37" s="1">
        <v>0</v>
      </c>
      <c r="BE37" s="1">
        <v>0</v>
      </c>
      <c r="BF37" s="1">
        <v>1</v>
      </c>
      <c r="BG37" s="1">
        <v>0</v>
      </c>
      <c r="BH37" s="1" t="b">
        <v>1</v>
      </c>
      <c r="BI37" s="1" t="b">
        <v>0</v>
      </c>
      <c r="BJ37" s="1">
        <v>13</v>
      </c>
      <c r="BK37" s="1" t="s">
        <v>78</v>
      </c>
      <c r="BL37" s="1">
        <v>210</v>
      </c>
      <c r="BM37" s="1">
        <v>210</v>
      </c>
      <c r="BN37" s="1">
        <v>2</v>
      </c>
      <c r="BO37" s="1" t="b">
        <v>1</v>
      </c>
    </row>
    <row r="38" spans="1:67" ht="15.75" customHeight="1">
      <c r="A38" s="1">
        <v>36</v>
      </c>
      <c r="B38" s="1">
        <v>694</v>
      </c>
      <c r="C38" s="1">
        <v>104179</v>
      </c>
      <c r="D38" s="1" t="s">
        <v>210</v>
      </c>
      <c r="E38" s="1" t="s">
        <v>211</v>
      </c>
      <c r="F38" s="1" t="s">
        <v>212</v>
      </c>
      <c r="G38" s="1" t="s">
        <v>166</v>
      </c>
      <c r="H38" s="1" t="s">
        <v>213</v>
      </c>
      <c r="I38" s="1" t="s">
        <v>167</v>
      </c>
      <c r="J38" s="1" t="s">
        <v>168</v>
      </c>
      <c r="K38" s="8" t="s">
        <v>214</v>
      </c>
      <c r="L38" s="1">
        <v>-110.950814999999</v>
      </c>
      <c r="M38" s="1">
        <v>32.232671999999901</v>
      </c>
      <c r="N38" s="1">
        <v>-110.950814999999</v>
      </c>
      <c r="O38" s="1">
        <v>32.232671999999901</v>
      </c>
      <c r="P38" s="1">
        <v>11877</v>
      </c>
      <c r="Q38" s="1">
        <v>28277</v>
      </c>
      <c r="R38" s="1">
        <v>51707</v>
      </c>
      <c r="S38" s="1">
        <v>30177</v>
      </c>
      <c r="T38" s="1">
        <v>53607</v>
      </c>
      <c r="U38" s="1">
        <v>15977</v>
      </c>
      <c r="V38" s="1">
        <v>39407</v>
      </c>
      <c r="W38" s="1">
        <v>2</v>
      </c>
      <c r="X38" s="1">
        <v>2</v>
      </c>
      <c r="Y38" s="1">
        <v>6</v>
      </c>
      <c r="Z38" s="1">
        <v>1</v>
      </c>
      <c r="AA38" s="1">
        <v>1</v>
      </c>
      <c r="AB38" s="1">
        <v>79</v>
      </c>
      <c r="AC38" s="1">
        <v>33694</v>
      </c>
      <c r="AD38" s="1" t="s">
        <v>73</v>
      </c>
      <c r="AE38" s="1" t="b">
        <v>1</v>
      </c>
      <c r="AF38" s="13" t="s">
        <v>215</v>
      </c>
      <c r="AG38" s="9" t="s">
        <v>216</v>
      </c>
      <c r="AH38" s="1" t="s">
        <v>90</v>
      </c>
      <c r="AI38" s="1" t="s">
        <v>223</v>
      </c>
      <c r="AJ38" s="1" t="s">
        <v>224</v>
      </c>
      <c r="AK38" s="13" t="s">
        <v>225</v>
      </c>
      <c r="AL38" s="13" t="s">
        <v>225</v>
      </c>
      <c r="AM38" s="1" t="s">
        <v>100</v>
      </c>
      <c r="AN38" s="1" t="b">
        <v>0</v>
      </c>
      <c r="AO38" s="14" t="s">
        <v>226</v>
      </c>
      <c r="AP38" s="1">
        <v>0</v>
      </c>
      <c r="AQ38" s="1">
        <v>0</v>
      </c>
      <c r="AR38" s="1">
        <v>0</v>
      </c>
      <c r="AS38" s="1">
        <v>0</v>
      </c>
      <c r="AT38" s="1">
        <v>0</v>
      </c>
      <c r="AU38" s="1">
        <v>0</v>
      </c>
      <c r="AV38" s="1">
        <v>0</v>
      </c>
      <c r="AW38" s="1">
        <v>0</v>
      </c>
      <c r="AX38" s="1">
        <v>0</v>
      </c>
      <c r="AY38" s="1">
        <v>0</v>
      </c>
      <c r="AZ38" s="1">
        <v>0</v>
      </c>
      <c r="BA38" s="1">
        <v>0</v>
      </c>
      <c r="BB38" s="1">
        <v>0</v>
      </c>
      <c r="BC38" s="1">
        <v>0</v>
      </c>
      <c r="BD38" s="1">
        <v>0</v>
      </c>
      <c r="BE38" s="1">
        <v>0</v>
      </c>
      <c r="BF38" s="1">
        <v>0</v>
      </c>
      <c r="BG38" s="1">
        <v>0</v>
      </c>
      <c r="BH38" s="1" t="b">
        <v>0</v>
      </c>
      <c r="BI38" s="1" t="b">
        <v>0</v>
      </c>
      <c r="BJ38" s="1">
        <v>13</v>
      </c>
      <c r="BK38" s="1" t="s">
        <v>117</v>
      </c>
      <c r="BL38" s="1">
        <v>210</v>
      </c>
      <c r="BM38" s="1">
        <v>210</v>
      </c>
      <c r="BN38" s="1">
        <v>0</v>
      </c>
      <c r="BO38" s="1" t="b">
        <v>0</v>
      </c>
    </row>
    <row r="39" spans="1:67"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3"/>
      <c r="AG39" s="9"/>
      <c r="AH39" s="1"/>
      <c r="AI39" s="1"/>
      <c r="AJ39" s="15"/>
      <c r="AK39" s="13"/>
      <c r="AL39" s="13"/>
      <c r="AM39" s="1"/>
      <c r="AN39" s="1"/>
      <c r="AO39" s="16"/>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ht="15.75" customHeight="1">
      <c r="A40" s="1">
        <v>38</v>
      </c>
      <c r="B40" s="1">
        <v>696</v>
      </c>
      <c r="C40" s="1">
        <v>104179</v>
      </c>
      <c r="D40" s="1" t="s">
        <v>210</v>
      </c>
      <c r="E40" s="1" t="s">
        <v>211</v>
      </c>
      <c r="F40" s="1" t="s">
        <v>212</v>
      </c>
      <c r="G40" s="1" t="s">
        <v>166</v>
      </c>
      <c r="H40" s="1" t="s">
        <v>213</v>
      </c>
      <c r="I40" s="1" t="s">
        <v>167</v>
      </c>
      <c r="J40" s="1" t="s">
        <v>168</v>
      </c>
      <c r="K40" s="8" t="s">
        <v>214</v>
      </c>
      <c r="L40" s="1">
        <v>-110.950814999999</v>
      </c>
      <c r="M40" s="1">
        <v>32.232671999999901</v>
      </c>
      <c r="N40" s="1">
        <v>-110.950814999999</v>
      </c>
      <c r="O40" s="1">
        <v>32.232671999999901</v>
      </c>
      <c r="P40" s="1">
        <v>11877</v>
      </c>
      <c r="Q40" s="1">
        <v>28277</v>
      </c>
      <c r="R40" s="1">
        <v>51707</v>
      </c>
      <c r="S40" s="1">
        <v>30177</v>
      </c>
      <c r="T40" s="1">
        <v>53607</v>
      </c>
      <c r="U40" s="1">
        <v>15977</v>
      </c>
      <c r="V40" s="1">
        <v>39407</v>
      </c>
      <c r="W40" s="1">
        <v>2</v>
      </c>
      <c r="X40" s="1">
        <v>2</v>
      </c>
      <c r="Y40" s="1">
        <v>6</v>
      </c>
      <c r="Z40" s="1">
        <v>1</v>
      </c>
      <c r="AA40" s="1">
        <v>1</v>
      </c>
      <c r="AB40" s="1">
        <v>79</v>
      </c>
      <c r="AC40" s="1">
        <v>33694</v>
      </c>
      <c r="AD40" s="1" t="s">
        <v>73</v>
      </c>
      <c r="AE40" s="1" t="b">
        <v>1</v>
      </c>
      <c r="AF40" s="13" t="s">
        <v>215</v>
      </c>
      <c r="AG40" s="9" t="s">
        <v>216</v>
      </c>
      <c r="AH40" s="1" t="s">
        <v>90</v>
      </c>
      <c r="AI40" s="1" t="s">
        <v>227</v>
      </c>
      <c r="AJ40" s="1" t="s">
        <v>219</v>
      </c>
      <c r="AK40" s="13" t="s">
        <v>225</v>
      </c>
      <c r="AL40" s="13" t="s">
        <v>225</v>
      </c>
      <c r="AM40" s="1" t="s">
        <v>100</v>
      </c>
      <c r="AN40" s="1" t="b">
        <v>0</v>
      </c>
      <c r="AO40" s="10" t="s">
        <v>228</v>
      </c>
      <c r="AP40" s="1">
        <v>0</v>
      </c>
      <c r="AQ40" s="1">
        <v>0</v>
      </c>
      <c r="AR40" s="1">
        <v>0</v>
      </c>
      <c r="AS40" s="1">
        <v>0</v>
      </c>
      <c r="AT40" s="1">
        <v>0</v>
      </c>
      <c r="AU40" s="1">
        <v>0</v>
      </c>
      <c r="AV40" s="1">
        <v>0</v>
      </c>
      <c r="AW40" s="1">
        <v>0</v>
      </c>
      <c r="AX40" s="1">
        <v>0</v>
      </c>
      <c r="AY40" s="1">
        <v>0</v>
      </c>
      <c r="AZ40" s="1">
        <v>0</v>
      </c>
      <c r="BA40" s="1">
        <v>0</v>
      </c>
      <c r="BB40" s="1">
        <v>0</v>
      </c>
      <c r="BC40" s="1">
        <v>0</v>
      </c>
      <c r="BD40" s="1">
        <v>0</v>
      </c>
      <c r="BE40" s="1">
        <v>0</v>
      </c>
      <c r="BF40" s="1">
        <v>0</v>
      </c>
      <c r="BG40" s="1">
        <v>0</v>
      </c>
      <c r="BH40" s="1" t="b">
        <v>0</v>
      </c>
      <c r="BI40" s="1" t="b">
        <v>0</v>
      </c>
      <c r="BJ40" s="1">
        <v>13</v>
      </c>
      <c r="BK40" s="1" t="s">
        <v>117</v>
      </c>
      <c r="BL40" s="1">
        <v>210</v>
      </c>
      <c r="BM40" s="1">
        <v>210</v>
      </c>
      <c r="BN40" s="1">
        <v>0</v>
      </c>
      <c r="BO40" s="1" t="b">
        <v>0</v>
      </c>
    </row>
    <row r="41" spans="1:67" ht="15.75" customHeight="1">
      <c r="A41" s="1">
        <v>39</v>
      </c>
      <c r="B41" s="1">
        <v>697</v>
      </c>
      <c r="C41" s="1">
        <v>104179</v>
      </c>
      <c r="D41" s="1" t="s">
        <v>210</v>
      </c>
      <c r="E41" s="1" t="s">
        <v>211</v>
      </c>
      <c r="F41" s="1" t="s">
        <v>212</v>
      </c>
      <c r="G41" s="1" t="s">
        <v>166</v>
      </c>
      <c r="H41" s="1" t="s">
        <v>213</v>
      </c>
      <c r="I41" s="1" t="s">
        <v>167</v>
      </c>
      <c r="J41" s="1" t="s">
        <v>168</v>
      </c>
      <c r="K41" s="8" t="s">
        <v>214</v>
      </c>
      <c r="L41" s="1">
        <v>-110.950814999999</v>
      </c>
      <c r="M41" s="1">
        <v>32.232671999999901</v>
      </c>
      <c r="N41" s="1">
        <v>-110.950814999999</v>
      </c>
      <c r="O41" s="1">
        <v>32.232671999999901</v>
      </c>
      <c r="P41" s="1">
        <v>11877</v>
      </c>
      <c r="Q41" s="1">
        <v>28277</v>
      </c>
      <c r="R41" s="1">
        <v>51707</v>
      </c>
      <c r="S41" s="1">
        <v>30177</v>
      </c>
      <c r="T41" s="1">
        <v>53607</v>
      </c>
      <c r="U41" s="1">
        <v>15977</v>
      </c>
      <c r="V41" s="1">
        <v>39407</v>
      </c>
      <c r="W41" s="1">
        <v>2</v>
      </c>
      <c r="X41" s="1">
        <v>2</v>
      </c>
      <c r="Y41" s="1">
        <v>6</v>
      </c>
      <c r="Z41" s="1">
        <v>1</v>
      </c>
      <c r="AA41" s="1">
        <v>1</v>
      </c>
      <c r="AB41" s="1">
        <v>79</v>
      </c>
      <c r="AC41" s="1">
        <v>33694</v>
      </c>
      <c r="AD41" s="1" t="s">
        <v>73</v>
      </c>
      <c r="AE41" s="1" t="b">
        <v>1</v>
      </c>
      <c r="AF41" s="13" t="s">
        <v>215</v>
      </c>
      <c r="AG41" s="9" t="s">
        <v>216</v>
      </c>
      <c r="AH41" s="1" t="s">
        <v>90</v>
      </c>
      <c r="AI41" s="1" t="s">
        <v>229</v>
      </c>
      <c r="AJ41" s="1" t="s">
        <v>219</v>
      </c>
      <c r="AK41" s="13" t="s">
        <v>225</v>
      </c>
      <c r="AL41" s="13" t="s">
        <v>225</v>
      </c>
      <c r="AM41" s="1" t="s">
        <v>100</v>
      </c>
      <c r="AN41" s="1" t="b">
        <v>0</v>
      </c>
      <c r="AO41" s="10" t="s">
        <v>228</v>
      </c>
      <c r="AP41" s="1">
        <v>0</v>
      </c>
      <c r="AQ41" s="1">
        <v>0</v>
      </c>
      <c r="AR41" s="1">
        <v>0</v>
      </c>
      <c r="AS41" s="1">
        <v>0</v>
      </c>
      <c r="AT41" s="1">
        <v>0</v>
      </c>
      <c r="AU41" s="1">
        <v>0</v>
      </c>
      <c r="AV41" s="1">
        <v>0</v>
      </c>
      <c r="AW41" s="1">
        <v>0</v>
      </c>
      <c r="AX41" s="1">
        <v>0</v>
      </c>
      <c r="AY41" s="1">
        <v>0</v>
      </c>
      <c r="AZ41" s="1">
        <v>0</v>
      </c>
      <c r="BA41" s="1">
        <v>0</v>
      </c>
      <c r="BB41" s="1">
        <v>0</v>
      </c>
      <c r="BC41" s="1">
        <v>0</v>
      </c>
      <c r="BD41" s="1">
        <v>0</v>
      </c>
      <c r="BE41" s="1">
        <v>0</v>
      </c>
      <c r="BF41" s="1">
        <v>0</v>
      </c>
      <c r="BG41" s="1">
        <v>0</v>
      </c>
      <c r="BH41" s="1" t="b">
        <v>0</v>
      </c>
      <c r="BI41" s="1" t="b">
        <v>0</v>
      </c>
      <c r="BJ41" s="1">
        <v>13</v>
      </c>
      <c r="BK41" s="1" t="s">
        <v>117</v>
      </c>
      <c r="BL41" s="1">
        <v>210</v>
      </c>
      <c r="BM41" s="1">
        <v>210</v>
      </c>
      <c r="BN41" s="1">
        <v>0</v>
      </c>
      <c r="BO41" s="1" t="b">
        <v>0</v>
      </c>
    </row>
    <row r="42" spans="1:67" ht="15.75" customHeight="1">
      <c r="A42" s="1">
        <v>40</v>
      </c>
      <c r="B42" s="1">
        <v>698</v>
      </c>
      <c r="C42" s="1">
        <v>104179</v>
      </c>
      <c r="D42" s="1" t="s">
        <v>210</v>
      </c>
      <c r="E42" s="1" t="s">
        <v>211</v>
      </c>
      <c r="F42" s="1" t="s">
        <v>212</v>
      </c>
      <c r="G42" s="1" t="s">
        <v>166</v>
      </c>
      <c r="H42" s="1" t="s">
        <v>213</v>
      </c>
      <c r="I42" s="1" t="s">
        <v>167</v>
      </c>
      <c r="J42" s="1" t="s">
        <v>168</v>
      </c>
      <c r="K42" s="8" t="s">
        <v>214</v>
      </c>
      <c r="L42" s="1">
        <v>-110.950814999999</v>
      </c>
      <c r="M42" s="1">
        <v>32.232671999999901</v>
      </c>
      <c r="N42" s="1">
        <v>-110.950814999999</v>
      </c>
      <c r="O42" s="1">
        <v>32.232671999999901</v>
      </c>
      <c r="P42" s="1">
        <v>11877</v>
      </c>
      <c r="Q42" s="1">
        <v>28277</v>
      </c>
      <c r="R42" s="1">
        <v>51707</v>
      </c>
      <c r="S42" s="1">
        <v>30177</v>
      </c>
      <c r="T42" s="1">
        <v>53607</v>
      </c>
      <c r="U42" s="1">
        <v>15977</v>
      </c>
      <c r="V42" s="1">
        <v>39407</v>
      </c>
      <c r="W42" s="1">
        <v>2</v>
      </c>
      <c r="X42" s="1">
        <v>2</v>
      </c>
      <c r="Y42" s="1">
        <v>6</v>
      </c>
      <c r="Z42" s="1">
        <v>1</v>
      </c>
      <c r="AA42" s="1">
        <v>1</v>
      </c>
      <c r="AB42" s="1">
        <v>79</v>
      </c>
      <c r="AC42" s="1">
        <v>33694</v>
      </c>
      <c r="AD42" s="1" t="s">
        <v>73</v>
      </c>
      <c r="AE42" s="1" t="b">
        <v>1</v>
      </c>
      <c r="AF42" s="13" t="s">
        <v>215</v>
      </c>
      <c r="AG42" s="9" t="s">
        <v>216</v>
      </c>
      <c r="AH42" s="1" t="s">
        <v>90</v>
      </c>
      <c r="AI42" s="1" t="s">
        <v>230</v>
      </c>
      <c r="AJ42" s="1" t="s">
        <v>219</v>
      </c>
      <c r="AK42" s="13" t="s">
        <v>225</v>
      </c>
      <c r="AL42" s="13" t="s">
        <v>225</v>
      </c>
      <c r="AM42" s="1" t="s">
        <v>100</v>
      </c>
      <c r="AN42" s="1" t="b">
        <v>0</v>
      </c>
      <c r="AO42" s="10" t="s">
        <v>228</v>
      </c>
      <c r="AP42" s="1">
        <v>0</v>
      </c>
      <c r="AQ42" s="1">
        <v>0</v>
      </c>
      <c r="AR42" s="1">
        <v>0</v>
      </c>
      <c r="AS42" s="1">
        <v>0</v>
      </c>
      <c r="AT42" s="1">
        <v>0</v>
      </c>
      <c r="AU42" s="1">
        <v>0</v>
      </c>
      <c r="AV42" s="1">
        <v>0</v>
      </c>
      <c r="AW42" s="1">
        <v>0</v>
      </c>
      <c r="AX42" s="1">
        <v>0</v>
      </c>
      <c r="AY42" s="1">
        <v>0</v>
      </c>
      <c r="AZ42" s="1">
        <v>0</v>
      </c>
      <c r="BA42" s="1">
        <v>0</v>
      </c>
      <c r="BB42" s="1">
        <v>0</v>
      </c>
      <c r="BC42" s="1">
        <v>0</v>
      </c>
      <c r="BD42" s="1">
        <v>0</v>
      </c>
      <c r="BE42" s="1">
        <v>0</v>
      </c>
      <c r="BF42" s="1">
        <v>0</v>
      </c>
      <c r="BG42" s="1">
        <v>0</v>
      </c>
      <c r="BH42" s="1" t="b">
        <v>0</v>
      </c>
      <c r="BI42" s="1" t="b">
        <v>0</v>
      </c>
      <c r="BJ42" s="1">
        <v>13</v>
      </c>
      <c r="BK42" s="1" t="s">
        <v>117</v>
      </c>
      <c r="BL42" s="1">
        <v>210</v>
      </c>
      <c r="BM42" s="1">
        <v>210</v>
      </c>
      <c r="BN42" s="1">
        <v>0</v>
      </c>
      <c r="BO42" s="1" t="b">
        <v>0</v>
      </c>
    </row>
    <row r="43" spans="1:67" ht="15.75" customHeight="1">
      <c r="A43" s="1">
        <v>41</v>
      </c>
      <c r="B43" s="1">
        <v>699</v>
      </c>
      <c r="C43" s="1">
        <v>104179</v>
      </c>
      <c r="D43" s="1" t="s">
        <v>210</v>
      </c>
      <c r="E43" s="1" t="s">
        <v>211</v>
      </c>
      <c r="F43" s="1" t="s">
        <v>212</v>
      </c>
      <c r="G43" s="1" t="s">
        <v>166</v>
      </c>
      <c r="H43" s="1" t="s">
        <v>213</v>
      </c>
      <c r="I43" s="1" t="s">
        <v>167</v>
      </c>
      <c r="J43" s="1" t="s">
        <v>168</v>
      </c>
      <c r="K43" s="8" t="s">
        <v>214</v>
      </c>
      <c r="L43" s="1">
        <v>-110.950814999999</v>
      </c>
      <c r="M43" s="1">
        <v>32.232671999999901</v>
      </c>
      <c r="N43" s="1">
        <v>-110.950814999999</v>
      </c>
      <c r="O43" s="1">
        <v>32.232671999999901</v>
      </c>
      <c r="P43" s="1">
        <v>11877</v>
      </c>
      <c r="Q43" s="1">
        <v>28277</v>
      </c>
      <c r="R43" s="1">
        <v>51707</v>
      </c>
      <c r="S43" s="1">
        <v>30177</v>
      </c>
      <c r="T43" s="1">
        <v>53607</v>
      </c>
      <c r="U43" s="1">
        <v>15977</v>
      </c>
      <c r="V43" s="1">
        <v>39407</v>
      </c>
      <c r="W43" s="1">
        <v>2</v>
      </c>
      <c r="X43" s="1">
        <v>2</v>
      </c>
      <c r="Y43" s="1">
        <v>6</v>
      </c>
      <c r="Z43" s="1">
        <v>1</v>
      </c>
      <c r="AA43" s="1">
        <v>1</v>
      </c>
      <c r="AB43" s="1">
        <v>79</v>
      </c>
      <c r="AC43" s="1">
        <v>33694</v>
      </c>
      <c r="AD43" s="1" t="s">
        <v>73</v>
      </c>
      <c r="AE43" s="1" t="b">
        <v>1</v>
      </c>
      <c r="AF43" s="13" t="s">
        <v>215</v>
      </c>
      <c r="AG43" s="9" t="s">
        <v>216</v>
      </c>
      <c r="AH43" s="1" t="s">
        <v>90</v>
      </c>
      <c r="AI43" s="1" t="s">
        <v>146</v>
      </c>
      <c r="AJ43" s="1" t="s">
        <v>94</v>
      </c>
      <c r="AK43" s="1" t="s">
        <v>83</v>
      </c>
      <c r="AL43" s="9" t="s">
        <v>36</v>
      </c>
      <c r="AM43" s="1" t="s">
        <v>100</v>
      </c>
      <c r="AN43" s="1" t="b">
        <v>0</v>
      </c>
      <c r="AO43" s="10" t="s">
        <v>231</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t="b">
        <v>0</v>
      </c>
      <c r="BI43" s="1" t="b">
        <v>0</v>
      </c>
      <c r="BJ43" s="1">
        <v>13</v>
      </c>
      <c r="BK43" s="1" t="s">
        <v>94</v>
      </c>
      <c r="BL43" s="1">
        <v>210</v>
      </c>
      <c r="BM43" s="1">
        <v>210</v>
      </c>
      <c r="BN43" s="1">
        <v>0</v>
      </c>
      <c r="BO43" s="1" t="b">
        <v>0</v>
      </c>
    </row>
    <row r="44" spans="1:67" ht="15.75" customHeight="1">
      <c r="A44" s="1">
        <v>42</v>
      </c>
      <c r="B44" s="1">
        <v>700</v>
      </c>
      <c r="C44" s="1">
        <v>104179</v>
      </c>
      <c r="D44" s="1" t="s">
        <v>210</v>
      </c>
      <c r="E44" s="1" t="s">
        <v>211</v>
      </c>
      <c r="F44" s="1" t="s">
        <v>212</v>
      </c>
      <c r="G44" s="1" t="s">
        <v>166</v>
      </c>
      <c r="H44" s="1" t="s">
        <v>213</v>
      </c>
      <c r="I44" s="1" t="s">
        <v>167</v>
      </c>
      <c r="J44" s="1" t="s">
        <v>168</v>
      </c>
      <c r="K44" s="8" t="s">
        <v>214</v>
      </c>
      <c r="L44" s="1">
        <v>-110.950814999999</v>
      </c>
      <c r="M44" s="1">
        <v>32.232671999999901</v>
      </c>
      <c r="N44" s="1">
        <v>-110.950814999999</v>
      </c>
      <c r="O44" s="1">
        <v>32.232671999999901</v>
      </c>
      <c r="P44" s="1">
        <v>11877</v>
      </c>
      <c r="Q44" s="1">
        <v>28277</v>
      </c>
      <c r="R44" s="1">
        <v>51707</v>
      </c>
      <c r="S44" s="1">
        <v>30177</v>
      </c>
      <c r="T44" s="1">
        <v>53607</v>
      </c>
      <c r="U44" s="1">
        <v>15977</v>
      </c>
      <c r="V44" s="1">
        <v>39407</v>
      </c>
      <c r="W44" s="1">
        <v>2</v>
      </c>
      <c r="X44" s="1">
        <v>2</v>
      </c>
      <c r="Y44" s="1">
        <v>6</v>
      </c>
      <c r="Z44" s="1">
        <v>1</v>
      </c>
      <c r="AA44" s="1">
        <v>1</v>
      </c>
      <c r="AB44" s="1">
        <v>79</v>
      </c>
      <c r="AC44" s="1">
        <v>33694</v>
      </c>
      <c r="AD44" s="1" t="s">
        <v>73</v>
      </c>
      <c r="AE44" s="1" t="b">
        <v>1</v>
      </c>
      <c r="AF44" s="13" t="s">
        <v>215</v>
      </c>
      <c r="AG44" s="9" t="s">
        <v>216</v>
      </c>
      <c r="AH44" s="1" t="s">
        <v>90</v>
      </c>
      <c r="AI44" s="1" t="s">
        <v>232</v>
      </c>
      <c r="AJ44" s="1" t="s">
        <v>138</v>
      </c>
      <c r="AK44" s="1" t="s">
        <v>83</v>
      </c>
      <c r="AL44" s="1" t="s">
        <v>115</v>
      </c>
      <c r="AM44" s="1" t="s">
        <v>100</v>
      </c>
      <c r="AN44" s="1" t="b">
        <v>0</v>
      </c>
      <c r="AO44" s="10" t="s">
        <v>233</v>
      </c>
      <c r="AP44" s="1">
        <v>0</v>
      </c>
      <c r="AQ44" s="1">
        <v>0</v>
      </c>
      <c r="AR44" s="1">
        <v>0</v>
      </c>
      <c r="AS44" s="1">
        <v>0</v>
      </c>
      <c r="AT44" s="1">
        <v>0</v>
      </c>
      <c r="AU44" s="1">
        <v>0</v>
      </c>
      <c r="AV44" s="1">
        <v>0</v>
      </c>
      <c r="AW44" s="1">
        <v>0</v>
      </c>
      <c r="AX44" s="1">
        <v>0</v>
      </c>
      <c r="AY44" s="1">
        <v>0</v>
      </c>
      <c r="AZ44" s="1">
        <v>0</v>
      </c>
      <c r="BA44" s="1">
        <v>0</v>
      </c>
      <c r="BB44" s="1">
        <v>0</v>
      </c>
      <c r="BC44" s="1">
        <v>0</v>
      </c>
      <c r="BD44" s="1">
        <v>0</v>
      </c>
      <c r="BE44" s="1">
        <v>0</v>
      </c>
      <c r="BF44" s="1">
        <v>0</v>
      </c>
      <c r="BG44" s="1">
        <v>0</v>
      </c>
      <c r="BH44" s="1" t="b">
        <v>0</v>
      </c>
      <c r="BI44" s="1" t="b">
        <v>0</v>
      </c>
      <c r="BJ44" s="1">
        <v>13</v>
      </c>
      <c r="BK44" s="1" t="s">
        <v>117</v>
      </c>
      <c r="BL44" s="1">
        <v>210</v>
      </c>
      <c r="BM44" s="1">
        <v>210</v>
      </c>
      <c r="BN44" s="1">
        <v>0</v>
      </c>
      <c r="BO44" s="1" t="b">
        <v>0</v>
      </c>
    </row>
    <row r="45" spans="1:67" ht="15.75" customHeight="1">
      <c r="A45" s="1">
        <v>43</v>
      </c>
      <c r="B45" s="1">
        <v>701</v>
      </c>
      <c r="C45" s="1">
        <v>104179</v>
      </c>
      <c r="D45" s="1" t="s">
        <v>210</v>
      </c>
      <c r="E45" s="1" t="s">
        <v>211</v>
      </c>
      <c r="F45" s="1" t="s">
        <v>212</v>
      </c>
      <c r="G45" s="1" t="s">
        <v>166</v>
      </c>
      <c r="H45" s="1" t="s">
        <v>213</v>
      </c>
      <c r="I45" s="1" t="s">
        <v>167</v>
      </c>
      <c r="J45" s="1" t="s">
        <v>168</v>
      </c>
      <c r="K45" s="8" t="s">
        <v>214</v>
      </c>
      <c r="L45" s="1">
        <v>-110.950814999999</v>
      </c>
      <c r="M45" s="1">
        <v>32.232671999999901</v>
      </c>
      <c r="N45" s="1">
        <v>-110.950814999999</v>
      </c>
      <c r="O45" s="1">
        <v>32.232671999999901</v>
      </c>
      <c r="P45" s="1">
        <v>11877</v>
      </c>
      <c r="Q45" s="1">
        <v>28277</v>
      </c>
      <c r="R45" s="1">
        <v>51707</v>
      </c>
      <c r="S45" s="1">
        <v>30177</v>
      </c>
      <c r="T45" s="1">
        <v>53607</v>
      </c>
      <c r="U45" s="1">
        <v>15977</v>
      </c>
      <c r="V45" s="1">
        <v>39407</v>
      </c>
      <c r="W45" s="1">
        <v>2</v>
      </c>
      <c r="X45" s="1">
        <v>2</v>
      </c>
      <c r="Y45" s="1">
        <v>6</v>
      </c>
      <c r="Z45" s="1">
        <v>1</v>
      </c>
      <c r="AA45" s="1">
        <v>1</v>
      </c>
      <c r="AB45" s="1">
        <v>79</v>
      </c>
      <c r="AC45" s="1">
        <v>33694</v>
      </c>
      <c r="AD45" s="1" t="s">
        <v>73</v>
      </c>
      <c r="AE45" s="1" t="b">
        <v>1</v>
      </c>
      <c r="AF45" s="13" t="s">
        <v>215</v>
      </c>
      <c r="AG45" s="9" t="s">
        <v>89</v>
      </c>
      <c r="AH45" s="1" t="s">
        <v>90</v>
      </c>
      <c r="AI45" s="1" t="s">
        <v>172</v>
      </c>
      <c r="AJ45" s="1" t="s">
        <v>89</v>
      </c>
      <c r="AK45" s="1" t="s">
        <v>79</v>
      </c>
      <c r="AL45" s="1" t="s">
        <v>36</v>
      </c>
      <c r="AM45" s="1" t="s">
        <v>92</v>
      </c>
      <c r="AN45" s="1" t="b">
        <v>1</v>
      </c>
      <c r="AO45" s="10" t="s">
        <v>234</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t="b">
        <v>1</v>
      </c>
      <c r="BI45" s="1" t="b">
        <v>0</v>
      </c>
      <c r="BJ45" s="1">
        <v>13</v>
      </c>
      <c r="BK45" s="1" t="s">
        <v>89</v>
      </c>
      <c r="BL45" s="1">
        <v>210</v>
      </c>
      <c r="BM45" s="1">
        <v>210</v>
      </c>
      <c r="BN45" s="1">
        <v>0</v>
      </c>
      <c r="BO45" s="1" t="b">
        <v>0</v>
      </c>
    </row>
    <row r="46" spans="1:67" ht="15.75" customHeight="1">
      <c r="A46" s="1">
        <v>44</v>
      </c>
      <c r="B46" s="1">
        <v>702</v>
      </c>
      <c r="C46" s="1">
        <v>104179</v>
      </c>
      <c r="D46" s="1" t="s">
        <v>210</v>
      </c>
      <c r="E46" s="1" t="s">
        <v>211</v>
      </c>
      <c r="F46" s="1" t="s">
        <v>212</v>
      </c>
      <c r="G46" s="1" t="s">
        <v>166</v>
      </c>
      <c r="H46" s="1" t="s">
        <v>213</v>
      </c>
      <c r="I46" s="1" t="s">
        <v>167</v>
      </c>
      <c r="J46" s="1" t="s">
        <v>168</v>
      </c>
      <c r="K46" s="8" t="s">
        <v>214</v>
      </c>
      <c r="L46" s="1">
        <v>-110.950814999999</v>
      </c>
      <c r="M46" s="1">
        <v>32.232671999999901</v>
      </c>
      <c r="N46" s="1">
        <v>-110.950814999999</v>
      </c>
      <c r="O46" s="1">
        <v>32.232671999999901</v>
      </c>
      <c r="P46" s="1">
        <v>11877</v>
      </c>
      <c r="Q46" s="1">
        <v>28277</v>
      </c>
      <c r="R46" s="1">
        <v>51707</v>
      </c>
      <c r="S46" s="1">
        <v>30177</v>
      </c>
      <c r="T46" s="1">
        <v>53607</v>
      </c>
      <c r="U46" s="1">
        <v>15977</v>
      </c>
      <c r="V46" s="1">
        <v>39407</v>
      </c>
      <c r="W46" s="1">
        <v>2</v>
      </c>
      <c r="X46" s="1">
        <v>2</v>
      </c>
      <c r="Y46" s="1">
        <v>6</v>
      </c>
      <c r="Z46" s="1">
        <v>1</v>
      </c>
      <c r="AA46" s="1">
        <v>1</v>
      </c>
      <c r="AB46" s="1">
        <v>79</v>
      </c>
      <c r="AC46" s="1">
        <v>33694</v>
      </c>
      <c r="AD46" s="1" t="s">
        <v>73</v>
      </c>
      <c r="AE46" s="1" t="b">
        <v>1</v>
      </c>
      <c r="AF46" s="13" t="s">
        <v>215</v>
      </c>
      <c r="AG46" s="9" t="s">
        <v>89</v>
      </c>
      <c r="AH46" s="1" t="s">
        <v>90</v>
      </c>
      <c r="AI46" s="1" t="s">
        <v>91</v>
      </c>
      <c r="AJ46" s="1" t="s">
        <v>89</v>
      </c>
      <c r="AK46" s="1" t="s">
        <v>83</v>
      </c>
      <c r="AL46" s="1" t="s">
        <v>36</v>
      </c>
      <c r="AM46" s="1" t="s">
        <v>92</v>
      </c>
      <c r="AN46" s="1" t="b">
        <v>0</v>
      </c>
      <c r="AO46" s="10" t="s">
        <v>235</v>
      </c>
      <c r="AP46" s="1">
        <v>0</v>
      </c>
      <c r="AQ46" s="1">
        <v>0</v>
      </c>
      <c r="AR46" s="1">
        <v>0</v>
      </c>
      <c r="AS46" s="1">
        <v>0</v>
      </c>
      <c r="AT46" s="1">
        <v>0</v>
      </c>
      <c r="AU46" s="1">
        <v>0</v>
      </c>
      <c r="AV46" s="1">
        <v>0</v>
      </c>
      <c r="AW46" s="1">
        <v>0</v>
      </c>
      <c r="AX46" s="1">
        <v>0</v>
      </c>
      <c r="AY46" s="1">
        <v>0</v>
      </c>
      <c r="AZ46" s="1">
        <v>0</v>
      </c>
      <c r="BA46" s="1">
        <v>0</v>
      </c>
      <c r="BB46" s="1">
        <v>0</v>
      </c>
      <c r="BC46" s="1">
        <v>0</v>
      </c>
      <c r="BD46" s="1">
        <v>0</v>
      </c>
      <c r="BE46" s="1">
        <v>0</v>
      </c>
      <c r="BF46" s="1">
        <v>0</v>
      </c>
      <c r="BG46" s="1">
        <v>0</v>
      </c>
      <c r="BH46" s="1" t="b">
        <v>1</v>
      </c>
      <c r="BI46" s="1" t="b">
        <v>0</v>
      </c>
      <c r="BJ46" s="1">
        <v>13</v>
      </c>
      <c r="BK46" s="1" t="s">
        <v>89</v>
      </c>
      <c r="BL46" s="1">
        <v>210</v>
      </c>
      <c r="BM46" s="1">
        <v>210</v>
      </c>
      <c r="BN46" s="1">
        <v>0</v>
      </c>
      <c r="BO46" s="1" t="b">
        <v>0</v>
      </c>
    </row>
    <row r="47" spans="1:67" ht="15.75" customHeight="1">
      <c r="A47" s="1">
        <v>45</v>
      </c>
      <c r="B47" s="1">
        <v>703</v>
      </c>
      <c r="C47" s="1">
        <v>104179</v>
      </c>
      <c r="D47" s="1" t="s">
        <v>210</v>
      </c>
      <c r="E47" s="1" t="s">
        <v>211</v>
      </c>
      <c r="F47" s="1" t="s">
        <v>212</v>
      </c>
      <c r="G47" s="1" t="s">
        <v>166</v>
      </c>
      <c r="H47" s="1" t="s">
        <v>213</v>
      </c>
      <c r="I47" s="1" t="s">
        <v>167</v>
      </c>
      <c r="J47" s="1" t="s">
        <v>168</v>
      </c>
      <c r="K47" s="8" t="s">
        <v>214</v>
      </c>
      <c r="L47" s="1">
        <v>-110.950814999999</v>
      </c>
      <c r="M47" s="1">
        <v>32.232671999999901</v>
      </c>
      <c r="N47" s="1">
        <v>-110.950814999999</v>
      </c>
      <c r="O47" s="1">
        <v>32.232671999999901</v>
      </c>
      <c r="P47" s="1">
        <v>11877</v>
      </c>
      <c r="Q47" s="1">
        <v>28277</v>
      </c>
      <c r="R47" s="1">
        <v>51707</v>
      </c>
      <c r="S47" s="1">
        <v>30177</v>
      </c>
      <c r="T47" s="1">
        <v>53607</v>
      </c>
      <c r="U47" s="1">
        <v>15977</v>
      </c>
      <c r="V47" s="1">
        <v>39407</v>
      </c>
      <c r="W47" s="1">
        <v>2</v>
      </c>
      <c r="X47" s="1">
        <v>2</v>
      </c>
      <c r="Y47" s="1">
        <v>6</v>
      </c>
      <c r="Z47" s="1">
        <v>1</v>
      </c>
      <c r="AA47" s="1">
        <v>1</v>
      </c>
      <c r="AB47" s="1">
        <v>79</v>
      </c>
      <c r="AC47" s="1">
        <v>33694</v>
      </c>
      <c r="AD47" s="1" t="s">
        <v>73</v>
      </c>
      <c r="AE47" s="1" t="b">
        <v>1</v>
      </c>
      <c r="AF47" s="13" t="s">
        <v>215</v>
      </c>
      <c r="AG47" s="9" t="s">
        <v>89</v>
      </c>
      <c r="AH47" s="1" t="s">
        <v>90</v>
      </c>
      <c r="AI47" s="1" t="s">
        <v>236</v>
      </c>
      <c r="AJ47" s="1" t="s">
        <v>89</v>
      </c>
      <c r="AK47" s="1" t="s">
        <v>79</v>
      </c>
      <c r="AL47" s="1" t="s">
        <v>206</v>
      </c>
      <c r="AM47" s="1" t="s">
        <v>100</v>
      </c>
      <c r="AN47" s="1" t="b">
        <v>1</v>
      </c>
      <c r="AO47" s="10" t="s">
        <v>237</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t="b">
        <v>0</v>
      </c>
      <c r="BI47" s="1" t="b">
        <v>0</v>
      </c>
      <c r="BJ47" s="1">
        <v>13</v>
      </c>
      <c r="BK47" s="1" t="s">
        <v>89</v>
      </c>
      <c r="BL47" s="1">
        <v>210</v>
      </c>
      <c r="BM47" s="1">
        <v>210</v>
      </c>
      <c r="BN47" s="1">
        <v>0</v>
      </c>
      <c r="BO47" s="1" t="b">
        <v>0</v>
      </c>
    </row>
    <row r="48" spans="1:67" ht="15.75" customHeight="1">
      <c r="A48" s="1">
        <v>46</v>
      </c>
      <c r="B48" s="1">
        <v>0</v>
      </c>
      <c r="C48" s="1">
        <v>108232</v>
      </c>
      <c r="D48" s="1" t="s">
        <v>238</v>
      </c>
      <c r="E48" s="1" t="s">
        <v>239</v>
      </c>
      <c r="F48" s="1" t="s">
        <v>240</v>
      </c>
      <c r="G48" s="1" t="s">
        <v>241</v>
      </c>
      <c r="H48" s="1">
        <v>94105</v>
      </c>
      <c r="I48" s="1" t="s">
        <v>167</v>
      </c>
      <c r="J48" s="1" t="s">
        <v>242</v>
      </c>
      <c r="K48" s="8" t="s">
        <v>243</v>
      </c>
      <c r="L48" s="1">
        <v>-122.40068599999999</v>
      </c>
      <c r="M48" s="1">
        <v>37.787748000000001</v>
      </c>
      <c r="N48" s="1">
        <v>-122.40068599999999</v>
      </c>
      <c r="O48" s="1">
        <v>37.787748000000001</v>
      </c>
      <c r="P48" s="1">
        <v>21252</v>
      </c>
      <c r="Q48" s="1">
        <v>42250</v>
      </c>
      <c r="R48" s="1">
        <v>42250</v>
      </c>
      <c r="S48" s="1">
        <v>40750</v>
      </c>
      <c r="T48" s="1">
        <v>40750</v>
      </c>
      <c r="U48" s="1">
        <v>27592</v>
      </c>
      <c r="V48" s="1">
        <v>27592</v>
      </c>
      <c r="W48" s="1">
        <v>2</v>
      </c>
      <c r="X48" s="1">
        <v>2</v>
      </c>
      <c r="Y48" s="1">
        <v>8</v>
      </c>
      <c r="Z48" s="1">
        <v>3</v>
      </c>
      <c r="AA48" s="1">
        <v>3</v>
      </c>
      <c r="AB48" s="9" t="s">
        <v>244</v>
      </c>
      <c r="AC48" s="1">
        <v>8303</v>
      </c>
      <c r="AD48" s="1" t="s">
        <v>123</v>
      </c>
      <c r="AE48" s="1" t="b">
        <v>0</v>
      </c>
      <c r="AF48" s="1" t="s">
        <v>245</v>
      </c>
      <c r="AG48" s="9" t="s">
        <v>89</v>
      </c>
      <c r="AH48" s="1" t="s">
        <v>90</v>
      </c>
      <c r="AI48" s="1" t="s">
        <v>172</v>
      </c>
      <c r="AJ48" s="1" t="s">
        <v>89</v>
      </c>
      <c r="AK48" s="1" t="s">
        <v>79</v>
      </c>
      <c r="AL48" s="1" t="s">
        <v>36</v>
      </c>
      <c r="AM48" s="1" t="s">
        <v>92</v>
      </c>
      <c r="AN48" s="1" t="b">
        <v>1</v>
      </c>
      <c r="AO48" s="10" t="s">
        <v>246</v>
      </c>
      <c r="AP48" s="1">
        <v>0</v>
      </c>
      <c r="AQ48" s="1">
        <v>0</v>
      </c>
      <c r="AR48" s="1">
        <v>0</v>
      </c>
      <c r="AS48" s="1">
        <v>0</v>
      </c>
      <c r="AT48" s="1">
        <v>0</v>
      </c>
      <c r="AU48" s="1">
        <v>0</v>
      </c>
      <c r="AV48" s="1">
        <v>0</v>
      </c>
      <c r="AW48" s="1">
        <v>0</v>
      </c>
      <c r="AX48" s="1">
        <v>0</v>
      </c>
      <c r="AY48" s="1">
        <v>0</v>
      </c>
      <c r="AZ48" s="1">
        <v>0</v>
      </c>
      <c r="BA48" s="1">
        <v>0</v>
      </c>
      <c r="BB48" s="1">
        <v>0</v>
      </c>
      <c r="BC48" s="1">
        <v>0</v>
      </c>
      <c r="BD48" s="1">
        <v>0</v>
      </c>
      <c r="BE48" s="1">
        <v>0</v>
      </c>
      <c r="BF48" s="1">
        <v>0</v>
      </c>
      <c r="BG48" s="1">
        <v>0</v>
      </c>
      <c r="BH48" s="1" t="b">
        <v>1</v>
      </c>
      <c r="BI48" s="1" t="b">
        <v>0</v>
      </c>
      <c r="BJ48" s="1">
        <v>10</v>
      </c>
      <c r="BK48" s="1" t="s">
        <v>89</v>
      </c>
      <c r="BL48" s="1">
        <v>210</v>
      </c>
      <c r="BM48" s="1">
        <v>210</v>
      </c>
      <c r="BN48" s="1">
        <v>0</v>
      </c>
      <c r="BO48" s="1" t="b">
        <v>0</v>
      </c>
    </row>
    <row r="49" spans="1:67" ht="15.75" customHeight="1">
      <c r="A49" s="1">
        <v>47</v>
      </c>
      <c r="B49" s="1">
        <v>1</v>
      </c>
      <c r="C49" s="1">
        <v>108232</v>
      </c>
      <c r="D49" s="1" t="s">
        <v>238</v>
      </c>
      <c r="E49" s="1" t="s">
        <v>239</v>
      </c>
      <c r="F49" s="1" t="s">
        <v>240</v>
      </c>
      <c r="G49" s="1" t="s">
        <v>241</v>
      </c>
      <c r="H49" s="1">
        <v>94105</v>
      </c>
      <c r="I49" s="1" t="s">
        <v>167</v>
      </c>
      <c r="J49" s="1" t="s">
        <v>242</v>
      </c>
      <c r="K49" s="8" t="s">
        <v>243</v>
      </c>
      <c r="L49" s="1">
        <v>-122.40068599999999</v>
      </c>
      <c r="M49" s="1">
        <v>37.787748000000001</v>
      </c>
      <c r="N49" s="1">
        <v>-122.40068599999999</v>
      </c>
      <c r="O49" s="1">
        <v>37.787748000000001</v>
      </c>
      <c r="P49" s="1">
        <v>21252</v>
      </c>
      <c r="Q49" s="1">
        <v>42250</v>
      </c>
      <c r="R49" s="1">
        <v>42250</v>
      </c>
      <c r="S49" s="1">
        <v>40750</v>
      </c>
      <c r="T49" s="1">
        <v>40750</v>
      </c>
      <c r="U49" s="1">
        <v>27592</v>
      </c>
      <c r="V49" s="1">
        <v>27592</v>
      </c>
      <c r="W49" s="1">
        <v>2</v>
      </c>
      <c r="X49" s="1">
        <v>2</v>
      </c>
      <c r="Y49" s="1">
        <v>8</v>
      </c>
      <c r="Z49" s="1">
        <v>3</v>
      </c>
      <c r="AA49" s="1">
        <v>3</v>
      </c>
      <c r="AB49" s="9" t="s">
        <v>244</v>
      </c>
      <c r="AC49" s="1">
        <v>8303</v>
      </c>
      <c r="AD49" s="1" t="s">
        <v>123</v>
      </c>
      <c r="AE49" s="1" t="b">
        <v>0</v>
      </c>
      <c r="AF49" s="1" t="s">
        <v>247</v>
      </c>
      <c r="AG49" s="9" t="s">
        <v>248</v>
      </c>
      <c r="AH49" s="1" t="s">
        <v>90</v>
      </c>
      <c r="AI49" s="1" t="s">
        <v>249</v>
      </c>
      <c r="AJ49" s="1" t="s">
        <v>109</v>
      </c>
      <c r="AK49" s="1" t="s">
        <v>250</v>
      </c>
      <c r="AL49" s="1" t="s">
        <v>110</v>
      </c>
      <c r="AM49" s="1" t="s">
        <v>144</v>
      </c>
      <c r="AN49" s="1" t="b">
        <v>0</v>
      </c>
      <c r="AO49" s="10" t="s">
        <v>251</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t="b">
        <v>1</v>
      </c>
      <c r="BI49" s="1" t="b">
        <v>0</v>
      </c>
      <c r="BJ49" s="1">
        <v>10</v>
      </c>
      <c r="BK49" s="1" t="s">
        <v>109</v>
      </c>
      <c r="BL49" s="1">
        <v>210</v>
      </c>
      <c r="BM49" s="1">
        <v>210</v>
      </c>
      <c r="BN49" s="1">
        <v>0</v>
      </c>
      <c r="BO49" s="1" t="b">
        <v>0</v>
      </c>
    </row>
    <row r="50" spans="1:67" ht="15.75" customHeight="1">
      <c r="A50" s="1">
        <v>48</v>
      </c>
      <c r="B50" s="1">
        <v>2</v>
      </c>
      <c r="C50" s="1">
        <v>108232</v>
      </c>
      <c r="D50" s="1" t="s">
        <v>238</v>
      </c>
      <c r="E50" s="1" t="s">
        <v>239</v>
      </c>
      <c r="F50" s="1" t="s">
        <v>240</v>
      </c>
      <c r="G50" s="1" t="s">
        <v>241</v>
      </c>
      <c r="H50" s="1">
        <v>94105</v>
      </c>
      <c r="I50" s="1" t="s">
        <v>167</v>
      </c>
      <c r="J50" s="1" t="s">
        <v>242</v>
      </c>
      <c r="K50" s="8" t="s">
        <v>243</v>
      </c>
      <c r="L50" s="1">
        <v>-122.40068599999999</v>
      </c>
      <c r="M50" s="1">
        <v>37.787748000000001</v>
      </c>
      <c r="N50" s="1">
        <v>-122.40068599999999</v>
      </c>
      <c r="O50" s="1">
        <v>37.787748000000001</v>
      </c>
      <c r="P50" s="1">
        <v>21252</v>
      </c>
      <c r="Q50" s="1">
        <v>42250</v>
      </c>
      <c r="R50" s="1">
        <v>42250</v>
      </c>
      <c r="S50" s="1">
        <v>40750</v>
      </c>
      <c r="T50" s="1">
        <v>40750</v>
      </c>
      <c r="U50" s="1">
        <v>27592</v>
      </c>
      <c r="V50" s="1">
        <v>27592</v>
      </c>
      <c r="W50" s="1">
        <v>2</v>
      </c>
      <c r="X50" s="1">
        <v>2</v>
      </c>
      <c r="Y50" s="1">
        <v>8</v>
      </c>
      <c r="Z50" s="1">
        <v>3</v>
      </c>
      <c r="AA50" s="1">
        <v>3</v>
      </c>
      <c r="AB50" s="9" t="s">
        <v>244</v>
      </c>
      <c r="AC50" s="1">
        <v>8303</v>
      </c>
      <c r="AD50" s="1" t="s">
        <v>123</v>
      </c>
      <c r="AE50" s="1" t="b">
        <v>0</v>
      </c>
      <c r="AF50" s="1" t="s">
        <v>247</v>
      </c>
      <c r="AG50" s="9" t="s">
        <v>248</v>
      </c>
      <c r="AH50" s="1" t="s">
        <v>90</v>
      </c>
      <c r="AI50" s="1" t="s">
        <v>252</v>
      </c>
      <c r="AJ50" s="1" t="s">
        <v>109</v>
      </c>
      <c r="AK50" s="1" t="s">
        <v>79</v>
      </c>
      <c r="AL50" s="1" t="s">
        <v>36</v>
      </c>
      <c r="AM50" s="1" t="s">
        <v>144</v>
      </c>
      <c r="AN50" s="1" t="b">
        <v>0</v>
      </c>
      <c r="AO50" s="10" t="s">
        <v>251</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t="b">
        <v>1</v>
      </c>
      <c r="BI50" s="1" t="b">
        <v>0</v>
      </c>
      <c r="BJ50" s="1">
        <v>10</v>
      </c>
      <c r="BK50" s="1" t="s">
        <v>109</v>
      </c>
      <c r="BL50" s="1">
        <v>210</v>
      </c>
      <c r="BM50" s="1">
        <v>210</v>
      </c>
      <c r="BN50" s="1">
        <v>0</v>
      </c>
      <c r="BO50" s="1" t="b">
        <v>0</v>
      </c>
    </row>
    <row r="51" spans="1:67" ht="15.75" customHeight="1">
      <c r="A51" s="1">
        <v>49</v>
      </c>
      <c r="B51" s="1">
        <v>3</v>
      </c>
      <c r="C51" s="1">
        <v>108232</v>
      </c>
      <c r="D51" s="1" t="s">
        <v>238</v>
      </c>
      <c r="E51" s="1" t="s">
        <v>239</v>
      </c>
      <c r="F51" s="1" t="s">
        <v>240</v>
      </c>
      <c r="G51" s="1" t="s">
        <v>241</v>
      </c>
      <c r="H51" s="1">
        <v>94105</v>
      </c>
      <c r="I51" s="1" t="s">
        <v>167</v>
      </c>
      <c r="J51" s="1" t="s">
        <v>242</v>
      </c>
      <c r="K51" s="8" t="s">
        <v>243</v>
      </c>
      <c r="L51" s="1">
        <v>-122.40068599999999</v>
      </c>
      <c r="M51" s="1">
        <v>37.787748000000001</v>
      </c>
      <c r="N51" s="1">
        <v>-122.40068599999999</v>
      </c>
      <c r="O51" s="1">
        <v>37.787748000000001</v>
      </c>
      <c r="P51" s="1">
        <v>21252</v>
      </c>
      <c r="Q51" s="1">
        <v>42250</v>
      </c>
      <c r="R51" s="1">
        <v>42250</v>
      </c>
      <c r="S51" s="1">
        <v>40750</v>
      </c>
      <c r="T51" s="1">
        <v>40750</v>
      </c>
      <c r="U51" s="1">
        <v>27592</v>
      </c>
      <c r="V51" s="1">
        <v>27592</v>
      </c>
      <c r="W51" s="1">
        <v>2</v>
      </c>
      <c r="X51" s="1">
        <v>2</v>
      </c>
      <c r="Y51" s="1">
        <v>8</v>
      </c>
      <c r="Z51" s="1">
        <v>3</v>
      </c>
      <c r="AA51" s="1">
        <v>3</v>
      </c>
      <c r="AB51" s="9" t="s">
        <v>244</v>
      </c>
      <c r="AC51" s="1">
        <v>8303</v>
      </c>
      <c r="AD51" s="1" t="s">
        <v>123</v>
      </c>
      <c r="AE51" s="1" t="b">
        <v>0</v>
      </c>
      <c r="AF51" s="1" t="s">
        <v>247</v>
      </c>
      <c r="AG51" s="9" t="s">
        <v>248</v>
      </c>
      <c r="AH51" s="1" t="s">
        <v>90</v>
      </c>
      <c r="AI51" s="1" t="s">
        <v>253</v>
      </c>
      <c r="AJ51" s="1" t="s">
        <v>109</v>
      </c>
      <c r="AK51" s="1" t="s">
        <v>79</v>
      </c>
      <c r="AL51" s="1" t="s">
        <v>36</v>
      </c>
      <c r="AM51" s="1" t="s">
        <v>144</v>
      </c>
      <c r="AN51" s="1" t="b">
        <v>0</v>
      </c>
      <c r="AO51" s="10" t="s">
        <v>251</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t="b">
        <v>1</v>
      </c>
      <c r="BI51" s="1" t="b">
        <v>0</v>
      </c>
      <c r="BJ51" s="1">
        <v>10</v>
      </c>
      <c r="BK51" s="1" t="s">
        <v>109</v>
      </c>
      <c r="BL51" s="1">
        <v>210</v>
      </c>
      <c r="BM51" s="1">
        <v>210</v>
      </c>
      <c r="BN51" s="1">
        <v>0</v>
      </c>
      <c r="BO51" s="1" t="b">
        <v>0</v>
      </c>
    </row>
    <row r="52" spans="1:67" ht="15.75" customHeight="1">
      <c r="A52" s="1">
        <v>50</v>
      </c>
      <c r="B52" s="1">
        <v>4</v>
      </c>
      <c r="C52" s="1">
        <v>108232</v>
      </c>
      <c r="D52" s="1" t="s">
        <v>238</v>
      </c>
      <c r="E52" s="1" t="s">
        <v>239</v>
      </c>
      <c r="F52" s="1" t="s">
        <v>240</v>
      </c>
      <c r="G52" s="1" t="s">
        <v>241</v>
      </c>
      <c r="H52" s="1">
        <v>94105</v>
      </c>
      <c r="I52" s="1" t="s">
        <v>167</v>
      </c>
      <c r="J52" s="1" t="s">
        <v>242</v>
      </c>
      <c r="K52" s="8" t="s">
        <v>243</v>
      </c>
      <c r="L52" s="1">
        <v>-122.40068599999999</v>
      </c>
      <c r="M52" s="1">
        <v>37.787748000000001</v>
      </c>
      <c r="N52" s="1">
        <v>-122.40068599999999</v>
      </c>
      <c r="O52" s="1">
        <v>37.787748000000001</v>
      </c>
      <c r="P52" s="1">
        <v>21252</v>
      </c>
      <c r="Q52" s="1">
        <v>42250</v>
      </c>
      <c r="R52" s="1">
        <v>42250</v>
      </c>
      <c r="S52" s="1">
        <v>40750</v>
      </c>
      <c r="T52" s="1">
        <v>40750</v>
      </c>
      <c r="U52" s="1">
        <v>27592</v>
      </c>
      <c r="V52" s="1">
        <v>27592</v>
      </c>
      <c r="W52" s="1">
        <v>2</v>
      </c>
      <c r="X52" s="1">
        <v>2</v>
      </c>
      <c r="Y52" s="1">
        <v>8</v>
      </c>
      <c r="Z52" s="1">
        <v>3</v>
      </c>
      <c r="AA52" s="1">
        <v>3</v>
      </c>
      <c r="AB52" s="9" t="s">
        <v>244</v>
      </c>
      <c r="AC52" s="1">
        <v>8303</v>
      </c>
      <c r="AD52" s="1" t="s">
        <v>123</v>
      </c>
      <c r="AE52" s="1" t="b">
        <v>0</v>
      </c>
      <c r="AF52" s="1" t="s">
        <v>254</v>
      </c>
      <c r="AG52" s="9" t="s">
        <v>94</v>
      </c>
      <c r="AH52" s="1" t="s">
        <v>90</v>
      </c>
      <c r="AI52" s="1" t="s">
        <v>255</v>
      </c>
      <c r="AJ52" s="1" t="s">
        <v>94</v>
      </c>
      <c r="AK52" s="1" t="s">
        <v>250</v>
      </c>
      <c r="AL52" s="1" t="s">
        <v>110</v>
      </c>
      <c r="AM52" s="1" t="s">
        <v>100</v>
      </c>
      <c r="AN52" s="1" t="b">
        <v>0</v>
      </c>
      <c r="AO52" s="10" t="s">
        <v>256</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t="b">
        <v>0</v>
      </c>
      <c r="BI52" s="1" t="b">
        <v>0</v>
      </c>
      <c r="BJ52" s="1">
        <v>10</v>
      </c>
      <c r="BK52" s="1" t="s">
        <v>94</v>
      </c>
      <c r="BL52" s="1">
        <v>210</v>
      </c>
      <c r="BM52" s="1">
        <v>210</v>
      </c>
      <c r="BN52" s="1">
        <v>0</v>
      </c>
      <c r="BO52" s="1" t="b">
        <v>0</v>
      </c>
    </row>
    <row r="53" spans="1:67" ht="15.75" customHeight="1">
      <c r="A53" s="1">
        <v>51</v>
      </c>
      <c r="B53" s="1">
        <v>5</v>
      </c>
      <c r="C53" s="1">
        <v>108232</v>
      </c>
      <c r="D53" s="1" t="s">
        <v>238</v>
      </c>
      <c r="E53" s="1" t="s">
        <v>239</v>
      </c>
      <c r="F53" s="1" t="s">
        <v>240</v>
      </c>
      <c r="G53" s="1" t="s">
        <v>241</v>
      </c>
      <c r="H53" s="1">
        <v>94105</v>
      </c>
      <c r="I53" s="1" t="s">
        <v>167</v>
      </c>
      <c r="J53" s="1" t="s">
        <v>242</v>
      </c>
      <c r="K53" s="8" t="s">
        <v>243</v>
      </c>
      <c r="L53" s="1">
        <v>-122.40068599999999</v>
      </c>
      <c r="M53" s="1">
        <v>37.787748000000001</v>
      </c>
      <c r="N53" s="1">
        <v>-122.40068599999999</v>
      </c>
      <c r="O53" s="1">
        <v>37.787748000000001</v>
      </c>
      <c r="P53" s="1">
        <v>21252</v>
      </c>
      <c r="Q53" s="1">
        <v>42250</v>
      </c>
      <c r="R53" s="1">
        <v>42250</v>
      </c>
      <c r="S53" s="1">
        <v>40750</v>
      </c>
      <c r="T53" s="1">
        <v>40750</v>
      </c>
      <c r="U53" s="1">
        <v>27592</v>
      </c>
      <c r="V53" s="1">
        <v>27592</v>
      </c>
      <c r="W53" s="1">
        <v>2</v>
      </c>
      <c r="X53" s="1">
        <v>2</v>
      </c>
      <c r="Y53" s="1">
        <v>8</v>
      </c>
      <c r="Z53" s="1">
        <v>3</v>
      </c>
      <c r="AA53" s="1">
        <v>3</v>
      </c>
      <c r="AB53" s="9" t="s">
        <v>244</v>
      </c>
      <c r="AC53" s="1">
        <v>8303</v>
      </c>
      <c r="AD53" s="1" t="s">
        <v>123</v>
      </c>
      <c r="AE53" s="1" t="b">
        <v>0</v>
      </c>
      <c r="AF53" s="1" t="s">
        <v>254</v>
      </c>
      <c r="AG53" s="9" t="s">
        <v>94</v>
      </c>
      <c r="AH53" s="1" t="s">
        <v>90</v>
      </c>
      <c r="AI53" s="1" t="s">
        <v>257</v>
      </c>
      <c r="AJ53" s="1" t="s">
        <v>94</v>
      </c>
      <c r="AK53" s="1" t="s">
        <v>79</v>
      </c>
      <c r="AL53" s="1" t="s">
        <v>99</v>
      </c>
      <c r="AM53" s="1" t="s">
        <v>100</v>
      </c>
      <c r="AN53" s="1" t="b">
        <v>0</v>
      </c>
      <c r="AO53" s="10" t="s">
        <v>256</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t="b">
        <v>0</v>
      </c>
      <c r="BI53" s="1" t="b">
        <v>0</v>
      </c>
      <c r="BJ53" s="1">
        <v>10</v>
      </c>
      <c r="BK53" s="1" t="s">
        <v>94</v>
      </c>
      <c r="BL53" s="1">
        <v>210</v>
      </c>
      <c r="BM53" s="1">
        <v>210</v>
      </c>
      <c r="BN53" s="1">
        <v>0</v>
      </c>
      <c r="BO53" s="1" t="b">
        <v>0</v>
      </c>
    </row>
    <row r="54" spans="1:67" ht="15.75" customHeight="1">
      <c r="A54" s="1">
        <v>52</v>
      </c>
      <c r="B54" s="1">
        <v>6</v>
      </c>
      <c r="C54" s="1">
        <v>108232</v>
      </c>
      <c r="D54" s="1" t="s">
        <v>238</v>
      </c>
      <c r="E54" s="1" t="s">
        <v>239</v>
      </c>
      <c r="F54" s="1" t="s">
        <v>240</v>
      </c>
      <c r="G54" s="1" t="s">
        <v>241</v>
      </c>
      <c r="H54" s="1">
        <v>94105</v>
      </c>
      <c r="I54" s="1" t="s">
        <v>167</v>
      </c>
      <c r="J54" s="1" t="s">
        <v>242</v>
      </c>
      <c r="K54" s="8" t="s">
        <v>243</v>
      </c>
      <c r="L54" s="1">
        <v>-122.40068599999999</v>
      </c>
      <c r="M54" s="1">
        <v>37.787748000000001</v>
      </c>
      <c r="N54" s="1">
        <v>-122.40068599999999</v>
      </c>
      <c r="O54" s="1">
        <v>37.787748000000001</v>
      </c>
      <c r="P54" s="1">
        <v>21252</v>
      </c>
      <c r="Q54" s="1">
        <v>42250</v>
      </c>
      <c r="R54" s="1">
        <v>42250</v>
      </c>
      <c r="S54" s="1">
        <v>40750</v>
      </c>
      <c r="T54" s="1">
        <v>40750</v>
      </c>
      <c r="U54" s="1">
        <v>27592</v>
      </c>
      <c r="V54" s="1">
        <v>27592</v>
      </c>
      <c r="W54" s="1">
        <v>2</v>
      </c>
      <c r="X54" s="1">
        <v>2</v>
      </c>
      <c r="Y54" s="1">
        <v>8</v>
      </c>
      <c r="Z54" s="1">
        <v>3</v>
      </c>
      <c r="AA54" s="1">
        <v>3</v>
      </c>
      <c r="AB54" s="9" t="s">
        <v>244</v>
      </c>
      <c r="AC54" s="1">
        <v>8303</v>
      </c>
      <c r="AD54" s="1" t="s">
        <v>123</v>
      </c>
      <c r="AE54" s="1" t="b">
        <v>0</v>
      </c>
      <c r="AF54" s="1" t="s">
        <v>245</v>
      </c>
      <c r="AG54" s="9" t="s">
        <v>89</v>
      </c>
      <c r="AH54" s="1" t="s">
        <v>90</v>
      </c>
      <c r="AI54" s="1" t="s">
        <v>91</v>
      </c>
      <c r="AJ54" s="1" t="s">
        <v>89</v>
      </c>
      <c r="AK54" s="1" t="s">
        <v>83</v>
      </c>
      <c r="AL54" s="1" t="s">
        <v>36</v>
      </c>
      <c r="AM54" s="1" t="s">
        <v>92</v>
      </c>
      <c r="AN54" s="1" t="b">
        <v>0</v>
      </c>
      <c r="AO54" s="10" t="s">
        <v>246</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t="b">
        <v>1</v>
      </c>
      <c r="BI54" s="1" t="b">
        <v>0</v>
      </c>
      <c r="BJ54" s="1">
        <v>10</v>
      </c>
      <c r="BK54" s="1" t="s">
        <v>89</v>
      </c>
      <c r="BL54" s="1">
        <v>210</v>
      </c>
      <c r="BM54" s="1">
        <v>210</v>
      </c>
      <c r="BN54" s="1">
        <v>0</v>
      </c>
      <c r="BO54" s="1" t="b">
        <v>0</v>
      </c>
    </row>
    <row r="55" spans="1:67" ht="15.75" customHeight="1">
      <c r="A55" s="1">
        <v>53</v>
      </c>
      <c r="B55" s="1">
        <v>7</v>
      </c>
      <c r="C55" s="1">
        <v>108232</v>
      </c>
      <c r="D55" s="1" t="s">
        <v>238</v>
      </c>
      <c r="E55" s="1" t="s">
        <v>239</v>
      </c>
      <c r="F55" s="1" t="s">
        <v>240</v>
      </c>
      <c r="G55" s="1" t="s">
        <v>241</v>
      </c>
      <c r="H55" s="1">
        <v>94105</v>
      </c>
      <c r="I55" s="1" t="s">
        <v>167</v>
      </c>
      <c r="J55" s="1" t="s">
        <v>242</v>
      </c>
      <c r="K55" s="8" t="s">
        <v>243</v>
      </c>
      <c r="L55" s="1">
        <v>-122.40068599999999</v>
      </c>
      <c r="M55" s="1">
        <v>37.787748000000001</v>
      </c>
      <c r="N55" s="1">
        <v>-122.40068599999999</v>
      </c>
      <c r="O55" s="1">
        <v>37.787748000000001</v>
      </c>
      <c r="P55" s="1">
        <v>21252</v>
      </c>
      <c r="Q55" s="1">
        <v>42250</v>
      </c>
      <c r="R55" s="1">
        <v>42250</v>
      </c>
      <c r="S55" s="1">
        <v>40750</v>
      </c>
      <c r="T55" s="1">
        <v>40750</v>
      </c>
      <c r="U55" s="1">
        <v>27592</v>
      </c>
      <c r="V55" s="1">
        <v>27592</v>
      </c>
      <c r="W55" s="1">
        <v>2</v>
      </c>
      <c r="X55" s="1">
        <v>2</v>
      </c>
      <c r="Y55" s="1">
        <v>8</v>
      </c>
      <c r="Z55" s="1">
        <v>3</v>
      </c>
      <c r="AA55" s="1">
        <v>3</v>
      </c>
      <c r="AB55" s="9" t="s">
        <v>244</v>
      </c>
      <c r="AC55" s="1">
        <v>8303</v>
      </c>
      <c r="AD55" s="1" t="s">
        <v>123</v>
      </c>
      <c r="AE55" s="1" t="b">
        <v>0</v>
      </c>
      <c r="AF55" s="1" t="s">
        <v>245</v>
      </c>
      <c r="AG55" s="9" t="s">
        <v>89</v>
      </c>
      <c r="AH55" s="1" t="s">
        <v>90</v>
      </c>
      <c r="AI55" s="1" t="s">
        <v>258</v>
      </c>
      <c r="AJ55" s="1" t="s">
        <v>89</v>
      </c>
      <c r="AK55" s="1" t="s">
        <v>83</v>
      </c>
      <c r="AL55" s="1" t="s">
        <v>110</v>
      </c>
      <c r="AM55" s="1" t="s">
        <v>100</v>
      </c>
      <c r="AN55" s="1" t="b">
        <v>0</v>
      </c>
      <c r="AO55" s="10" t="s">
        <v>246</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t="b">
        <v>0</v>
      </c>
      <c r="BI55" s="1" t="b">
        <v>0</v>
      </c>
      <c r="BJ55" s="1">
        <v>10</v>
      </c>
      <c r="BK55" s="1" t="s">
        <v>89</v>
      </c>
      <c r="BL55" s="1">
        <v>210</v>
      </c>
      <c r="BM55" s="1">
        <v>210</v>
      </c>
      <c r="BN55" s="1">
        <v>0</v>
      </c>
      <c r="BO55" s="1" t="b">
        <v>0</v>
      </c>
    </row>
    <row r="56" spans="1:67" ht="15.75" customHeight="1">
      <c r="A56" s="1">
        <v>54</v>
      </c>
      <c r="B56" s="1">
        <v>8</v>
      </c>
      <c r="C56" s="1">
        <v>108232</v>
      </c>
      <c r="D56" s="1" t="s">
        <v>238</v>
      </c>
      <c r="E56" s="1" t="s">
        <v>239</v>
      </c>
      <c r="F56" s="1" t="s">
        <v>240</v>
      </c>
      <c r="G56" s="1" t="s">
        <v>241</v>
      </c>
      <c r="H56" s="1">
        <v>94105</v>
      </c>
      <c r="I56" s="1" t="s">
        <v>167</v>
      </c>
      <c r="J56" s="1" t="s">
        <v>242</v>
      </c>
      <c r="K56" s="8" t="s">
        <v>243</v>
      </c>
      <c r="L56" s="1">
        <v>-122.40068599999999</v>
      </c>
      <c r="M56" s="1">
        <v>37.787748000000001</v>
      </c>
      <c r="N56" s="1">
        <v>-122.40068599999999</v>
      </c>
      <c r="O56" s="1">
        <v>37.787748000000001</v>
      </c>
      <c r="P56" s="1">
        <v>21252</v>
      </c>
      <c r="Q56" s="1">
        <v>42250</v>
      </c>
      <c r="R56" s="1">
        <v>42250</v>
      </c>
      <c r="S56" s="1">
        <v>40750</v>
      </c>
      <c r="T56" s="1">
        <v>40750</v>
      </c>
      <c r="U56" s="1">
        <v>27592</v>
      </c>
      <c r="V56" s="1">
        <v>27592</v>
      </c>
      <c r="W56" s="1">
        <v>2</v>
      </c>
      <c r="X56" s="1">
        <v>2</v>
      </c>
      <c r="Y56" s="1">
        <v>8</v>
      </c>
      <c r="Z56" s="1">
        <v>3</v>
      </c>
      <c r="AA56" s="1">
        <v>3</v>
      </c>
      <c r="AB56" s="9" t="s">
        <v>244</v>
      </c>
      <c r="AC56" s="1">
        <v>8303</v>
      </c>
      <c r="AD56" s="1" t="s">
        <v>123</v>
      </c>
      <c r="AE56" s="1" t="b">
        <v>0</v>
      </c>
      <c r="AF56" s="1" t="s">
        <v>247</v>
      </c>
      <c r="AG56" s="9" t="s">
        <v>248</v>
      </c>
      <c r="AH56" s="1" t="s">
        <v>90</v>
      </c>
      <c r="AI56" s="1" t="s">
        <v>259</v>
      </c>
      <c r="AJ56" s="1" t="s">
        <v>109</v>
      </c>
      <c r="AK56" s="1" t="s">
        <v>83</v>
      </c>
      <c r="AL56" s="1" t="s">
        <v>36</v>
      </c>
      <c r="AM56" s="1" t="s">
        <v>144</v>
      </c>
      <c r="AN56" s="1" t="b">
        <v>0</v>
      </c>
      <c r="AO56" s="10" t="s">
        <v>251</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t="b">
        <v>1</v>
      </c>
      <c r="BI56" s="1" t="b">
        <v>0</v>
      </c>
      <c r="BJ56" s="1">
        <v>10</v>
      </c>
      <c r="BK56" s="1" t="s">
        <v>109</v>
      </c>
      <c r="BL56" s="1">
        <v>210</v>
      </c>
      <c r="BM56" s="1">
        <v>210</v>
      </c>
      <c r="BN56" s="1">
        <v>0</v>
      </c>
      <c r="BO56" s="1" t="b">
        <v>0</v>
      </c>
    </row>
    <row r="57" spans="1:67" ht="15.75" customHeight="1">
      <c r="A57" s="1">
        <v>55</v>
      </c>
      <c r="B57" s="1">
        <v>9</v>
      </c>
      <c r="C57" s="1">
        <v>108232</v>
      </c>
      <c r="D57" s="1" t="s">
        <v>238</v>
      </c>
      <c r="E57" s="1" t="s">
        <v>239</v>
      </c>
      <c r="F57" s="1" t="s">
        <v>240</v>
      </c>
      <c r="G57" s="1" t="s">
        <v>241</v>
      </c>
      <c r="H57" s="1">
        <v>94105</v>
      </c>
      <c r="I57" s="1" t="s">
        <v>167</v>
      </c>
      <c r="J57" s="1" t="s">
        <v>242</v>
      </c>
      <c r="K57" s="8" t="s">
        <v>243</v>
      </c>
      <c r="L57" s="1">
        <v>-122.40068599999999</v>
      </c>
      <c r="M57" s="1">
        <v>37.787748000000001</v>
      </c>
      <c r="N57" s="1">
        <v>-122.40068599999999</v>
      </c>
      <c r="O57" s="1">
        <v>37.787748000000001</v>
      </c>
      <c r="P57" s="1">
        <v>21252</v>
      </c>
      <c r="Q57" s="1">
        <v>42250</v>
      </c>
      <c r="R57" s="1">
        <v>42250</v>
      </c>
      <c r="S57" s="1">
        <v>40750</v>
      </c>
      <c r="T57" s="1">
        <v>40750</v>
      </c>
      <c r="U57" s="1">
        <v>27592</v>
      </c>
      <c r="V57" s="1">
        <v>27592</v>
      </c>
      <c r="W57" s="1">
        <v>2</v>
      </c>
      <c r="X57" s="1">
        <v>2</v>
      </c>
      <c r="Y57" s="1">
        <v>8</v>
      </c>
      <c r="Z57" s="1">
        <v>3</v>
      </c>
      <c r="AA57" s="1">
        <v>3</v>
      </c>
      <c r="AB57" s="9" t="s">
        <v>244</v>
      </c>
      <c r="AC57" s="1">
        <v>8303</v>
      </c>
      <c r="AD57" s="1" t="s">
        <v>123</v>
      </c>
      <c r="AE57" s="1" t="b">
        <v>0</v>
      </c>
      <c r="AF57" s="1" t="s">
        <v>254</v>
      </c>
      <c r="AG57" s="9" t="s">
        <v>94</v>
      </c>
      <c r="AH57" s="1" t="s">
        <v>90</v>
      </c>
      <c r="AI57" s="1" t="s">
        <v>260</v>
      </c>
      <c r="AJ57" s="1" t="s">
        <v>94</v>
      </c>
      <c r="AK57" s="1" t="s">
        <v>83</v>
      </c>
      <c r="AL57" s="1" t="s">
        <v>110</v>
      </c>
      <c r="AM57" s="1" t="s">
        <v>100</v>
      </c>
      <c r="AN57" s="1" t="b">
        <v>0</v>
      </c>
      <c r="AO57" s="10" t="s">
        <v>256</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t="b">
        <v>0</v>
      </c>
      <c r="BI57" s="1" t="b">
        <v>0</v>
      </c>
      <c r="BJ57" s="1">
        <v>10</v>
      </c>
      <c r="BK57" s="1" t="s">
        <v>94</v>
      </c>
      <c r="BL57" s="1">
        <v>210</v>
      </c>
      <c r="BM57" s="1">
        <v>210</v>
      </c>
      <c r="BN57" s="1">
        <v>0</v>
      </c>
      <c r="BO57" s="1" t="b">
        <v>0</v>
      </c>
    </row>
    <row r="58" spans="1:67" ht="15.75" customHeight="1">
      <c r="A58" s="1">
        <v>56</v>
      </c>
      <c r="B58" s="1">
        <v>90</v>
      </c>
      <c r="C58" s="1">
        <v>110361</v>
      </c>
      <c r="D58" s="1" t="s">
        <v>261</v>
      </c>
      <c r="E58" s="1" t="s">
        <v>262</v>
      </c>
      <c r="F58" s="1" t="s">
        <v>263</v>
      </c>
      <c r="G58" s="1" t="s">
        <v>241</v>
      </c>
      <c r="H58" s="1" t="s">
        <v>264</v>
      </c>
      <c r="I58" s="1" t="s">
        <v>167</v>
      </c>
      <c r="J58" s="1" t="s">
        <v>242</v>
      </c>
      <c r="K58" s="8" t="s">
        <v>265</v>
      </c>
      <c r="L58" s="1">
        <v>-117.42586999999899</v>
      </c>
      <c r="M58" s="1">
        <v>33.928569000000003</v>
      </c>
      <c r="N58" s="1">
        <v>-118.232703</v>
      </c>
      <c r="O58" s="1">
        <v>34.04365</v>
      </c>
      <c r="P58" s="1">
        <v>32256</v>
      </c>
      <c r="Q58" s="1">
        <v>45982</v>
      </c>
      <c r="R58" s="1">
        <v>45982</v>
      </c>
      <c r="S58" s="1">
        <v>51644</v>
      </c>
      <c r="T58" s="1">
        <v>51644</v>
      </c>
      <c r="U58" s="1">
        <v>38484</v>
      </c>
      <c r="V58" s="1">
        <v>38484</v>
      </c>
      <c r="W58" s="1">
        <v>2</v>
      </c>
      <c r="X58" s="1">
        <v>2</v>
      </c>
      <c r="Y58" s="1">
        <v>8</v>
      </c>
      <c r="Z58" s="1">
        <v>2</v>
      </c>
      <c r="AA58" s="1">
        <v>2</v>
      </c>
      <c r="AB58" s="1">
        <v>64</v>
      </c>
      <c r="AC58" s="1">
        <v>6937</v>
      </c>
      <c r="AD58" s="1" t="s">
        <v>123</v>
      </c>
      <c r="AE58" s="1" t="b">
        <v>0</v>
      </c>
      <c r="AF58" s="1" t="s">
        <v>266</v>
      </c>
      <c r="AG58" s="1" t="s">
        <v>89</v>
      </c>
      <c r="AH58" s="1" t="s">
        <v>159</v>
      </c>
      <c r="AI58" s="1" t="s">
        <v>172</v>
      </c>
      <c r="AJ58" s="1" t="s">
        <v>89</v>
      </c>
      <c r="AK58" s="1" t="s">
        <v>79</v>
      </c>
      <c r="AL58" s="1" t="s">
        <v>36</v>
      </c>
      <c r="AM58" s="1" t="s">
        <v>92</v>
      </c>
      <c r="AN58" s="1" t="b">
        <v>0</v>
      </c>
      <c r="AO58" s="10" t="s">
        <v>267</v>
      </c>
      <c r="AP58" s="1">
        <v>0</v>
      </c>
      <c r="AQ58" s="1">
        <v>0</v>
      </c>
      <c r="AR58" s="1">
        <v>0</v>
      </c>
      <c r="AS58" s="1">
        <v>0</v>
      </c>
      <c r="AT58" s="1">
        <v>0</v>
      </c>
      <c r="AU58" s="1">
        <v>0</v>
      </c>
      <c r="AV58" s="1">
        <v>0</v>
      </c>
      <c r="AW58" s="1">
        <v>0</v>
      </c>
      <c r="AX58" s="1">
        <v>0</v>
      </c>
      <c r="AY58" s="1">
        <v>0</v>
      </c>
      <c r="AZ58" s="1">
        <v>0</v>
      </c>
      <c r="BA58" s="1">
        <v>0</v>
      </c>
      <c r="BB58" s="1">
        <v>0</v>
      </c>
      <c r="BC58" s="1">
        <v>0</v>
      </c>
      <c r="BD58" s="1">
        <v>0</v>
      </c>
      <c r="BE58" s="1">
        <v>0</v>
      </c>
      <c r="BF58" s="1">
        <v>0</v>
      </c>
      <c r="BG58" s="1">
        <v>0</v>
      </c>
      <c r="BH58" s="1" t="b">
        <v>1</v>
      </c>
      <c r="BI58" s="1" t="b">
        <v>0</v>
      </c>
      <c r="BJ58" s="1">
        <v>3</v>
      </c>
      <c r="BK58" s="1" t="s">
        <v>89</v>
      </c>
      <c r="BL58" s="1">
        <v>210</v>
      </c>
      <c r="BM58" s="1">
        <v>210</v>
      </c>
      <c r="BN58" s="1">
        <v>0</v>
      </c>
      <c r="BO58" s="1" t="b">
        <v>0</v>
      </c>
    </row>
    <row r="59" spans="1:67" ht="15.75" customHeight="1">
      <c r="A59" s="1">
        <v>57</v>
      </c>
      <c r="B59" s="1">
        <v>91</v>
      </c>
      <c r="C59" s="1">
        <v>110361</v>
      </c>
      <c r="D59" s="1" t="s">
        <v>261</v>
      </c>
      <c r="E59" s="1" t="s">
        <v>262</v>
      </c>
      <c r="F59" s="1" t="s">
        <v>263</v>
      </c>
      <c r="G59" s="1" t="s">
        <v>241</v>
      </c>
      <c r="H59" s="1" t="s">
        <v>264</v>
      </c>
      <c r="I59" s="1" t="s">
        <v>167</v>
      </c>
      <c r="J59" s="1" t="s">
        <v>242</v>
      </c>
      <c r="K59" s="8" t="s">
        <v>265</v>
      </c>
      <c r="L59" s="1">
        <v>-117.42586999999899</v>
      </c>
      <c r="M59" s="1">
        <v>33.928569000000003</v>
      </c>
      <c r="N59" s="1">
        <v>-118.232703</v>
      </c>
      <c r="O59" s="1">
        <v>34.04365</v>
      </c>
      <c r="P59" s="1">
        <v>32256</v>
      </c>
      <c r="Q59" s="1">
        <v>45982</v>
      </c>
      <c r="R59" s="1">
        <v>45982</v>
      </c>
      <c r="S59" s="1">
        <v>51644</v>
      </c>
      <c r="T59" s="1">
        <v>51644</v>
      </c>
      <c r="U59" s="1">
        <v>38484</v>
      </c>
      <c r="V59" s="1">
        <v>38484</v>
      </c>
      <c r="W59" s="1">
        <v>2</v>
      </c>
      <c r="X59" s="1">
        <v>2</v>
      </c>
      <c r="Y59" s="1">
        <v>8</v>
      </c>
      <c r="Z59" s="1">
        <v>2</v>
      </c>
      <c r="AA59" s="1">
        <v>2</v>
      </c>
      <c r="AB59" s="1">
        <v>64</v>
      </c>
      <c r="AC59" s="1">
        <v>6937</v>
      </c>
      <c r="AD59" s="1" t="s">
        <v>123</v>
      </c>
      <c r="AE59" s="1" t="b">
        <v>0</v>
      </c>
      <c r="AF59" s="1" t="s">
        <v>266</v>
      </c>
      <c r="AG59" s="1" t="s">
        <v>89</v>
      </c>
      <c r="AH59" s="1" t="s">
        <v>159</v>
      </c>
      <c r="AI59" s="1" t="s">
        <v>258</v>
      </c>
      <c r="AJ59" s="1" t="s">
        <v>89</v>
      </c>
      <c r="AK59" s="1" t="s">
        <v>83</v>
      </c>
      <c r="AL59" s="1" t="s">
        <v>110</v>
      </c>
      <c r="AM59" s="1" t="s">
        <v>100</v>
      </c>
      <c r="AN59" s="1" t="b">
        <v>0</v>
      </c>
      <c r="AO59" s="10" t="s">
        <v>268</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t="b">
        <v>0</v>
      </c>
      <c r="BI59" s="1" t="b">
        <v>0</v>
      </c>
      <c r="BJ59" s="1">
        <v>3</v>
      </c>
      <c r="BK59" s="1" t="s">
        <v>89</v>
      </c>
      <c r="BL59" s="1">
        <v>210</v>
      </c>
      <c r="BM59" s="1">
        <v>210</v>
      </c>
      <c r="BN59" s="1">
        <v>0</v>
      </c>
      <c r="BO59" s="1" t="b">
        <v>0</v>
      </c>
    </row>
    <row r="60" spans="1:67" ht="15.75" customHeight="1">
      <c r="A60" s="1">
        <v>58</v>
      </c>
      <c r="B60" s="1">
        <v>92</v>
      </c>
      <c r="C60" s="1">
        <v>110361</v>
      </c>
      <c r="D60" s="1" t="s">
        <v>261</v>
      </c>
      <c r="E60" s="1" t="s">
        <v>262</v>
      </c>
      <c r="F60" s="1" t="s">
        <v>263</v>
      </c>
      <c r="G60" s="1" t="s">
        <v>241</v>
      </c>
      <c r="H60" s="1" t="s">
        <v>264</v>
      </c>
      <c r="I60" s="1" t="s">
        <v>167</v>
      </c>
      <c r="J60" s="1" t="s">
        <v>242</v>
      </c>
      <c r="K60" s="8" t="s">
        <v>265</v>
      </c>
      <c r="L60" s="1">
        <v>-117.42586999999899</v>
      </c>
      <c r="M60" s="1">
        <v>33.928569000000003</v>
      </c>
      <c r="N60" s="1">
        <v>-118.232703</v>
      </c>
      <c r="O60" s="1">
        <v>34.04365</v>
      </c>
      <c r="P60" s="1">
        <v>32256</v>
      </c>
      <c r="Q60" s="1">
        <v>45982</v>
      </c>
      <c r="R60" s="1">
        <v>45982</v>
      </c>
      <c r="S60" s="1">
        <v>51644</v>
      </c>
      <c r="T60" s="1">
        <v>51644</v>
      </c>
      <c r="U60" s="1">
        <v>38484</v>
      </c>
      <c r="V60" s="1">
        <v>38484</v>
      </c>
      <c r="W60" s="1">
        <v>2</v>
      </c>
      <c r="X60" s="1">
        <v>2</v>
      </c>
      <c r="Y60" s="1">
        <v>8</v>
      </c>
      <c r="Z60" s="1">
        <v>2</v>
      </c>
      <c r="AA60" s="1">
        <v>2</v>
      </c>
      <c r="AB60" s="1">
        <v>64</v>
      </c>
      <c r="AC60" s="1">
        <v>6937</v>
      </c>
      <c r="AD60" s="1" t="s">
        <v>123</v>
      </c>
      <c r="AE60" s="1" t="b">
        <v>0</v>
      </c>
      <c r="AF60" s="1" t="s">
        <v>266</v>
      </c>
      <c r="AG60" s="1" t="s">
        <v>109</v>
      </c>
      <c r="AH60" s="1" t="s">
        <v>159</v>
      </c>
      <c r="AI60" s="1" t="s">
        <v>160</v>
      </c>
      <c r="AJ60" s="1" t="s">
        <v>109</v>
      </c>
      <c r="AK60" s="1" t="s">
        <v>83</v>
      </c>
      <c r="AL60" s="1" t="s">
        <v>36</v>
      </c>
      <c r="AM60" s="1" t="s">
        <v>100</v>
      </c>
      <c r="AN60" s="1" t="b">
        <v>0</v>
      </c>
      <c r="AO60" s="10" t="s">
        <v>269</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t="b">
        <v>0</v>
      </c>
      <c r="BI60" s="1" t="b">
        <v>0</v>
      </c>
      <c r="BJ60" s="1">
        <v>3</v>
      </c>
      <c r="BK60" s="1" t="s">
        <v>109</v>
      </c>
      <c r="BL60" s="1">
        <v>210</v>
      </c>
      <c r="BM60" s="1">
        <v>210</v>
      </c>
      <c r="BN60" s="1">
        <v>0</v>
      </c>
      <c r="BO60" s="1" t="b">
        <v>0</v>
      </c>
    </row>
    <row r="61" spans="1:67" ht="15.75" customHeight="1">
      <c r="A61" s="1">
        <v>59</v>
      </c>
      <c r="B61" s="1">
        <v>93</v>
      </c>
      <c r="C61" s="1">
        <v>110370</v>
      </c>
      <c r="D61" s="1" t="s">
        <v>270</v>
      </c>
      <c r="E61" s="1" t="s">
        <v>271</v>
      </c>
      <c r="F61" s="1" t="s">
        <v>240</v>
      </c>
      <c r="G61" s="1" t="s">
        <v>241</v>
      </c>
      <c r="H61" s="1" t="s">
        <v>272</v>
      </c>
      <c r="I61" s="1" t="s">
        <v>167</v>
      </c>
      <c r="J61" s="1" t="s">
        <v>242</v>
      </c>
      <c r="K61" s="8" t="s">
        <v>273</v>
      </c>
      <c r="L61" s="1">
        <v>-122.399451</v>
      </c>
      <c r="M61" s="1">
        <v>37.767485000000001</v>
      </c>
      <c r="N61" s="1">
        <v>-122.40068599999999</v>
      </c>
      <c r="O61" s="1">
        <v>37.787748000000001</v>
      </c>
      <c r="P61" s="1">
        <v>47266</v>
      </c>
      <c r="Q61" s="1">
        <v>64906</v>
      </c>
      <c r="R61" s="1">
        <v>64906</v>
      </c>
      <c r="S61" s="1">
        <v>63986</v>
      </c>
      <c r="T61" s="1">
        <v>63986</v>
      </c>
      <c r="U61" s="1">
        <v>53166</v>
      </c>
      <c r="V61" s="1">
        <v>53166</v>
      </c>
      <c r="W61" s="1">
        <v>2</v>
      </c>
      <c r="X61" s="1">
        <v>2</v>
      </c>
      <c r="Y61" s="1">
        <v>8</v>
      </c>
      <c r="Z61" s="1">
        <v>2</v>
      </c>
      <c r="AA61" s="1">
        <v>2</v>
      </c>
      <c r="AB61" s="1">
        <v>65</v>
      </c>
      <c r="AC61" s="1">
        <v>1528</v>
      </c>
      <c r="AD61" s="1" t="s">
        <v>123</v>
      </c>
      <c r="AE61" s="1" t="b">
        <v>0</v>
      </c>
      <c r="AF61" s="1" t="s">
        <v>266</v>
      </c>
      <c r="AG61" s="1" t="s">
        <v>89</v>
      </c>
      <c r="AH61" s="1" t="s">
        <v>159</v>
      </c>
      <c r="AI61" s="1" t="s">
        <v>91</v>
      </c>
      <c r="AJ61" s="1" t="s">
        <v>89</v>
      </c>
      <c r="AK61" s="1" t="s">
        <v>83</v>
      </c>
      <c r="AL61" s="1" t="s">
        <v>36</v>
      </c>
      <c r="AM61" s="1" t="s">
        <v>92</v>
      </c>
      <c r="AN61" s="1" t="b">
        <v>1</v>
      </c>
      <c r="AO61" s="10" t="s">
        <v>274</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t="b">
        <v>1</v>
      </c>
      <c r="BI61" s="1" t="b">
        <v>0</v>
      </c>
      <c r="BJ61" s="1">
        <v>4</v>
      </c>
      <c r="BK61" s="1" t="s">
        <v>89</v>
      </c>
      <c r="BL61" s="1">
        <v>210</v>
      </c>
      <c r="BM61" s="1">
        <v>210</v>
      </c>
      <c r="BN61" s="1">
        <v>0</v>
      </c>
      <c r="BO61" s="1" t="b">
        <v>0</v>
      </c>
    </row>
    <row r="62" spans="1:67" ht="15.75" customHeight="1">
      <c r="A62" s="1">
        <v>60</v>
      </c>
      <c r="B62" s="1">
        <v>94</v>
      </c>
      <c r="C62" s="1">
        <v>110370</v>
      </c>
      <c r="D62" s="1" t="s">
        <v>270</v>
      </c>
      <c r="E62" s="1" t="s">
        <v>271</v>
      </c>
      <c r="F62" s="1" t="s">
        <v>240</v>
      </c>
      <c r="G62" s="1" t="s">
        <v>241</v>
      </c>
      <c r="H62" s="1" t="s">
        <v>272</v>
      </c>
      <c r="I62" s="1" t="s">
        <v>167</v>
      </c>
      <c r="J62" s="1" t="s">
        <v>242</v>
      </c>
      <c r="K62" s="8" t="s">
        <v>273</v>
      </c>
      <c r="L62" s="1">
        <v>-122.399451</v>
      </c>
      <c r="M62" s="1">
        <v>37.767485000000001</v>
      </c>
      <c r="N62" s="1">
        <v>-122.40068599999999</v>
      </c>
      <c r="O62" s="1">
        <v>37.787748000000001</v>
      </c>
      <c r="P62" s="1">
        <v>47266</v>
      </c>
      <c r="Q62" s="1">
        <v>64906</v>
      </c>
      <c r="R62" s="1">
        <v>64906</v>
      </c>
      <c r="S62" s="1">
        <v>63986</v>
      </c>
      <c r="T62" s="1">
        <v>63986</v>
      </c>
      <c r="U62" s="1">
        <v>53166</v>
      </c>
      <c r="V62" s="1">
        <v>53166</v>
      </c>
      <c r="W62" s="1">
        <v>2</v>
      </c>
      <c r="X62" s="1">
        <v>2</v>
      </c>
      <c r="Y62" s="1">
        <v>8</v>
      </c>
      <c r="Z62" s="1">
        <v>2</v>
      </c>
      <c r="AA62" s="1">
        <v>2</v>
      </c>
      <c r="AB62" s="1">
        <v>65</v>
      </c>
      <c r="AC62" s="1">
        <v>1528</v>
      </c>
      <c r="AD62" s="1" t="s">
        <v>123</v>
      </c>
      <c r="AE62" s="1" t="b">
        <v>0</v>
      </c>
      <c r="AF62" s="1" t="s">
        <v>266</v>
      </c>
      <c r="AG62" s="1" t="s">
        <v>89</v>
      </c>
      <c r="AH62" s="1" t="s">
        <v>159</v>
      </c>
      <c r="AI62" s="1" t="s">
        <v>172</v>
      </c>
      <c r="AJ62" s="1" t="s">
        <v>89</v>
      </c>
      <c r="AK62" s="1" t="s">
        <v>79</v>
      </c>
      <c r="AL62" s="1" t="s">
        <v>36</v>
      </c>
      <c r="AM62" s="1" t="s">
        <v>92</v>
      </c>
      <c r="AN62" s="1" t="b">
        <v>1</v>
      </c>
      <c r="AO62" s="10" t="s">
        <v>275</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t="b">
        <v>1</v>
      </c>
      <c r="BI62" s="1" t="b">
        <v>0</v>
      </c>
      <c r="BJ62" s="1">
        <v>4</v>
      </c>
      <c r="BK62" s="1" t="s">
        <v>89</v>
      </c>
      <c r="BL62" s="1">
        <v>210</v>
      </c>
      <c r="BM62" s="1">
        <v>210</v>
      </c>
      <c r="BN62" s="1">
        <v>0</v>
      </c>
      <c r="BO62" s="1" t="b">
        <v>0</v>
      </c>
    </row>
    <row r="63" spans="1:67" ht="15.75" customHeight="1">
      <c r="A63" s="1">
        <v>61</v>
      </c>
      <c r="B63" s="1">
        <v>95</v>
      </c>
      <c r="C63" s="1">
        <v>110370</v>
      </c>
      <c r="D63" s="1" t="s">
        <v>270</v>
      </c>
      <c r="E63" s="1" t="s">
        <v>271</v>
      </c>
      <c r="F63" s="1" t="s">
        <v>240</v>
      </c>
      <c r="G63" s="1" t="s">
        <v>241</v>
      </c>
      <c r="H63" s="1" t="s">
        <v>272</v>
      </c>
      <c r="I63" s="1" t="s">
        <v>167</v>
      </c>
      <c r="J63" s="1" t="s">
        <v>242</v>
      </c>
      <c r="K63" s="8" t="s">
        <v>273</v>
      </c>
      <c r="L63" s="1">
        <v>-122.399451</v>
      </c>
      <c r="M63" s="1">
        <v>37.767485000000001</v>
      </c>
      <c r="N63" s="1">
        <v>-122.40068599999999</v>
      </c>
      <c r="O63" s="1">
        <v>37.787748000000001</v>
      </c>
      <c r="P63" s="1">
        <v>47266</v>
      </c>
      <c r="Q63" s="1">
        <v>64906</v>
      </c>
      <c r="R63" s="1">
        <v>64906</v>
      </c>
      <c r="S63" s="1">
        <v>63986</v>
      </c>
      <c r="T63" s="1">
        <v>63986</v>
      </c>
      <c r="U63" s="1">
        <v>53166</v>
      </c>
      <c r="V63" s="1">
        <v>53166</v>
      </c>
      <c r="W63" s="1">
        <v>2</v>
      </c>
      <c r="X63" s="1">
        <v>2</v>
      </c>
      <c r="Y63" s="1">
        <v>8</v>
      </c>
      <c r="Z63" s="1">
        <v>2</v>
      </c>
      <c r="AA63" s="1">
        <v>2</v>
      </c>
      <c r="AB63" s="1">
        <v>65</v>
      </c>
      <c r="AC63" s="1">
        <v>1528</v>
      </c>
      <c r="AD63" s="1" t="s">
        <v>123</v>
      </c>
      <c r="AE63" s="1" t="b">
        <v>0</v>
      </c>
      <c r="AF63" s="1" t="s">
        <v>266</v>
      </c>
      <c r="AG63" s="1" t="s">
        <v>276</v>
      </c>
      <c r="AH63" s="1" t="s">
        <v>159</v>
      </c>
      <c r="AI63" s="1" t="s">
        <v>277</v>
      </c>
      <c r="AJ63" s="1" t="s">
        <v>89</v>
      </c>
      <c r="AK63" s="1" t="s">
        <v>79</v>
      </c>
      <c r="AL63" s="1" t="s">
        <v>99</v>
      </c>
      <c r="AM63" s="1" t="s">
        <v>100</v>
      </c>
      <c r="AN63" s="1" t="b">
        <v>1</v>
      </c>
      <c r="AO63" s="10" t="s">
        <v>278</v>
      </c>
      <c r="AP63" s="1">
        <v>0</v>
      </c>
      <c r="AQ63" s="1">
        <v>0</v>
      </c>
      <c r="AR63" s="1">
        <v>0</v>
      </c>
      <c r="AS63" s="1">
        <v>0</v>
      </c>
      <c r="AT63" s="1">
        <v>0</v>
      </c>
      <c r="AU63" s="1">
        <v>0</v>
      </c>
      <c r="AV63" s="1">
        <v>0</v>
      </c>
      <c r="AW63" s="1">
        <v>0</v>
      </c>
      <c r="AX63" s="1">
        <v>0</v>
      </c>
      <c r="AY63" s="1">
        <v>0</v>
      </c>
      <c r="AZ63" s="1">
        <v>0</v>
      </c>
      <c r="BA63" s="1">
        <v>0</v>
      </c>
      <c r="BB63" s="1">
        <v>0</v>
      </c>
      <c r="BC63" s="1">
        <v>0</v>
      </c>
      <c r="BD63" s="1">
        <v>0</v>
      </c>
      <c r="BE63" s="1">
        <v>0</v>
      </c>
      <c r="BF63" s="1">
        <v>0</v>
      </c>
      <c r="BG63" s="1">
        <v>0</v>
      </c>
      <c r="BH63" s="1" t="b">
        <v>0</v>
      </c>
      <c r="BI63" s="1" t="b">
        <v>0</v>
      </c>
      <c r="BJ63" s="1">
        <v>4</v>
      </c>
      <c r="BK63" s="1" t="s">
        <v>89</v>
      </c>
      <c r="BL63" s="1">
        <v>210</v>
      </c>
      <c r="BM63" s="1">
        <v>210</v>
      </c>
      <c r="BN63" s="1">
        <v>0</v>
      </c>
      <c r="BO63" s="1" t="b">
        <v>0</v>
      </c>
    </row>
    <row r="64" spans="1:67" ht="15.75" customHeight="1">
      <c r="A64" s="1">
        <v>62</v>
      </c>
      <c r="B64" s="1">
        <v>96</v>
      </c>
      <c r="C64" s="1">
        <v>110370</v>
      </c>
      <c r="D64" s="1" t="s">
        <v>270</v>
      </c>
      <c r="E64" s="1" t="s">
        <v>271</v>
      </c>
      <c r="F64" s="1" t="s">
        <v>240</v>
      </c>
      <c r="G64" s="1" t="s">
        <v>241</v>
      </c>
      <c r="H64" s="1" t="s">
        <v>272</v>
      </c>
      <c r="I64" s="1" t="s">
        <v>167</v>
      </c>
      <c r="J64" s="1" t="s">
        <v>242</v>
      </c>
      <c r="K64" s="8" t="s">
        <v>273</v>
      </c>
      <c r="L64" s="1">
        <v>-122.399451</v>
      </c>
      <c r="M64" s="1">
        <v>37.767485000000001</v>
      </c>
      <c r="N64" s="1">
        <v>-122.40068599999999</v>
      </c>
      <c r="O64" s="1">
        <v>37.787748000000001</v>
      </c>
      <c r="P64" s="1">
        <v>47266</v>
      </c>
      <c r="Q64" s="1">
        <v>64906</v>
      </c>
      <c r="R64" s="1">
        <v>64906</v>
      </c>
      <c r="S64" s="1">
        <v>63986</v>
      </c>
      <c r="T64" s="1">
        <v>63986</v>
      </c>
      <c r="U64" s="1">
        <v>53166</v>
      </c>
      <c r="V64" s="1">
        <v>53166</v>
      </c>
      <c r="W64" s="1">
        <v>2</v>
      </c>
      <c r="X64" s="1">
        <v>2</v>
      </c>
      <c r="Y64" s="1">
        <v>8</v>
      </c>
      <c r="Z64" s="1">
        <v>2</v>
      </c>
      <c r="AA64" s="1">
        <v>2</v>
      </c>
      <c r="AB64" s="1">
        <v>65</v>
      </c>
      <c r="AC64" s="1">
        <v>1528</v>
      </c>
      <c r="AD64" s="1" t="s">
        <v>123</v>
      </c>
      <c r="AE64" s="1" t="b">
        <v>0</v>
      </c>
      <c r="AF64" s="1" t="s">
        <v>266</v>
      </c>
      <c r="AG64" s="1" t="s">
        <v>109</v>
      </c>
      <c r="AH64" s="1" t="s">
        <v>159</v>
      </c>
      <c r="AI64" s="12" t="s">
        <v>279</v>
      </c>
      <c r="AJ64" s="1" t="s">
        <v>109</v>
      </c>
      <c r="AK64" s="1" t="s">
        <v>83</v>
      </c>
      <c r="AL64" s="1" t="s">
        <v>36</v>
      </c>
      <c r="AM64" s="1" t="s">
        <v>100</v>
      </c>
      <c r="AN64" s="1" t="b">
        <v>0</v>
      </c>
      <c r="AO64" s="10" t="s">
        <v>280</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t="b">
        <v>0</v>
      </c>
      <c r="BI64" s="1" t="b">
        <v>0</v>
      </c>
      <c r="BJ64" s="1">
        <v>4</v>
      </c>
      <c r="BK64" s="1" t="s">
        <v>117</v>
      </c>
      <c r="BL64" s="1">
        <v>210</v>
      </c>
      <c r="BM64" s="1">
        <v>210</v>
      </c>
      <c r="BN64" s="1">
        <v>0</v>
      </c>
      <c r="BO64" s="1" t="b">
        <v>0</v>
      </c>
    </row>
    <row r="65" spans="1:67" ht="15.75" customHeight="1">
      <c r="A65" s="1">
        <v>63</v>
      </c>
      <c r="B65" s="1">
        <v>97</v>
      </c>
      <c r="C65" s="1">
        <v>110422</v>
      </c>
      <c r="D65" s="1" t="s">
        <v>281</v>
      </c>
      <c r="E65" s="1" t="s">
        <v>282</v>
      </c>
      <c r="F65" s="1" t="s">
        <v>283</v>
      </c>
      <c r="G65" s="1" t="s">
        <v>241</v>
      </c>
      <c r="H65" s="1">
        <v>93407</v>
      </c>
      <c r="I65" s="1" t="s">
        <v>167</v>
      </c>
      <c r="J65" s="1" t="s">
        <v>242</v>
      </c>
      <c r="K65" s="8" t="s">
        <v>284</v>
      </c>
      <c r="L65" s="1">
        <v>-120.65731100000001</v>
      </c>
      <c r="M65" s="1">
        <v>35.299512999999997</v>
      </c>
      <c r="N65" s="1">
        <v>-120.65731100000001</v>
      </c>
      <c r="O65" s="1">
        <v>35.299512999999997</v>
      </c>
      <c r="P65" s="1">
        <v>9432</v>
      </c>
      <c r="Q65" s="1">
        <v>27153</v>
      </c>
      <c r="R65" s="1">
        <v>39033</v>
      </c>
      <c r="S65" s="1">
        <v>27153</v>
      </c>
      <c r="T65" s="1">
        <v>39033</v>
      </c>
      <c r="U65" s="1">
        <v>14019</v>
      </c>
      <c r="V65" s="1">
        <v>25899</v>
      </c>
      <c r="W65" s="1">
        <v>2</v>
      </c>
      <c r="X65" s="1">
        <v>2</v>
      </c>
      <c r="Y65" s="1">
        <v>8</v>
      </c>
      <c r="Z65" s="1">
        <v>1</v>
      </c>
      <c r="AA65" s="1">
        <v>1</v>
      </c>
      <c r="AB65" s="1">
        <v>29</v>
      </c>
      <c r="AC65" s="1">
        <v>20426</v>
      </c>
      <c r="AD65" s="1" t="s">
        <v>73</v>
      </c>
      <c r="AE65" s="1" t="b">
        <v>0</v>
      </c>
      <c r="AF65" s="1" t="s">
        <v>285</v>
      </c>
      <c r="AG65" s="1" t="s">
        <v>89</v>
      </c>
      <c r="AH65" s="1" t="s">
        <v>90</v>
      </c>
      <c r="AI65" s="1" t="s">
        <v>91</v>
      </c>
      <c r="AJ65" s="1" t="s">
        <v>89</v>
      </c>
      <c r="AK65" s="1" t="s">
        <v>83</v>
      </c>
      <c r="AL65" s="1" t="s">
        <v>36</v>
      </c>
      <c r="AM65" s="1" t="s">
        <v>92</v>
      </c>
      <c r="AN65" s="1" t="b">
        <v>0</v>
      </c>
      <c r="AO65" s="10" t="s">
        <v>286</v>
      </c>
      <c r="AP65" s="1">
        <v>1</v>
      </c>
      <c r="AQ65" s="1">
        <v>0</v>
      </c>
      <c r="AR65" s="1">
        <v>0</v>
      </c>
      <c r="AS65" s="1">
        <v>0</v>
      </c>
      <c r="AT65" s="1">
        <v>0</v>
      </c>
      <c r="AU65" s="1">
        <v>0</v>
      </c>
      <c r="AV65" s="1">
        <v>0</v>
      </c>
      <c r="AW65" s="1">
        <v>0</v>
      </c>
      <c r="AX65" s="1">
        <v>0</v>
      </c>
      <c r="AY65" s="1">
        <v>0</v>
      </c>
      <c r="AZ65" s="1">
        <v>0</v>
      </c>
      <c r="BA65" s="1">
        <v>0</v>
      </c>
      <c r="BB65" s="1">
        <v>0</v>
      </c>
      <c r="BC65" s="1">
        <v>0</v>
      </c>
      <c r="BD65" s="1">
        <v>1</v>
      </c>
      <c r="BE65" s="1">
        <v>0</v>
      </c>
      <c r="BF65" s="1">
        <v>0</v>
      </c>
      <c r="BG65" s="1">
        <v>0</v>
      </c>
      <c r="BH65" s="1" t="b">
        <v>1</v>
      </c>
      <c r="BI65" s="1" t="b">
        <v>0</v>
      </c>
      <c r="BJ65" s="1">
        <v>8</v>
      </c>
      <c r="BK65" s="1" t="s">
        <v>89</v>
      </c>
      <c r="BL65" s="1">
        <v>210</v>
      </c>
      <c r="BM65" s="1">
        <v>210</v>
      </c>
      <c r="BN65" s="1">
        <v>0</v>
      </c>
      <c r="BO65" s="1" t="b">
        <v>0</v>
      </c>
    </row>
    <row r="66" spans="1:67" ht="15.75" customHeight="1">
      <c r="A66" s="1">
        <v>64</v>
      </c>
      <c r="B66" s="1">
        <v>98</v>
      </c>
      <c r="C66" s="1">
        <v>110422</v>
      </c>
      <c r="D66" s="1" t="s">
        <v>281</v>
      </c>
      <c r="E66" s="1" t="s">
        <v>282</v>
      </c>
      <c r="F66" s="1" t="s">
        <v>283</v>
      </c>
      <c r="G66" s="1" t="s">
        <v>241</v>
      </c>
      <c r="H66" s="1">
        <v>93407</v>
      </c>
      <c r="I66" s="1" t="s">
        <v>167</v>
      </c>
      <c r="J66" s="1" t="s">
        <v>242</v>
      </c>
      <c r="K66" s="8" t="s">
        <v>284</v>
      </c>
      <c r="L66" s="1">
        <v>-120.65731100000001</v>
      </c>
      <c r="M66" s="1">
        <v>35.299512999999997</v>
      </c>
      <c r="N66" s="1">
        <v>-120.65731100000001</v>
      </c>
      <c r="O66" s="1">
        <v>35.299512999999997</v>
      </c>
      <c r="P66" s="1">
        <v>9432</v>
      </c>
      <c r="Q66" s="1">
        <v>27153</v>
      </c>
      <c r="R66" s="1">
        <v>39033</v>
      </c>
      <c r="S66" s="1">
        <v>27153</v>
      </c>
      <c r="T66" s="1">
        <v>39033</v>
      </c>
      <c r="U66" s="1">
        <v>14019</v>
      </c>
      <c r="V66" s="1">
        <v>25899</v>
      </c>
      <c r="W66" s="1">
        <v>2</v>
      </c>
      <c r="X66" s="1">
        <v>2</v>
      </c>
      <c r="Y66" s="1">
        <v>8</v>
      </c>
      <c r="Z66" s="1">
        <v>1</v>
      </c>
      <c r="AA66" s="1">
        <v>1</v>
      </c>
      <c r="AB66" s="1">
        <v>29</v>
      </c>
      <c r="AC66" s="1">
        <v>20426</v>
      </c>
      <c r="AD66" s="1" t="s">
        <v>73</v>
      </c>
      <c r="AE66" s="1" t="b">
        <v>0</v>
      </c>
      <c r="AF66" s="1" t="s">
        <v>285</v>
      </c>
      <c r="AG66" s="1" t="s">
        <v>287</v>
      </c>
      <c r="AH66" s="1" t="s">
        <v>90</v>
      </c>
      <c r="AI66" s="1" t="s">
        <v>288</v>
      </c>
      <c r="AJ66" s="1" t="s">
        <v>135</v>
      </c>
      <c r="AK66" s="1" t="s">
        <v>79</v>
      </c>
      <c r="AL66" s="1" t="s">
        <v>99</v>
      </c>
      <c r="AM66" s="1" t="s">
        <v>100</v>
      </c>
      <c r="AN66" s="1" t="b">
        <v>0</v>
      </c>
      <c r="AO66" s="10" t="s">
        <v>289</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t="b">
        <v>0</v>
      </c>
      <c r="BI66" s="1" t="b">
        <v>0</v>
      </c>
      <c r="BJ66" s="1">
        <v>8</v>
      </c>
      <c r="BK66" s="1" t="s">
        <v>117</v>
      </c>
      <c r="BL66" s="1">
        <v>210</v>
      </c>
      <c r="BM66" s="1">
        <v>210</v>
      </c>
      <c r="BN66" s="1">
        <v>0</v>
      </c>
      <c r="BO66" s="1" t="b">
        <v>0</v>
      </c>
    </row>
    <row r="67" spans="1:67" ht="15.75" customHeight="1">
      <c r="A67" s="1">
        <v>65</v>
      </c>
      <c r="B67" s="1">
        <v>99</v>
      </c>
      <c r="C67" s="1">
        <v>110422</v>
      </c>
      <c r="D67" s="1" t="s">
        <v>281</v>
      </c>
      <c r="E67" s="1" t="s">
        <v>282</v>
      </c>
      <c r="F67" s="1" t="s">
        <v>283</v>
      </c>
      <c r="G67" s="1" t="s">
        <v>241</v>
      </c>
      <c r="H67" s="1">
        <v>93407</v>
      </c>
      <c r="I67" s="1" t="s">
        <v>167</v>
      </c>
      <c r="J67" s="1" t="s">
        <v>242</v>
      </c>
      <c r="K67" s="8" t="s">
        <v>284</v>
      </c>
      <c r="L67" s="1">
        <v>-120.65731100000001</v>
      </c>
      <c r="M67" s="1">
        <v>35.299512999999997</v>
      </c>
      <c r="N67" s="1">
        <v>-120.65731100000001</v>
      </c>
      <c r="O67" s="1">
        <v>35.299512999999997</v>
      </c>
      <c r="P67" s="1">
        <v>9432</v>
      </c>
      <c r="Q67" s="1">
        <v>27153</v>
      </c>
      <c r="R67" s="1">
        <v>39033</v>
      </c>
      <c r="S67" s="1">
        <v>27153</v>
      </c>
      <c r="T67" s="1">
        <v>39033</v>
      </c>
      <c r="U67" s="1">
        <v>14019</v>
      </c>
      <c r="V67" s="1">
        <v>25899</v>
      </c>
      <c r="W67" s="1">
        <v>2</v>
      </c>
      <c r="X67" s="1">
        <v>2</v>
      </c>
      <c r="Y67" s="1">
        <v>8</v>
      </c>
      <c r="Z67" s="1">
        <v>1</v>
      </c>
      <c r="AA67" s="1">
        <v>1</v>
      </c>
      <c r="AB67" s="1">
        <v>29</v>
      </c>
      <c r="AC67" s="1">
        <v>20426</v>
      </c>
      <c r="AD67" s="1" t="s">
        <v>73</v>
      </c>
      <c r="AE67" s="1" t="b">
        <v>0</v>
      </c>
      <c r="AF67" s="1" t="s">
        <v>285</v>
      </c>
      <c r="AG67" s="1" t="s">
        <v>89</v>
      </c>
      <c r="AH67" s="1" t="s">
        <v>90</v>
      </c>
      <c r="AI67" s="1" t="s">
        <v>236</v>
      </c>
      <c r="AJ67" s="1" t="s">
        <v>89</v>
      </c>
      <c r="AK67" s="1" t="s">
        <v>79</v>
      </c>
      <c r="AL67" s="1" t="s">
        <v>99</v>
      </c>
      <c r="AM67" s="1" t="s">
        <v>100</v>
      </c>
      <c r="AN67" s="1" t="b">
        <v>0</v>
      </c>
      <c r="AO67" s="10" t="s">
        <v>290</v>
      </c>
      <c r="AP67" s="1">
        <v>1</v>
      </c>
      <c r="AQ67" s="1">
        <v>0</v>
      </c>
      <c r="AR67" s="1">
        <v>0</v>
      </c>
      <c r="AS67" s="1">
        <v>0</v>
      </c>
      <c r="AT67" s="1">
        <v>0</v>
      </c>
      <c r="AU67" s="1">
        <v>0</v>
      </c>
      <c r="AV67" s="1">
        <v>0</v>
      </c>
      <c r="AW67" s="1">
        <v>0</v>
      </c>
      <c r="AX67" s="1">
        <v>0</v>
      </c>
      <c r="AY67" s="1">
        <v>0</v>
      </c>
      <c r="AZ67" s="1">
        <v>0</v>
      </c>
      <c r="BA67" s="1">
        <v>0</v>
      </c>
      <c r="BB67" s="1">
        <v>0</v>
      </c>
      <c r="BC67" s="1">
        <v>0</v>
      </c>
      <c r="BD67" s="1">
        <v>1</v>
      </c>
      <c r="BE67" s="1">
        <v>0</v>
      </c>
      <c r="BF67" s="1">
        <v>0</v>
      </c>
      <c r="BG67" s="1">
        <v>0</v>
      </c>
      <c r="BH67" s="1" t="b">
        <v>0</v>
      </c>
      <c r="BI67" s="1" t="b">
        <v>0</v>
      </c>
      <c r="BJ67" s="1">
        <v>8</v>
      </c>
      <c r="BK67" s="1" t="s">
        <v>89</v>
      </c>
      <c r="BL67" s="1">
        <v>210</v>
      </c>
      <c r="BM67" s="1">
        <v>210</v>
      </c>
      <c r="BN67" s="1">
        <v>0</v>
      </c>
      <c r="BO67" s="1" t="b">
        <v>0</v>
      </c>
    </row>
    <row r="68" spans="1:67" ht="15.75" customHeight="1">
      <c r="A68" s="1">
        <v>66</v>
      </c>
      <c r="B68" s="1">
        <v>100</v>
      </c>
      <c r="C68" s="1">
        <v>110422</v>
      </c>
      <c r="D68" s="1" t="s">
        <v>281</v>
      </c>
      <c r="E68" s="1" t="s">
        <v>282</v>
      </c>
      <c r="F68" s="1" t="s">
        <v>283</v>
      </c>
      <c r="G68" s="1" t="s">
        <v>241</v>
      </c>
      <c r="H68" s="1">
        <v>93407</v>
      </c>
      <c r="I68" s="1" t="s">
        <v>167</v>
      </c>
      <c r="J68" s="1" t="s">
        <v>242</v>
      </c>
      <c r="K68" s="8" t="s">
        <v>284</v>
      </c>
      <c r="L68" s="1">
        <v>-120.65731100000001</v>
      </c>
      <c r="M68" s="1">
        <v>35.299512999999997</v>
      </c>
      <c r="N68" s="1">
        <v>-120.65731100000001</v>
      </c>
      <c r="O68" s="1">
        <v>35.299512999999997</v>
      </c>
      <c r="P68" s="1">
        <v>9432</v>
      </c>
      <c r="Q68" s="1">
        <v>27153</v>
      </c>
      <c r="R68" s="1">
        <v>39033</v>
      </c>
      <c r="S68" s="1">
        <v>27153</v>
      </c>
      <c r="T68" s="1">
        <v>39033</v>
      </c>
      <c r="U68" s="1">
        <v>14019</v>
      </c>
      <c r="V68" s="1">
        <v>25899</v>
      </c>
      <c r="W68" s="1">
        <v>2</v>
      </c>
      <c r="X68" s="1">
        <v>2</v>
      </c>
      <c r="Y68" s="1">
        <v>8</v>
      </c>
      <c r="Z68" s="1">
        <v>1</v>
      </c>
      <c r="AA68" s="1">
        <v>1</v>
      </c>
      <c r="AB68" s="1">
        <v>29</v>
      </c>
      <c r="AC68" s="1">
        <v>20426</v>
      </c>
      <c r="AD68" s="1" t="s">
        <v>73</v>
      </c>
      <c r="AE68" s="1" t="b">
        <v>0</v>
      </c>
      <c r="AF68" s="1" t="s">
        <v>285</v>
      </c>
      <c r="AG68" s="12" t="s">
        <v>291</v>
      </c>
      <c r="AH68" s="1" t="s">
        <v>90</v>
      </c>
      <c r="AI68" s="1" t="s">
        <v>292</v>
      </c>
      <c r="AJ68" s="1" t="s">
        <v>78</v>
      </c>
      <c r="AK68" s="1" t="s">
        <v>79</v>
      </c>
      <c r="AL68" s="1" t="s">
        <v>36</v>
      </c>
      <c r="AM68" s="1" t="s">
        <v>80</v>
      </c>
      <c r="AN68" s="1" t="b">
        <v>0</v>
      </c>
      <c r="AO68" s="10" t="s">
        <v>293</v>
      </c>
      <c r="AP68" s="1">
        <v>0</v>
      </c>
      <c r="AQ68" s="1">
        <v>0</v>
      </c>
      <c r="AR68" s="1">
        <v>0</v>
      </c>
      <c r="AS68" s="1">
        <v>1</v>
      </c>
      <c r="AT68" s="1">
        <v>0</v>
      </c>
      <c r="AU68" s="1">
        <v>0</v>
      </c>
      <c r="AV68" s="1">
        <v>0</v>
      </c>
      <c r="AW68" s="1">
        <v>0</v>
      </c>
      <c r="AX68" s="1">
        <v>0</v>
      </c>
      <c r="AY68" s="1">
        <v>0</v>
      </c>
      <c r="AZ68" s="1">
        <v>0</v>
      </c>
      <c r="BA68" s="1">
        <v>0</v>
      </c>
      <c r="BB68" s="1">
        <v>1</v>
      </c>
      <c r="BC68" s="1">
        <v>0</v>
      </c>
      <c r="BD68" s="1">
        <v>0</v>
      </c>
      <c r="BE68" s="1">
        <v>0</v>
      </c>
      <c r="BF68" s="1">
        <v>0</v>
      </c>
      <c r="BG68" s="1">
        <v>0</v>
      </c>
      <c r="BH68" s="1" t="b">
        <v>1</v>
      </c>
      <c r="BI68" s="1" t="b">
        <v>0</v>
      </c>
      <c r="BJ68" s="1">
        <v>8</v>
      </c>
      <c r="BK68" s="1" t="s">
        <v>78</v>
      </c>
      <c r="BL68" s="1">
        <v>210</v>
      </c>
      <c r="BM68" s="1">
        <v>210</v>
      </c>
      <c r="BN68" s="1">
        <v>1</v>
      </c>
      <c r="BO68" s="1" t="b">
        <v>1</v>
      </c>
    </row>
    <row r="69" spans="1:67" ht="15.75" customHeight="1">
      <c r="A69" s="1">
        <v>67</v>
      </c>
      <c r="B69" s="1">
        <v>101</v>
      </c>
      <c r="C69" s="1">
        <v>110422</v>
      </c>
      <c r="D69" s="1" t="s">
        <v>281</v>
      </c>
      <c r="E69" s="1" t="s">
        <v>282</v>
      </c>
      <c r="F69" s="1" t="s">
        <v>283</v>
      </c>
      <c r="G69" s="1" t="s">
        <v>241</v>
      </c>
      <c r="H69" s="1">
        <v>93407</v>
      </c>
      <c r="I69" s="1" t="s">
        <v>167</v>
      </c>
      <c r="J69" s="1" t="s">
        <v>242</v>
      </c>
      <c r="K69" s="8" t="s">
        <v>284</v>
      </c>
      <c r="L69" s="1">
        <v>-120.65731100000001</v>
      </c>
      <c r="M69" s="1">
        <v>35.299512999999997</v>
      </c>
      <c r="N69" s="1">
        <v>-120.65731100000001</v>
      </c>
      <c r="O69" s="1">
        <v>35.299512999999997</v>
      </c>
      <c r="P69" s="1">
        <v>9432</v>
      </c>
      <c r="Q69" s="1">
        <v>27153</v>
      </c>
      <c r="R69" s="1">
        <v>39033</v>
      </c>
      <c r="S69" s="1">
        <v>27153</v>
      </c>
      <c r="T69" s="1">
        <v>39033</v>
      </c>
      <c r="U69" s="1">
        <v>14019</v>
      </c>
      <c r="V69" s="1">
        <v>25899</v>
      </c>
      <c r="W69" s="1">
        <v>2</v>
      </c>
      <c r="X69" s="1">
        <v>2</v>
      </c>
      <c r="Y69" s="1">
        <v>8</v>
      </c>
      <c r="Z69" s="1">
        <v>1</v>
      </c>
      <c r="AA69" s="1">
        <v>1</v>
      </c>
      <c r="AB69" s="1">
        <v>29</v>
      </c>
      <c r="AC69" s="1">
        <v>20426</v>
      </c>
      <c r="AD69" s="1" t="s">
        <v>73</v>
      </c>
      <c r="AE69" s="1" t="b">
        <v>0</v>
      </c>
      <c r="AF69" s="1" t="s">
        <v>285</v>
      </c>
      <c r="AG69" s="1" t="s">
        <v>94</v>
      </c>
      <c r="AH69" s="1" t="s">
        <v>90</v>
      </c>
      <c r="AI69" s="1" t="s">
        <v>146</v>
      </c>
      <c r="AJ69" s="1" t="s">
        <v>94</v>
      </c>
      <c r="AK69" s="1" t="s">
        <v>83</v>
      </c>
      <c r="AL69" s="1" t="s">
        <v>36</v>
      </c>
      <c r="AM69" s="1" t="s">
        <v>96</v>
      </c>
      <c r="AN69" s="1" t="b">
        <v>0</v>
      </c>
      <c r="AO69" s="10" t="s">
        <v>294</v>
      </c>
      <c r="AP69" s="1">
        <v>0</v>
      </c>
      <c r="AQ69" s="1">
        <v>0</v>
      </c>
      <c r="AR69" s="1">
        <v>0</v>
      </c>
      <c r="AS69" s="1">
        <v>0</v>
      </c>
      <c r="AT69" s="1">
        <v>0</v>
      </c>
      <c r="AU69" s="1">
        <v>0</v>
      </c>
      <c r="AV69" s="1">
        <v>0</v>
      </c>
      <c r="AW69" s="1">
        <v>0</v>
      </c>
      <c r="AX69" s="1">
        <v>0</v>
      </c>
      <c r="AY69" s="1">
        <v>0</v>
      </c>
      <c r="AZ69" s="1">
        <v>0</v>
      </c>
      <c r="BA69" s="1">
        <v>0</v>
      </c>
      <c r="BB69" s="1">
        <v>0</v>
      </c>
      <c r="BC69" s="1">
        <v>0</v>
      </c>
      <c r="BD69" s="1">
        <v>0</v>
      </c>
      <c r="BE69" s="1">
        <v>0</v>
      </c>
      <c r="BF69" s="1">
        <v>0</v>
      </c>
      <c r="BG69" s="1">
        <v>0</v>
      </c>
      <c r="BH69" s="1" t="b">
        <v>1</v>
      </c>
      <c r="BI69" s="1" t="b">
        <v>0</v>
      </c>
      <c r="BJ69" s="1">
        <v>8</v>
      </c>
      <c r="BK69" s="1" t="s">
        <v>94</v>
      </c>
      <c r="BL69" s="1">
        <v>210</v>
      </c>
      <c r="BM69" s="1">
        <v>210</v>
      </c>
      <c r="BN69" s="1">
        <v>0</v>
      </c>
      <c r="BO69" s="1" t="b">
        <v>0</v>
      </c>
    </row>
    <row r="70" spans="1:67" ht="15.75" customHeight="1">
      <c r="A70" s="1">
        <v>68</v>
      </c>
      <c r="B70" s="1">
        <v>102</v>
      </c>
      <c r="C70" s="1">
        <v>110422</v>
      </c>
      <c r="D70" s="1" t="s">
        <v>281</v>
      </c>
      <c r="E70" s="1" t="s">
        <v>282</v>
      </c>
      <c r="F70" s="1" t="s">
        <v>283</v>
      </c>
      <c r="G70" s="1" t="s">
        <v>241</v>
      </c>
      <c r="H70" s="1">
        <v>93407</v>
      </c>
      <c r="I70" s="1" t="s">
        <v>167</v>
      </c>
      <c r="J70" s="1" t="s">
        <v>242</v>
      </c>
      <c r="K70" s="8" t="s">
        <v>284</v>
      </c>
      <c r="L70" s="1">
        <v>-120.65731100000001</v>
      </c>
      <c r="M70" s="1">
        <v>35.299512999999997</v>
      </c>
      <c r="N70" s="1">
        <v>-120.65731100000001</v>
      </c>
      <c r="O70" s="1">
        <v>35.299512999999997</v>
      </c>
      <c r="P70" s="1">
        <v>9432</v>
      </c>
      <c r="Q70" s="1">
        <v>27153</v>
      </c>
      <c r="R70" s="1">
        <v>39033</v>
      </c>
      <c r="S70" s="1">
        <v>27153</v>
      </c>
      <c r="T70" s="1">
        <v>39033</v>
      </c>
      <c r="U70" s="1">
        <v>14019</v>
      </c>
      <c r="V70" s="1">
        <v>25899</v>
      </c>
      <c r="W70" s="1">
        <v>2</v>
      </c>
      <c r="X70" s="1">
        <v>2</v>
      </c>
      <c r="Y70" s="1">
        <v>8</v>
      </c>
      <c r="Z70" s="1">
        <v>1</v>
      </c>
      <c r="AA70" s="1">
        <v>1</v>
      </c>
      <c r="AB70" s="1">
        <v>29</v>
      </c>
      <c r="AC70" s="1">
        <v>20426</v>
      </c>
      <c r="AD70" s="1" t="s">
        <v>73</v>
      </c>
      <c r="AE70" s="1" t="b">
        <v>0</v>
      </c>
      <c r="AF70" s="1" t="s">
        <v>285</v>
      </c>
      <c r="AG70" s="1" t="s">
        <v>287</v>
      </c>
      <c r="AH70" s="1" t="s">
        <v>90</v>
      </c>
      <c r="AI70" s="1" t="s">
        <v>295</v>
      </c>
      <c r="AJ70" s="1" t="s">
        <v>135</v>
      </c>
      <c r="AK70" s="1" t="s">
        <v>83</v>
      </c>
      <c r="AL70" s="1" t="s">
        <v>36</v>
      </c>
      <c r="AM70" s="1" t="s">
        <v>296</v>
      </c>
      <c r="AN70" s="1" t="b">
        <v>0</v>
      </c>
      <c r="AO70" s="10" t="s">
        <v>297</v>
      </c>
      <c r="AP70" s="1">
        <v>0</v>
      </c>
      <c r="AQ70" s="1">
        <v>0</v>
      </c>
      <c r="AR70" s="1">
        <v>0</v>
      </c>
      <c r="AS70" s="1">
        <v>0</v>
      </c>
      <c r="AT70" s="1">
        <v>0</v>
      </c>
      <c r="AU70" s="1">
        <v>0</v>
      </c>
      <c r="AV70" s="1">
        <v>0</v>
      </c>
      <c r="AW70" s="1">
        <v>0</v>
      </c>
      <c r="AX70" s="1">
        <v>0</v>
      </c>
      <c r="AY70" s="1">
        <v>0</v>
      </c>
      <c r="AZ70" s="1">
        <v>0</v>
      </c>
      <c r="BA70" s="1">
        <v>0</v>
      </c>
      <c r="BB70" s="1">
        <v>0</v>
      </c>
      <c r="BC70" s="1">
        <v>0</v>
      </c>
      <c r="BD70" s="1">
        <v>0</v>
      </c>
      <c r="BE70" s="1">
        <v>0</v>
      </c>
      <c r="BF70" s="1">
        <v>0</v>
      </c>
      <c r="BG70" s="1">
        <v>0</v>
      </c>
      <c r="BH70" s="1" t="b">
        <v>1</v>
      </c>
      <c r="BI70" s="1" t="b">
        <v>0</v>
      </c>
      <c r="BJ70" s="1">
        <v>8</v>
      </c>
      <c r="BK70" s="1" t="s">
        <v>117</v>
      </c>
      <c r="BL70" s="1">
        <v>210</v>
      </c>
      <c r="BM70" s="1">
        <v>210</v>
      </c>
      <c r="BN70" s="1">
        <v>0</v>
      </c>
      <c r="BO70" s="1" t="b">
        <v>0</v>
      </c>
    </row>
    <row r="71" spans="1:67" ht="15.75" customHeight="1">
      <c r="A71" s="1">
        <v>69</v>
      </c>
      <c r="B71" s="1">
        <v>103</v>
      </c>
      <c r="C71" s="1">
        <v>110422</v>
      </c>
      <c r="D71" s="1" t="s">
        <v>281</v>
      </c>
      <c r="E71" s="1" t="s">
        <v>282</v>
      </c>
      <c r="F71" s="1" t="s">
        <v>283</v>
      </c>
      <c r="G71" s="1" t="s">
        <v>241</v>
      </c>
      <c r="H71" s="1">
        <v>93407</v>
      </c>
      <c r="I71" s="1" t="s">
        <v>167</v>
      </c>
      <c r="J71" s="1" t="s">
        <v>242</v>
      </c>
      <c r="K71" s="8" t="s">
        <v>284</v>
      </c>
      <c r="L71" s="1">
        <v>-120.65731100000001</v>
      </c>
      <c r="M71" s="1">
        <v>35.299512999999997</v>
      </c>
      <c r="N71" s="1">
        <v>-120.65731100000001</v>
      </c>
      <c r="O71" s="1">
        <v>35.299512999999997</v>
      </c>
      <c r="P71" s="1">
        <v>9432</v>
      </c>
      <c r="Q71" s="1">
        <v>27153</v>
      </c>
      <c r="R71" s="1">
        <v>39033</v>
      </c>
      <c r="S71" s="1">
        <v>27153</v>
      </c>
      <c r="T71" s="1">
        <v>39033</v>
      </c>
      <c r="U71" s="1">
        <v>14019</v>
      </c>
      <c r="V71" s="1">
        <v>25899</v>
      </c>
      <c r="W71" s="1">
        <v>2</v>
      </c>
      <c r="X71" s="1">
        <v>2</v>
      </c>
      <c r="Y71" s="1">
        <v>8</v>
      </c>
      <c r="Z71" s="1">
        <v>1</v>
      </c>
      <c r="AA71" s="1">
        <v>1</v>
      </c>
      <c r="AB71" s="1">
        <v>29</v>
      </c>
      <c r="AC71" s="1">
        <v>20426</v>
      </c>
      <c r="AD71" s="1" t="s">
        <v>73</v>
      </c>
      <c r="AE71" s="1" t="b">
        <v>0</v>
      </c>
      <c r="AF71" s="1" t="s">
        <v>285</v>
      </c>
      <c r="AG71" s="1" t="s">
        <v>298</v>
      </c>
      <c r="AH71" s="1" t="s">
        <v>90</v>
      </c>
      <c r="AI71" s="1" t="s">
        <v>299</v>
      </c>
      <c r="AJ71" s="1" t="s">
        <v>135</v>
      </c>
      <c r="AK71" s="1" t="s">
        <v>83</v>
      </c>
      <c r="AL71" s="1" t="s">
        <v>36</v>
      </c>
      <c r="AM71" s="1" t="s">
        <v>300</v>
      </c>
      <c r="AN71" s="1" t="b">
        <v>0</v>
      </c>
      <c r="AO71" s="10" t="s">
        <v>301</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t="b">
        <v>1</v>
      </c>
      <c r="BI71" s="1" t="b">
        <v>0</v>
      </c>
      <c r="BJ71" s="1">
        <v>8</v>
      </c>
      <c r="BK71" s="1" t="s">
        <v>117</v>
      </c>
      <c r="BL71" s="1">
        <v>210</v>
      </c>
      <c r="BM71" s="1">
        <v>210</v>
      </c>
      <c r="BN71" s="1">
        <v>0</v>
      </c>
      <c r="BO71" s="1" t="b">
        <v>0</v>
      </c>
    </row>
    <row r="72" spans="1:67" ht="15.75" customHeight="1">
      <c r="A72" s="1">
        <v>70</v>
      </c>
      <c r="B72" s="1">
        <v>104</v>
      </c>
      <c r="C72" s="1">
        <v>110422</v>
      </c>
      <c r="D72" s="1" t="s">
        <v>281</v>
      </c>
      <c r="E72" s="1" t="s">
        <v>282</v>
      </c>
      <c r="F72" s="1" t="s">
        <v>283</v>
      </c>
      <c r="G72" s="1" t="s">
        <v>241</v>
      </c>
      <c r="H72" s="1">
        <v>93407</v>
      </c>
      <c r="I72" s="1" t="s">
        <v>167</v>
      </c>
      <c r="J72" s="1" t="s">
        <v>242</v>
      </c>
      <c r="K72" s="8" t="s">
        <v>284</v>
      </c>
      <c r="L72" s="1">
        <v>-120.65731100000001</v>
      </c>
      <c r="M72" s="1">
        <v>35.299512999999997</v>
      </c>
      <c r="N72" s="1">
        <v>-120.65731100000001</v>
      </c>
      <c r="O72" s="1">
        <v>35.299512999999997</v>
      </c>
      <c r="P72" s="1">
        <v>9432</v>
      </c>
      <c r="Q72" s="1">
        <v>27153</v>
      </c>
      <c r="R72" s="1">
        <v>39033</v>
      </c>
      <c r="S72" s="1">
        <v>27153</v>
      </c>
      <c r="T72" s="1">
        <v>39033</v>
      </c>
      <c r="U72" s="1">
        <v>14019</v>
      </c>
      <c r="V72" s="1">
        <v>25899</v>
      </c>
      <c r="W72" s="1">
        <v>2</v>
      </c>
      <c r="X72" s="1">
        <v>2</v>
      </c>
      <c r="Y72" s="1">
        <v>8</v>
      </c>
      <c r="Z72" s="1">
        <v>1</v>
      </c>
      <c r="AA72" s="1">
        <v>1</v>
      </c>
      <c r="AB72" s="1">
        <v>29</v>
      </c>
      <c r="AC72" s="1">
        <v>20426</v>
      </c>
      <c r="AD72" s="1" t="s">
        <v>73</v>
      </c>
      <c r="AE72" s="1" t="b">
        <v>0</v>
      </c>
      <c r="AF72" s="1" t="s">
        <v>285</v>
      </c>
      <c r="AG72" s="12" t="s">
        <v>291</v>
      </c>
      <c r="AH72" s="1" t="s">
        <v>90</v>
      </c>
      <c r="AI72" s="1" t="s">
        <v>302</v>
      </c>
      <c r="AJ72" s="1" t="s">
        <v>78</v>
      </c>
      <c r="AK72" s="1" t="s">
        <v>83</v>
      </c>
      <c r="AL72" s="1" t="s">
        <v>36</v>
      </c>
      <c r="AM72" s="1" t="s">
        <v>80</v>
      </c>
      <c r="AN72" s="1" t="b">
        <v>0</v>
      </c>
      <c r="AO72" s="10" t="s">
        <v>303</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t="b">
        <v>1</v>
      </c>
      <c r="BI72" s="1" t="b">
        <v>0</v>
      </c>
      <c r="BJ72" s="1">
        <v>8</v>
      </c>
      <c r="BK72" s="1" t="s">
        <v>78</v>
      </c>
      <c r="BL72" s="1">
        <v>210</v>
      </c>
      <c r="BM72" s="1">
        <v>210</v>
      </c>
      <c r="BN72" s="1">
        <v>0</v>
      </c>
      <c r="BO72" s="1" t="b">
        <v>0</v>
      </c>
    </row>
    <row r="73" spans="1:67" ht="15.75" customHeight="1">
      <c r="A73" s="1">
        <v>71</v>
      </c>
      <c r="B73" s="1">
        <v>105</v>
      </c>
      <c r="C73" s="1">
        <v>110529</v>
      </c>
      <c r="D73" s="1" t="s">
        <v>304</v>
      </c>
      <c r="E73" s="1" t="s">
        <v>305</v>
      </c>
      <c r="F73" s="1" t="s">
        <v>306</v>
      </c>
      <c r="G73" s="1" t="s">
        <v>241</v>
      </c>
      <c r="H73" s="1">
        <v>91768</v>
      </c>
      <c r="I73" s="1" t="s">
        <v>167</v>
      </c>
      <c r="J73" s="1" t="s">
        <v>242</v>
      </c>
      <c r="K73" s="8" t="s">
        <v>307</v>
      </c>
      <c r="L73" s="1">
        <v>-117.819019</v>
      </c>
      <c r="M73" s="1">
        <v>34.054272999999903</v>
      </c>
      <c r="N73" s="1">
        <v>-118.232703</v>
      </c>
      <c r="O73" s="1">
        <v>34.04365</v>
      </c>
      <c r="P73" s="1">
        <v>7339</v>
      </c>
      <c r="Q73" s="1">
        <v>26057</v>
      </c>
      <c r="R73" s="1">
        <v>37937</v>
      </c>
      <c r="S73" s="1">
        <v>24531</v>
      </c>
      <c r="T73" s="1">
        <v>36411</v>
      </c>
      <c r="U73" s="1">
        <v>11943</v>
      </c>
      <c r="V73" s="1">
        <v>23823</v>
      </c>
      <c r="W73" s="1">
        <v>2</v>
      </c>
      <c r="X73" s="1">
        <v>2</v>
      </c>
      <c r="Y73" s="1">
        <v>8</v>
      </c>
      <c r="Z73" s="1">
        <v>1</v>
      </c>
      <c r="AA73" s="1">
        <v>1</v>
      </c>
      <c r="AB73" s="1">
        <v>59</v>
      </c>
      <c r="AC73" s="1">
        <v>23733</v>
      </c>
      <c r="AD73" s="1" t="s">
        <v>73</v>
      </c>
      <c r="AE73" s="1" t="b">
        <v>0</v>
      </c>
      <c r="AF73" s="1" t="s">
        <v>308</v>
      </c>
      <c r="AG73" s="1" t="s">
        <v>309</v>
      </c>
      <c r="AH73" s="1" t="s">
        <v>90</v>
      </c>
      <c r="AI73" s="1" t="s">
        <v>91</v>
      </c>
      <c r="AJ73" s="1" t="s">
        <v>89</v>
      </c>
      <c r="AK73" s="1" t="s">
        <v>83</v>
      </c>
      <c r="AL73" s="1" t="s">
        <v>36</v>
      </c>
      <c r="AM73" s="1" t="s">
        <v>92</v>
      </c>
      <c r="AN73" s="1" t="b">
        <v>0</v>
      </c>
      <c r="AO73" s="10" t="s">
        <v>310</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t="b">
        <v>1</v>
      </c>
      <c r="BI73" s="1" t="b">
        <v>1</v>
      </c>
      <c r="BJ73" s="1">
        <v>8</v>
      </c>
      <c r="BK73" s="1" t="s">
        <v>89</v>
      </c>
      <c r="BL73" s="1">
        <v>210</v>
      </c>
      <c r="BM73" s="1">
        <v>210</v>
      </c>
      <c r="BN73" s="1">
        <v>0</v>
      </c>
      <c r="BO73" s="1" t="b">
        <v>0</v>
      </c>
    </row>
    <row r="74" spans="1:67" ht="15.75" customHeight="1">
      <c r="A74" s="1">
        <v>72</v>
      </c>
      <c r="B74" s="1">
        <v>106</v>
      </c>
      <c r="C74" s="1">
        <v>110529</v>
      </c>
      <c r="D74" s="1" t="s">
        <v>304</v>
      </c>
      <c r="E74" s="1" t="s">
        <v>305</v>
      </c>
      <c r="F74" s="1" t="s">
        <v>306</v>
      </c>
      <c r="G74" s="1" t="s">
        <v>241</v>
      </c>
      <c r="H74" s="1">
        <v>91768</v>
      </c>
      <c r="I74" s="1" t="s">
        <v>167</v>
      </c>
      <c r="J74" s="1" t="s">
        <v>242</v>
      </c>
      <c r="K74" s="8" t="s">
        <v>307</v>
      </c>
      <c r="L74" s="1">
        <v>-117.819019</v>
      </c>
      <c r="M74" s="1">
        <v>34.054272999999903</v>
      </c>
      <c r="N74" s="1">
        <v>-118.232703</v>
      </c>
      <c r="O74" s="1">
        <v>34.04365</v>
      </c>
      <c r="P74" s="1">
        <v>7339</v>
      </c>
      <c r="Q74" s="1">
        <v>26057</v>
      </c>
      <c r="R74" s="1">
        <v>37937</v>
      </c>
      <c r="S74" s="1">
        <v>24531</v>
      </c>
      <c r="T74" s="1">
        <v>36411</v>
      </c>
      <c r="U74" s="1">
        <v>11943</v>
      </c>
      <c r="V74" s="1">
        <v>23823</v>
      </c>
      <c r="W74" s="1">
        <v>2</v>
      </c>
      <c r="X74" s="1">
        <v>2</v>
      </c>
      <c r="Y74" s="1">
        <v>8</v>
      </c>
      <c r="Z74" s="1">
        <v>1</v>
      </c>
      <c r="AA74" s="1">
        <v>1</v>
      </c>
      <c r="AB74" s="1">
        <v>59</v>
      </c>
      <c r="AC74" s="1">
        <v>23733</v>
      </c>
      <c r="AD74" s="1" t="s">
        <v>73</v>
      </c>
      <c r="AE74" s="1" t="b">
        <v>0</v>
      </c>
      <c r="AF74" s="1" t="s">
        <v>308</v>
      </c>
      <c r="AG74" s="1" t="s">
        <v>309</v>
      </c>
      <c r="AH74" s="1" t="s">
        <v>90</v>
      </c>
      <c r="AI74" s="1" t="s">
        <v>172</v>
      </c>
      <c r="AJ74" s="1" t="s">
        <v>89</v>
      </c>
      <c r="AK74" s="1" t="s">
        <v>79</v>
      </c>
      <c r="AL74" s="1" t="s">
        <v>36</v>
      </c>
      <c r="AM74" s="1" t="s">
        <v>92</v>
      </c>
      <c r="AN74" s="1" t="b">
        <v>0</v>
      </c>
      <c r="AO74" s="10" t="s">
        <v>311</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t="b">
        <v>1</v>
      </c>
      <c r="BI74" s="1" t="b">
        <v>1</v>
      </c>
      <c r="BJ74" s="1">
        <v>8</v>
      </c>
      <c r="BK74" s="1" t="s">
        <v>89</v>
      </c>
      <c r="BL74" s="1">
        <v>210</v>
      </c>
      <c r="BM74" s="1">
        <v>210</v>
      </c>
      <c r="BN74" s="1">
        <v>0</v>
      </c>
      <c r="BO74" s="1" t="b">
        <v>0</v>
      </c>
    </row>
    <row r="75" spans="1:67" ht="15.75" customHeight="1">
      <c r="A75" s="1">
        <v>73</v>
      </c>
      <c r="B75" s="1">
        <v>107</v>
      </c>
      <c r="C75" s="1">
        <v>110529</v>
      </c>
      <c r="D75" s="1" t="s">
        <v>304</v>
      </c>
      <c r="E75" s="1" t="s">
        <v>305</v>
      </c>
      <c r="F75" s="1" t="s">
        <v>306</v>
      </c>
      <c r="G75" s="1" t="s">
        <v>241</v>
      </c>
      <c r="H75" s="1">
        <v>91768</v>
      </c>
      <c r="I75" s="1" t="s">
        <v>167</v>
      </c>
      <c r="J75" s="1" t="s">
        <v>242</v>
      </c>
      <c r="K75" s="8" t="s">
        <v>307</v>
      </c>
      <c r="L75" s="1">
        <v>-117.819019</v>
      </c>
      <c r="M75" s="1">
        <v>34.054272999999903</v>
      </c>
      <c r="N75" s="1">
        <v>-118.232703</v>
      </c>
      <c r="O75" s="1">
        <v>34.04365</v>
      </c>
      <c r="P75" s="1">
        <v>7339</v>
      </c>
      <c r="Q75" s="1">
        <v>26057</v>
      </c>
      <c r="R75" s="1">
        <v>37937</v>
      </c>
      <c r="S75" s="1">
        <v>24531</v>
      </c>
      <c r="T75" s="1">
        <v>36411</v>
      </c>
      <c r="U75" s="1">
        <v>11943</v>
      </c>
      <c r="V75" s="1">
        <v>23823</v>
      </c>
      <c r="W75" s="1">
        <v>2</v>
      </c>
      <c r="X75" s="1">
        <v>2</v>
      </c>
      <c r="Y75" s="1">
        <v>8</v>
      </c>
      <c r="Z75" s="1">
        <v>1</v>
      </c>
      <c r="AA75" s="1">
        <v>1</v>
      </c>
      <c r="AB75" s="1">
        <v>59</v>
      </c>
      <c r="AC75" s="1">
        <v>23733</v>
      </c>
      <c r="AD75" s="1" t="s">
        <v>73</v>
      </c>
      <c r="AE75" s="1" t="b">
        <v>0</v>
      </c>
      <c r="AF75" s="1" t="s">
        <v>308</v>
      </c>
      <c r="AG75" s="1" t="s">
        <v>309</v>
      </c>
      <c r="AH75" s="1" t="s">
        <v>90</v>
      </c>
      <c r="AI75" s="1" t="s">
        <v>312</v>
      </c>
      <c r="AJ75" s="1" t="s">
        <v>109</v>
      </c>
      <c r="AK75" s="1" t="s">
        <v>79</v>
      </c>
      <c r="AL75" s="1" t="s">
        <v>36</v>
      </c>
      <c r="AM75" s="1" t="s">
        <v>144</v>
      </c>
      <c r="AN75" s="1" t="b">
        <v>0</v>
      </c>
      <c r="AO75" s="10" t="s">
        <v>313</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t="b">
        <v>1</v>
      </c>
      <c r="BI75" s="1" t="b">
        <v>1</v>
      </c>
      <c r="BJ75" s="1">
        <v>8</v>
      </c>
      <c r="BK75" s="1" t="s">
        <v>109</v>
      </c>
      <c r="BL75" s="1">
        <v>210</v>
      </c>
      <c r="BM75" s="1">
        <v>210</v>
      </c>
      <c r="BN75" s="1">
        <v>0</v>
      </c>
      <c r="BO75" s="1" t="b">
        <v>0</v>
      </c>
    </row>
    <row r="76" spans="1:67" ht="15.75" customHeight="1">
      <c r="A76" s="1">
        <v>74</v>
      </c>
      <c r="B76" s="1">
        <v>108</v>
      </c>
      <c r="C76" s="1">
        <v>110529</v>
      </c>
      <c r="D76" s="1" t="s">
        <v>304</v>
      </c>
      <c r="E76" s="1" t="s">
        <v>305</v>
      </c>
      <c r="F76" s="1" t="s">
        <v>306</v>
      </c>
      <c r="G76" s="1" t="s">
        <v>241</v>
      </c>
      <c r="H76" s="1">
        <v>91768</v>
      </c>
      <c r="I76" s="1" t="s">
        <v>167</v>
      </c>
      <c r="J76" s="1" t="s">
        <v>242</v>
      </c>
      <c r="K76" s="8" t="s">
        <v>307</v>
      </c>
      <c r="L76" s="1">
        <v>-117.819019</v>
      </c>
      <c r="M76" s="1">
        <v>34.054272999999903</v>
      </c>
      <c r="N76" s="1">
        <v>-118.232703</v>
      </c>
      <c r="O76" s="1">
        <v>34.04365</v>
      </c>
      <c r="P76" s="1">
        <v>7339</v>
      </c>
      <c r="Q76" s="1">
        <v>26057</v>
      </c>
      <c r="R76" s="1">
        <v>37937</v>
      </c>
      <c r="S76" s="1">
        <v>24531</v>
      </c>
      <c r="T76" s="1">
        <v>36411</v>
      </c>
      <c r="U76" s="1">
        <v>11943</v>
      </c>
      <c r="V76" s="1">
        <v>23823</v>
      </c>
      <c r="W76" s="1">
        <v>2</v>
      </c>
      <c r="X76" s="1">
        <v>2</v>
      </c>
      <c r="Y76" s="1">
        <v>8</v>
      </c>
      <c r="Z76" s="1">
        <v>1</v>
      </c>
      <c r="AA76" s="1">
        <v>1</v>
      </c>
      <c r="AB76" s="1">
        <v>59</v>
      </c>
      <c r="AC76" s="1">
        <v>23733</v>
      </c>
      <c r="AD76" s="1" t="s">
        <v>73</v>
      </c>
      <c r="AE76" s="1" t="b">
        <v>0</v>
      </c>
      <c r="AF76" s="1" t="s">
        <v>308</v>
      </c>
      <c r="AG76" s="1" t="s">
        <v>314</v>
      </c>
      <c r="AH76" s="1" t="s">
        <v>90</v>
      </c>
      <c r="AI76" s="1" t="s">
        <v>95</v>
      </c>
      <c r="AJ76" s="1" t="s">
        <v>94</v>
      </c>
      <c r="AK76" s="1" t="s">
        <v>79</v>
      </c>
      <c r="AL76" s="1" t="s">
        <v>36</v>
      </c>
      <c r="AM76" s="1" t="s">
        <v>96</v>
      </c>
      <c r="AN76" s="1" t="b">
        <v>0</v>
      </c>
      <c r="AO76" s="10" t="s">
        <v>315</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t="b">
        <v>1</v>
      </c>
      <c r="BI76" s="1" t="b">
        <v>1</v>
      </c>
      <c r="BJ76" s="1">
        <v>8</v>
      </c>
      <c r="BK76" s="1" t="s">
        <v>94</v>
      </c>
      <c r="BL76" s="1">
        <v>210</v>
      </c>
      <c r="BM76" s="1">
        <v>210</v>
      </c>
      <c r="BN76" s="1">
        <v>0</v>
      </c>
      <c r="BO76" s="1" t="b">
        <v>0</v>
      </c>
    </row>
    <row r="77" spans="1:67" ht="15.75" customHeight="1">
      <c r="A77" s="17">
        <v>75</v>
      </c>
      <c r="B77" s="1">
        <v>109</v>
      </c>
      <c r="C77" s="1">
        <v>110529</v>
      </c>
      <c r="D77" s="1" t="s">
        <v>304</v>
      </c>
      <c r="E77" s="1" t="s">
        <v>305</v>
      </c>
      <c r="F77" s="1" t="s">
        <v>306</v>
      </c>
      <c r="G77" s="1" t="s">
        <v>241</v>
      </c>
      <c r="H77" s="1">
        <v>91768</v>
      </c>
      <c r="I77" s="1" t="s">
        <v>167</v>
      </c>
      <c r="J77" s="1" t="s">
        <v>242</v>
      </c>
      <c r="K77" s="8" t="s">
        <v>307</v>
      </c>
      <c r="L77" s="1">
        <v>-117.819019</v>
      </c>
      <c r="M77" s="1">
        <v>34.054272999999903</v>
      </c>
      <c r="N77" s="1">
        <v>-118.232703</v>
      </c>
      <c r="O77" s="1">
        <v>34.04365</v>
      </c>
      <c r="P77" s="1">
        <v>7339</v>
      </c>
      <c r="Q77" s="1">
        <v>26057</v>
      </c>
      <c r="R77" s="1">
        <v>37937</v>
      </c>
      <c r="S77" s="1">
        <v>24531</v>
      </c>
      <c r="T77" s="1">
        <v>36411</v>
      </c>
      <c r="U77" s="1">
        <v>11943</v>
      </c>
      <c r="V77" s="1">
        <v>23823</v>
      </c>
      <c r="W77" s="1">
        <v>2</v>
      </c>
      <c r="X77" s="1">
        <v>2</v>
      </c>
      <c r="Y77" s="1">
        <v>8</v>
      </c>
      <c r="Z77" s="1">
        <v>1</v>
      </c>
      <c r="AA77" s="1">
        <v>1</v>
      </c>
      <c r="AB77" s="1">
        <v>59</v>
      </c>
      <c r="AC77" s="1">
        <v>23733</v>
      </c>
      <c r="AD77" s="1" t="s">
        <v>73</v>
      </c>
      <c r="AE77" s="1" t="b">
        <v>0</v>
      </c>
      <c r="AF77" s="1" t="s">
        <v>308</v>
      </c>
      <c r="AG77" s="1" t="s">
        <v>316</v>
      </c>
      <c r="AH77" s="1" t="s">
        <v>90</v>
      </c>
      <c r="AI77" s="1" t="s">
        <v>77</v>
      </c>
      <c r="AJ77" s="1" t="s">
        <v>78</v>
      </c>
      <c r="AK77" s="1" t="s">
        <v>79</v>
      </c>
      <c r="AL77" s="1" t="s">
        <v>36</v>
      </c>
      <c r="AM77" s="1" t="s">
        <v>80</v>
      </c>
      <c r="AN77" s="1" t="b">
        <v>0</v>
      </c>
      <c r="AO77" s="10" t="s">
        <v>317</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t="b">
        <v>1</v>
      </c>
      <c r="BI77" s="1" t="b">
        <v>1</v>
      </c>
      <c r="BJ77" s="1">
        <v>8</v>
      </c>
      <c r="BK77" s="1" t="s">
        <v>78</v>
      </c>
      <c r="BL77" s="1">
        <v>210</v>
      </c>
      <c r="BM77" s="1">
        <v>210</v>
      </c>
      <c r="BN77" s="1">
        <v>0</v>
      </c>
      <c r="BO77" s="1" t="b">
        <v>0</v>
      </c>
    </row>
    <row r="78" spans="1:67" ht="15.75" customHeight="1">
      <c r="A78" s="1">
        <v>76</v>
      </c>
      <c r="B78" s="1">
        <v>110</v>
      </c>
      <c r="C78" s="1">
        <v>110529</v>
      </c>
      <c r="D78" s="1" t="s">
        <v>304</v>
      </c>
      <c r="E78" s="1" t="s">
        <v>305</v>
      </c>
      <c r="F78" s="1" t="s">
        <v>306</v>
      </c>
      <c r="G78" s="1" t="s">
        <v>241</v>
      </c>
      <c r="H78" s="1">
        <v>91768</v>
      </c>
      <c r="I78" s="1" t="s">
        <v>167</v>
      </c>
      <c r="J78" s="1" t="s">
        <v>242</v>
      </c>
      <c r="K78" s="8" t="s">
        <v>307</v>
      </c>
      <c r="L78" s="1">
        <v>-117.819019</v>
      </c>
      <c r="M78" s="1">
        <v>34.054272999999903</v>
      </c>
      <c r="N78" s="1">
        <v>-118.232703</v>
      </c>
      <c r="O78" s="1">
        <v>34.04365</v>
      </c>
      <c r="P78" s="1">
        <v>7339</v>
      </c>
      <c r="Q78" s="1">
        <v>26057</v>
      </c>
      <c r="R78" s="1">
        <v>37937</v>
      </c>
      <c r="S78" s="1">
        <v>24531</v>
      </c>
      <c r="T78" s="1">
        <v>36411</v>
      </c>
      <c r="U78" s="1">
        <v>11943</v>
      </c>
      <c r="V78" s="1">
        <v>23823</v>
      </c>
      <c r="W78" s="1">
        <v>2</v>
      </c>
      <c r="X78" s="1">
        <v>2</v>
      </c>
      <c r="Y78" s="1">
        <v>8</v>
      </c>
      <c r="Z78" s="1">
        <v>1</v>
      </c>
      <c r="AA78" s="1">
        <v>1</v>
      </c>
      <c r="AB78" s="1">
        <v>59</v>
      </c>
      <c r="AC78" s="1">
        <v>23733</v>
      </c>
      <c r="AD78" s="1" t="s">
        <v>73</v>
      </c>
      <c r="AE78" s="1" t="b">
        <v>0</v>
      </c>
      <c r="AF78" s="1" t="s">
        <v>308</v>
      </c>
      <c r="AG78" s="12" t="s">
        <v>318</v>
      </c>
      <c r="AH78" s="1" t="s">
        <v>90</v>
      </c>
      <c r="AI78" s="1" t="s">
        <v>319</v>
      </c>
      <c r="AJ78" s="1" t="s">
        <v>320</v>
      </c>
      <c r="AK78" s="1" t="s">
        <v>79</v>
      </c>
      <c r="AL78" s="12" t="s">
        <v>99</v>
      </c>
      <c r="AM78" s="1" t="s">
        <v>100</v>
      </c>
      <c r="AN78" s="1" t="b">
        <v>0</v>
      </c>
      <c r="AO78" s="10" t="s">
        <v>321</v>
      </c>
      <c r="AP78" s="1">
        <v>0</v>
      </c>
      <c r="AQ78" s="1">
        <v>0</v>
      </c>
      <c r="AR78" s="1">
        <v>0</v>
      </c>
      <c r="AS78" s="1">
        <v>0</v>
      </c>
      <c r="AT78" s="1">
        <v>0</v>
      </c>
      <c r="AU78" s="1">
        <v>0</v>
      </c>
      <c r="AV78" s="1">
        <v>0</v>
      </c>
      <c r="AW78" s="1">
        <v>0</v>
      </c>
      <c r="AX78" s="1">
        <v>0</v>
      </c>
      <c r="AY78" s="1">
        <v>0</v>
      </c>
      <c r="AZ78" s="1">
        <v>0</v>
      </c>
      <c r="BA78" s="1">
        <v>0</v>
      </c>
      <c r="BB78" s="1">
        <v>0</v>
      </c>
      <c r="BC78" s="1">
        <v>0</v>
      </c>
      <c r="BD78" s="1">
        <v>0</v>
      </c>
      <c r="BE78" s="1">
        <v>0</v>
      </c>
      <c r="BF78" s="1">
        <v>0</v>
      </c>
      <c r="BG78" s="1">
        <v>0</v>
      </c>
      <c r="BH78" s="1" t="b">
        <v>0</v>
      </c>
      <c r="BI78" s="1" t="b">
        <v>1</v>
      </c>
      <c r="BJ78" s="1">
        <v>8</v>
      </c>
      <c r="BK78" s="1" t="s">
        <v>117</v>
      </c>
      <c r="BL78" s="1">
        <v>210</v>
      </c>
      <c r="BM78" s="1">
        <v>210</v>
      </c>
      <c r="BN78" s="1">
        <v>0</v>
      </c>
      <c r="BO78" s="1" t="b">
        <v>0</v>
      </c>
    </row>
    <row r="79" spans="1:67" ht="15.75" customHeight="1">
      <c r="A79" s="1">
        <v>77</v>
      </c>
      <c r="B79" s="1">
        <v>111</v>
      </c>
      <c r="C79" s="1">
        <v>110529</v>
      </c>
      <c r="D79" s="1" t="s">
        <v>304</v>
      </c>
      <c r="E79" s="1" t="s">
        <v>305</v>
      </c>
      <c r="F79" s="1" t="s">
        <v>306</v>
      </c>
      <c r="G79" s="1" t="s">
        <v>241</v>
      </c>
      <c r="H79" s="1">
        <v>91768</v>
      </c>
      <c r="I79" s="1" t="s">
        <v>167</v>
      </c>
      <c r="J79" s="1" t="s">
        <v>242</v>
      </c>
      <c r="K79" s="8" t="s">
        <v>307</v>
      </c>
      <c r="L79" s="1">
        <v>-117.819019</v>
      </c>
      <c r="M79" s="1">
        <v>34.054272999999903</v>
      </c>
      <c r="N79" s="1">
        <v>-118.232703</v>
      </c>
      <c r="O79" s="1">
        <v>34.04365</v>
      </c>
      <c r="P79" s="1">
        <v>7339</v>
      </c>
      <c r="Q79" s="1">
        <v>26057</v>
      </c>
      <c r="R79" s="1">
        <v>37937</v>
      </c>
      <c r="S79" s="1">
        <v>24531</v>
      </c>
      <c r="T79" s="1">
        <v>36411</v>
      </c>
      <c r="U79" s="1">
        <v>11943</v>
      </c>
      <c r="V79" s="1">
        <v>23823</v>
      </c>
      <c r="W79" s="1">
        <v>2</v>
      </c>
      <c r="X79" s="1">
        <v>2</v>
      </c>
      <c r="Y79" s="1">
        <v>8</v>
      </c>
      <c r="Z79" s="1">
        <v>1</v>
      </c>
      <c r="AA79" s="1">
        <v>1</v>
      </c>
      <c r="AB79" s="1">
        <v>59</v>
      </c>
      <c r="AC79" s="1">
        <v>23733</v>
      </c>
      <c r="AD79" s="1" t="s">
        <v>73</v>
      </c>
      <c r="AE79" s="1" t="b">
        <v>0</v>
      </c>
      <c r="AF79" s="1" t="s">
        <v>308</v>
      </c>
      <c r="AG79" s="12" t="s">
        <v>94</v>
      </c>
      <c r="AH79" s="1" t="s">
        <v>90</v>
      </c>
      <c r="AI79" s="1" t="s">
        <v>194</v>
      </c>
      <c r="AJ79" s="1" t="s">
        <v>94</v>
      </c>
      <c r="AK79" s="1" t="s">
        <v>83</v>
      </c>
      <c r="AL79" s="1" t="s">
        <v>36</v>
      </c>
      <c r="AM79" s="1" t="s">
        <v>96</v>
      </c>
      <c r="AN79" s="1" t="b">
        <v>0</v>
      </c>
      <c r="AO79" s="10" t="s">
        <v>322</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t="b">
        <v>1</v>
      </c>
      <c r="BI79" s="1" t="b">
        <v>1</v>
      </c>
      <c r="BJ79" s="1">
        <v>8</v>
      </c>
      <c r="BK79" s="1" t="s">
        <v>94</v>
      </c>
      <c r="BL79" s="1">
        <v>210</v>
      </c>
      <c r="BM79" s="1">
        <v>210</v>
      </c>
      <c r="BN79" s="1">
        <v>0</v>
      </c>
      <c r="BO79" s="1" t="b">
        <v>0</v>
      </c>
    </row>
    <row r="80" spans="1:67" ht="15.75" customHeight="1">
      <c r="A80" s="17">
        <v>78</v>
      </c>
      <c r="B80" s="1">
        <v>112</v>
      </c>
      <c r="C80" s="1">
        <v>110529</v>
      </c>
      <c r="D80" s="1" t="s">
        <v>304</v>
      </c>
      <c r="E80" s="1" t="s">
        <v>305</v>
      </c>
      <c r="F80" s="1" t="s">
        <v>306</v>
      </c>
      <c r="G80" s="1" t="s">
        <v>241</v>
      </c>
      <c r="H80" s="1">
        <v>91768</v>
      </c>
      <c r="I80" s="1" t="s">
        <v>167</v>
      </c>
      <c r="J80" s="1" t="s">
        <v>242</v>
      </c>
      <c r="K80" s="8" t="s">
        <v>307</v>
      </c>
      <c r="L80" s="1">
        <v>-117.819019</v>
      </c>
      <c r="M80" s="1">
        <v>34.054272999999903</v>
      </c>
      <c r="N80" s="1">
        <v>-118.232703</v>
      </c>
      <c r="O80" s="1">
        <v>34.04365</v>
      </c>
      <c r="P80" s="1">
        <v>7339</v>
      </c>
      <c r="Q80" s="1">
        <v>26057</v>
      </c>
      <c r="R80" s="1">
        <v>37937</v>
      </c>
      <c r="S80" s="1">
        <v>24531</v>
      </c>
      <c r="T80" s="1">
        <v>36411</v>
      </c>
      <c r="U80" s="1">
        <v>11943</v>
      </c>
      <c r="V80" s="1">
        <v>23823</v>
      </c>
      <c r="W80" s="1">
        <v>2</v>
      </c>
      <c r="X80" s="1">
        <v>2</v>
      </c>
      <c r="Y80" s="1">
        <v>8</v>
      </c>
      <c r="Z80" s="1">
        <v>1</v>
      </c>
      <c r="AA80" s="1">
        <v>1</v>
      </c>
      <c r="AB80" s="1">
        <v>59</v>
      </c>
      <c r="AC80" s="1">
        <v>23733</v>
      </c>
      <c r="AD80" s="1" t="s">
        <v>73</v>
      </c>
      <c r="AE80" s="1" t="b">
        <v>0</v>
      </c>
      <c r="AF80" s="1" t="s">
        <v>308</v>
      </c>
      <c r="AG80" s="12" t="s">
        <v>323</v>
      </c>
      <c r="AH80" s="1" t="s">
        <v>90</v>
      </c>
      <c r="AI80" s="1" t="s">
        <v>82</v>
      </c>
      <c r="AJ80" s="1" t="s">
        <v>78</v>
      </c>
      <c r="AK80" s="1" t="s">
        <v>83</v>
      </c>
      <c r="AL80" s="1" t="s">
        <v>36</v>
      </c>
      <c r="AM80" s="1" t="s">
        <v>80</v>
      </c>
      <c r="AN80" s="1" t="b">
        <v>0</v>
      </c>
      <c r="AO80" s="10" t="s">
        <v>324</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t="b">
        <v>1</v>
      </c>
      <c r="BI80" s="1" t="b">
        <v>1</v>
      </c>
      <c r="BJ80" s="1">
        <v>8</v>
      </c>
      <c r="BK80" s="1" t="s">
        <v>78</v>
      </c>
      <c r="BL80" s="1">
        <v>210</v>
      </c>
      <c r="BM80" s="1">
        <v>210</v>
      </c>
      <c r="BN80" s="1">
        <v>0</v>
      </c>
      <c r="BO80" s="1" t="b">
        <v>0</v>
      </c>
    </row>
    <row r="81" spans="1:67" ht="15.75" customHeight="1">
      <c r="A81" s="1">
        <v>79</v>
      </c>
      <c r="B81" s="1">
        <v>113</v>
      </c>
      <c r="C81" s="1">
        <v>110608</v>
      </c>
      <c r="D81" s="1" t="s">
        <v>325</v>
      </c>
      <c r="E81" s="1" t="s">
        <v>326</v>
      </c>
      <c r="F81" s="1" t="s">
        <v>327</v>
      </c>
      <c r="G81" s="1" t="s">
        <v>241</v>
      </c>
      <c r="H81" s="1">
        <v>91330</v>
      </c>
      <c r="I81" s="1" t="s">
        <v>167</v>
      </c>
      <c r="J81" s="1" t="s">
        <v>242</v>
      </c>
      <c r="K81" s="8" t="s">
        <v>328</v>
      </c>
      <c r="L81" s="1">
        <v>-118.52681699999999</v>
      </c>
      <c r="M81" s="1">
        <v>34.236709999999903</v>
      </c>
      <c r="N81" s="1">
        <v>-118.232703</v>
      </c>
      <c r="O81" s="1">
        <v>34.04365</v>
      </c>
      <c r="P81" s="1">
        <v>6875</v>
      </c>
      <c r="Q81" s="1">
        <v>22127</v>
      </c>
      <c r="R81" s="1">
        <v>34007</v>
      </c>
      <c r="S81" s="1">
        <v>26299</v>
      </c>
      <c r="T81" s="1">
        <v>38179</v>
      </c>
      <c r="U81" s="1">
        <v>11837</v>
      </c>
      <c r="V81" s="1">
        <v>23717</v>
      </c>
      <c r="W81" s="1">
        <v>2</v>
      </c>
      <c r="X81" s="1">
        <v>2</v>
      </c>
      <c r="Y81" s="1">
        <v>8</v>
      </c>
      <c r="Z81" s="1">
        <v>1</v>
      </c>
      <c r="AA81" s="1">
        <v>1</v>
      </c>
      <c r="AB81" s="1">
        <v>48</v>
      </c>
      <c r="AC81" s="1">
        <v>35756</v>
      </c>
      <c r="AD81" s="1" t="s">
        <v>73</v>
      </c>
      <c r="AE81" s="1" t="b">
        <v>0</v>
      </c>
      <c r="AF81" s="1" t="s">
        <v>202</v>
      </c>
      <c r="AG81" s="12" t="s">
        <v>329</v>
      </c>
      <c r="AH81" s="1" t="s">
        <v>204</v>
      </c>
      <c r="AI81" s="1" t="s">
        <v>330</v>
      </c>
      <c r="AJ81" s="1" t="s">
        <v>78</v>
      </c>
      <c r="AK81" s="1" t="s">
        <v>79</v>
      </c>
      <c r="AL81" s="1" t="s">
        <v>36</v>
      </c>
      <c r="AM81" s="1" t="s">
        <v>100</v>
      </c>
      <c r="AN81" s="1" t="b">
        <v>0</v>
      </c>
      <c r="AO81" s="10" t="s">
        <v>331</v>
      </c>
      <c r="AP81" s="1">
        <v>0</v>
      </c>
      <c r="AQ81" s="1">
        <v>0</v>
      </c>
      <c r="AR81" s="1">
        <v>0</v>
      </c>
      <c r="AS81" s="1">
        <v>0</v>
      </c>
      <c r="AT81" s="1">
        <v>0</v>
      </c>
      <c r="AU81" s="1">
        <v>0</v>
      </c>
      <c r="AV81" s="1">
        <v>0</v>
      </c>
      <c r="AW81" s="1">
        <v>0</v>
      </c>
      <c r="AX81" s="1">
        <v>0</v>
      </c>
      <c r="AY81" s="1">
        <v>0</v>
      </c>
      <c r="AZ81" s="1">
        <v>0</v>
      </c>
      <c r="BA81" s="1">
        <v>0</v>
      </c>
      <c r="BB81" s="1">
        <v>0</v>
      </c>
      <c r="BC81" s="1">
        <v>0</v>
      </c>
      <c r="BD81" s="1">
        <v>0</v>
      </c>
      <c r="BE81" s="1">
        <v>0</v>
      </c>
      <c r="BF81" s="1">
        <v>0</v>
      </c>
      <c r="BG81" s="1">
        <v>0</v>
      </c>
      <c r="BH81" s="1" t="b">
        <v>0</v>
      </c>
      <c r="BI81" s="1" t="b">
        <v>0</v>
      </c>
      <c r="BJ81" s="1">
        <v>2</v>
      </c>
      <c r="BK81" s="1" t="s">
        <v>78</v>
      </c>
      <c r="BL81" s="1">
        <v>210</v>
      </c>
      <c r="BM81" s="1">
        <v>210</v>
      </c>
      <c r="BN81" s="1">
        <v>0</v>
      </c>
      <c r="BO81" s="1" t="b">
        <v>0</v>
      </c>
    </row>
    <row r="82" spans="1:67" ht="15.75" customHeight="1">
      <c r="A82" s="1">
        <v>80</v>
      </c>
      <c r="B82" s="1">
        <v>114</v>
      </c>
      <c r="C82" s="1">
        <v>110608</v>
      </c>
      <c r="D82" s="1" t="s">
        <v>325</v>
      </c>
      <c r="E82" s="1" t="s">
        <v>326</v>
      </c>
      <c r="F82" s="1" t="s">
        <v>327</v>
      </c>
      <c r="G82" s="1" t="s">
        <v>241</v>
      </c>
      <c r="H82" s="1">
        <v>91330</v>
      </c>
      <c r="I82" s="1" t="s">
        <v>167</v>
      </c>
      <c r="J82" s="1" t="s">
        <v>242</v>
      </c>
      <c r="K82" s="8" t="s">
        <v>328</v>
      </c>
      <c r="L82" s="1">
        <v>-118.52681699999999</v>
      </c>
      <c r="M82" s="1">
        <v>34.236709999999903</v>
      </c>
      <c r="N82" s="1">
        <v>-118.232703</v>
      </c>
      <c r="O82" s="1">
        <v>34.04365</v>
      </c>
      <c r="P82" s="1">
        <v>6875</v>
      </c>
      <c r="Q82" s="1">
        <v>22127</v>
      </c>
      <c r="R82" s="1">
        <v>34007</v>
      </c>
      <c r="S82" s="1">
        <v>26299</v>
      </c>
      <c r="T82" s="1">
        <v>38179</v>
      </c>
      <c r="U82" s="1">
        <v>11837</v>
      </c>
      <c r="V82" s="1">
        <v>23717</v>
      </c>
      <c r="W82" s="1">
        <v>2</v>
      </c>
      <c r="X82" s="1">
        <v>2</v>
      </c>
      <c r="Y82" s="1">
        <v>8</v>
      </c>
      <c r="Z82" s="1">
        <v>1</v>
      </c>
      <c r="AA82" s="1">
        <v>1</v>
      </c>
      <c r="AB82" s="1">
        <v>48</v>
      </c>
      <c r="AC82" s="1">
        <v>35756</v>
      </c>
      <c r="AD82" s="1" t="s">
        <v>73</v>
      </c>
      <c r="AE82" s="1" t="b">
        <v>0</v>
      </c>
      <c r="AF82" s="1" t="s">
        <v>202</v>
      </c>
      <c r="AG82" s="12" t="s">
        <v>329</v>
      </c>
      <c r="AH82" s="1" t="s">
        <v>204</v>
      </c>
      <c r="AI82" s="1" t="s">
        <v>332</v>
      </c>
      <c r="AJ82" s="1" t="s">
        <v>78</v>
      </c>
      <c r="AK82" s="1" t="s">
        <v>83</v>
      </c>
      <c r="AL82" s="1" t="s">
        <v>36</v>
      </c>
      <c r="AM82" s="1" t="s">
        <v>100</v>
      </c>
      <c r="AN82" s="1" t="b">
        <v>0</v>
      </c>
      <c r="AO82" s="10" t="s">
        <v>333</v>
      </c>
      <c r="AP82" s="1">
        <v>0</v>
      </c>
      <c r="AQ82" s="1">
        <v>0</v>
      </c>
      <c r="AR82" s="1">
        <v>0</v>
      </c>
      <c r="AS82" s="1">
        <v>0</v>
      </c>
      <c r="AT82" s="1">
        <v>0</v>
      </c>
      <c r="AU82" s="1">
        <v>0</v>
      </c>
      <c r="AV82" s="1">
        <v>0</v>
      </c>
      <c r="AW82" s="1">
        <v>0</v>
      </c>
      <c r="AX82" s="1">
        <v>0</v>
      </c>
      <c r="AY82" s="1">
        <v>0</v>
      </c>
      <c r="AZ82" s="1">
        <v>0</v>
      </c>
      <c r="BA82" s="1">
        <v>0</v>
      </c>
      <c r="BB82" s="1">
        <v>0</v>
      </c>
      <c r="BC82" s="1">
        <v>0</v>
      </c>
      <c r="BD82" s="1">
        <v>0</v>
      </c>
      <c r="BE82" s="1">
        <v>0</v>
      </c>
      <c r="BF82" s="1">
        <v>0</v>
      </c>
      <c r="BG82" s="1">
        <v>0</v>
      </c>
      <c r="BH82" s="1" t="b">
        <v>0</v>
      </c>
      <c r="BI82" s="1" t="b">
        <v>0</v>
      </c>
      <c r="BJ82" s="1">
        <v>2</v>
      </c>
      <c r="BK82" s="1" t="s">
        <v>78</v>
      </c>
      <c r="BL82" s="1">
        <v>210</v>
      </c>
      <c r="BM82" s="1">
        <v>210</v>
      </c>
      <c r="BN82" s="1">
        <v>0</v>
      </c>
      <c r="BO82" s="1" t="b">
        <v>0</v>
      </c>
    </row>
    <row r="83" spans="1:67" ht="15.75" customHeight="1">
      <c r="A83" s="1">
        <v>81</v>
      </c>
      <c r="B83" s="1">
        <v>409</v>
      </c>
      <c r="D83" s="1" t="s">
        <v>334</v>
      </c>
      <c r="E83" s="1" t="s">
        <v>335</v>
      </c>
      <c r="F83" s="1" t="s">
        <v>336</v>
      </c>
      <c r="G83" s="1" t="s">
        <v>241</v>
      </c>
      <c r="I83" s="1" t="s">
        <v>167</v>
      </c>
      <c r="J83" s="1" t="s">
        <v>242</v>
      </c>
      <c r="K83" s="8" t="s">
        <v>337</v>
      </c>
      <c r="L83" s="1">
        <v>-117.153457199999</v>
      </c>
      <c r="M83" s="1">
        <v>32.7133678</v>
      </c>
      <c r="N83" s="1">
        <v>-117.071228</v>
      </c>
      <c r="O83" s="1">
        <v>32.77525</v>
      </c>
      <c r="P83" s="1">
        <v>53508</v>
      </c>
      <c r="Q83" s="9" t="s">
        <v>244</v>
      </c>
      <c r="R83" s="9" t="s">
        <v>244</v>
      </c>
      <c r="S83" s="9">
        <v>55686</v>
      </c>
      <c r="T83" s="9">
        <v>55686</v>
      </c>
      <c r="U83" s="9">
        <v>42177</v>
      </c>
      <c r="V83" s="9">
        <v>42177</v>
      </c>
      <c r="W83" s="9">
        <v>2</v>
      </c>
      <c r="X83" s="9">
        <v>2</v>
      </c>
      <c r="Y83" s="1">
        <v>8</v>
      </c>
      <c r="Z83" s="9">
        <v>3</v>
      </c>
      <c r="AA83" s="9">
        <v>3</v>
      </c>
      <c r="AB83" s="9">
        <v>98</v>
      </c>
      <c r="AC83" s="9">
        <v>402</v>
      </c>
      <c r="AD83" s="1" t="s">
        <v>123</v>
      </c>
      <c r="AE83" s="1" t="b">
        <v>0</v>
      </c>
      <c r="AF83" s="1" t="s">
        <v>338</v>
      </c>
      <c r="AG83" s="1" t="s">
        <v>89</v>
      </c>
      <c r="AH83" s="1" t="s">
        <v>90</v>
      </c>
      <c r="AI83" s="1" t="s">
        <v>91</v>
      </c>
      <c r="AJ83" s="1" t="s">
        <v>89</v>
      </c>
      <c r="AK83" s="1" t="s">
        <v>83</v>
      </c>
      <c r="AL83" s="1" t="s">
        <v>36</v>
      </c>
      <c r="AM83" s="1" t="s">
        <v>92</v>
      </c>
      <c r="AN83" s="1" t="b">
        <v>0</v>
      </c>
      <c r="AO83" s="10" t="s">
        <v>339</v>
      </c>
      <c r="AP83" s="1">
        <v>2</v>
      </c>
      <c r="AQ83" s="1">
        <v>0</v>
      </c>
      <c r="AR83" s="1">
        <v>0</v>
      </c>
      <c r="AS83" s="1">
        <v>0</v>
      </c>
      <c r="AT83" s="1">
        <v>0</v>
      </c>
      <c r="AU83" s="1">
        <v>0</v>
      </c>
      <c r="AV83" s="1">
        <v>0</v>
      </c>
      <c r="AW83" s="1">
        <v>0</v>
      </c>
      <c r="AX83" s="1">
        <v>0</v>
      </c>
      <c r="AY83" s="1">
        <v>0</v>
      </c>
      <c r="AZ83" s="1">
        <v>0</v>
      </c>
      <c r="BA83" s="1">
        <v>0</v>
      </c>
      <c r="BB83" s="1">
        <v>0</v>
      </c>
      <c r="BC83" s="1">
        <v>0</v>
      </c>
      <c r="BD83" s="1">
        <v>2</v>
      </c>
      <c r="BE83" s="1">
        <v>0</v>
      </c>
      <c r="BF83" s="1">
        <v>0</v>
      </c>
      <c r="BG83" s="1">
        <v>0</v>
      </c>
      <c r="BH83" s="1" t="b">
        <v>1</v>
      </c>
      <c r="BI83" s="1" t="b">
        <v>1</v>
      </c>
      <c r="BJ83" s="1">
        <v>8</v>
      </c>
      <c r="BK83" s="1" t="s">
        <v>89</v>
      </c>
      <c r="BL83" s="1">
        <v>210</v>
      </c>
      <c r="BM83" s="1">
        <v>210</v>
      </c>
      <c r="BN83" s="1">
        <v>0</v>
      </c>
      <c r="BO83" s="1" t="b">
        <v>0</v>
      </c>
    </row>
    <row r="84" spans="1:67" ht="15.75" customHeight="1">
      <c r="A84" s="1">
        <v>82</v>
      </c>
      <c r="B84" s="1">
        <v>410</v>
      </c>
      <c r="D84" s="1" t="s">
        <v>334</v>
      </c>
      <c r="E84" s="1" t="s">
        <v>340</v>
      </c>
      <c r="F84" s="1" t="s">
        <v>336</v>
      </c>
      <c r="G84" s="1" t="s">
        <v>241</v>
      </c>
      <c r="I84" s="1" t="s">
        <v>167</v>
      </c>
      <c r="J84" s="1" t="s">
        <v>242</v>
      </c>
      <c r="K84" s="8" t="s">
        <v>337</v>
      </c>
      <c r="L84" s="1">
        <v>-117.153457199999</v>
      </c>
      <c r="M84" s="1">
        <v>32.7133678</v>
      </c>
      <c r="N84" s="1">
        <v>-117.071228</v>
      </c>
      <c r="O84" s="1">
        <v>32.77525</v>
      </c>
      <c r="P84" s="1">
        <v>53508</v>
      </c>
      <c r="Q84" s="9" t="s">
        <v>244</v>
      </c>
      <c r="R84" s="9" t="s">
        <v>244</v>
      </c>
      <c r="S84" s="9">
        <v>55686</v>
      </c>
      <c r="T84" s="9">
        <v>55686</v>
      </c>
      <c r="U84" s="9">
        <v>42177</v>
      </c>
      <c r="V84" s="9">
        <v>42177</v>
      </c>
      <c r="W84" s="9">
        <v>2</v>
      </c>
      <c r="X84" s="9">
        <v>2</v>
      </c>
      <c r="Y84" s="1">
        <v>8</v>
      </c>
      <c r="Z84" s="9">
        <v>3</v>
      </c>
      <c r="AA84" s="9">
        <v>3</v>
      </c>
      <c r="AB84" s="9">
        <v>98</v>
      </c>
      <c r="AC84" s="9">
        <v>402</v>
      </c>
      <c r="AD84" s="1" t="s">
        <v>123</v>
      </c>
      <c r="AE84" s="1" t="b">
        <v>0</v>
      </c>
      <c r="AF84" s="1" t="s">
        <v>338</v>
      </c>
      <c r="AG84" s="9" t="s">
        <v>298</v>
      </c>
      <c r="AH84" s="1" t="s">
        <v>90</v>
      </c>
      <c r="AI84" s="1" t="s">
        <v>341</v>
      </c>
      <c r="AJ84" s="1" t="s">
        <v>135</v>
      </c>
      <c r="AK84" s="1" t="s">
        <v>83</v>
      </c>
      <c r="AL84" s="1" t="s">
        <v>36</v>
      </c>
      <c r="AM84" s="1" t="s">
        <v>100</v>
      </c>
      <c r="AN84" s="1" t="b">
        <v>0</v>
      </c>
      <c r="AO84" s="10" t="s">
        <v>342</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0</v>
      </c>
      <c r="BG84" s="1">
        <v>0</v>
      </c>
      <c r="BH84" s="1" t="b">
        <v>0</v>
      </c>
      <c r="BI84" s="1" t="b">
        <v>1</v>
      </c>
      <c r="BJ84" s="1">
        <v>8</v>
      </c>
      <c r="BK84" s="1" t="s">
        <v>117</v>
      </c>
      <c r="BL84" s="1">
        <v>210</v>
      </c>
      <c r="BM84" s="1">
        <v>210</v>
      </c>
      <c r="BN84" s="1">
        <v>0</v>
      </c>
      <c r="BO84" s="1" t="b">
        <v>0</v>
      </c>
    </row>
    <row r="85" spans="1:67" ht="15.75" customHeight="1">
      <c r="A85" s="1">
        <v>83</v>
      </c>
      <c r="B85" s="1">
        <v>411</v>
      </c>
      <c r="D85" s="1" t="s">
        <v>334</v>
      </c>
      <c r="E85" s="1" t="s">
        <v>343</v>
      </c>
      <c r="F85" s="1" t="s">
        <v>336</v>
      </c>
      <c r="G85" s="1" t="s">
        <v>241</v>
      </c>
      <c r="I85" s="1" t="s">
        <v>167</v>
      </c>
      <c r="J85" s="1" t="s">
        <v>242</v>
      </c>
      <c r="K85" s="8" t="s">
        <v>337</v>
      </c>
      <c r="L85" s="1">
        <v>-117.153457199999</v>
      </c>
      <c r="M85" s="1">
        <v>32.7133678</v>
      </c>
      <c r="N85" s="1">
        <v>-117.071228</v>
      </c>
      <c r="O85" s="1">
        <v>32.77525</v>
      </c>
      <c r="P85" s="1">
        <v>53508</v>
      </c>
      <c r="Q85" s="9" t="s">
        <v>244</v>
      </c>
      <c r="R85" s="9" t="s">
        <v>244</v>
      </c>
      <c r="S85" s="9">
        <v>55686</v>
      </c>
      <c r="T85" s="9">
        <v>55686</v>
      </c>
      <c r="U85" s="9">
        <v>42177</v>
      </c>
      <c r="V85" s="9">
        <v>42177</v>
      </c>
      <c r="W85" s="9">
        <v>2</v>
      </c>
      <c r="X85" s="9">
        <v>2</v>
      </c>
      <c r="Y85" s="1">
        <v>8</v>
      </c>
      <c r="Z85" s="9">
        <v>3</v>
      </c>
      <c r="AA85" s="9">
        <v>3</v>
      </c>
      <c r="AB85" s="9">
        <v>98</v>
      </c>
      <c r="AC85" s="9">
        <v>402</v>
      </c>
      <c r="AD85" s="1" t="s">
        <v>123</v>
      </c>
      <c r="AE85" s="1" t="b">
        <v>0</v>
      </c>
      <c r="AF85" s="1" t="s">
        <v>338</v>
      </c>
      <c r="AG85" s="1" t="s">
        <v>89</v>
      </c>
      <c r="AH85" s="1" t="s">
        <v>90</v>
      </c>
      <c r="AI85" s="1" t="s">
        <v>258</v>
      </c>
      <c r="AJ85" s="1" t="s">
        <v>89</v>
      </c>
      <c r="AK85" s="1" t="s">
        <v>83</v>
      </c>
      <c r="AL85" s="1" t="s">
        <v>110</v>
      </c>
      <c r="AM85" s="1" t="s">
        <v>100</v>
      </c>
      <c r="AN85" s="1" t="b">
        <v>0</v>
      </c>
      <c r="AO85" s="10" t="s">
        <v>344</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t="b">
        <v>0</v>
      </c>
      <c r="BI85" s="1" t="b">
        <v>1</v>
      </c>
      <c r="BJ85" s="1">
        <v>8</v>
      </c>
      <c r="BK85" s="1" t="s">
        <v>89</v>
      </c>
      <c r="BL85" s="1">
        <v>210</v>
      </c>
      <c r="BM85" s="1">
        <v>210</v>
      </c>
      <c r="BN85" s="1">
        <v>0</v>
      </c>
      <c r="BO85" s="1" t="b">
        <v>0</v>
      </c>
    </row>
    <row r="86" spans="1:67" ht="15.75" customHeight="1">
      <c r="A86" s="1">
        <v>84</v>
      </c>
      <c r="B86" s="1">
        <v>412</v>
      </c>
      <c r="D86" s="1" t="s">
        <v>334</v>
      </c>
      <c r="E86" s="1" t="s">
        <v>345</v>
      </c>
      <c r="F86" s="1" t="s">
        <v>336</v>
      </c>
      <c r="G86" s="1" t="s">
        <v>241</v>
      </c>
      <c r="I86" s="1" t="s">
        <v>167</v>
      </c>
      <c r="J86" s="1" t="s">
        <v>242</v>
      </c>
      <c r="K86" s="8" t="s">
        <v>337</v>
      </c>
      <c r="L86" s="1">
        <v>-117.153457199999</v>
      </c>
      <c r="M86" s="1">
        <v>32.7133678</v>
      </c>
      <c r="N86" s="1">
        <v>-117.071228</v>
      </c>
      <c r="O86" s="1">
        <v>32.77525</v>
      </c>
      <c r="P86" s="1">
        <v>53508</v>
      </c>
      <c r="Q86" s="9" t="s">
        <v>244</v>
      </c>
      <c r="R86" s="9" t="s">
        <v>244</v>
      </c>
      <c r="S86" s="9" t="s">
        <v>244</v>
      </c>
      <c r="T86" s="9" t="s">
        <v>244</v>
      </c>
      <c r="U86" s="9" t="s">
        <v>244</v>
      </c>
      <c r="V86" s="9" t="s">
        <v>244</v>
      </c>
      <c r="W86" s="9">
        <v>2</v>
      </c>
      <c r="X86" s="9">
        <v>2</v>
      </c>
      <c r="Y86" s="1">
        <v>8</v>
      </c>
      <c r="Z86" s="9">
        <v>3</v>
      </c>
      <c r="AA86" s="9">
        <v>3</v>
      </c>
      <c r="AB86" s="9">
        <v>98</v>
      </c>
      <c r="AC86" s="9">
        <v>402</v>
      </c>
      <c r="AD86" s="1" t="s">
        <v>123</v>
      </c>
      <c r="AE86" s="1" t="b">
        <v>0</v>
      </c>
      <c r="AF86" s="1" t="s">
        <v>338</v>
      </c>
      <c r="AG86" s="1" t="s">
        <v>89</v>
      </c>
      <c r="AH86" s="1" t="s">
        <v>90</v>
      </c>
      <c r="AI86" s="1" t="s">
        <v>346</v>
      </c>
      <c r="AJ86" s="1" t="s">
        <v>89</v>
      </c>
      <c r="AK86" s="1" t="s">
        <v>79</v>
      </c>
      <c r="AL86" s="1" t="s">
        <v>36</v>
      </c>
      <c r="AM86" s="1" t="s">
        <v>100</v>
      </c>
      <c r="AN86" s="1" t="b">
        <v>0</v>
      </c>
      <c r="AO86" s="10" t="s">
        <v>347</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t="b">
        <v>0</v>
      </c>
      <c r="BI86" s="1" t="b">
        <v>1</v>
      </c>
      <c r="BJ86" s="1">
        <v>8</v>
      </c>
      <c r="BK86" s="1" t="s">
        <v>117</v>
      </c>
      <c r="BL86" s="1">
        <v>210</v>
      </c>
      <c r="BM86" s="1">
        <v>210</v>
      </c>
      <c r="BN86" s="1">
        <v>0</v>
      </c>
      <c r="BO86" s="1" t="b">
        <v>0</v>
      </c>
    </row>
    <row r="87" spans="1:67" ht="15.75" customHeight="1">
      <c r="A87" s="1">
        <v>85</v>
      </c>
      <c r="B87" s="1">
        <v>413</v>
      </c>
      <c r="D87" s="1" t="s">
        <v>334</v>
      </c>
      <c r="E87" s="1" t="s">
        <v>348</v>
      </c>
      <c r="F87" s="1" t="s">
        <v>336</v>
      </c>
      <c r="G87" s="1" t="s">
        <v>241</v>
      </c>
      <c r="I87" s="1" t="s">
        <v>167</v>
      </c>
      <c r="J87" s="1" t="s">
        <v>242</v>
      </c>
      <c r="K87" s="8" t="s">
        <v>337</v>
      </c>
      <c r="L87" s="1">
        <v>-117.153457199999</v>
      </c>
      <c r="M87" s="1">
        <v>32.7133678</v>
      </c>
      <c r="N87" s="1">
        <v>-117.071228</v>
      </c>
      <c r="O87" s="1">
        <v>32.77525</v>
      </c>
      <c r="P87" s="1">
        <v>53508</v>
      </c>
      <c r="Q87" s="9" t="s">
        <v>244</v>
      </c>
      <c r="R87" s="9" t="s">
        <v>244</v>
      </c>
      <c r="S87" s="9" t="s">
        <v>244</v>
      </c>
      <c r="T87" s="9" t="s">
        <v>244</v>
      </c>
      <c r="U87" s="9" t="s">
        <v>244</v>
      </c>
      <c r="V87" s="9" t="s">
        <v>244</v>
      </c>
      <c r="W87" s="9">
        <v>2</v>
      </c>
      <c r="X87" s="9">
        <v>2</v>
      </c>
      <c r="Y87" s="1">
        <v>8</v>
      </c>
      <c r="Z87" s="9">
        <v>3</v>
      </c>
      <c r="AA87" s="9">
        <v>3</v>
      </c>
      <c r="AB87" s="9">
        <v>98</v>
      </c>
      <c r="AC87" s="9">
        <v>402</v>
      </c>
      <c r="AD87" s="1" t="s">
        <v>123</v>
      </c>
      <c r="AE87" s="1" t="b">
        <v>0</v>
      </c>
      <c r="AF87" s="1" t="s">
        <v>338</v>
      </c>
      <c r="AG87" s="1" t="s">
        <v>89</v>
      </c>
      <c r="AH87" s="1" t="s">
        <v>90</v>
      </c>
      <c r="AI87" s="1" t="s">
        <v>172</v>
      </c>
      <c r="AJ87" s="1" t="s">
        <v>89</v>
      </c>
      <c r="AK87" s="1" t="s">
        <v>79</v>
      </c>
      <c r="AL87" s="1" t="s">
        <v>36</v>
      </c>
      <c r="AM87" s="1" t="s">
        <v>92</v>
      </c>
      <c r="AN87" s="1" t="b">
        <v>0</v>
      </c>
      <c r="AO87" s="10" t="s">
        <v>349</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t="b">
        <v>1</v>
      </c>
      <c r="BI87" s="1" t="b">
        <v>1</v>
      </c>
      <c r="BJ87" s="1">
        <v>8</v>
      </c>
      <c r="BK87" s="1" t="s">
        <v>89</v>
      </c>
      <c r="BL87" s="1">
        <v>210</v>
      </c>
      <c r="BM87" s="1">
        <v>210</v>
      </c>
      <c r="BN87" s="1">
        <v>0</v>
      </c>
      <c r="BO87" s="1" t="b">
        <v>0</v>
      </c>
    </row>
    <row r="88" spans="1:67" ht="15.75" customHeight="1">
      <c r="A88" s="1">
        <v>86</v>
      </c>
      <c r="B88" s="1">
        <v>414</v>
      </c>
      <c r="D88" s="1" t="s">
        <v>334</v>
      </c>
      <c r="E88" s="1" t="s">
        <v>350</v>
      </c>
      <c r="F88" s="1" t="s">
        <v>336</v>
      </c>
      <c r="G88" s="1" t="s">
        <v>241</v>
      </c>
      <c r="I88" s="1" t="s">
        <v>167</v>
      </c>
      <c r="J88" s="1" t="s">
        <v>242</v>
      </c>
      <c r="K88" s="8" t="s">
        <v>337</v>
      </c>
      <c r="L88" s="1">
        <v>-117.153457199999</v>
      </c>
      <c r="M88" s="1">
        <v>32.7133678</v>
      </c>
      <c r="N88" s="1">
        <v>-117.071228</v>
      </c>
      <c r="O88" s="1">
        <v>32.77525</v>
      </c>
      <c r="P88" s="1">
        <v>53508</v>
      </c>
      <c r="Q88" s="9" t="s">
        <v>244</v>
      </c>
      <c r="R88" s="9" t="s">
        <v>244</v>
      </c>
      <c r="S88" s="9" t="s">
        <v>244</v>
      </c>
      <c r="T88" s="9" t="s">
        <v>244</v>
      </c>
      <c r="U88" s="9" t="s">
        <v>244</v>
      </c>
      <c r="V88" s="9" t="s">
        <v>244</v>
      </c>
      <c r="W88" s="9">
        <v>2</v>
      </c>
      <c r="X88" s="9">
        <v>2</v>
      </c>
      <c r="Y88" s="1">
        <v>8</v>
      </c>
      <c r="Z88" s="9">
        <v>3</v>
      </c>
      <c r="AA88" s="9">
        <v>3</v>
      </c>
      <c r="AB88" s="9">
        <v>98</v>
      </c>
      <c r="AC88" s="9">
        <v>402</v>
      </c>
      <c r="AD88" s="1" t="s">
        <v>123</v>
      </c>
      <c r="AE88" s="1" t="b">
        <v>0</v>
      </c>
      <c r="AF88" s="1" t="s">
        <v>338</v>
      </c>
      <c r="AG88" s="1" t="s">
        <v>89</v>
      </c>
      <c r="AH88" s="1" t="s">
        <v>90</v>
      </c>
      <c r="AI88" s="1" t="s">
        <v>351</v>
      </c>
      <c r="AJ88" s="1" t="s">
        <v>89</v>
      </c>
      <c r="AK88" s="1" t="s">
        <v>79</v>
      </c>
      <c r="AL88" s="12" t="s">
        <v>99</v>
      </c>
      <c r="AM88" s="1" t="s">
        <v>100</v>
      </c>
      <c r="AN88" s="1" t="b">
        <v>0</v>
      </c>
      <c r="AO88" s="10" t="s">
        <v>352</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t="b">
        <v>0</v>
      </c>
      <c r="BI88" s="1" t="b">
        <v>1</v>
      </c>
      <c r="BJ88" s="1">
        <v>8</v>
      </c>
      <c r="BK88" s="1" t="s">
        <v>89</v>
      </c>
      <c r="BL88" s="1">
        <v>210</v>
      </c>
      <c r="BM88" s="1">
        <v>210</v>
      </c>
      <c r="BN88" s="1">
        <v>0</v>
      </c>
      <c r="BO88" s="1" t="b">
        <v>0</v>
      </c>
    </row>
    <row r="89" spans="1:67" ht="15.75" customHeight="1">
      <c r="A89" s="1">
        <v>87</v>
      </c>
      <c r="B89" s="1">
        <v>415</v>
      </c>
      <c r="D89" s="1" t="s">
        <v>334</v>
      </c>
      <c r="E89" s="1" t="s">
        <v>353</v>
      </c>
      <c r="F89" s="1" t="s">
        <v>336</v>
      </c>
      <c r="G89" s="1" t="s">
        <v>241</v>
      </c>
      <c r="I89" s="1" t="s">
        <v>167</v>
      </c>
      <c r="J89" s="1" t="s">
        <v>242</v>
      </c>
      <c r="K89" s="8" t="s">
        <v>337</v>
      </c>
      <c r="L89" s="1">
        <v>-117.153457199999</v>
      </c>
      <c r="M89" s="1">
        <v>32.7133678</v>
      </c>
      <c r="N89" s="1">
        <v>-117.071228</v>
      </c>
      <c r="O89" s="1">
        <v>32.77525</v>
      </c>
      <c r="P89" s="1">
        <v>53508</v>
      </c>
      <c r="Q89" s="9" t="s">
        <v>244</v>
      </c>
      <c r="R89" s="9" t="s">
        <v>244</v>
      </c>
      <c r="S89" s="9" t="s">
        <v>244</v>
      </c>
      <c r="T89" s="9" t="s">
        <v>244</v>
      </c>
      <c r="U89" s="9" t="s">
        <v>244</v>
      </c>
      <c r="V89" s="9" t="s">
        <v>244</v>
      </c>
      <c r="W89" s="9">
        <v>2</v>
      </c>
      <c r="X89" s="9">
        <v>2</v>
      </c>
      <c r="Y89" s="1">
        <v>8</v>
      </c>
      <c r="Z89" s="9">
        <v>3</v>
      </c>
      <c r="AA89" s="9">
        <v>3</v>
      </c>
      <c r="AB89" s="9">
        <v>98</v>
      </c>
      <c r="AC89" s="9">
        <v>402</v>
      </c>
      <c r="AD89" s="1" t="s">
        <v>123</v>
      </c>
      <c r="AE89" s="1" t="b">
        <v>0</v>
      </c>
      <c r="AF89" s="1" t="s">
        <v>338</v>
      </c>
      <c r="AG89" s="1" t="s">
        <v>89</v>
      </c>
      <c r="AH89" s="1" t="s">
        <v>90</v>
      </c>
      <c r="AI89" s="1" t="s">
        <v>236</v>
      </c>
      <c r="AJ89" s="1" t="s">
        <v>89</v>
      </c>
      <c r="AK89" s="1" t="s">
        <v>79</v>
      </c>
      <c r="AL89" s="1" t="s">
        <v>206</v>
      </c>
      <c r="AM89" s="1" t="s">
        <v>100</v>
      </c>
      <c r="AN89" s="1" t="b">
        <v>0</v>
      </c>
      <c r="AO89" s="10" t="s">
        <v>354</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t="b">
        <v>0</v>
      </c>
      <c r="BI89" s="1" t="b">
        <v>1</v>
      </c>
      <c r="BJ89" s="1">
        <v>8</v>
      </c>
      <c r="BK89" s="1" t="s">
        <v>89</v>
      </c>
      <c r="BL89" s="1">
        <v>210</v>
      </c>
      <c r="BM89" s="1">
        <v>210</v>
      </c>
      <c r="BN89" s="1">
        <v>0</v>
      </c>
      <c r="BO89" s="1" t="b">
        <v>0</v>
      </c>
    </row>
    <row r="90" spans="1:67" ht="15.75" customHeight="1">
      <c r="A90" s="1">
        <v>88</v>
      </c>
      <c r="B90" s="1">
        <v>416</v>
      </c>
      <c r="D90" s="1" t="s">
        <v>334</v>
      </c>
      <c r="E90" s="1" t="s">
        <v>355</v>
      </c>
      <c r="F90" s="1" t="s">
        <v>336</v>
      </c>
      <c r="G90" s="1" t="s">
        <v>241</v>
      </c>
      <c r="I90" s="1" t="s">
        <v>167</v>
      </c>
      <c r="J90" s="1" t="s">
        <v>242</v>
      </c>
      <c r="K90" s="8" t="s">
        <v>337</v>
      </c>
      <c r="L90" s="1">
        <v>-117.153457199999</v>
      </c>
      <c r="M90" s="1">
        <v>32.7133678</v>
      </c>
      <c r="N90" s="1">
        <v>-117.071228</v>
      </c>
      <c r="O90" s="1">
        <v>32.77525</v>
      </c>
      <c r="P90" s="1">
        <v>53508</v>
      </c>
      <c r="Q90" s="9" t="s">
        <v>244</v>
      </c>
      <c r="R90" s="9" t="s">
        <v>244</v>
      </c>
      <c r="S90" s="9" t="s">
        <v>244</v>
      </c>
      <c r="T90" s="9" t="s">
        <v>244</v>
      </c>
      <c r="U90" s="9" t="s">
        <v>244</v>
      </c>
      <c r="V90" s="9" t="s">
        <v>244</v>
      </c>
      <c r="W90" s="9">
        <v>2</v>
      </c>
      <c r="X90" s="9">
        <v>2</v>
      </c>
      <c r="Y90" s="1">
        <v>8</v>
      </c>
      <c r="Z90" s="9">
        <v>3</v>
      </c>
      <c r="AA90" s="9">
        <v>3</v>
      </c>
      <c r="AB90" s="9">
        <v>98</v>
      </c>
      <c r="AC90" s="9">
        <v>402</v>
      </c>
      <c r="AD90" s="1" t="s">
        <v>123</v>
      </c>
      <c r="AE90" s="1" t="b">
        <v>0</v>
      </c>
      <c r="AF90" s="1" t="s">
        <v>338</v>
      </c>
      <c r="AG90" s="9" t="s">
        <v>298</v>
      </c>
      <c r="AH90" s="1" t="s">
        <v>90</v>
      </c>
      <c r="AI90" s="1" t="s">
        <v>356</v>
      </c>
      <c r="AJ90" s="1" t="s">
        <v>135</v>
      </c>
      <c r="AK90" s="1" t="s">
        <v>79</v>
      </c>
      <c r="AL90" s="1" t="s">
        <v>36</v>
      </c>
      <c r="AM90" s="1" t="s">
        <v>100</v>
      </c>
      <c r="AN90" s="1" t="b">
        <v>0</v>
      </c>
      <c r="AO90" s="10" t="s">
        <v>357</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t="b">
        <v>0</v>
      </c>
      <c r="BI90" s="1" t="b">
        <v>1</v>
      </c>
      <c r="BJ90" s="1">
        <v>8</v>
      </c>
      <c r="BK90" s="1" t="s">
        <v>117</v>
      </c>
      <c r="BL90" s="1">
        <v>210</v>
      </c>
      <c r="BM90" s="1">
        <v>210</v>
      </c>
      <c r="BN90" s="1">
        <v>0</v>
      </c>
      <c r="BO90" s="1" t="b">
        <v>0</v>
      </c>
    </row>
    <row r="91" spans="1:67" ht="15.75" customHeight="1">
      <c r="A91" s="1">
        <v>89</v>
      </c>
      <c r="B91" s="1">
        <v>548</v>
      </c>
      <c r="C91" s="1">
        <v>122409</v>
      </c>
      <c r="D91" s="1" t="s">
        <v>358</v>
      </c>
      <c r="E91" s="1" t="s">
        <v>359</v>
      </c>
      <c r="F91" s="1" t="s">
        <v>336</v>
      </c>
      <c r="G91" s="1" t="s">
        <v>241</v>
      </c>
      <c r="H91" s="1">
        <v>92182</v>
      </c>
      <c r="I91" s="1" t="s">
        <v>167</v>
      </c>
      <c r="J91" s="1" t="s">
        <v>242</v>
      </c>
      <c r="K91" s="8" t="s">
        <v>360</v>
      </c>
      <c r="L91" s="1">
        <v>-117.071228</v>
      </c>
      <c r="M91" s="1">
        <v>32.77525</v>
      </c>
      <c r="N91" s="1">
        <v>-117.071228</v>
      </c>
      <c r="O91" s="1">
        <v>32.77525</v>
      </c>
      <c r="P91" s="1">
        <v>7460</v>
      </c>
      <c r="Q91" s="1">
        <v>28224</v>
      </c>
      <c r="R91" s="1">
        <v>40104</v>
      </c>
      <c r="S91" s="1">
        <v>25444</v>
      </c>
      <c r="T91" s="1">
        <v>37324</v>
      </c>
      <c r="U91" s="1">
        <v>12306</v>
      </c>
      <c r="V91" s="1">
        <v>24186</v>
      </c>
      <c r="W91" s="1">
        <v>2</v>
      </c>
      <c r="X91" s="1">
        <v>2</v>
      </c>
      <c r="Y91" s="1">
        <v>8</v>
      </c>
      <c r="Z91" s="1">
        <v>1</v>
      </c>
      <c r="AA91" s="1">
        <v>1</v>
      </c>
      <c r="AB91" s="1">
        <v>35</v>
      </c>
      <c r="AC91" s="1">
        <v>29860</v>
      </c>
      <c r="AD91" s="1" t="s">
        <v>73</v>
      </c>
      <c r="AE91" s="1" t="b">
        <v>0</v>
      </c>
      <c r="AF91" s="1" t="s">
        <v>361</v>
      </c>
      <c r="AG91" s="9" t="s">
        <v>362</v>
      </c>
      <c r="AH91" s="1" t="s">
        <v>204</v>
      </c>
      <c r="AI91" s="1" t="s">
        <v>363</v>
      </c>
      <c r="AJ91" s="1" t="s">
        <v>78</v>
      </c>
      <c r="AK91" s="1" t="s">
        <v>79</v>
      </c>
      <c r="AL91" s="1" t="s">
        <v>36</v>
      </c>
      <c r="AM91" s="1" t="s">
        <v>80</v>
      </c>
      <c r="AN91" s="1" t="b">
        <v>0</v>
      </c>
      <c r="AO91" s="10" t="s">
        <v>364</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t="b">
        <v>1</v>
      </c>
      <c r="BI91" s="1" t="b">
        <v>0</v>
      </c>
      <c r="BJ91" s="1">
        <v>1</v>
      </c>
      <c r="BK91" s="1" t="s">
        <v>78</v>
      </c>
      <c r="BL91" s="1">
        <v>210</v>
      </c>
      <c r="BM91" s="1">
        <v>210</v>
      </c>
      <c r="BN91" s="1">
        <v>0</v>
      </c>
      <c r="BO91" s="1" t="b">
        <v>0</v>
      </c>
    </row>
    <row r="92" spans="1:67" ht="15.75" customHeight="1">
      <c r="A92" s="1">
        <v>90</v>
      </c>
      <c r="B92" s="1">
        <v>549</v>
      </c>
      <c r="C92" s="1">
        <v>122755</v>
      </c>
      <c r="D92" s="1" t="s">
        <v>365</v>
      </c>
      <c r="E92" s="1" t="s">
        <v>366</v>
      </c>
      <c r="F92" s="1" t="s">
        <v>367</v>
      </c>
      <c r="G92" s="1" t="s">
        <v>241</v>
      </c>
      <c r="H92" s="1" t="s">
        <v>368</v>
      </c>
      <c r="I92" s="1" t="s">
        <v>167</v>
      </c>
      <c r="J92" s="1" t="s">
        <v>242</v>
      </c>
      <c r="K92" s="8" t="s">
        <v>369</v>
      </c>
      <c r="L92" s="1">
        <v>-121.880620999999</v>
      </c>
      <c r="M92" s="1">
        <v>37.336568999999997</v>
      </c>
      <c r="N92" s="1">
        <v>-121.880620999999</v>
      </c>
      <c r="O92" s="1">
        <v>37.336568999999997</v>
      </c>
      <c r="P92" s="1">
        <v>7721</v>
      </c>
      <c r="Q92" s="1">
        <v>28166</v>
      </c>
      <c r="R92" s="1">
        <v>40046</v>
      </c>
      <c r="S92" s="1">
        <v>27145</v>
      </c>
      <c r="T92" s="1">
        <v>39025</v>
      </c>
      <c r="U92" s="1">
        <v>12684</v>
      </c>
      <c r="V92" s="1">
        <v>24564</v>
      </c>
      <c r="W92" s="1">
        <v>2</v>
      </c>
      <c r="X92" s="1">
        <v>2</v>
      </c>
      <c r="Y92" s="1">
        <v>8</v>
      </c>
      <c r="Z92" s="1">
        <v>1</v>
      </c>
      <c r="AA92" s="1">
        <v>1</v>
      </c>
      <c r="AB92" s="1">
        <v>53</v>
      </c>
      <c r="AC92" s="1">
        <v>26432</v>
      </c>
      <c r="AD92" s="1" t="s">
        <v>73</v>
      </c>
      <c r="AE92" s="1" t="b">
        <v>0</v>
      </c>
      <c r="AF92" s="1" t="s">
        <v>370</v>
      </c>
      <c r="AG92" s="12" t="s">
        <v>323</v>
      </c>
      <c r="AH92" s="1" t="s">
        <v>204</v>
      </c>
      <c r="AI92" s="1" t="s">
        <v>330</v>
      </c>
      <c r="AJ92" s="1" t="s">
        <v>78</v>
      </c>
      <c r="AK92" s="1" t="s">
        <v>79</v>
      </c>
      <c r="AL92" s="1" t="s">
        <v>36</v>
      </c>
      <c r="AM92" s="1" t="s">
        <v>80</v>
      </c>
      <c r="AN92" s="1" t="b">
        <v>0</v>
      </c>
      <c r="AO92" s="10" t="s">
        <v>371</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t="b">
        <v>1</v>
      </c>
      <c r="BI92" s="1" t="b">
        <v>0</v>
      </c>
      <c r="BJ92" s="1">
        <v>1</v>
      </c>
      <c r="BK92" s="1" t="s">
        <v>78</v>
      </c>
      <c r="BL92" s="1">
        <v>210</v>
      </c>
      <c r="BM92" s="1">
        <v>210</v>
      </c>
      <c r="BN92" s="1">
        <v>0</v>
      </c>
      <c r="BO92" s="1" t="b">
        <v>0</v>
      </c>
    </row>
    <row r="93" spans="1:67" ht="15.75" customHeight="1">
      <c r="A93" s="1">
        <v>91</v>
      </c>
      <c r="B93" s="1">
        <v>564</v>
      </c>
      <c r="C93" s="1">
        <v>123572</v>
      </c>
      <c r="D93" s="1" t="s">
        <v>372</v>
      </c>
      <c r="E93" s="1" t="s">
        <v>373</v>
      </c>
      <c r="F93" s="1" t="s">
        <v>374</v>
      </c>
      <c r="G93" s="1" t="s">
        <v>241</v>
      </c>
      <c r="H93" s="1" t="s">
        <v>375</v>
      </c>
      <c r="I93" s="1" t="s">
        <v>167</v>
      </c>
      <c r="J93" s="1" t="s">
        <v>242</v>
      </c>
      <c r="K93" s="8" t="s">
        <v>376</v>
      </c>
      <c r="L93" s="1">
        <v>-122.673261</v>
      </c>
      <c r="M93" s="1">
        <v>38.341023</v>
      </c>
      <c r="N93" s="1">
        <v>-122.673261</v>
      </c>
      <c r="O93" s="1">
        <v>38.341023</v>
      </c>
      <c r="P93" s="1">
        <v>7724</v>
      </c>
      <c r="Q93" s="1">
        <v>26034</v>
      </c>
      <c r="R93" s="1">
        <v>37914</v>
      </c>
      <c r="S93" s="1">
        <v>27054</v>
      </c>
      <c r="T93" s="1">
        <v>38934</v>
      </c>
      <c r="U93" s="1">
        <v>12592</v>
      </c>
      <c r="V93" s="1">
        <v>24472</v>
      </c>
      <c r="W93" s="1">
        <v>2</v>
      </c>
      <c r="X93" s="1">
        <v>2</v>
      </c>
      <c r="Y93" s="1">
        <v>8</v>
      </c>
      <c r="Z93" s="1">
        <v>1</v>
      </c>
      <c r="AA93" s="1">
        <v>1</v>
      </c>
      <c r="AB93" s="1">
        <v>76</v>
      </c>
      <c r="AC93" s="1">
        <v>8631</v>
      </c>
      <c r="AD93" s="1" t="s">
        <v>73</v>
      </c>
      <c r="AE93" s="1" t="b">
        <v>0</v>
      </c>
      <c r="AF93" s="1" t="s">
        <v>377</v>
      </c>
      <c r="AG93" s="1" t="s">
        <v>378</v>
      </c>
      <c r="AH93" s="1" t="s">
        <v>204</v>
      </c>
      <c r="AI93" s="12" t="s">
        <v>379</v>
      </c>
      <c r="AJ93" s="1" t="s">
        <v>78</v>
      </c>
      <c r="AK93" s="1" t="s">
        <v>83</v>
      </c>
      <c r="AL93" s="12" t="s">
        <v>380</v>
      </c>
      <c r="AM93" s="1" t="s">
        <v>100</v>
      </c>
      <c r="AN93" s="1" t="b">
        <v>0</v>
      </c>
      <c r="AO93" s="10" t="s">
        <v>381</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t="b">
        <v>0</v>
      </c>
      <c r="BI93" s="1" t="b">
        <v>0</v>
      </c>
      <c r="BJ93" s="1">
        <v>1</v>
      </c>
      <c r="BK93" s="1" t="s">
        <v>78</v>
      </c>
      <c r="BL93" s="1">
        <v>210</v>
      </c>
      <c r="BM93" s="1">
        <v>210</v>
      </c>
      <c r="BN93" s="1">
        <v>0</v>
      </c>
      <c r="BO93" s="1" t="b">
        <v>0</v>
      </c>
    </row>
    <row r="94" spans="1:67" ht="15.75" customHeight="1">
      <c r="A94" s="1">
        <v>92</v>
      </c>
      <c r="B94" s="1">
        <v>571</v>
      </c>
      <c r="C94" s="1">
        <v>123952</v>
      </c>
      <c r="D94" s="1" t="s">
        <v>382</v>
      </c>
      <c r="E94" s="1" t="s">
        <v>383</v>
      </c>
      <c r="F94" s="1" t="s">
        <v>384</v>
      </c>
      <c r="G94" s="1" t="s">
        <v>241</v>
      </c>
      <c r="H94" s="1" t="s">
        <v>385</v>
      </c>
      <c r="I94" s="1" t="s">
        <v>167</v>
      </c>
      <c r="J94" s="1" t="s">
        <v>242</v>
      </c>
      <c r="K94" s="8" t="s">
        <v>386</v>
      </c>
      <c r="L94" s="1">
        <v>-118.232703</v>
      </c>
      <c r="M94" s="1">
        <v>34.04365</v>
      </c>
      <c r="N94" s="1">
        <v>-118.232703</v>
      </c>
      <c r="O94" s="1">
        <v>34.04365</v>
      </c>
      <c r="P94" s="1">
        <v>43800</v>
      </c>
      <c r="Q94" s="12" t="s">
        <v>244</v>
      </c>
      <c r="R94" s="12" t="s">
        <v>244</v>
      </c>
      <c r="S94" s="1">
        <v>67750</v>
      </c>
      <c r="T94" s="1">
        <v>67750</v>
      </c>
      <c r="U94" s="1">
        <v>56650</v>
      </c>
      <c r="V94" s="1">
        <v>56650</v>
      </c>
      <c r="W94" s="1">
        <v>2</v>
      </c>
      <c r="X94" s="1">
        <v>2</v>
      </c>
      <c r="Y94" s="1">
        <v>8</v>
      </c>
      <c r="Z94" s="1">
        <v>2</v>
      </c>
      <c r="AA94" s="1">
        <v>2</v>
      </c>
      <c r="AB94" s="12" t="s">
        <v>244</v>
      </c>
      <c r="AC94" s="1">
        <v>262</v>
      </c>
      <c r="AD94" s="1" t="s">
        <v>123</v>
      </c>
      <c r="AE94" s="1" t="b">
        <v>0</v>
      </c>
      <c r="AF94" s="9" t="s">
        <v>244</v>
      </c>
      <c r="AG94" s="9" t="s">
        <v>244</v>
      </c>
      <c r="AH94" s="1" t="s">
        <v>90</v>
      </c>
      <c r="AI94" s="1" t="s">
        <v>91</v>
      </c>
      <c r="AJ94" s="1" t="s">
        <v>89</v>
      </c>
      <c r="AK94" s="1" t="s">
        <v>83</v>
      </c>
      <c r="AL94" s="1" t="s">
        <v>36</v>
      </c>
      <c r="AM94" s="1" t="s">
        <v>92</v>
      </c>
      <c r="AN94" s="1" t="b">
        <v>0</v>
      </c>
      <c r="AO94" s="10" t="s">
        <v>387</v>
      </c>
      <c r="AP94" s="1">
        <v>0</v>
      </c>
      <c r="AQ94" s="1">
        <v>0</v>
      </c>
      <c r="AR94" s="1">
        <v>0</v>
      </c>
      <c r="AS94" s="1">
        <v>0</v>
      </c>
      <c r="AT94" s="1">
        <v>0</v>
      </c>
      <c r="AU94" s="1">
        <v>0</v>
      </c>
      <c r="AV94" s="1">
        <v>0</v>
      </c>
      <c r="AW94" s="1">
        <v>0</v>
      </c>
      <c r="AX94" s="1">
        <v>0</v>
      </c>
      <c r="AY94" s="1">
        <v>0</v>
      </c>
      <c r="AZ94" s="1">
        <v>0</v>
      </c>
      <c r="BA94" s="1">
        <v>0</v>
      </c>
      <c r="BB94" s="1">
        <v>0</v>
      </c>
      <c r="BC94" s="1">
        <v>0</v>
      </c>
      <c r="BD94" s="1">
        <v>0</v>
      </c>
      <c r="BE94" s="1">
        <v>0</v>
      </c>
      <c r="BF94" s="1">
        <v>0</v>
      </c>
      <c r="BG94" s="1">
        <v>0</v>
      </c>
      <c r="BH94" s="1" t="b">
        <v>1</v>
      </c>
      <c r="BI94" s="1" t="b">
        <v>0</v>
      </c>
      <c r="BJ94" s="1">
        <v>6</v>
      </c>
      <c r="BK94" s="1" t="s">
        <v>89</v>
      </c>
      <c r="BL94" s="1">
        <v>210</v>
      </c>
      <c r="BM94" s="1">
        <v>210</v>
      </c>
      <c r="BN94" s="1">
        <v>0</v>
      </c>
      <c r="BO94" s="1" t="b">
        <v>0</v>
      </c>
    </row>
    <row r="95" spans="1:67" ht="15.75" customHeight="1">
      <c r="A95" s="1">
        <v>93</v>
      </c>
      <c r="B95" s="1">
        <v>572</v>
      </c>
      <c r="C95" s="1">
        <v>123952</v>
      </c>
      <c r="D95" s="1" t="s">
        <v>382</v>
      </c>
      <c r="E95" s="1" t="s">
        <v>383</v>
      </c>
      <c r="F95" s="1" t="s">
        <v>384</v>
      </c>
      <c r="G95" s="1" t="s">
        <v>241</v>
      </c>
      <c r="H95" s="1" t="s">
        <v>385</v>
      </c>
      <c r="I95" s="1" t="s">
        <v>167</v>
      </c>
      <c r="J95" s="1" t="s">
        <v>242</v>
      </c>
      <c r="K95" s="8" t="s">
        <v>386</v>
      </c>
      <c r="L95" s="1">
        <v>-118.232703</v>
      </c>
      <c r="M95" s="1">
        <v>34.04365</v>
      </c>
      <c r="N95" s="1">
        <v>-118.232703</v>
      </c>
      <c r="O95" s="1">
        <v>34.04365</v>
      </c>
      <c r="P95" s="1">
        <v>43800</v>
      </c>
      <c r="Q95" s="12" t="s">
        <v>244</v>
      </c>
      <c r="R95" s="12" t="s">
        <v>244</v>
      </c>
      <c r="S95" s="1">
        <v>67750</v>
      </c>
      <c r="T95" s="1">
        <v>67750</v>
      </c>
      <c r="U95" s="1">
        <v>56650</v>
      </c>
      <c r="V95" s="1">
        <v>56650</v>
      </c>
      <c r="W95" s="1">
        <v>2</v>
      </c>
      <c r="X95" s="1">
        <v>2</v>
      </c>
      <c r="Y95" s="1">
        <v>8</v>
      </c>
      <c r="Z95" s="1">
        <v>2</v>
      </c>
      <c r="AA95" s="1">
        <v>2</v>
      </c>
      <c r="AB95" s="12" t="s">
        <v>244</v>
      </c>
      <c r="AC95" s="1">
        <v>262</v>
      </c>
      <c r="AD95" s="1" t="s">
        <v>123</v>
      </c>
      <c r="AE95" s="1" t="b">
        <v>0</v>
      </c>
      <c r="AF95" s="9" t="s">
        <v>244</v>
      </c>
      <c r="AG95" s="9" t="s">
        <v>244</v>
      </c>
      <c r="AH95" s="1" t="s">
        <v>90</v>
      </c>
      <c r="AI95" s="1" t="s">
        <v>172</v>
      </c>
      <c r="AJ95" s="1" t="s">
        <v>89</v>
      </c>
      <c r="AK95" s="1" t="s">
        <v>79</v>
      </c>
      <c r="AL95" s="1" t="s">
        <v>36</v>
      </c>
      <c r="AM95" s="1" t="s">
        <v>92</v>
      </c>
      <c r="AN95" s="1" t="b">
        <v>0</v>
      </c>
      <c r="AO95" s="10" t="s">
        <v>388</v>
      </c>
      <c r="AP95" s="1">
        <v>0</v>
      </c>
      <c r="AQ95" s="1">
        <v>0</v>
      </c>
      <c r="AR95" s="1">
        <v>0</v>
      </c>
      <c r="AS95" s="1">
        <v>0</v>
      </c>
      <c r="AT95" s="1">
        <v>0</v>
      </c>
      <c r="AU95" s="1">
        <v>0</v>
      </c>
      <c r="AV95" s="1">
        <v>0</v>
      </c>
      <c r="AW95" s="1">
        <v>0</v>
      </c>
      <c r="AX95" s="1">
        <v>0</v>
      </c>
      <c r="AY95" s="1">
        <v>0</v>
      </c>
      <c r="AZ95" s="1">
        <v>0</v>
      </c>
      <c r="BA95" s="1">
        <v>0</v>
      </c>
      <c r="BB95" s="1">
        <v>0</v>
      </c>
      <c r="BC95" s="1">
        <v>0</v>
      </c>
      <c r="BD95" s="1">
        <v>0</v>
      </c>
      <c r="BE95" s="1">
        <v>0</v>
      </c>
      <c r="BF95" s="1">
        <v>0</v>
      </c>
      <c r="BG95" s="1">
        <v>0</v>
      </c>
      <c r="BH95" s="1" t="b">
        <v>1</v>
      </c>
      <c r="BI95" s="1" t="b">
        <v>0</v>
      </c>
      <c r="BJ95" s="1">
        <v>6</v>
      </c>
      <c r="BK95" s="1" t="s">
        <v>89</v>
      </c>
      <c r="BL95" s="1">
        <v>210</v>
      </c>
      <c r="BM95" s="1">
        <v>210</v>
      </c>
      <c r="BN95" s="1">
        <v>0</v>
      </c>
      <c r="BO95" s="1" t="b">
        <v>0</v>
      </c>
    </row>
    <row r="96" spans="1:67" ht="15.75" customHeight="1">
      <c r="A96" s="1">
        <v>94</v>
      </c>
      <c r="B96" s="1">
        <v>573</v>
      </c>
      <c r="C96" s="1">
        <v>123952</v>
      </c>
      <c r="D96" s="1" t="s">
        <v>382</v>
      </c>
      <c r="E96" s="1" t="s">
        <v>383</v>
      </c>
      <c r="F96" s="1" t="s">
        <v>384</v>
      </c>
      <c r="G96" s="1" t="s">
        <v>241</v>
      </c>
      <c r="H96" s="1" t="s">
        <v>385</v>
      </c>
      <c r="I96" s="1" t="s">
        <v>167</v>
      </c>
      <c r="J96" s="1" t="s">
        <v>242</v>
      </c>
      <c r="K96" s="8" t="s">
        <v>386</v>
      </c>
      <c r="L96" s="1">
        <v>-118.232703</v>
      </c>
      <c r="M96" s="1">
        <v>34.04365</v>
      </c>
      <c r="N96" s="1">
        <v>-118.232703</v>
      </c>
      <c r="O96" s="1">
        <v>34.04365</v>
      </c>
      <c r="P96" s="1">
        <v>43800</v>
      </c>
      <c r="Q96" s="12" t="s">
        <v>244</v>
      </c>
      <c r="R96" s="12" t="s">
        <v>244</v>
      </c>
      <c r="S96" s="1">
        <v>67750</v>
      </c>
      <c r="T96" s="1">
        <v>67750</v>
      </c>
      <c r="U96" s="1">
        <v>56650</v>
      </c>
      <c r="V96" s="1">
        <v>56650</v>
      </c>
      <c r="W96" s="1">
        <v>2</v>
      </c>
      <c r="X96" s="1">
        <v>2</v>
      </c>
      <c r="Y96" s="1">
        <v>8</v>
      </c>
      <c r="Z96" s="1">
        <v>2</v>
      </c>
      <c r="AA96" s="1">
        <v>2</v>
      </c>
      <c r="AB96" s="12" t="s">
        <v>244</v>
      </c>
      <c r="AC96" s="1">
        <v>262</v>
      </c>
      <c r="AD96" s="1" t="s">
        <v>123</v>
      </c>
      <c r="AE96" s="1" t="b">
        <v>0</v>
      </c>
      <c r="AF96" s="9" t="s">
        <v>244</v>
      </c>
      <c r="AG96" s="9" t="s">
        <v>244</v>
      </c>
      <c r="AH96" s="1" t="s">
        <v>90</v>
      </c>
      <c r="AI96" s="1" t="s">
        <v>389</v>
      </c>
      <c r="AJ96" s="1" t="s">
        <v>89</v>
      </c>
      <c r="AK96" s="1" t="s">
        <v>79</v>
      </c>
      <c r="AL96" s="12" t="s">
        <v>99</v>
      </c>
      <c r="AM96" s="1" t="s">
        <v>100</v>
      </c>
      <c r="AN96" s="1" t="b">
        <v>0</v>
      </c>
      <c r="AO96" s="10" t="s">
        <v>390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t="b">
        <v>0</v>
      </c>
      <c r="BI96" s="1" t="b">
        <v>0</v>
      </c>
      <c r="BJ96" s="1">
        <v>6</v>
      </c>
      <c r="BK96" s="1" t="s">
        <v>89</v>
      </c>
      <c r="BL96" s="1">
        <v>210</v>
      </c>
      <c r="BM96" s="1">
        <v>210</v>
      </c>
      <c r="BN96" s="1">
        <v>0</v>
      </c>
      <c r="BO96" s="1" t="b">
        <v>0</v>
      </c>
    </row>
    <row r="97" spans="1:67" ht="15.75" customHeight="1">
      <c r="A97" s="1">
        <v>95</v>
      </c>
      <c r="B97" s="1">
        <v>574</v>
      </c>
      <c r="C97" s="1">
        <v>123952</v>
      </c>
      <c r="D97" s="1" t="s">
        <v>382</v>
      </c>
      <c r="E97" s="1" t="s">
        <v>383</v>
      </c>
      <c r="F97" s="1" t="s">
        <v>384</v>
      </c>
      <c r="G97" s="1" t="s">
        <v>241</v>
      </c>
      <c r="H97" s="1" t="s">
        <v>385</v>
      </c>
      <c r="I97" s="1" t="s">
        <v>167</v>
      </c>
      <c r="J97" s="1" t="s">
        <v>242</v>
      </c>
      <c r="K97" s="8" t="s">
        <v>386</v>
      </c>
      <c r="L97" s="1">
        <v>-118.232703</v>
      </c>
      <c r="M97" s="1">
        <v>34.04365</v>
      </c>
      <c r="N97" s="1">
        <v>-118.232703</v>
      </c>
      <c r="O97" s="1">
        <v>34.04365</v>
      </c>
      <c r="P97" s="1">
        <v>43800</v>
      </c>
      <c r="Q97" s="12" t="s">
        <v>244</v>
      </c>
      <c r="R97" s="12" t="s">
        <v>244</v>
      </c>
      <c r="S97" s="1">
        <v>67750</v>
      </c>
      <c r="T97" s="1">
        <v>67750</v>
      </c>
      <c r="U97" s="1">
        <v>56650</v>
      </c>
      <c r="V97" s="1">
        <v>56650</v>
      </c>
      <c r="W97" s="1">
        <v>2</v>
      </c>
      <c r="X97" s="1">
        <v>2</v>
      </c>
      <c r="Y97" s="1">
        <v>8</v>
      </c>
      <c r="Z97" s="1">
        <v>2</v>
      </c>
      <c r="AA97" s="1">
        <v>2</v>
      </c>
      <c r="AB97" s="12" t="s">
        <v>244</v>
      </c>
      <c r="AC97" s="1">
        <v>262</v>
      </c>
      <c r="AD97" s="1" t="s">
        <v>123</v>
      </c>
      <c r="AE97" s="1" t="b">
        <v>0</v>
      </c>
      <c r="AF97" s="9" t="s">
        <v>244</v>
      </c>
      <c r="AG97" s="9" t="s">
        <v>244</v>
      </c>
      <c r="AH97" s="1" t="s">
        <v>90</v>
      </c>
      <c r="AI97" s="1" t="s">
        <v>391</v>
      </c>
      <c r="AJ97" s="1" t="s">
        <v>114</v>
      </c>
      <c r="AK97" s="1" t="s">
        <v>79</v>
      </c>
      <c r="AL97" s="12" t="s">
        <v>99</v>
      </c>
      <c r="AM97" s="1" t="s">
        <v>100</v>
      </c>
      <c r="AN97" s="1" t="b">
        <v>0</v>
      </c>
      <c r="AO97" s="10" t="s">
        <v>392</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t="b">
        <v>0</v>
      </c>
      <c r="BI97" s="1" t="b">
        <v>0</v>
      </c>
      <c r="BJ97" s="1">
        <v>6</v>
      </c>
      <c r="BK97" s="1" t="s">
        <v>117</v>
      </c>
      <c r="BL97" s="1">
        <v>210</v>
      </c>
      <c r="BM97" s="1">
        <v>210</v>
      </c>
      <c r="BN97" s="1">
        <v>0</v>
      </c>
      <c r="BO97" s="1" t="b">
        <v>0</v>
      </c>
    </row>
    <row r="98" spans="1:67" ht="15.75" customHeight="1">
      <c r="A98" s="1">
        <v>96</v>
      </c>
      <c r="B98" s="1">
        <v>575</v>
      </c>
      <c r="C98" s="1">
        <v>123952</v>
      </c>
      <c r="D98" s="1" t="s">
        <v>382</v>
      </c>
      <c r="E98" s="1" t="s">
        <v>383</v>
      </c>
      <c r="F98" s="1" t="s">
        <v>384</v>
      </c>
      <c r="G98" s="1" t="s">
        <v>241</v>
      </c>
      <c r="H98" s="1" t="s">
        <v>385</v>
      </c>
      <c r="I98" s="1" t="s">
        <v>167</v>
      </c>
      <c r="J98" s="1" t="s">
        <v>242</v>
      </c>
      <c r="K98" s="8" t="s">
        <v>386</v>
      </c>
      <c r="L98" s="1">
        <v>-118.232703</v>
      </c>
      <c r="M98" s="1">
        <v>34.04365</v>
      </c>
      <c r="N98" s="1">
        <v>-118.232703</v>
      </c>
      <c r="O98" s="1">
        <v>34.04365</v>
      </c>
      <c r="P98" s="1">
        <v>43800</v>
      </c>
      <c r="Q98" s="12" t="s">
        <v>244</v>
      </c>
      <c r="R98" s="12" t="s">
        <v>244</v>
      </c>
      <c r="S98" s="1">
        <v>67750</v>
      </c>
      <c r="T98" s="1">
        <v>67750</v>
      </c>
      <c r="U98" s="1">
        <v>56650</v>
      </c>
      <c r="V98" s="1">
        <v>56650</v>
      </c>
      <c r="W98" s="1">
        <v>2</v>
      </c>
      <c r="X98" s="1">
        <v>2</v>
      </c>
      <c r="Y98" s="1">
        <v>8</v>
      </c>
      <c r="Z98" s="1">
        <v>2</v>
      </c>
      <c r="AA98" s="1">
        <v>2</v>
      </c>
      <c r="AB98" s="12" t="s">
        <v>244</v>
      </c>
      <c r="AC98" s="1">
        <v>262</v>
      </c>
      <c r="AD98" s="1" t="s">
        <v>123</v>
      </c>
      <c r="AE98" s="1" t="b">
        <v>0</v>
      </c>
      <c r="AF98" s="9" t="s">
        <v>244</v>
      </c>
      <c r="AG98" s="9" t="s">
        <v>244</v>
      </c>
      <c r="AH98" s="1" t="s">
        <v>90</v>
      </c>
      <c r="AI98" s="1" t="s">
        <v>393</v>
      </c>
      <c r="AJ98" s="1" t="s">
        <v>320</v>
      </c>
      <c r="AK98" s="1" t="s">
        <v>79</v>
      </c>
      <c r="AL98" s="1" t="s">
        <v>206</v>
      </c>
      <c r="AM98" s="1" t="s">
        <v>100</v>
      </c>
      <c r="AN98" s="1" t="b">
        <v>0</v>
      </c>
      <c r="AO98" s="10" t="s">
        <v>394</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t="b">
        <v>0</v>
      </c>
      <c r="BI98" s="1" t="b">
        <v>0</v>
      </c>
      <c r="BJ98" s="1">
        <v>6</v>
      </c>
      <c r="BK98" s="1" t="s">
        <v>117</v>
      </c>
      <c r="BL98" s="1">
        <v>210</v>
      </c>
      <c r="BM98" s="1">
        <v>210</v>
      </c>
      <c r="BN98" s="1">
        <v>0</v>
      </c>
      <c r="BO98" s="1" t="b">
        <v>0</v>
      </c>
    </row>
    <row r="99" spans="1:67" ht="15.75" customHeight="1">
      <c r="A99" s="1">
        <v>97</v>
      </c>
      <c r="B99" s="1">
        <v>576</v>
      </c>
      <c r="C99" s="1">
        <v>123952</v>
      </c>
      <c r="D99" s="1" t="s">
        <v>382</v>
      </c>
      <c r="E99" s="1" t="s">
        <v>383</v>
      </c>
      <c r="F99" s="1" t="s">
        <v>384</v>
      </c>
      <c r="G99" s="1" t="s">
        <v>241</v>
      </c>
      <c r="H99" s="1" t="s">
        <v>385</v>
      </c>
      <c r="I99" s="1" t="s">
        <v>167</v>
      </c>
      <c r="J99" s="1" t="s">
        <v>242</v>
      </c>
      <c r="K99" s="8" t="s">
        <v>386</v>
      </c>
      <c r="L99" s="1">
        <v>-118.232703</v>
      </c>
      <c r="M99" s="1">
        <v>34.04365</v>
      </c>
      <c r="N99" s="1">
        <v>-118.232703</v>
      </c>
      <c r="O99" s="1">
        <v>34.04365</v>
      </c>
      <c r="P99" s="1">
        <v>43800</v>
      </c>
      <c r="Q99" s="12" t="s">
        <v>244</v>
      </c>
      <c r="R99" s="12" t="s">
        <v>244</v>
      </c>
      <c r="S99" s="1">
        <v>67750</v>
      </c>
      <c r="T99" s="1">
        <v>67750</v>
      </c>
      <c r="U99" s="1">
        <v>56650</v>
      </c>
      <c r="V99" s="1">
        <v>56650</v>
      </c>
      <c r="W99" s="1">
        <v>2</v>
      </c>
      <c r="X99" s="1">
        <v>2</v>
      </c>
      <c r="Y99" s="1">
        <v>8</v>
      </c>
      <c r="Z99" s="1">
        <v>2</v>
      </c>
      <c r="AA99" s="1">
        <v>2</v>
      </c>
      <c r="AB99" s="12" t="s">
        <v>244</v>
      </c>
      <c r="AC99" s="1">
        <v>262</v>
      </c>
      <c r="AD99" s="1" t="s">
        <v>123</v>
      </c>
      <c r="AE99" s="1" t="b">
        <v>0</v>
      </c>
      <c r="AF99" s="9" t="s">
        <v>244</v>
      </c>
      <c r="AG99" s="9" t="s">
        <v>244</v>
      </c>
      <c r="AH99" s="1" t="s">
        <v>90</v>
      </c>
      <c r="AI99" s="1" t="s">
        <v>395</v>
      </c>
      <c r="AJ99" s="1" t="s">
        <v>94</v>
      </c>
      <c r="AK99" s="1" t="s">
        <v>79</v>
      </c>
      <c r="AL99" s="12" t="s">
        <v>99</v>
      </c>
      <c r="AM99" s="1" t="s">
        <v>100</v>
      </c>
      <c r="AN99" s="1" t="b">
        <v>0</v>
      </c>
      <c r="AO99" s="10" t="s">
        <v>396</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t="b">
        <v>0</v>
      </c>
      <c r="BI99" s="1" t="b">
        <v>0</v>
      </c>
      <c r="BJ99" s="1">
        <v>6</v>
      </c>
      <c r="BK99" s="1" t="s">
        <v>94</v>
      </c>
      <c r="BL99" s="1">
        <v>210</v>
      </c>
      <c r="BM99" s="1">
        <v>210</v>
      </c>
      <c r="BN99" s="1">
        <v>0</v>
      </c>
      <c r="BO99" s="1" t="b">
        <v>0</v>
      </c>
    </row>
    <row r="100" spans="1:67" ht="15.75" customHeight="1">
      <c r="A100" s="1">
        <v>98</v>
      </c>
      <c r="B100" s="1">
        <v>712</v>
      </c>
      <c r="C100" s="1">
        <v>110635</v>
      </c>
      <c r="D100" s="1" t="s">
        <v>397</v>
      </c>
      <c r="E100" s="1" t="s">
        <v>398</v>
      </c>
      <c r="F100" s="1" t="s">
        <v>399</v>
      </c>
      <c r="G100" s="1" t="s">
        <v>241</v>
      </c>
      <c r="H100" s="1">
        <v>94720</v>
      </c>
      <c r="I100" s="1" t="s">
        <v>167</v>
      </c>
      <c r="J100" s="1" t="s">
        <v>242</v>
      </c>
      <c r="K100" s="8" t="s">
        <v>400</v>
      </c>
      <c r="L100" s="1">
        <v>-122.26046299999901</v>
      </c>
      <c r="M100" s="1">
        <v>37.871918000000001</v>
      </c>
      <c r="N100" s="1">
        <v>-122.40068599999999</v>
      </c>
      <c r="O100" s="1">
        <v>37.787748000000001</v>
      </c>
      <c r="P100" s="1">
        <v>14170</v>
      </c>
      <c r="Q100" s="1">
        <v>36989</v>
      </c>
      <c r="R100" s="1">
        <v>65003</v>
      </c>
      <c r="S100" s="1">
        <v>33247</v>
      </c>
      <c r="T100" s="1">
        <v>61261</v>
      </c>
      <c r="U100" s="1">
        <v>26799</v>
      </c>
      <c r="V100" s="1">
        <v>54813</v>
      </c>
      <c r="W100" s="1">
        <v>2</v>
      </c>
      <c r="X100" s="1">
        <v>2</v>
      </c>
      <c r="Y100" s="1">
        <v>8</v>
      </c>
      <c r="Z100" s="1">
        <v>1</v>
      </c>
      <c r="AA100" s="1">
        <v>1</v>
      </c>
      <c r="AB100" s="1">
        <v>17</v>
      </c>
      <c r="AC100" s="1">
        <v>29310</v>
      </c>
      <c r="AD100" s="1" t="s">
        <v>73</v>
      </c>
      <c r="AE100" s="1" t="b">
        <v>1</v>
      </c>
      <c r="AF100" s="1" t="s">
        <v>308</v>
      </c>
      <c r="AG100" s="1" t="s">
        <v>89</v>
      </c>
      <c r="AH100" s="1" t="s">
        <v>90</v>
      </c>
      <c r="AI100" s="1" t="s">
        <v>172</v>
      </c>
      <c r="AJ100" s="1" t="s">
        <v>89</v>
      </c>
      <c r="AK100" s="1" t="s">
        <v>79</v>
      </c>
      <c r="AL100" s="1" t="s">
        <v>36</v>
      </c>
      <c r="AM100" s="1" t="s">
        <v>92</v>
      </c>
      <c r="AN100" s="1" t="b">
        <v>0</v>
      </c>
      <c r="AO100" s="10" t="s">
        <v>401</v>
      </c>
      <c r="AP100" s="1">
        <v>0</v>
      </c>
      <c r="AQ100" s="1">
        <v>0</v>
      </c>
      <c r="AR100" s="1">
        <v>2</v>
      </c>
      <c r="AS100" s="1">
        <v>1</v>
      </c>
      <c r="AT100" s="1">
        <v>0</v>
      </c>
      <c r="AU100" s="1">
        <v>0</v>
      </c>
      <c r="AV100" s="1">
        <v>0</v>
      </c>
      <c r="AW100" s="1">
        <v>0</v>
      </c>
      <c r="AX100" s="1">
        <v>0</v>
      </c>
      <c r="AY100" s="1">
        <v>1</v>
      </c>
      <c r="AZ100" s="1">
        <v>0</v>
      </c>
      <c r="BA100" s="1">
        <v>1</v>
      </c>
      <c r="BB100" s="1">
        <v>1</v>
      </c>
      <c r="BC100" s="1">
        <v>0</v>
      </c>
      <c r="BD100" s="1">
        <v>0</v>
      </c>
      <c r="BE100" s="1">
        <v>0</v>
      </c>
      <c r="BF100" s="1">
        <v>0</v>
      </c>
      <c r="BG100" s="1">
        <v>0</v>
      </c>
      <c r="BH100" s="1" t="b">
        <v>1</v>
      </c>
      <c r="BI100" s="1" t="b">
        <v>0</v>
      </c>
      <c r="BJ100" s="1">
        <v>14</v>
      </c>
      <c r="BK100" s="1" t="s">
        <v>89</v>
      </c>
      <c r="BL100" s="1">
        <v>210</v>
      </c>
      <c r="BM100" s="1">
        <v>210</v>
      </c>
      <c r="BN100" s="1">
        <v>3</v>
      </c>
      <c r="BO100" s="1" t="b">
        <v>1</v>
      </c>
    </row>
    <row r="101" spans="1:67" ht="15.75" customHeight="1">
      <c r="A101" s="1">
        <v>99</v>
      </c>
      <c r="B101" s="1">
        <v>713</v>
      </c>
      <c r="C101" s="1">
        <v>110635</v>
      </c>
      <c r="D101" s="1" t="s">
        <v>397</v>
      </c>
      <c r="E101" s="1" t="s">
        <v>398</v>
      </c>
      <c r="F101" s="1" t="s">
        <v>399</v>
      </c>
      <c r="G101" s="1" t="s">
        <v>241</v>
      </c>
      <c r="H101" s="1">
        <v>94720</v>
      </c>
      <c r="I101" s="1" t="s">
        <v>167</v>
      </c>
      <c r="J101" s="1" t="s">
        <v>242</v>
      </c>
      <c r="K101" s="8" t="s">
        <v>400</v>
      </c>
      <c r="L101" s="1">
        <v>-122.26046299999901</v>
      </c>
      <c r="M101" s="1">
        <v>37.871918000000001</v>
      </c>
      <c r="N101" s="1">
        <v>-122.40068599999999</v>
      </c>
      <c r="O101" s="1">
        <v>37.787748000000001</v>
      </c>
      <c r="P101" s="1">
        <v>14170</v>
      </c>
      <c r="Q101" s="1">
        <v>36989</v>
      </c>
      <c r="R101" s="1">
        <v>65003</v>
      </c>
      <c r="S101" s="1">
        <v>33247</v>
      </c>
      <c r="T101" s="1">
        <v>61261</v>
      </c>
      <c r="U101" s="1">
        <v>26799</v>
      </c>
      <c r="V101" s="1">
        <v>54813</v>
      </c>
      <c r="W101" s="1">
        <v>2</v>
      </c>
      <c r="X101" s="1">
        <v>2</v>
      </c>
      <c r="Y101" s="1">
        <v>8</v>
      </c>
      <c r="Z101" s="1">
        <v>1</v>
      </c>
      <c r="AA101" s="1">
        <v>1</v>
      </c>
      <c r="AB101" s="1">
        <v>17</v>
      </c>
      <c r="AC101" s="1">
        <v>29310</v>
      </c>
      <c r="AD101" s="1" t="s">
        <v>73</v>
      </c>
      <c r="AE101" s="1" t="b">
        <v>1</v>
      </c>
      <c r="AF101" s="1" t="s">
        <v>308</v>
      </c>
      <c r="AG101" s="1" t="s">
        <v>89</v>
      </c>
      <c r="AH101" s="1" t="s">
        <v>90</v>
      </c>
      <c r="AI101" s="1" t="s">
        <v>402</v>
      </c>
      <c r="AJ101" s="1" t="s">
        <v>89</v>
      </c>
      <c r="AK101" s="1" t="s">
        <v>79</v>
      </c>
      <c r="AL101" s="12" t="s">
        <v>99</v>
      </c>
      <c r="AM101" s="1" t="s">
        <v>100</v>
      </c>
      <c r="AN101" s="1" t="b">
        <v>0</v>
      </c>
      <c r="AO101" s="10" t="s">
        <v>403</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t="b">
        <v>0</v>
      </c>
      <c r="BI101" s="1" t="b">
        <v>0</v>
      </c>
      <c r="BJ101" s="1">
        <v>14</v>
      </c>
      <c r="BK101" s="1" t="s">
        <v>89</v>
      </c>
      <c r="BL101" s="1">
        <v>210</v>
      </c>
      <c r="BM101" s="1">
        <v>210</v>
      </c>
      <c r="BN101" s="1">
        <v>0</v>
      </c>
      <c r="BO101" s="1" t="b">
        <v>0</v>
      </c>
    </row>
    <row r="102" spans="1:67" ht="15.75" customHeight="1">
      <c r="A102" s="1">
        <v>100</v>
      </c>
      <c r="B102" s="1">
        <v>714</v>
      </c>
      <c r="C102" s="1">
        <v>110635</v>
      </c>
      <c r="D102" s="1" t="s">
        <v>397</v>
      </c>
      <c r="E102" s="1" t="s">
        <v>398</v>
      </c>
      <c r="F102" s="1" t="s">
        <v>399</v>
      </c>
      <c r="G102" s="1" t="s">
        <v>241</v>
      </c>
      <c r="H102" s="1">
        <v>94720</v>
      </c>
      <c r="I102" s="1" t="s">
        <v>167</v>
      </c>
      <c r="J102" s="1" t="s">
        <v>242</v>
      </c>
      <c r="K102" s="8" t="s">
        <v>400</v>
      </c>
      <c r="L102" s="1">
        <v>-122.26046299999901</v>
      </c>
      <c r="M102" s="1">
        <v>37.871918000000001</v>
      </c>
      <c r="N102" s="1">
        <v>-122.40068599999999</v>
      </c>
      <c r="O102" s="1">
        <v>37.787748000000001</v>
      </c>
      <c r="P102" s="1">
        <v>14170</v>
      </c>
      <c r="Q102" s="1">
        <v>36989</v>
      </c>
      <c r="R102" s="1">
        <v>65003</v>
      </c>
      <c r="S102" s="1">
        <v>33247</v>
      </c>
      <c r="T102" s="1">
        <v>61261</v>
      </c>
      <c r="U102" s="1">
        <v>26799</v>
      </c>
      <c r="V102" s="1">
        <v>54813</v>
      </c>
      <c r="W102" s="1">
        <v>2</v>
      </c>
      <c r="X102" s="1">
        <v>2</v>
      </c>
      <c r="Y102" s="1">
        <v>8</v>
      </c>
      <c r="Z102" s="1">
        <v>1</v>
      </c>
      <c r="AA102" s="1">
        <v>1</v>
      </c>
      <c r="AB102" s="1">
        <v>17</v>
      </c>
      <c r="AC102" s="1">
        <v>29310</v>
      </c>
      <c r="AD102" s="1" t="s">
        <v>73</v>
      </c>
      <c r="AE102" s="1" t="b">
        <v>1</v>
      </c>
      <c r="AF102" s="1" t="s">
        <v>308</v>
      </c>
      <c r="AG102" s="1" t="s">
        <v>89</v>
      </c>
      <c r="AH102" s="1" t="s">
        <v>90</v>
      </c>
      <c r="AI102" s="1" t="s">
        <v>236</v>
      </c>
      <c r="AJ102" s="1" t="s">
        <v>89</v>
      </c>
      <c r="AK102" s="1" t="s">
        <v>79</v>
      </c>
      <c r="AL102" s="1" t="s">
        <v>206</v>
      </c>
      <c r="AM102" s="1" t="s">
        <v>100</v>
      </c>
      <c r="AN102" s="1" t="b">
        <v>0</v>
      </c>
      <c r="AO102" s="10" t="s">
        <v>404</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t="b">
        <v>0</v>
      </c>
      <c r="BI102" s="1" t="b">
        <v>0</v>
      </c>
      <c r="BJ102" s="1">
        <v>14</v>
      </c>
      <c r="BK102" s="1" t="s">
        <v>89</v>
      </c>
      <c r="BL102" s="1">
        <v>210</v>
      </c>
      <c r="BM102" s="1">
        <v>210</v>
      </c>
      <c r="BN102" s="1">
        <v>0</v>
      </c>
      <c r="BO102" s="1" t="b">
        <v>0</v>
      </c>
    </row>
    <row r="103" spans="1:67" ht="15.75" customHeight="1">
      <c r="A103" s="1">
        <v>101</v>
      </c>
      <c r="B103" s="1">
        <v>715</v>
      </c>
      <c r="C103" s="1">
        <v>110635</v>
      </c>
      <c r="D103" s="1" t="s">
        <v>397</v>
      </c>
      <c r="E103" s="1" t="s">
        <v>398</v>
      </c>
      <c r="F103" s="1" t="s">
        <v>399</v>
      </c>
      <c r="G103" s="1" t="s">
        <v>241</v>
      </c>
      <c r="H103" s="1">
        <v>94720</v>
      </c>
      <c r="I103" s="1" t="s">
        <v>167</v>
      </c>
      <c r="J103" s="1" t="s">
        <v>242</v>
      </c>
      <c r="K103" s="8" t="s">
        <v>400</v>
      </c>
      <c r="L103" s="1">
        <v>-122.26046299999901</v>
      </c>
      <c r="M103" s="1">
        <v>37.871918000000001</v>
      </c>
      <c r="N103" s="1">
        <v>-122.40068599999999</v>
      </c>
      <c r="O103" s="1">
        <v>37.787748000000001</v>
      </c>
      <c r="P103" s="1">
        <v>14170</v>
      </c>
      <c r="Q103" s="1">
        <v>36989</v>
      </c>
      <c r="R103" s="1">
        <v>65003</v>
      </c>
      <c r="S103" s="1">
        <v>33247</v>
      </c>
      <c r="T103" s="1">
        <v>61261</v>
      </c>
      <c r="U103" s="1">
        <v>26799</v>
      </c>
      <c r="V103" s="1">
        <v>54813</v>
      </c>
      <c r="W103" s="1">
        <v>2</v>
      </c>
      <c r="X103" s="1">
        <v>2</v>
      </c>
      <c r="Y103" s="1">
        <v>8</v>
      </c>
      <c r="Z103" s="1">
        <v>1</v>
      </c>
      <c r="AA103" s="1">
        <v>1</v>
      </c>
      <c r="AB103" s="1">
        <v>17</v>
      </c>
      <c r="AC103" s="1">
        <v>29310</v>
      </c>
      <c r="AD103" s="1" t="s">
        <v>73</v>
      </c>
      <c r="AE103" s="1" t="b">
        <v>1</v>
      </c>
      <c r="AF103" s="1" t="s">
        <v>308</v>
      </c>
      <c r="AG103" s="1" t="s">
        <v>89</v>
      </c>
      <c r="AH103" s="1" t="s">
        <v>90</v>
      </c>
      <c r="AI103" s="1" t="s">
        <v>405</v>
      </c>
      <c r="AJ103" s="1" t="s">
        <v>89</v>
      </c>
      <c r="AK103" s="1" t="s">
        <v>179</v>
      </c>
      <c r="AL103" s="1" t="s">
        <v>179</v>
      </c>
      <c r="AM103" s="1" t="s">
        <v>100</v>
      </c>
      <c r="AN103" s="1" t="b">
        <v>0</v>
      </c>
      <c r="AO103" s="10" t="s">
        <v>406</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t="b">
        <v>0</v>
      </c>
      <c r="BI103" s="1" t="b">
        <v>0</v>
      </c>
      <c r="BJ103" s="1">
        <v>14</v>
      </c>
      <c r="BK103" s="1" t="s">
        <v>89</v>
      </c>
      <c r="BL103" s="1">
        <v>210</v>
      </c>
      <c r="BM103" s="1">
        <v>210</v>
      </c>
      <c r="BN103" s="1">
        <v>0</v>
      </c>
      <c r="BO103" s="1" t="b">
        <v>0</v>
      </c>
    </row>
    <row r="104" spans="1:67" ht="15.75" customHeight="1">
      <c r="A104" s="1">
        <v>102</v>
      </c>
      <c r="B104" s="1">
        <v>716</v>
      </c>
      <c r="C104" s="1">
        <v>110635</v>
      </c>
      <c r="D104" s="1" t="s">
        <v>397</v>
      </c>
      <c r="E104" s="1" t="s">
        <v>398</v>
      </c>
      <c r="F104" s="1" t="s">
        <v>399</v>
      </c>
      <c r="G104" s="1" t="s">
        <v>241</v>
      </c>
      <c r="H104" s="1">
        <v>94720</v>
      </c>
      <c r="I104" s="1" t="s">
        <v>167</v>
      </c>
      <c r="J104" s="1" t="s">
        <v>242</v>
      </c>
      <c r="K104" s="8" t="s">
        <v>400</v>
      </c>
      <c r="L104" s="1">
        <v>-122.26046299999901</v>
      </c>
      <c r="M104" s="1">
        <v>37.871918000000001</v>
      </c>
      <c r="N104" s="1">
        <v>-122.40068599999999</v>
      </c>
      <c r="O104" s="1">
        <v>37.787748000000001</v>
      </c>
      <c r="P104" s="1">
        <v>14170</v>
      </c>
      <c r="Q104" s="1">
        <v>36989</v>
      </c>
      <c r="R104" s="1">
        <v>65003</v>
      </c>
      <c r="S104" s="1">
        <v>33247</v>
      </c>
      <c r="T104" s="1">
        <v>61261</v>
      </c>
      <c r="U104" s="1">
        <v>26799</v>
      </c>
      <c r="V104" s="1">
        <v>54813</v>
      </c>
      <c r="W104" s="1">
        <v>2</v>
      </c>
      <c r="X104" s="1">
        <v>2</v>
      </c>
      <c r="Y104" s="1">
        <v>8</v>
      </c>
      <c r="Z104" s="1">
        <v>1</v>
      </c>
      <c r="AA104" s="1">
        <v>1</v>
      </c>
      <c r="AB104" s="1">
        <v>17</v>
      </c>
      <c r="AC104" s="1">
        <v>29310</v>
      </c>
      <c r="AD104" s="1" t="s">
        <v>73</v>
      </c>
      <c r="AE104" s="1" t="b">
        <v>1</v>
      </c>
      <c r="AF104" s="1" t="s">
        <v>308</v>
      </c>
      <c r="AG104" s="12" t="s">
        <v>291</v>
      </c>
      <c r="AH104" s="1" t="s">
        <v>90</v>
      </c>
      <c r="AI104" s="1" t="s">
        <v>363</v>
      </c>
      <c r="AJ104" s="1" t="s">
        <v>78</v>
      </c>
      <c r="AK104" s="1" t="s">
        <v>79</v>
      </c>
      <c r="AL104" s="1" t="s">
        <v>36</v>
      </c>
      <c r="AM104" s="1" t="s">
        <v>80</v>
      </c>
      <c r="AN104" s="1" t="b">
        <v>0</v>
      </c>
      <c r="AO104" s="10" t="s">
        <v>407</v>
      </c>
      <c r="AP104" s="1">
        <v>0</v>
      </c>
      <c r="AQ104" s="1">
        <v>0</v>
      </c>
      <c r="AR104" s="1">
        <v>1</v>
      </c>
      <c r="AS104" s="1">
        <v>0</v>
      </c>
      <c r="AT104" s="1">
        <v>0</v>
      </c>
      <c r="AU104" s="1">
        <v>0</v>
      </c>
      <c r="AV104" s="1">
        <v>0</v>
      </c>
      <c r="AW104" s="1">
        <v>0</v>
      </c>
      <c r="AX104" s="1">
        <v>0</v>
      </c>
      <c r="AY104" s="1">
        <v>0</v>
      </c>
      <c r="AZ104" s="1">
        <v>0</v>
      </c>
      <c r="BA104" s="1">
        <v>0</v>
      </c>
      <c r="BB104" s="1">
        <v>0</v>
      </c>
      <c r="BC104" s="1">
        <v>0</v>
      </c>
      <c r="BD104" s="1">
        <v>1</v>
      </c>
      <c r="BE104" s="1">
        <v>0</v>
      </c>
      <c r="BF104" s="1">
        <v>0</v>
      </c>
      <c r="BG104" s="1">
        <v>0</v>
      </c>
      <c r="BH104" s="1" t="b">
        <v>1</v>
      </c>
      <c r="BI104" s="1" t="b">
        <v>0</v>
      </c>
      <c r="BJ104" s="1">
        <v>14</v>
      </c>
      <c r="BK104" s="1" t="s">
        <v>78</v>
      </c>
      <c r="BL104" s="1">
        <v>210</v>
      </c>
      <c r="BM104" s="1">
        <v>210</v>
      </c>
      <c r="BN104" s="1">
        <v>1</v>
      </c>
      <c r="BO104" s="1" t="b">
        <v>1</v>
      </c>
    </row>
    <row r="105" spans="1:67" ht="15.75" customHeight="1">
      <c r="A105" s="1">
        <v>103</v>
      </c>
      <c r="B105" s="1">
        <v>717</v>
      </c>
      <c r="C105" s="1">
        <v>110635</v>
      </c>
      <c r="D105" s="1" t="s">
        <v>397</v>
      </c>
      <c r="E105" s="1" t="s">
        <v>398</v>
      </c>
      <c r="F105" s="1" t="s">
        <v>399</v>
      </c>
      <c r="G105" s="1" t="s">
        <v>241</v>
      </c>
      <c r="H105" s="1">
        <v>94720</v>
      </c>
      <c r="I105" s="1" t="s">
        <v>167</v>
      </c>
      <c r="J105" s="1" t="s">
        <v>242</v>
      </c>
      <c r="K105" s="8" t="s">
        <v>400</v>
      </c>
      <c r="L105" s="1">
        <v>-122.26046299999901</v>
      </c>
      <c r="M105" s="1">
        <v>37.871918000000001</v>
      </c>
      <c r="N105" s="1">
        <v>-122.40068599999999</v>
      </c>
      <c r="O105" s="1">
        <v>37.787748000000001</v>
      </c>
      <c r="P105" s="1">
        <v>14170</v>
      </c>
      <c r="Q105" s="1">
        <v>36989</v>
      </c>
      <c r="R105" s="1">
        <v>65003</v>
      </c>
      <c r="S105" s="1">
        <v>33247</v>
      </c>
      <c r="T105" s="1">
        <v>61261</v>
      </c>
      <c r="U105" s="1">
        <v>26799</v>
      </c>
      <c r="V105" s="1">
        <v>54813</v>
      </c>
      <c r="W105" s="1">
        <v>2</v>
      </c>
      <c r="X105" s="1">
        <v>2</v>
      </c>
      <c r="Y105" s="1">
        <v>8</v>
      </c>
      <c r="Z105" s="1">
        <v>1</v>
      </c>
      <c r="AA105" s="1">
        <v>1</v>
      </c>
      <c r="AB105" s="1">
        <v>17</v>
      </c>
      <c r="AC105" s="1">
        <v>29310</v>
      </c>
      <c r="AD105" s="1" t="s">
        <v>73</v>
      </c>
      <c r="AE105" s="1" t="b">
        <v>1</v>
      </c>
      <c r="AF105" s="1" t="s">
        <v>308</v>
      </c>
      <c r="AG105" s="12" t="s">
        <v>291</v>
      </c>
      <c r="AH105" s="1" t="s">
        <v>90</v>
      </c>
      <c r="AI105" s="1" t="s">
        <v>408</v>
      </c>
      <c r="AJ105" s="1" t="s">
        <v>78</v>
      </c>
      <c r="AK105" s="1" t="s">
        <v>179</v>
      </c>
      <c r="AL105" s="1" t="s">
        <v>179</v>
      </c>
      <c r="AM105" s="1" t="s">
        <v>100</v>
      </c>
      <c r="AN105" s="1" t="b">
        <v>0</v>
      </c>
      <c r="AO105" s="10" t="s">
        <v>409</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t="b">
        <v>0</v>
      </c>
      <c r="BI105" s="1" t="b">
        <v>0</v>
      </c>
      <c r="BJ105" s="1">
        <v>14</v>
      </c>
      <c r="BK105" s="1" t="s">
        <v>78</v>
      </c>
      <c r="BL105" s="1">
        <v>210</v>
      </c>
      <c r="BM105" s="1">
        <v>210</v>
      </c>
      <c r="BN105" s="1">
        <v>0</v>
      </c>
      <c r="BO105" s="1" t="b">
        <v>0</v>
      </c>
    </row>
    <row r="106" spans="1:67" ht="15.75" customHeight="1">
      <c r="A106" s="1">
        <v>104</v>
      </c>
      <c r="B106" s="1">
        <v>718</v>
      </c>
      <c r="C106" s="1">
        <v>110635</v>
      </c>
      <c r="D106" s="1" t="s">
        <v>397</v>
      </c>
      <c r="E106" s="1" t="s">
        <v>398</v>
      </c>
      <c r="F106" s="1" t="s">
        <v>399</v>
      </c>
      <c r="G106" s="1" t="s">
        <v>241</v>
      </c>
      <c r="H106" s="1">
        <v>94720</v>
      </c>
      <c r="I106" s="1" t="s">
        <v>167</v>
      </c>
      <c r="J106" s="1" t="s">
        <v>242</v>
      </c>
      <c r="K106" s="8" t="s">
        <v>400</v>
      </c>
      <c r="L106" s="1">
        <v>-122.26046299999901</v>
      </c>
      <c r="M106" s="1">
        <v>37.871918000000001</v>
      </c>
      <c r="N106" s="1">
        <v>-122.40068599999999</v>
      </c>
      <c r="O106" s="1">
        <v>37.787748000000001</v>
      </c>
      <c r="P106" s="1">
        <v>14170</v>
      </c>
      <c r="Q106" s="1">
        <v>36989</v>
      </c>
      <c r="R106" s="1">
        <v>65003</v>
      </c>
      <c r="S106" s="1">
        <v>33247</v>
      </c>
      <c r="T106" s="1">
        <v>61261</v>
      </c>
      <c r="U106" s="1">
        <v>26799</v>
      </c>
      <c r="V106" s="1">
        <v>54813</v>
      </c>
      <c r="W106" s="1">
        <v>2</v>
      </c>
      <c r="X106" s="1">
        <v>2</v>
      </c>
      <c r="Y106" s="1">
        <v>8</v>
      </c>
      <c r="Z106" s="1">
        <v>1</v>
      </c>
      <c r="AA106" s="1">
        <v>1</v>
      </c>
      <c r="AB106" s="1">
        <v>17</v>
      </c>
      <c r="AC106" s="1">
        <v>29310</v>
      </c>
      <c r="AD106" s="1" t="s">
        <v>73</v>
      </c>
      <c r="AE106" s="1" t="b">
        <v>1</v>
      </c>
      <c r="AF106" s="1" t="s">
        <v>308</v>
      </c>
      <c r="AG106" s="1" t="s">
        <v>410</v>
      </c>
      <c r="AH106" s="1" t="s">
        <v>90</v>
      </c>
      <c r="AI106" s="1" t="s">
        <v>95</v>
      </c>
      <c r="AJ106" s="1" t="s">
        <v>94</v>
      </c>
      <c r="AK106" s="1" t="s">
        <v>79</v>
      </c>
      <c r="AL106" s="1" t="s">
        <v>36</v>
      </c>
      <c r="AM106" s="1" t="s">
        <v>96</v>
      </c>
      <c r="AN106" s="1" t="b">
        <v>0</v>
      </c>
      <c r="AO106" s="10" t="s">
        <v>411</v>
      </c>
      <c r="AP106" s="1">
        <v>0</v>
      </c>
      <c r="AQ106" s="1">
        <v>0</v>
      </c>
      <c r="AR106" s="1">
        <v>1</v>
      </c>
      <c r="AS106" s="1">
        <v>0</v>
      </c>
      <c r="AT106" s="1">
        <v>0</v>
      </c>
      <c r="AU106" s="1">
        <v>0</v>
      </c>
      <c r="AV106" s="1">
        <v>0</v>
      </c>
      <c r="AW106" s="1">
        <v>0</v>
      </c>
      <c r="AX106" s="1">
        <v>0</v>
      </c>
      <c r="AY106" s="1">
        <v>0</v>
      </c>
      <c r="AZ106" s="1">
        <v>0</v>
      </c>
      <c r="BA106" s="1">
        <v>0</v>
      </c>
      <c r="BB106" s="1">
        <v>0</v>
      </c>
      <c r="BC106" s="1">
        <v>0</v>
      </c>
      <c r="BD106" s="1">
        <v>1</v>
      </c>
      <c r="BE106" s="1">
        <v>0</v>
      </c>
      <c r="BF106" s="1">
        <v>0</v>
      </c>
      <c r="BG106" s="1">
        <v>0</v>
      </c>
      <c r="BH106" s="1" t="b">
        <v>1</v>
      </c>
      <c r="BI106" s="1" t="b">
        <v>0</v>
      </c>
      <c r="BJ106" s="1">
        <v>14</v>
      </c>
      <c r="BK106" s="1" t="s">
        <v>94</v>
      </c>
      <c r="BL106" s="1">
        <v>210</v>
      </c>
      <c r="BM106" s="1">
        <v>210</v>
      </c>
      <c r="BN106" s="1">
        <v>1</v>
      </c>
      <c r="BO106" s="1" t="b">
        <v>1</v>
      </c>
    </row>
    <row r="107" spans="1:67" ht="15.75" customHeight="1">
      <c r="A107" s="1">
        <v>105</v>
      </c>
      <c r="B107" s="1">
        <v>719</v>
      </c>
      <c r="C107" s="1">
        <v>110635</v>
      </c>
      <c r="D107" s="1" t="s">
        <v>397</v>
      </c>
      <c r="E107" s="1" t="s">
        <v>398</v>
      </c>
      <c r="F107" s="1" t="s">
        <v>399</v>
      </c>
      <c r="G107" s="1" t="s">
        <v>241</v>
      </c>
      <c r="H107" s="1">
        <v>94720</v>
      </c>
      <c r="I107" s="1" t="s">
        <v>167</v>
      </c>
      <c r="J107" s="1" t="s">
        <v>242</v>
      </c>
      <c r="K107" s="8" t="s">
        <v>400</v>
      </c>
      <c r="L107" s="1">
        <v>-122.26046299999901</v>
      </c>
      <c r="M107" s="1">
        <v>37.871918000000001</v>
      </c>
      <c r="N107" s="1">
        <v>-122.40068599999999</v>
      </c>
      <c r="O107" s="1">
        <v>37.787748000000001</v>
      </c>
      <c r="P107" s="1">
        <v>14170</v>
      </c>
      <c r="Q107" s="1">
        <v>36989</v>
      </c>
      <c r="R107" s="1">
        <v>65003</v>
      </c>
      <c r="S107" s="1">
        <v>33247</v>
      </c>
      <c r="T107" s="1">
        <v>61261</v>
      </c>
      <c r="U107" s="1">
        <v>26799</v>
      </c>
      <c r="V107" s="1">
        <v>54813</v>
      </c>
      <c r="W107" s="1">
        <v>2</v>
      </c>
      <c r="X107" s="1">
        <v>2</v>
      </c>
      <c r="Y107" s="1">
        <v>8</v>
      </c>
      <c r="Z107" s="1">
        <v>1</v>
      </c>
      <c r="AA107" s="1">
        <v>1</v>
      </c>
      <c r="AB107" s="1">
        <v>17</v>
      </c>
      <c r="AC107" s="1">
        <v>29310</v>
      </c>
      <c r="AD107" s="1" t="s">
        <v>73</v>
      </c>
      <c r="AE107" s="1" t="b">
        <v>1</v>
      </c>
      <c r="AF107" s="1" t="s">
        <v>308</v>
      </c>
      <c r="AG107" s="1" t="s">
        <v>410</v>
      </c>
      <c r="AH107" s="1" t="s">
        <v>90</v>
      </c>
      <c r="AI107" s="1" t="s">
        <v>412</v>
      </c>
      <c r="AJ107" s="1" t="s">
        <v>94</v>
      </c>
      <c r="AK107" s="1" t="s">
        <v>179</v>
      </c>
      <c r="AL107" s="1" t="s">
        <v>36</v>
      </c>
      <c r="AM107" s="1" t="s">
        <v>100</v>
      </c>
      <c r="AN107" s="1" t="b">
        <v>0</v>
      </c>
      <c r="AO107" s="10" t="s">
        <v>413</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t="b">
        <v>0</v>
      </c>
      <c r="BI107" s="1" t="b">
        <v>0</v>
      </c>
      <c r="BJ107" s="1">
        <v>14</v>
      </c>
      <c r="BK107" s="1" t="s">
        <v>94</v>
      </c>
      <c r="BL107" s="1">
        <v>210</v>
      </c>
      <c r="BM107" s="1">
        <v>210</v>
      </c>
      <c r="BN107" s="1">
        <v>0</v>
      </c>
      <c r="BO107" s="1" t="b">
        <v>0</v>
      </c>
    </row>
    <row r="108" spans="1:67" ht="15.75" customHeight="1">
      <c r="A108" s="1">
        <v>106</v>
      </c>
      <c r="B108" s="1">
        <v>720</v>
      </c>
      <c r="C108" s="1">
        <v>110635</v>
      </c>
      <c r="D108" s="1" t="s">
        <v>397</v>
      </c>
      <c r="E108" s="1" t="s">
        <v>398</v>
      </c>
      <c r="F108" s="1" t="s">
        <v>399</v>
      </c>
      <c r="G108" s="1" t="s">
        <v>241</v>
      </c>
      <c r="H108" s="1">
        <v>94720</v>
      </c>
      <c r="I108" s="1" t="s">
        <v>167</v>
      </c>
      <c r="J108" s="1" t="s">
        <v>242</v>
      </c>
      <c r="K108" s="8" t="s">
        <v>400</v>
      </c>
      <c r="L108" s="1">
        <v>-122.26046299999901</v>
      </c>
      <c r="M108" s="1">
        <v>37.871918000000001</v>
      </c>
      <c r="N108" s="1">
        <v>-122.40068599999999</v>
      </c>
      <c r="O108" s="1">
        <v>37.787748000000001</v>
      </c>
      <c r="P108" s="1">
        <v>14170</v>
      </c>
      <c r="Q108" s="1">
        <v>36989</v>
      </c>
      <c r="R108" s="1">
        <v>65003</v>
      </c>
      <c r="S108" s="1">
        <v>33247</v>
      </c>
      <c r="T108" s="1">
        <v>61261</v>
      </c>
      <c r="U108" s="1">
        <v>26799</v>
      </c>
      <c r="V108" s="1">
        <v>54813</v>
      </c>
      <c r="W108" s="1">
        <v>2</v>
      </c>
      <c r="X108" s="1">
        <v>2</v>
      </c>
      <c r="Y108" s="1">
        <v>8</v>
      </c>
      <c r="Z108" s="1">
        <v>1</v>
      </c>
      <c r="AA108" s="1">
        <v>1</v>
      </c>
      <c r="AB108" s="1">
        <v>17</v>
      </c>
      <c r="AC108" s="1">
        <v>29310</v>
      </c>
      <c r="AD108" s="1" t="s">
        <v>73</v>
      </c>
      <c r="AE108" s="1" t="b">
        <v>1</v>
      </c>
      <c r="AF108" s="1" t="s">
        <v>308</v>
      </c>
      <c r="AG108" s="1" t="s">
        <v>414</v>
      </c>
      <c r="AH108" s="1" t="s">
        <v>90</v>
      </c>
      <c r="AI108" s="1" t="s">
        <v>415</v>
      </c>
      <c r="AJ108" s="1" t="s">
        <v>219</v>
      </c>
      <c r="AK108" s="1" t="s">
        <v>79</v>
      </c>
      <c r="AL108" s="1" t="s">
        <v>36</v>
      </c>
      <c r="AM108" s="1" t="s">
        <v>100</v>
      </c>
      <c r="AN108" s="1" t="b">
        <v>0</v>
      </c>
      <c r="AO108" s="10" t="s">
        <v>416</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t="b">
        <v>0</v>
      </c>
      <c r="BI108" s="1" t="b">
        <v>0</v>
      </c>
      <c r="BJ108" s="1">
        <v>14</v>
      </c>
      <c r="BK108" s="1" t="s">
        <v>117</v>
      </c>
      <c r="BL108" s="1">
        <v>210</v>
      </c>
      <c r="BM108" s="1">
        <v>210</v>
      </c>
      <c r="BN108" s="1">
        <v>0</v>
      </c>
      <c r="BO108" s="1" t="b">
        <v>0</v>
      </c>
    </row>
    <row r="109" spans="1:67" ht="15.75" customHeight="1">
      <c r="A109" s="1">
        <v>107</v>
      </c>
      <c r="B109" s="1">
        <v>721</v>
      </c>
      <c r="C109" s="1">
        <v>110635</v>
      </c>
      <c r="D109" s="1" t="s">
        <v>397</v>
      </c>
      <c r="E109" s="1" t="s">
        <v>398</v>
      </c>
      <c r="F109" s="1" t="s">
        <v>399</v>
      </c>
      <c r="G109" s="1" t="s">
        <v>241</v>
      </c>
      <c r="H109" s="1">
        <v>94720</v>
      </c>
      <c r="I109" s="1" t="s">
        <v>167</v>
      </c>
      <c r="J109" s="1" t="s">
        <v>242</v>
      </c>
      <c r="K109" s="8" t="s">
        <v>400</v>
      </c>
      <c r="L109" s="1">
        <v>-122.26046299999901</v>
      </c>
      <c r="M109" s="1">
        <v>37.871918000000001</v>
      </c>
      <c r="N109" s="1">
        <v>-122.40068599999999</v>
      </c>
      <c r="O109" s="1">
        <v>37.787748000000001</v>
      </c>
      <c r="P109" s="1">
        <v>14170</v>
      </c>
      <c r="Q109" s="1">
        <v>36989</v>
      </c>
      <c r="R109" s="1">
        <v>65003</v>
      </c>
      <c r="S109" s="1">
        <v>33247</v>
      </c>
      <c r="T109" s="1">
        <v>61261</v>
      </c>
      <c r="U109" s="1">
        <v>26799</v>
      </c>
      <c r="V109" s="1">
        <v>54813</v>
      </c>
      <c r="W109" s="1">
        <v>2</v>
      </c>
      <c r="X109" s="1">
        <v>2</v>
      </c>
      <c r="Y109" s="1">
        <v>8</v>
      </c>
      <c r="Z109" s="1">
        <v>1</v>
      </c>
      <c r="AA109" s="1">
        <v>1</v>
      </c>
      <c r="AB109" s="1">
        <v>17</v>
      </c>
      <c r="AC109" s="1">
        <v>29310</v>
      </c>
      <c r="AD109" s="1" t="s">
        <v>73</v>
      </c>
      <c r="AE109" s="1" t="b">
        <v>1</v>
      </c>
      <c r="AF109" s="1" t="s">
        <v>308</v>
      </c>
      <c r="AG109" s="1" t="s">
        <v>417</v>
      </c>
      <c r="AH109" s="1" t="s">
        <v>90</v>
      </c>
      <c r="AI109" s="1" t="s">
        <v>418</v>
      </c>
      <c r="AJ109" s="1" t="s">
        <v>114</v>
      </c>
      <c r="AK109" s="1" t="s">
        <v>79</v>
      </c>
      <c r="AL109" s="9" t="s">
        <v>99</v>
      </c>
      <c r="AM109" s="1" t="s">
        <v>100</v>
      </c>
      <c r="AN109" s="1" t="b">
        <v>0</v>
      </c>
      <c r="AO109" s="10" t="s">
        <v>419</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t="b">
        <v>0</v>
      </c>
      <c r="BI109" s="1" t="b">
        <v>0</v>
      </c>
      <c r="BJ109" s="1">
        <v>14</v>
      </c>
      <c r="BK109" s="1" t="s">
        <v>117</v>
      </c>
      <c r="BL109" s="1">
        <v>210</v>
      </c>
      <c r="BM109" s="1">
        <v>210</v>
      </c>
      <c r="BN109" s="1">
        <v>0</v>
      </c>
      <c r="BO109" s="1" t="b">
        <v>0</v>
      </c>
    </row>
    <row r="110" spans="1:67"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9"/>
      <c r="AH110" s="1"/>
      <c r="AI110" s="1"/>
      <c r="AJ110" s="9"/>
      <c r="AK110" s="13"/>
      <c r="AL110" s="13"/>
      <c r="AM110" s="1"/>
      <c r="AN110" s="1"/>
      <c r="AO110" s="16"/>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ht="15.75" customHeight="1">
      <c r="A111" s="1">
        <v>109</v>
      </c>
      <c r="B111" s="1">
        <v>723</v>
      </c>
      <c r="C111" s="1">
        <v>110635</v>
      </c>
      <c r="D111" s="1" t="s">
        <v>397</v>
      </c>
      <c r="E111" s="1" t="s">
        <v>398</v>
      </c>
      <c r="F111" s="1" t="s">
        <v>399</v>
      </c>
      <c r="G111" s="1" t="s">
        <v>241</v>
      </c>
      <c r="H111" s="1">
        <v>94720</v>
      </c>
      <c r="I111" s="1" t="s">
        <v>167</v>
      </c>
      <c r="J111" s="1" t="s">
        <v>242</v>
      </c>
      <c r="K111" s="8" t="s">
        <v>400</v>
      </c>
      <c r="L111" s="1">
        <v>-122.26046299999901</v>
      </c>
      <c r="M111" s="1">
        <v>37.871918000000001</v>
      </c>
      <c r="N111" s="1">
        <v>-122.40068599999999</v>
      </c>
      <c r="O111" s="1">
        <v>37.787748000000001</v>
      </c>
      <c r="P111" s="1">
        <v>14170</v>
      </c>
      <c r="Q111" s="1">
        <v>36989</v>
      </c>
      <c r="R111" s="1">
        <v>65003</v>
      </c>
      <c r="S111" s="1">
        <v>33247</v>
      </c>
      <c r="T111" s="1">
        <v>61261</v>
      </c>
      <c r="U111" s="1">
        <v>26799</v>
      </c>
      <c r="V111" s="1">
        <v>54813</v>
      </c>
      <c r="W111" s="1">
        <v>2</v>
      </c>
      <c r="X111" s="1">
        <v>2</v>
      </c>
      <c r="Y111" s="1">
        <v>8</v>
      </c>
      <c r="Z111" s="1">
        <v>1</v>
      </c>
      <c r="AA111" s="1">
        <v>1</v>
      </c>
      <c r="AB111" s="1">
        <v>17</v>
      </c>
      <c r="AC111" s="1">
        <v>29310</v>
      </c>
      <c r="AD111" s="1" t="s">
        <v>73</v>
      </c>
      <c r="AE111" s="1" t="b">
        <v>1</v>
      </c>
      <c r="AF111" s="1" t="s">
        <v>308</v>
      </c>
      <c r="AG111" s="1" t="s">
        <v>89</v>
      </c>
      <c r="AH111" s="1" t="s">
        <v>90</v>
      </c>
      <c r="AI111" s="1" t="s">
        <v>258</v>
      </c>
      <c r="AJ111" s="1" t="s">
        <v>89</v>
      </c>
      <c r="AK111" s="1" t="s">
        <v>83</v>
      </c>
      <c r="AL111" s="9" t="s">
        <v>110</v>
      </c>
      <c r="AM111" s="1" t="s">
        <v>420</v>
      </c>
      <c r="AN111" s="1" t="b">
        <v>0</v>
      </c>
      <c r="AO111" s="10" t="s">
        <v>421</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t="b">
        <v>1</v>
      </c>
      <c r="BI111" s="1" t="b">
        <v>0</v>
      </c>
      <c r="BJ111" s="1">
        <v>14</v>
      </c>
      <c r="BK111" s="1" t="s">
        <v>89</v>
      </c>
      <c r="BL111" s="1">
        <v>210</v>
      </c>
      <c r="BM111" s="1">
        <v>210</v>
      </c>
      <c r="BN111" s="1">
        <v>0</v>
      </c>
      <c r="BO111" s="1" t="b">
        <v>0</v>
      </c>
    </row>
    <row r="112" spans="1:67" ht="15.75" customHeight="1">
      <c r="A112" s="1">
        <v>110</v>
      </c>
      <c r="B112" s="1">
        <v>724</v>
      </c>
      <c r="C112" s="1">
        <v>110635</v>
      </c>
      <c r="D112" s="1" t="s">
        <v>397</v>
      </c>
      <c r="E112" s="1" t="s">
        <v>398</v>
      </c>
      <c r="F112" s="1" t="s">
        <v>399</v>
      </c>
      <c r="G112" s="1" t="s">
        <v>241</v>
      </c>
      <c r="H112" s="1">
        <v>94720</v>
      </c>
      <c r="I112" s="1" t="s">
        <v>167</v>
      </c>
      <c r="J112" s="1" t="s">
        <v>242</v>
      </c>
      <c r="K112" s="8" t="s">
        <v>400</v>
      </c>
      <c r="L112" s="1">
        <v>-122.26046299999901</v>
      </c>
      <c r="M112" s="1">
        <v>37.871918000000001</v>
      </c>
      <c r="N112" s="1">
        <v>-122.40068599999999</v>
      </c>
      <c r="O112" s="1">
        <v>37.787748000000001</v>
      </c>
      <c r="P112" s="1">
        <v>14170</v>
      </c>
      <c r="Q112" s="1">
        <v>36989</v>
      </c>
      <c r="R112" s="1">
        <v>65003</v>
      </c>
      <c r="S112" s="1">
        <v>33247</v>
      </c>
      <c r="T112" s="1">
        <v>61261</v>
      </c>
      <c r="U112" s="1">
        <v>26799</v>
      </c>
      <c r="V112" s="1">
        <v>54813</v>
      </c>
      <c r="W112" s="1">
        <v>2</v>
      </c>
      <c r="X112" s="1">
        <v>2</v>
      </c>
      <c r="Y112" s="1">
        <v>8</v>
      </c>
      <c r="Z112" s="1">
        <v>1</v>
      </c>
      <c r="AA112" s="1">
        <v>1</v>
      </c>
      <c r="AB112" s="1">
        <v>17</v>
      </c>
      <c r="AC112" s="1">
        <v>29310</v>
      </c>
      <c r="AD112" s="1" t="s">
        <v>73</v>
      </c>
      <c r="AE112" s="1" t="b">
        <v>1</v>
      </c>
      <c r="AF112" s="1" t="s">
        <v>308</v>
      </c>
      <c r="AG112" s="1" t="s">
        <v>410</v>
      </c>
      <c r="AH112" s="1" t="s">
        <v>90</v>
      </c>
      <c r="AI112" s="1" t="s">
        <v>422</v>
      </c>
      <c r="AJ112" s="1" t="s">
        <v>94</v>
      </c>
      <c r="AK112" s="1" t="s">
        <v>83</v>
      </c>
      <c r="AL112" s="1" t="s">
        <v>36</v>
      </c>
      <c r="AM112" s="1" t="s">
        <v>420</v>
      </c>
      <c r="AN112" s="1" t="b">
        <v>0</v>
      </c>
      <c r="AO112" s="10" t="s">
        <v>423</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t="b">
        <v>1</v>
      </c>
      <c r="BI112" s="1" t="b">
        <v>0</v>
      </c>
      <c r="BJ112" s="1">
        <v>14</v>
      </c>
      <c r="BK112" s="1" t="s">
        <v>94</v>
      </c>
      <c r="BL112" s="1">
        <v>210</v>
      </c>
      <c r="BM112" s="1">
        <v>210</v>
      </c>
      <c r="BN112" s="1">
        <v>0</v>
      </c>
      <c r="BO112" s="1" t="b">
        <v>0</v>
      </c>
    </row>
    <row r="113" spans="1:67" ht="15.75" customHeight="1">
      <c r="A113" s="1">
        <v>111</v>
      </c>
      <c r="B113" s="1">
        <v>725</v>
      </c>
      <c r="C113" s="1">
        <v>110635</v>
      </c>
      <c r="D113" s="1" t="s">
        <v>397</v>
      </c>
      <c r="E113" s="1" t="s">
        <v>398</v>
      </c>
      <c r="F113" s="1" t="s">
        <v>399</v>
      </c>
      <c r="G113" s="1" t="s">
        <v>241</v>
      </c>
      <c r="H113" s="1">
        <v>94720</v>
      </c>
      <c r="I113" s="1" t="s">
        <v>167</v>
      </c>
      <c r="J113" s="1" t="s">
        <v>242</v>
      </c>
      <c r="K113" s="8" t="s">
        <v>400</v>
      </c>
      <c r="L113" s="1">
        <v>-122.26046299999901</v>
      </c>
      <c r="M113" s="1">
        <v>37.871918000000001</v>
      </c>
      <c r="N113" s="1">
        <v>-122.40068599999999</v>
      </c>
      <c r="O113" s="1">
        <v>37.787748000000001</v>
      </c>
      <c r="P113" s="1">
        <v>14170</v>
      </c>
      <c r="Q113" s="1">
        <v>36989</v>
      </c>
      <c r="R113" s="1">
        <v>65003</v>
      </c>
      <c r="S113" s="1">
        <v>33247</v>
      </c>
      <c r="T113" s="1">
        <v>61261</v>
      </c>
      <c r="U113" s="1">
        <v>26799</v>
      </c>
      <c r="V113" s="1">
        <v>54813</v>
      </c>
      <c r="W113" s="1">
        <v>2</v>
      </c>
      <c r="X113" s="1">
        <v>2</v>
      </c>
      <c r="Y113" s="1">
        <v>8</v>
      </c>
      <c r="Z113" s="1">
        <v>1</v>
      </c>
      <c r="AA113" s="1">
        <v>1</v>
      </c>
      <c r="AB113" s="1">
        <v>17</v>
      </c>
      <c r="AC113" s="1">
        <v>29310</v>
      </c>
      <c r="AD113" s="1" t="s">
        <v>73</v>
      </c>
      <c r="AE113" s="1" t="b">
        <v>1</v>
      </c>
      <c r="AF113" s="1" t="s">
        <v>308</v>
      </c>
      <c r="AG113" s="12" t="s">
        <v>291</v>
      </c>
      <c r="AH113" s="1" t="s">
        <v>90</v>
      </c>
      <c r="AI113" s="1" t="s">
        <v>424</v>
      </c>
      <c r="AJ113" s="1" t="s">
        <v>78</v>
      </c>
      <c r="AK113" s="1" t="s">
        <v>83</v>
      </c>
      <c r="AL113" s="9" t="s">
        <v>110</v>
      </c>
      <c r="AM113" s="1" t="s">
        <v>100</v>
      </c>
      <c r="AN113" s="1" t="b">
        <v>0</v>
      </c>
      <c r="AO113" s="10" t="s">
        <v>425</v>
      </c>
      <c r="AP113" s="1">
        <v>0</v>
      </c>
      <c r="AQ113" s="1">
        <v>0</v>
      </c>
      <c r="AR113" s="1">
        <v>0</v>
      </c>
      <c r="AS113" s="1">
        <v>0</v>
      </c>
      <c r="AT113" s="1">
        <v>0</v>
      </c>
      <c r="AU113" s="1">
        <v>0</v>
      </c>
      <c r="AV113" s="1">
        <v>0</v>
      </c>
      <c r="AW113" s="1">
        <v>0</v>
      </c>
      <c r="AX113" s="1">
        <v>0</v>
      </c>
      <c r="AY113" s="1">
        <v>0</v>
      </c>
      <c r="AZ113" s="1">
        <v>0</v>
      </c>
      <c r="BA113" s="1">
        <v>0</v>
      </c>
      <c r="BB113" s="1">
        <v>0</v>
      </c>
      <c r="BC113" s="1">
        <v>0</v>
      </c>
      <c r="BD113" s="1">
        <v>0</v>
      </c>
      <c r="BE113" s="1">
        <v>0</v>
      </c>
      <c r="BF113" s="1">
        <v>0</v>
      </c>
      <c r="BG113" s="1">
        <v>0</v>
      </c>
      <c r="BH113" s="1" t="b">
        <v>0</v>
      </c>
      <c r="BI113" s="1" t="b">
        <v>0</v>
      </c>
      <c r="BJ113" s="1">
        <v>14</v>
      </c>
      <c r="BK113" s="1" t="s">
        <v>78</v>
      </c>
      <c r="BL113" s="1">
        <v>210</v>
      </c>
      <c r="BM113" s="1">
        <v>210</v>
      </c>
      <c r="BN113" s="1">
        <v>0</v>
      </c>
      <c r="BO113" s="1" t="b">
        <v>0</v>
      </c>
    </row>
    <row r="114" spans="1:67" ht="15.75" customHeight="1">
      <c r="A114" s="1">
        <v>112</v>
      </c>
      <c r="B114" s="1">
        <v>726</v>
      </c>
      <c r="C114" s="1">
        <v>110644</v>
      </c>
      <c r="D114" s="1" t="s">
        <v>426</v>
      </c>
      <c r="E114" s="1" t="s">
        <v>427</v>
      </c>
      <c r="F114" s="1" t="s">
        <v>428</v>
      </c>
      <c r="G114" s="1" t="s">
        <v>241</v>
      </c>
      <c r="H114" s="1" t="s">
        <v>429</v>
      </c>
      <c r="I114" s="1" t="s">
        <v>167</v>
      </c>
      <c r="J114" s="1" t="s">
        <v>242</v>
      </c>
      <c r="K114" s="8" t="s">
        <v>430</v>
      </c>
      <c r="L114" s="1">
        <v>-121.751958</v>
      </c>
      <c r="M114" s="1">
        <v>38.539895000000001</v>
      </c>
      <c r="N114" s="1">
        <v>-121.751958</v>
      </c>
      <c r="O114" s="1">
        <v>38.539895000000001</v>
      </c>
      <c r="P114" s="1">
        <v>14419</v>
      </c>
      <c r="Q114" s="1">
        <v>35729</v>
      </c>
      <c r="R114" s="1">
        <v>63743</v>
      </c>
      <c r="S114" s="1">
        <v>29847</v>
      </c>
      <c r="T114" s="1">
        <v>57861</v>
      </c>
      <c r="U114" s="1">
        <v>27057</v>
      </c>
      <c r="V114" s="1">
        <v>55071</v>
      </c>
      <c r="W114" s="1">
        <v>2</v>
      </c>
      <c r="X114" s="1">
        <v>2</v>
      </c>
      <c r="Y114" s="1">
        <v>8</v>
      </c>
      <c r="Z114" s="1">
        <v>1</v>
      </c>
      <c r="AA114" s="1">
        <v>1</v>
      </c>
      <c r="AB114" s="1">
        <v>42</v>
      </c>
      <c r="AC114" s="1">
        <v>29379</v>
      </c>
      <c r="AD114" s="1" t="s">
        <v>73</v>
      </c>
      <c r="AE114" s="1" t="b">
        <v>1</v>
      </c>
      <c r="AF114" s="1" t="s">
        <v>431</v>
      </c>
      <c r="AG114" s="12" t="s">
        <v>432</v>
      </c>
      <c r="AH114" s="1" t="s">
        <v>76</v>
      </c>
      <c r="AI114" s="1" t="s">
        <v>194</v>
      </c>
      <c r="AJ114" s="1" t="s">
        <v>94</v>
      </c>
      <c r="AK114" s="1" t="s">
        <v>83</v>
      </c>
      <c r="AL114" s="1" t="s">
        <v>36</v>
      </c>
      <c r="AM114" s="1" t="s">
        <v>96</v>
      </c>
      <c r="AN114" s="1" t="b">
        <v>0</v>
      </c>
      <c r="AO114" s="10" t="s">
        <v>433</v>
      </c>
      <c r="AP114" s="1">
        <v>0</v>
      </c>
      <c r="AQ114" s="1">
        <v>0</v>
      </c>
      <c r="AR114" s="1">
        <v>0</v>
      </c>
      <c r="AS114" s="1">
        <v>0</v>
      </c>
      <c r="AT114" s="1">
        <v>0</v>
      </c>
      <c r="AU114" s="1">
        <v>0</v>
      </c>
      <c r="AV114" s="1">
        <v>0</v>
      </c>
      <c r="AW114" s="1">
        <v>0</v>
      </c>
      <c r="AX114" s="1">
        <v>0</v>
      </c>
      <c r="AY114" s="1">
        <v>0</v>
      </c>
      <c r="AZ114" s="1">
        <v>0</v>
      </c>
      <c r="BA114" s="1">
        <v>0</v>
      </c>
      <c r="BB114" s="1">
        <v>0</v>
      </c>
      <c r="BC114" s="1">
        <v>0</v>
      </c>
      <c r="BD114" s="1">
        <v>0</v>
      </c>
      <c r="BE114" s="1">
        <v>0</v>
      </c>
      <c r="BF114" s="1">
        <v>0</v>
      </c>
      <c r="BG114" s="1">
        <v>0</v>
      </c>
      <c r="BH114" s="1" t="b">
        <v>1</v>
      </c>
      <c r="BI114" s="1" t="b">
        <v>0</v>
      </c>
      <c r="BJ114" s="1">
        <v>1</v>
      </c>
      <c r="BK114" s="1" t="s">
        <v>94</v>
      </c>
      <c r="BL114" s="1">
        <v>210</v>
      </c>
      <c r="BM114" s="1">
        <v>210</v>
      </c>
      <c r="BN114" s="1">
        <v>0</v>
      </c>
      <c r="BO114" s="1" t="b">
        <v>0</v>
      </c>
    </row>
    <row r="115" spans="1:67" ht="15.75" customHeight="1">
      <c r="A115" s="1">
        <v>113</v>
      </c>
      <c r="B115" s="1">
        <v>727</v>
      </c>
      <c r="C115" s="1">
        <v>110653</v>
      </c>
      <c r="D115" s="1" t="s">
        <v>434</v>
      </c>
      <c r="E115" s="1" t="s">
        <v>435</v>
      </c>
      <c r="F115" s="1" t="s">
        <v>436</v>
      </c>
      <c r="G115" s="1" t="s">
        <v>241</v>
      </c>
      <c r="H115" s="1">
        <v>92697</v>
      </c>
      <c r="I115" s="1" t="s">
        <v>167</v>
      </c>
      <c r="J115" s="1" t="s">
        <v>242</v>
      </c>
      <c r="K115" s="8" t="s">
        <v>437</v>
      </c>
      <c r="L115" s="1">
        <v>-117.84124799999999</v>
      </c>
      <c r="M115" s="1">
        <v>33.648434000000002</v>
      </c>
      <c r="N115" s="1">
        <v>-118.232703</v>
      </c>
      <c r="O115" s="1">
        <v>34.04365</v>
      </c>
      <c r="P115" s="1">
        <v>13738</v>
      </c>
      <c r="Q115" s="1">
        <v>33858</v>
      </c>
      <c r="R115" s="1">
        <v>61872</v>
      </c>
      <c r="S115" s="1">
        <v>31896</v>
      </c>
      <c r="T115" s="1">
        <v>59910</v>
      </c>
      <c r="U115" s="1">
        <v>25999</v>
      </c>
      <c r="V115" s="1">
        <v>54013</v>
      </c>
      <c r="W115" s="1">
        <v>2</v>
      </c>
      <c r="X115" s="1">
        <v>2</v>
      </c>
      <c r="Y115" s="1">
        <v>8</v>
      </c>
      <c r="Z115" s="1">
        <v>1</v>
      </c>
      <c r="AA115" s="1">
        <v>1</v>
      </c>
      <c r="AB115" s="1">
        <v>41</v>
      </c>
      <c r="AC115" s="1">
        <v>27331</v>
      </c>
      <c r="AD115" s="1" t="s">
        <v>73</v>
      </c>
      <c r="AE115" s="1" t="b">
        <v>1</v>
      </c>
      <c r="AF115" s="1" t="s">
        <v>438</v>
      </c>
      <c r="AG115" s="12" t="s">
        <v>439</v>
      </c>
      <c r="AH115" s="1" t="s">
        <v>204</v>
      </c>
      <c r="AI115" s="1" t="s">
        <v>77</v>
      </c>
      <c r="AJ115" s="1" t="s">
        <v>78</v>
      </c>
      <c r="AK115" s="1" t="s">
        <v>79</v>
      </c>
      <c r="AL115" s="1" t="s">
        <v>36</v>
      </c>
      <c r="AM115" s="1" t="s">
        <v>80</v>
      </c>
      <c r="AN115" s="1" t="b">
        <v>0</v>
      </c>
      <c r="AO115" s="10" t="s">
        <v>440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0</v>
      </c>
      <c r="BH115" s="1" t="b">
        <v>1</v>
      </c>
      <c r="BI115" s="1" t="b">
        <v>0</v>
      </c>
      <c r="BJ115" s="1">
        <v>3</v>
      </c>
      <c r="BK115" s="1" t="s">
        <v>78</v>
      </c>
      <c r="BL115" s="1">
        <v>210</v>
      </c>
      <c r="BM115" s="1">
        <v>210</v>
      </c>
      <c r="BN115" s="1">
        <v>0</v>
      </c>
      <c r="BO115" s="1" t="b">
        <v>0</v>
      </c>
    </row>
    <row r="116" spans="1:67" ht="15.75" customHeight="1">
      <c r="A116" s="1">
        <v>114</v>
      </c>
      <c r="B116" s="1">
        <v>728</v>
      </c>
      <c r="C116" s="1">
        <v>110653</v>
      </c>
      <c r="D116" s="1" t="s">
        <v>434</v>
      </c>
      <c r="E116" s="1" t="s">
        <v>435</v>
      </c>
      <c r="F116" s="1" t="s">
        <v>436</v>
      </c>
      <c r="G116" s="1" t="s">
        <v>241</v>
      </c>
      <c r="H116" s="1">
        <v>92697</v>
      </c>
      <c r="I116" s="1" t="s">
        <v>167</v>
      </c>
      <c r="J116" s="1" t="s">
        <v>242</v>
      </c>
      <c r="K116" s="8" t="s">
        <v>437</v>
      </c>
      <c r="L116" s="1">
        <v>-117.84124799999999</v>
      </c>
      <c r="M116" s="1">
        <v>33.648434000000002</v>
      </c>
      <c r="N116" s="1">
        <v>-118.232703</v>
      </c>
      <c r="O116" s="1">
        <v>34.04365</v>
      </c>
      <c r="P116" s="1">
        <v>13738</v>
      </c>
      <c r="Q116" s="1">
        <v>33858</v>
      </c>
      <c r="R116" s="1">
        <v>61872</v>
      </c>
      <c r="S116" s="1">
        <v>31896</v>
      </c>
      <c r="T116" s="1">
        <v>59910</v>
      </c>
      <c r="U116" s="1">
        <v>25999</v>
      </c>
      <c r="V116" s="1">
        <v>54013</v>
      </c>
      <c r="W116" s="1">
        <v>2</v>
      </c>
      <c r="X116" s="1">
        <v>2</v>
      </c>
      <c r="Y116" s="1">
        <v>8</v>
      </c>
      <c r="Z116" s="1">
        <v>1</v>
      </c>
      <c r="AA116" s="1">
        <v>1</v>
      </c>
      <c r="AB116" s="1">
        <v>41</v>
      </c>
      <c r="AC116" s="1">
        <v>27331</v>
      </c>
      <c r="AD116" s="1" t="s">
        <v>73</v>
      </c>
      <c r="AE116" s="1" t="b">
        <v>1</v>
      </c>
      <c r="AF116" s="1" t="s">
        <v>438</v>
      </c>
      <c r="AG116" s="12" t="s">
        <v>439</v>
      </c>
      <c r="AH116" s="1" t="s">
        <v>204</v>
      </c>
      <c r="AI116" s="1" t="s">
        <v>441</v>
      </c>
      <c r="AJ116" s="1" t="s">
        <v>78</v>
      </c>
      <c r="AK116" s="1" t="s">
        <v>179</v>
      </c>
      <c r="AL116" s="1" t="s">
        <v>179</v>
      </c>
      <c r="AM116" s="1" t="s">
        <v>100</v>
      </c>
      <c r="AN116" s="1" t="b">
        <v>0</v>
      </c>
      <c r="AO116" s="10" t="s">
        <v>442</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0</v>
      </c>
      <c r="BF116" s="1">
        <v>0</v>
      </c>
      <c r="BG116" s="1">
        <v>0</v>
      </c>
      <c r="BH116" s="1" t="b">
        <v>0</v>
      </c>
      <c r="BI116" s="1" t="b">
        <v>0</v>
      </c>
      <c r="BJ116" s="1">
        <v>3</v>
      </c>
      <c r="BK116" s="1" t="s">
        <v>78</v>
      </c>
      <c r="BL116" s="1">
        <v>210</v>
      </c>
      <c r="BM116" s="1">
        <v>210</v>
      </c>
      <c r="BN116" s="1">
        <v>0</v>
      </c>
      <c r="BO116" s="1" t="b">
        <v>0</v>
      </c>
    </row>
    <row r="117" spans="1:67" ht="15.75" customHeight="1">
      <c r="A117" s="1">
        <v>115</v>
      </c>
      <c r="B117" s="1">
        <v>729</v>
      </c>
      <c r="C117" s="1">
        <v>110653</v>
      </c>
      <c r="D117" s="1" t="s">
        <v>434</v>
      </c>
      <c r="E117" s="1" t="s">
        <v>435</v>
      </c>
      <c r="F117" s="1" t="s">
        <v>436</v>
      </c>
      <c r="G117" s="1" t="s">
        <v>241</v>
      </c>
      <c r="H117" s="1">
        <v>92697</v>
      </c>
      <c r="I117" s="1" t="s">
        <v>167</v>
      </c>
      <c r="J117" s="1" t="s">
        <v>242</v>
      </c>
      <c r="K117" s="8" t="s">
        <v>437</v>
      </c>
      <c r="L117" s="1">
        <v>-117.84124799999999</v>
      </c>
      <c r="M117" s="1">
        <v>33.648434000000002</v>
      </c>
      <c r="N117" s="1">
        <v>-118.232703</v>
      </c>
      <c r="O117" s="1">
        <v>34.04365</v>
      </c>
      <c r="P117" s="1">
        <v>13738</v>
      </c>
      <c r="Q117" s="1">
        <v>33858</v>
      </c>
      <c r="R117" s="1">
        <v>61872</v>
      </c>
      <c r="S117" s="1">
        <v>31896</v>
      </c>
      <c r="T117" s="1">
        <v>59910</v>
      </c>
      <c r="U117" s="1">
        <v>25999</v>
      </c>
      <c r="V117" s="1">
        <v>54013</v>
      </c>
      <c r="W117" s="1">
        <v>2</v>
      </c>
      <c r="X117" s="1">
        <v>2</v>
      </c>
      <c r="Y117" s="1">
        <v>8</v>
      </c>
      <c r="Z117" s="1">
        <v>1</v>
      </c>
      <c r="AA117" s="1">
        <v>1</v>
      </c>
      <c r="AB117" s="1">
        <v>41</v>
      </c>
      <c r="AC117" s="1">
        <v>27331</v>
      </c>
      <c r="AD117" s="1" t="s">
        <v>73</v>
      </c>
      <c r="AE117" s="1" t="b">
        <v>1</v>
      </c>
      <c r="AF117" s="1" t="s">
        <v>438</v>
      </c>
      <c r="AG117" s="12" t="s">
        <v>439</v>
      </c>
      <c r="AH117" s="1" t="s">
        <v>204</v>
      </c>
      <c r="AI117" s="1" t="s">
        <v>443</v>
      </c>
      <c r="AJ117" s="1" t="s">
        <v>78</v>
      </c>
      <c r="AK117" s="1" t="s">
        <v>83</v>
      </c>
      <c r="AL117" s="9" t="s">
        <v>380</v>
      </c>
      <c r="AM117" s="1" t="s">
        <v>100</v>
      </c>
      <c r="AN117" s="1" t="b">
        <v>0</v>
      </c>
      <c r="AO117" s="10" t="s">
        <v>444</v>
      </c>
      <c r="AP117" s="1">
        <v>0</v>
      </c>
      <c r="AQ117" s="1">
        <v>0</v>
      </c>
      <c r="AR117" s="1">
        <v>0</v>
      </c>
      <c r="AS117" s="1">
        <v>0</v>
      </c>
      <c r="AT117" s="1">
        <v>0</v>
      </c>
      <c r="AU117" s="1">
        <v>0</v>
      </c>
      <c r="AV117" s="1">
        <v>0</v>
      </c>
      <c r="AW117" s="1">
        <v>0</v>
      </c>
      <c r="AX117" s="1">
        <v>0</v>
      </c>
      <c r="AY117" s="1">
        <v>0</v>
      </c>
      <c r="AZ117" s="1">
        <v>0</v>
      </c>
      <c r="BA117" s="1">
        <v>0</v>
      </c>
      <c r="BB117" s="1">
        <v>0</v>
      </c>
      <c r="BC117" s="1">
        <v>0</v>
      </c>
      <c r="BD117" s="1">
        <v>0</v>
      </c>
      <c r="BE117" s="1">
        <v>0</v>
      </c>
      <c r="BF117" s="1">
        <v>0</v>
      </c>
      <c r="BG117" s="1">
        <v>0</v>
      </c>
      <c r="BH117" s="1" t="b">
        <v>0</v>
      </c>
      <c r="BI117" s="1" t="b">
        <v>0</v>
      </c>
      <c r="BJ117" s="1">
        <v>3</v>
      </c>
      <c r="BK117" s="1" t="s">
        <v>78</v>
      </c>
      <c r="BL117" s="1">
        <v>210</v>
      </c>
      <c r="BM117" s="1">
        <v>210</v>
      </c>
      <c r="BN117" s="1">
        <v>0</v>
      </c>
      <c r="BO117" s="1" t="b">
        <v>0</v>
      </c>
    </row>
    <row r="118" spans="1:67" ht="15.75" customHeight="1">
      <c r="A118" s="1">
        <v>116</v>
      </c>
      <c r="B118" s="1">
        <v>730</v>
      </c>
      <c r="C118" s="1">
        <v>110662</v>
      </c>
      <c r="D118" s="1" t="s">
        <v>445</v>
      </c>
      <c r="E118" s="1" t="s">
        <v>446</v>
      </c>
      <c r="F118" s="1" t="s">
        <v>384</v>
      </c>
      <c r="G118" s="1" t="s">
        <v>241</v>
      </c>
      <c r="H118" s="1" t="s">
        <v>447</v>
      </c>
      <c r="I118" s="1" t="s">
        <v>167</v>
      </c>
      <c r="J118" s="1" t="s">
        <v>242</v>
      </c>
      <c r="K118" s="8" t="s">
        <v>448</v>
      </c>
      <c r="L118" s="1">
        <v>-118.443901</v>
      </c>
      <c r="M118" s="1">
        <v>34.068891999999998</v>
      </c>
      <c r="N118" s="1">
        <v>-118.232703</v>
      </c>
      <c r="O118" s="1">
        <v>34.04365</v>
      </c>
      <c r="P118" s="1">
        <v>13261</v>
      </c>
      <c r="Q118" s="1">
        <v>33901</v>
      </c>
      <c r="R118" s="1">
        <v>61915</v>
      </c>
      <c r="S118" s="1">
        <v>32294</v>
      </c>
      <c r="T118" s="1">
        <v>60308</v>
      </c>
      <c r="U118" s="1">
        <v>25735</v>
      </c>
      <c r="V118" s="1">
        <v>53749</v>
      </c>
      <c r="W118" s="1">
        <v>2</v>
      </c>
      <c r="X118" s="1">
        <v>2</v>
      </c>
      <c r="Y118" s="1">
        <v>8</v>
      </c>
      <c r="Z118" s="1">
        <v>1</v>
      </c>
      <c r="AA118" s="1">
        <v>1</v>
      </c>
      <c r="AB118" s="1">
        <v>18</v>
      </c>
      <c r="AC118" s="1">
        <v>30873</v>
      </c>
      <c r="AD118" s="1" t="s">
        <v>73</v>
      </c>
      <c r="AE118" s="1" t="b">
        <v>1</v>
      </c>
      <c r="AF118" s="13" t="s">
        <v>449</v>
      </c>
      <c r="AG118" s="12" t="s">
        <v>450</v>
      </c>
      <c r="AH118" s="1" t="s">
        <v>90</v>
      </c>
      <c r="AI118" s="1" t="s">
        <v>451</v>
      </c>
      <c r="AJ118" s="1" t="s">
        <v>89</v>
      </c>
      <c r="AK118" s="1" t="s">
        <v>83</v>
      </c>
      <c r="AL118" s="9" t="s">
        <v>110</v>
      </c>
      <c r="AM118" s="1" t="s">
        <v>100</v>
      </c>
      <c r="AN118" s="1" t="b">
        <v>0</v>
      </c>
      <c r="AO118" s="10" t="s">
        <v>452</v>
      </c>
      <c r="AP118" s="1">
        <v>0</v>
      </c>
      <c r="AQ118" s="1">
        <v>0</v>
      </c>
      <c r="AR118" s="1">
        <v>0</v>
      </c>
      <c r="AS118" s="1">
        <v>0</v>
      </c>
      <c r="AT118" s="1">
        <v>0</v>
      </c>
      <c r="AU118" s="1">
        <v>0</v>
      </c>
      <c r="AV118" s="1">
        <v>0</v>
      </c>
      <c r="AW118" s="1">
        <v>0</v>
      </c>
      <c r="AX118" s="1">
        <v>0</v>
      </c>
      <c r="AY118" s="1">
        <v>0</v>
      </c>
      <c r="AZ118" s="1">
        <v>0</v>
      </c>
      <c r="BA118" s="1">
        <v>0</v>
      </c>
      <c r="BB118" s="1">
        <v>0</v>
      </c>
      <c r="BC118" s="1">
        <v>0</v>
      </c>
      <c r="BD118" s="1">
        <v>0</v>
      </c>
      <c r="BE118" s="1">
        <v>0</v>
      </c>
      <c r="BF118" s="1">
        <v>0</v>
      </c>
      <c r="BG118" s="1">
        <v>0</v>
      </c>
      <c r="BH118" s="1" t="b">
        <v>0</v>
      </c>
      <c r="BI118" s="1" t="b">
        <v>1</v>
      </c>
      <c r="BJ118" s="1">
        <v>8</v>
      </c>
      <c r="BK118" s="1" t="s">
        <v>89</v>
      </c>
      <c r="BL118" s="1">
        <v>210</v>
      </c>
      <c r="BM118" s="1">
        <v>210</v>
      </c>
      <c r="BN118" s="1">
        <v>0</v>
      </c>
      <c r="BO118" s="1" t="b">
        <v>0</v>
      </c>
    </row>
    <row r="119" spans="1:67" ht="15.75" customHeight="1">
      <c r="A119" s="1">
        <v>117</v>
      </c>
      <c r="B119" s="1">
        <v>731</v>
      </c>
      <c r="C119" s="1">
        <v>110662</v>
      </c>
      <c r="D119" s="1" t="s">
        <v>445</v>
      </c>
      <c r="E119" s="1" t="s">
        <v>446</v>
      </c>
      <c r="F119" s="1" t="s">
        <v>384</v>
      </c>
      <c r="G119" s="1" t="s">
        <v>241</v>
      </c>
      <c r="H119" s="1" t="s">
        <v>447</v>
      </c>
      <c r="I119" s="1" t="s">
        <v>167</v>
      </c>
      <c r="J119" s="1" t="s">
        <v>242</v>
      </c>
      <c r="K119" s="8" t="s">
        <v>448</v>
      </c>
      <c r="L119" s="1">
        <v>-118.443901</v>
      </c>
      <c r="M119" s="1">
        <v>34.068891999999998</v>
      </c>
      <c r="N119" s="1">
        <v>-118.232703</v>
      </c>
      <c r="O119" s="1">
        <v>34.04365</v>
      </c>
      <c r="P119" s="1">
        <v>13261</v>
      </c>
      <c r="Q119" s="1">
        <v>33901</v>
      </c>
      <c r="R119" s="1">
        <v>61915</v>
      </c>
      <c r="S119" s="1">
        <v>32294</v>
      </c>
      <c r="T119" s="1">
        <v>60308</v>
      </c>
      <c r="U119" s="1">
        <v>25735</v>
      </c>
      <c r="V119" s="1">
        <v>53749</v>
      </c>
      <c r="W119" s="1">
        <v>2</v>
      </c>
      <c r="X119" s="1">
        <v>2</v>
      </c>
      <c r="Y119" s="1">
        <v>8</v>
      </c>
      <c r="Z119" s="1">
        <v>1</v>
      </c>
      <c r="AA119" s="1">
        <v>1</v>
      </c>
      <c r="AB119" s="1">
        <v>18</v>
      </c>
      <c r="AC119" s="1">
        <v>30873</v>
      </c>
      <c r="AD119" s="1" t="s">
        <v>73</v>
      </c>
      <c r="AE119" s="1" t="b">
        <v>1</v>
      </c>
      <c r="AF119" s="9" t="s">
        <v>449</v>
      </c>
      <c r="AG119" s="12" t="s">
        <v>450</v>
      </c>
      <c r="AH119" s="1" t="s">
        <v>90</v>
      </c>
      <c r="AI119" s="1" t="s">
        <v>172</v>
      </c>
      <c r="AJ119" s="1" t="s">
        <v>89</v>
      </c>
      <c r="AK119" s="1" t="s">
        <v>79</v>
      </c>
      <c r="AL119" s="1" t="s">
        <v>99</v>
      </c>
      <c r="AM119" s="1" t="s">
        <v>92</v>
      </c>
      <c r="AN119" s="1" t="b">
        <v>0</v>
      </c>
      <c r="AO119" s="10" t="s">
        <v>453</v>
      </c>
      <c r="AP119" s="1">
        <v>0</v>
      </c>
      <c r="AQ119" s="1">
        <v>0</v>
      </c>
      <c r="AR119" s="1">
        <v>1</v>
      </c>
      <c r="AS119" s="1">
        <v>0</v>
      </c>
      <c r="AT119" s="1">
        <v>0</v>
      </c>
      <c r="AU119" s="1">
        <v>0</v>
      </c>
      <c r="AV119" s="1">
        <v>0</v>
      </c>
      <c r="AW119" s="1">
        <v>0</v>
      </c>
      <c r="AX119" s="1">
        <v>0</v>
      </c>
      <c r="AY119" s="1">
        <v>0</v>
      </c>
      <c r="AZ119" s="1">
        <v>0</v>
      </c>
      <c r="BA119" s="1">
        <v>0</v>
      </c>
      <c r="BB119" s="1">
        <v>1</v>
      </c>
      <c r="BC119" s="1">
        <v>0</v>
      </c>
      <c r="BD119" s="1">
        <v>0</v>
      </c>
      <c r="BE119" s="1">
        <v>0</v>
      </c>
      <c r="BF119" s="1">
        <v>0</v>
      </c>
      <c r="BG119" s="1">
        <v>0</v>
      </c>
      <c r="BH119" s="1" t="b">
        <v>1</v>
      </c>
      <c r="BI119" s="1" t="b">
        <v>1</v>
      </c>
      <c r="BJ119" s="1">
        <v>8</v>
      </c>
      <c r="BK119" s="1" t="s">
        <v>89</v>
      </c>
      <c r="BL119" s="1">
        <v>210</v>
      </c>
      <c r="BM119" s="1">
        <v>210</v>
      </c>
      <c r="BN119" s="1">
        <v>1</v>
      </c>
      <c r="BO119" s="1" t="b">
        <v>1</v>
      </c>
    </row>
    <row r="120" spans="1:67" ht="15.75" customHeight="1">
      <c r="A120" s="1">
        <v>118</v>
      </c>
      <c r="B120" s="1">
        <v>732</v>
      </c>
      <c r="C120" s="1">
        <v>110662</v>
      </c>
      <c r="D120" s="1" t="s">
        <v>445</v>
      </c>
      <c r="E120" s="1" t="s">
        <v>446</v>
      </c>
      <c r="F120" s="1" t="s">
        <v>384</v>
      </c>
      <c r="G120" s="1" t="s">
        <v>241</v>
      </c>
      <c r="H120" s="1" t="s">
        <v>447</v>
      </c>
      <c r="I120" s="1" t="s">
        <v>167</v>
      </c>
      <c r="J120" s="1" t="s">
        <v>242</v>
      </c>
      <c r="K120" s="8" t="s">
        <v>448</v>
      </c>
      <c r="L120" s="1">
        <v>-118.443901</v>
      </c>
      <c r="M120" s="1">
        <v>34.068891999999998</v>
      </c>
      <c r="N120" s="1">
        <v>-118.232703</v>
      </c>
      <c r="O120" s="1">
        <v>34.04365</v>
      </c>
      <c r="P120" s="1">
        <v>13261</v>
      </c>
      <c r="Q120" s="1">
        <v>33901</v>
      </c>
      <c r="R120" s="1">
        <v>61915</v>
      </c>
      <c r="S120" s="1">
        <v>32294</v>
      </c>
      <c r="T120" s="1">
        <v>60308</v>
      </c>
      <c r="U120" s="1">
        <v>25735</v>
      </c>
      <c r="V120" s="1">
        <v>53749</v>
      </c>
      <c r="W120" s="1">
        <v>2</v>
      </c>
      <c r="X120" s="1">
        <v>2</v>
      </c>
      <c r="Y120" s="1">
        <v>8</v>
      </c>
      <c r="Z120" s="1">
        <v>1</v>
      </c>
      <c r="AA120" s="1">
        <v>1</v>
      </c>
      <c r="AB120" s="1">
        <v>18</v>
      </c>
      <c r="AC120" s="1">
        <v>30873</v>
      </c>
      <c r="AD120" s="1" t="s">
        <v>73</v>
      </c>
      <c r="AE120" s="1" t="b">
        <v>1</v>
      </c>
      <c r="AF120" s="13" t="s">
        <v>449</v>
      </c>
      <c r="AG120" s="12" t="s">
        <v>450</v>
      </c>
      <c r="AH120" s="1" t="s">
        <v>90</v>
      </c>
      <c r="AI120" s="1" t="s">
        <v>454</v>
      </c>
      <c r="AJ120" s="1" t="s">
        <v>89</v>
      </c>
      <c r="AK120" s="1" t="s">
        <v>79</v>
      </c>
      <c r="AL120" s="1" t="s">
        <v>99</v>
      </c>
      <c r="AM120" s="1" t="s">
        <v>100</v>
      </c>
      <c r="AN120" s="1" t="b">
        <v>0</v>
      </c>
      <c r="AO120" s="10" t="s">
        <v>455</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0</v>
      </c>
      <c r="BH120" s="1" t="b">
        <v>0</v>
      </c>
      <c r="BI120" s="1" t="b">
        <v>1</v>
      </c>
      <c r="BJ120" s="1">
        <v>8</v>
      </c>
      <c r="BK120" s="1" t="s">
        <v>89</v>
      </c>
      <c r="BL120" s="1">
        <v>210</v>
      </c>
      <c r="BM120" s="1">
        <v>210</v>
      </c>
      <c r="BN120" s="1">
        <v>0</v>
      </c>
      <c r="BO120" s="1" t="b">
        <v>0</v>
      </c>
    </row>
    <row r="121" spans="1:67" ht="15.75" customHeight="1">
      <c r="A121" s="1">
        <v>119</v>
      </c>
      <c r="B121" s="1">
        <v>733</v>
      </c>
      <c r="C121" s="1">
        <v>110662</v>
      </c>
      <c r="D121" s="1" t="s">
        <v>445</v>
      </c>
      <c r="E121" s="1" t="s">
        <v>446</v>
      </c>
      <c r="F121" s="1" t="s">
        <v>384</v>
      </c>
      <c r="G121" s="1" t="s">
        <v>241</v>
      </c>
      <c r="H121" s="1" t="s">
        <v>447</v>
      </c>
      <c r="I121" s="1" t="s">
        <v>167</v>
      </c>
      <c r="J121" s="1" t="s">
        <v>242</v>
      </c>
      <c r="K121" s="8" t="s">
        <v>448</v>
      </c>
      <c r="L121" s="1">
        <v>-118.443901</v>
      </c>
      <c r="M121" s="1">
        <v>34.068891999999998</v>
      </c>
      <c r="N121" s="1">
        <v>-118.232703</v>
      </c>
      <c r="O121" s="1">
        <v>34.04365</v>
      </c>
      <c r="P121" s="1">
        <v>13261</v>
      </c>
      <c r="Q121" s="1">
        <v>33901</v>
      </c>
      <c r="R121" s="1">
        <v>61915</v>
      </c>
      <c r="S121" s="1">
        <v>32294</v>
      </c>
      <c r="T121" s="1">
        <v>60308</v>
      </c>
      <c r="U121" s="1">
        <v>25735</v>
      </c>
      <c r="V121" s="1">
        <v>53749</v>
      </c>
      <c r="W121" s="1">
        <v>2</v>
      </c>
      <c r="X121" s="1">
        <v>2</v>
      </c>
      <c r="Y121" s="1">
        <v>8</v>
      </c>
      <c r="Z121" s="1">
        <v>1</v>
      </c>
      <c r="AA121" s="1">
        <v>1</v>
      </c>
      <c r="AB121" s="1">
        <v>18</v>
      </c>
      <c r="AC121" s="1">
        <v>30873</v>
      </c>
      <c r="AD121" s="1" t="s">
        <v>73</v>
      </c>
      <c r="AE121" s="1" t="b">
        <v>1</v>
      </c>
      <c r="AF121" s="13" t="s">
        <v>449</v>
      </c>
      <c r="AG121" s="12" t="s">
        <v>450</v>
      </c>
      <c r="AH121" s="1" t="s">
        <v>90</v>
      </c>
      <c r="AI121" s="1" t="s">
        <v>456</v>
      </c>
      <c r="AJ121" s="1" t="s">
        <v>89</v>
      </c>
      <c r="AK121" s="1" t="s">
        <v>79</v>
      </c>
      <c r="AL121" s="1" t="s">
        <v>206</v>
      </c>
      <c r="AM121" s="1" t="s">
        <v>100</v>
      </c>
      <c r="AN121" s="1" t="b">
        <v>0</v>
      </c>
      <c r="AO121" s="10" t="s">
        <v>457</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t="b">
        <v>0</v>
      </c>
      <c r="BI121" s="1" t="b">
        <v>1</v>
      </c>
      <c r="BJ121" s="1">
        <v>8</v>
      </c>
      <c r="BK121" s="1" t="s">
        <v>89</v>
      </c>
      <c r="BL121" s="1">
        <v>210</v>
      </c>
      <c r="BM121" s="1">
        <v>210</v>
      </c>
      <c r="BN121" s="1">
        <v>0</v>
      </c>
      <c r="BO121" s="1" t="b">
        <v>0</v>
      </c>
    </row>
    <row r="122" spans="1:67" ht="15.75" customHeight="1">
      <c r="A122" s="1">
        <v>120</v>
      </c>
      <c r="B122" s="1">
        <v>734</v>
      </c>
      <c r="C122" s="1">
        <v>110662</v>
      </c>
      <c r="D122" s="1" t="s">
        <v>445</v>
      </c>
      <c r="E122" s="1" t="s">
        <v>446</v>
      </c>
      <c r="F122" s="1" t="s">
        <v>384</v>
      </c>
      <c r="G122" s="1" t="s">
        <v>241</v>
      </c>
      <c r="H122" s="1" t="s">
        <v>447</v>
      </c>
      <c r="I122" s="1" t="s">
        <v>167</v>
      </c>
      <c r="J122" s="1" t="s">
        <v>242</v>
      </c>
      <c r="K122" s="8" t="s">
        <v>448</v>
      </c>
      <c r="L122" s="1">
        <v>-118.443901</v>
      </c>
      <c r="M122" s="1">
        <v>34.068891999999998</v>
      </c>
      <c r="N122" s="1">
        <v>-118.232703</v>
      </c>
      <c r="O122" s="1">
        <v>34.04365</v>
      </c>
      <c r="P122" s="1">
        <v>13261</v>
      </c>
      <c r="Q122" s="1">
        <v>33901</v>
      </c>
      <c r="R122" s="1">
        <v>61915</v>
      </c>
      <c r="S122" s="1">
        <v>32294</v>
      </c>
      <c r="T122" s="1">
        <v>60308</v>
      </c>
      <c r="U122" s="1">
        <v>25735</v>
      </c>
      <c r="V122" s="1">
        <v>53749</v>
      </c>
      <c r="W122" s="1">
        <v>2</v>
      </c>
      <c r="X122" s="1">
        <v>2</v>
      </c>
      <c r="Y122" s="1">
        <v>8</v>
      </c>
      <c r="Z122" s="1">
        <v>1</v>
      </c>
      <c r="AA122" s="1">
        <v>1</v>
      </c>
      <c r="AB122" s="1">
        <v>18</v>
      </c>
      <c r="AC122" s="1">
        <v>30873</v>
      </c>
      <c r="AD122" s="1" t="s">
        <v>73</v>
      </c>
      <c r="AE122" s="1" t="b">
        <v>1</v>
      </c>
      <c r="AF122" s="13" t="s">
        <v>449</v>
      </c>
      <c r="AG122" s="12" t="s">
        <v>450</v>
      </c>
      <c r="AH122" s="1" t="s">
        <v>90</v>
      </c>
      <c r="AI122" s="1" t="s">
        <v>405</v>
      </c>
      <c r="AJ122" s="1" t="s">
        <v>89</v>
      </c>
      <c r="AK122" s="1" t="s">
        <v>179</v>
      </c>
      <c r="AL122" s="1" t="s">
        <v>179</v>
      </c>
      <c r="AM122" s="1" t="s">
        <v>100</v>
      </c>
      <c r="AN122" s="1" t="b">
        <v>0</v>
      </c>
      <c r="AO122" s="10" t="s">
        <v>458</v>
      </c>
      <c r="AP122" s="1">
        <v>0</v>
      </c>
      <c r="AQ122" s="1">
        <v>0</v>
      </c>
      <c r="AR122" s="1">
        <v>0</v>
      </c>
      <c r="AS122" s="1">
        <v>0</v>
      </c>
      <c r="AT122" s="1">
        <v>0</v>
      </c>
      <c r="AU122" s="1">
        <v>0</v>
      </c>
      <c r="AV122" s="1">
        <v>0</v>
      </c>
      <c r="AW122" s="1">
        <v>0</v>
      </c>
      <c r="AX122" s="1">
        <v>0</v>
      </c>
      <c r="AY122" s="1">
        <v>0</v>
      </c>
      <c r="AZ122" s="1">
        <v>0</v>
      </c>
      <c r="BA122" s="1">
        <v>0</v>
      </c>
      <c r="BB122" s="1">
        <v>0</v>
      </c>
      <c r="BC122" s="1">
        <v>0</v>
      </c>
      <c r="BD122" s="1">
        <v>0</v>
      </c>
      <c r="BE122" s="1">
        <v>0</v>
      </c>
      <c r="BF122" s="1">
        <v>0</v>
      </c>
      <c r="BG122" s="1">
        <v>0</v>
      </c>
      <c r="BH122" s="1" t="b">
        <v>0</v>
      </c>
      <c r="BI122" s="1" t="b">
        <v>1</v>
      </c>
      <c r="BJ122" s="1">
        <v>8</v>
      </c>
      <c r="BK122" s="1" t="s">
        <v>89</v>
      </c>
      <c r="BL122" s="1">
        <v>210</v>
      </c>
      <c r="BM122" s="1">
        <v>210</v>
      </c>
      <c r="BN122" s="1">
        <v>0</v>
      </c>
      <c r="BO122" s="1" t="b">
        <v>0</v>
      </c>
    </row>
    <row r="123" spans="1:67" ht="15.75" customHeight="1">
      <c r="A123" s="1">
        <v>121</v>
      </c>
      <c r="B123" s="1">
        <v>735</v>
      </c>
      <c r="C123" s="1">
        <v>110662</v>
      </c>
      <c r="D123" s="1" t="s">
        <v>445</v>
      </c>
      <c r="E123" s="1" t="s">
        <v>446</v>
      </c>
      <c r="F123" s="1" t="s">
        <v>384</v>
      </c>
      <c r="G123" s="1" t="s">
        <v>241</v>
      </c>
      <c r="H123" s="1" t="s">
        <v>447</v>
      </c>
      <c r="I123" s="1" t="s">
        <v>167</v>
      </c>
      <c r="J123" s="1" t="s">
        <v>242</v>
      </c>
      <c r="K123" s="8" t="s">
        <v>448</v>
      </c>
      <c r="L123" s="1">
        <v>-118.443901</v>
      </c>
      <c r="M123" s="1">
        <v>34.068891999999998</v>
      </c>
      <c r="N123" s="1">
        <v>-118.232703</v>
      </c>
      <c r="O123" s="1">
        <v>34.04365</v>
      </c>
      <c r="P123" s="1">
        <v>13261</v>
      </c>
      <c r="Q123" s="1">
        <v>33901</v>
      </c>
      <c r="R123" s="1">
        <v>61915</v>
      </c>
      <c r="S123" s="1">
        <v>32294</v>
      </c>
      <c r="T123" s="1">
        <v>60308</v>
      </c>
      <c r="U123" s="1">
        <v>25735</v>
      </c>
      <c r="V123" s="1">
        <v>53749</v>
      </c>
      <c r="W123" s="1">
        <v>2</v>
      </c>
      <c r="X123" s="1">
        <v>2</v>
      </c>
      <c r="Y123" s="1">
        <v>8</v>
      </c>
      <c r="Z123" s="1">
        <v>1</v>
      </c>
      <c r="AA123" s="1">
        <v>1</v>
      </c>
      <c r="AB123" s="1">
        <v>18</v>
      </c>
      <c r="AC123" s="1">
        <v>30873</v>
      </c>
      <c r="AD123" s="1" t="s">
        <v>73</v>
      </c>
      <c r="AE123" s="1" t="b">
        <v>1</v>
      </c>
      <c r="AF123" s="1" t="s">
        <v>459</v>
      </c>
      <c r="AG123" s="12" t="s">
        <v>460</v>
      </c>
      <c r="AH123" s="1" t="s">
        <v>204</v>
      </c>
      <c r="AI123" s="1" t="s">
        <v>77</v>
      </c>
      <c r="AJ123" s="1" t="s">
        <v>78</v>
      </c>
      <c r="AK123" s="1" t="s">
        <v>79</v>
      </c>
      <c r="AL123" s="1" t="s">
        <v>36</v>
      </c>
      <c r="AM123" s="1" t="s">
        <v>80</v>
      </c>
      <c r="AN123" s="1" t="b">
        <v>0</v>
      </c>
      <c r="AO123" s="10" t="s">
        <v>461</v>
      </c>
      <c r="AP123" s="1">
        <v>0</v>
      </c>
      <c r="AQ123" s="1">
        <v>0</v>
      </c>
      <c r="AR123" s="1">
        <v>1</v>
      </c>
      <c r="AS123" s="1">
        <v>0</v>
      </c>
      <c r="AT123" s="1">
        <v>1</v>
      </c>
      <c r="AU123" s="1">
        <v>2</v>
      </c>
      <c r="AV123" s="1">
        <v>1</v>
      </c>
      <c r="AW123" s="1">
        <v>0</v>
      </c>
      <c r="AX123" s="1">
        <v>0</v>
      </c>
      <c r="AY123" s="1">
        <v>0</v>
      </c>
      <c r="AZ123" s="1">
        <v>0</v>
      </c>
      <c r="BA123" s="1">
        <v>0</v>
      </c>
      <c r="BB123" s="1">
        <v>0</v>
      </c>
      <c r="BC123" s="1">
        <v>0</v>
      </c>
      <c r="BD123" s="1">
        <v>1</v>
      </c>
      <c r="BE123" s="1">
        <v>0</v>
      </c>
      <c r="BF123" s="1">
        <v>0</v>
      </c>
      <c r="BG123" s="1">
        <v>1</v>
      </c>
      <c r="BH123" s="1" t="b">
        <v>1</v>
      </c>
      <c r="BI123" s="1" t="b">
        <v>1</v>
      </c>
      <c r="BJ123" s="1">
        <v>8</v>
      </c>
      <c r="BK123" s="1" t="s">
        <v>78</v>
      </c>
      <c r="BL123" s="1">
        <v>210</v>
      </c>
      <c r="BM123" s="1">
        <v>210</v>
      </c>
      <c r="BN123" s="1">
        <v>1</v>
      </c>
      <c r="BO123" s="1" t="b">
        <v>1</v>
      </c>
    </row>
    <row r="124" spans="1:67" ht="15.75" customHeight="1">
      <c r="A124" s="1">
        <v>122</v>
      </c>
      <c r="B124" s="1">
        <v>736</v>
      </c>
      <c r="C124" s="1">
        <v>110662</v>
      </c>
      <c r="D124" s="1" t="s">
        <v>445</v>
      </c>
      <c r="E124" s="1" t="s">
        <v>446</v>
      </c>
      <c r="F124" s="1" t="s">
        <v>384</v>
      </c>
      <c r="G124" s="1" t="s">
        <v>241</v>
      </c>
      <c r="H124" s="1" t="s">
        <v>447</v>
      </c>
      <c r="I124" s="1" t="s">
        <v>167</v>
      </c>
      <c r="J124" s="1" t="s">
        <v>242</v>
      </c>
      <c r="K124" s="8" t="s">
        <v>448</v>
      </c>
      <c r="L124" s="1">
        <v>-118.443901</v>
      </c>
      <c r="M124" s="1">
        <v>34.068891999999998</v>
      </c>
      <c r="N124" s="1">
        <v>-118.232703</v>
      </c>
      <c r="O124" s="1">
        <v>34.04365</v>
      </c>
      <c r="P124" s="1">
        <v>13261</v>
      </c>
      <c r="Q124" s="1">
        <v>33901</v>
      </c>
      <c r="R124" s="1">
        <v>61915</v>
      </c>
      <c r="S124" s="1">
        <v>32294</v>
      </c>
      <c r="T124" s="1">
        <v>60308</v>
      </c>
      <c r="U124" s="1">
        <v>25735</v>
      </c>
      <c r="V124" s="1">
        <v>53749</v>
      </c>
      <c r="W124" s="1">
        <v>2</v>
      </c>
      <c r="X124" s="1">
        <v>2</v>
      </c>
      <c r="Y124" s="1">
        <v>8</v>
      </c>
      <c r="Z124" s="1">
        <v>1</v>
      </c>
      <c r="AA124" s="1">
        <v>1</v>
      </c>
      <c r="AB124" s="1">
        <v>18</v>
      </c>
      <c r="AC124" s="1">
        <v>30873</v>
      </c>
      <c r="AD124" s="1" t="s">
        <v>73</v>
      </c>
      <c r="AE124" s="1" t="b">
        <v>1</v>
      </c>
      <c r="AF124" s="1" t="s">
        <v>459</v>
      </c>
      <c r="AG124" s="12" t="s">
        <v>460</v>
      </c>
      <c r="AH124" s="1" t="s">
        <v>204</v>
      </c>
      <c r="AI124" s="1" t="s">
        <v>183</v>
      </c>
      <c r="AJ124" s="1" t="s">
        <v>78</v>
      </c>
      <c r="AK124" s="1" t="s">
        <v>179</v>
      </c>
      <c r="AL124" s="1" t="s">
        <v>179</v>
      </c>
      <c r="AM124" s="1" t="s">
        <v>100</v>
      </c>
      <c r="AN124" s="1" t="b">
        <v>0</v>
      </c>
      <c r="AO124" s="10" t="s">
        <v>462</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t="b">
        <v>0</v>
      </c>
      <c r="BI124" s="1" t="b">
        <v>1</v>
      </c>
      <c r="BJ124" s="1">
        <v>8</v>
      </c>
      <c r="BK124" s="1" t="s">
        <v>78</v>
      </c>
      <c r="BL124" s="1">
        <v>210</v>
      </c>
      <c r="BM124" s="1">
        <v>210</v>
      </c>
      <c r="BN124" s="1">
        <v>0</v>
      </c>
      <c r="BO124" s="1" t="b">
        <v>0</v>
      </c>
    </row>
    <row r="125" spans="1:67" ht="15.75" customHeight="1">
      <c r="A125" s="1">
        <v>123</v>
      </c>
      <c r="B125" s="1">
        <v>737</v>
      </c>
      <c r="C125" s="1">
        <v>110662</v>
      </c>
      <c r="D125" s="1" t="s">
        <v>445</v>
      </c>
      <c r="E125" s="1" t="s">
        <v>446</v>
      </c>
      <c r="F125" s="1" t="s">
        <v>384</v>
      </c>
      <c r="G125" s="1" t="s">
        <v>241</v>
      </c>
      <c r="H125" s="1" t="s">
        <v>447</v>
      </c>
      <c r="I125" s="1" t="s">
        <v>167</v>
      </c>
      <c r="J125" s="1" t="s">
        <v>242</v>
      </c>
      <c r="K125" s="8" t="s">
        <v>448</v>
      </c>
      <c r="L125" s="1">
        <v>-118.443901</v>
      </c>
      <c r="M125" s="1">
        <v>34.068891999999998</v>
      </c>
      <c r="N125" s="1">
        <v>-118.232703</v>
      </c>
      <c r="O125" s="1">
        <v>34.04365</v>
      </c>
      <c r="P125" s="1">
        <v>13261</v>
      </c>
      <c r="Q125" s="1">
        <v>33901</v>
      </c>
      <c r="R125" s="1">
        <v>61915</v>
      </c>
      <c r="S125" s="1">
        <v>32294</v>
      </c>
      <c r="T125" s="1">
        <v>60308</v>
      </c>
      <c r="U125" s="1">
        <v>25735</v>
      </c>
      <c r="V125" s="1">
        <v>53749</v>
      </c>
      <c r="W125" s="1">
        <v>2</v>
      </c>
      <c r="X125" s="1">
        <v>2</v>
      </c>
      <c r="Y125" s="1">
        <v>8</v>
      </c>
      <c r="Z125" s="1">
        <v>1</v>
      </c>
      <c r="AA125" s="1">
        <v>1</v>
      </c>
      <c r="AB125" s="1">
        <v>18</v>
      </c>
      <c r="AC125" s="1">
        <v>30873</v>
      </c>
      <c r="AD125" s="1" t="s">
        <v>73</v>
      </c>
      <c r="AE125" s="1" t="b">
        <v>1</v>
      </c>
      <c r="AF125" s="1" t="s">
        <v>459</v>
      </c>
      <c r="AG125" s="12" t="s">
        <v>460</v>
      </c>
      <c r="AH125" s="1" t="s">
        <v>204</v>
      </c>
      <c r="AI125" s="1" t="s">
        <v>463</v>
      </c>
      <c r="AJ125" s="1" t="s">
        <v>78</v>
      </c>
      <c r="AK125" s="1" t="s">
        <v>83</v>
      </c>
      <c r="AL125" s="9" t="s">
        <v>380</v>
      </c>
      <c r="AM125" s="1" t="s">
        <v>100</v>
      </c>
      <c r="AN125" s="1" t="b">
        <v>0</v>
      </c>
      <c r="AO125" s="10" t="s">
        <v>464</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t="b">
        <v>0</v>
      </c>
      <c r="BI125" s="1" t="b">
        <v>1</v>
      </c>
      <c r="BJ125" s="1">
        <v>8</v>
      </c>
      <c r="BK125" s="1" t="s">
        <v>78</v>
      </c>
      <c r="BL125" s="1">
        <v>210</v>
      </c>
      <c r="BM125" s="1">
        <v>210</v>
      </c>
      <c r="BN125" s="1">
        <v>0</v>
      </c>
      <c r="BO125" s="1" t="b">
        <v>0</v>
      </c>
    </row>
    <row r="126" spans="1:67" ht="15.75" customHeight="1">
      <c r="A126" s="1">
        <v>124</v>
      </c>
      <c r="B126" s="1">
        <v>1004</v>
      </c>
      <c r="C126" s="1">
        <v>123961</v>
      </c>
      <c r="D126" s="1" t="s">
        <v>465</v>
      </c>
      <c r="E126" s="1" t="s">
        <v>466</v>
      </c>
      <c r="F126" s="1" t="s">
        <v>384</v>
      </c>
      <c r="G126" s="1" t="s">
        <v>241</v>
      </c>
      <c r="H126" s="1">
        <v>90089</v>
      </c>
      <c r="I126" s="1" t="s">
        <v>167</v>
      </c>
      <c r="J126" s="1" t="s">
        <v>242</v>
      </c>
      <c r="K126" s="8" t="s">
        <v>467</v>
      </c>
      <c r="L126" s="1">
        <v>-118.284168999999</v>
      </c>
      <c r="M126" s="1">
        <v>34.021281000000002</v>
      </c>
      <c r="N126" s="1">
        <v>-118.232703</v>
      </c>
      <c r="O126" s="1">
        <v>34.04365</v>
      </c>
      <c r="P126" s="1">
        <v>54259</v>
      </c>
      <c r="Q126" s="1">
        <v>72209</v>
      </c>
      <c r="R126" s="1">
        <v>72209</v>
      </c>
      <c r="S126" s="1">
        <v>72209</v>
      </c>
      <c r="T126" s="1">
        <v>72209</v>
      </c>
      <c r="U126" s="1">
        <v>59395</v>
      </c>
      <c r="V126" s="1">
        <v>59395</v>
      </c>
      <c r="W126" s="1">
        <v>2</v>
      </c>
      <c r="X126" s="1">
        <v>2</v>
      </c>
      <c r="Y126" s="1">
        <v>8</v>
      </c>
      <c r="Z126" s="1">
        <v>2</v>
      </c>
      <c r="AA126" s="1">
        <v>2</v>
      </c>
      <c r="AB126" s="1">
        <v>17</v>
      </c>
      <c r="AC126" s="1">
        <v>18794</v>
      </c>
      <c r="AD126" s="1" t="s">
        <v>123</v>
      </c>
      <c r="AE126" s="1" t="b">
        <v>0</v>
      </c>
      <c r="AF126" s="1" t="s">
        <v>245</v>
      </c>
      <c r="AG126" s="1" t="s">
        <v>89</v>
      </c>
      <c r="AH126" s="1" t="s">
        <v>90</v>
      </c>
      <c r="AI126" s="1" t="s">
        <v>91</v>
      </c>
      <c r="AJ126" s="1" t="s">
        <v>89</v>
      </c>
      <c r="AK126" s="1" t="s">
        <v>83</v>
      </c>
      <c r="AL126" s="1" t="s">
        <v>36</v>
      </c>
      <c r="AM126" s="1" t="s">
        <v>92</v>
      </c>
      <c r="AN126" s="1" t="b">
        <v>1</v>
      </c>
      <c r="AO126" s="10" t="s">
        <v>468</v>
      </c>
      <c r="AP126" s="1">
        <v>0</v>
      </c>
      <c r="AQ126" s="1">
        <v>0</v>
      </c>
      <c r="AR126" s="1">
        <v>0</v>
      </c>
      <c r="AS126" s="1">
        <v>0</v>
      </c>
      <c r="AT126" s="1">
        <v>0</v>
      </c>
      <c r="AU126" s="1">
        <v>0</v>
      </c>
      <c r="AV126" s="1">
        <v>0</v>
      </c>
      <c r="AW126" s="1">
        <v>0</v>
      </c>
      <c r="AX126" s="1">
        <v>0</v>
      </c>
      <c r="AY126" s="1">
        <v>0</v>
      </c>
      <c r="AZ126" s="1">
        <v>0</v>
      </c>
      <c r="BA126" s="1">
        <v>0</v>
      </c>
      <c r="BB126" s="1">
        <v>0</v>
      </c>
      <c r="BC126" s="1">
        <v>0</v>
      </c>
      <c r="BD126" s="1">
        <v>0</v>
      </c>
      <c r="BE126" s="1">
        <v>0</v>
      </c>
      <c r="BF126" s="1">
        <v>0</v>
      </c>
      <c r="BG126" s="1">
        <v>0</v>
      </c>
      <c r="BH126" s="1" t="b">
        <v>1</v>
      </c>
      <c r="BI126" s="1" t="b">
        <v>1</v>
      </c>
      <c r="BJ126" s="1">
        <v>9</v>
      </c>
      <c r="BK126" s="1" t="s">
        <v>89</v>
      </c>
      <c r="BL126" s="1">
        <v>210</v>
      </c>
      <c r="BM126" s="1">
        <v>210</v>
      </c>
      <c r="BN126" s="1">
        <v>0</v>
      </c>
      <c r="BO126" s="1" t="b">
        <v>0</v>
      </c>
    </row>
    <row r="127" spans="1:67" ht="15.75" customHeight="1">
      <c r="A127" s="1">
        <v>125</v>
      </c>
      <c r="B127" s="1">
        <v>1005</v>
      </c>
      <c r="C127" s="1">
        <v>123961</v>
      </c>
      <c r="D127" s="1" t="s">
        <v>465</v>
      </c>
      <c r="E127" s="1" t="s">
        <v>466</v>
      </c>
      <c r="F127" s="1" t="s">
        <v>384</v>
      </c>
      <c r="G127" s="1" t="s">
        <v>241</v>
      </c>
      <c r="H127" s="1">
        <v>90089</v>
      </c>
      <c r="I127" s="1" t="s">
        <v>167</v>
      </c>
      <c r="J127" s="1" t="s">
        <v>242</v>
      </c>
      <c r="K127" s="8" t="s">
        <v>467</v>
      </c>
      <c r="L127" s="1">
        <v>-118.284168999999</v>
      </c>
      <c r="M127" s="1">
        <v>34.021281000000002</v>
      </c>
      <c r="N127" s="1">
        <v>-118.232703</v>
      </c>
      <c r="O127" s="1">
        <v>34.04365</v>
      </c>
      <c r="P127" s="1">
        <v>54259</v>
      </c>
      <c r="Q127" s="1">
        <v>72209</v>
      </c>
      <c r="R127" s="1">
        <v>72209</v>
      </c>
      <c r="S127" s="1">
        <v>72209</v>
      </c>
      <c r="T127" s="1">
        <v>72209</v>
      </c>
      <c r="U127" s="1">
        <v>59395</v>
      </c>
      <c r="V127" s="1">
        <v>59395</v>
      </c>
      <c r="W127" s="1">
        <v>2</v>
      </c>
      <c r="X127" s="1">
        <v>2</v>
      </c>
      <c r="Y127" s="1">
        <v>8</v>
      </c>
      <c r="Z127" s="1">
        <v>2</v>
      </c>
      <c r="AA127" s="1">
        <v>2</v>
      </c>
      <c r="AB127" s="1">
        <v>17</v>
      </c>
      <c r="AC127" s="1">
        <v>18794</v>
      </c>
      <c r="AD127" s="1" t="s">
        <v>123</v>
      </c>
      <c r="AE127" s="1" t="b">
        <v>0</v>
      </c>
      <c r="AF127" s="1" t="s">
        <v>469</v>
      </c>
      <c r="AG127" s="9" t="s">
        <v>470</v>
      </c>
      <c r="AH127" s="1" t="s">
        <v>204</v>
      </c>
      <c r="AI127" s="1" t="s">
        <v>330</v>
      </c>
      <c r="AJ127" s="1" t="s">
        <v>78</v>
      </c>
      <c r="AK127" s="1" t="s">
        <v>79</v>
      </c>
      <c r="AL127" s="1" t="s">
        <v>36</v>
      </c>
      <c r="AM127" s="1" t="s">
        <v>80</v>
      </c>
      <c r="AN127" s="1" t="b">
        <v>0</v>
      </c>
      <c r="AO127" s="10" t="s">
        <v>471</v>
      </c>
      <c r="AP127" s="1">
        <v>0</v>
      </c>
      <c r="AQ127" s="1">
        <v>0</v>
      </c>
      <c r="AR127" s="1">
        <v>4</v>
      </c>
      <c r="AS127" s="1">
        <v>2</v>
      </c>
      <c r="AT127" s="1">
        <v>0</v>
      </c>
      <c r="AU127" s="1">
        <v>0</v>
      </c>
      <c r="AV127" s="1">
        <v>0</v>
      </c>
      <c r="AW127" s="1">
        <v>0</v>
      </c>
      <c r="AX127" s="1">
        <v>0</v>
      </c>
      <c r="AY127" s="1">
        <v>1</v>
      </c>
      <c r="AZ127" s="1">
        <v>1</v>
      </c>
      <c r="BA127" s="1">
        <v>0</v>
      </c>
      <c r="BB127" s="1">
        <v>2</v>
      </c>
      <c r="BC127" s="1">
        <v>0</v>
      </c>
      <c r="BD127" s="1">
        <v>1</v>
      </c>
      <c r="BE127" s="1">
        <v>0</v>
      </c>
      <c r="BF127" s="1">
        <v>1</v>
      </c>
      <c r="BG127" s="1">
        <v>0</v>
      </c>
      <c r="BH127" s="1" t="b">
        <v>1</v>
      </c>
      <c r="BI127" s="1" t="b">
        <v>1</v>
      </c>
      <c r="BJ127" s="1">
        <v>9</v>
      </c>
      <c r="BK127" s="1" t="s">
        <v>78</v>
      </c>
      <c r="BL127" s="1">
        <v>210</v>
      </c>
      <c r="BM127" s="1">
        <v>210</v>
      </c>
      <c r="BN127" s="1">
        <v>6</v>
      </c>
      <c r="BO127" s="1" t="b">
        <v>1</v>
      </c>
    </row>
    <row r="128" spans="1:67" ht="15.75" customHeight="1">
      <c r="A128" s="1">
        <v>126</v>
      </c>
      <c r="B128" s="1">
        <v>1006</v>
      </c>
      <c r="C128" s="1">
        <v>123961</v>
      </c>
      <c r="D128" s="1" t="s">
        <v>465</v>
      </c>
      <c r="E128" s="1" t="s">
        <v>466</v>
      </c>
      <c r="F128" s="1" t="s">
        <v>384</v>
      </c>
      <c r="G128" s="1" t="s">
        <v>241</v>
      </c>
      <c r="H128" s="1">
        <v>90089</v>
      </c>
      <c r="I128" s="1" t="s">
        <v>167</v>
      </c>
      <c r="J128" s="1" t="s">
        <v>242</v>
      </c>
      <c r="K128" s="8" t="s">
        <v>467</v>
      </c>
      <c r="L128" s="1">
        <v>-118.284168999999</v>
      </c>
      <c r="M128" s="1">
        <v>34.021281000000002</v>
      </c>
      <c r="N128" s="1">
        <v>-118.232703</v>
      </c>
      <c r="O128" s="1">
        <v>34.04365</v>
      </c>
      <c r="P128" s="1">
        <v>54259</v>
      </c>
      <c r="Q128" s="1">
        <v>72209</v>
      </c>
      <c r="R128" s="1">
        <v>72209</v>
      </c>
      <c r="S128" s="1">
        <v>72209</v>
      </c>
      <c r="T128" s="1">
        <v>72209</v>
      </c>
      <c r="U128" s="1">
        <v>59395</v>
      </c>
      <c r="V128" s="1">
        <v>59395</v>
      </c>
      <c r="W128" s="1">
        <v>2</v>
      </c>
      <c r="X128" s="1">
        <v>2</v>
      </c>
      <c r="Y128" s="1">
        <v>8</v>
      </c>
      <c r="Z128" s="1">
        <v>2</v>
      </c>
      <c r="AA128" s="1">
        <v>2</v>
      </c>
      <c r="AB128" s="1">
        <v>17</v>
      </c>
      <c r="AC128" s="1">
        <v>18794</v>
      </c>
      <c r="AD128" s="1" t="s">
        <v>123</v>
      </c>
      <c r="AE128" s="1" t="b">
        <v>0</v>
      </c>
      <c r="AF128" s="1" t="s">
        <v>245</v>
      </c>
      <c r="AG128" s="9" t="s">
        <v>472</v>
      </c>
      <c r="AH128" s="1" t="s">
        <v>204</v>
      </c>
      <c r="AI128" s="1" t="s">
        <v>473</v>
      </c>
      <c r="AJ128" s="1" t="s">
        <v>224</v>
      </c>
      <c r="AK128" s="1" t="s">
        <v>79</v>
      </c>
      <c r="AL128" s="1" t="s">
        <v>36</v>
      </c>
      <c r="AM128" s="1" t="s">
        <v>100</v>
      </c>
      <c r="AN128" s="1" t="b">
        <v>0</v>
      </c>
      <c r="AO128" s="10" t="s">
        <v>474</v>
      </c>
      <c r="AP128" s="1">
        <v>0</v>
      </c>
      <c r="AQ128" s="1">
        <v>0</v>
      </c>
      <c r="AR128" s="1">
        <v>1</v>
      </c>
      <c r="AS128" s="1">
        <v>0</v>
      </c>
      <c r="AT128" s="1">
        <v>0</v>
      </c>
      <c r="AU128" s="1">
        <v>0</v>
      </c>
      <c r="AV128" s="1">
        <v>0</v>
      </c>
      <c r="AW128" s="1">
        <v>0</v>
      </c>
      <c r="AX128" s="1">
        <v>0</v>
      </c>
      <c r="AY128" s="1">
        <v>0</v>
      </c>
      <c r="AZ128" s="1">
        <v>0</v>
      </c>
      <c r="BA128" s="1">
        <v>0</v>
      </c>
      <c r="BB128" s="1">
        <v>1</v>
      </c>
      <c r="BC128" s="1">
        <v>0</v>
      </c>
      <c r="BD128" s="1">
        <v>0</v>
      </c>
      <c r="BE128" s="1">
        <v>0</v>
      </c>
      <c r="BF128" s="1">
        <v>0</v>
      </c>
      <c r="BG128" s="1">
        <v>0</v>
      </c>
      <c r="BH128" s="1" t="b">
        <v>0</v>
      </c>
      <c r="BI128" s="1" t="b">
        <v>1</v>
      </c>
      <c r="BJ128" s="1">
        <v>9</v>
      </c>
      <c r="BK128" s="1" t="s">
        <v>117</v>
      </c>
      <c r="BL128" s="1">
        <v>210</v>
      </c>
      <c r="BM128" s="1">
        <v>210</v>
      </c>
      <c r="BN128" s="1">
        <v>1</v>
      </c>
      <c r="BO128" s="1" t="b">
        <v>1</v>
      </c>
    </row>
    <row r="129" spans="1:67" ht="15.75" customHeight="1">
      <c r="A129" s="1">
        <v>127</v>
      </c>
      <c r="B129" s="1">
        <v>1007</v>
      </c>
      <c r="C129" s="1">
        <v>123961</v>
      </c>
      <c r="D129" s="1" t="s">
        <v>465</v>
      </c>
      <c r="E129" s="1" t="s">
        <v>466</v>
      </c>
      <c r="F129" s="1" t="s">
        <v>384</v>
      </c>
      <c r="G129" s="1" t="s">
        <v>241</v>
      </c>
      <c r="H129" s="1">
        <v>90089</v>
      </c>
      <c r="I129" s="1" t="s">
        <v>167</v>
      </c>
      <c r="J129" s="1" t="s">
        <v>242</v>
      </c>
      <c r="K129" s="8" t="s">
        <v>467</v>
      </c>
      <c r="L129" s="1">
        <v>-118.284168999999</v>
      </c>
      <c r="M129" s="1">
        <v>34.021281000000002</v>
      </c>
      <c r="N129" s="1">
        <v>-118.232703</v>
      </c>
      <c r="O129" s="1">
        <v>34.04365</v>
      </c>
      <c r="P129" s="1">
        <v>54259</v>
      </c>
      <c r="Q129" s="1">
        <v>72209</v>
      </c>
      <c r="R129" s="1">
        <v>72209</v>
      </c>
      <c r="S129" s="1">
        <v>72209</v>
      </c>
      <c r="T129" s="1">
        <v>72209</v>
      </c>
      <c r="U129" s="1">
        <v>59395</v>
      </c>
      <c r="V129" s="1">
        <v>59395</v>
      </c>
      <c r="W129" s="1">
        <v>2</v>
      </c>
      <c r="X129" s="1">
        <v>2</v>
      </c>
      <c r="Y129" s="1">
        <v>8</v>
      </c>
      <c r="Z129" s="1">
        <v>2</v>
      </c>
      <c r="AA129" s="1">
        <v>2</v>
      </c>
      <c r="AB129" s="1">
        <v>17</v>
      </c>
      <c r="AC129" s="1">
        <v>18794</v>
      </c>
      <c r="AD129" s="1" t="s">
        <v>123</v>
      </c>
      <c r="AE129" s="1" t="b">
        <v>0</v>
      </c>
      <c r="AF129" s="1" t="s">
        <v>469</v>
      </c>
      <c r="AG129" s="9" t="s">
        <v>470</v>
      </c>
      <c r="AH129" s="1" t="s">
        <v>204</v>
      </c>
      <c r="AI129" s="1" t="s">
        <v>475</v>
      </c>
      <c r="AJ129" s="1" t="s">
        <v>78</v>
      </c>
      <c r="AK129" s="1" t="s">
        <v>79</v>
      </c>
      <c r="AL129" s="9" t="s">
        <v>99</v>
      </c>
      <c r="AM129" s="1" t="s">
        <v>100</v>
      </c>
      <c r="AN129" s="1" t="b">
        <v>0</v>
      </c>
      <c r="AO129" s="10" t="s">
        <v>476</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t="b">
        <v>0</v>
      </c>
      <c r="BI129" s="1" t="b">
        <v>1</v>
      </c>
      <c r="BJ129" s="1">
        <v>9</v>
      </c>
      <c r="BK129" s="1" t="s">
        <v>78</v>
      </c>
      <c r="BL129" s="1">
        <v>210</v>
      </c>
      <c r="BM129" s="1">
        <v>210</v>
      </c>
      <c r="BN129" s="1">
        <v>0</v>
      </c>
      <c r="BO129" s="1" t="b">
        <v>0</v>
      </c>
    </row>
    <row r="130" spans="1:67" ht="15.75" customHeight="1">
      <c r="A130" s="1">
        <v>128</v>
      </c>
      <c r="B130" s="1">
        <v>1008</v>
      </c>
      <c r="C130" s="1">
        <v>123961</v>
      </c>
      <c r="D130" s="1" t="s">
        <v>465</v>
      </c>
      <c r="E130" s="1" t="s">
        <v>466</v>
      </c>
      <c r="F130" s="1" t="s">
        <v>384</v>
      </c>
      <c r="G130" s="1" t="s">
        <v>241</v>
      </c>
      <c r="H130" s="1">
        <v>90089</v>
      </c>
      <c r="I130" s="1" t="s">
        <v>167</v>
      </c>
      <c r="J130" s="1" t="s">
        <v>242</v>
      </c>
      <c r="K130" s="8" t="s">
        <v>467</v>
      </c>
      <c r="L130" s="1">
        <v>-118.284168999999</v>
      </c>
      <c r="M130" s="1">
        <v>34.021281000000002</v>
      </c>
      <c r="N130" s="1">
        <v>-118.232703</v>
      </c>
      <c r="O130" s="1">
        <v>34.04365</v>
      </c>
      <c r="P130" s="1">
        <v>54259</v>
      </c>
      <c r="Q130" s="1">
        <v>72209</v>
      </c>
      <c r="R130" s="1">
        <v>72209</v>
      </c>
      <c r="S130" s="1">
        <v>72209</v>
      </c>
      <c r="T130" s="1">
        <v>72209</v>
      </c>
      <c r="U130" s="1">
        <v>59395</v>
      </c>
      <c r="V130" s="1">
        <v>59395</v>
      </c>
      <c r="W130" s="1">
        <v>2</v>
      </c>
      <c r="X130" s="1">
        <v>2</v>
      </c>
      <c r="Y130" s="1">
        <v>8</v>
      </c>
      <c r="Z130" s="1">
        <v>2</v>
      </c>
      <c r="AA130" s="1">
        <v>2</v>
      </c>
      <c r="AB130" s="1">
        <v>17</v>
      </c>
      <c r="AC130" s="1">
        <v>18794</v>
      </c>
      <c r="AD130" s="1" t="s">
        <v>123</v>
      </c>
      <c r="AE130" s="1" t="b">
        <v>0</v>
      </c>
      <c r="AF130" s="1" t="s">
        <v>245</v>
      </c>
      <c r="AG130" s="1" t="s">
        <v>89</v>
      </c>
      <c r="AH130" s="1" t="s">
        <v>90</v>
      </c>
      <c r="AI130" s="1" t="s">
        <v>172</v>
      </c>
      <c r="AJ130" s="1" t="s">
        <v>89</v>
      </c>
      <c r="AK130" s="1" t="s">
        <v>79</v>
      </c>
      <c r="AL130" s="1" t="s">
        <v>36</v>
      </c>
      <c r="AM130" s="1" t="s">
        <v>92</v>
      </c>
      <c r="AN130" s="1" t="b">
        <v>0</v>
      </c>
      <c r="AO130" s="10" t="s">
        <v>477</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t="b">
        <v>1</v>
      </c>
      <c r="BI130" s="1" t="b">
        <v>1</v>
      </c>
      <c r="BJ130" s="1">
        <v>9</v>
      </c>
      <c r="BK130" s="1" t="s">
        <v>89</v>
      </c>
      <c r="BL130" s="1">
        <v>210</v>
      </c>
      <c r="BM130" s="1">
        <v>210</v>
      </c>
      <c r="BN130" s="1">
        <v>0</v>
      </c>
      <c r="BO130" s="1" t="b">
        <v>0</v>
      </c>
    </row>
    <row r="131" spans="1:67" ht="15.75" customHeight="1">
      <c r="A131" s="1">
        <v>129</v>
      </c>
      <c r="B131" s="1">
        <v>1009</v>
      </c>
      <c r="C131" s="1">
        <v>123961</v>
      </c>
      <c r="D131" s="1" t="s">
        <v>465</v>
      </c>
      <c r="E131" s="1" t="s">
        <v>466</v>
      </c>
      <c r="F131" s="1" t="s">
        <v>384</v>
      </c>
      <c r="G131" s="1" t="s">
        <v>241</v>
      </c>
      <c r="H131" s="1">
        <v>90089</v>
      </c>
      <c r="I131" s="1" t="s">
        <v>167</v>
      </c>
      <c r="J131" s="1" t="s">
        <v>242</v>
      </c>
      <c r="K131" s="8" t="s">
        <v>467</v>
      </c>
      <c r="L131" s="1">
        <v>-118.284168999999</v>
      </c>
      <c r="M131" s="1">
        <v>34.021281000000002</v>
      </c>
      <c r="N131" s="1">
        <v>-118.232703</v>
      </c>
      <c r="O131" s="1">
        <v>34.04365</v>
      </c>
      <c r="P131" s="1">
        <v>54259</v>
      </c>
      <c r="Q131" s="1">
        <v>72209</v>
      </c>
      <c r="R131" s="1">
        <v>72209</v>
      </c>
      <c r="S131" s="1">
        <v>72209</v>
      </c>
      <c r="T131" s="1">
        <v>72209</v>
      </c>
      <c r="U131" s="1">
        <v>59395</v>
      </c>
      <c r="V131" s="1">
        <v>59395</v>
      </c>
      <c r="W131" s="1">
        <v>2</v>
      </c>
      <c r="X131" s="1">
        <v>2</v>
      </c>
      <c r="Y131" s="1">
        <v>8</v>
      </c>
      <c r="Z131" s="1">
        <v>2</v>
      </c>
      <c r="AA131" s="1">
        <v>2</v>
      </c>
      <c r="AB131" s="1">
        <v>17</v>
      </c>
      <c r="AC131" s="1">
        <v>18794</v>
      </c>
      <c r="AD131" s="1" t="s">
        <v>123</v>
      </c>
      <c r="AE131" s="1" t="b">
        <v>0</v>
      </c>
      <c r="AF131" s="1" t="s">
        <v>245</v>
      </c>
      <c r="AG131" s="1" t="s">
        <v>89</v>
      </c>
      <c r="AH131" s="1" t="s">
        <v>90</v>
      </c>
      <c r="AI131" s="1" t="s">
        <v>478</v>
      </c>
      <c r="AJ131" s="1" t="s">
        <v>89</v>
      </c>
      <c r="AK131" s="1" t="s">
        <v>79</v>
      </c>
      <c r="AL131" s="9" t="s">
        <v>99</v>
      </c>
      <c r="AM131" s="1" t="s">
        <v>100</v>
      </c>
      <c r="AN131" s="1" t="b">
        <v>0</v>
      </c>
      <c r="AO131" s="10" t="s">
        <v>479</v>
      </c>
      <c r="AP131" s="1">
        <v>0</v>
      </c>
      <c r="AQ131" s="1">
        <v>0</v>
      </c>
      <c r="AR131" s="1">
        <v>1</v>
      </c>
      <c r="AS131" s="1">
        <v>0</v>
      </c>
      <c r="AT131" s="1">
        <v>0</v>
      </c>
      <c r="AU131" s="1">
        <v>0</v>
      </c>
      <c r="AV131" s="1">
        <v>0</v>
      </c>
      <c r="AW131" s="1">
        <v>0</v>
      </c>
      <c r="AX131" s="1">
        <v>0</v>
      </c>
      <c r="AY131" s="1">
        <v>0</v>
      </c>
      <c r="AZ131" s="1">
        <v>0</v>
      </c>
      <c r="BA131" s="1">
        <v>0</v>
      </c>
      <c r="BB131" s="1">
        <v>1</v>
      </c>
      <c r="BC131" s="1">
        <v>0</v>
      </c>
      <c r="BD131" s="1">
        <v>0</v>
      </c>
      <c r="BE131" s="1">
        <v>0</v>
      </c>
      <c r="BF131" s="1">
        <v>0</v>
      </c>
      <c r="BG131" s="1">
        <v>0</v>
      </c>
      <c r="BH131" s="1" t="b">
        <v>0</v>
      </c>
      <c r="BI131" s="1" t="b">
        <v>1</v>
      </c>
      <c r="BJ131" s="1">
        <v>9</v>
      </c>
      <c r="BK131" s="1" t="s">
        <v>89</v>
      </c>
      <c r="BL131" s="1">
        <v>210</v>
      </c>
      <c r="BM131" s="1">
        <v>210</v>
      </c>
      <c r="BN131" s="1">
        <v>1</v>
      </c>
      <c r="BO131" s="1" t="b">
        <v>1</v>
      </c>
    </row>
    <row r="132" spans="1:67" ht="15.75" customHeight="1">
      <c r="A132" s="1">
        <v>130</v>
      </c>
      <c r="B132" s="1">
        <v>1010</v>
      </c>
      <c r="C132" s="1">
        <v>123961</v>
      </c>
      <c r="D132" s="1" t="s">
        <v>465</v>
      </c>
      <c r="E132" s="1" t="s">
        <v>466</v>
      </c>
      <c r="F132" s="1" t="s">
        <v>384</v>
      </c>
      <c r="G132" s="1" t="s">
        <v>241</v>
      </c>
      <c r="H132" s="1">
        <v>90089</v>
      </c>
      <c r="I132" s="1" t="s">
        <v>167</v>
      </c>
      <c r="J132" s="1" t="s">
        <v>242</v>
      </c>
      <c r="K132" s="8" t="s">
        <v>467</v>
      </c>
      <c r="L132" s="1">
        <v>-118.284168999999</v>
      </c>
      <c r="M132" s="1">
        <v>34.021281000000002</v>
      </c>
      <c r="N132" s="1">
        <v>-118.232703</v>
      </c>
      <c r="O132" s="1">
        <v>34.04365</v>
      </c>
      <c r="P132" s="1">
        <v>54259</v>
      </c>
      <c r="Q132" s="1">
        <v>72209</v>
      </c>
      <c r="R132" s="1">
        <v>72209</v>
      </c>
      <c r="S132" s="1">
        <v>72209</v>
      </c>
      <c r="T132" s="1">
        <v>72209</v>
      </c>
      <c r="U132" s="1">
        <v>59395</v>
      </c>
      <c r="V132" s="1">
        <v>59395</v>
      </c>
      <c r="W132" s="1">
        <v>2</v>
      </c>
      <c r="X132" s="1">
        <v>2</v>
      </c>
      <c r="Y132" s="1">
        <v>8</v>
      </c>
      <c r="Z132" s="1">
        <v>2</v>
      </c>
      <c r="AA132" s="1">
        <v>2</v>
      </c>
      <c r="AB132" s="1">
        <v>17</v>
      </c>
      <c r="AC132" s="1">
        <v>18794</v>
      </c>
      <c r="AD132" s="1" t="s">
        <v>123</v>
      </c>
      <c r="AE132" s="1" t="b">
        <v>0</v>
      </c>
      <c r="AF132" s="1" t="s">
        <v>245</v>
      </c>
      <c r="AG132" s="1" t="s">
        <v>89</v>
      </c>
      <c r="AH132" s="1" t="s">
        <v>90</v>
      </c>
      <c r="AI132" s="1" t="s">
        <v>480</v>
      </c>
      <c r="AJ132" s="1" t="s">
        <v>135</v>
      </c>
      <c r="AK132" s="1" t="s">
        <v>79</v>
      </c>
      <c r="AL132" s="1" t="s">
        <v>36</v>
      </c>
      <c r="AM132" s="1" t="s">
        <v>100</v>
      </c>
      <c r="AN132" s="1" t="b">
        <v>0</v>
      </c>
      <c r="AO132" s="10" t="s">
        <v>481</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t="b">
        <v>0</v>
      </c>
      <c r="BI132" s="1" t="b">
        <v>1</v>
      </c>
      <c r="BJ132" s="1">
        <v>9</v>
      </c>
      <c r="BK132" s="1" t="s">
        <v>117</v>
      </c>
      <c r="BL132" s="1">
        <v>210</v>
      </c>
      <c r="BM132" s="1">
        <v>210</v>
      </c>
      <c r="BN132" s="1">
        <v>0</v>
      </c>
      <c r="BO132" s="1" t="b">
        <v>0</v>
      </c>
    </row>
    <row r="133" spans="1:67" ht="15.75" customHeight="1">
      <c r="A133" s="1">
        <v>131</v>
      </c>
      <c r="B133" s="1">
        <v>1011</v>
      </c>
      <c r="C133" s="1">
        <v>123961</v>
      </c>
      <c r="D133" s="1" t="s">
        <v>465</v>
      </c>
      <c r="E133" s="1" t="s">
        <v>466</v>
      </c>
      <c r="F133" s="1" t="s">
        <v>384</v>
      </c>
      <c r="G133" s="1" t="s">
        <v>241</v>
      </c>
      <c r="H133" s="1">
        <v>90089</v>
      </c>
      <c r="I133" s="1" t="s">
        <v>167</v>
      </c>
      <c r="J133" s="1" t="s">
        <v>242</v>
      </c>
      <c r="K133" s="8" t="s">
        <v>467</v>
      </c>
      <c r="L133" s="1">
        <v>-118.284168999999</v>
      </c>
      <c r="M133" s="1">
        <v>34.021281000000002</v>
      </c>
      <c r="N133" s="1">
        <v>-118.232703</v>
      </c>
      <c r="O133" s="1">
        <v>34.04365</v>
      </c>
      <c r="P133" s="1">
        <v>54259</v>
      </c>
      <c r="Q133" s="1">
        <v>72209</v>
      </c>
      <c r="R133" s="1">
        <v>72209</v>
      </c>
      <c r="S133" s="1">
        <v>72209</v>
      </c>
      <c r="T133" s="1">
        <v>72209</v>
      </c>
      <c r="U133" s="1">
        <v>59395</v>
      </c>
      <c r="V133" s="1">
        <v>59395</v>
      </c>
      <c r="W133" s="1">
        <v>2</v>
      </c>
      <c r="X133" s="1">
        <v>2</v>
      </c>
      <c r="Y133" s="1">
        <v>8</v>
      </c>
      <c r="Z133" s="1">
        <v>2</v>
      </c>
      <c r="AA133" s="1">
        <v>2</v>
      </c>
      <c r="AB133" s="1">
        <v>17</v>
      </c>
      <c r="AC133" s="1">
        <v>18794</v>
      </c>
      <c r="AD133" s="1" t="s">
        <v>123</v>
      </c>
      <c r="AE133" s="1" t="b">
        <v>0</v>
      </c>
      <c r="AF133" s="1" t="s">
        <v>245</v>
      </c>
      <c r="AG133" s="1" t="s">
        <v>89</v>
      </c>
      <c r="AH133" s="1" t="s">
        <v>90</v>
      </c>
      <c r="AI133" s="1" t="s">
        <v>482</v>
      </c>
      <c r="AJ133" s="1" t="s">
        <v>94</v>
      </c>
      <c r="AK133" s="1" t="s">
        <v>79</v>
      </c>
      <c r="AL133" s="1" t="s">
        <v>36</v>
      </c>
      <c r="AM133" s="1" t="s">
        <v>96</v>
      </c>
      <c r="AN133" s="1" t="b">
        <v>0</v>
      </c>
      <c r="AO133" s="10" t="s">
        <v>483</v>
      </c>
      <c r="AP133" s="1">
        <v>0</v>
      </c>
      <c r="AQ133" s="1">
        <v>0</v>
      </c>
      <c r="AR133" s="1">
        <v>1</v>
      </c>
      <c r="AS133" s="1">
        <v>0</v>
      </c>
      <c r="AT133" s="1">
        <v>0</v>
      </c>
      <c r="AU133" s="1">
        <v>0</v>
      </c>
      <c r="AV133" s="1">
        <v>0</v>
      </c>
      <c r="AW133" s="1">
        <v>0</v>
      </c>
      <c r="AX133" s="1">
        <v>0</v>
      </c>
      <c r="AY133" s="1">
        <v>0</v>
      </c>
      <c r="AZ133" s="1">
        <v>0</v>
      </c>
      <c r="BA133" s="1">
        <v>0</v>
      </c>
      <c r="BB133" s="1">
        <v>1</v>
      </c>
      <c r="BC133" s="1">
        <v>0</v>
      </c>
      <c r="BD133" s="1">
        <v>0</v>
      </c>
      <c r="BE133" s="1">
        <v>0</v>
      </c>
      <c r="BF133" s="1">
        <v>0</v>
      </c>
      <c r="BG133" s="1">
        <v>0</v>
      </c>
      <c r="BH133" s="1" t="b">
        <v>1</v>
      </c>
      <c r="BI133" s="1" t="b">
        <v>1</v>
      </c>
      <c r="BJ133" s="1">
        <v>9</v>
      </c>
      <c r="BK133" s="1" t="s">
        <v>94</v>
      </c>
      <c r="BL133" s="1">
        <v>210</v>
      </c>
      <c r="BM133" s="1">
        <v>210</v>
      </c>
      <c r="BN133" s="1">
        <v>1</v>
      </c>
      <c r="BO133" s="1" t="b">
        <v>1</v>
      </c>
    </row>
    <row r="134" spans="1:67" ht="15.75" customHeight="1">
      <c r="A134" s="1">
        <v>132</v>
      </c>
      <c r="B134" s="1">
        <v>1012</v>
      </c>
      <c r="C134" s="1">
        <v>123961</v>
      </c>
      <c r="D134" s="1" t="s">
        <v>465</v>
      </c>
      <c r="E134" s="1" t="s">
        <v>466</v>
      </c>
      <c r="F134" s="1" t="s">
        <v>384</v>
      </c>
      <c r="G134" s="1" t="s">
        <v>241</v>
      </c>
      <c r="H134" s="1">
        <v>90089</v>
      </c>
      <c r="I134" s="1" t="s">
        <v>167</v>
      </c>
      <c r="J134" s="1" t="s">
        <v>242</v>
      </c>
      <c r="K134" s="8" t="s">
        <v>467</v>
      </c>
      <c r="L134" s="1">
        <v>-118.284168999999</v>
      </c>
      <c r="M134" s="1">
        <v>34.021281000000002</v>
      </c>
      <c r="N134" s="1">
        <v>-118.232703</v>
      </c>
      <c r="O134" s="1">
        <v>34.04365</v>
      </c>
      <c r="P134" s="1">
        <v>54259</v>
      </c>
      <c r="Q134" s="1">
        <v>72209</v>
      </c>
      <c r="R134" s="1">
        <v>72209</v>
      </c>
      <c r="S134" s="1">
        <v>72209</v>
      </c>
      <c r="T134" s="1">
        <v>72209</v>
      </c>
      <c r="U134" s="1">
        <v>59395</v>
      </c>
      <c r="V134" s="1">
        <v>59395</v>
      </c>
      <c r="W134" s="1">
        <v>2</v>
      </c>
      <c r="X134" s="1">
        <v>2</v>
      </c>
      <c r="Y134" s="1">
        <v>8</v>
      </c>
      <c r="Z134" s="1">
        <v>2</v>
      </c>
      <c r="AA134" s="1">
        <v>2</v>
      </c>
      <c r="AB134" s="1">
        <v>17</v>
      </c>
      <c r="AC134" s="1">
        <v>18794</v>
      </c>
      <c r="AD134" s="1" t="s">
        <v>123</v>
      </c>
      <c r="AE134" s="1" t="b">
        <v>0</v>
      </c>
      <c r="AF134" s="1" t="s">
        <v>245</v>
      </c>
      <c r="AG134" s="1" t="s">
        <v>89</v>
      </c>
      <c r="AH134" s="1" t="s">
        <v>90</v>
      </c>
      <c r="AI134" s="1" t="s">
        <v>484</v>
      </c>
      <c r="AJ134" s="1" t="s">
        <v>89</v>
      </c>
      <c r="AK134" s="1" t="s">
        <v>83</v>
      </c>
      <c r="AL134" s="9" t="s">
        <v>110</v>
      </c>
      <c r="AM134" s="1" t="s">
        <v>100</v>
      </c>
      <c r="AN134" s="1" t="b">
        <v>0</v>
      </c>
      <c r="AO134" s="10" t="s">
        <v>468</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t="b">
        <v>0</v>
      </c>
      <c r="BI134" s="1" t="b">
        <v>1</v>
      </c>
      <c r="BJ134" s="1">
        <v>9</v>
      </c>
      <c r="BK134" s="1" t="s">
        <v>89</v>
      </c>
      <c r="BL134" s="1">
        <v>210</v>
      </c>
      <c r="BM134" s="1">
        <v>210</v>
      </c>
      <c r="BN134" s="1">
        <v>0</v>
      </c>
      <c r="BO134" s="1" t="b">
        <v>0</v>
      </c>
    </row>
    <row r="135" spans="1:67" ht="15.75" customHeight="1">
      <c r="A135" s="1">
        <v>133</v>
      </c>
      <c r="B135" s="1">
        <v>1119</v>
      </c>
      <c r="C135" s="1">
        <v>125897</v>
      </c>
      <c r="D135" s="1" t="s">
        <v>485</v>
      </c>
      <c r="E135" s="1" t="s">
        <v>486</v>
      </c>
      <c r="F135" s="1" t="s">
        <v>487</v>
      </c>
      <c r="G135" s="1" t="s">
        <v>241</v>
      </c>
      <c r="H135" s="1" t="s">
        <v>488</v>
      </c>
      <c r="I135" s="1" t="s">
        <v>167</v>
      </c>
      <c r="J135" s="1" t="s">
        <v>242</v>
      </c>
      <c r="K135" s="8" t="s">
        <v>489</v>
      </c>
      <c r="L135" s="1">
        <v>-118.341146999999</v>
      </c>
      <c r="M135" s="1">
        <v>34.208010999999999</v>
      </c>
      <c r="N135" s="1">
        <v>-118.232703</v>
      </c>
      <c r="O135" s="1">
        <v>34.04365</v>
      </c>
      <c r="P135" s="1">
        <v>38460</v>
      </c>
      <c r="Q135" s="1">
        <v>54633</v>
      </c>
      <c r="R135" s="1">
        <v>54633</v>
      </c>
      <c r="S135" s="1">
        <v>57801</v>
      </c>
      <c r="T135" s="1">
        <v>57801</v>
      </c>
      <c r="U135" s="1">
        <v>44643</v>
      </c>
      <c r="V135" s="1">
        <v>44643</v>
      </c>
      <c r="W135" s="1">
        <v>2</v>
      </c>
      <c r="X135" s="1">
        <v>2</v>
      </c>
      <c r="Y135" s="1">
        <v>8</v>
      </c>
      <c r="Z135" s="1">
        <v>2</v>
      </c>
      <c r="AA135" s="1">
        <v>2</v>
      </c>
      <c r="AB135" s="1">
        <v>66</v>
      </c>
      <c r="AC135" s="1">
        <v>1104</v>
      </c>
      <c r="AD135" s="1" t="s">
        <v>123</v>
      </c>
      <c r="AE135" s="1" t="b">
        <v>0</v>
      </c>
      <c r="AF135" s="1" t="s">
        <v>245</v>
      </c>
      <c r="AG135" s="1" t="s">
        <v>89</v>
      </c>
      <c r="AH135" s="1" t="s">
        <v>90</v>
      </c>
      <c r="AI135" s="1" t="s">
        <v>172</v>
      </c>
      <c r="AJ135" s="1" t="s">
        <v>89</v>
      </c>
      <c r="AK135" s="1" t="s">
        <v>79</v>
      </c>
      <c r="AL135" s="1" t="s">
        <v>36</v>
      </c>
      <c r="AM135" s="1" t="s">
        <v>92</v>
      </c>
      <c r="AN135" s="1" t="b">
        <v>1</v>
      </c>
      <c r="AO135" s="10" t="s">
        <v>490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t="b">
        <v>1</v>
      </c>
      <c r="BI135" s="1" t="b">
        <v>0</v>
      </c>
      <c r="BJ135" s="1">
        <v>6</v>
      </c>
      <c r="BK135" s="1" t="s">
        <v>89</v>
      </c>
      <c r="BL135" s="1">
        <v>210</v>
      </c>
      <c r="BM135" s="1">
        <v>210</v>
      </c>
      <c r="BN135" s="1">
        <v>0</v>
      </c>
      <c r="BO135" s="1" t="b">
        <v>0</v>
      </c>
    </row>
    <row r="136" spans="1:67" ht="15.75" customHeight="1">
      <c r="A136" s="1">
        <v>134</v>
      </c>
      <c r="B136" s="1">
        <v>1120</v>
      </c>
      <c r="C136" s="1">
        <v>125897</v>
      </c>
      <c r="D136" s="1" t="s">
        <v>485</v>
      </c>
      <c r="E136" s="1" t="s">
        <v>486</v>
      </c>
      <c r="F136" s="1" t="s">
        <v>487</v>
      </c>
      <c r="G136" s="1" t="s">
        <v>241</v>
      </c>
      <c r="H136" s="1" t="s">
        <v>488</v>
      </c>
      <c r="I136" s="1" t="s">
        <v>167</v>
      </c>
      <c r="J136" s="1" t="s">
        <v>242</v>
      </c>
      <c r="K136" s="8" t="s">
        <v>489</v>
      </c>
      <c r="L136" s="1">
        <v>-118.341146999999</v>
      </c>
      <c r="M136" s="1">
        <v>34.208010999999999</v>
      </c>
      <c r="N136" s="1">
        <v>-118.232703</v>
      </c>
      <c r="O136" s="1">
        <v>34.04365</v>
      </c>
      <c r="P136" s="1">
        <v>38460</v>
      </c>
      <c r="Q136" s="1">
        <v>54633</v>
      </c>
      <c r="R136" s="1">
        <v>54633</v>
      </c>
      <c r="S136" s="1">
        <v>57801</v>
      </c>
      <c r="T136" s="1">
        <v>57801</v>
      </c>
      <c r="U136" s="1">
        <v>44643</v>
      </c>
      <c r="V136" s="1">
        <v>44643</v>
      </c>
      <c r="W136" s="1">
        <v>2</v>
      </c>
      <c r="X136" s="1">
        <v>2</v>
      </c>
      <c r="Y136" s="1">
        <v>8</v>
      </c>
      <c r="Z136" s="1">
        <v>2</v>
      </c>
      <c r="AA136" s="1">
        <v>2</v>
      </c>
      <c r="AB136" s="1">
        <v>66</v>
      </c>
      <c r="AC136" s="1">
        <v>1104</v>
      </c>
      <c r="AD136" s="1" t="s">
        <v>123</v>
      </c>
      <c r="AE136" s="1" t="b">
        <v>0</v>
      </c>
      <c r="AF136" s="1" t="s">
        <v>245</v>
      </c>
      <c r="AG136" s="9" t="s">
        <v>109</v>
      </c>
      <c r="AH136" s="1" t="s">
        <v>90</v>
      </c>
      <c r="AI136" s="1" t="s">
        <v>491</v>
      </c>
      <c r="AJ136" s="1" t="s">
        <v>109</v>
      </c>
      <c r="AK136" s="1" t="s">
        <v>79</v>
      </c>
      <c r="AL136" s="1" t="s">
        <v>36</v>
      </c>
      <c r="AM136" s="1" t="s">
        <v>100</v>
      </c>
      <c r="AN136" s="1" t="b">
        <v>1</v>
      </c>
      <c r="AO136" s="10" t="s">
        <v>492</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t="b">
        <v>0</v>
      </c>
      <c r="BI136" s="1" t="b">
        <v>0</v>
      </c>
      <c r="BJ136" s="1">
        <v>6</v>
      </c>
      <c r="BK136" s="1" t="s">
        <v>109</v>
      </c>
      <c r="BL136" s="1">
        <v>210</v>
      </c>
      <c r="BM136" s="1">
        <v>210</v>
      </c>
      <c r="BN136" s="1">
        <v>0</v>
      </c>
      <c r="BO136" s="1" t="b">
        <v>0</v>
      </c>
    </row>
    <row r="137" spans="1:67" ht="15.75" customHeight="1">
      <c r="A137" s="1">
        <v>135</v>
      </c>
      <c r="B137" s="1">
        <v>1121</v>
      </c>
      <c r="C137" s="1">
        <v>125897</v>
      </c>
      <c r="D137" s="1" t="s">
        <v>485</v>
      </c>
      <c r="E137" s="1" t="s">
        <v>486</v>
      </c>
      <c r="F137" s="1" t="s">
        <v>487</v>
      </c>
      <c r="G137" s="1" t="s">
        <v>241</v>
      </c>
      <c r="H137" s="1" t="s">
        <v>488</v>
      </c>
      <c r="I137" s="1" t="s">
        <v>167</v>
      </c>
      <c r="J137" s="1" t="s">
        <v>242</v>
      </c>
      <c r="K137" s="8" t="s">
        <v>489</v>
      </c>
      <c r="L137" s="1">
        <v>-118.341146999999</v>
      </c>
      <c r="M137" s="1">
        <v>34.208010999999999</v>
      </c>
      <c r="N137" s="1">
        <v>-118.232703</v>
      </c>
      <c r="O137" s="1">
        <v>34.04365</v>
      </c>
      <c r="P137" s="1">
        <v>38460</v>
      </c>
      <c r="Q137" s="1">
        <v>54633</v>
      </c>
      <c r="R137" s="1">
        <v>54633</v>
      </c>
      <c r="S137" s="1">
        <v>57801</v>
      </c>
      <c r="T137" s="1">
        <v>57801</v>
      </c>
      <c r="U137" s="1">
        <v>44643</v>
      </c>
      <c r="V137" s="1">
        <v>44643</v>
      </c>
      <c r="W137" s="1">
        <v>2</v>
      </c>
      <c r="X137" s="1">
        <v>2</v>
      </c>
      <c r="Y137" s="1">
        <v>8</v>
      </c>
      <c r="Z137" s="1">
        <v>2</v>
      </c>
      <c r="AA137" s="1">
        <v>2</v>
      </c>
      <c r="AB137" s="1">
        <v>66</v>
      </c>
      <c r="AC137" s="1">
        <v>1104</v>
      </c>
      <c r="AD137" s="1" t="s">
        <v>123</v>
      </c>
      <c r="AE137" s="1" t="b">
        <v>0</v>
      </c>
      <c r="AF137" s="1" t="s">
        <v>245</v>
      </c>
      <c r="AG137" s="1" t="s">
        <v>89</v>
      </c>
      <c r="AH137" s="1" t="s">
        <v>90</v>
      </c>
      <c r="AI137" s="1" t="s">
        <v>236</v>
      </c>
      <c r="AJ137" s="1" t="s">
        <v>89</v>
      </c>
      <c r="AK137" s="1" t="s">
        <v>79</v>
      </c>
      <c r="AL137" s="1" t="s">
        <v>206</v>
      </c>
      <c r="AM137" s="1" t="s">
        <v>100</v>
      </c>
      <c r="AN137" s="1" t="b">
        <v>1</v>
      </c>
      <c r="AO137" s="10" t="s">
        <v>493</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t="b">
        <v>0</v>
      </c>
      <c r="BI137" s="1" t="b">
        <v>0</v>
      </c>
      <c r="BJ137" s="1">
        <v>6</v>
      </c>
      <c r="BK137" s="1" t="s">
        <v>89</v>
      </c>
      <c r="BL137" s="1">
        <v>210</v>
      </c>
      <c r="BM137" s="1">
        <v>210</v>
      </c>
      <c r="BN137" s="1">
        <v>0</v>
      </c>
      <c r="BO137" s="1" t="b">
        <v>0</v>
      </c>
    </row>
    <row r="138" spans="1:67" ht="15.75" customHeight="1">
      <c r="A138" s="1">
        <v>136</v>
      </c>
      <c r="B138" s="1">
        <v>1122</v>
      </c>
      <c r="C138" s="1">
        <v>125897</v>
      </c>
      <c r="D138" s="1" t="s">
        <v>485</v>
      </c>
      <c r="E138" s="1" t="s">
        <v>486</v>
      </c>
      <c r="F138" s="1" t="s">
        <v>487</v>
      </c>
      <c r="G138" s="1" t="s">
        <v>241</v>
      </c>
      <c r="H138" s="1" t="s">
        <v>488</v>
      </c>
      <c r="I138" s="1" t="s">
        <v>167</v>
      </c>
      <c r="J138" s="1" t="s">
        <v>242</v>
      </c>
      <c r="K138" s="8" t="s">
        <v>489</v>
      </c>
      <c r="L138" s="1">
        <v>-118.341146999999</v>
      </c>
      <c r="M138" s="1">
        <v>34.208010999999999</v>
      </c>
      <c r="N138" s="1">
        <v>-118.232703</v>
      </c>
      <c r="O138" s="1">
        <v>34.04365</v>
      </c>
      <c r="P138" s="1">
        <v>38460</v>
      </c>
      <c r="Q138" s="1">
        <v>54633</v>
      </c>
      <c r="R138" s="1">
        <v>54633</v>
      </c>
      <c r="S138" s="1">
        <v>57801</v>
      </c>
      <c r="T138" s="1">
        <v>57801</v>
      </c>
      <c r="U138" s="1">
        <v>44643</v>
      </c>
      <c r="V138" s="1">
        <v>44643</v>
      </c>
      <c r="W138" s="1">
        <v>2</v>
      </c>
      <c r="X138" s="1">
        <v>2</v>
      </c>
      <c r="Y138" s="1">
        <v>8</v>
      </c>
      <c r="Z138" s="1">
        <v>2</v>
      </c>
      <c r="AA138" s="1">
        <v>2</v>
      </c>
      <c r="AB138" s="1">
        <v>66</v>
      </c>
      <c r="AC138" s="1">
        <v>1104</v>
      </c>
      <c r="AD138" s="1" t="s">
        <v>123</v>
      </c>
      <c r="AE138" s="1" t="b">
        <v>0</v>
      </c>
      <c r="AF138" s="1" t="s">
        <v>245</v>
      </c>
      <c r="AG138" s="12" t="s">
        <v>89</v>
      </c>
      <c r="AH138" s="1" t="s">
        <v>90</v>
      </c>
      <c r="AI138" s="1" t="s">
        <v>494</v>
      </c>
      <c r="AJ138" s="1" t="s">
        <v>89</v>
      </c>
      <c r="AK138" s="1" t="s">
        <v>79</v>
      </c>
      <c r="AL138" s="1" t="s">
        <v>206</v>
      </c>
      <c r="AM138" s="1" t="s">
        <v>100</v>
      </c>
      <c r="AN138" s="1" t="b">
        <v>1</v>
      </c>
      <c r="AO138" s="10" t="s">
        <v>495</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t="b">
        <v>0</v>
      </c>
      <c r="BI138" s="1" t="b">
        <v>0</v>
      </c>
      <c r="BJ138" s="1">
        <v>6</v>
      </c>
      <c r="BK138" s="1" t="s">
        <v>89</v>
      </c>
      <c r="BL138" s="1">
        <v>210</v>
      </c>
      <c r="BM138" s="1">
        <v>210</v>
      </c>
      <c r="BN138" s="1">
        <v>0</v>
      </c>
      <c r="BO138" s="1" t="b">
        <v>0</v>
      </c>
    </row>
    <row r="139" spans="1:67" ht="15.75" customHeight="1">
      <c r="A139" s="1">
        <v>137</v>
      </c>
      <c r="B139" s="1">
        <v>1123</v>
      </c>
      <c r="C139" s="1">
        <v>125897</v>
      </c>
      <c r="D139" s="1" t="s">
        <v>485</v>
      </c>
      <c r="E139" s="1" t="s">
        <v>486</v>
      </c>
      <c r="F139" s="1" t="s">
        <v>487</v>
      </c>
      <c r="G139" s="1" t="s">
        <v>241</v>
      </c>
      <c r="H139" s="1" t="s">
        <v>488</v>
      </c>
      <c r="I139" s="1" t="s">
        <v>167</v>
      </c>
      <c r="J139" s="1" t="s">
        <v>242</v>
      </c>
      <c r="K139" s="8" t="s">
        <v>489</v>
      </c>
      <c r="L139" s="1">
        <v>-118.341146999999</v>
      </c>
      <c r="M139" s="1">
        <v>34.208010999999999</v>
      </c>
      <c r="N139" s="1">
        <v>-118.232703</v>
      </c>
      <c r="O139" s="1">
        <v>34.04365</v>
      </c>
      <c r="P139" s="1">
        <v>38460</v>
      </c>
      <c r="Q139" s="1">
        <v>54633</v>
      </c>
      <c r="R139" s="1">
        <v>54633</v>
      </c>
      <c r="S139" s="1">
        <v>57801</v>
      </c>
      <c r="T139" s="1">
        <v>57801</v>
      </c>
      <c r="U139" s="1">
        <v>44643</v>
      </c>
      <c r="V139" s="1">
        <v>44643</v>
      </c>
      <c r="W139" s="1">
        <v>2</v>
      </c>
      <c r="X139" s="1">
        <v>2</v>
      </c>
      <c r="Y139" s="1">
        <v>8</v>
      </c>
      <c r="Z139" s="1">
        <v>2</v>
      </c>
      <c r="AA139" s="1">
        <v>2</v>
      </c>
      <c r="AB139" s="1">
        <v>66</v>
      </c>
      <c r="AC139" s="1">
        <v>1104</v>
      </c>
      <c r="AD139" s="1" t="s">
        <v>123</v>
      </c>
      <c r="AE139" s="1" t="b">
        <v>0</v>
      </c>
      <c r="AF139" s="1" t="s">
        <v>245</v>
      </c>
      <c r="AG139" s="1" t="s">
        <v>89</v>
      </c>
      <c r="AH139" s="1" t="s">
        <v>90</v>
      </c>
      <c r="AI139" s="1" t="s">
        <v>91</v>
      </c>
      <c r="AJ139" s="1" t="s">
        <v>89</v>
      </c>
      <c r="AK139" s="1" t="s">
        <v>83</v>
      </c>
      <c r="AL139" s="1" t="s">
        <v>36</v>
      </c>
      <c r="AM139" s="1" t="s">
        <v>92</v>
      </c>
      <c r="AN139" s="1" t="b">
        <v>1</v>
      </c>
      <c r="AO139" s="10" t="s">
        <v>496</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t="b">
        <v>1</v>
      </c>
      <c r="BI139" s="1" t="b">
        <v>0</v>
      </c>
      <c r="BJ139" s="1">
        <v>6</v>
      </c>
      <c r="BK139" s="1" t="s">
        <v>89</v>
      </c>
      <c r="BL139" s="1">
        <v>210</v>
      </c>
      <c r="BM139" s="1">
        <v>210</v>
      </c>
      <c r="BN139" s="1">
        <v>0</v>
      </c>
      <c r="BO139" s="1" t="b">
        <v>0</v>
      </c>
    </row>
    <row r="140" spans="1:67" ht="15.75" customHeight="1">
      <c r="A140" s="1">
        <v>138</v>
      </c>
      <c r="B140" s="1">
        <v>1124</v>
      </c>
      <c r="C140" s="1">
        <v>125897</v>
      </c>
      <c r="D140" s="1" t="s">
        <v>485</v>
      </c>
      <c r="E140" s="1" t="s">
        <v>486</v>
      </c>
      <c r="F140" s="1" t="s">
        <v>487</v>
      </c>
      <c r="G140" s="1" t="s">
        <v>241</v>
      </c>
      <c r="H140" s="1" t="s">
        <v>488</v>
      </c>
      <c r="I140" s="1" t="s">
        <v>167</v>
      </c>
      <c r="J140" s="1" t="s">
        <v>242</v>
      </c>
      <c r="K140" s="8" t="s">
        <v>489</v>
      </c>
      <c r="L140" s="1">
        <v>-118.341146999999</v>
      </c>
      <c r="M140" s="1">
        <v>34.208010999999999</v>
      </c>
      <c r="N140" s="1">
        <v>-118.232703</v>
      </c>
      <c r="O140" s="1">
        <v>34.04365</v>
      </c>
      <c r="P140" s="1">
        <v>38460</v>
      </c>
      <c r="Q140" s="1">
        <v>54633</v>
      </c>
      <c r="R140" s="1">
        <v>54633</v>
      </c>
      <c r="S140" s="1">
        <v>57801</v>
      </c>
      <c r="T140" s="1">
        <v>57801</v>
      </c>
      <c r="U140" s="1">
        <v>44643</v>
      </c>
      <c r="V140" s="1">
        <v>44643</v>
      </c>
      <c r="W140" s="1">
        <v>2</v>
      </c>
      <c r="X140" s="1">
        <v>2</v>
      </c>
      <c r="Y140" s="1">
        <v>8</v>
      </c>
      <c r="Z140" s="1">
        <v>2</v>
      </c>
      <c r="AA140" s="1">
        <v>2</v>
      </c>
      <c r="AB140" s="1">
        <v>66</v>
      </c>
      <c r="AC140" s="1">
        <v>1104</v>
      </c>
      <c r="AD140" s="1" t="s">
        <v>123</v>
      </c>
      <c r="AE140" s="1" t="b">
        <v>0</v>
      </c>
      <c r="AF140" s="1" t="s">
        <v>245</v>
      </c>
      <c r="AG140" s="9" t="s">
        <v>109</v>
      </c>
      <c r="AH140" s="1" t="s">
        <v>90</v>
      </c>
      <c r="AI140" s="1" t="s">
        <v>497</v>
      </c>
      <c r="AJ140" s="1" t="s">
        <v>109</v>
      </c>
      <c r="AK140" s="1" t="s">
        <v>83</v>
      </c>
      <c r="AL140" s="1" t="s">
        <v>36</v>
      </c>
      <c r="AM140" s="1" t="s">
        <v>144</v>
      </c>
      <c r="AN140" s="1" t="b">
        <v>1</v>
      </c>
      <c r="AO140" s="10" t="s">
        <v>498</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t="b">
        <v>1</v>
      </c>
      <c r="BI140" s="1" t="b">
        <v>0</v>
      </c>
      <c r="BJ140" s="1">
        <v>6</v>
      </c>
      <c r="BK140" s="1" t="s">
        <v>109</v>
      </c>
      <c r="BL140" s="1">
        <v>210</v>
      </c>
      <c r="BM140" s="1">
        <v>210</v>
      </c>
      <c r="BN140" s="1">
        <v>0</v>
      </c>
      <c r="BO140" s="1" t="b">
        <v>0</v>
      </c>
    </row>
    <row r="141" spans="1:67" ht="15.75" customHeight="1">
      <c r="A141" s="1">
        <v>139</v>
      </c>
      <c r="B141" s="1">
        <v>157</v>
      </c>
      <c r="C141" s="1">
        <v>126818</v>
      </c>
      <c r="D141" s="1" t="s">
        <v>499</v>
      </c>
      <c r="E141" s="1" t="s">
        <v>500</v>
      </c>
      <c r="F141" s="1" t="s">
        <v>501</v>
      </c>
      <c r="G141" s="1" t="s">
        <v>502</v>
      </c>
      <c r="H141" s="1" t="s">
        <v>503</v>
      </c>
      <c r="I141" s="1" t="s">
        <v>167</v>
      </c>
      <c r="J141" s="1" t="s">
        <v>168</v>
      </c>
      <c r="K141" s="8" t="s">
        <v>504</v>
      </c>
      <c r="L141" s="1">
        <v>-105.080732</v>
      </c>
      <c r="M141" s="1">
        <v>40.574804999999998</v>
      </c>
      <c r="N141" s="1">
        <v>-105.080732</v>
      </c>
      <c r="O141" s="1">
        <v>40.574804999999998</v>
      </c>
      <c r="P141" s="1">
        <v>11395</v>
      </c>
      <c r="Q141" s="1">
        <v>25929</v>
      </c>
      <c r="R141" s="1">
        <v>43437</v>
      </c>
      <c r="S141" s="1">
        <v>24287</v>
      </c>
      <c r="T141" s="1">
        <v>41795</v>
      </c>
      <c r="U141" s="1">
        <v>13955</v>
      </c>
      <c r="V141" s="1">
        <v>31463</v>
      </c>
      <c r="W141" s="1">
        <v>2</v>
      </c>
      <c r="X141" s="1">
        <v>2</v>
      </c>
      <c r="Y141" s="1">
        <v>7</v>
      </c>
      <c r="Z141" s="1">
        <v>1</v>
      </c>
      <c r="AA141" s="1">
        <v>1</v>
      </c>
      <c r="AB141" s="1">
        <v>78</v>
      </c>
      <c r="AC141" s="1">
        <v>25177</v>
      </c>
      <c r="AD141" s="1" t="s">
        <v>73</v>
      </c>
      <c r="AE141" s="1" t="b">
        <v>1</v>
      </c>
      <c r="AF141" s="1" t="s">
        <v>505</v>
      </c>
      <c r="AG141" s="12" t="s">
        <v>506</v>
      </c>
      <c r="AH141" s="1" t="s">
        <v>76</v>
      </c>
      <c r="AI141" s="1" t="s">
        <v>194</v>
      </c>
      <c r="AJ141" s="1" t="s">
        <v>94</v>
      </c>
      <c r="AK141" s="1" t="s">
        <v>83</v>
      </c>
      <c r="AL141" s="1" t="s">
        <v>36</v>
      </c>
      <c r="AM141" s="1" t="s">
        <v>96</v>
      </c>
      <c r="AN141" s="1" t="b">
        <v>0</v>
      </c>
      <c r="AO141" s="10" t="s">
        <v>507</v>
      </c>
      <c r="AP141" s="1">
        <v>0</v>
      </c>
      <c r="AQ141" s="1">
        <v>0</v>
      </c>
      <c r="AR141" s="1">
        <v>0</v>
      </c>
      <c r="AS141" s="1">
        <v>0</v>
      </c>
      <c r="AT141" s="1">
        <v>0</v>
      </c>
      <c r="AU141" s="1">
        <v>0</v>
      </c>
      <c r="AV141" s="1">
        <v>0</v>
      </c>
      <c r="AW141" s="1">
        <v>0</v>
      </c>
      <c r="AX141" s="1">
        <v>0</v>
      </c>
      <c r="AY141" s="1">
        <v>0</v>
      </c>
      <c r="AZ141" s="1">
        <v>0</v>
      </c>
      <c r="BA141" s="1">
        <v>0</v>
      </c>
      <c r="BB141" s="1">
        <v>0</v>
      </c>
      <c r="BC141" s="1">
        <v>0</v>
      </c>
      <c r="BD141" s="1">
        <v>0</v>
      </c>
      <c r="BE141" s="1">
        <v>0</v>
      </c>
      <c r="BF141" s="1">
        <v>0</v>
      </c>
      <c r="BG141" s="1">
        <v>0</v>
      </c>
      <c r="BH141" s="1" t="b">
        <v>1</v>
      </c>
      <c r="BI141" s="1" t="b">
        <v>0</v>
      </c>
      <c r="BJ141" s="1">
        <v>1</v>
      </c>
      <c r="BK141" s="1" t="s">
        <v>94</v>
      </c>
      <c r="BL141" s="1">
        <v>210</v>
      </c>
      <c r="BM141" s="1">
        <v>210</v>
      </c>
      <c r="BN141" s="1">
        <v>0</v>
      </c>
      <c r="BO141" s="1" t="b">
        <v>0</v>
      </c>
    </row>
    <row r="142" spans="1:67" ht="15.75" customHeight="1">
      <c r="A142" s="1">
        <v>140</v>
      </c>
      <c r="B142" s="1">
        <v>754</v>
      </c>
      <c r="C142" s="1">
        <v>126614</v>
      </c>
      <c r="D142" s="1" t="s">
        <v>508</v>
      </c>
      <c r="E142" s="1" t="s">
        <v>509</v>
      </c>
      <c r="F142" s="1" t="s">
        <v>510</v>
      </c>
      <c r="G142" s="1" t="s">
        <v>502</v>
      </c>
      <c r="H142" s="1" t="s">
        <v>511</v>
      </c>
      <c r="I142" s="1" t="s">
        <v>167</v>
      </c>
      <c r="J142" s="1" t="s">
        <v>168</v>
      </c>
      <c r="K142" s="8" t="s">
        <v>512</v>
      </c>
      <c r="L142" s="1">
        <v>-105.27082299999999</v>
      </c>
      <c r="M142" s="1">
        <v>40.008780999999999</v>
      </c>
      <c r="N142" s="1">
        <v>-105.27082299999999</v>
      </c>
      <c r="O142" s="1">
        <v>40.008780999999999</v>
      </c>
      <c r="P142" s="1">
        <v>12086</v>
      </c>
      <c r="Q142" s="1">
        <v>30178</v>
      </c>
      <c r="R142" s="1">
        <v>54312</v>
      </c>
      <c r="S142" s="1">
        <v>28608</v>
      </c>
      <c r="T142" s="1">
        <v>52742</v>
      </c>
      <c r="U142" s="1">
        <v>16028</v>
      </c>
      <c r="V142" s="1">
        <v>40162</v>
      </c>
      <c r="W142" s="1">
        <v>2</v>
      </c>
      <c r="X142" s="1">
        <v>2</v>
      </c>
      <c r="Y142" s="1">
        <v>7</v>
      </c>
      <c r="Z142" s="1">
        <v>1</v>
      </c>
      <c r="AA142" s="1">
        <v>1</v>
      </c>
      <c r="AB142" s="1">
        <v>77</v>
      </c>
      <c r="AC142" s="1">
        <v>27901</v>
      </c>
      <c r="AD142" s="1" t="s">
        <v>73</v>
      </c>
      <c r="AE142" s="1" t="b">
        <v>0</v>
      </c>
      <c r="AF142" s="1" t="s">
        <v>112</v>
      </c>
      <c r="AG142" s="1" t="s">
        <v>112</v>
      </c>
      <c r="AH142" s="1" t="s">
        <v>90</v>
      </c>
      <c r="AI142" s="1" t="s">
        <v>513</v>
      </c>
      <c r="AJ142" s="1" t="s">
        <v>89</v>
      </c>
      <c r="AK142" s="1" t="s">
        <v>83</v>
      </c>
      <c r="AL142" s="1" t="s">
        <v>110</v>
      </c>
      <c r="AM142" s="1" t="s">
        <v>100</v>
      </c>
      <c r="AN142" s="1" t="b">
        <v>0</v>
      </c>
      <c r="AO142" s="10" t="s">
        <v>514</v>
      </c>
      <c r="AP142" s="1">
        <v>0</v>
      </c>
      <c r="AQ142" s="1">
        <v>0</v>
      </c>
      <c r="AR142" s="1">
        <v>0</v>
      </c>
      <c r="AS142" s="1">
        <v>0</v>
      </c>
      <c r="AT142" s="1">
        <v>0</v>
      </c>
      <c r="AU142" s="1">
        <v>0</v>
      </c>
      <c r="AV142" s="1">
        <v>0</v>
      </c>
      <c r="AW142" s="1">
        <v>0</v>
      </c>
      <c r="AX142" s="1">
        <v>0</v>
      </c>
      <c r="AY142" s="1">
        <v>0</v>
      </c>
      <c r="AZ142" s="1">
        <v>0</v>
      </c>
      <c r="BA142" s="1">
        <v>0</v>
      </c>
      <c r="BB142" s="1">
        <v>0</v>
      </c>
      <c r="BC142" s="1">
        <v>0</v>
      </c>
      <c r="BD142" s="1">
        <v>0</v>
      </c>
      <c r="BE142" s="1">
        <v>0</v>
      </c>
      <c r="BF142" s="1">
        <v>0</v>
      </c>
      <c r="BG142" s="1">
        <v>0</v>
      </c>
      <c r="BH142" s="1" t="b">
        <v>0</v>
      </c>
      <c r="BI142" s="1" t="b">
        <v>0</v>
      </c>
      <c r="BJ142" s="1">
        <v>3</v>
      </c>
      <c r="BK142" s="1" t="s">
        <v>89</v>
      </c>
      <c r="BL142" s="1">
        <v>210</v>
      </c>
      <c r="BM142" s="1">
        <v>210</v>
      </c>
      <c r="BN142" s="1">
        <v>0</v>
      </c>
      <c r="BO142" s="1" t="b">
        <v>0</v>
      </c>
    </row>
    <row r="143" spans="1:67" ht="15.75" customHeight="1">
      <c r="A143" s="1">
        <v>141</v>
      </c>
      <c r="B143" s="1">
        <v>755</v>
      </c>
      <c r="C143" s="1">
        <v>126614</v>
      </c>
      <c r="D143" s="1" t="s">
        <v>508</v>
      </c>
      <c r="E143" s="1" t="s">
        <v>509</v>
      </c>
      <c r="F143" s="1" t="s">
        <v>510</v>
      </c>
      <c r="G143" s="1" t="s">
        <v>502</v>
      </c>
      <c r="H143" s="1" t="s">
        <v>511</v>
      </c>
      <c r="I143" s="1" t="s">
        <v>167</v>
      </c>
      <c r="J143" s="1" t="s">
        <v>168</v>
      </c>
      <c r="K143" s="8" t="s">
        <v>512</v>
      </c>
      <c r="L143" s="1">
        <v>-105.27082299999999</v>
      </c>
      <c r="M143" s="1">
        <v>40.008780999999999</v>
      </c>
      <c r="N143" s="1">
        <v>-105.27082299999999</v>
      </c>
      <c r="O143" s="1">
        <v>40.008780999999999</v>
      </c>
      <c r="P143" s="1">
        <v>12086</v>
      </c>
      <c r="Q143" s="1">
        <v>30178</v>
      </c>
      <c r="R143" s="1">
        <v>54312</v>
      </c>
      <c r="S143" s="1">
        <v>28608</v>
      </c>
      <c r="T143" s="1">
        <v>52742</v>
      </c>
      <c r="U143" s="1">
        <v>16028</v>
      </c>
      <c r="V143" s="1">
        <v>40162</v>
      </c>
      <c r="W143" s="1">
        <v>2</v>
      </c>
      <c r="X143" s="1">
        <v>2</v>
      </c>
      <c r="Y143" s="1">
        <v>7</v>
      </c>
      <c r="Z143" s="1">
        <v>1</v>
      </c>
      <c r="AA143" s="1">
        <v>1</v>
      </c>
      <c r="AB143" s="1">
        <v>77</v>
      </c>
      <c r="AC143" s="1">
        <v>27901</v>
      </c>
      <c r="AD143" s="1" t="s">
        <v>73</v>
      </c>
      <c r="AE143" s="1" t="b">
        <v>0</v>
      </c>
      <c r="AF143" s="1" t="s">
        <v>112</v>
      </c>
      <c r="AG143" s="1" t="s">
        <v>112</v>
      </c>
      <c r="AH143" s="1" t="s">
        <v>90</v>
      </c>
      <c r="AI143" s="1" t="s">
        <v>515</v>
      </c>
      <c r="AJ143" s="1" t="s">
        <v>94</v>
      </c>
      <c r="AK143" s="1" t="s">
        <v>83</v>
      </c>
      <c r="AL143" s="1" t="s">
        <v>110</v>
      </c>
      <c r="AM143" s="1" t="s">
        <v>100</v>
      </c>
      <c r="AN143" s="1" t="b">
        <v>0</v>
      </c>
      <c r="AO143" s="10" t="s">
        <v>514</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t="b">
        <v>0</v>
      </c>
      <c r="BI143" s="1" t="b">
        <v>0</v>
      </c>
      <c r="BJ143" s="1">
        <v>3</v>
      </c>
      <c r="BK143" s="1" t="s">
        <v>94</v>
      </c>
      <c r="BL143" s="1">
        <v>210</v>
      </c>
      <c r="BM143" s="1">
        <v>210</v>
      </c>
      <c r="BN143" s="1">
        <v>0</v>
      </c>
      <c r="BO143" s="1" t="b">
        <v>0</v>
      </c>
    </row>
    <row r="144" spans="1:67" ht="15.75" customHeight="1">
      <c r="A144" s="1">
        <v>142</v>
      </c>
      <c r="B144" s="1">
        <v>756</v>
      </c>
      <c r="C144" s="1">
        <v>126614</v>
      </c>
      <c r="D144" s="1" t="s">
        <v>508</v>
      </c>
      <c r="E144" s="1" t="s">
        <v>509</v>
      </c>
      <c r="F144" s="1" t="s">
        <v>510</v>
      </c>
      <c r="G144" s="1" t="s">
        <v>502</v>
      </c>
      <c r="H144" s="1" t="s">
        <v>511</v>
      </c>
      <c r="I144" s="1" t="s">
        <v>167</v>
      </c>
      <c r="J144" s="1" t="s">
        <v>168</v>
      </c>
      <c r="K144" s="8" t="s">
        <v>512</v>
      </c>
      <c r="L144" s="1">
        <v>-105.27082299999999</v>
      </c>
      <c r="M144" s="1">
        <v>40.008780999999999</v>
      </c>
      <c r="N144" s="1">
        <v>-105.27082299999999</v>
      </c>
      <c r="O144" s="1">
        <v>40.008780999999999</v>
      </c>
      <c r="P144" s="1">
        <v>12086</v>
      </c>
      <c r="Q144" s="1">
        <v>30178</v>
      </c>
      <c r="R144" s="1">
        <v>54312</v>
      </c>
      <c r="S144" s="1">
        <v>28608</v>
      </c>
      <c r="T144" s="1">
        <v>52742</v>
      </c>
      <c r="U144" s="1">
        <v>16028</v>
      </c>
      <c r="V144" s="1">
        <v>40162</v>
      </c>
      <c r="W144" s="1">
        <v>2</v>
      </c>
      <c r="X144" s="1">
        <v>2</v>
      </c>
      <c r="Y144" s="1">
        <v>7</v>
      </c>
      <c r="Z144" s="1">
        <v>1</v>
      </c>
      <c r="AA144" s="1">
        <v>1</v>
      </c>
      <c r="AB144" s="1">
        <v>77</v>
      </c>
      <c r="AC144" s="1">
        <v>27901</v>
      </c>
      <c r="AD144" s="1" t="s">
        <v>73</v>
      </c>
      <c r="AE144" s="1" t="b">
        <v>0</v>
      </c>
      <c r="AF144" s="1" t="s">
        <v>112</v>
      </c>
      <c r="AG144" s="1" t="s">
        <v>112</v>
      </c>
      <c r="AH144" s="1" t="s">
        <v>90</v>
      </c>
      <c r="AI144" s="1" t="s">
        <v>516</v>
      </c>
      <c r="AJ144" s="1" t="s">
        <v>78</v>
      </c>
      <c r="AK144" s="1" t="s">
        <v>83</v>
      </c>
      <c r="AL144" s="1" t="s">
        <v>36</v>
      </c>
      <c r="AM144" s="1" t="s">
        <v>100</v>
      </c>
      <c r="AN144" s="1" t="b">
        <v>0</v>
      </c>
      <c r="AO144" s="10" t="s">
        <v>514</v>
      </c>
      <c r="AP144" s="1">
        <v>0</v>
      </c>
      <c r="AQ144" s="1">
        <v>0</v>
      </c>
      <c r="AR144" s="1">
        <v>0</v>
      </c>
      <c r="AS144" s="1">
        <v>0</v>
      </c>
      <c r="AT144" s="1">
        <v>0</v>
      </c>
      <c r="AU144" s="1">
        <v>0</v>
      </c>
      <c r="AV144" s="1">
        <v>0</v>
      </c>
      <c r="AW144" s="1">
        <v>0</v>
      </c>
      <c r="AX144" s="1">
        <v>0</v>
      </c>
      <c r="AY144" s="1">
        <v>0</v>
      </c>
      <c r="AZ144" s="1">
        <v>0</v>
      </c>
      <c r="BA144" s="1">
        <v>0</v>
      </c>
      <c r="BB144" s="1">
        <v>0</v>
      </c>
      <c r="BC144" s="1">
        <v>0</v>
      </c>
      <c r="BD144" s="1">
        <v>0</v>
      </c>
      <c r="BE144" s="1">
        <v>0</v>
      </c>
      <c r="BF144" s="1">
        <v>0</v>
      </c>
      <c r="BG144" s="1">
        <v>0</v>
      </c>
      <c r="BH144" s="1" t="b">
        <v>0</v>
      </c>
      <c r="BI144" s="1" t="b">
        <v>0</v>
      </c>
      <c r="BJ144" s="1">
        <v>3</v>
      </c>
      <c r="BK144" s="1" t="s">
        <v>78</v>
      </c>
      <c r="BL144" s="1">
        <v>210</v>
      </c>
      <c r="BM144" s="1">
        <v>210</v>
      </c>
      <c r="BN144" s="1">
        <v>0</v>
      </c>
      <c r="BO144" s="1" t="b">
        <v>0</v>
      </c>
    </row>
    <row r="145" spans="1:67" ht="15.75" customHeight="1">
      <c r="A145" s="1">
        <v>143</v>
      </c>
      <c r="B145" s="1">
        <v>757</v>
      </c>
      <c r="C145" s="1">
        <v>126562</v>
      </c>
      <c r="D145" s="1" t="s">
        <v>517</v>
      </c>
      <c r="E145" s="1" t="s">
        <v>518</v>
      </c>
      <c r="F145" s="1" t="s">
        <v>519</v>
      </c>
      <c r="G145" s="1" t="s">
        <v>502</v>
      </c>
      <c r="H145" s="1" t="s">
        <v>520</v>
      </c>
      <c r="I145" s="1" t="s">
        <v>167</v>
      </c>
      <c r="J145" s="1" t="s">
        <v>168</v>
      </c>
      <c r="K145" s="8" t="s">
        <v>521</v>
      </c>
      <c r="L145" s="1">
        <v>-104.837722</v>
      </c>
      <c r="M145" s="1">
        <v>39.745148999999998</v>
      </c>
      <c r="N145" s="1">
        <v>-104.837722</v>
      </c>
      <c r="O145" s="1">
        <v>39.745148999999998</v>
      </c>
      <c r="P145" s="1">
        <v>9107</v>
      </c>
      <c r="Q145" s="9" t="s">
        <v>244</v>
      </c>
      <c r="R145" s="9" t="s">
        <v>244</v>
      </c>
      <c r="S145" s="1">
        <v>27962</v>
      </c>
      <c r="T145" s="1">
        <v>44114</v>
      </c>
      <c r="U145" s="1">
        <v>16208</v>
      </c>
      <c r="V145" s="1">
        <v>32360</v>
      </c>
      <c r="W145" s="1">
        <v>2</v>
      </c>
      <c r="X145" s="1">
        <v>2</v>
      </c>
      <c r="Y145" s="1">
        <v>7</v>
      </c>
      <c r="Z145" s="1">
        <v>1</v>
      </c>
      <c r="AA145" s="1">
        <v>1</v>
      </c>
      <c r="AB145" s="1">
        <v>61</v>
      </c>
      <c r="AC145" s="1">
        <v>14622</v>
      </c>
      <c r="AD145" s="1" t="s">
        <v>73</v>
      </c>
      <c r="AE145" s="1" t="b">
        <v>0</v>
      </c>
      <c r="AF145" s="1" t="s">
        <v>522</v>
      </c>
      <c r="AG145" s="12" t="s">
        <v>89</v>
      </c>
      <c r="AH145" s="1" t="s">
        <v>90</v>
      </c>
      <c r="AI145" s="1" t="s">
        <v>172</v>
      </c>
      <c r="AJ145" s="1" t="s">
        <v>89</v>
      </c>
      <c r="AK145" s="1" t="s">
        <v>79</v>
      </c>
      <c r="AL145" s="1" t="s">
        <v>36</v>
      </c>
      <c r="AM145" s="1" t="s">
        <v>92</v>
      </c>
      <c r="AN145" s="1" t="b">
        <v>0</v>
      </c>
      <c r="AO145" s="10" t="s">
        <v>523</v>
      </c>
      <c r="AP145" s="1">
        <v>0</v>
      </c>
      <c r="AQ145" s="1">
        <v>0</v>
      </c>
      <c r="AR145" s="1">
        <v>0</v>
      </c>
      <c r="AS145" s="1">
        <v>0</v>
      </c>
      <c r="AT145" s="1">
        <v>0</v>
      </c>
      <c r="AU145" s="1">
        <v>0</v>
      </c>
      <c r="AV145" s="1">
        <v>0</v>
      </c>
      <c r="AW145" s="1">
        <v>0</v>
      </c>
      <c r="AX145" s="1">
        <v>0</v>
      </c>
      <c r="AY145" s="1">
        <v>0</v>
      </c>
      <c r="AZ145" s="1">
        <v>0</v>
      </c>
      <c r="BA145" s="1">
        <v>0</v>
      </c>
      <c r="BB145" s="1">
        <v>0</v>
      </c>
      <c r="BC145" s="1">
        <v>0</v>
      </c>
      <c r="BD145" s="1">
        <v>0</v>
      </c>
      <c r="BE145" s="1">
        <v>0</v>
      </c>
      <c r="BF145" s="1">
        <v>0</v>
      </c>
      <c r="BG145" s="1">
        <v>0</v>
      </c>
      <c r="BH145" s="1" t="b">
        <v>1</v>
      </c>
      <c r="BI145" s="1" t="b">
        <v>0</v>
      </c>
      <c r="BJ145" s="1">
        <v>7</v>
      </c>
      <c r="BK145" s="1" t="s">
        <v>89</v>
      </c>
      <c r="BL145" s="1">
        <v>210</v>
      </c>
      <c r="BM145" s="1">
        <v>210</v>
      </c>
      <c r="BN145" s="1">
        <v>0</v>
      </c>
      <c r="BO145" s="1" t="b">
        <v>0</v>
      </c>
    </row>
    <row r="146" spans="1:67" ht="15.75" customHeight="1">
      <c r="A146" s="1">
        <v>144</v>
      </c>
      <c r="B146" s="1">
        <v>758</v>
      </c>
      <c r="C146" s="1">
        <v>126562</v>
      </c>
      <c r="D146" s="1" t="s">
        <v>517</v>
      </c>
      <c r="E146" s="1" t="s">
        <v>518</v>
      </c>
      <c r="F146" s="1" t="s">
        <v>519</v>
      </c>
      <c r="G146" s="1" t="s">
        <v>502</v>
      </c>
      <c r="H146" s="1" t="s">
        <v>520</v>
      </c>
      <c r="I146" s="1" t="s">
        <v>167</v>
      </c>
      <c r="J146" s="1" t="s">
        <v>168</v>
      </c>
      <c r="K146" s="8" t="s">
        <v>521</v>
      </c>
      <c r="L146" s="1">
        <v>-104.837722</v>
      </c>
      <c r="M146" s="1">
        <v>39.745148999999998</v>
      </c>
      <c r="N146" s="1">
        <v>-104.837722</v>
      </c>
      <c r="O146" s="1">
        <v>39.745148999999998</v>
      </c>
      <c r="P146" s="1">
        <v>9107</v>
      </c>
      <c r="Q146" s="9" t="s">
        <v>244</v>
      </c>
      <c r="R146" s="9" t="s">
        <v>244</v>
      </c>
      <c r="S146" s="1">
        <v>27962</v>
      </c>
      <c r="T146" s="1">
        <v>44114</v>
      </c>
      <c r="U146" s="1">
        <v>16208</v>
      </c>
      <c r="V146" s="1">
        <v>32360</v>
      </c>
      <c r="W146" s="1">
        <v>2</v>
      </c>
      <c r="X146" s="1">
        <v>2</v>
      </c>
      <c r="Y146" s="1">
        <v>7</v>
      </c>
      <c r="Z146" s="1">
        <v>1</v>
      </c>
      <c r="AA146" s="1">
        <v>1</v>
      </c>
      <c r="AB146" s="1">
        <v>61</v>
      </c>
      <c r="AC146" s="1">
        <v>14622</v>
      </c>
      <c r="AD146" s="1" t="s">
        <v>73</v>
      </c>
      <c r="AE146" s="1" t="b">
        <v>0</v>
      </c>
      <c r="AF146" s="1" t="s">
        <v>522</v>
      </c>
      <c r="AG146" s="9" t="s">
        <v>94</v>
      </c>
      <c r="AH146" s="1" t="s">
        <v>90</v>
      </c>
      <c r="AI146" s="1" t="s">
        <v>95</v>
      </c>
      <c r="AJ146" s="1" t="s">
        <v>94</v>
      </c>
      <c r="AK146" s="1" t="s">
        <v>79</v>
      </c>
      <c r="AL146" s="1" t="s">
        <v>36</v>
      </c>
      <c r="AM146" s="1" t="s">
        <v>96</v>
      </c>
      <c r="AN146" s="1" t="b">
        <v>0</v>
      </c>
      <c r="AO146" s="10" t="s">
        <v>524</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t="b">
        <v>1</v>
      </c>
      <c r="BI146" s="1" t="b">
        <v>0</v>
      </c>
      <c r="BJ146" s="1">
        <v>7</v>
      </c>
      <c r="BK146" s="1" t="s">
        <v>94</v>
      </c>
      <c r="BL146" s="1">
        <v>210</v>
      </c>
      <c r="BM146" s="1">
        <v>210</v>
      </c>
      <c r="BN146" s="1">
        <v>0</v>
      </c>
      <c r="BO146" s="1" t="b">
        <v>0</v>
      </c>
    </row>
    <row r="147" spans="1:67" ht="15.75" customHeight="1">
      <c r="A147" s="1">
        <v>145</v>
      </c>
      <c r="B147" s="1">
        <v>759</v>
      </c>
      <c r="C147" s="1">
        <v>126562</v>
      </c>
      <c r="D147" s="1" t="s">
        <v>517</v>
      </c>
      <c r="E147" s="1" t="s">
        <v>518</v>
      </c>
      <c r="F147" s="1" t="s">
        <v>519</v>
      </c>
      <c r="G147" s="1" t="s">
        <v>502</v>
      </c>
      <c r="H147" s="1" t="s">
        <v>520</v>
      </c>
      <c r="I147" s="1" t="s">
        <v>167</v>
      </c>
      <c r="J147" s="1" t="s">
        <v>168</v>
      </c>
      <c r="K147" s="8" t="s">
        <v>521</v>
      </c>
      <c r="L147" s="1">
        <v>-104.837722</v>
      </c>
      <c r="M147" s="1">
        <v>39.745148999999998</v>
      </c>
      <c r="N147" s="1">
        <v>-104.837722</v>
      </c>
      <c r="O147" s="1">
        <v>39.745148999999998</v>
      </c>
      <c r="P147" s="1">
        <v>9107</v>
      </c>
      <c r="Q147" s="9" t="s">
        <v>244</v>
      </c>
      <c r="R147" s="9" t="s">
        <v>244</v>
      </c>
      <c r="S147" s="1">
        <v>27962</v>
      </c>
      <c r="T147" s="1">
        <v>44114</v>
      </c>
      <c r="U147" s="1">
        <v>16208</v>
      </c>
      <c r="V147" s="1">
        <v>32360</v>
      </c>
      <c r="W147" s="1">
        <v>2</v>
      </c>
      <c r="X147" s="1">
        <v>2</v>
      </c>
      <c r="Y147" s="1">
        <v>7</v>
      </c>
      <c r="Z147" s="1">
        <v>1</v>
      </c>
      <c r="AA147" s="1">
        <v>1</v>
      </c>
      <c r="AB147" s="1">
        <v>61</v>
      </c>
      <c r="AC147" s="1">
        <v>14622</v>
      </c>
      <c r="AD147" s="1" t="s">
        <v>73</v>
      </c>
      <c r="AE147" s="1" t="b">
        <v>0</v>
      </c>
      <c r="AF147" s="1" t="s">
        <v>522</v>
      </c>
      <c r="AG147" s="9" t="s">
        <v>323</v>
      </c>
      <c r="AH147" s="1" t="s">
        <v>90</v>
      </c>
      <c r="AI147" s="1" t="s">
        <v>77</v>
      </c>
      <c r="AJ147" s="1" t="s">
        <v>78</v>
      </c>
      <c r="AK147" s="1" t="s">
        <v>79</v>
      </c>
      <c r="AL147" s="1" t="s">
        <v>36</v>
      </c>
      <c r="AM147" s="1" t="s">
        <v>80</v>
      </c>
      <c r="AN147" s="1" t="b">
        <v>0</v>
      </c>
      <c r="AO147" s="10" t="s">
        <v>525</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t="b">
        <v>1</v>
      </c>
      <c r="BI147" s="1" t="b">
        <v>0</v>
      </c>
      <c r="BJ147" s="1">
        <v>7</v>
      </c>
      <c r="BK147" s="1" t="s">
        <v>78</v>
      </c>
      <c r="BL147" s="1">
        <v>210</v>
      </c>
      <c r="BM147" s="1">
        <v>210</v>
      </c>
      <c r="BN147" s="1">
        <v>0</v>
      </c>
      <c r="BO147" s="1" t="b">
        <v>0</v>
      </c>
    </row>
    <row r="148" spans="1:67" ht="15.75" customHeight="1">
      <c r="A148" s="1">
        <v>146</v>
      </c>
      <c r="B148" s="1">
        <v>760</v>
      </c>
      <c r="C148" s="1">
        <v>126562</v>
      </c>
      <c r="D148" s="1" t="s">
        <v>517</v>
      </c>
      <c r="E148" s="1" t="s">
        <v>518</v>
      </c>
      <c r="F148" s="1" t="s">
        <v>519</v>
      </c>
      <c r="G148" s="1" t="s">
        <v>502</v>
      </c>
      <c r="H148" s="1" t="s">
        <v>520</v>
      </c>
      <c r="I148" s="1" t="s">
        <v>167</v>
      </c>
      <c r="J148" s="1" t="s">
        <v>168</v>
      </c>
      <c r="K148" s="8" t="s">
        <v>521</v>
      </c>
      <c r="L148" s="1">
        <v>-104.837722</v>
      </c>
      <c r="M148" s="1">
        <v>39.745148999999998</v>
      </c>
      <c r="N148" s="1">
        <v>-104.837722</v>
      </c>
      <c r="O148" s="1">
        <v>39.745148999999998</v>
      </c>
      <c r="P148" s="1">
        <v>9107</v>
      </c>
      <c r="Q148" s="9" t="s">
        <v>244</v>
      </c>
      <c r="R148" s="9" t="s">
        <v>244</v>
      </c>
      <c r="S148" s="1">
        <v>27962</v>
      </c>
      <c r="T148" s="1">
        <v>44114</v>
      </c>
      <c r="U148" s="1">
        <v>16208</v>
      </c>
      <c r="V148" s="1">
        <v>32360</v>
      </c>
      <c r="W148" s="1">
        <v>2</v>
      </c>
      <c r="X148" s="1">
        <v>2</v>
      </c>
      <c r="Y148" s="1">
        <v>7</v>
      </c>
      <c r="Z148" s="1">
        <v>1</v>
      </c>
      <c r="AA148" s="1">
        <v>1</v>
      </c>
      <c r="AB148" s="1">
        <v>61</v>
      </c>
      <c r="AC148" s="1">
        <v>14622</v>
      </c>
      <c r="AD148" s="1" t="s">
        <v>73</v>
      </c>
      <c r="AE148" s="1" t="b">
        <v>0</v>
      </c>
      <c r="AF148" s="1" t="s">
        <v>522</v>
      </c>
      <c r="AG148" s="9" t="s">
        <v>244</v>
      </c>
      <c r="AH148" s="1" t="s">
        <v>90</v>
      </c>
      <c r="AI148" s="1" t="s">
        <v>418</v>
      </c>
      <c r="AJ148" s="1" t="s">
        <v>114</v>
      </c>
      <c r="AK148" s="1" t="s">
        <v>79</v>
      </c>
      <c r="AL148" s="1" t="s">
        <v>99</v>
      </c>
      <c r="AM148" s="1" t="s">
        <v>100</v>
      </c>
      <c r="AN148" s="1" t="b">
        <v>0</v>
      </c>
      <c r="AO148" s="10" t="s">
        <v>526</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t="b">
        <v>0</v>
      </c>
      <c r="BI148" s="1" t="b">
        <v>0</v>
      </c>
      <c r="BJ148" s="1">
        <v>7</v>
      </c>
      <c r="BK148" s="1" t="s">
        <v>117</v>
      </c>
      <c r="BL148" s="1">
        <v>210</v>
      </c>
      <c r="BM148" s="1">
        <v>210</v>
      </c>
      <c r="BN148" s="1">
        <v>0</v>
      </c>
      <c r="BO148" s="1" t="b">
        <v>0</v>
      </c>
    </row>
    <row r="149" spans="1:67" ht="15.75" customHeight="1">
      <c r="A149" s="1">
        <v>147</v>
      </c>
      <c r="B149" s="1">
        <v>761</v>
      </c>
      <c r="C149" s="1">
        <v>126562</v>
      </c>
      <c r="D149" s="1" t="s">
        <v>517</v>
      </c>
      <c r="E149" s="1" t="s">
        <v>518</v>
      </c>
      <c r="F149" s="1" t="s">
        <v>519</v>
      </c>
      <c r="G149" s="1" t="s">
        <v>502</v>
      </c>
      <c r="H149" s="1" t="s">
        <v>520</v>
      </c>
      <c r="I149" s="1" t="s">
        <v>167</v>
      </c>
      <c r="J149" s="1" t="s">
        <v>168</v>
      </c>
      <c r="K149" s="8" t="s">
        <v>521</v>
      </c>
      <c r="L149" s="1">
        <v>-104.837722</v>
      </c>
      <c r="M149" s="1">
        <v>39.745148999999998</v>
      </c>
      <c r="N149" s="1">
        <v>-104.837722</v>
      </c>
      <c r="O149" s="1">
        <v>39.745148999999998</v>
      </c>
      <c r="P149" s="1">
        <v>9107</v>
      </c>
      <c r="Q149" s="9" t="s">
        <v>244</v>
      </c>
      <c r="R149" s="9" t="s">
        <v>244</v>
      </c>
      <c r="S149" s="1">
        <v>27962</v>
      </c>
      <c r="T149" s="1">
        <v>44114</v>
      </c>
      <c r="U149" s="1">
        <v>16208</v>
      </c>
      <c r="V149" s="1">
        <v>32360</v>
      </c>
      <c r="W149" s="1">
        <v>2</v>
      </c>
      <c r="X149" s="1">
        <v>2</v>
      </c>
      <c r="Y149" s="1">
        <v>7</v>
      </c>
      <c r="Z149" s="1">
        <v>1</v>
      </c>
      <c r="AA149" s="1">
        <v>1</v>
      </c>
      <c r="AB149" s="1">
        <v>61</v>
      </c>
      <c r="AC149" s="1">
        <v>14622</v>
      </c>
      <c r="AD149" s="1" t="s">
        <v>73</v>
      </c>
      <c r="AE149" s="1" t="b">
        <v>0</v>
      </c>
      <c r="AF149" s="1" t="s">
        <v>522</v>
      </c>
      <c r="AG149" s="9" t="s">
        <v>244</v>
      </c>
      <c r="AH149" s="1" t="s">
        <v>90</v>
      </c>
      <c r="AI149" s="1" t="s">
        <v>527</v>
      </c>
      <c r="AJ149" s="1" t="s">
        <v>224</v>
      </c>
      <c r="AK149" s="1" t="s">
        <v>79</v>
      </c>
      <c r="AL149" s="1" t="s">
        <v>36</v>
      </c>
      <c r="AM149" s="1" t="s">
        <v>528</v>
      </c>
      <c r="AN149" s="1" t="b">
        <v>0</v>
      </c>
      <c r="AO149" s="10" t="s">
        <v>529</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t="b">
        <v>1</v>
      </c>
      <c r="BI149" s="1" t="b">
        <v>0</v>
      </c>
      <c r="BJ149" s="1">
        <v>7</v>
      </c>
      <c r="BK149" s="1" t="s">
        <v>117</v>
      </c>
      <c r="BL149" s="1">
        <v>210</v>
      </c>
      <c r="BM149" s="1">
        <v>210</v>
      </c>
      <c r="BN149" s="1">
        <v>0</v>
      </c>
      <c r="BO149" s="1" t="b">
        <v>0</v>
      </c>
    </row>
    <row r="150" spans="1:67" ht="15.75" customHeight="1">
      <c r="A150" s="1">
        <v>148</v>
      </c>
      <c r="B150" s="1">
        <v>762</v>
      </c>
      <c r="C150" s="1">
        <v>126562</v>
      </c>
      <c r="D150" s="1" t="s">
        <v>517</v>
      </c>
      <c r="E150" s="1" t="s">
        <v>518</v>
      </c>
      <c r="F150" s="1" t="s">
        <v>519</v>
      </c>
      <c r="G150" s="1" t="s">
        <v>502</v>
      </c>
      <c r="H150" s="1" t="s">
        <v>520</v>
      </c>
      <c r="I150" s="1" t="s">
        <v>167</v>
      </c>
      <c r="J150" s="1" t="s">
        <v>168</v>
      </c>
      <c r="K150" s="8" t="s">
        <v>521</v>
      </c>
      <c r="L150" s="1">
        <v>-104.837722</v>
      </c>
      <c r="M150" s="1">
        <v>39.745148999999998</v>
      </c>
      <c r="N150" s="1">
        <v>-104.837722</v>
      </c>
      <c r="O150" s="1">
        <v>39.745148999999998</v>
      </c>
      <c r="P150" s="1">
        <v>9107</v>
      </c>
      <c r="Q150" s="9" t="s">
        <v>244</v>
      </c>
      <c r="R150" s="9" t="s">
        <v>244</v>
      </c>
      <c r="S150" s="1">
        <v>27962</v>
      </c>
      <c r="T150" s="1">
        <v>44114</v>
      </c>
      <c r="U150" s="1">
        <v>16208</v>
      </c>
      <c r="V150" s="1">
        <v>32360</v>
      </c>
      <c r="W150" s="1">
        <v>2</v>
      </c>
      <c r="X150" s="1">
        <v>2</v>
      </c>
      <c r="Y150" s="1">
        <v>7</v>
      </c>
      <c r="Z150" s="1">
        <v>1</v>
      </c>
      <c r="AA150" s="1">
        <v>1</v>
      </c>
      <c r="AB150" s="1">
        <v>61</v>
      </c>
      <c r="AC150" s="1">
        <v>14622</v>
      </c>
      <c r="AD150" s="1" t="s">
        <v>73</v>
      </c>
      <c r="AE150" s="1" t="b">
        <v>0</v>
      </c>
      <c r="AF150" s="1" t="s">
        <v>522</v>
      </c>
      <c r="AG150" s="9" t="s">
        <v>244</v>
      </c>
      <c r="AH150" s="1" t="s">
        <v>90</v>
      </c>
      <c r="AI150" s="1" t="s">
        <v>530</v>
      </c>
      <c r="AJ150" s="1" t="s">
        <v>78</v>
      </c>
      <c r="AK150" s="1" t="s">
        <v>179</v>
      </c>
      <c r="AL150" s="1" t="s">
        <v>179</v>
      </c>
      <c r="AM150" s="1" t="s">
        <v>100</v>
      </c>
      <c r="AN150" s="1" t="b">
        <v>0</v>
      </c>
      <c r="AO150" s="10" t="s">
        <v>531</v>
      </c>
      <c r="AP150" s="1">
        <v>0</v>
      </c>
      <c r="AQ150" s="1">
        <v>0</v>
      </c>
      <c r="AR150" s="1">
        <v>0</v>
      </c>
      <c r="AS150" s="1">
        <v>0</v>
      </c>
      <c r="AT150" s="1">
        <v>0</v>
      </c>
      <c r="AU150" s="1">
        <v>0</v>
      </c>
      <c r="AV150" s="1">
        <v>0</v>
      </c>
      <c r="AW150" s="1">
        <v>0</v>
      </c>
      <c r="AX150" s="1">
        <v>0</v>
      </c>
      <c r="AY150" s="1">
        <v>0</v>
      </c>
      <c r="AZ150" s="1">
        <v>0</v>
      </c>
      <c r="BA150" s="1">
        <v>0</v>
      </c>
      <c r="BB150" s="1">
        <v>0</v>
      </c>
      <c r="BC150" s="1">
        <v>0</v>
      </c>
      <c r="BD150" s="1">
        <v>0</v>
      </c>
      <c r="BE150" s="1">
        <v>0</v>
      </c>
      <c r="BF150" s="1">
        <v>0</v>
      </c>
      <c r="BG150" s="1">
        <v>0</v>
      </c>
      <c r="BH150" s="1" t="b">
        <v>0</v>
      </c>
      <c r="BI150" s="1" t="b">
        <v>0</v>
      </c>
      <c r="BJ150" s="1">
        <v>7</v>
      </c>
      <c r="BK150" s="1" t="s">
        <v>78</v>
      </c>
      <c r="BL150" s="1">
        <v>210</v>
      </c>
      <c r="BM150" s="1">
        <v>210</v>
      </c>
      <c r="BN150" s="1">
        <v>0</v>
      </c>
      <c r="BO150" s="1" t="b">
        <v>0</v>
      </c>
    </row>
    <row r="151" spans="1:67" ht="15.75" customHeight="1">
      <c r="A151" s="1">
        <v>149</v>
      </c>
      <c r="B151" s="1">
        <v>763</v>
      </c>
      <c r="C151" s="1">
        <v>126562</v>
      </c>
      <c r="D151" s="1" t="s">
        <v>517</v>
      </c>
      <c r="E151" s="1" t="s">
        <v>518</v>
      </c>
      <c r="F151" s="1" t="s">
        <v>519</v>
      </c>
      <c r="G151" s="1" t="s">
        <v>502</v>
      </c>
      <c r="H151" s="1" t="s">
        <v>520</v>
      </c>
      <c r="I151" s="1" t="s">
        <v>167</v>
      </c>
      <c r="J151" s="1" t="s">
        <v>168</v>
      </c>
      <c r="K151" s="8" t="s">
        <v>521</v>
      </c>
      <c r="L151" s="1">
        <v>-104.837722</v>
      </c>
      <c r="M151" s="1">
        <v>39.745148999999998</v>
      </c>
      <c r="N151" s="1">
        <v>-104.837722</v>
      </c>
      <c r="O151" s="1">
        <v>39.745148999999998</v>
      </c>
      <c r="P151" s="1">
        <v>9107</v>
      </c>
      <c r="Q151" s="9">
        <v>30836</v>
      </c>
      <c r="R151" s="9">
        <v>47324</v>
      </c>
      <c r="S151" s="1">
        <v>27962</v>
      </c>
      <c r="T151" s="1">
        <v>44114</v>
      </c>
      <c r="U151" s="1">
        <v>16208</v>
      </c>
      <c r="V151" s="1">
        <v>32360</v>
      </c>
      <c r="W151" s="1">
        <v>2</v>
      </c>
      <c r="X151" s="1">
        <v>2</v>
      </c>
      <c r="Y151" s="1">
        <v>7</v>
      </c>
      <c r="Z151" s="1">
        <v>1</v>
      </c>
      <c r="AA151" s="1">
        <v>1</v>
      </c>
      <c r="AB151" s="1">
        <v>61</v>
      </c>
      <c r="AC151" s="1">
        <v>14622</v>
      </c>
      <c r="AD151" s="1" t="s">
        <v>73</v>
      </c>
      <c r="AE151" s="1" t="b">
        <v>0</v>
      </c>
      <c r="AF151" s="1" t="s">
        <v>522</v>
      </c>
      <c r="AG151" s="12" t="s">
        <v>89</v>
      </c>
      <c r="AH151" s="1" t="s">
        <v>90</v>
      </c>
      <c r="AI151" s="1" t="s">
        <v>532</v>
      </c>
      <c r="AJ151" s="1" t="s">
        <v>89</v>
      </c>
      <c r="AK151" s="1" t="s">
        <v>83</v>
      </c>
      <c r="AL151" s="1" t="s">
        <v>110</v>
      </c>
      <c r="AM151" s="1" t="s">
        <v>100</v>
      </c>
      <c r="AN151" s="1" t="b">
        <v>0</v>
      </c>
      <c r="AO151" s="10" t="s">
        <v>533</v>
      </c>
      <c r="AP151" s="1">
        <v>0</v>
      </c>
      <c r="AQ151" s="1">
        <v>0</v>
      </c>
      <c r="AR151" s="1">
        <v>0</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t="b">
        <v>0</v>
      </c>
      <c r="BI151" s="1" t="b">
        <v>0</v>
      </c>
      <c r="BJ151" s="1">
        <v>7</v>
      </c>
      <c r="BK151" s="1" t="s">
        <v>89</v>
      </c>
      <c r="BL151" s="1">
        <v>210</v>
      </c>
      <c r="BM151" s="1">
        <v>210</v>
      </c>
      <c r="BN151" s="1">
        <v>0</v>
      </c>
      <c r="BO151" s="1" t="b">
        <v>0</v>
      </c>
    </row>
    <row r="152" spans="1:67" ht="15.75" customHeight="1">
      <c r="A152" s="1">
        <v>150</v>
      </c>
      <c r="B152" s="1">
        <v>764</v>
      </c>
      <c r="C152" s="1">
        <v>129020</v>
      </c>
      <c r="D152" s="1" t="s">
        <v>534</v>
      </c>
      <c r="E152" s="1" t="s">
        <v>535</v>
      </c>
      <c r="F152" s="1" t="s">
        <v>536</v>
      </c>
      <c r="G152" s="1" t="s">
        <v>537</v>
      </c>
      <c r="H152" s="1">
        <v>6269</v>
      </c>
      <c r="I152" s="1" t="s">
        <v>538</v>
      </c>
      <c r="J152" s="1" t="s">
        <v>539</v>
      </c>
      <c r="K152" s="8" t="s">
        <v>540</v>
      </c>
      <c r="L152" s="1">
        <v>-72.249948000000003</v>
      </c>
      <c r="M152" s="1">
        <v>41.809097999999999</v>
      </c>
      <c r="N152" s="1">
        <v>-72.714965000000007</v>
      </c>
      <c r="O152" s="1">
        <v>41.796484999999997</v>
      </c>
      <c r="P152" s="1">
        <v>14880</v>
      </c>
      <c r="Q152" s="1">
        <v>31044</v>
      </c>
      <c r="R152" s="1">
        <v>53112</v>
      </c>
      <c r="S152" s="1">
        <v>31044</v>
      </c>
      <c r="T152" s="1">
        <v>53112</v>
      </c>
      <c r="U152" s="1">
        <v>18480</v>
      </c>
      <c r="V152" s="1">
        <v>40548</v>
      </c>
      <c r="W152" s="1">
        <v>2</v>
      </c>
      <c r="X152" s="1">
        <v>2</v>
      </c>
      <c r="Y152" s="1">
        <v>1</v>
      </c>
      <c r="Z152" s="1">
        <v>1</v>
      </c>
      <c r="AA152" s="1">
        <v>1</v>
      </c>
      <c r="AB152" s="1">
        <v>49</v>
      </c>
      <c r="AC152" s="1">
        <v>19324</v>
      </c>
      <c r="AD152" s="1" t="s">
        <v>73</v>
      </c>
      <c r="AE152" s="1" t="b">
        <v>1</v>
      </c>
      <c r="AF152" s="1" t="s">
        <v>541</v>
      </c>
      <c r="AG152" s="12" t="s">
        <v>542</v>
      </c>
      <c r="AH152" s="1" t="s">
        <v>76</v>
      </c>
      <c r="AI152" s="1" t="s">
        <v>194</v>
      </c>
      <c r="AJ152" s="1" t="s">
        <v>94</v>
      </c>
      <c r="AK152" s="1" t="s">
        <v>83</v>
      </c>
      <c r="AL152" s="1" t="s">
        <v>36</v>
      </c>
      <c r="AM152" s="1" t="s">
        <v>96</v>
      </c>
      <c r="AN152" s="1" t="b">
        <v>0</v>
      </c>
      <c r="AO152" s="10" t="s">
        <v>543</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t="b">
        <v>1</v>
      </c>
      <c r="BI152" s="1" t="b">
        <v>0</v>
      </c>
      <c r="BJ152" s="1">
        <v>1</v>
      </c>
      <c r="BK152" s="1" t="s">
        <v>94</v>
      </c>
      <c r="BL152" s="1">
        <v>295</v>
      </c>
      <c r="BM152" s="1">
        <v>295</v>
      </c>
      <c r="BN152" s="1">
        <v>0</v>
      </c>
      <c r="BO152" s="1" t="b">
        <v>0</v>
      </c>
    </row>
    <row r="153" spans="1:67" ht="15.75" customHeight="1">
      <c r="A153" s="1">
        <v>151</v>
      </c>
      <c r="B153" s="1">
        <v>794</v>
      </c>
      <c r="C153" s="1">
        <v>129525</v>
      </c>
      <c r="D153" s="1" t="s">
        <v>544</v>
      </c>
      <c r="E153" s="1" t="s">
        <v>545</v>
      </c>
      <c r="F153" s="1" t="s">
        <v>546</v>
      </c>
      <c r="G153" s="1" t="s">
        <v>537</v>
      </c>
      <c r="H153" s="1" t="s">
        <v>547</v>
      </c>
      <c r="I153" s="1" t="s">
        <v>538</v>
      </c>
      <c r="J153" s="1" t="s">
        <v>539</v>
      </c>
      <c r="K153" s="8" t="s">
        <v>548</v>
      </c>
      <c r="L153" s="1">
        <v>-72.714965000000007</v>
      </c>
      <c r="M153" s="1">
        <v>41.796484999999997</v>
      </c>
      <c r="N153" s="1">
        <v>-72.714965000000007</v>
      </c>
      <c r="O153" s="1">
        <v>41.796484999999997</v>
      </c>
      <c r="P153" s="1">
        <v>38910</v>
      </c>
      <c r="Q153" s="1">
        <v>54662</v>
      </c>
      <c r="R153" s="1">
        <v>54662</v>
      </c>
      <c r="S153" s="1">
        <v>55086</v>
      </c>
      <c r="T153" s="1">
        <v>55086</v>
      </c>
      <c r="U153" s="1">
        <v>42740</v>
      </c>
      <c r="V153" s="1">
        <v>42740</v>
      </c>
      <c r="W153" s="1">
        <v>2</v>
      </c>
      <c r="X153" s="1">
        <v>2</v>
      </c>
      <c r="Y153" s="1">
        <v>1</v>
      </c>
      <c r="Z153" s="1">
        <v>2</v>
      </c>
      <c r="AA153" s="1">
        <v>2</v>
      </c>
      <c r="AB153" s="1">
        <v>72</v>
      </c>
      <c r="AC153" s="1">
        <v>5150</v>
      </c>
      <c r="AD153" s="1" t="s">
        <v>123</v>
      </c>
      <c r="AE153" s="1" t="b">
        <v>0</v>
      </c>
      <c r="AF153" s="1" t="s">
        <v>549</v>
      </c>
      <c r="AG153" s="1" t="s">
        <v>89</v>
      </c>
      <c r="AH153" s="1" t="s">
        <v>550</v>
      </c>
      <c r="AI153" s="1" t="s">
        <v>172</v>
      </c>
      <c r="AJ153" s="1" t="s">
        <v>89</v>
      </c>
      <c r="AK153" s="1" t="s">
        <v>79</v>
      </c>
      <c r="AL153" s="1" t="s">
        <v>36</v>
      </c>
      <c r="AM153" s="1" t="s">
        <v>92</v>
      </c>
      <c r="AN153" s="1" t="b">
        <v>0</v>
      </c>
      <c r="AO153" s="10" t="s">
        <v>551</v>
      </c>
      <c r="AP153" s="1">
        <v>1</v>
      </c>
      <c r="AQ153" s="1">
        <v>0</v>
      </c>
      <c r="AR153" s="1">
        <v>0</v>
      </c>
      <c r="AS153" s="1">
        <v>0</v>
      </c>
      <c r="AT153" s="1">
        <v>0</v>
      </c>
      <c r="AU153" s="1">
        <v>0</v>
      </c>
      <c r="AV153" s="1">
        <v>0</v>
      </c>
      <c r="AW153" s="1">
        <v>0</v>
      </c>
      <c r="AX153" s="1">
        <v>0</v>
      </c>
      <c r="AY153" s="1">
        <v>0</v>
      </c>
      <c r="AZ153" s="1">
        <v>0</v>
      </c>
      <c r="BA153" s="1">
        <v>0</v>
      </c>
      <c r="BB153" s="1">
        <v>0</v>
      </c>
      <c r="BC153" s="1">
        <v>0</v>
      </c>
      <c r="BD153" s="1">
        <v>1</v>
      </c>
      <c r="BE153" s="1">
        <v>0</v>
      </c>
      <c r="BF153" s="1">
        <v>0</v>
      </c>
      <c r="BG153" s="1">
        <v>0</v>
      </c>
      <c r="BH153" s="1" t="b">
        <v>1</v>
      </c>
      <c r="BI153" s="1" t="b">
        <v>0</v>
      </c>
      <c r="BJ153" s="1">
        <v>2</v>
      </c>
      <c r="BK153" s="1" t="s">
        <v>89</v>
      </c>
      <c r="BL153" s="1">
        <v>295</v>
      </c>
      <c r="BM153" s="1">
        <v>295</v>
      </c>
      <c r="BN153" s="1">
        <v>0</v>
      </c>
      <c r="BO153" s="1" t="b">
        <v>0</v>
      </c>
    </row>
    <row r="154" spans="1:67" ht="15.75" customHeight="1">
      <c r="A154" s="1">
        <v>152</v>
      </c>
      <c r="B154" s="1">
        <v>795</v>
      </c>
      <c r="C154" s="1">
        <v>129525</v>
      </c>
      <c r="D154" s="1" t="s">
        <v>544</v>
      </c>
      <c r="E154" s="1" t="s">
        <v>545</v>
      </c>
      <c r="F154" s="1" t="s">
        <v>546</v>
      </c>
      <c r="G154" s="1" t="s">
        <v>537</v>
      </c>
      <c r="H154" s="1" t="s">
        <v>547</v>
      </c>
      <c r="I154" s="1" t="s">
        <v>538</v>
      </c>
      <c r="J154" s="1" t="s">
        <v>539</v>
      </c>
      <c r="K154" s="8" t="s">
        <v>548</v>
      </c>
      <c r="L154" s="1">
        <v>-72.714965000000007</v>
      </c>
      <c r="M154" s="1">
        <v>41.796484999999997</v>
      </c>
      <c r="N154" s="1">
        <v>-72.714965000000007</v>
      </c>
      <c r="O154" s="1">
        <v>41.796484999999997</v>
      </c>
      <c r="P154" s="1">
        <v>38910</v>
      </c>
      <c r="Q154" s="1">
        <v>54662</v>
      </c>
      <c r="R154" s="1">
        <v>54662</v>
      </c>
      <c r="S154" s="1">
        <v>55086</v>
      </c>
      <c r="T154" s="1">
        <v>55086</v>
      </c>
      <c r="U154" s="1">
        <v>42740</v>
      </c>
      <c r="V154" s="1">
        <v>42740</v>
      </c>
      <c r="W154" s="1">
        <v>2</v>
      </c>
      <c r="X154" s="1">
        <v>2</v>
      </c>
      <c r="Y154" s="1">
        <v>1</v>
      </c>
      <c r="Z154" s="1">
        <v>2</v>
      </c>
      <c r="AA154" s="1">
        <v>2</v>
      </c>
      <c r="AB154" s="1">
        <v>72</v>
      </c>
      <c r="AC154" s="1">
        <v>5150</v>
      </c>
      <c r="AD154" s="1" t="s">
        <v>123</v>
      </c>
      <c r="AE154" s="1" t="b">
        <v>0</v>
      </c>
      <c r="AF154" s="1" t="s">
        <v>549</v>
      </c>
      <c r="AG154" s="1" t="s">
        <v>89</v>
      </c>
      <c r="AH154" s="1" t="s">
        <v>550</v>
      </c>
      <c r="AI154" s="1" t="s">
        <v>552</v>
      </c>
      <c r="AJ154" s="1" t="s">
        <v>89</v>
      </c>
      <c r="AK154" s="1" t="s">
        <v>83</v>
      </c>
      <c r="AL154" s="1" t="s">
        <v>110</v>
      </c>
      <c r="AM154" s="1" t="s">
        <v>100</v>
      </c>
      <c r="AN154" s="1" t="b">
        <v>0</v>
      </c>
      <c r="AO154" s="10" t="s">
        <v>553</v>
      </c>
      <c r="AP154" s="1">
        <v>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t="b">
        <v>0</v>
      </c>
      <c r="BI154" s="1" t="b">
        <v>0</v>
      </c>
      <c r="BJ154" s="1">
        <v>2</v>
      </c>
      <c r="BK154" s="1" t="s">
        <v>89</v>
      </c>
      <c r="BL154" s="1">
        <v>295</v>
      </c>
      <c r="BM154" s="1">
        <v>295</v>
      </c>
      <c r="BN154" s="1">
        <v>0</v>
      </c>
      <c r="BO154" s="1" t="b">
        <v>0</v>
      </c>
    </row>
    <row r="155" spans="1:67" ht="15.75" customHeight="1">
      <c r="A155" s="1">
        <v>153</v>
      </c>
      <c r="B155" s="1">
        <v>1125</v>
      </c>
      <c r="C155" s="1">
        <v>130794</v>
      </c>
      <c r="D155" s="1" t="s">
        <v>554</v>
      </c>
      <c r="E155" s="1" t="s">
        <v>555</v>
      </c>
      <c r="F155" s="1" t="s">
        <v>556</v>
      </c>
      <c r="G155" s="1" t="s">
        <v>537</v>
      </c>
      <c r="H155" s="1">
        <v>6520</v>
      </c>
      <c r="I155" s="1" t="s">
        <v>538</v>
      </c>
      <c r="J155" s="1" t="s">
        <v>539</v>
      </c>
      <c r="K155" s="8" t="s">
        <v>557</v>
      </c>
      <c r="L155" s="1">
        <v>-72.926687999999999</v>
      </c>
      <c r="M155" s="1">
        <v>41.311157999999999</v>
      </c>
      <c r="N155" s="1">
        <v>-72.926687999999999</v>
      </c>
      <c r="O155" s="1">
        <v>41.311157999999999</v>
      </c>
      <c r="P155" s="1">
        <v>51400</v>
      </c>
      <c r="Q155" s="1">
        <v>71290</v>
      </c>
      <c r="R155" s="1">
        <v>71290</v>
      </c>
      <c r="S155" s="9">
        <v>77050</v>
      </c>
      <c r="T155" s="9">
        <v>77050</v>
      </c>
      <c r="U155" s="9" t="s">
        <v>244</v>
      </c>
      <c r="V155" s="9" t="s">
        <v>244</v>
      </c>
      <c r="W155" s="1">
        <v>2</v>
      </c>
      <c r="X155" s="1">
        <v>2</v>
      </c>
      <c r="Y155" s="1">
        <v>1</v>
      </c>
      <c r="Z155" s="1">
        <v>2</v>
      </c>
      <c r="AA155" s="1">
        <v>2</v>
      </c>
      <c r="AB155" s="1">
        <v>6</v>
      </c>
      <c r="AC155" s="1">
        <v>5472</v>
      </c>
      <c r="AD155" s="1" t="s">
        <v>123</v>
      </c>
      <c r="AE155" s="1" t="b">
        <v>0</v>
      </c>
      <c r="AF155" s="1" t="s">
        <v>245</v>
      </c>
      <c r="AG155" s="9" t="s">
        <v>89</v>
      </c>
      <c r="AH155" s="1" t="s">
        <v>90</v>
      </c>
      <c r="AI155" s="1" t="s">
        <v>172</v>
      </c>
      <c r="AJ155" s="1" t="s">
        <v>89</v>
      </c>
      <c r="AK155" s="1" t="s">
        <v>79</v>
      </c>
      <c r="AL155" s="1" t="s">
        <v>36</v>
      </c>
      <c r="AM155" s="1" t="s">
        <v>92</v>
      </c>
      <c r="AN155" s="1" t="b">
        <v>1</v>
      </c>
      <c r="AO155" s="10" t="s">
        <v>558</v>
      </c>
      <c r="AP155" s="1">
        <v>0</v>
      </c>
      <c r="AQ155" s="1">
        <v>0</v>
      </c>
      <c r="AR155" s="1">
        <v>1</v>
      </c>
      <c r="AS155" s="1">
        <v>2</v>
      </c>
      <c r="AT155" s="1">
        <v>1</v>
      </c>
      <c r="AU155" s="1">
        <v>0</v>
      </c>
      <c r="AV155" s="1">
        <v>0</v>
      </c>
      <c r="AW155" s="1">
        <v>0</v>
      </c>
      <c r="AX155" s="1">
        <v>0</v>
      </c>
      <c r="AY155" s="1">
        <v>0</v>
      </c>
      <c r="AZ155" s="1">
        <v>0</v>
      </c>
      <c r="BA155" s="1">
        <v>0</v>
      </c>
      <c r="BB155" s="1">
        <v>0</v>
      </c>
      <c r="BC155" s="1">
        <v>1</v>
      </c>
      <c r="BD155" s="1">
        <v>0</v>
      </c>
      <c r="BE155" s="1">
        <v>0</v>
      </c>
      <c r="BF155" s="1">
        <v>0</v>
      </c>
      <c r="BG155" s="1">
        <v>1</v>
      </c>
      <c r="BH155" s="1" t="b">
        <v>1</v>
      </c>
      <c r="BI155" s="1" t="b">
        <v>0</v>
      </c>
      <c r="BJ155" s="1">
        <v>3</v>
      </c>
      <c r="BK155" s="1" t="s">
        <v>89</v>
      </c>
      <c r="BL155" s="1">
        <v>295</v>
      </c>
      <c r="BM155" s="1">
        <v>295</v>
      </c>
      <c r="BN155" s="1">
        <v>3</v>
      </c>
      <c r="BO155" s="1" t="b">
        <v>1</v>
      </c>
    </row>
    <row r="156" spans="1:67" ht="15.75" customHeight="1">
      <c r="A156" s="1">
        <v>154</v>
      </c>
      <c r="B156" s="1">
        <v>1126</v>
      </c>
      <c r="C156" s="1">
        <v>130794</v>
      </c>
      <c r="D156" s="1" t="s">
        <v>554</v>
      </c>
      <c r="E156" s="1" t="s">
        <v>555</v>
      </c>
      <c r="F156" s="1" t="s">
        <v>556</v>
      </c>
      <c r="G156" s="1" t="s">
        <v>537</v>
      </c>
      <c r="H156" s="1">
        <v>6520</v>
      </c>
      <c r="I156" s="1" t="s">
        <v>538</v>
      </c>
      <c r="J156" s="1" t="s">
        <v>539</v>
      </c>
      <c r="K156" s="8" t="s">
        <v>557</v>
      </c>
      <c r="L156" s="1">
        <v>-72.926687999999999</v>
      </c>
      <c r="M156" s="1">
        <v>41.311157999999999</v>
      </c>
      <c r="N156" s="1">
        <v>-72.926687999999999</v>
      </c>
      <c r="O156" s="1">
        <v>41.311157999999999</v>
      </c>
      <c r="P156" s="1">
        <v>51400</v>
      </c>
      <c r="Q156" s="1">
        <v>71290</v>
      </c>
      <c r="R156" s="1">
        <v>71290</v>
      </c>
      <c r="S156" s="9">
        <v>77050</v>
      </c>
      <c r="T156" s="9">
        <v>77050</v>
      </c>
      <c r="U156" s="9" t="s">
        <v>244</v>
      </c>
      <c r="V156" s="9" t="s">
        <v>244</v>
      </c>
      <c r="W156" s="1">
        <v>2</v>
      </c>
      <c r="X156" s="1">
        <v>2</v>
      </c>
      <c r="Y156" s="1">
        <v>1</v>
      </c>
      <c r="Z156" s="1">
        <v>2</v>
      </c>
      <c r="AA156" s="1">
        <v>2</v>
      </c>
      <c r="AB156" s="1">
        <v>6</v>
      </c>
      <c r="AC156" s="1">
        <v>5472</v>
      </c>
      <c r="AD156" s="1" t="s">
        <v>123</v>
      </c>
      <c r="AE156" s="1" t="b">
        <v>0</v>
      </c>
      <c r="AF156" s="1" t="s">
        <v>245</v>
      </c>
      <c r="AG156" s="9" t="s">
        <v>89</v>
      </c>
      <c r="AH156" s="1" t="s">
        <v>90</v>
      </c>
      <c r="AI156" s="1" t="s">
        <v>559</v>
      </c>
      <c r="AJ156" s="1" t="s">
        <v>114</v>
      </c>
      <c r="AK156" s="1" t="s">
        <v>79</v>
      </c>
      <c r="AL156" s="1" t="s">
        <v>206</v>
      </c>
      <c r="AM156" s="1" t="s">
        <v>100</v>
      </c>
      <c r="AN156" s="1" t="b">
        <v>0</v>
      </c>
      <c r="AO156" s="10" t="s">
        <v>558</v>
      </c>
      <c r="AP156" s="1">
        <v>0</v>
      </c>
      <c r="AQ156" s="1">
        <v>0</v>
      </c>
      <c r="AR156" s="1">
        <v>1</v>
      </c>
      <c r="AS156" s="1">
        <v>0</v>
      </c>
      <c r="AT156" s="1">
        <v>0</v>
      </c>
      <c r="AU156" s="1">
        <v>0</v>
      </c>
      <c r="AV156" s="1">
        <v>0</v>
      </c>
      <c r="AW156" s="1">
        <v>0</v>
      </c>
      <c r="AX156" s="1">
        <v>0</v>
      </c>
      <c r="AY156" s="1">
        <v>0</v>
      </c>
      <c r="AZ156" s="1">
        <v>0</v>
      </c>
      <c r="BA156" s="1">
        <v>0</v>
      </c>
      <c r="BB156" s="1">
        <v>0</v>
      </c>
      <c r="BC156" s="1">
        <v>0</v>
      </c>
      <c r="BD156" s="1">
        <v>1</v>
      </c>
      <c r="BE156" s="1">
        <v>0</v>
      </c>
      <c r="BF156" s="1">
        <v>0</v>
      </c>
      <c r="BG156" s="1">
        <v>0</v>
      </c>
      <c r="BH156" s="1" t="b">
        <v>0</v>
      </c>
      <c r="BI156" s="1" t="b">
        <v>0</v>
      </c>
      <c r="BJ156" s="1">
        <v>3</v>
      </c>
      <c r="BK156" s="1" t="s">
        <v>117</v>
      </c>
      <c r="BL156" s="1">
        <v>295</v>
      </c>
      <c r="BM156" s="1">
        <v>295</v>
      </c>
      <c r="BN156" s="1">
        <v>1</v>
      </c>
      <c r="BO156" s="1" t="b">
        <v>1</v>
      </c>
    </row>
    <row r="157" spans="1:67" ht="15.75" customHeight="1">
      <c r="A157" s="1">
        <v>155</v>
      </c>
      <c r="B157" s="1">
        <v>1127</v>
      </c>
      <c r="C157" s="1">
        <v>130794</v>
      </c>
      <c r="D157" s="1" t="s">
        <v>554</v>
      </c>
      <c r="E157" s="1" t="s">
        <v>555</v>
      </c>
      <c r="F157" s="1" t="s">
        <v>556</v>
      </c>
      <c r="G157" s="1" t="s">
        <v>537</v>
      </c>
      <c r="H157" s="1">
        <v>6520</v>
      </c>
      <c r="I157" s="1" t="s">
        <v>538</v>
      </c>
      <c r="J157" s="1" t="s">
        <v>539</v>
      </c>
      <c r="K157" s="8" t="s">
        <v>557</v>
      </c>
      <c r="L157" s="1">
        <v>-72.926687999999999</v>
      </c>
      <c r="M157" s="1">
        <v>41.311157999999999</v>
      </c>
      <c r="N157" s="1">
        <v>-72.926687999999999</v>
      </c>
      <c r="O157" s="1">
        <v>41.311157999999999</v>
      </c>
      <c r="P157" s="1">
        <v>51400</v>
      </c>
      <c r="Q157" s="1">
        <v>71290</v>
      </c>
      <c r="R157" s="1">
        <v>71290</v>
      </c>
      <c r="S157" s="9">
        <v>77050</v>
      </c>
      <c r="T157" s="9">
        <v>77050</v>
      </c>
      <c r="U157" s="9" t="s">
        <v>244</v>
      </c>
      <c r="V157" s="9" t="s">
        <v>244</v>
      </c>
      <c r="W157" s="1">
        <v>2</v>
      </c>
      <c r="X157" s="1">
        <v>2</v>
      </c>
      <c r="Y157" s="1">
        <v>1</v>
      </c>
      <c r="Z157" s="1">
        <v>2</v>
      </c>
      <c r="AA157" s="1">
        <v>2</v>
      </c>
      <c r="AB157" s="1">
        <v>6</v>
      </c>
      <c r="AC157" s="1">
        <v>5472</v>
      </c>
      <c r="AD157" s="1" t="s">
        <v>123</v>
      </c>
      <c r="AE157" s="1" t="b">
        <v>0</v>
      </c>
      <c r="AF157" s="1" t="s">
        <v>245</v>
      </c>
      <c r="AG157" s="9" t="s">
        <v>89</v>
      </c>
      <c r="AH157" s="1" t="s">
        <v>90</v>
      </c>
      <c r="AI157" s="1" t="s">
        <v>405</v>
      </c>
      <c r="AJ157" s="1" t="s">
        <v>89</v>
      </c>
      <c r="AK157" s="1" t="s">
        <v>179</v>
      </c>
      <c r="AL157" s="1" t="s">
        <v>179</v>
      </c>
      <c r="AM157" s="1" t="s">
        <v>100</v>
      </c>
      <c r="AN157" s="1" t="b">
        <v>0</v>
      </c>
      <c r="AO157" s="10" t="s">
        <v>558</v>
      </c>
      <c r="AP157" s="1">
        <v>0</v>
      </c>
      <c r="AQ157" s="1">
        <v>0</v>
      </c>
      <c r="AR157" s="1">
        <v>0</v>
      </c>
      <c r="AS157" s="1">
        <v>0</v>
      </c>
      <c r="AT157" s="1">
        <v>0</v>
      </c>
      <c r="AU157" s="1">
        <v>0</v>
      </c>
      <c r="AV157" s="1">
        <v>0</v>
      </c>
      <c r="AW157" s="1">
        <v>0</v>
      </c>
      <c r="AX157" s="1">
        <v>0</v>
      </c>
      <c r="AY157" s="1">
        <v>0</v>
      </c>
      <c r="AZ157" s="1">
        <v>0</v>
      </c>
      <c r="BA157" s="1">
        <v>0</v>
      </c>
      <c r="BB157" s="1">
        <v>0</v>
      </c>
      <c r="BC157" s="1">
        <v>0</v>
      </c>
      <c r="BD157" s="1">
        <v>0</v>
      </c>
      <c r="BE157" s="1">
        <v>0</v>
      </c>
      <c r="BF157" s="18">
        <v>0</v>
      </c>
      <c r="BG157" s="1">
        <v>0</v>
      </c>
      <c r="BH157" s="1" t="b">
        <v>0</v>
      </c>
      <c r="BI157" s="1" t="b">
        <v>0</v>
      </c>
      <c r="BJ157" s="1">
        <v>3</v>
      </c>
      <c r="BK157" s="1" t="s">
        <v>89</v>
      </c>
      <c r="BL157" s="1">
        <v>295</v>
      </c>
      <c r="BM157" s="1">
        <v>295</v>
      </c>
      <c r="BN157" s="1">
        <v>0</v>
      </c>
      <c r="BO157" s="1" t="b">
        <v>0</v>
      </c>
    </row>
    <row r="158" spans="1:67" ht="15.75" customHeight="1">
      <c r="A158" s="1">
        <v>156</v>
      </c>
      <c r="B158" s="1">
        <v>128</v>
      </c>
      <c r="C158" s="1">
        <v>131283</v>
      </c>
      <c r="D158" s="1" t="s">
        <v>560</v>
      </c>
      <c r="E158" s="1" t="s">
        <v>561</v>
      </c>
      <c r="F158" s="1" t="s">
        <v>562</v>
      </c>
      <c r="G158" s="1" t="s">
        <v>563</v>
      </c>
      <c r="H158" s="1">
        <v>20064</v>
      </c>
      <c r="I158" s="1" t="s">
        <v>70</v>
      </c>
      <c r="J158" s="1" t="s">
        <v>564</v>
      </c>
      <c r="K158" s="8" t="s">
        <v>565</v>
      </c>
      <c r="L158" s="1">
        <v>-76.998960999999994</v>
      </c>
      <c r="M158" s="1">
        <v>38.935796000000003</v>
      </c>
      <c r="N158" s="1">
        <v>-76.998960999999994</v>
      </c>
      <c r="O158" s="1">
        <v>38.935796000000003</v>
      </c>
      <c r="P158" s="1">
        <v>44060</v>
      </c>
      <c r="Q158" s="1">
        <v>62482</v>
      </c>
      <c r="R158" s="1">
        <v>62482</v>
      </c>
      <c r="S158" s="1">
        <v>62482</v>
      </c>
      <c r="T158" s="1">
        <v>62482</v>
      </c>
      <c r="U158" s="1">
        <v>48166</v>
      </c>
      <c r="V158" s="1">
        <v>48166</v>
      </c>
      <c r="W158" s="1">
        <v>2</v>
      </c>
      <c r="X158" s="1">
        <v>2</v>
      </c>
      <c r="Y158" s="1">
        <v>2</v>
      </c>
      <c r="Z158" s="1">
        <v>2</v>
      </c>
      <c r="AA158" s="1">
        <v>2</v>
      </c>
      <c r="AB158" s="1">
        <v>80</v>
      </c>
      <c r="AC158" s="1">
        <v>3241</v>
      </c>
      <c r="AD158" s="1" t="s">
        <v>123</v>
      </c>
      <c r="AE158" s="1" t="b">
        <v>0</v>
      </c>
      <c r="AF158" s="1" t="s">
        <v>566</v>
      </c>
      <c r="AG158" s="9" t="s">
        <v>244</v>
      </c>
      <c r="AH158" s="1" t="s">
        <v>90</v>
      </c>
      <c r="AI158" s="1" t="s">
        <v>567</v>
      </c>
      <c r="AJ158" s="1" t="s">
        <v>89</v>
      </c>
      <c r="AK158" s="1" t="s">
        <v>79</v>
      </c>
      <c r="AL158" s="1" t="s">
        <v>36</v>
      </c>
      <c r="AM158" s="1" t="s">
        <v>92</v>
      </c>
      <c r="AN158" s="1" t="b">
        <v>0</v>
      </c>
      <c r="AO158" s="10" t="s">
        <v>568</v>
      </c>
      <c r="AP158" s="1">
        <v>0</v>
      </c>
      <c r="AQ158" s="1">
        <v>0</v>
      </c>
      <c r="AR158" s="1">
        <v>3</v>
      </c>
      <c r="AS158" s="1">
        <v>0</v>
      </c>
      <c r="AT158" s="1">
        <v>0</v>
      </c>
      <c r="AU158" s="1">
        <v>0</v>
      </c>
      <c r="AV158" s="1">
        <v>0</v>
      </c>
      <c r="AW158" s="1">
        <v>0</v>
      </c>
      <c r="AX158" s="1">
        <v>0</v>
      </c>
      <c r="AY158" s="1">
        <v>0</v>
      </c>
      <c r="AZ158" s="1">
        <v>0</v>
      </c>
      <c r="BA158" s="1">
        <v>1</v>
      </c>
      <c r="BB158" s="1">
        <v>1</v>
      </c>
      <c r="BC158" s="1">
        <v>1</v>
      </c>
      <c r="BD158" s="1">
        <v>0</v>
      </c>
      <c r="BE158" s="1">
        <v>0</v>
      </c>
      <c r="BF158" s="1">
        <v>0</v>
      </c>
      <c r="BG158" s="1">
        <v>0</v>
      </c>
      <c r="BH158" s="1" t="b">
        <v>1</v>
      </c>
      <c r="BI158" s="1" t="b">
        <v>0</v>
      </c>
      <c r="BJ158" s="1">
        <v>8</v>
      </c>
      <c r="BK158" s="1" t="s">
        <v>89</v>
      </c>
      <c r="BL158" s="1">
        <v>363</v>
      </c>
      <c r="BM158" s="1">
        <v>363</v>
      </c>
      <c r="BN158" s="1">
        <v>3</v>
      </c>
      <c r="BO158" s="1" t="b">
        <v>1</v>
      </c>
    </row>
    <row r="159" spans="1:67" ht="15.75" customHeight="1">
      <c r="A159" s="1">
        <v>157</v>
      </c>
      <c r="B159" s="1">
        <v>129</v>
      </c>
      <c r="C159" s="1">
        <v>131283</v>
      </c>
      <c r="D159" s="1" t="s">
        <v>560</v>
      </c>
      <c r="E159" s="1" t="s">
        <v>561</v>
      </c>
      <c r="F159" s="1" t="s">
        <v>562</v>
      </c>
      <c r="G159" s="1" t="s">
        <v>563</v>
      </c>
      <c r="H159" s="1">
        <v>20064</v>
      </c>
      <c r="I159" s="1" t="s">
        <v>70</v>
      </c>
      <c r="J159" s="1" t="s">
        <v>564</v>
      </c>
      <c r="K159" s="8" t="s">
        <v>565</v>
      </c>
      <c r="L159" s="1">
        <v>-76.998960999999994</v>
      </c>
      <c r="M159" s="1">
        <v>38.935796000000003</v>
      </c>
      <c r="N159" s="1">
        <v>-76.998960999999994</v>
      </c>
      <c r="O159" s="1">
        <v>38.935796000000003</v>
      </c>
      <c r="P159" s="1">
        <v>44060</v>
      </c>
      <c r="Q159" s="1">
        <v>62482</v>
      </c>
      <c r="R159" s="1">
        <v>62482</v>
      </c>
      <c r="S159" s="1">
        <v>62482</v>
      </c>
      <c r="T159" s="1">
        <v>62482</v>
      </c>
      <c r="U159" s="1">
        <v>48166</v>
      </c>
      <c r="V159" s="1">
        <v>48166</v>
      </c>
      <c r="W159" s="1">
        <v>2</v>
      </c>
      <c r="X159" s="1">
        <v>2</v>
      </c>
      <c r="Y159" s="1">
        <v>2</v>
      </c>
      <c r="Z159" s="1">
        <v>2</v>
      </c>
      <c r="AA159" s="1">
        <v>2</v>
      </c>
      <c r="AB159" s="1">
        <v>80</v>
      </c>
      <c r="AC159" s="1">
        <v>3241</v>
      </c>
      <c r="AD159" s="1" t="s">
        <v>123</v>
      </c>
      <c r="AE159" s="1" t="b">
        <v>0</v>
      </c>
      <c r="AF159" s="1" t="s">
        <v>566</v>
      </c>
      <c r="AG159" s="9" t="s">
        <v>244</v>
      </c>
      <c r="AH159" s="1" t="s">
        <v>90</v>
      </c>
      <c r="AI159" s="1" t="s">
        <v>532</v>
      </c>
      <c r="AJ159" s="1" t="s">
        <v>89</v>
      </c>
      <c r="AK159" s="1" t="s">
        <v>83</v>
      </c>
      <c r="AL159" s="1" t="s">
        <v>110</v>
      </c>
      <c r="AM159" s="1" t="s">
        <v>100</v>
      </c>
      <c r="AN159" s="1" t="b">
        <v>0</v>
      </c>
      <c r="AO159" s="10" t="s">
        <v>569</v>
      </c>
      <c r="AP159" s="1">
        <v>0</v>
      </c>
      <c r="AQ159" s="1">
        <v>1</v>
      </c>
      <c r="AR159" s="1">
        <v>0</v>
      </c>
      <c r="AS159" s="1">
        <v>0</v>
      </c>
      <c r="AT159" s="1">
        <v>0</v>
      </c>
      <c r="AU159" s="1">
        <v>0</v>
      </c>
      <c r="AV159" s="1">
        <v>0</v>
      </c>
      <c r="AW159" s="1">
        <v>0</v>
      </c>
      <c r="AX159" s="1">
        <v>0</v>
      </c>
      <c r="AY159" s="1">
        <v>0</v>
      </c>
      <c r="AZ159" s="1">
        <v>0</v>
      </c>
      <c r="BA159" s="1">
        <v>1</v>
      </c>
      <c r="BB159" s="1">
        <v>0</v>
      </c>
      <c r="BC159" s="1">
        <v>0</v>
      </c>
      <c r="BD159" s="1">
        <v>0</v>
      </c>
      <c r="BE159" s="1">
        <v>0</v>
      </c>
      <c r="BF159" s="1">
        <v>0</v>
      </c>
      <c r="BG159" s="1">
        <v>0</v>
      </c>
      <c r="BH159" s="1" t="b">
        <v>0</v>
      </c>
      <c r="BI159" s="1" t="b">
        <v>0</v>
      </c>
      <c r="BJ159" s="1">
        <v>8</v>
      </c>
      <c r="BK159" s="1" t="s">
        <v>89</v>
      </c>
      <c r="BL159" s="1">
        <v>363</v>
      </c>
      <c r="BM159" s="1">
        <v>363</v>
      </c>
      <c r="BN159" s="1">
        <v>0</v>
      </c>
      <c r="BO159" s="1" t="b">
        <v>0</v>
      </c>
    </row>
    <row r="160" spans="1:67" ht="15.75" customHeight="1">
      <c r="A160" s="1">
        <v>158</v>
      </c>
      <c r="B160" s="1">
        <v>130</v>
      </c>
      <c r="C160" s="1">
        <v>131283</v>
      </c>
      <c r="D160" s="1" t="s">
        <v>560</v>
      </c>
      <c r="E160" s="1" t="s">
        <v>561</v>
      </c>
      <c r="F160" s="1" t="s">
        <v>562</v>
      </c>
      <c r="G160" s="1" t="s">
        <v>563</v>
      </c>
      <c r="H160" s="1">
        <v>20064</v>
      </c>
      <c r="I160" s="1" t="s">
        <v>70</v>
      </c>
      <c r="J160" s="1" t="s">
        <v>564</v>
      </c>
      <c r="K160" s="8" t="s">
        <v>565</v>
      </c>
      <c r="L160" s="1">
        <v>-76.998960999999994</v>
      </c>
      <c r="M160" s="1">
        <v>38.935796000000003</v>
      </c>
      <c r="N160" s="1">
        <v>-76.998960999999994</v>
      </c>
      <c r="O160" s="1">
        <v>38.935796000000003</v>
      </c>
      <c r="P160" s="1">
        <v>44060</v>
      </c>
      <c r="Q160" s="1">
        <v>62482</v>
      </c>
      <c r="R160" s="1">
        <v>62482</v>
      </c>
      <c r="S160" s="1">
        <v>62482</v>
      </c>
      <c r="T160" s="1">
        <v>62482</v>
      </c>
      <c r="U160" s="1">
        <v>48166</v>
      </c>
      <c r="V160" s="1">
        <v>48166</v>
      </c>
      <c r="W160" s="1">
        <v>2</v>
      </c>
      <c r="X160" s="1">
        <v>2</v>
      </c>
      <c r="Y160" s="1">
        <v>2</v>
      </c>
      <c r="Z160" s="1">
        <v>2</v>
      </c>
      <c r="AA160" s="1">
        <v>2</v>
      </c>
      <c r="AB160" s="1">
        <v>80</v>
      </c>
      <c r="AC160" s="1">
        <v>3241</v>
      </c>
      <c r="AD160" s="1" t="s">
        <v>123</v>
      </c>
      <c r="AE160" s="1" t="b">
        <v>0</v>
      </c>
      <c r="AF160" s="1" t="s">
        <v>566</v>
      </c>
      <c r="AG160" s="9" t="s">
        <v>244</v>
      </c>
      <c r="AH160" s="1" t="s">
        <v>90</v>
      </c>
      <c r="AI160" s="1" t="s">
        <v>451</v>
      </c>
      <c r="AJ160" s="1" t="s">
        <v>89</v>
      </c>
      <c r="AK160" s="1" t="s">
        <v>83</v>
      </c>
      <c r="AL160" s="1" t="s">
        <v>115</v>
      </c>
      <c r="AM160" s="1" t="s">
        <v>100</v>
      </c>
      <c r="AN160" s="1" t="b">
        <v>0</v>
      </c>
      <c r="AO160" s="10" t="s">
        <v>570</v>
      </c>
      <c r="AP160" s="1">
        <v>0</v>
      </c>
      <c r="AQ160" s="1">
        <v>0</v>
      </c>
      <c r="AR160" s="1">
        <v>0</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t="b">
        <v>0</v>
      </c>
      <c r="BI160" s="1" t="b">
        <v>0</v>
      </c>
      <c r="BJ160" s="1">
        <v>8</v>
      </c>
      <c r="BK160" s="1" t="s">
        <v>89</v>
      </c>
      <c r="BL160" s="1">
        <v>363</v>
      </c>
      <c r="BM160" s="1">
        <v>363</v>
      </c>
      <c r="BN160" s="1">
        <v>0</v>
      </c>
      <c r="BO160" s="1" t="b">
        <v>0</v>
      </c>
    </row>
    <row r="161" spans="1:67" ht="15.75" customHeight="1">
      <c r="A161" s="1">
        <v>159</v>
      </c>
      <c r="B161" s="1">
        <v>131</v>
      </c>
      <c r="C161" s="1">
        <v>131283</v>
      </c>
      <c r="D161" s="1" t="s">
        <v>560</v>
      </c>
      <c r="E161" s="1" t="s">
        <v>561</v>
      </c>
      <c r="F161" s="1" t="s">
        <v>562</v>
      </c>
      <c r="G161" s="1" t="s">
        <v>563</v>
      </c>
      <c r="H161" s="1">
        <v>20064</v>
      </c>
      <c r="I161" s="1" t="s">
        <v>70</v>
      </c>
      <c r="J161" s="1" t="s">
        <v>564</v>
      </c>
      <c r="K161" s="8" t="s">
        <v>565</v>
      </c>
      <c r="L161" s="1">
        <v>-76.998960999999994</v>
      </c>
      <c r="M161" s="1">
        <v>38.935796000000003</v>
      </c>
      <c r="N161" s="1">
        <v>-76.998960999999994</v>
      </c>
      <c r="O161" s="1">
        <v>38.935796000000003</v>
      </c>
      <c r="P161" s="1">
        <v>44060</v>
      </c>
      <c r="Q161" s="1">
        <v>62482</v>
      </c>
      <c r="R161" s="1">
        <v>62482</v>
      </c>
      <c r="S161" s="1">
        <v>62482</v>
      </c>
      <c r="T161" s="1">
        <v>62482</v>
      </c>
      <c r="U161" s="1">
        <v>48166</v>
      </c>
      <c r="V161" s="1">
        <v>48166</v>
      </c>
      <c r="W161" s="1">
        <v>2</v>
      </c>
      <c r="X161" s="1">
        <v>2</v>
      </c>
      <c r="Y161" s="1">
        <v>2</v>
      </c>
      <c r="Z161" s="1">
        <v>2</v>
      </c>
      <c r="AA161" s="1">
        <v>2</v>
      </c>
      <c r="AB161" s="1">
        <v>80</v>
      </c>
      <c r="AC161" s="1">
        <v>3241</v>
      </c>
      <c r="AD161" s="1" t="s">
        <v>123</v>
      </c>
      <c r="AE161" s="1" t="b">
        <v>0</v>
      </c>
      <c r="AF161" s="1" t="s">
        <v>566</v>
      </c>
      <c r="AG161" s="9" t="s">
        <v>244</v>
      </c>
      <c r="AH161" s="1" t="s">
        <v>90</v>
      </c>
      <c r="AI161" s="1" t="s">
        <v>571</v>
      </c>
      <c r="AJ161" s="1" t="s">
        <v>138</v>
      </c>
      <c r="AK161" s="1" t="s">
        <v>83</v>
      </c>
      <c r="AL161" s="1" t="s">
        <v>115</v>
      </c>
      <c r="AM161" s="1" t="s">
        <v>100</v>
      </c>
      <c r="AN161" s="1" t="b">
        <v>0</v>
      </c>
      <c r="AO161" s="10" t="s">
        <v>572</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t="b">
        <v>0</v>
      </c>
      <c r="BI161" s="1" t="b">
        <v>0</v>
      </c>
      <c r="BJ161" s="1">
        <v>8</v>
      </c>
      <c r="BK161" s="1" t="s">
        <v>117</v>
      </c>
      <c r="BL161" s="1">
        <v>363</v>
      </c>
      <c r="BM161" s="1">
        <v>363</v>
      </c>
      <c r="BN161" s="1">
        <v>0</v>
      </c>
      <c r="BO161" s="1" t="b">
        <v>0</v>
      </c>
    </row>
    <row r="162" spans="1:67" ht="15.75" customHeight="1">
      <c r="A162" s="1">
        <v>160</v>
      </c>
      <c r="B162" s="1">
        <v>132</v>
      </c>
      <c r="C162" s="1">
        <v>131283</v>
      </c>
      <c r="D162" s="1" t="s">
        <v>560</v>
      </c>
      <c r="E162" s="1" t="s">
        <v>561</v>
      </c>
      <c r="F162" s="1" t="s">
        <v>562</v>
      </c>
      <c r="G162" s="1" t="s">
        <v>563</v>
      </c>
      <c r="H162" s="1">
        <v>20064</v>
      </c>
      <c r="I162" s="1" t="s">
        <v>70</v>
      </c>
      <c r="J162" s="1" t="s">
        <v>564</v>
      </c>
      <c r="K162" s="8" t="s">
        <v>565</v>
      </c>
      <c r="L162" s="1">
        <v>-76.998960999999994</v>
      </c>
      <c r="M162" s="1">
        <v>38.935796000000003</v>
      </c>
      <c r="N162" s="1">
        <v>-76.998960999999994</v>
      </c>
      <c r="O162" s="1">
        <v>38.935796000000003</v>
      </c>
      <c r="P162" s="1">
        <v>44060</v>
      </c>
      <c r="Q162" s="1">
        <v>62482</v>
      </c>
      <c r="R162" s="1">
        <v>62482</v>
      </c>
      <c r="S162" s="1">
        <v>62482</v>
      </c>
      <c r="T162" s="1">
        <v>62482</v>
      </c>
      <c r="U162" s="1">
        <v>48166</v>
      </c>
      <c r="V162" s="1">
        <v>48166</v>
      </c>
      <c r="W162" s="1">
        <v>2</v>
      </c>
      <c r="X162" s="1">
        <v>2</v>
      </c>
      <c r="Y162" s="1">
        <v>2</v>
      </c>
      <c r="Z162" s="1">
        <v>2</v>
      </c>
      <c r="AA162" s="1">
        <v>2</v>
      </c>
      <c r="AB162" s="1">
        <v>80</v>
      </c>
      <c r="AC162" s="1">
        <v>3241</v>
      </c>
      <c r="AD162" s="1" t="s">
        <v>123</v>
      </c>
      <c r="AE162" s="1" t="b">
        <v>0</v>
      </c>
      <c r="AF162" s="1" t="s">
        <v>566</v>
      </c>
      <c r="AG162" s="9" t="s">
        <v>244</v>
      </c>
      <c r="AH162" s="1" t="s">
        <v>90</v>
      </c>
      <c r="AI162" s="1" t="s">
        <v>351</v>
      </c>
      <c r="AJ162" s="1" t="s">
        <v>89</v>
      </c>
      <c r="AK162" s="1" t="s">
        <v>79</v>
      </c>
      <c r="AL162" s="1" t="s">
        <v>36</v>
      </c>
      <c r="AM162" s="1" t="s">
        <v>100</v>
      </c>
      <c r="AN162" s="1" t="b">
        <v>0</v>
      </c>
      <c r="AO162" s="10" t="s">
        <v>568</v>
      </c>
      <c r="AP162" s="1">
        <v>0</v>
      </c>
      <c r="AQ162" s="1">
        <v>0</v>
      </c>
      <c r="AR162" s="1">
        <v>0</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t="b">
        <v>0</v>
      </c>
      <c r="BI162" s="1" t="b">
        <v>0</v>
      </c>
      <c r="BJ162" s="1">
        <v>8</v>
      </c>
      <c r="BK162" s="1" t="s">
        <v>89</v>
      </c>
      <c r="BL162" s="1">
        <v>363</v>
      </c>
      <c r="BM162" s="1">
        <v>363</v>
      </c>
      <c r="BN162" s="1">
        <v>0</v>
      </c>
      <c r="BO162" s="1" t="b">
        <v>0</v>
      </c>
    </row>
    <row r="163" spans="1:67" ht="15.75" customHeight="1">
      <c r="A163" s="1">
        <v>161</v>
      </c>
      <c r="B163" s="1">
        <v>133</v>
      </c>
      <c r="C163" s="1">
        <v>131283</v>
      </c>
      <c r="D163" s="1" t="s">
        <v>560</v>
      </c>
      <c r="E163" s="1" t="s">
        <v>561</v>
      </c>
      <c r="F163" s="1" t="s">
        <v>562</v>
      </c>
      <c r="G163" s="1" t="s">
        <v>563</v>
      </c>
      <c r="H163" s="1">
        <v>20064</v>
      </c>
      <c r="I163" s="1" t="s">
        <v>70</v>
      </c>
      <c r="J163" s="1" t="s">
        <v>564</v>
      </c>
      <c r="K163" s="8" t="s">
        <v>565</v>
      </c>
      <c r="L163" s="1">
        <v>-76.998960999999994</v>
      </c>
      <c r="M163" s="1">
        <v>38.935796000000003</v>
      </c>
      <c r="N163" s="1">
        <v>-76.998960999999994</v>
      </c>
      <c r="O163" s="1">
        <v>38.935796000000003</v>
      </c>
      <c r="P163" s="1">
        <v>44060</v>
      </c>
      <c r="Q163" s="1">
        <v>62482</v>
      </c>
      <c r="R163" s="1">
        <v>62482</v>
      </c>
      <c r="S163" s="1">
        <v>62482</v>
      </c>
      <c r="T163" s="1">
        <v>62482</v>
      </c>
      <c r="U163" s="1">
        <v>48166</v>
      </c>
      <c r="V163" s="1">
        <v>48166</v>
      </c>
      <c r="W163" s="1">
        <v>2</v>
      </c>
      <c r="X163" s="1">
        <v>2</v>
      </c>
      <c r="Y163" s="1">
        <v>2</v>
      </c>
      <c r="Z163" s="1">
        <v>2</v>
      </c>
      <c r="AA163" s="1">
        <v>2</v>
      </c>
      <c r="AB163" s="1">
        <v>80</v>
      </c>
      <c r="AC163" s="1">
        <v>3241</v>
      </c>
      <c r="AD163" s="1" t="s">
        <v>123</v>
      </c>
      <c r="AE163" s="1" t="b">
        <v>0</v>
      </c>
      <c r="AF163" s="1" t="s">
        <v>566</v>
      </c>
      <c r="AG163" s="9" t="s">
        <v>244</v>
      </c>
      <c r="AH163" s="1" t="s">
        <v>90</v>
      </c>
      <c r="AI163" s="1" t="s">
        <v>292</v>
      </c>
      <c r="AJ163" s="1" t="s">
        <v>78</v>
      </c>
      <c r="AK163" s="1" t="s">
        <v>79</v>
      </c>
      <c r="AL163" s="1" t="s">
        <v>36</v>
      </c>
      <c r="AM163" s="1" t="s">
        <v>100</v>
      </c>
      <c r="AN163" s="1" t="b">
        <v>0</v>
      </c>
      <c r="AO163" s="10" t="s">
        <v>573</v>
      </c>
      <c r="AP163" s="1">
        <v>0</v>
      </c>
      <c r="AQ163" s="1">
        <v>0</v>
      </c>
      <c r="AR163" s="1">
        <v>3</v>
      </c>
      <c r="AS163" s="1">
        <v>0</v>
      </c>
      <c r="AT163" s="1">
        <v>0</v>
      </c>
      <c r="AU163" s="1">
        <v>0</v>
      </c>
      <c r="AV163" s="1">
        <v>0</v>
      </c>
      <c r="AW163" s="1">
        <v>0</v>
      </c>
      <c r="AX163" s="1">
        <v>0</v>
      </c>
      <c r="AY163" s="1">
        <v>0</v>
      </c>
      <c r="AZ163" s="1">
        <v>0</v>
      </c>
      <c r="BA163" s="1">
        <v>1</v>
      </c>
      <c r="BB163" s="1">
        <v>0</v>
      </c>
      <c r="BC163" s="1">
        <v>1</v>
      </c>
      <c r="BD163" s="1">
        <v>1</v>
      </c>
      <c r="BE163" s="1">
        <v>0</v>
      </c>
      <c r="BF163" s="1">
        <v>0</v>
      </c>
      <c r="BG163" s="1">
        <v>0</v>
      </c>
      <c r="BH163" s="1" t="b">
        <v>0</v>
      </c>
      <c r="BI163" s="1" t="b">
        <v>0</v>
      </c>
      <c r="BJ163" s="1">
        <v>8</v>
      </c>
      <c r="BK163" s="1" t="s">
        <v>78</v>
      </c>
      <c r="BL163" s="1">
        <v>363</v>
      </c>
      <c r="BM163" s="1">
        <v>363</v>
      </c>
      <c r="BN163" s="1">
        <v>3</v>
      </c>
      <c r="BO163" s="1" t="b">
        <v>1</v>
      </c>
    </row>
    <row r="164" spans="1:67" ht="15.75" customHeight="1">
      <c r="A164" s="1">
        <v>162</v>
      </c>
      <c r="B164" s="1">
        <v>134</v>
      </c>
      <c r="C164" s="1">
        <v>131283</v>
      </c>
      <c r="D164" s="1" t="s">
        <v>560</v>
      </c>
      <c r="E164" s="1" t="s">
        <v>561</v>
      </c>
      <c r="F164" s="1" t="s">
        <v>562</v>
      </c>
      <c r="G164" s="1" t="s">
        <v>563</v>
      </c>
      <c r="H164" s="1">
        <v>20064</v>
      </c>
      <c r="I164" s="1" t="s">
        <v>70</v>
      </c>
      <c r="J164" s="1" t="s">
        <v>564</v>
      </c>
      <c r="K164" s="8" t="s">
        <v>565</v>
      </c>
      <c r="L164" s="1">
        <v>-76.998960999999994</v>
      </c>
      <c r="M164" s="1">
        <v>38.935796000000003</v>
      </c>
      <c r="N164" s="1">
        <v>-76.998960999999994</v>
      </c>
      <c r="O164" s="1">
        <v>38.935796000000003</v>
      </c>
      <c r="P164" s="1">
        <v>44060</v>
      </c>
      <c r="Q164" s="1">
        <v>62482</v>
      </c>
      <c r="R164" s="1">
        <v>62482</v>
      </c>
      <c r="S164" s="1">
        <v>62482</v>
      </c>
      <c r="T164" s="1">
        <v>62482</v>
      </c>
      <c r="U164" s="1">
        <v>48166</v>
      </c>
      <c r="V164" s="1">
        <v>48166</v>
      </c>
      <c r="W164" s="1">
        <v>2</v>
      </c>
      <c r="X164" s="1">
        <v>2</v>
      </c>
      <c r="Y164" s="1">
        <v>2</v>
      </c>
      <c r="Z164" s="1">
        <v>2</v>
      </c>
      <c r="AA164" s="1">
        <v>2</v>
      </c>
      <c r="AB164" s="1">
        <v>80</v>
      </c>
      <c r="AC164" s="1">
        <v>3241</v>
      </c>
      <c r="AD164" s="1" t="s">
        <v>123</v>
      </c>
      <c r="AE164" s="1" t="b">
        <v>0</v>
      </c>
      <c r="AF164" s="1" t="s">
        <v>566</v>
      </c>
      <c r="AG164" s="9" t="s">
        <v>244</v>
      </c>
      <c r="AH164" s="1" t="s">
        <v>90</v>
      </c>
      <c r="AI164" s="1" t="s">
        <v>574</v>
      </c>
      <c r="AJ164" s="1" t="s">
        <v>114</v>
      </c>
      <c r="AK164" s="1" t="s">
        <v>79</v>
      </c>
      <c r="AL164" s="1" t="s">
        <v>206</v>
      </c>
      <c r="AM164" s="1" t="s">
        <v>100</v>
      </c>
      <c r="AN164" s="1" t="b">
        <v>0</v>
      </c>
      <c r="AO164" s="10" t="s">
        <v>575</v>
      </c>
      <c r="AP164" s="1">
        <v>0</v>
      </c>
      <c r="AQ164" s="1">
        <v>0</v>
      </c>
      <c r="AR164" s="1">
        <v>3</v>
      </c>
      <c r="AS164" s="1">
        <v>0</v>
      </c>
      <c r="AT164" s="1">
        <v>0</v>
      </c>
      <c r="AU164" s="1">
        <v>0</v>
      </c>
      <c r="AV164" s="1">
        <v>0</v>
      </c>
      <c r="AW164" s="1">
        <v>0</v>
      </c>
      <c r="AX164" s="1">
        <v>0</v>
      </c>
      <c r="AY164" s="1">
        <v>0</v>
      </c>
      <c r="AZ164" s="1">
        <v>0</v>
      </c>
      <c r="BA164" s="1">
        <v>1</v>
      </c>
      <c r="BB164" s="1">
        <v>1</v>
      </c>
      <c r="BC164" s="1">
        <v>0</v>
      </c>
      <c r="BD164" s="1">
        <v>1</v>
      </c>
      <c r="BE164" s="1">
        <v>0</v>
      </c>
      <c r="BF164" s="1">
        <v>0</v>
      </c>
      <c r="BG164" s="1">
        <v>0</v>
      </c>
      <c r="BH164" s="1" t="b">
        <v>0</v>
      </c>
      <c r="BI164" s="1" t="b">
        <v>0</v>
      </c>
      <c r="BJ164" s="1">
        <v>8</v>
      </c>
      <c r="BK164" s="1" t="s">
        <v>117</v>
      </c>
      <c r="BL164" s="1">
        <v>363</v>
      </c>
      <c r="BM164" s="1">
        <v>363</v>
      </c>
      <c r="BN164" s="1">
        <v>3</v>
      </c>
      <c r="BO164" s="1" t="b">
        <v>1</v>
      </c>
    </row>
    <row r="165" spans="1:67" ht="15.75" customHeight="1">
      <c r="A165" s="1">
        <v>163</v>
      </c>
      <c r="B165" s="1">
        <v>135</v>
      </c>
      <c r="C165" s="1">
        <v>131283</v>
      </c>
      <c r="D165" s="1" t="s">
        <v>560</v>
      </c>
      <c r="E165" s="1" t="s">
        <v>561</v>
      </c>
      <c r="F165" s="1" t="s">
        <v>562</v>
      </c>
      <c r="G165" s="1" t="s">
        <v>563</v>
      </c>
      <c r="H165" s="1">
        <v>20064</v>
      </c>
      <c r="I165" s="1" t="s">
        <v>70</v>
      </c>
      <c r="J165" s="1" t="s">
        <v>564</v>
      </c>
      <c r="K165" s="8" t="s">
        <v>565</v>
      </c>
      <c r="L165" s="1">
        <v>-76.998960999999994</v>
      </c>
      <c r="M165" s="1">
        <v>38.935796000000003</v>
      </c>
      <c r="N165" s="1">
        <v>-76.998960999999994</v>
      </c>
      <c r="O165" s="1">
        <v>38.935796000000003</v>
      </c>
      <c r="P165" s="1">
        <v>44060</v>
      </c>
      <c r="Q165" s="1">
        <v>62482</v>
      </c>
      <c r="R165" s="1">
        <v>62482</v>
      </c>
      <c r="S165" s="1">
        <v>62482</v>
      </c>
      <c r="T165" s="1">
        <v>62482</v>
      </c>
      <c r="U165" s="1">
        <v>48166</v>
      </c>
      <c r="V165" s="1">
        <v>48166</v>
      </c>
      <c r="W165" s="1">
        <v>2</v>
      </c>
      <c r="X165" s="1">
        <v>2</v>
      </c>
      <c r="Y165" s="1">
        <v>2</v>
      </c>
      <c r="Z165" s="1">
        <v>2</v>
      </c>
      <c r="AA165" s="1">
        <v>2</v>
      </c>
      <c r="AB165" s="1">
        <v>80</v>
      </c>
      <c r="AC165" s="1">
        <v>3241</v>
      </c>
      <c r="AD165" s="1" t="s">
        <v>123</v>
      </c>
      <c r="AE165" s="1" t="b">
        <v>0</v>
      </c>
      <c r="AF165" s="1" t="s">
        <v>566</v>
      </c>
      <c r="AG165" s="9" t="s">
        <v>244</v>
      </c>
      <c r="AH165" s="1" t="s">
        <v>90</v>
      </c>
      <c r="AI165" s="1" t="s">
        <v>576</v>
      </c>
      <c r="AJ165" s="1" t="s">
        <v>320</v>
      </c>
      <c r="AK165" s="1" t="s">
        <v>79</v>
      </c>
      <c r="AL165" s="1" t="s">
        <v>36</v>
      </c>
      <c r="AM165" s="1" t="s">
        <v>528</v>
      </c>
      <c r="AN165" s="1" t="b">
        <v>0</v>
      </c>
      <c r="AO165" s="10" t="s">
        <v>577</v>
      </c>
      <c r="AP165" s="1">
        <v>0</v>
      </c>
      <c r="AQ165" s="1">
        <v>0</v>
      </c>
      <c r="AR165" s="1">
        <v>3</v>
      </c>
      <c r="AS165" s="1">
        <v>0</v>
      </c>
      <c r="AT165" s="1">
        <v>0</v>
      </c>
      <c r="AU165" s="1">
        <v>0</v>
      </c>
      <c r="AV165" s="1">
        <v>0</v>
      </c>
      <c r="AW165" s="1">
        <v>0</v>
      </c>
      <c r="AX165" s="1">
        <v>0</v>
      </c>
      <c r="AY165" s="1">
        <v>0</v>
      </c>
      <c r="AZ165" s="1">
        <v>0</v>
      </c>
      <c r="BA165" s="1">
        <v>0</v>
      </c>
      <c r="BB165" s="1">
        <v>1</v>
      </c>
      <c r="BC165" s="1">
        <v>1</v>
      </c>
      <c r="BD165" s="1">
        <v>1</v>
      </c>
      <c r="BE165" s="1">
        <v>0</v>
      </c>
      <c r="BF165" s="1">
        <v>0</v>
      </c>
      <c r="BG165" s="1">
        <v>0</v>
      </c>
      <c r="BH165" s="1" t="b">
        <v>1</v>
      </c>
      <c r="BI165" s="1" t="b">
        <v>0</v>
      </c>
      <c r="BJ165" s="1">
        <v>8</v>
      </c>
      <c r="BK165" s="1" t="s">
        <v>117</v>
      </c>
      <c r="BL165" s="1">
        <v>363</v>
      </c>
      <c r="BM165" s="1">
        <v>363</v>
      </c>
      <c r="BN165" s="1">
        <v>3</v>
      </c>
      <c r="BO165" s="1" t="b">
        <v>1</v>
      </c>
    </row>
    <row r="166" spans="1:67" ht="15.75" customHeight="1">
      <c r="A166" s="1">
        <v>164</v>
      </c>
      <c r="B166" s="1">
        <v>245</v>
      </c>
      <c r="C166" s="1">
        <v>131469</v>
      </c>
      <c r="D166" s="1" t="s">
        <v>578</v>
      </c>
      <c r="E166" s="1" t="s">
        <v>579</v>
      </c>
      <c r="F166" s="1" t="s">
        <v>562</v>
      </c>
      <c r="G166" s="1" t="s">
        <v>563</v>
      </c>
      <c r="H166" s="1">
        <v>20052</v>
      </c>
      <c r="I166" s="1" t="s">
        <v>70</v>
      </c>
      <c r="J166" s="1" t="s">
        <v>564</v>
      </c>
      <c r="K166" s="8" t="s">
        <v>580</v>
      </c>
      <c r="L166" s="1">
        <v>-77.047871000000001</v>
      </c>
      <c r="M166" s="1">
        <v>38.898650000000004</v>
      </c>
      <c r="N166" s="1">
        <v>-76.998960999999994</v>
      </c>
      <c r="O166" s="1">
        <v>38.935796000000003</v>
      </c>
      <c r="P166" s="1">
        <v>53518</v>
      </c>
      <c r="Q166" s="1">
        <v>69368</v>
      </c>
      <c r="R166" s="1">
        <v>69368</v>
      </c>
      <c r="S166" s="1">
        <v>69368</v>
      </c>
      <c r="T166" s="1">
        <v>69368</v>
      </c>
      <c r="U166" s="1">
        <v>56368</v>
      </c>
      <c r="V166" s="1">
        <v>56368</v>
      </c>
      <c r="W166" s="1">
        <v>2</v>
      </c>
      <c r="X166" s="1">
        <v>2</v>
      </c>
      <c r="Y166" s="1">
        <v>2</v>
      </c>
      <c r="Z166" s="1">
        <v>2</v>
      </c>
      <c r="AA166" s="1">
        <v>2</v>
      </c>
      <c r="AB166" s="1">
        <v>40</v>
      </c>
      <c r="AC166" s="1">
        <v>11504</v>
      </c>
      <c r="AD166" s="1" t="s">
        <v>123</v>
      </c>
      <c r="AE166" s="1" t="b">
        <v>0</v>
      </c>
      <c r="AF166" s="1" t="s">
        <v>581</v>
      </c>
      <c r="AG166" s="9" t="s">
        <v>244</v>
      </c>
      <c r="AH166" s="1" t="s">
        <v>320</v>
      </c>
      <c r="AI166" s="1" t="s">
        <v>582</v>
      </c>
      <c r="AJ166" s="1" t="s">
        <v>78</v>
      </c>
      <c r="AK166" s="1" t="s">
        <v>79</v>
      </c>
      <c r="AL166" s="1" t="s">
        <v>36</v>
      </c>
      <c r="AM166" s="1" t="s">
        <v>80</v>
      </c>
      <c r="AN166" s="1" t="b">
        <v>0</v>
      </c>
      <c r="AO166" s="10" t="s">
        <v>583</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0</v>
      </c>
      <c r="BH166" s="1" t="b">
        <v>1</v>
      </c>
      <c r="BI166" s="1" t="b">
        <v>0</v>
      </c>
      <c r="BJ166" s="1">
        <v>1</v>
      </c>
      <c r="BK166" s="1" t="s">
        <v>78</v>
      </c>
      <c r="BL166" s="1">
        <v>363</v>
      </c>
      <c r="BM166" s="1">
        <v>363</v>
      </c>
      <c r="BN166" s="1">
        <v>0</v>
      </c>
      <c r="BO166" s="1" t="b">
        <v>0</v>
      </c>
    </row>
    <row r="167" spans="1:67" ht="15.75" customHeight="1">
      <c r="A167" s="1">
        <v>165</v>
      </c>
      <c r="B167" s="1">
        <v>246</v>
      </c>
      <c r="C167" s="1">
        <v>131496</v>
      </c>
      <c r="D167" s="1" t="s">
        <v>584</v>
      </c>
      <c r="E167" s="1" t="s">
        <v>585</v>
      </c>
      <c r="F167" s="1" t="s">
        <v>562</v>
      </c>
      <c r="G167" s="1" t="s">
        <v>563</v>
      </c>
      <c r="H167" s="1" t="s">
        <v>586</v>
      </c>
      <c r="I167" s="1" t="s">
        <v>70</v>
      </c>
      <c r="J167" s="1" t="s">
        <v>564</v>
      </c>
      <c r="K167" s="8" t="s">
        <v>587</v>
      </c>
      <c r="L167" s="1">
        <v>-77.073463000000004</v>
      </c>
      <c r="M167" s="1">
        <v>38.908808999999998</v>
      </c>
      <c r="N167" s="1">
        <v>-76.998960999999994</v>
      </c>
      <c r="O167" s="1">
        <v>38.935796000000003</v>
      </c>
      <c r="P167" s="1">
        <v>52300</v>
      </c>
      <c r="Q167" s="1">
        <v>71580</v>
      </c>
      <c r="R167" s="1">
        <v>71580</v>
      </c>
      <c r="S167" s="9" t="s">
        <v>244</v>
      </c>
      <c r="T167" s="9" t="s">
        <v>244</v>
      </c>
      <c r="U167" s="9" t="s">
        <v>244</v>
      </c>
      <c r="V167" s="9" t="s">
        <v>244</v>
      </c>
      <c r="W167" s="1">
        <v>2</v>
      </c>
      <c r="X167" s="1">
        <v>2</v>
      </c>
      <c r="Y167" s="1">
        <v>2</v>
      </c>
      <c r="Z167" s="1">
        <v>2</v>
      </c>
      <c r="AA167" s="1">
        <v>2</v>
      </c>
      <c r="AB167" s="1">
        <v>17</v>
      </c>
      <c r="AC167" s="1">
        <v>7453</v>
      </c>
      <c r="AD167" s="1" t="s">
        <v>123</v>
      </c>
      <c r="AE167" s="1" t="b">
        <v>0</v>
      </c>
      <c r="AF167" s="1" t="s">
        <v>588</v>
      </c>
      <c r="AG167" s="9" t="s">
        <v>244</v>
      </c>
      <c r="AH167" s="1" t="s">
        <v>320</v>
      </c>
      <c r="AI167" s="1" t="s">
        <v>77</v>
      </c>
      <c r="AJ167" s="1" t="s">
        <v>78</v>
      </c>
      <c r="AK167" s="1" t="s">
        <v>79</v>
      </c>
      <c r="AL167" s="1" t="s">
        <v>36</v>
      </c>
      <c r="AM167" s="1" t="s">
        <v>100</v>
      </c>
      <c r="AN167" s="1" t="b">
        <v>0</v>
      </c>
      <c r="AO167" s="10" t="s">
        <v>589</v>
      </c>
      <c r="AP167" s="1">
        <v>0</v>
      </c>
      <c r="AQ167" s="1">
        <v>0</v>
      </c>
      <c r="AR167" s="1">
        <v>0</v>
      </c>
      <c r="AS167" s="1">
        <v>0</v>
      </c>
      <c r="AT167" s="1">
        <v>0</v>
      </c>
      <c r="AU167" s="1">
        <v>0</v>
      </c>
      <c r="AV167" s="1">
        <v>0</v>
      </c>
      <c r="AW167" s="1">
        <v>0</v>
      </c>
      <c r="AX167" s="1">
        <v>0</v>
      </c>
      <c r="AY167" s="1">
        <v>0</v>
      </c>
      <c r="AZ167" s="1">
        <v>0</v>
      </c>
      <c r="BA167" s="1">
        <v>0</v>
      </c>
      <c r="BB167" s="1">
        <v>0</v>
      </c>
      <c r="BC167" s="1">
        <v>0</v>
      </c>
      <c r="BD167" s="1">
        <v>0</v>
      </c>
      <c r="BE167" s="1">
        <v>0</v>
      </c>
      <c r="BF167" s="1">
        <v>0</v>
      </c>
      <c r="BG167" s="1">
        <v>0</v>
      </c>
      <c r="BH167" s="1" t="b">
        <v>0</v>
      </c>
      <c r="BI167" s="1" t="b">
        <v>0</v>
      </c>
      <c r="BJ167" s="1">
        <v>1</v>
      </c>
      <c r="BK167" s="1" t="s">
        <v>78</v>
      </c>
      <c r="BL167" s="1">
        <v>363</v>
      </c>
      <c r="BM167" s="1">
        <v>363</v>
      </c>
      <c r="BN167" s="1">
        <v>0</v>
      </c>
      <c r="BO167" s="1" t="b">
        <v>0</v>
      </c>
    </row>
    <row r="168" spans="1:67" ht="15.75" customHeight="1">
      <c r="A168" s="1">
        <v>166</v>
      </c>
      <c r="B168" s="1">
        <v>276</v>
      </c>
      <c r="C168" s="1">
        <v>131520</v>
      </c>
      <c r="D168" s="1" t="s">
        <v>590</v>
      </c>
      <c r="E168" s="1" t="s">
        <v>591</v>
      </c>
      <c r="F168" s="1" t="s">
        <v>562</v>
      </c>
      <c r="G168" s="1" t="s">
        <v>563</v>
      </c>
      <c r="H168" s="1" t="s">
        <v>592</v>
      </c>
      <c r="I168" s="1" t="s">
        <v>70</v>
      </c>
      <c r="J168" s="1" t="s">
        <v>564</v>
      </c>
      <c r="K168" s="8" t="s">
        <v>593</v>
      </c>
      <c r="L168" s="1">
        <v>-77.019478000000007</v>
      </c>
      <c r="M168" s="1">
        <v>38.920738999999998</v>
      </c>
      <c r="N168" s="1">
        <v>-76.998960999999994</v>
      </c>
      <c r="O168" s="1">
        <v>38.935796000000003</v>
      </c>
      <c r="P168" s="1">
        <v>25697</v>
      </c>
      <c r="Q168" s="1">
        <v>43201</v>
      </c>
      <c r="R168" s="1">
        <v>43201</v>
      </c>
      <c r="S168" s="9">
        <v>48752</v>
      </c>
      <c r="T168" s="9">
        <v>48752</v>
      </c>
      <c r="U168" s="9" t="s">
        <v>244</v>
      </c>
      <c r="V168" s="9" t="s">
        <v>244</v>
      </c>
      <c r="W168" s="1">
        <v>1</v>
      </c>
      <c r="X168" s="1">
        <v>2</v>
      </c>
      <c r="Y168" s="1">
        <v>2</v>
      </c>
      <c r="Z168" s="1">
        <v>2</v>
      </c>
      <c r="AA168" s="1">
        <v>2</v>
      </c>
      <c r="AB168" s="1">
        <v>30</v>
      </c>
      <c r="AC168" s="1">
        <v>5899</v>
      </c>
      <c r="AD168" s="1" t="s">
        <v>123</v>
      </c>
      <c r="AE168" s="1" t="b">
        <v>0</v>
      </c>
      <c r="AF168" s="1" t="s">
        <v>594</v>
      </c>
      <c r="AG168" s="1" t="s">
        <v>89</v>
      </c>
      <c r="AH168" s="1" t="s">
        <v>550</v>
      </c>
      <c r="AI168" s="1" t="s">
        <v>567</v>
      </c>
      <c r="AJ168" s="1" t="s">
        <v>89</v>
      </c>
      <c r="AK168" s="1" t="s">
        <v>79</v>
      </c>
      <c r="AL168" s="1" t="s">
        <v>36</v>
      </c>
      <c r="AM168" s="1" t="s">
        <v>92</v>
      </c>
      <c r="AN168" s="1" t="b">
        <v>0</v>
      </c>
      <c r="AO168" s="10" t="s">
        <v>595</v>
      </c>
      <c r="AP168" s="1">
        <v>1</v>
      </c>
      <c r="AQ168" s="1">
        <v>0</v>
      </c>
      <c r="AR168" s="1">
        <v>0</v>
      </c>
      <c r="AS168" s="1">
        <v>0</v>
      </c>
      <c r="AT168" s="1">
        <v>0</v>
      </c>
      <c r="AU168" s="1">
        <v>0</v>
      </c>
      <c r="AV168" s="1">
        <v>0</v>
      </c>
      <c r="AW168" s="1">
        <v>0</v>
      </c>
      <c r="AX168" s="1">
        <v>0</v>
      </c>
      <c r="AY168" s="1">
        <v>0</v>
      </c>
      <c r="AZ168" s="1">
        <v>0</v>
      </c>
      <c r="BA168" s="1">
        <v>0</v>
      </c>
      <c r="BB168" s="1">
        <v>0</v>
      </c>
      <c r="BC168" s="1">
        <v>0</v>
      </c>
      <c r="BD168" s="1">
        <v>1</v>
      </c>
      <c r="BE168" s="1">
        <v>0</v>
      </c>
      <c r="BF168" s="1">
        <v>0</v>
      </c>
      <c r="BG168" s="1">
        <v>0</v>
      </c>
      <c r="BH168" s="1" t="b">
        <v>1</v>
      </c>
      <c r="BI168" s="1" t="b">
        <v>0</v>
      </c>
      <c r="BJ168" s="1">
        <v>1</v>
      </c>
      <c r="BK168" s="1" t="s">
        <v>89</v>
      </c>
      <c r="BL168" s="1">
        <v>363</v>
      </c>
      <c r="BM168" s="1">
        <v>363</v>
      </c>
      <c r="BN168" s="1">
        <v>0</v>
      </c>
      <c r="BO168" s="1" t="b">
        <v>0</v>
      </c>
    </row>
    <row r="169" spans="1:67" ht="15.75" customHeight="1">
      <c r="A169" s="1">
        <v>167</v>
      </c>
      <c r="B169" s="1">
        <v>1013</v>
      </c>
      <c r="C169" s="1">
        <v>131399</v>
      </c>
      <c r="D169" s="1" t="s">
        <v>596</v>
      </c>
      <c r="E169" s="1" t="s">
        <v>597</v>
      </c>
      <c r="F169" s="1" t="s">
        <v>562</v>
      </c>
      <c r="G169" s="1" t="s">
        <v>563</v>
      </c>
      <c r="H169" s="1">
        <v>20008</v>
      </c>
      <c r="I169" s="1" t="s">
        <v>70</v>
      </c>
      <c r="J169" s="1" t="s">
        <v>564</v>
      </c>
      <c r="K169" s="8" t="s">
        <v>598</v>
      </c>
      <c r="L169" s="1">
        <v>-77.066247000000004</v>
      </c>
      <c r="M169" s="1">
        <v>38.943818999999998</v>
      </c>
      <c r="N169" s="1">
        <v>-76.998960999999994</v>
      </c>
      <c r="O169" s="1">
        <v>38.935796000000003</v>
      </c>
      <c r="P169" s="1">
        <v>5756</v>
      </c>
      <c r="Q169" s="1">
        <v>28188</v>
      </c>
      <c r="R169" s="1">
        <v>34524</v>
      </c>
      <c r="S169" s="1">
        <v>28188</v>
      </c>
      <c r="T169" s="1">
        <v>34524</v>
      </c>
      <c r="U169" s="1">
        <v>11763</v>
      </c>
      <c r="V169" s="1">
        <v>18099</v>
      </c>
      <c r="W169" s="1">
        <v>1</v>
      </c>
      <c r="X169" s="1">
        <v>2</v>
      </c>
      <c r="Y169" s="1">
        <v>2</v>
      </c>
      <c r="Z169" s="1">
        <v>1</v>
      </c>
      <c r="AA169" s="1">
        <v>1</v>
      </c>
      <c r="AB169" s="9">
        <v>74</v>
      </c>
      <c r="AC169" s="1">
        <v>3950</v>
      </c>
      <c r="AD169" s="1" t="s">
        <v>73</v>
      </c>
      <c r="AE169" s="1" t="b">
        <v>1</v>
      </c>
      <c r="AF169" s="1" t="s">
        <v>599</v>
      </c>
      <c r="AG169" s="1" t="s">
        <v>600</v>
      </c>
      <c r="AH169" s="1" t="s">
        <v>76</v>
      </c>
      <c r="AI169" s="1" t="s">
        <v>172</v>
      </c>
      <c r="AJ169" s="1" t="s">
        <v>89</v>
      </c>
      <c r="AK169" s="1" t="s">
        <v>79</v>
      </c>
      <c r="AL169" s="1" t="s">
        <v>36</v>
      </c>
      <c r="AM169" s="1" t="s">
        <v>92</v>
      </c>
      <c r="AN169" s="1" t="b">
        <v>0</v>
      </c>
      <c r="AO169" s="10" t="s">
        <v>601</v>
      </c>
      <c r="AP169" s="1">
        <v>0</v>
      </c>
      <c r="AQ169" s="1">
        <v>0</v>
      </c>
      <c r="AR169" s="1">
        <v>0</v>
      </c>
      <c r="AS169" s="1">
        <v>0</v>
      </c>
      <c r="AT169" s="1">
        <v>0</v>
      </c>
      <c r="AU169" s="1">
        <v>0</v>
      </c>
      <c r="AV169" s="1">
        <v>0</v>
      </c>
      <c r="AW169" s="1">
        <v>0</v>
      </c>
      <c r="AX169" s="1">
        <v>0</v>
      </c>
      <c r="AY169" s="1">
        <v>0</v>
      </c>
      <c r="AZ169" s="1">
        <v>0</v>
      </c>
      <c r="BA169" s="1">
        <v>0</v>
      </c>
      <c r="BB169" s="1">
        <v>0</v>
      </c>
      <c r="BC169" s="1">
        <v>0</v>
      </c>
      <c r="BD169" s="1">
        <v>0</v>
      </c>
      <c r="BE169" s="1">
        <v>0</v>
      </c>
      <c r="BF169" s="1">
        <v>0</v>
      </c>
      <c r="BG169" s="1">
        <v>0</v>
      </c>
      <c r="BH169" s="1" t="b">
        <v>1</v>
      </c>
      <c r="BI169" s="1" t="b">
        <v>1</v>
      </c>
      <c r="BJ169" s="1">
        <v>4</v>
      </c>
      <c r="BK169" s="1" t="s">
        <v>89</v>
      </c>
      <c r="BL169" s="1">
        <v>363</v>
      </c>
      <c r="BM169" s="1">
        <v>363</v>
      </c>
      <c r="BN169" s="1">
        <v>0</v>
      </c>
      <c r="BO169" s="1" t="b">
        <v>0</v>
      </c>
    </row>
    <row r="170" spans="1:67" ht="15.75" customHeight="1">
      <c r="A170" s="1">
        <v>168</v>
      </c>
      <c r="B170" s="1">
        <v>1014</v>
      </c>
      <c r="C170" s="1">
        <v>131399</v>
      </c>
      <c r="D170" s="1" t="s">
        <v>596</v>
      </c>
      <c r="E170" s="1" t="s">
        <v>597</v>
      </c>
      <c r="F170" s="1" t="s">
        <v>562</v>
      </c>
      <c r="G170" s="1" t="s">
        <v>563</v>
      </c>
      <c r="H170" s="1">
        <v>20008</v>
      </c>
      <c r="I170" s="1" t="s">
        <v>70</v>
      </c>
      <c r="J170" s="1" t="s">
        <v>564</v>
      </c>
      <c r="K170" s="8" t="s">
        <v>598</v>
      </c>
      <c r="L170" s="1">
        <v>-77.066247000000004</v>
      </c>
      <c r="M170" s="1">
        <v>38.943818999999998</v>
      </c>
      <c r="N170" s="1">
        <v>-76.998960999999994</v>
      </c>
      <c r="O170" s="1">
        <v>38.935796000000003</v>
      </c>
      <c r="P170" s="1">
        <v>5756</v>
      </c>
      <c r="Q170" s="1">
        <v>28188</v>
      </c>
      <c r="R170" s="1">
        <v>34524</v>
      </c>
      <c r="S170" s="1">
        <v>28188</v>
      </c>
      <c r="T170" s="1">
        <v>34524</v>
      </c>
      <c r="U170" s="1">
        <v>11763</v>
      </c>
      <c r="V170" s="1">
        <v>18099</v>
      </c>
      <c r="W170" s="1">
        <v>1</v>
      </c>
      <c r="X170" s="1">
        <v>2</v>
      </c>
      <c r="Y170" s="1">
        <v>2</v>
      </c>
      <c r="Z170" s="1">
        <v>1</v>
      </c>
      <c r="AA170" s="1">
        <v>1</v>
      </c>
      <c r="AB170" s="9">
        <v>74</v>
      </c>
      <c r="AC170" s="1">
        <v>3950</v>
      </c>
      <c r="AD170" s="1" t="s">
        <v>73</v>
      </c>
      <c r="AE170" s="1" t="b">
        <v>1</v>
      </c>
      <c r="AF170" s="1" t="s">
        <v>599</v>
      </c>
      <c r="AG170" s="1" t="s">
        <v>602</v>
      </c>
      <c r="AH170" s="1" t="s">
        <v>76</v>
      </c>
      <c r="AI170" s="1" t="s">
        <v>603</v>
      </c>
      <c r="AJ170" s="1" t="s">
        <v>138</v>
      </c>
      <c r="AK170" s="1" t="s">
        <v>79</v>
      </c>
      <c r="AL170" s="1" t="s">
        <v>36</v>
      </c>
      <c r="AM170" s="1" t="s">
        <v>100</v>
      </c>
      <c r="AN170" s="1" t="b">
        <v>0</v>
      </c>
      <c r="AO170" s="10" t="s">
        <v>604</v>
      </c>
      <c r="AP170" s="1">
        <v>0</v>
      </c>
      <c r="AQ170" s="1">
        <v>0</v>
      </c>
      <c r="AR170" s="1">
        <v>0</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t="b">
        <v>0</v>
      </c>
      <c r="BI170" s="1" t="b">
        <v>1</v>
      </c>
      <c r="BJ170" s="1">
        <v>4</v>
      </c>
      <c r="BK170" s="1" t="s">
        <v>117</v>
      </c>
      <c r="BL170" s="1">
        <v>363</v>
      </c>
      <c r="BM170" s="1">
        <v>363</v>
      </c>
      <c r="BN170" s="1">
        <v>0</v>
      </c>
      <c r="BO170" s="1" t="b">
        <v>0</v>
      </c>
    </row>
    <row r="171" spans="1:67" ht="15.75" customHeight="1">
      <c r="A171" s="1">
        <v>169</v>
      </c>
      <c r="B171" s="1">
        <v>1015</v>
      </c>
      <c r="C171" s="1">
        <v>131399</v>
      </c>
      <c r="D171" s="1" t="s">
        <v>596</v>
      </c>
      <c r="E171" s="1" t="s">
        <v>597</v>
      </c>
      <c r="F171" s="1" t="s">
        <v>562</v>
      </c>
      <c r="G171" s="1" t="s">
        <v>563</v>
      </c>
      <c r="H171" s="1">
        <v>20008</v>
      </c>
      <c r="I171" s="1" t="s">
        <v>70</v>
      </c>
      <c r="J171" s="1" t="s">
        <v>564</v>
      </c>
      <c r="K171" s="8" t="s">
        <v>598</v>
      </c>
      <c r="L171" s="1">
        <v>-77.066247000000004</v>
      </c>
      <c r="M171" s="1">
        <v>38.943818999999998</v>
      </c>
      <c r="N171" s="1">
        <v>-76.998960999999994</v>
      </c>
      <c r="O171" s="1">
        <v>38.935796000000003</v>
      </c>
      <c r="P171" s="1">
        <v>5756</v>
      </c>
      <c r="Q171" s="1">
        <v>28188</v>
      </c>
      <c r="R171" s="1">
        <v>34524</v>
      </c>
      <c r="S171" s="1">
        <v>28188</v>
      </c>
      <c r="T171" s="1">
        <v>34524</v>
      </c>
      <c r="U171" s="1">
        <v>11763</v>
      </c>
      <c r="V171" s="1">
        <v>18099</v>
      </c>
      <c r="W171" s="1">
        <v>1</v>
      </c>
      <c r="X171" s="1">
        <v>2</v>
      </c>
      <c r="Y171" s="1">
        <v>2</v>
      </c>
      <c r="Z171" s="1">
        <v>1</v>
      </c>
      <c r="AA171" s="1">
        <v>1</v>
      </c>
      <c r="AB171" s="9">
        <v>74</v>
      </c>
      <c r="AC171" s="1">
        <v>3950</v>
      </c>
      <c r="AD171" s="1" t="s">
        <v>73</v>
      </c>
      <c r="AE171" s="1" t="b">
        <v>1</v>
      </c>
      <c r="AF171" s="1" t="s">
        <v>599</v>
      </c>
      <c r="AG171" s="1" t="s">
        <v>605</v>
      </c>
      <c r="AH171" s="1" t="s">
        <v>76</v>
      </c>
      <c r="AI171" s="1" t="s">
        <v>606</v>
      </c>
      <c r="AJ171" s="1" t="s">
        <v>138</v>
      </c>
      <c r="AK171" s="1" t="s">
        <v>83</v>
      </c>
      <c r="AL171" s="1" t="s">
        <v>115</v>
      </c>
      <c r="AM171" s="1" t="s">
        <v>100</v>
      </c>
      <c r="AN171" s="1" t="b">
        <v>0</v>
      </c>
      <c r="AO171" s="10" t="s">
        <v>607</v>
      </c>
      <c r="AP171" s="1">
        <v>0</v>
      </c>
      <c r="AQ171" s="1">
        <v>0</v>
      </c>
      <c r="AR171" s="1">
        <v>0</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t="b">
        <v>0</v>
      </c>
      <c r="BI171" s="1" t="b">
        <v>1</v>
      </c>
      <c r="BJ171" s="1">
        <v>4</v>
      </c>
      <c r="BK171" s="1" t="s">
        <v>117</v>
      </c>
      <c r="BL171" s="1">
        <v>363</v>
      </c>
      <c r="BM171" s="1">
        <v>363</v>
      </c>
      <c r="BN171" s="1">
        <v>0</v>
      </c>
      <c r="BO171" s="1" t="b">
        <v>0</v>
      </c>
    </row>
    <row r="172" spans="1:67" ht="15.75" customHeight="1">
      <c r="A172" s="1">
        <v>170</v>
      </c>
      <c r="B172" s="1">
        <v>1016</v>
      </c>
      <c r="C172" s="1">
        <v>131399</v>
      </c>
      <c r="D172" s="1" t="s">
        <v>596</v>
      </c>
      <c r="E172" s="1" t="s">
        <v>597</v>
      </c>
      <c r="F172" s="1" t="s">
        <v>562</v>
      </c>
      <c r="G172" s="1" t="s">
        <v>563</v>
      </c>
      <c r="H172" s="1">
        <v>20008</v>
      </c>
      <c r="I172" s="1" t="s">
        <v>70</v>
      </c>
      <c r="J172" s="1" t="s">
        <v>564</v>
      </c>
      <c r="K172" s="8" t="s">
        <v>598</v>
      </c>
      <c r="L172" s="1">
        <v>-77.066247000000004</v>
      </c>
      <c r="M172" s="1">
        <v>38.943818999999998</v>
      </c>
      <c r="N172" s="1">
        <v>-76.998960999999994</v>
      </c>
      <c r="O172" s="1">
        <v>38.935796000000003</v>
      </c>
      <c r="P172" s="1">
        <v>5756</v>
      </c>
      <c r="Q172" s="1">
        <v>28188</v>
      </c>
      <c r="R172" s="1">
        <v>34524</v>
      </c>
      <c r="S172" s="1">
        <v>28188</v>
      </c>
      <c r="T172" s="1">
        <v>34524</v>
      </c>
      <c r="U172" s="1">
        <v>11763</v>
      </c>
      <c r="V172" s="1">
        <v>18099</v>
      </c>
      <c r="W172" s="1">
        <v>1</v>
      </c>
      <c r="X172" s="1">
        <v>2</v>
      </c>
      <c r="Y172" s="1">
        <v>2</v>
      </c>
      <c r="Z172" s="1">
        <v>1</v>
      </c>
      <c r="AA172" s="1">
        <v>1</v>
      </c>
      <c r="AB172" s="9">
        <v>74</v>
      </c>
      <c r="AC172" s="1">
        <v>3950</v>
      </c>
      <c r="AD172" s="1" t="s">
        <v>73</v>
      </c>
      <c r="AE172" s="1" t="b">
        <v>1</v>
      </c>
      <c r="AF172" s="1" t="s">
        <v>599</v>
      </c>
      <c r="AG172" s="1" t="s">
        <v>600</v>
      </c>
      <c r="AH172" s="1" t="s">
        <v>76</v>
      </c>
      <c r="AI172" s="1" t="s">
        <v>532</v>
      </c>
      <c r="AJ172" s="1" t="s">
        <v>89</v>
      </c>
      <c r="AK172" s="1" t="s">
        <v>83</v>
      </c>
      <c r="AL172" s="1" t="s">
        <v>110</v>
      </c>
      <c r="AM172" s="1" t="s">
        <v>100</v>
      </c>
      <c r="AN172" s="1" t="b">
        <v>0</v>
      </c>
      <c r="AO172" s="10" t="s">
        <v>601</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t="b">
        <v>0</v>
      </c>
      <c r="BI172" s="1" t="b">
        <v>1</v>
      </c>
      <c r="BJ172" s="1">
        <v>4</v>
      </c>
      <c r="BK172" s="1" t="s">
        <v>89</v>
      </c>
      <c r="BL172" s="1">
        <v>363</v>
      </c>
      <c r="BM172" s="1">
        <v>363</v>
      </c>
      <c r="BN172" s="1">
        <v>0</v>
      </c>
      <c r="BO172" s="1" t="b">
        <v>0</v>
      </c>
    </row>
    <row r="173" spans="1:67" ht="15.75" customHeight="1">
      <c r="A173" s="1">
        <v>171</v>
      </c>
      <c r="B173" s="1">
        <v>765</v>
      </c>
      <c r="C173" s="1">
        <v>130943</v>
      </c>
      <c r="D173" s="1" t="s">
        <v>608</v>
      </c>
      <c r="E173" s="1" t="s">
        <v>609</v>
      </c>
      <c r="F173" s="1" t="s">
        <v>610</v>
      </c>
      <c r="G173" s="1" t="s">
        <v>611</v>
      </c>
      <c r="H173" s="1">
        <v>19716</v>
      </c>
      <c r="I173" s="1" t="s">
        <v>70</v>
      </c>
      <c r="J173" s="1" t="s">
        <v>564</v>
      </c>
      <c r="K173" s="8" t="s">
        <v>612</v>
      </c>
      <c r="L173" s="1">
        <v>-75.752821999999995</v>
      </c>
      <c r="M173" s="1">
        <v>39.679577000000002</v>
      </c>
      <c r="N173" s="1">
        <v>-75.752821999999995</v>
      </c>
      <c r="O173" s="1">
        <v>39.679577000000002</v>
      </c>
      <c r="P173" s="1">
        <v>13160</v>
      </c>
      <c r="Q173" s="1">
        <v>27792</v>
      </c>
      <c r="R173" s="1">
        <v>47782</v>
      </c>
      <c r="S173" s="1">
        <v>27792</v>
      </c>
      <c r="T173" s="1">
        <v>47782</v>
      </c>
      <c r="U173" s="1">
        <v>15460</v>
      </c>
      <c r="V173" s="1">
        <v>35450</v>
      </c>
      <c r="W173" s="1">
        <v>2</v>
      </c>
      <c r="X173" s="1">
        <v>2</v>
      </c>
      <c r="Y173" s="1">
        <v>2</v>
      </c>
      <c r="Z173" s="1">
        <v>1</v>
      </c>
      <c r="AA173" s="1">
        <v>1</v>
      </c>
      <c r="AB173" s="1">
        <v>70</v>
      </c>
      <c r="AC173" s="1">
        <v>19215</v>
      </c>
      <c r="AD173" s="1" t="s">
        <v>73</v>
      </c>
      <c r="AE173" s="1" t="b">
        <v>1</v>
      </c>
      <c r="AF173" s="1" t="s">
        <v>613</v>
      </c>
      <c r="AG173" s="9" t="s">
        <v>614</v>
      </c>
      <c r="AH173" s="1" t="s">
        <v>204</v>
      </c>
      <c r="AI173" s="1" t="s">
        <v>615</v>
      </c>
      <c r="AJ173" s="1" t="s">
        <v>78</v>
      </c>
      <c r="AK173" s="1" t="s">
        <v>79</v>
      </c>
      <c r="AL173" s="1" t="s">
        <v>36</v>
      </c>
      <c r="AM173" s="1" t="s">
        <v>100</v>
      </c>
      <c r="AN173" s="1" t="b">
        <v>0</v>
      </c>
      <c r="AO173" s="10" t="s">
        <v>616</v>
      </c>
      <c r="AP173" s="1">
        <v>0</v>
      </c>
      <c r="AQ173" s="1">
        <v>0</v>
      </c>
      <c r="AR173" s="1">
        <v>0</v>
      </c>
      <c r="AS173" s="1">
        <v>0</v>
      </c>
      <c r="AT173" s="1">
        <v>0</v>
      </c>
      <c r="AU173" s="1">
        <v>0</v>
      </c>
      <c r="AV173" s="1">
        <v>0</v>
      </c>
      <c r="AW173" s="1">
        <v>0</v>
      </c>
      <c r="AX173" s="1">
        <v>0</v>
      </c>
      <c r="AY173" s="1">
        <v>0</v>
      </c>
      <c r="AZ173" s="1">
        <v>0</v>
      </c>
      <c r="BA173" s="1">
        <v>0</v>
      </c>
      <c r="BB173" s="1">
        <v>0</v>
      </c>
      <c r="BC173" s="1">
        <v>0</v>
      </c>
      <c r="BD173" s="1">
        <v>0</v>
      </c>
      <c r="BE173" s="1">
        <v>0</v>
      </c>
      <c r="BF173" s="1">
        <v>0</v>
      </c>
      <c r="BG173" s="1">
        <v>0</v>
      </c>
      <c r="BH173" s="1" t="b">
        <v>0</v>
      </c>
      <c r="BI173" s="1" t="b">
        <v>1</v>
      </c>
      <c r="BJ173" s="1">
        <v>3</v>
      </c>
      <c r="BK173" s="1" t="s">
        <v>78</v>
      </c>
      <c r="BL173" s="1">
        <v>363</v>
      </c>
      <c r="BM173" s="1">
        <v>363</v>
      </c>
      <c r="BN173" s="1">
        <v>0</v>
      </c>
      <c r="BO173" s="1" t="b">
        <v>0</v>
      </c>
    </row>
    <row r="174" spans="1:67" ht="15.75" customHeight="1">
      <c r="A174" s="1">
        <v>172</v>
      </c>
      <c r="B174" s="1">
        <v>766</v>
      </c>
      <c r="C174" s="1">
        <v>130943</v>
      </c>
      <c r="D174" s="1" t="s">
        <v>608</v>
      </c>
      <c r="E174" s="1" t="s">
        <v>609</v>
      </c>
      <c r="F174" s="1" t="s">
        <v>610</v>
      </c>
      <c r="G174" s="1" t="s">
        <v>611</v>
      </c>
      <c r="H174" s="1">
        <v>19716</v>
      </c>
      <c r="I174" s="1" t="s">
        <v>70</v>
      </c>
      <c r="J174" s="1" t="s">
        <v>564</v>
      </c>
      <c r="K174" s="8" t="s">
        <v>612</v>
      </c>
      <c r="L174" s="1">
        <v>-75.752821999999995</v>
      </c>
      <c r="M174" s="1">
        <v>39.679577000000002</v>
      </c>
      <c r="N174" s="1">
        <v>-75.752821999999995</v>
      </c>
      <c r="O174" s="1">
        <v>39.679577000000002</v>
      </c>
      <c r="P174" s="1">
        <v>13160</v>
      </c>
      <c r="Q174" s="1">
        <v>27792</v>
      </c>
      <c r="R174" s="1">
        <v>47782</v>
      </c>
      <c r="S174" s="1">
        <v>27792</v>
      </c>
      <c r="T174" s="1">
        <v>47782</v>
      </c>
      <c r="U174" s="1">
        <v>15460</v>
      </c>
      <c r="V174" s="1">
        <v>35450</v>
      </c>
      <c r="W174" s="1">
        <v>2</v>
      </c>
      <c r="X174" s="1">
        <v>2</v>
      </c>
      <c r="Y174" s="1">
        <v>2</v>
      </c>
      <c r="Z174" s="1">
        <v>1</v>
      </c>
      <c r="AA174" s="1">
        <v>1</v>
      </c>
      <c r="AB174" s="1">
        <v>70</v>
      </c>
      <c r="AC174" s="1">
        <v>19215</v>
      </c>
      <c r="AD174" s="1" t="s">
        <v>73</v>
      </c>
      <c r="AE174" s="1" t="b">
        <v>1</v>
      </c>
      <c r="AF174" s="1" t="s">
        <v>613</v>
      </c>
      <c r="AG174" s="9" t="s">
        <v>614</v>
      </c>
      <c r="AH174" s="1" t="s">
        <v>204</v>
      </c>
      <c r="AI174" s="1" t="s">
        <v>617</v>
      </c>
      <c r="AJ174" s="1" t="s">
        <v>78</v>
      </c>
      <c r="AK174" s="1" t="s">
        <v>179</v>
      </c>
      <c r="AL174" s="1" t="s">
        <v>179</v>
      </c>
      <c r="AM174" s="1" t="s">
        <v>100</v>
      </c>
      <c r="AN174" s="1" t="b">
        <v>0</v>
      </c>
      <c r="AO174" s="10" t="s">
        <v>618</v>
      </c>
      <c r="AP174" s="1">
        <v>0</v>
      </c>
      <c r="AQ174" s="1">
        <v>0</v>
      </c>
      <c r="AR174" s="1">
        <v>0</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t="b">
        <v>0</v>
      </c>
      <c r="BI174" s="1" t="b">
        <v>1</v>
      </c>
      <c r="BJ174" s="1">
        <v>3</v>
      </c>
      <c r="BK174" s="1" t="s">
        <v>78</v>
      </c>
      <c r="BL174" s="1">
        <v>363</v>
      </c>
      <c r="BM174" s="1">
        <v>363</v>
      </c>
      <c r="BN174" s="1">
        <v>0</v>
      </c>
      <c r="BO174" s="1" t="b">
        <v>0</v>
      </c>
    </row>
    <row r="175" spans="1:67" ht="15.75" customHeight="1">
      <c r="A175" s="1">
        <v>173</v>
      </c>
      <c r="B175" s="1">
        <v>767</v>
      </c>
      <c r="C175" s="1">
        <v>130943</v>
      </c>
      <c r="D175" s="1" t="s">
        <v>608</v>
      </c>
      <c r="E175" s="1" t="s">
        <v>609</v>
      </c>
      <c r="F175" s="1" t="s">
        <v>610</v>
      </c>
      <c r="G175" s="1" t="s">
        <v>611</v>
      </c>
      <c r="H175" s="1">
        <v>19716</v>
      </c>
      <c r="I175" s="1" t="s">
        <v>70</v>
      </c>
      <c r="J175" s="1" t="s">
        <v>564</v>
      </c>
      <c r="K175" s="8" t="s">
        <v>612</v>
      </c>
      <c r="L175" s="1">
        <v>-75.752821999999995</v>
      </c>
      <c r="M175" s="1">
        <v>39.679577000000002</v>
      </c>
      <c r="N175" s="1">
        <v>-75.752821999999995</v>
      </c>
      <c r="O175" s="1">
        <v>39.679577000000002</v>
      </c>
      <c r="P175" s="1">
        <v>13160</v>
      </c>
      <c r="Q175" s="1">
        <v>27792</v>
      </c>
      <c r="R175" s="1">
        <v>47782</v>
      </c>
      <c r="S175" s="1">
        <v>27792</v>
      </c>
      <c r="T175" s="1">
        <v>47782</v>
      </c>
      <c r="U175" s="1">
        <v>15460</v>
      </c>
      <c r="V175" s="1">
        <v>35450</v>
      </c>
      <c r="W175" s="1">
        <v>2</v>
      </c>
      <c r="X175" s="1">
        <v>2</v>
      </c>
      <c r="Y175" s="1">
        <v>2</v>
      </c>
      <c r="Z175" s="1">
        <v>1</v>
      </c>
      <c r="AA175" s="1">
        <v>1</v>
      </c>
      <c r="AB175" s="1">
        <v>70</v>
      </c>
      <c r="AC175" s="1">
        <v>19215</v>
      </c>
      <c r="AD175" s="1" t="s">
        <v>73</v>
      </c>
      <c r="AE175" s="1" t="b">
        <v>1</v>
      </c>
      <c r="AF175" s="1" t="s">
        <v>619</v>
      </c>
      <c r="AG175" s="1" t="s">
        <v>620</v>
      </c>
      <c r="AH175" s="1" t="s">
        <v>76</v>
      </c>
      <c r="AI175" s="1" t="s">
        <v>146</v>
      </c>
      <c r="AJ175" s="1" t="s">
        <v>94</v>
      </c>
      <c r="AK175" s="1" t="s">
        <v>83</v>
      </c>
      <c r="AL175" s="1" t="s">
        <v>36</v>
      </c>
      <c r="AM175" s="1" t="s">
        <v>96</v>
      </c>
      <c r="AN175" s="1" t="b">
        <v>0</v>
      </c>
      <c r="AO175" s="10" t="s">
        <v>621</v>
      </c>
      <c r="AP175" s="1">
        <v>0</v>
      </c>
      <c r="AQ175" s="1">
        <v>0</v>
      </c>
      <c r="AR175" s="1">
        <v>0</v>
      </c>
      <c r="AS175" s="1">
        <v>0</v>
      </c>
      <c r="AT175" s="1">
        <v>0</v>
      </c>
      <c r="AU175" s="1">
        <v>0</v>
      </c>
      <c r="AV175" s="1">
        <v>0</v>
      </c>
      <c r="AW175" s="1">
        <v>0</v>
      </c>
      <c r="AX175" s="1">
        <v>0</v>
      </c>
      <c r="AY175" s="1">
        <v>0</v>
      </c>
      <c r="AZ175" s="1">
        <v>0</v>
      </c>
      <c r="BA175" s="1">
        <v>0</v>
      </c>
      <c r="BB175" s="1">
        <v>0</v>
      </c>
      <c r="BC175" s="1">
        <v>0</v>
      </c>
      <c r="BD175" s="1">
        <v>0</v>
      </c>
      <c r="BE175" s="1">
        <v>0</v>
      </c>
      <c r="BF175" s="1">
        <v>0</v>
      </c>
      <c r="BG175" s="1">
        <v>0</v>
      </c>
      <c r="BH175" s="1" t="b">
        <v>1</v>
      </c>
      <c r="BI175" s="1" t="b">
        <v>1</v>
      </c>
      <c r="BJ175" s="1">
        <v>3</v>
      </c>
      <c r="BK175" s="1" t="s">
        <v>94</v>
      </c>
      <c r="BL175" s="1">
        <v>363</v>
      </c>
      <c r="BM175" s="1">
        <v>363</v>
      </c>
      <c r="BN175" s="1">
        <v>0</v>
      </c>
      <c r="BO175" s="1" t="b">
        <v>0</v>
      </c>
    </row>
    <row r="176" spans="1:67" ht="15.75" customHeight="1">
      <c r="A176" s="1">
        <v>174</v>
      </c>
      <c r="B176" s="1">
        <v>228</v>
      </c>
      <c r="C176" s="1">
        <v>133650</v>
      </c>
      <c r="D176" s="1" t="s">
        <v>622</v>
      </c>
      <c r="E176" s="1" t="s">
        <v>623</v>
      </c>
      <c r="F176" s="1" t="s">
        <v>624</v>
      </c>
      <c r="G176" s="1" t="s">
        <v>625</v>
      </c>
      <c r="H176" s="1">
        <v>32307</v>
      </c>
      <c r="I176" s="1" t="s">
        <v>70</v>
      </c>
      <c r="J176" s="1" t="s">
        <v>564</v>
      </c>
      <c r="K176" s="8" t="s">
        <v>626</v>
      </c>
      <c r="L176" s="1">
        <v>-84.290226000000004</v>
      </c>
      <c r="M176" s="1">
        <v>30.428503999999901</v>
      </c>
      <c r="N176" s="1">
        <v>-84.290226000000004</v>
      </c>
      <c r="O176" s="1">
        <v>30.428503999999901</v>
      </c>
      <c r="P176" s="1">
        <v>5785</v>
      </c>
      <c r="Q176" s="1">
        <v>22881</v>
      </c>
      <c r="R176" s="1">
        <v>34821</v>
      </c>
      <c r="S176" s="1">
        <v>22865</v>
      </c>
      <c r="T176" s="1">
        <v>34805</v>
      </c>
      <c r="U176" s="1">
        <v>13169</v>
      </c>
      <c r="V176" s="1">
        <v>25109</v>
      </c>
      <c r="W176" s="1">
        <v>1</v>
      </c>
      <c r="X176" s="1">
        <v>2</v>
      </c>
      <c r="Y176" s="1">
        <v>5</v>
      </c>
      <c r="Z176" s="1">
        <v>1</v>
      </c>
      <c r="AA176" s="1">
        <v>1</v>
      </c>
      <c r="AB176" s="1">
        <v>31</v>
      </c>
      <c r="AC176" s="1">
        <v>7769</v>
      </c>
      <c r="AD176" s="1" t="s">
        <v>73</v>
      </c>
      <c r="AE176" s="1" t="b">
        <v>1</v>
      </c>
      <c r="AF176" s="1" t="s">
        <v>627</v>
      </c>
      <c r="AG176" s="1" t="s">
        <v>89</v>
      </c>
      <c r="AH176" s="1" t="s">
        <v>550</v>
      </c>
      <c r="AI176" s="1" t="s">
        <v>172</v>
      </c>
      <c r="AJ176" s="1" t="s">
        <v>89</v>
      </c>
      <c r="AK176" s="1" t="s">
        <v>79</v>
      </c>
      <c r="AL176" s="1" t="s">
        <v>36</v>
      </c>
      <c r="AM176" s="1" t="s">
        <v>92</v>
      </c>
      <c r="AN176" s="1" t="b">
        <v>0</v>
      </c>
      <c r="AO176" s="10" t="s">
        <v>628</v>
      </c>
      <c r="AP176" s="1">
        <v>0</v>
      </c>
      <c r="AQ176" s="1">
        <v>0</v>
      </c>
      <c r="AR176" s="1">
        <v>0</v>
      </c>
      <c r="AS176" s="1">
        <v>0</v>
      </c>
      <c r="AT176" s="1">
        <v>0</v>
      </c>
      <c r="AU176" s="1">
        <v>0</v>
      </c>
      <c r="AV176" s="1">
        <v>0</v>
      </c>
      <c r="AW176" s="1">
        <v>0</v>
      </c>
      <c r="AX176" s="1">
        <v>0</v>
      </c>
      <c r="AY176" s="1">
        <v>0</v>
      </c>
      <c r="AZ176" s="1">
        <v>0</v>
      </c>
      <c r="BA176" s="1">
        <v>0</v>
      </c>
      <c r="BB176" s="1">
        <v>0</v>
      </c>
      <c r="BC176" s="1">
        <v>0</v>
      </c>
      <c r="BD176" s="1">
        <v>0</v>
      </c>
      <c r="BE176" s="1">
        <v>0</v>
      </c>
      <c r="BF176" s="1">
        <v>0</v>
      </c>
      <c r="BG176" s="1">
        <v>0</v>
      </c>
      <c r="BH176" s="1" t="b">
        <v>1</v>
      </c>
      <c r="BI176" s="1" t="b">
        <v>0</v>
      </c>
      <c r="BJ176" s="1">
        <v>4</v>
      </c>
      <c r="BK176" s="1" t="s">
        <v>89</v>
      </c>
      <c r="BL176" s="1">
        <v>363</v>
      </c>
      <c r="BM176" s="1">
        <v>363</v>
      </c>
      <c r="BN176" s="1">
        <v>0</v>
      </c>
      <c r="BO176" s="1" t="b">
        <v>0</v>
      </c>
    </row>
    <row r="177" spans="1:67" ht="15.75" customHeight="1">
      <c r="A177" s="1">
        <v>175</v>
      </c>
      <c r="B177" s="1">
        <v>229</v>
      </c>
      <c r="C177" s="1">
        <v>133650</v>
      </c>
      <c r="D177" s="1" t="s">
        <v>622</v>
      </c>
      <c r="E177" s="1" t="s">
        <v>623</v>
      </c>
      <c r="F177" s="1" t="s">
        <v>624</v>
      </c>
      <c r="G177" s="1" t="s">
        <v>625</v>
      </c>
      <c r="H177" s="1">
        <v>32307</v>
      </c>
      <c r="I177" s="1" t="s">
        <v>70</v>
      </c>
      <c r="J177" s="1" t="s">
        <v>564</v>
      </c>
      <c r="K177" s="8" t="s">
        <v>626</v>
      </c>
      <c r="L177" s="1">
        <v>-84.290226000000004</v>
      </c>
      <c r="M177" s="1">
        <v>30.428503999999901</v>
      </c>
      <c r="N177" s="1">
        <v>-84.290226000000004</v>
      </c>
      <c r="O177" s="1">
        <v>30.428503999999901</v>
      </c>
      <c r="P177" s="1">
        <v>5785</v>
      </c>
      <c r="Q177" s="1">
        <v>22881</v>
      </c>
      <c r="R177" s="1">
        <v>34821</v>
      </c>
      <c r="S177" s="1">
        <v>22865</v>
      </c>
      <c r="T177" s="1">
        <v>34805</v>
      </c>
      <c r="U177" s="1">
        <v>13169</v>
      </c>
      <c r="V177" s="1">
        <v>25109</v>
      </c>
      <c r="W177" s="1">
        <v>1</v>
      </c>
      <c r="X177" s="1">
        <v>2</v>
      </c>
      <c r="Y177" s="1">
        <v>5</v>
      </c>
      <c r="Z177" s="1">
        <v>1</v>
      </c>
      <c r="AA177" s="1">
        <v>1</v>
      </c>
      <c r="AB177" s="1">
        <v>31</v>
      </c>
      <c r="AC177" s="1">
        <v>7769</v>
      </c>
      <c r="AD177" s="1" t="s">
        <v>73</v>
      </c>
      <c r="AE177" s="1" t="b">
        <v>1</v>
      </c>
      <c r="AF177" s="1" t="s">
        <v>627</v>
      </c>
      <c r="AG177" s="1" t="s">
        <v>89</v>
      </c>
      <c r="AH177" s="1" t="s">
        <v>550</v>
      </c>
      <c r="AI177" s="1" t="s">
        <v>91</v>
      </c>
      <c r="AJ177" s="1" t="s">
        <v>89</v>
      </c>
      <c r="AK177" s="1" t="s">
        <v>83</v>
      </c>
      <c r="AL177" s="1" t="s">
        <v>36</v>
      </c>
      <c r="AM177" s="1" t="s">
        <v>92</v>
      </c>
      <c r="AN177" s="1" t="b">
        <v>0</v>
      </c>
      <c r="AO177" s="10" t="s">
        <v>629</v>
      </c>
      <c r="AP177" s="1">
        <v>0</v>
      </c>
      <c r="AQ177" s="1">
        <v>0</v>
      </c>
      <c r="AR177" s="1">
        <v>0</v>
      </c>
      <c r="AS177" s="1">
        <v>0</v>
      </c>
      <c r="AT177" s="1">
        <v>0</v>
      </c>
      <c r="AU177" s="1">
        <v>0</v>
      </c>
      <c r="AV177" s="1">
        <v>0</v>
      </c>
      <c r="AW177" s="1">
        <v>0</v>
      </c>
      <c r="AX177" s="1">
        <v>0</v>
      </c>
      <c r="AY177" s="1">
        <v>0</v>
      </c>
      <c r="AZ177" s="1">
        <v>0</v>
      </c>
      <c r="BA177" s="1">
        <v>0</v>
      </c>
      <c r="BB177" s="1">
        <v>0</v>
      </c>
      <c r="BC177" s="1">
        <v>0</v>
      </c>
      <c r="BD177" s="1">
        <v>0</v>
      </c>
      <c r="BE177" s="1">
        <v>0</v>
      </c>
      <c r="BF177" s="1">
        <v>0</v>
      </c>
      <c r="BG177" s="1">
        <v>0</v>
      </c>
      <c r="BH177" s="1" t="b">
        <v>1</v>
      </c>
      <c r="BI177" s="1" t="b">
        <v>0</v>
      </c>
      <c r="BJ177" s="1">
        <v>4</v>
      </c>
      <c r="BK177" s="1" t="s">
        <v>89</v>
      </c>
      <c r="BL177" s="1">
        <v>363</v>
      </c>
      <c r="BM177" s="1">
        <v>363</v>
      </c>
      <c r="BN177" s="1">
        <v>0</v>
      </c>
      <c r="BO177" s="1" t="b">
        <v>0</v>
      </c>
    </row>
    <row r="178" spans="1:67" ht="15.75" customHeight="1">
      <c r="A178" s="1">
        <v>176</v>
      </c>
      <c r="B178" s="1">
        <v>230</v>
      </c>
      <c r="C178" s="1">
        <v>133650</v>
      </c>
      <c r="D178" s="1" t="s">
        <v>622</v>
      </c>
      <c r="E178" s="1" t="s">
        <v>623</v>
      </c>
      <c r="F178" s="1" t="s">
        <v>624</v>
      </c>
      <c r="G178" s="1" t="s">
        <v>625</v>
      </c>
      <c r="H178" s="1">
        <v>32307</v>
      </c>
      <c r="I178" s="1" t="s">
        <v>70</v>
      </c>
      <c r="J178" s="1" t="s">
        <v>564</v>
      </c>
      <c r="K178" s="8" t="s">
        <v>626</v>
      </c>
      <c r="L178" s="1">
        <v>-84.290226000000004</v>
      </c>
      <c r="M178" s="1">
        <v>30.428503999999901</v>
      </c>
      <c r="N178" s="1">
        <v>-84.290226000000004</v>
      </c>
      <c r="O178" s="1">
        <v>30.428503999999901</v>
      </c>
      <c r="P178" s="1">
        <v>5785</v>
      </c>
      <c r="Q178" s="1">
        <v>22881</v>
      </c>
      <c r="R178" s="1">
        <v>34821</v>
      </c>
      <c r="S178" s="1">
        <v>22865</v>
      </c>
      <c r="T178" s="1">
        <v>34805</v>
      </c>
      <c r="U178" s="1">
        <v>13169</v>
      </c>
      <c r="V178" s="1">
        <v>25109</v>
      </c>
      <c r="W178" s="1">
        <v>1</v>
      </c>
      <c r="X178" s="1">
        <v>2</v>
      </c>
      <c r="Y178" s="1">
        <v>5</v>
      </c>
      <c r="Z178" s="1">
        <v>1</v>
      </c>
      <c r="AA178" s="1">
        <v>1</v>
      </c>
      <c r="AB178" s="1">
        <v>31</v>
      </c>
      <c r="AC178" s="1">
        <v>7769</v>
      </c>
      <c r="AD178" s="1" t="s">
        <v>73</v>
      </c>
      <c r="AE178" s="1" t="b">
        <v>1</v>
      </c>
      <c r="AF178" s="1" t="s">
        <v>627</v>
      </c>
      <c r="AG178" s="1" t="s">
        <v>89</v>
      </c>
      <c r="AH178" s="1" t="s">
        <v>550</v>
      </c>
      <c r="AI178" s="1" t="s">
        <v>150</v>
      </c>
      <c r="AJ178" s="1" t="s">
        <v>89</v>
      </c>
      <c r="AK178" s="1" t="s">
        <v>83</v>
      </c>
      <c r="AL178" s="12" t="s">
        <v>110</v>
      </c>
      <c r="AM178" s="1" t="s">
        <v>100</v>
      </c>
      <c r="AN178" s="1" t="b">
        <v>0</v>
      </c>
      <c r="AO178" s="10" t="s">
        <v>630</v>
      </c>
      <c r="AP178" s="1">
        <v>1</v>
      </c>
      <c r="AQ178" s="1">
        <v>0</v>
      </c>
      <c r="AR178" s="1">
        <v>0</v>
      </c>
      <c r="AS178" s="1">
        <v>0</v>
      </c>
      <c r="AT178" s="1">
        <v>0</v>
      </c>
      <c r="AU178" s="1">
        <v>0</v>
      </c>
      <c r="AV178" s="1">
        <v>0</v>
      </c>
      <c r="AW178" s="1">
        <v>0</v>
      </c>
      <c r="AX178" s="1">
        <v>0</v>
      </c>
      <c r="AY178" s="1">
        <v>0</v>
      </c>
      <c r="AZ178" s="1">
        <v>0</v>
      </c>
      <c r="BA178" s="1">
        <v>0</v>
      </c>
      <c r="BB178" s="1">
        <v>0</v>
      </c>
      <c r="BC178" s="1">
        <v>0</v>
      </c>
      <c r="BD178" s="1">
        <v>1</v>
      </c>
      <c r="BE178" s="1">
        <v>0</v>
      </c>
      <c r="BF178" s="1">
        <v>0</v>
      </c>
      <c r="BG178" s="1">
        <v>0</v>
      </c>
      <c r="BH178" s="1" t="b">
        <v>0</v>
      </c>
      <c r="BI178" s="1" t="b">
        <v>0</v>
      </c>
      <c r="BJ178" s="1">
        <v>4</v>
      </c>
      <c r="BK178" s="1" t="s">
        <v>89</v>
      </c>
      <c r="BL178" s="1">
        <v>363</v>
      </c>
      <c r="BM178" s="1">
        <v>363</v>
      </c>
      <c r="BN178" s="1">
        <v>0</v>
      </c>
      <c r="BO178" s="1" t="b">
        <v>0</v>
      </c>
    </row>
    <row r="179" spans="1:67" ht="15.75" customHeight="1">
      <c r="A179" s="1">
        <v>177</v>
      </c>
      <c r="B179" s="1">
        <v>231</v>
      </c>
      <c r="C179" s="1">
        <v>133650</v>
      </c>
      <c r="D179" s="1" t="s">
        <v>622</v>
      </c>
      <c r="E179" s="1" t="s">
        <v>623</v>
      </c>
      <c r="F179" s="1" t="s">
        <v>624</v>
      </c>
      <c r="G179" s="1" t="s">
        <v>625</v>
      </c>
      <c r="H179" s="1">
        <v>32307</v>
      </c>
      <c r="I179" s="1" t="s">
        <v>70</v>
      </c>
      <c r="J179" s="1" t="s">
        <v>564</v>
      </c>
      <c r="K179" s="8" t="s">
        <v>626</v>
      </c>
      <c r="L179" s="1">
        <v>-84.290226000000004</v>
      </c>
      <c r="M179" s="1">
        <v>30.428503999999901</v>
      </c>
      <c r="N179" s="1">
        <v>-84.290226000000004</v>
      </c>
      <c r="O179" s="1">
        <v>30.428503999999901</v>
      </c>
      <c r="P179" s="1">
        <v>5785</v>
      </c>
      <c r="Q179" s="1">
        <v>22881</v>
      </c>
      <c r="R179" s="1">
        <v>34821</v>
      </c>
      <c r="S179" s="1">
        <v>22865</v>
      </c>
      <c r="T179" s="1">
        <v>34805</v>
      </c>
      <c r="U179" s="1">
        <v>13169</v>
      </c>
      <c r="V179" s="1">
        <v>25109</v>
      </c>
      <c r="W179" s="1">
        <v>1</v>
      </c>
      <c r="X179" s="1">
        <v>2</v>
      </c>
      <c r="Y179" s="1">
        <v>5</v>
      </c>
      <c r="Z179" s="1">
        <v>1</v>
      </c>
      <c r="AA179" s="1">
        <v>1</v>
      </c>
      <c r="AB179" s="1">
        <v>31</v>
      </c>
      <c r="AC179" s="1">
        <v>7769</v>
      </c>
      <c r="AD179" s="1" t="s">
        <v>73</v>
      </c>
      <c r="AE179" s="1" t="b">
        <v>1</v>
      </c>
      <c r="AF179" s="1" t="s">
        <v>627</v>
      </c>
      <c r="AG179" s="1" t="s">
        <v>89</v>
      </c>
      <c r="AH179" s="1" t="s">
        <v>550</v>
      </c>
      <c r="AI179" s="1" t="s">
        <v>631</v>
      </c>
      <c r="AJ179" s="1" t="s">
        <v>320</v>
      </c>
      <c r="AK179" s="1" t="s">
        <v>79</v>
      </c>
      <c r="AL179" s="1" t="s">
        <v>36</v>
      </c>
      <c r="AM179" s="1" t="s">
        <v>100</v>
      </c>
      <c r="AN179" s="1" t="b">
        <v>0</v>
      </c>
      <c r="AO179" s="10" t="s">
        <v>632</v>
      </c>
      <c r="AP179" s="1">
        <v>1</v>
      </c>
      <c r="AQ179" s="1">
        <v>0</v>
      </c>
      <c r="AR179" s="1">
        <v>0</v>
      </c>
      <c r="AS179" s="1">
        <v>0</v>
      </c>
      <c r="AT179" s="1">
        <v>0</v>
      </c>
      <c r="AU179" s="1">
        <v>0</v>
      </c>
      <c r="AV179" s="1">
        <v>0</v>
      </c>
      <c r="AW179" s="1">
        <v>0</v>
      </c>
      <c r="AX179" s="1">
        <v>0</v>
      </c>
      <c r="AY179" s="1">
        <v>0</v>
      </c>
      <c r="AZ179" s="1">
        <v>0</v>
      </c>
      <c r="BA179" s="1">
        <v>0</v>
      </c>
      <c r="BB179" s="1">
        <v>0</v>
      </c>
      <c r="BC179" s="1">
        <v>0</v>
      </c>
      <c r="BD179" s="1">
        <v>1</v>
      </c>
      <c r="BE179" s="1">
        <v>0</v>
      </c>
      <c r="BF179" s="1">
        <v>0</v>
      </c>
      <c r="BG179" s="1">
        <v>0</v>
      </c>
      <c r="BH179" s="1" t="b">
        <v>0</v>
      </c>
      <c r="BI179" s="1" t="b">
        <v>0</v>
      </c>
      <c r="BJ179" s="1">
        <v>4</v>
      </c>
      <c r="BK179" s="1" t="s">
        <v>117</v>
      </c>
      <c r="BL179" s="1">
        <v>363</v>
      </c>
      <c r="BM179" s="1">
        <v>363</v>
      </c>
      <c r="BN179" s="1">
        <v>0</v>
      </c>
      <c r="BO179" s="1" t="b">
        <v>0</v>
      </c>
    </row>
    <row r="180" spans="1:67" ht="15.75" customHeight="1">
      <c r="A180" s="1">
        <v>178</v>
      </c>
      <c r="B180" s="1">
        <v>232</v>
      </c>
      <c r="C180" s="1">
        <v>133669</v>
      </c>
      <c r="D180" s="12" t="s">
        <v>633</v>
      </c>
      <c r="E180" s="1" t="s">
        <v>634</v>
      </c>
      <c r="F180" s="1" t="s">
        <v>635</v>
      </c>
      <c r="G180" s="1" t="s">
        <v>625</v>
      </c>
      <c r="H180" s="1" t="s">
        <v>636</v>
      </c>
      <c r="I180" s="1" t="s">
        <v>70</v>
      </c>
      <c r="J180" s="1" t="s">
        <v>564</v>
      </c>
      <c r="K180" s="8" t="s">
        <v>637</v>
      </c>
      <c r="L180" s="1">
        <v>-80.102977999999993</v>
      </c>
      <c r="M180" s="1">
        <v>26.372420999999999</v>
      </c>
      <c r="N180" s="1">
        <v>-80.102977999999993</v>
      </c>
      <c r="O180" s="1">
        <v>26.372420999999999</v>
      </c>
      <c r="P180" s="1">
        <v>4831</v>
      </c>
      <c r="Q180" s="1">
        <v>23359</v>
      </c>
      <c r="R180" s="1">
        <v>35804</v>
      </c>
      <c r="S180" s="1">
        <v>24021</v>
      </c>
      <c r="T180" s="1">
        <v>36466</v>
      </c>
      <c r="U180" s="1">
        <v>12554</v>
      </c>
      <c r="V180" s="1">
        <v>24999</v>
      </c>
      <c r="W180" s="1">
        <v>2</v>
      </c>
      <c r="X180" s="1">
        <v>2</v>
      </c>
      <c r="Y180" s="1">
        <v>5</v>
      </c>
      <c r="Z180" s="1">
        <v>1</v>
      </c>
      <c r="AA180" s="1">
        <v>1</v>
      </c>
      <c r="AB180" s="1">
        <v>60</v>
      </c>
      <c r="AC180" s="1">
        <v>25402</v>
      </c>
      <c r="AD180" s="1" t="s">
        <v>73</v>
      </c>
      <c r="AE180" s="1" t="b">
        <v>0</v>
      </c>
      <c r="AF180" s="12" t="s">
        <v>638</v>
      </c>
      <c r="AG180" s="13" t="s">
        <v>323</v>
      </c>
      <c r="AH180" s="1" t="s">
        <v>90</v>
      </c>
      <c r="AI180" s="1" t="s">
        <v>77</v>
      </c>
      <c r="AJ180" s="1" t="s">
        <v>78</v>
      </c>
      <c r="AK180" s="1" t="s">
        <v>79</v>
      </c>
      <c r="AL180" s="1" t="s">
        <v>36</v>
      </c>
      <c r="AM180" s="1" t="s">
        <v>80</v>
      </c>
      <c r="AN180" s="1" t="b">
        <v>0</v>
      </c>
      <c r="AO180" s="10" t="s">
        <v>639</v>
      </c>
      <c r="AP180" s="1">
        <v>0</v>
      </c>
      <c r="AQ180" s="1">
        <v>0</v>
      </c>
      <c r="AR180" s="1">
        <v>0</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t="b">
        <v>1</v>
      </c>
      <c r="BI180" s="1" t="b">
        <v>1</v>
      </c>
      <c r="BJ180" s="1">
        <v>4</v>
      </c>
      <c r="BK180" s="1" t="s">
        <v>78</v>
      </c>
      <c r="BL180" s="1">
        <v>363</v>
      </c>
      <c r="BM180" s="1">
        <v>363</v>
      </c>
      <c r="BN180" s="1">
        <v>0</v>
      </c>
      <c r="BO180" s="1" t="b">
        <v>0</v>
      </c>
    </row>
    <row r="181" spans="1:67" ht="15.75" customHeight="1">
      <c r="A181" s="1">
        <v>179</v>
      </c>
      <c r="B181" s="1">
        <v>233</v>
      </c>
      <c r="C181" s="1">
        <v>133669</v>
      </c>
      <c r="D181" s="12" t="s">
        <v>633</v>
      </c>
      <c r="E181" s="1" t="s">
        <v>634</v>
      </c>
      <c r="F181" s="1" t="s">
        <v>635</v>
      </c>
      <c r="G181" s="1" t="s">
        <v>625</v>
      </c>
      <c r="H181" s="1" t="s">
        <v>636</v>
      </c>
      <c r="I181" s="1" t="s">
        <v>70</v>
      </c>
      <c r="J181" s="1" t="s">
        <v>564</v>
      </c>
      <c r="K181" s="8" t="s">
        <v>637</v>
      </c>
      <c r="L181" s="1">
        <v>-80.102977999999993</v>
      </c>
      <c r="M181" s="1">
        <v>26.372420999999999</v>
      </c>
      <c r="N181" s="1">
        <v>-80.102977999999993</v>
      </c>
      <c r="O181" s="1">
        <v>26.372420999999999</v>
      </c>
      <c r="P181" s="1">
        <v>4831</v>
      </c>
      <c r="Q181" s="1">
        <v>23359</v>
      </c>
      <c r="R181" s="1">
        <v>35804</v>
      </c>
      <c r="S181" s="1">
        <v>24021</v>
      </c>
      <c r="T181" s="1">
        <v>36466</v>
      </c>
      <c r="U181" s="1">
        <v>12554</v>
      </c>
      <c r="V181" s="1">
        <v>24999</v>
      </c>
      <c r="W181" s="1">
        <v>2</v>
      </c>
      <c r="X181" s="1">
        <v>2</v>
      </c>
      <c r="Y181" s="1">
        <v>5</v>
      </c>
      <c r="Z181" s="1">
        <v>1</v>
      </c>
      <c r="AA181" s="1">
        <v>1</v>
      </c>
      <c r="AB181" s="1">
        <v>60</v>
      </c>
      <c r="AC181" s="1">
        <v>25402</v>
      </c>
      <c r="AD181" s="1" t="s">
        <v>73</v>
      </c>
      <c r="AE181" s="1" t="b">
        <v>0</v>
      </c>
      <c r="AF181" s="12" t="s">
        <v>638</v>
      </c>
      <c r="AG181" s="13" t="s">
        <v>323</v>
      </c>
      <c r="AH181" s="1" t="s">
        <v>90</v>
      </c>
      <c r="AI181" s="1" t="s">
        <v>640</v>
      </c>
      <c r="AJ181" s="1" t="s">
        <v>78</v>
      </c>
      <c r="AK181" s="1" t="s">
        <v>83</v>
      </c>
      <c r="AL181" s="12" t="s">
        <v>36</v>
      </c>
      <c r="AM181" s="1" t="s">
        <v>100</v>
      </c>
      <c r="AN181" s="1" t="b">
        <v>0</v>
      </c>
      <c r="AO181" s="10" t="s">
        <v>641</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t="b">
        <v>0</v>
      </c>
      <c r="BI181" s="1" t="b">
        <v>1</v>
      </c>
      <c r="BJ181" s="1">
        <v>4</v>
      </c>
      <c r="BK181" s="1" t="s">
        <v>78</v>
      </c>
      <c r="BL181" s="1">
        <v>363</v>
      </c>
      <c r="BM181" s="1">
        <v>363</v>
      </c>
      <c r="BN181" s="1">
        <v>0</v>
      </c>
      <c r="BO181" s="1" t="b">
        <v>0</v>
      </c>
    </row>
    <row r="182" spans="1:67" ht="15.75" customHeight="1">
      <c r="A182" s="1">
        <v>180</v>
      </c>
      <c r="B182" s="1">
        <v>234</v>
      </c>
      <c r="C182" s="1">
        <v>133669</v>
      </c>
      <c r="D182" s="12" t="s">
        <v>633</v>
      </c>
      <c r="E182" s="1" t="s">
        <v>634</v>
      </c>
      <c r="F182" s="1" t="s">
        <v>635</v>
      </c>
      <c r="G182" s="1" t="s">
        <v>625</v>
      </c>
      <c r="H182" s="1" t="s">
        <v>636</v>
      </c>
      <c r="I182" s="1" t="s">
        <v>70</v>
      </c>
      <c r="J182" s="1" t="s">
        <v>564</v>
      </c>
      <c r="K182" s="8" t="s">
        <v>637</v>
      </c>
      <c r="L182" s="1">
        <v>-80.102977999999993</v>
      </c>
      <c r="M182" s="1">
        <v>26.372420999999999</v>
      </c>
      <c r="N182" s="1">
        <v>-80.102977999999993</v>
      </c>
      <c r="O182" s="1">
        <v>26.372420999999999</v>
      </c>
      <c r="P182" s="1">
        <v>4831</v>
      </c>
      <c r="Q182" s="1">
        <v>23359</v>
      </c>
      <c r="R182" s="1">
        <v>35804</v>
      </c>
      <c r="S182" s="1">
        <v>24021</v>
      </c>
      <c r="T182" s="1">
        <v>36466</v>
      </c>
      <c r="U182" s="1">
        <v>12554</v>
      </c>
      <c r="V182" s="1">
        <v>24999</v>
      </c>
      <c r="W182" s="1">
        <v>2</v>
      </c>
      <c r="X182" s="1">
        <v>2</v>
      </c>
      <c r="Y182" s="1">
        <v>5</v>
      </c>
      <c r="Z182" s="1">
        <v>1</v>
      </c>
      <c r="AA182" s="1">
        <v>1</v>
      </c>
      <c r="AB182" s="1">
        <v>60</v>
      </c>
      <c r="AC182" s="1">
        <v>25402</v>
      </c>
      <c r="AD182" s="1" t="s">
        <v>73</v>
      </c>
      <c r="AE182" s="1" t="b">
        <v>0</v>
      </c>
      <c r="AF182" s="12" t="s">
        <v>638</v>
      </c>
      <c r="AG182" s="13" t="s">
        <v>323</v>
      </c>
      <c r="AH182" s="1" t="s">
        <v>90</v>
      </c>
      <c r="AI182" s="1" t="s">
        <v>642</v>
      </c>
      <c r="AJ182" s="1" t="s">
        <v>114</v>
      </c>
      <c r="AK182" s="1" t="s">
        <v>83</v>
      </c>
      <c r="AL182" s="12" t="s">
        <v>380</v>
      </c>
      <c r="AM182" s="1" t="s">
        <v>100</v>
      </c>
      <c r="AN182" s="1" t="b">
        <v>0</v>
      </c>
      <c r="AO182" s="10" t="s">
        <v>643</v>
      </c>
      <c r="AP182" s="1">
        <v>0</v>
      </c>
      <c r="AQ182" s="1">
        <v>0</v>
      </c>
      <c r="AR182" s="1">
        <v>0</v>
      </c>
      <c r="AS182" s="1">
        <v>0</v>
      </c>
      <c r="AT182" s="1">
        <v>0</v>
      </c>
      <c r="AU182" s="1">
        <v>0</v>
      </c>
      <c r="AV182" s="1">
        <v>0</v>
      </c>
      <c r="AW182" s="1">
        <v>0</v>
      </c>
      <c r="AX182" s="1">
        <v>0</v>
      </c>
      <c r="AY182" s="1">
        <v>0</v>
      </c>
      <c r="AZ182" s="1">
        <v>0</v>
      </c>
      <c r="BA182" s="1">
        <v>0</v>
      </c>
      <c r="BB182" s="1">
        <v>0</v>
      </c>
      <c r="BC182" s="1">
        <v>0</v>
      </c>
      <c r="BD182" s="1">
        <v>0</v>
      </c>
      <c r="BE182" s="1">
        <v>0</v>
      </c>
      <c r="BF182" s="1">
        <v>0</v>
      </c>
      <c r="BG182" s="1">
        <v>0</v>
      </c>
      <c r="BH182" s="1" t="b">
        <v>0</v>
      </c>
      <c r="BI182" s="1" t="b">
        <v>1</v>
      </c>
      <c r="BJ182" s="1">
        <v>4</v>
      </c>
      <c r="BK182" s="1" t="s">
        <v>117</v>
      </c>
      <c r="BL182" s="1">
        <v>363</v>
      </c>
      <c r="BM182" s="1">
        <v>363</v>
      </c>
      <c r="BN182" s="1">
        <v>0</v>
      </c>
      <c r="BO182" s="1" t="b">
        <v>0</v>
      </c>
    </row>
    <row r="183" spans="1:67" ht="15.75" customHeight="1">
      <c r="A183" s="1">
        <v>181</v>
      </c>
      <c r="B183" s="1">
        <v>235</v>
      </c>
      <c r="C183" s="1">
        <v>133669</v>
      </c>
      <c r="D183" s="12" t="s">
        <v>633</v>
      </c>
      <c r="E183" s="1" t="s">
        <v>634</v>
      </c>
      <c r="F183" s="1" t="s">
        <v>635</v>
      </c>
      <c r="G183" s="1" t="s">
        <v>625</v>
      </c>
      <c r="H183" s="1" t="s">
        <v>636</v>
      </c>
      <c r="I183" s="1" t="s">
        <v>70</v>
      </c>
      <c r="J183" s="1" t="s">
        <v>564</v>
      </c>
      <c r="K183" s="8" t="s">
        <v>637</v>
      </c>
      <c r="L183" s="1">
        <v>-80.102977999999993</v>
      </c>
      <c r="M183" s="1">
        <v>26.372420999999999</v>
      </c>
      <c r="N183" s="1">
        <v>-80.102977999999993</v>
      </c>
      <c r="O183" s="1">
        <v>26.372420999999999</v>
      </c>
      <c r="P183" s="1">
        <v>4831</v>
      </c>
      <c r="Q183" s="1">
        <v>23359</v>
      </c>
      <c r="R183" s="1">
        <v>35804</v>
      </c>
      <c r="S183" s="1">
        <v>24021</v>
      </c>
      <c r="T183" s="1">
        <v>36466</v>
      </c>
      <c r="U183" s="1">
        <v>12554</v>
      </c>
      <c r="V183" s="1">
        <v>24999</v>
      </c>
      <c r="W183" s="1">
        <v>2</v>
      </c>
      <c r="X183" s="1">
        <v>2</v>
      </c>
      <c r="Y183" s="1">
        <v>5</v>
      </c>
      <c r="Z183" s="1">
        <v>1</v>
      </c>
      <c r="AA183" s="1">
        <v>1</v>
      </c>
      <c r="AB183" s="1">
        <v>60</v>
      </c>
      <c r="AC183" s="1">
        <v>25402</v>
      </c>
      <c r="AD183" s="1" t="s">
        <v>73</v>
      </c>
      <c r="AE183" s="1" t="b">
        <v>0</v>
      </c>
      <c r="AF183" s="12" t="s">
        <v>644</v>
      </c>
      <c r="AG183" s="9" t="s">
        <v>89</v>
      </c>
      <c r="AH183" s="1" t="s">
        <v>90</v>
      </c>
      <c r="AI183" s="1" t="s">
        <v>91</v>
      </c>
      <c r="AJ183" s="1" t="s">
        <v>89</v>
      </c>
      <c r="AK183" s="1" t="s">
        <v>83</v>
      </c>
      <c r="AL183" s="1" t="s">
        <v>36</v>
      </c>
      <c r="AM183" s="1" t="s">
        <v>92</v>
      </c>
      <c r="AN183" s="1" t="b">
        <v>0</v>
      </c>
      <c r="AO183" s="10" t="s">
        <v>645</v>
      </c>
      <c r="AP183" s="1">
        <v>1</v>
      </c>
      <c r="AQ183" s="1">
        <v>0</v>
      </c>
      <c r="AR183" s="1">
        <v>0</v>
      </c>
      <c r="AS183" s="1">
        <v>0</v>
      </c>
      <c r="AT183" s="1">
        <v>0</v>
      </c>
      <c r="AU183" s="1">
        <v>0</v>
      </c>
      <c r="AV183" s="1">
        <v>0</v>
      </c>
      <c r="AW183" s="1">
        <v>0</v>
      </c>
      <c r="AX183" s="1">
        <v>0</v>
      </c>
      <c r="AY183" s="1">
        <v>0</v>
      </c>
      <c r="AZ183" s="1">
        <v>0</v>
      </c>
      <c r="BA183" s="1">
        <v>0</v>
      </c>
      <c r="BB183" s="1">
        <v>1</v>
      </c>
      <c r="BC183" s="1">
        <v>0</v>
      </c>
      <c r="BD183" s="1">
        <v>0</v>
      </c>
      <c r="BE183" s="1">
        <v>0</v>
      </c>
      <c r="BF183" s="1">
        <v>0</v>
      </c>
      <c r="BG183" s="1">
        <v>0</v>
      </c>
      <c r="BH183" s="1" t="b">
        <v>1</v>
      </c>
      <c r="BI183" s="1" t="b">
        <v>1</v>
      </c>
      <c r="BJ183" s="1">
        <v>4</v>
      </c>
      <c r="BK183" s="1" t="s">
        <v>89</v>
      </c>
      <c r="BL183" s="1">
        <v>363</v>
      </c>
      <c r="BM183" s="1">
        <v>363</v>
      </c>
      <c r="BN183" s="1">
        <v>0</v>
      </c>
      <c r="BO183" s="1" t="b">
        <v>0</v>
      </c>
    </row>
    <row r="184" spans="1:67" ht="15.75" customHeight="1">
      <c r="A184" s="1">
        <v>182</v>
      </c>
      <c r="B184" s="1">
        <v>236</v>
      </c>
      <c r="C184" s="1">
        <v>133951</v>
      </c>
      <c r="D184" s="1" t="s">
        <v>646</v>
      </c>
      <c r="E184" s="1" t="s">
        <v>647</v>
      </c>
      <c r="F184" s="1" t="s">
        <v>648</v>
      </c>
      <c r="G184" s="1" t="s">
        <v>625</v>
      </c>
      <c r="H184" s="1">
        <v>33199</v>
      </c>
      <c r="I184" s="1" t="s">
        <v>70</v>
      </c>
      <c r="J184" s="1" t="s">
        <v>564</v>
      </c>
      <c r="K184" s="8" t="s">
        <v>649</v>
      </c>
      <c r="L184" s="1">
        <v>-80.377590999999995</v>
      </c>
      <c r="M184" s="1">
        <v>25.757110999999998</v>
      </c>
      <c r="N184" s="1">
        <v>-80.377590999999995</v>
      </c>
      <c r="O184" s="1">
        <v>25.757110999999998</v>
      </c>
      <c r="P184" s="1">
        <v>6556</v>
      </c>
      <c r="Q184" s="1">
        <v>23688</v>
      </c>
      <c r="R184" s="1">
        <v>36086</v>
      </c>
      <c r="S184" s="1">
        <v>25750</v>
      </c>
      <c r="T184" s="1">
        <v>38148</v>
      </c>
      <c r="U184" s="1">
        <v>15746</v>
      </c>
      <c r="V184" s="1">
        <v>28144</v>
      </c>
      <c r="W184" s="1">
        <v>2</v>
      </c>
      <c r="X184" s="1">
        <v>2</v>
      </c>
      <c r="Y184" s="1">
        <v>5</v>
      </c>
      <c r="Z184" s="1">
        <v>1</v>
      </c>
      <c r="AA184" s="1">
        <v>1</v>
      </c>
      <c r="AB184" s="1">
        <v>50</v>
      </c>
      <c r="AC184" s="1">
        <v>45856</v>
      </c>
      <c r="AD184" s="1" t="s">
        <v>73</v>
      </c>
      <c r="AE184" s="1" t="b">
        <v>0</v>
      </c>
      <c r="AF184" s="1" t="s">
        <v>650</v>
      </c>
      <c r="AG184" s="1" t="s">
        <v>651</v>
      </c>
      <c r="AH184" s="1" t="s">
        <v>159</v>
      </c>
      <c r="AI184" s="1" t="s">
        <v>95</v>
      </c>
      <c r="AJ184" s="1" t="s">
        <v>94</v>
      </c>
      <c r="AK184" s="1" t="s">
        <v>79</v>
      </c>
      <c r="AL184" s="1" t="s">
        <v>36</v>
      </c>
      <c r="AM184" s="1" t="s">
        <v>96</v>
      </c>
      <c r="AN184" s="1" t="b">
        <v>0</v>
      </c>
      <c r="AO184" s="10" t="s">
        <v>652</v>
      </c>
      <c r="AP184" s="1">
        <v>0</v>
      </c>
      <c r="AQ184" s="1">
        <v>0</v>
      </c>
      <c r="AR184" s="1">
        <v>0</v>
      </c>
      <c r="AS184" s="1">
        <v>0</v>
      </c>
      <c r="AT184" s="1">
        <v>0</v>
      </c>
      <c r="AU184" s="1">
        <v>0</v>
      </c>
      <c r="AV184" s="1">
        <v>0</v>
      </c>
      <c r="AW184" s="1">
        <v>0</v>
      </c>
      <c r="AX184" s="1">
        <v>0</v>
      </c>
      <c r="AY184" s="1">
        <v>0</v>
      </c>
      <c r="AZ184" s="1">
        <v>0</v>
      </c>
      <c r="BA184" s="1">
        <v>0</v>
      </c>
      <c r="BB184" s="1">
        <v>0</v>
      </c>
      <c r="BC184" s="1">
        <v>0</v>
      </c>
      <c r="BD184" s="1">
        <v>0</v>
      </c>
      <c r="BE184" s="1">
        <v>0</v>
      </c>
      <c r="BF184" s="1">
        <v>0</v>
      </c>
      <c r="BG184" s="1">
        <v>0</v>
      </c>
      <c r="BH184" s="1" t="b">
        <v>1</v>
      </c>
      <c r="BI184" s="1" t="b">
        <v>0</v>
      </c>
      <c r="BJ184" s="1">
        <v>7</v>
      </c>
      <c r="BK184" s="1" t="s">
        <v>94</v>
      </c>
      <c r="BL184" s="1">
        <v>363</v>
      </c>
      <c r="BM184" s="1">
        <v>363</v>
      </c>
      <c r="BN184" s="1">
        <v>0</v>
      </c>
      <c r="BO184" s="1" t="b">
        <v>0</v>
      </c>
    </row>
    <row r="185" spans="1:67" ht="15.75" customHeight="1">
      <c r="A185" s="1">
        <v>183</v>
      </c>
      <c r="B185" s="1">
        <v>237</v>
      </c>
      <c r="C185" s="1">
        <v>133951</v>
      </c>
      <c r="D185" s="1" t="s">
        <v>646</v>
      </c>
      <c r="E185" s="1" t="s">
        <v>647</v>
      </c>
      <c r="F185" s="1" t="s">
        <v>648</v>
      </c>
      <c r="G185" s="1" t="s">
        <v>625</v>
      </c>
      <c r="H185" s="1">
        <v>33199</v>
      </c>
      <c r="I185" s="1" t="s">
        <v>70</v>
      </c>
      <c r="J185" s="1" t="s">
        <v>564</v>
      </c>
      <c r="K185" s="8" t="s">
        <v>649</v>
      </c>
      <c r="L185" s="1">
        <v>-80.377590999999995</v>
      </c>
      <c r="M185" s="1">
        <v>25.757110999999998</v>
      </c>
      <c r="N185" s="1">
        <v>-80.377590999999995</v>
      </c>
      <c r="O185" s="1">
        <v>25.757110999999998</v>
      </c>
      <c r="P185" s="1">
        <v>6556</v>
      </c>
      <c r="Q185" s="1">
        <v>23688</v>
      </c>
      <c r="R185" s="1">
        <v>36086</v>
      </c>
      <c r="S185" s="1">
        <v>25750</v>
      </c>
      <c r="T185" s="1">
        <v>38148</v>
      </c>
      <c r="U185" s="1">
        <v>15746</v>
      </c>
      <c r="V185" s="1">
        <v>28144</v>
      </c>
      <c r="W185" s="1">
        <v>2</v>
      </c>
      <c r="X185" s="1">
        <v>2</v>
      </c>
      <c r="Y185" s="1">
        <v>5</v>
      </c>
      <c r="Z185" s="1">
        <v>1</v>
      </c>
      <c r="AA185" s="1">
        <v>1</v>
      </c>
      <c r="AB185" s="1">
        <v>50</v>
      </c>
      <c r="AC185" s="1">
        <v>45856</v>
      </c>
      <c r="AD185" s="1" t="s">
        <v>73</v>
      </c>
      <c r="AE185" s="1" t="b">
        <v>0</v>
      </c>
      <c r="AF185" s="1" t="s">
        <v>650</v>
      </c>
      <c r="AG185" s="1" t="s">
        <v>651</v>
      </c>
      <c r="AH185" s="1" t="s">
        <v>159</v>
      </c>
      <c r="AI185" s="1" t="s">
        <v>653</v>
      </c>
      <c r="AJ185" s="1" t="s">
        <v>114</v>
      </c>
      <c r="AK185" s="1" t="s">
        <v>79</v>
      </c>
      <c r="AL185" s="1" t="s">
        <v>99</v>
      </c>
      <c r="AM185" s="1" t="s">
        <v>100</v>
      </c>
      <c r="AN185" s="1" t="b">
        <v>0</v>
      </c>
      <c r="AO185" s="10" t="s">
        <v>652</v>
      </c>
      <c r="AP185" s="1">
        <v>0</v>
      </c>
      <c r="AQ185" s="1">
        <v>0</v>
      </c>
      <c r="AR185" s="1">
        <v>0</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t="b">
        <v>0</v>
      </c>
      <c r="BI185" s="1" t="b">
        <v>0</v>
      </c>
      <c r="BJ185" s="1">
        <v>7</v>
      </c>
      <c r="BK185" s="1" t="s">
        <v>117</v>
      </c>
      <c r="BL185" s="1">
        <v>363</v>
      </c>
      <c r="BM185" s="1">
        <v>363</v>
      </c>
      <c r="BN185" s="1">
        <v>0</v>
      </c>
      <c r="BO185" s="1" t="b">
        <v>0</v>
      </c>
    </row>
    <row r="186" spans="1:67" ht="15.75" customHeight="1">
      <c r="A186" s="1">
        <v>184</v>
      </c>
      <c r="B186" s="1">
        <v>238</v>
      </c>
      <c r="C186" s="1">
        <v>133951</v>
      </c>
      <c r="D186" s="1" t="s">
        <v>646</v>
      </c>
      <c r="E186" s="1" t="s">
        <v>647</v>
      </c>
      <c r="F186" s="1" t="s">
        <v>648</v>
      </c>
      <c r="G186" s="1" t="s">
        <v>625</v>
      </c>
      <c r="H186" s="1">
        <v>33199</v>
      </c>
      <c r="I186" s="1" t="s">
        <v>70</v>
      </c>
      <c r="J186" s="1" t="s">
        <v>564</v>
      </c>
      <c r="K186" s="8" t="s">
        <v>649</v>
      </c>
      <c r="L186" s="1">
        <v>-80.377590999999995</v>
      </c>
      <c r="M186" s="1">
        <v>25.757110999999998</v>
      </c>
      <c r="N186" s="1">
        <v>-80.377590999999995</v>
      </c>
      <c r="O186" s="1">
        <v>25.757110999999998</v>
      </c>
      <c r="P186" s="1">
        <v>6556</v>
      </c>
      <c r="Q186" s="1">
        <v>23688</v>
      </c>
      <c r="R186" s="1">
        <v>36086</v>
      </c>
      <c r="S186" s="1">
        <v>25750</v>
      </c>
      <c r="T186" s="1">
        <v>38148</v>
      </c>
      <c r="U186" s="1">
        <v>15746</v>
      </c>
      <c r="V186" s="1">
        <v>28144</v>
      </c>
      <c r="W186" s="1">
        <v>2</v>
      </c>
      <c r="X186" s="1">
        <v>2</v>
      </c>
      <c r="Y186" s="1">
        <v>5</v>
      </c>
      <c r="Z186" s="1">
        <v>1</v>
      </c>
      <c r="AA186" s="1">
        <v>1</v>
      </c>
      <c r="AB186" s="1">
        <v>50</v>
      </c>
      <c r="AC186" s="1">
        <v>45856</v>
      </c>
      <c r="AD186" s="1" t="s">
        <v>73</v>
      </c>
      <c r="AE186" s="1" t="b">
        <v>0</v>
      </c>
      <c r="AF186" s="1" t="s">
        <v>650</v>
      </c>
      <c r="AG186" s="1" t="s">
        <v>309</v>
      </c>
      <c r="AH186" s="1" t="s">
        <v>159</v>
      </c>
      <c r="AI186" s="1" t="s">
        <v>172</v>
      </c>
      <c r="AJ186" s="1" t="s">
        <v>89</v>
      </c>
      <c r="AK186" s="1" t="s">
        <v>79</v>
      </c>
      <c r="AL186" s="1" t="s">
        <v>36</v>
      </c>
      <c r="AM186" s="1" t="s">
        <v>92</v>
      </c>
      <c r="AN186" s="1" t="b">
        <v>0</v>
      </c>
      <c r="AO186" s="10" t="s">
        <v>654</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 t="b">
        <v>1</v>
      </c>
      <c r="BI186" s="1" t="b">
        <v>0</v>
      </c>
      <c r="BJ186" s="1">
        <v>7</v>
      </c>
      <c r="BK186" s="1" t="s">
        <v>89</v>
      </c>
      <c r="BL186" s="1">
        <v>363</v>
      </c>
      <c r="BM186" s="1">
        <v>363</v>
      </c>
      <c r="BN186" s="1">
        <v>0</v>
      </c>
      <c r="BO186" s="1" t="b">
        <v>0</v>
      </c>
    </row>
    <row r="187" spans="1:67" ht="15.75" customHeight="1">
      <c r="A187" s="1">
        <v>185</v>
      </c>
      <c r="B187" s="1">
        <v>239</v>
      </c>
      <c r="C187" s="1">
        <v>133951</v>
      </c>
      <c r="D187" s="1" t="s">
        <v>646</v>
      </c>
      <c r="E187" s="1" t="s">
        <v>647</v>
      </c>
      <c r="F187" s="1" t="s">
        <v>648</v>
      </c>
      <c r="G187" s="1" t="s">
        <v>625</v>
      </c>
      <c r="H187" s="1">
        <v>33199</v>
      </c>
      <c r="I187" s="1" t="s">
        <v>70</v>
      </c>
      <c r="J187" s="1" t="s">
        <v>564</v>
      </c>
      <c r="K187" s="8" t="s">
        <v>649</v>
      </c>
      <c r="L187" s="1">
        <v>-80.377590999999995</v>
      </c>
      <c r="M187" s="1">
        <v>25.757110999999998</v>
      </c>
      <c r="N187" s="1">
        <v>-80.377590999999995</v>
      </c>
      <c r="O187" s="1">
        <v>25.757110999999998</v>
      </c>
      <c r="P187" s="1">
        <v>6556</v>
      </c>
      <c r="Q187" s="1">
        <v>23688</v>
      </c>
      <c r="R187" s="1">
        <v>36086</v>
      </c>
      <c r="S187" s="1">
        <v>25750</v>
      </c>
      <c r="T187" s="1">
        <v>38148</v>
      </c>
      <c r="U187" s="1">
        <v>15746</v>
      </c>
      <c r="V187" s="1">
        <v>28144</v>
      </c>
      <c r="W187" s="1">
        <v>2</v>
      </c>
      <c r="X187" s="1">
        <v>2</v>
      </c>
      <c r="Y187" s="1">
        <v>5</v>
      </c>
      <c r="Z187" s="1">
        <v>1</v>
      </c>
      <c r="AA187" s="1">
        <v>1</v>
      </c>
      <c r="AB187" s="1">
        <v>50</v>
      </c>
      <c r="AC187" s="1">
        <v>45856</v>
      </c>
      <c r="AD187" s="1" t="s">
        <v>73</v>
      </c>
      <c r="AE187" s="1" t="b">
        <v>0</v>
      </c>
      <c r="AF187" s="1" t="s">
        <v>650</v>
      </c>
      <c r="AG187" s="1" t="s">
        <v>309</v>
      </c>
      <c r="AH187" s="1" t="s">
        <v>159</v>
      </c>
      <c r="AI187" s="1" t="s">
        <v>456</v>
      </c>
      <c r="AJ187" s="1" t="s">
        <v>89</v>
      </c>
      <c r="AK187" s="1" t="s">
        <v>79</v>
      </c>
      <c r="AL187" s="1" t="s">
        <v>99</v>
      </c>
      <c r="AM187" s="1" t="s">
        <v>100</v>
      </c>
      <c r="AN187" s="1" t="b">
        <v>0</v>
      </c>
      <c r="AO187" s="10" t="s">
        <v>654</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 t="b">
        <v>0</v>
      </c>
      <c r="BI187" s="1" t="b">
        <v>0</v>
      </c>
      <c r="BJ187" s="1">
        <v>7</v>
      </c>
      <c r="BK187" s="1" t="s">
        <v>89</v>
      </c>
      <c r="BL187" s="1">
        <v>363</v>
      </c>
      <c r="BM187" s="1">
        <v>363</v>
      </c>
      <c r="BN187" s="1">
        <v>0</v>
      </c>
      <c r="BO187" s="1" t="b">
        <v>0</v>
      </c>
    </row>
    <row r="188" spans="1:67" ht="15.75" customHeight="1">
      <c r="A188" s="1">
        <v>186</v>
      </c>
      <c r="B188" s="1">
        <v>240</v>
      </c>
      <c r="C188" s="1">
        <v>133951</v>
      </c>
      <c r="D188" s="1" t="s">
        <v>646</v>
      </c>
      <c r="E188" s="1" t="s">
        <v>647</v>
      </c>
      <c r="F188" s="1" t="s">
        <v>648</v>
      </c>
      <c r="G188" s="1" t="s">
        <v>625</v>
      </c>
      <c r="H188" s="1">
        <v>33199</v>
      </c>
      <c r="I188" s="1" t="s">
        <v>70</v>
      </c>
      <c r="J188" s="1" t="s">
        <v>564</v>
      </c>
      <c r="K188" s="8" t="s">
        <v>649</v>
      </c>
      <c r="L188" s="1">
        <v>-80.377590999999995</v>
      </c>
      <c r="M188" s="1">
        <v>25.757110999999998</v>
      </c>
      <c r="N188" s="1">
        <v>-80.377590999999995</v>
      </c>
      <c r="O188" s="1">
        <v>25.757110999999998</v>
      </c>
      <c r="P188" s="1">
        <v>6556</v>
      </c>
      <c r="Q188" s="1">
        <v>23688</v>
      </c>
      <c r="R188" s="1">
        <v>36086</v>
      </c>
      <c r="S188" s="1">
        <v>25750</v>
      </c>
      <c r="T188" s="1">
        <v>38148</v>
      </c>
      <c r="U188" s="1">
        <v>15746</v>
      </c>
      <c r="V188" s="1">
        <v>28144</v>
      </c>
      <c r="W188" s="1">
        <v>2</v>
      </c>
      <c r="X188" s="1">
        <v>2</v>
      </c>
      <c r="Y188" s="1">
        <v>5</v>
      </c>
      <c r="Z188" s="1">
        <v>1</v>
      </c>
      <c r="AA188" s="1">
        <v>1</v>
      </c>
      <c r="AB188" s="1">
        <v>50</v>
      </c>
      <c r="AC188" s="1">
        <v>45856</v>
      </c>
      <c r="AD188" s="1" t="s">
        <v>73</v>
      </c>
      <c r="AE188" s="1" t="b">
        <v>0</v>
      </c>
      <c r="AF188" s="1" t="s">
        <v>650</v>
      </c>
      <c r="AG188" s="1" t="s">
        <v>655</v>
      </c>
      <c r="AH188" s="1" t="s">
        <v>159</v>
      </c>
      <c r="AI188" s="1" t="s">
        <v>656</v>
      </c>
      <c r="AJ188" s="1" t="s">
        <v>109</v>
      </c>
      <c r="AK188" s="1" t="s">
        <v>79</v>
      </c>
      <c r="AL188" s="1" t="s">
        <v>99</v>
      </c>
      <c r="AM188" s="1" t="s">
        <v>100</v>
      </c>
      <c r="AN188" s="1" t="b">
        <v>0</v>
      </c>
      <c r="AO188" s="10" t="s">
        <v>657</v>
      </c>
      <c r="AP188" s="18">
        <v>0</v>
      </c>
      <c r="AQ188" s="18">
        <v>0</v>
      </c>
      <c r="AR188" s="18">
        <v>0</v>
      </c>
      <c r="AS188" s="18">
        <v>0</v>
      </c>
      <c r="AT188" s="18">
        <v>0</v>
      </c>
      <c r="AU188" s="18">
        <v>0</v>
      </c>
      <c r="AV188" s="18">
        <v>0</v>
      </c>
      <c r="AW188" s="18">
        <v>0</v>
      </c>
      <c r="AX188" s="18">
        <v>0</v>
      </c>
      <c r="AY188" s="18">
        <v>0</v>
      </c>
      <c r="AZ188" s="18">
        <v>0</v>
      </c>
      <c r="BA188" s="18">
        <v>0</v>
      </c>
      <c r="BB188" s="18">
        <v>0</v>
      </c>
      <c r="BC188" s="18">
        <v>0</v>
      </c>
      <c r="BD188" s="18">
        <v>0</v>
      </c>
      <c r="BE188" s="18">
        <v>0</v>
      </c>
      <c r="BF188" s="18">
        <v>0</v>
      </c>
      <c r="BG188" s="18">
        <v>0</v>
      </c>
      <c r="BH188" s="1" t="b">
        <v>0</v>
      </c>
      <c r="BI188" s="1" t="b">
        <v>0</v>
      </c>
      <c r="BJ188" s="1">
        <v>7</v>
      </c>
      <c r="BK188" s="1" t="s">
        <v>109</v>
      </c>
      <c r="BL188" s="1">
        <v>363</v>
      </c>
      <c r="BM188" s="1">
        <v>363</v>
      </c>
      <c r="BN188" s="1">
        <v>0</v>
      </c>
      <c r="BO188" s="1" t="b">
        <v>0</v>
      </c>
    </row>
    <row r="189" spans="1:67" ht="15.75" customHeight="1">
      <c r="A189" s="1">
        <v>187</v>
      </c>
      <c r="B189" s="1">
        <v>241</v>
      </c>
      <c r="C189" s="1">
        <v>133951</v>
      </c>
      <c r="D189" s="1" t="s">
        <v>646</v>
      </c>
      <c r="E189" s="1" t="s">
        <v>647</v>
      </c>
      <c r="F189" s="1" t="s">
        <v>648</v>
      </c>
      <c r="G189" s="1" t="s">
        <v>625</v>
      </c>
      <c r="H189" s="1">
        <v>33199</v>
      </c>
      <c r="I189" s="1" t="s">
        <v>70</v>
      </c>
      <c r="J189" s="1" t="s">
        <v>564</v>
      </c>
      <c r="K189" s="8" t="s">
        <v>649</v>
      </c>
      <c r="L189" s="1">
        <v>-80.377590999999995</v>
      </c>
      <c r="M189" s="1">
        <v>25.757110999999998</v>
      </c>
      <c r="N189" s="1">
        <v>-80.377590999999995</v>
      </c>
      <c r="O189" s="1">
        <v>25.757110999999998</v>
      </c>
      <c r="P189" s="1">
        <v>6556</v>
      </c>
      <c r="Q189" s="1">
        <v>23688</v>
      </c>
      <c r="R189" s="1">
        <v>36086</v>
      </c>
      <c r="S189" s="1">
        <v>25750</v>
      </c>
      <c r="T189" s="1">
        <v>38148</v>
      </c>
      <c r="U189" s="1">
        <v>15746</v>
      </c>
      <c r="V189" s="1">
        <v>28144</v>
      </c>
      <c r="W189" s="1">
        <v>2</v>
      </c>
      <c r="X189" s="1">
        <v>2</v>
      </c>
      <c r="Y189" s="1">
        <v>5</v>
      </c>
      <c r="Z189" s="1">
        <v>1</v>
      </c>
      <c r="AA189" s="1">
        <v>1</v>
      </c>
      <c r="AB189" s="1">
        <v>50</v>
      </c>
      <c r="AC189" s="1">
        <v>45856</v>
      </c>
      <c r="AD189" s="1" t="s">
        <v>73</v>
      </c>
      <c r="AE189" s="1" t="b">
        <v>0</v>
      </c>
      <c r="AF189" s="1" t="s">
        <v>650</v>
      </c>
      <c r="AG189" s="1" t="s">
        <v>655</v>
      </c>
      <c r="AH189" s="1" t="s">
        <v>159</v>
      </c>
      <c r="AI189" s="1" t="s">
        <v>312</v>
      </c>
      <c r="AJ189" s="1" t="s">
        <v>109</v>
      </c>
      <c r="AK189" s="1" t="s">
        <v>79</v>
      </c>
      <c r="AL189" s="1" t="s">
        <v>36</v>
      </c>
      <c r="AM189" s="1" t="s">
        <v>144</v>
      </c>
      <c r="AN189" s="1" t="b">
        <v>0</v>
      </c>
      <c r="AO189" s="10" t="s">
        <v>658</v>
      </c>
      <c r="AP189" s="1">
        <v>1</v>
      </c>
      <c r="AQ189" s="1">
        <v>0</v>
      </c>
      <c r="AR189" s="1">
        <v>0</v>
      </c>
      <c r="AS189" s="1">
        <v>0</v>
      </c>
      <c r="AT189" s="1">
        <v>0</v>
      </c>
      <c r="AU189" s="1">
        <v>0</v>
      </c>
      <c r="AV189" s="1">
        <v>0</v>
      </c>
      <c r="AW189" s="1">
        <v>0</v>
      </c>
      <c r="AX189" s="1">
        <v>1</v>
      </c>
      <c r="AY189" s="1">
        <v>0</v>
      </c>
      <c r="AZ189" s="1">
        <v>0</v>
      </c>
      <c r="BA189" s="1">
        <v>0</v>
      </c>
      <c r="BB189" s="1">
        <v>0</v>
      </c>
      <c r="BC189" s="1">
        <v>0</v>
      </c>
      <c r="BD189" s="1">
        <v>0</v>
      </c>
      <c r="BE189" s="1">
        <v>0</v>
      </c>
      <c r="BF189" s="1">
        <v>0</v>
      </c>
      <c r="BG189" s="1">
        <v>0</v>
      </c>
      <c r="BH189" s="1" t="b">
        <v>1</v>
      </c>
      <c r="BI189" s="1" t="b">
        <v>0</v>
      </c>
      <c r="BJ189" s="1">
        <v>7</v>
      </c>
      <c r="BK189" s="1" t="s">
        <v>109</v>
      </c>
      <c r="BL189" s="1">
        <v>363</v>
      </c>
      <c r="BM189" s="1">
        <v>363</v>
      </c>
      <c r="BN189" s="1">
        <v>0</v>
      </c>
      <c r="BO189" s="1" t="b">
        <v>0</v>
      </c>
    </row>
    <row r="190" spans="1:67" ht="15.75" customHeight="1">
      <c r="A190" s="1">
        <v>188</v>
      </c>
      <c r="B190" s="1">
        <v>242</v>
      </c>
      <c r="C190" s="1">
        <v>133951</v>
      </c>
      <c r="D190" s="1" t="s">
        <v>646</v>
      </c>
      <c r="E190" s="1" t="s">
        <v>647</v>
      </c>
      <c r="F190" s="1" t="s">
        <v>648</v>
      </c>
      <c r="G190" s="1" t="s">
        <v>625</v>
      </c>
      <c r="H190" s="1">
        <v>33199</v>
      </c>
      <c r="I190" s="1" t="s">
        <v>70</v>
      </c>
      <c r="J190" s="1" t="s">
        <v>564</v>
      </c>
      <c r="K190" s="8" t="s">
        <v>649</v>
      </c>
      <c r="L190" s="1">
        <v>-80.377590999999995</v>
      </c>
      <c r="M190" s="1">
        <v>25.757110999999998</v>
      </c>
      <c r="N190" s="1">
        <v>-80.377590999999995</v>
      </c>
      <c r="O190" s="1">
        <v>25.757110999999998</v>
      </c>
      <c r="P190" s="1">
        <v>6556</v>
      </c>
      <c r="Q190" s="1">
        <v>23688</v>
      </c>
      <c r="R190" s="1">
        <v>36086</v>
      </c>
      <c r="S190" s="1">
        <v>25750</v>
      </c>
      <c r="T190" s="1">
        <v>38148</v>
      </c>
      <c r="U190" s="1">
        <v>15746</v>
      </c>
      <c r="V190" s="1">
        <v>28144</v>
      </c>
      <c r="W190" s="1">
        <v>2</v>
      </c>
      <c r="X190" s="1">
        <v>2</v>
      </c>
      <c r="Y190" s="1">
        <v>5</v>
      </c>
      <c r="Z190" s="1">
        <v>1</v>
      </c>
      <c r="AA190" s="1">
        <v>1</v>
      </c>
      <c r="AB190" s="1">
        <v>50</v>
      </c>
      <c r="AC190" s="1">
        <v>45856</v>
      </c>
      <c r="AD190" s="1" t="s">
        <v>73</v>
      </c>
      <c r="AE190" s="1" t="b">
        <v>0</v>
      </c>
      <c r="AF190" s="1" t="s">
        <v>650</v>
      </c>
      <c r="AG190" s="1" t="s">
        <v>655</v>
      </c>
      <c r="AH190" s="1" t="s">
        <v>159</v>
      </c>
      <c r="AI190" s="1" t="s">
        <v>108</v>
      </c>
      <c r="AJ190" s="1" t="s">
        <v>109</v>
      </c>
      <c r="AK190" s="1" t="s">
        <v>83</v>
      </c>
      <c r="AL190" s="1" t="s">
        <v>110</v>
      </c>
      <c r="AM190" s="1" t="s">
        <v>100</v>
      </c>
      <c r="AN190" s="1" t="b">
        <v>0</v>
      </c>
      <c r="AO190" s="10" t="s">
        <v>659</v>
      </c>
      <c r="AP190" s="1">
        <v>1</v>
      </c>
      <c r="AQ190" s="1">
        <v>0</v>
      </c>
      <c r="AR190" s="1">
        <v>0</v>
      </c>
      <c r="AS190" s="1">
        <v>0</v>
      </c>
      <c r="AT190" s="1">
        <v>0</v>
      </c>
      <c r="AU190" s="1">
        <v>0</v>
      </c>
      <c r="AV190" s="1">
        <v>0</v>
      </c>
      <c r="AW190" s="1">
        <v>0</v>
      </c>
      <c r="AX190" s="1">
        <v>1</v>
      </c>
      <c r="AY190" s="1">
        <v>0</v>
      </c>
      <c r="AZ190" s="1">
        <v>0</v>
      </c>
      <c r="BA190" s="1">
        <v>0</v>
      </c>
      <c r="BB190" s="1">
        <v>0</v>
      </c>
      <c r="BC190" s="1">
        <v>0</v>
      </c>
      <c r="BD190" s="1">
        <v>0</v>
      </c>
      <c r="BE190" s="1">
        <v>0</v>
      </c>
      <c r="BF190" s="1">
        <v>0</v>
      </c>
      <c r="BG190" s="1">
        <v>0</v>
      </c>
      <c r="BH190" s="1" t="b">
        <v>0</v>
      </c>
      <c r="BI190" s="1" t="b">
        <v>0</v>
      </c>
      <c r="BJ190" s="1">
        <v>7</v>
      </c>
      <c r="BK190" s="1" t="s">
        <v>109</v>
      </c>
      <c r="BL190" s="1">
        <v>363</v>
      </c>
      <c r="BM190" s="1">
        <v>363</v>
      </c>
      <c r="BN190" s="1">
        <v>0</v>
      </c>
      <c r="BO190" s="1" t="b">
        <v>0</v>
      </c>
    </row>
    <row r="191" spans="1:67" ht="15.75" customHeight="1">
      <c r="A191" s="1">
        <v>189</v>
      </c>
      <c r="B191" s="1">
        <v>243</v>
      </c>
      <c r="C191" s="1">
        <v>134097</v>
      </c>
      <c r="D191" s="1" t="s">
        <v>660</v>
      </c>
      <c r="E191" s="1" t="s">
        <v>661</v>
      </c>
      <c r="F191" s="1" t="s">
        <v>624</v>
      </c>
      <c r="G191" s="1" t="s">
        <v>625</v>
      </c>
      <c r="H191" s="1" t="s">
        <v>662</v>
      </c>
      <c r="I191" s="1" t="s">
        <v>70</v>
      </c>
      <c r="J191" s="1" t="s">
        <v>564</v>
      </c>
      <c r="K191" s="8" t="s">
        <v>663</v>
      </c>
      <c r="L191" s="1">
        <v>-84.291921000000002</v>
      </c>
      <c r="M191" s="1">
        <v>30.440756</v>
      </c>
      <c r="N191" s="1">
        <v>-84.291921000000002</v>
      </c>
      <c r="O191" s="1">
        <v>30.440756</v>
      </c>
      <c r="P191" s="1">
        <v>5656</v>
      </c>
      <c r="Q191" s="1">
        <v>21774</v>
      </c>
      <c r="R191" s="1">
        <v>34904</v>
      </c>
      <c r="S191" s="1">
        <v>21774</v>
      </c>
      <c r="T191" s="1">
        <v>34904</v>
      </c>
      <c r="U191" s="1">
        <v>11316</v>
      </c>
      <c r="V191" s="1">
        <v>24446</v>
      </c>
      <c r="W191" s="1">
        <v>2</v>
      </c>
      <c r="X191" s="1">
        <v>2</v>
      </c>
      <c r="Y191" s="1">
        <v>5</v>
      </c>
      <c r="Z191" s="1">
        <v>1</v>
      </c>
      <c r="AA191" s="1">
        <v>1</v>
      </c>
      <c r="AB191" s="1">
        <v>58</v>
      </c>
      <c r="AC191" s="1">
        <v>32933</v>
      </c>
      <c r="AD191" s="1" t="s">
        <v>73</v>
      </c>
      <c r="AE191" s="1" t="b">
        <v>0</v>
      </c>
      <c r="AF191" s="1" t="s">
        <v>664</v>
      </c>
      <c r="AG191" s="1" t="s">
        <v>665</v>
      </c>
      <c r="AH191" s="1" t="s">
        <v>204</v>
      </c>
      <c r="AI191" s="1" t="s">
        <v>77</v>
      </c>
      <c r="AJ191" s="1" t="s">
        <v>78</v>
      </c>
      <c r="AK191" s="1" t="s">
        <v>79</v>
      </c>
      <c r="AL191" s="1" t="s">
        <v>36</v>
      </c>
      <c r="AM191" s="1" t="s">
        <v>80</v>
      </c>
      <c r="AN191" s="1" t="b">
        <v>0</v>
      </c>
      <c r="AO191" s="10" t="s">
        <v>666</v>
      </c>
      <c r="AP191" s="1">
        <v>1</v>
      </c>
      <c r="AQ191" s="1">
        <v>0</v>
      </c>
      <c r="AR191" s="1">
        <v>0</v>
      </c>
      <c r="AS191" s="1">
        <v>4</v>
      </c>
      <c r="AT191" s="1">
        <v>0</v>
      </c>
      <c r="AU191" s="1">
        <v>1</v>
      </c>
      <c r="AV191" s="1">
        <v>1</v>
      </c>
      <c r="AW191" s="1">
        <v>0</v>
      </c>
      <c r="AX191" s="1">
        <v>0</v>
      </c>
      <c r="AY191" s="1">
        <v>0</v>
      </c>
      <c r="AZ191" s="1">
        <v>0</v>
      </c>
      <c r="BA191" s="1">
        <v>0</v>
      </c>
      <c r="BB191" s="1">
        <v>3</v>
      </c>
      <c r="BC191" s="1">
        <v>0</v>
      </c>
      <c r="BD191" s="1">
        <v>0</v>
      </c>
      <c r="BE191" s="1">
        <v>0</v>
      </c>
      <c r="BF191" s="1">
        <v>0</v>
      </c>
      <c r="BG191" s="1">
        <v>1</v>
      </c>
      <c r="BH191" s="1" t="b">
        <v>1</v>
      </c>
      <c r="BI191" s="1" t="b">
        <v>0</v>
      </c>
      <c r="BJ191" s="1">
        <v>2</v>
      </c>
      <c r="BK191" s="1" t="s">
        <v>78</v>
      </c>
      <c r="BL191" s="1">
        <v>363</v>
      </c>
      <c r="BM191" s="1">
        <v>363</v>
      </c>
      <c r="BN191" s="1">
        <v>4</v>
      </c>
      <c r="BO191" s="1" t="b">
        <v>1</v>
      </c>
    </row>
    <row r="192" spans="1:67" ht="15.75" customHeight="1">
      <c r="A192" s="1">
        <v>190</v>
      </c>
      <c r="B192" s="1">
        <v>244</v>
      </c>
      <c r="C192" s="1">
        <v>134097</v>
      </c>
      <c r="D192" s="1" t="s">
        <v>660</v>
      </c>
      <c r="E192" s="1" t="s">
        <v>661</v>
      </c>
      <c r="F192" s="1" t="s">
        <v>624</v>
      </c>
      <c r="G192" s="1" t="s">
        <v>625</v>
      </c>
      <c r="H192" s="1" t="s">
        <v>662</v>
      </c>
      <c r="I192" s="1" t="s">
        <v>70</v>
      </c>
      <c r="J192" s="1" t="s">
        <v>564</v>
      </c>
      <c r="K192" s="8" t="s">
        <v>663</v>
      </c>
      <c r="L192" s="1">
        <v>-84.291921000000002</v>
      </c>
      <c r="M192" s="1">
        <v>30.440756</v>
      </c>
      <c r="N192" s="1">
        <v>-84.291921000000002</v>
      </c>
      <c r="O192" s="1">
        <v>30.440756</v>
      </c>
      <c r="P192" s="1">
        <v>5656</v>
      </c>
      <c r="Q192" s="1">
        <v>21774</v>
      </c>
      <c r="R192" s="1">
        <v>34904</v>
      </c>
      <c r="S192" s="1">
        <v>21774</v>
      </c>
      <c r="T192" s="1">
        <v>34904</v>
      </c>
      <c r="U192" s="1">
        <v>11316</v>
      </c>
      <c r="V192" s="1">
        <v>24446</v>
      </c>
      <c r="W192" s="1">
        <v>2</v>
      </c>
      <c r="X192" s="1">
        <v>2</v>
      </c>
      <c r="Y192" s="1">
        <v>5</v>
      </c>
      <c r="Z192" s="1">
        <v>1</v>
      </c>
      <c r="AA192" s="1">
        <v>1</v>
      </c>
      <c r="AB192" s="1">
        <v>58</v>
      </c>
      <c r="AC192" s="1">
        <v>32933</v>
      </c>
      <c r="AD192" s="1" t="s">
        <v>73</v>
      </c>
      <c r="AE192" s="1" t="b">
        <v>0</v>
      </c>
      <c r="AF192" s="1" t="s">
        <v>664</v>
      </c>
      <c r="AG192" s="1" t="s">
        <v>665</v>
      </c>
      <c r="AH192" s="1" t="s">
        <v>204</v>
      </c>
      <c r="AI192" s="1" t="s">
        <v>667</v>
      </c>
      <c r="AJ192" s="1" t="s">
        <v>78</v>
      </c>
      <c r="AK192" s="1" t="s">
        <v>179</v>
      </c>
      <c r="AL192" s="1" t="s">
        <v>179</v>
      </c>
      <c r="AM192" s="1" t="s">
        <v>100</v>
      </c>
      <c r="AN192" s="1" t="b">
        <v>0</v>
      </c>
      <c r="AO192" s="10" t="s">
        <v>668</v>
      </c>
      <c r="AP192" s="1">
        <v>0</v>
      </c>
      <c r="AQ192" s="1">
        <v>0</v>
      </c>
      <c r="AR192" s="1">
        <v>0</v>
      </c>
      <c r="AS192" s="1">
        <v>0</v>
      </c>
      <c r="AT192" s="1">
        <v>0</v>
      </c>
      <c r="AU192" s="1">
        <v>0</v>
      </c>
      <c r="AV192" s="1">
        <v>0</v>
      </c>
      <c r="AW192" s="1">
        <v>0</v>
      </c>
      <c r="AX192" s="1">
        <v>0</v>
      </c>
      <c r="AY192" s="1">
        <v>0</v>
      </c>
      <c r="AZ192" s="1">
        <v>0</v>
      </c>
      <c r="BA192" s="1">
        <v>0</v>
      </c>
      <c r="BB192" s="1">
        <v>0</v>
      </c>
      <c r="BC192" s="1">
        <v>0</v>
      </c>
      <c r="BD192" s="1">
        <v>0</v>
      </c>
      <c r="BE192" s="1">
        <v>0</v>
      </c>
      <c r="BF192" s="1">
        <v>0</v>
      </c>
      <c r="BG192" s="1">
        <v>0</v>
      </c>
      <c r="BH192" s="1" t="b">
        <v>0</v>
      </c>
      <c r="BI192" s="1" t="b">
        <v>0</v>
      </c>
      <c r="BJ192" s="1">
        <v>2</v>
      </c>
      <c r="BK192" s="1" t="s">
        <v>78</v>
      </c>
      <c r="BL192" s="1">
        <v>363</v>
      </c>
      <c r="BM192" s="1">
        <v>363</v>
      </c>
      <c r="BN192" s="1">
        <v>0</v>
      </c>
      <c r="BO192" s="1" t="b">
        <v>0</v>
      </c>
    </row>
    <row r="193" spans="1:67" ht="15.75" customHeight="1">
      <c r="A193" s="1">
        <v>191</v>
      </c>
      <c r="B193" s="1">
        <v>740</v>
      </c>
      <c r="C193" s="1">
        <v>132903</v>
      </c>
      <c r="D193" s="1" t="s">
        <v>669</v>
      </c>
      <c r="E193" s="1" t="s">
        <v>670</v>
      </c>
      <c r="F193" s="1" t="s">
        <v>671</v>
      </c>
      <c r="G193" s="1" t="s">
        <v>625</v>
      </c>
      <c r="H193" s="1">
        <v>32816</v>
      </c>
      <c r="I193" s="1" t="s">
        <v>70</v>
      </c>
      <c r="J193" s="1" t="s">
        <v>564</v>
      </c>
      <c r="K193" s="8" t="s">
        <v>672</v>
      </c>
      <c r="L193" s="1">
        <v>-81.198804999999993</v>
      </c>
      <c r="M193" s="1">
        <v>28.601059999999901</v>
      </c>
      <c r="N193" s="1">
        <v>-73.961884999999995</v>
      </c>
      <c r="O193" s="1">
        <v>40.808285999999903</v>
      </c>
      <c r="P193" s="1">
        <v>6368</v>
      </c>
      <c r="Q193" s="1">
        <v>22254</v>
      </c>
      <c r="R193" s="1">
        <v>38353</v>
      </c>
      <c r="S193" s="1">
        <v>22254</v>
      </c>
      <c r="T193" s="1">
        <v>38353</v>
      </c>
      <c r="U193" s="1">
        <v>12490</v>
      </c>
      <c r="V193" s="1">
        <v>28589</v>
      </c>
      <c r="W193" s="1">
        <v>2</v>
      </c>
      <c r="X193" s="1">
        <v>2</v>
      </c>
      <c r="Y193" s="1">
        <v>5</v>
      </c>
      <c r="Z193" s="1">
        <v>1</v>
      </c>
      <c r="AA193" s="1">
        <v>1</v>
      </c>
      <c r="AB193" s="1">
        <v>50</v>
      </c>
      <c r="AC193" s="1">
        <v>55723</v>
      </c>
      <c r="AD193" s="1" t="s">
        <v>73</v>
      </c>
      <c r="AE193" s="1" t="b">
        <v>0</v>
      </c>
      <c r="AF193" s="1" t="s">
        <v>673</v>
      </c>
      <c r="AG193" s="1" t="s">
        <v>674</v>
      </c>
      <c r="AH193" s="1" t="s">
        <v>204</v>
      </c>
      <c r="AI193" s="1" t="s">
        <v>675</v>
      </c>
      <c r="AJ193" s="1" t="s">
        <v>78</v>
      </c>
      <c r="AK193" s="1" t="s">
        <v>79</v>
      </c>
      <c r="AL193" s="1" t="s">
        <v>36</v>
      </c>
      <c r="AM193" s="1" t="s">
        <v>80</v>
      </c>
      <c r="AN193" s="1" t="b">
        <v>0</v>
      </c>
      <c r="AO193" s="10" t="s">
        <v>676</v>
      </c>
      <c r="AP193" s="1">
        <v>0</v>
      </c>
      <c r="AQ193" s="1">
        <v>0</v>
      </c>
      <c r="AR193" s="1">
        <v>0</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t="b">
        <v>1</v>
      </c>
      <c r="BI193" s="1" t="b">
        <v>0</v>
      </c>
      <c r="BJ193" s="1">
        <v>1</v>
      </c>
      <c r="BK193" s="1" t="s">
        <v>78</v>
      </c>
      <c r="BL193" s="1">
        <v>363</v>
      </c>
      <c r="BM193" s="1">
        <v>363</v>
      </c>
      <c r="BN193" s="1">
        <v>0</v>
      </c>
      <c r="BO193" s="1" t="b">
        <v>0</v>
      </c>
    </row>
    <row r="194" spans="1:67" ht="15.75" customHeight="1">
      <c r="A194" s="1">
        <v>192</v>
      </c>
      <c r="B194" s="1">
        <v>772</v>
      </c>
      <c r="C194" s="1">
        <v>134130</v>
      </c>
      <c r="D194" s="1" t="s">
        <v>677</v>
      </c>
      <c r="F194" s="1" t="s">
        <v>678</v>
      </c>
      <c r="G194" s="1" t="s">
        <v>625</v>
      </c>
      <c r="H194" s="1">
        <v>32611</v>
      </c>
      <c r="I194" s="1" t="s">
        <v>70</v>
      </c>
      <c r="J194" s="1" t="s">
        <v>564</v>
      </c>
      <c r="K194" s="8" t="s">
        <v>679</v>
      </c>
      <c r="L194" s="1">
        <v>-82.347910999999996</v>
      </c>
      <c r="M194" s="1">
        <v>29.64629</v>
      </c>
      <c r="N194" s="1">
        <v>-82.347910999999996</v>
      </c>
      <c r="O194" s="1">
        <v>29.64629</v>
      </c>
      <c r="P194" s="1">
        <v>6381</v>
      </c>
      <c r="Q194" s="1">
        <v>21131</v>
      </c>
      <c r="R194" s="1">
        <v>43409</v>
      </c>
      <c r="S194" s="1">
        <v>21131</v>
      </c>
      <c r="T194" s="1">
        <v>43409</v>
      </c>
      <c r="U194" s="1">
        <v>11221</v>
      </c>
      <c r="V194" s="1">
        <v>33499</v>
      </c>
      <c r="W194" s="1">
        <v>2</v>
      </c>
      <c r="X194" s="1">
        <v>2</v>
      </c>
      <c r="Y194" s="1">
        <v>5</v>
      </c>
      <c r="Z194" s="1">
        <v>1</v>
      </c>
      <c r="AA194" s="1">
        <v>1</v>
      </c>
      <c r="AB194" s="1">
        <v>46</v>
      </c>
      <c r="AC194" s="1">
        <v>34554</v>
      </c>
      <c r="AD194" s="1" t="s">
        <v>73</v>
      </c>
      <c r="AE194" s="1" t="b">
        <v>1</v>
      </c>
      <c r="AF194" s="1" t="s">
        <v>680</v>
      </c>
      <c r="AG194" s="1" t="s">
        <v>309</v>
      </c>
      <c r="AH194" s="1" t="s">
        <v>90</v>
      </c>
      <c r="AI194" s="1" t="s">
        <v>681</v>
      </c>
      <c r="AJ194" s="1" t="s">
        <v>89</v>
      </c>
      <c r="AK194" s="1" t="s">
        <v>83</v>
      </c>
      <c r="AL194" s="1" t="s">
        <v>110</v>
      </c>
      <c r="AM194" s="1" t="s">
        <v>100</v>
      </c>
      <c r="AN194" s="1" t="b">
        <v>0</v>
      </c>
      <c r="AO194" s="10" t="s">
        <v>682</v>
      </c>
      <c r="AP194" s="1">
        <v>0</v>
      </c>
      <c r="AQ194" s="1">
        <v>0</v>
      </c>
      <c r="AR194" s="1">
        <v>0</v>
      </c>
      <c r="AS194" s="1">
        <v>0</v>
      </c>
      <c r="AT194" s="1">
        <v>0</v>
      </c>
      <c r="AU194" s="1">
        <v>0</v>
      </c>
      <c r="AV194" s="1">
        <v>0</v>
      </c>
      <c r="AW194" s="1">
        <v>0</v>
      </c>
      <c r="AX194" s="1">
        <v>0</v>
      </c>
      <c r="AY194" s="1">
        <v>0</v>
      </c>
      <c r="AZ194" s="1">
        <v>0</v>
      </c>
      <c r="BA194" s="1">
        <v>0</v>
      </c>
      <c r="BB194" s="1">
        <v>0</v>
      </c>
      <c r="BC194" s="1">
        <v>0</v>
      </c>
      <c r="BD194" s="1">
        <v>0</v>
      </c>
      <c r="BE194" s="1">
        <v>0</v>
      </c>
      <c r="BF194" s="1">
        <v>0</v>
      </c>
      <c r="BG194" s="1">
        <v>0</v>
      </c>
      <c r="BH194" s="1" t="b">
        <v>0</v>
      </c>
      <c r="BI194" s="1" t="b">
        <v>0</v>
      </c>
      <c r="BJ194" s="1">
        <v>17</v>
      </c>
      <c r="BK194" s="1" t="s">
        <v>89</v>
      </c>
      <c r="BL194" s="1">
        <v>363</v>
      </c>
      <c r="BM194" s="1">
        <v>363</v>
      </c>
      <c r="BN194" s="1">
        <v>0</v>
      </c>
      <c r="BO194" s="1" t="b">
        <v>0</v>
      </c>
    </row>
    <row r="195" spans="1:67" ht="15.75" customHeight="1">
      <c r="A195" s="1">
        <v>193</v>
      </c>
      <c r="B195" s="1">
        <v>773</v>
      </c>
      <c r="C195" s="1">
        <v>134130</v>
      </c>
      <c r="D195" s="1" t="s">
        <v>677</v>
      </c>
      <c r="F195" s="1" t="s">
        <v>678</v>
      </c>
      <c r="G195" s="1" t="s">
        <v>625</v>
      </c>
      <c r="H195" s="1">
        <v>32611</v>
      </c>
      <c r="I195" s="1" t="s">
        <v>70</v>
      </c>
      <c r="J195" s="1" t="s">
        <v>564</v>
      </c>
      <c r="K195" s="8" t="s">
        <v>679</v>
      </c>
      <c r="L195" s="1">
        <v>-82.347910999999996</v>
      </c>
      <c r="M195" s="1">
        <v>29.64629</v>
      </c>
      <c r="N195" s="1">
        <v>-82.347910999999996</v>
      </c>
      <c r="O195" s="1">
        <v>29.64629</v>
      </c>
      <c r="P195" s="1">
        <v>6381</v>
      </c>
      <c r="Q195" s="1">
        <v>21131</v>
      </c>
      <c r="R195" s="1">
        <v>43409</v>
      </c>
      <c r="S195" s="1">
        <v>21131</v>
      </c>
      <c r="T195" s="1">
        <v>43409</v>
      </c>
      <c r="U195" s="1">
        <v>11221</v>
      </c>
      <c r="V195" s="1">
        <v>33499</v>
      </c>
      <c r="W195" s="1">
        <v>2</v>
      </c>
      <c r="X195" s="1">
        <v>2</v>
      </c>
      <c r="Y195" s="1">
        <v>5</v>
      </c>
      <c r="Z195" s="1">
        <v>1</v>
      </c>
      <c r="AA195" s="1">
        <v>1</v>
      </c>
      <c r="AB195" s="1">
        <v>46</v>
      </c>
      <c r="AC195" s="1">
        <v>34554</v>
      </c>
      <c r="AD195" s="1" t="s">
        <v>73</v>
      </c>
      <c r="AE195" s="1" t="b">
        <v>1</v>
      </c>
      <c r="AF195" s="1" t="s">
        <v>680</v>
      </c>
      <c r="AG195" s="1" t="s">
        <v>683</v>
      </c>
      <c r="AH195" s="1" t="s">
        <v>90</v>
      </c>
      <c r="AI195" s="1" t="s">
        <v>684</v>
      </c>
      <c r="AJ195" s="1" t="s">
        <v>109</v>
      </c>
      <c r="AK195" s="1" t="s">
        <v>83</v>
      </c>
      <c r="AL195" s="1" t="s">
        <v>36</v>
      </c>
      <c r="AM195" s="1" t="s">
        <v>144</v>
      </c>
      <c r="AN195" s="1" t="b">
        <v>0</v>
      </c>
      <c r="AO195" s="10" t="s">
        <v>685</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t="b">
        <v>1</v>
      </c>
      <c r="BI195" s="1" t="b">
        <v>0</v>
      </c>
      <c r="BJ195" s="1">
        <v>17</v>
      </c>
      <c r="BK195" s="1" t="s">
        <v>109</v>
      </c>
      <c r="BL195" s="1">
        <v>363</v>
      </c>
      <c r="BM195" s="1">
        <v>363</v>
      </c>
      <c r="BN195" s="1">
        <v>0</v>
      </c>
      <c r="BO195" s="1" t="b">
        <v>0</v>
      </c>
    </row>
    <row r="196" spans="1:67" ht="15.75" customHeight="1">
      <c r="A196" s="1">
        <v>194</v>
      </c>
      <c r="B196" s="1">
        <v>774</v>
      </c>
      <c r="C196" s="1">
        <v>134130</v>
      </c>
      <c r="D196" s="1" t="s">
        <v>677</v>
      </c>
      <c r="F196" s="1" t="s">
        <v>678</v>
      </c>
      <c r="G196" s="1" t="s">
        <v>625</v>
      </c>
      <c r="H196" s="1">
        <v>32611</v>
      </c>
      <c r="I196" s="1" t="s">
        <v>70</v>
      </c>
      <c r="J196" s="1" t="s">
        <v>564</v>
      </c>
      <c r="K196" s="8" t="s">
        <v>679</v>
      </c>
      <c r="L196" s="1">
        <v>-82.347910999999996</v>
      </c>
      <c r="M196" s="1">
        <v>29.64629</v>
      </c>
      <c r="N196" s="1">
        <v>-82.347910999999996</v>
      </c>
      <c r="O196" s="1">
        <v>29.64629</v>
      </c>
      <c r="P196" s="1">
        <v>6381</v>
      </c>
      <c r="Q196" s="1">
        <v>21131</v>
      </c>
      <c r="R196" s="1">
        <v>43409</v>
      </c>
      <c r="S196" s="1">
        <v>21131</v>
      </c>
      <c r="T196" s="1">
        <v>43409</v>
      </c>
      <c r="U196" s="1">
        <v>11221</v>
      </c>
      <c r="V196" s="1">
        <v>33499</v>
      </c>
      <c r="W196" s="1">
        <v>2</v>
      </c>
      <c r="X196" s="1">
        <v>2</v>
      </c>
      <c r="Y196" s="1">
        <v>5</v>
      </c>
      <c r="Z196" s="1">
        <v>1</v>
      </c>
      <c r="AA196" s="1">
        <v>1</v>
      </c>
      <c r="AB196" s="1">
        <v>46</v>
      </c>
      <c r="AC196" s="1">
        <v>34554</v>
      </c>
      <c r="AD196" s="1" t="s">
        <v>73</v>
      </c>
      <c r="AE196" s="1" t="b">
        <v>1</v>
      </c>
      <c r="AF196" s="1" t="s">
        <v>680</v>
      </c>
      <c r="AG196" s="1" t="s">
        <v>314</v>
      </c>
      <c r="AH196" s="1" t="s">
        <v>90</v>
      </c>
      <c r="AI196" s="1" t="s">
        <v>146</v>
      </c>
      <c r="AJ196" s="1" t="s">
        <v>94</v>
      </c>
      <c r="AK196" s="1" t="s">
        <v>83</v>
      </c>
      <c r="AL196" s="1" t="s">
        <v>36</v>
      </c>
      <c r="AM196" s="1" t="s">
        <v>96</v>
      </c>
      <c r="AN196" s="1" t="b">
        <v>0</v>
      </c>
      <c r="AO196" s="10" t="s">
        <v>686</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t="b">
        <v>1</v>
      </c>
      <c r="BI196" s="1" t="b">
        <v>0</v>
      </c>
      <c r="BJ196" s="1">
        <v>17</v>
      </c>
      <c r="BK196" s="1" t="s">
        <v>94</v>
      </c>
      <c r="BL196" s="1">
        <v>363</v>
      </c>
      <c r="BM196" s="1">
        <v>363</v>
      </c>
      <c r="BN196" s="1">
        <v>0</v>
      </c>
      <c r="BO196" s="1" t="b">
        <v>0</v>
      </c>
    </row>
    <row r="197" spans="1:67" ht="15.75" customHeight="1">
      <c r="A197" s="1">
        <v>195</v>
      </c>
      <c r="B197" s="1">
        <v>775</v>
      </c>
      <c r="C197" s="1">
        <v>134130</v>
      </c>
      <c r="D197" s="1" t="s">
        <v>677</v>
      </c>
      <c r="F197" s="1" t="s">
        <v>678</v>
      </c>
      <c r="G197" s="1" t="s">
        <v>625</v>
      </c>
      <c r="H197" s="1">
        <v>32611</v>
      </c>
      <c r="I197" s="1" t="s">
        <v>70</v>
      </c>
      <c r="J197" s="1" t="s">
        <v>564</v>
      </c>
      <c r="K197" s="8" t="s">
        <v>679</v>
      </c>
      <c r="L197" s="1">
        <v>-82.347910999999996</v>
      </c>
      <c r="M197" s="1">
        <v>29.64629</v>
      </c>
      <c r="N197" s="1">
        <v>-82.347910999999996</v>
      </c>
      <c r="O197" s="1">
        <v>29.64629</v>
      </c>
      <c r="P197" s="1">
        <v>6381</v>
      </c>
      <c r="Q197" s="1">
        <v>21131</v>
      </c>
      <c r="R197" s="1">
        <v>43409</v>
      </c>
      <c r="S197" s="1">
        <v>21131</v>
      </c>
      <c r="T197" s="1">
        <v>43409</v>
      </c>
      <c r="U197" s="1">
        <v>11221</v>
      </c>
      <c r="V197" s="1">
        <v>33499</v>
      </c>
      <c r="W197" s="1">
        <v>2</v>
      </c>
      <c r="X197" s="1">
        <v>2</v>
      </c>
      <c r="Y197" s="1">
        <v>5</v>
      </c>
      <c r="Z197" s="1">
        <v>1</v>
      </c>
      <c r="AA197" s="1">
        <v>1</v>
      </c>
      <c r="AB197" s="1">
        <v>46</v>
      </c>
      <c r="AC197" s="1">
        <v>34554</v>
      </c>
      <c r="AD197" s="1" t="s">
        <v>73</v>
      </c>
      <c r="AE197" s="1" t="b">
        <v>1</v>
      </c>
      <c r="AF197" s="1" t="s">
        <v>680</v>
      </c>
      <c r="AG197" s="1" t="s">
        <v>309</v>
      </c>
      <c r="AH197" s="1" t="s">
        <v>90</v>
      </c>
      <c r="AI197" s="1" t="s">
        <v>172</v>
      </c>
      <c r="AJ197" s="1" t="s">
        <v>89</v>
      </c>
      <c r="AK197" s="1" t="s">
        <v>79</v>
      </c>
      <c r="AL197" s="1" t="s">
        <v>36</v>
      </c>
      <c r="AM197" s="1" t="s">
        <v>92</v>
      </c>
      <c r="AN197" s="1" t="b">
        <v>0</v>
      </c>
      <c r="AO197" s="10" t="s">
        <v>687</v>
      </c>
      <c r="AP197" s="1">
        <v>0</v>
      </c>
      <c r="AQ197" s="1">
        <v>0</v>
      </c>
      <c r="AR197" s="1">
        <v>0</v>
      </c>
      <c r="AS197" s="1">
        <v>0</v>
      </c>
      <c r="AT197" s="1">
        <v>0</v>
      </c>
      <c r="AU197" s="1">
        <v>0</v>
      </c>
      <c r="AV197" s="1">
        <v>0</v>
      </c>
      <c r="AW197" s="1">
        <v>0</v>
      </c>
      <c r="AX197" s="1">
        <v>0</v>
      </c>
      <c r="AY197" s="1">
        <v>0</v>
      </c>
      <c r="AZ197" s="1">
        <v>0</v>
      </c>
      <c r="BA197" s="1">
        <v>0</v>
      </c>
      <c r="BB197" s="1">
        <v>0</v>
      </c>
      <c r="BC197" s="1">
        <v>0</v>
      </c>
      <c r="BD197" s="1">
        <v>0</v>
      </c>
      <c r="BE197" s="1">
        <v>0</v>
      </c>
      <c r="BF197" s="1">
        <v>0</v>
      </c>
      <c r="BG197" s="1">
        <v>0</v>
      </c>
      <c r="BH197" s="1" t="b">
        <v>1</v>
      </c>
      <c r="BI197" s="1" t="b">
        <v>0</v>
      </c>
      <c r="BJ197" s="1">
        <v>17</v>
      </c>
      <c r="BK197" s="1" t="s">
        <v>89</v>
      </c>
      <c r="BL197" s="1">
        <v>363</v>
      </c>
      <c r="BM197" s="1">
        <v>363</v>
      </c>
      <c r="BN197" s="1">
        <v>0</v>
      </c>
      <c r="BO197" s="1" t="b">
        <v>0</v>
      </c>
    </row>
    <row r="198" spans="1:67" ht="15.75" customHeight="1">
      <c r="A198" s="1">
        <v>196</v>
      </c>
      <c r="B198" s="1">
        <v>776</v>
      </c>
      <c r="C198" s="1">
        <v>134130</v>
      </c>
      <c r="D198" s="1" t="s">
        <v>677</v>
      </c>
      <c r="F198" s="1" t="s">
        <v>678</v>
      </c>
      <c r="G198" s="1" t="s">
        <v>625</v>
      </c>
      <c r="H198" s="1">
        <v>32611</v>
      </c>
      <c r="I198" s="1" t="s">
        <v>70</v>
      </c>
      <c r="J198" s="1" t="s">
        <v>564</v>
      </c>
      <c r="K198" s="8" t="s">
        <v>679</v>
      </c>
      <c r="L198" s="1">
        <v>-82.347910999999996</v>
      </c>
      <c r="M198" s="1">
        <v>29.64629</v>
      </c>
      <c r="N198" s="1">
        <v>-82.347910999999996</v>
      </c>
      <c r="O198" s="1">
        <v>29.64629</v>
      </c>
      <c r="P198" s="1">
        <v>6381</v>
      </c>
      <c r="Q198" s="1">
        <v>21131</v>
      </c>
      <c r="R198" s="1">
        <v>43409</v>
      </c>
      <c r="S198" s="1">
        <v>21131</v>
      </c>
      <c r="T198" s="1">
        <v>43409</v>
      </c>
      <c r="U198" s="1">
        <v>11221</v>
      </c>
      <c r="V198" s="1">
        <v>33499</v>
      </c>
      <c r="W198" s="1">
        <v>2</v>
      </c>
      <c r="X198" s="1">
        <v>2</v>
      </c>
      <c r="Y198" s="1">
        <v>5</v>
      </c>
      <c r="Z198" s="1">
        <v>1</v>
      </c>
      <c r="AA198" s="1">
        <v>1</v>
      </c>
      <c r="AB198" s="1">
        <v>46</v>
      </c>
      <c r="AC198" s="1">
        <v>34554</v>
      </c>
      <c r="AD198" s="1" t="s">
        <v>73</v>
      </c>
      <c r="AE198" s="1" t="b">
        <v>1</v>
      </c>
      <c r="AF198" s="1" t="s">
        <v>680</v>
      </c>
      <c r="AG198" s="1" t="s">
        <v>309</v>
      </c>
      <c r="AH198" s="1" t="s">
        <v>90</v>
      </c>
      <c r="AI198" s="1" t="s">
        <v>688</v>
      </c>
      <c r="AJ198" s="1" t="s">
        <v>89</v>
      </c>
      <c r="AK198" s="1" t="s">
        <v>79</v>
      </c>
      <c r="AL198" s="9" t="s">
        <v>99</v>
      </c>
      <c r="AM198" s="1" t="s">
        <v>100</v>
      </c>
      <c r="AN198" s="1" t="b">
        <v>0</v>
      </c>
      <c r="AO198" s="10" t="s">
        <v>689</v>
      </c>
      <c r="AP198" s="1">
        <v>0</v>
      </c>
      <c r="AQ198" s="1">
        <v>0</v>
      </c>
      <c r="AR198" s="1">
        <v>0</v>
      </c>
      <c r="AS198" s="1">
        <v>0</v>
      </c>
      <c r="AT198" s="1">
        <v>0</v>
      </c>
      <c r="AU198" s="1">
        <v>0</v>
      </c>
      <c r="AV198" s="1">
        <v>0</v>
      </c>
      <c r="AW198" s="1">
        <v>0</v>
      </c>
      <c r="AX198" s="1">
        <v>0</v>
      </c>
      <c r="AY198" s="1">
        <v>0</v>
      </c>
      <c r="AZ198" s="1">
        <v>0</v>
      </c>
      <c r="BA198" s="1">
        <v>0</v>
      </c>
      <c r="BB198" s="1">
        <v>0</v>
      </c>
      <c r="BC198" s="1">
        <v>0</v>
      </c>
      <c r="BD198" s="1">
        <v>0</v>
      </c>
      <c r="BE198" s="1">
        <v>0</v>
      </c>
      <c r="BF198" s="1">
        <v>0</v>
      </c>
      <c r="BG198" s="1">
        <v>0</v>
      </c>
      <c r="BH198" s="1" t="b">
        <v>0</v>
      </c>
      <c r="BI198" s="1" t="b">
        <v>0</v>
      </c>
      <c r="BJ198" s="1">
        <v>17</v>
      </c>
      <c r="BK198" s="1" t="s">
        <v>89</v>
      </c>
      <c r="BL198" s="1">
        <v>363</v>
      </c>
      <c r="BM198" s="1">
        <v>363</v>
      </c>
      <c r="BN198" s="1">
        <v>0</v>
      </c>
      <c r="BO198" s="1" t="b">
        <v>0</v>
      </c>
    </row>
    <row r="199" spans="1:67" ht="15.75" customHeight="1">
      <c r="A199" s="1">
        <v>197</v>
      </c>
      <c r="B199" s="1">
        <v>777</v>
      </c>
      <c r="C199" s="1">
        <v>134130</v>
      </c>
      <c r="D199" s="1" t="s">
        <v>677</v>
      </c>
      <c r="F199" s="1" t="s">
        <v>678</v>
      </c>
      <c r="G199" s="1" t="s">
        <v>625</v>
      </c>
      <c r="H199" s="1">
        <v>32611</v>
      </c>
      <c r="I199" s="1" t="s">
        <v>70</v>
      </c>
      <c r="J199" s="1" t="s">
        <v>564</v>
      </c>
      <c r="K199" s="8" t="s">
        <v>679</v>
      </c>
      <c r="L199" s="1">
        <v>-82.347910999999996</v>
      </c>
      <c r="M199" s="1">
        <v>29.64629</v>
      </c>
      <c r="N199" s="1">
        <v>-82.347910999999996</v>
      </c>
      <c r="O199" s="1">
        <v>29.64629</v>
      </c>
      <c r="P199" s="1">
        <v>6381</v>
      </c>
      <c r="Q199" s="1">
        <v>21131</v>
      </c>
      <c r="R199" s="1">
        <v>43409</v>
      </c>
      <c r="S199" s="1">
        <v>21131</v>
      </c>
      <c r="T199" s="1">
        <v>43409</v>
      </c>
      <c r="U199" s="1">
        <v>11221</v>
      </c>
      <c r="V199" s="1">
        <v>33499</v>
      </c>
      <c r="W199" s="1">
        <v>2</v>
      </c>
      <c r="X199" s="1">
        <v>2</v>
      </c>
      <c r="Y199" s="1">
        <v>5</v>
      </c>
      <c r="Z199" s="1">
        <v>1</v>
      </c>
      <c r="AA199" s="1">
        <v>1</v>
      </c>
      <c r="AB199" s="1">
        <v>46</v>
      </c>
      <c r="AC199" s="1">
        <v>34554</v>
      </c>
      <c r="AD199" s="1" t="s">
        <v>73</v>
      </c>
      <c r="AE199" s="1" t="b">
        <v>1</v>
      </c>
      <c r="AF199" s="1" t="s">
        <v>680</v>
      </c>
      <c r="AG199" s="1" t="s">
        <v>309</v>
      </c>
      <c r="AH199" s="1" t="s">
        <v>90</v>
      </c>
      <c r="AI199" s="1" t="s">
        <v>405</v>
      </c>
      <c r="AJ199" s="1" t="s">
        <v>89</v>
      </c>
      <c r="AK199" s="1" t="s">
        <v>179</v>
      </c>
      <c r="AL199" s="1" t="s">
        <v>179</v>
      </c>
      <c r="AM199" s="1" t="s">
        <v>100</v>
      </c>
      <c r="AN199" s="1" t="b">
        <v>0</v>
      </c>
      <c r="AO199" s="10" t="s">
        <v>690</v>
      </c>
      <c r="AP199" s="1">
        <v>0</v>
      </c>
      <c r="AQ199" s="1">
        <v>0</v>
      </c>
      <c r="AR199" s="1">
        <v>0</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t="b">
        <v>0</v>
      </c>
      <c r="BI199" s="1" t="b">
        <v>0</v>
      </c>
      <c r="BJ199" s="1">
        <v>17</v>
      </c>
      <c r="BK199" s="1" t="s">
        <v>89</v>
      </c>
      <c r="BL199" s="1">
        <v>363</v>
      </c>
      <c r="BM199" s="1">
        <v>363</v>
      </c>
      <c r="BN199" s="1">
        <v>0</v>
      </c>
      <c r="BO199" s="1" t="b">
        <v>0</v>
      </c>
    </row>
    <row r="200" spans="1:67" ht="15.75" customHeight="1">
      <c r="A200" s="1">
        <v>198</v>
      </c>
      <c r="B200" s="1">
        <v>778</v>
      </c>
      <c r="C200" s="1">
        <v>134130</v>
      </c>
      <c r="D200" s="1" t="s">
        <v>677</v>
      </c>
      <c r="F200" s="1" t="s">
        <v>678</v>
      </c>
      <c r="G200" s="1" t="s">
        <v>625</v>
      </c>
      <c r="H200" s="1">
        <v>32611</v>
      </c>
      <c r="I200" s="1" t="s">
        <v>70</v>
      </c>
      <c r="J200" s="1" t="s">
        <v>564</v>
      </c>
      <c r="K200" s="8" t="s">
        <v>679</v>
      </c>
      <c r="L200" s="1">
        <v>-82.347910999999996</v>
      </c>
      <c r="M200" s="1">
        <v>29.64629</v>
      </c>
      <c r="N200" s="1">
        <v>-82.347910999999996</v>
      </c>
      <c r="O200" s="1">
        <v>29.64629</v>
      </c>
      <c r="P200" s="1">
        <v>6381</v>
      </c>
      <c r="Q200" s="1">
        <v>21131</v>
      </c>
      <c r="R200" s="1">
        <v>43409</v>
      </c>
      <c r="S200" s="1">
        <v>21131</v>
      </c>
      <c r="T200" s="1">
        <v>43409</v>
      </c>
      <c r="U200" s="1">
        <v>11221</v>
      </c>
      <c r="V200" s="1">
        <v>33499</v>
      </c>
      <c r="W200" s="1">
        <v>2</v>
      </c>
      <c r="X200" s="1">
        <v>2</v>
      </c>
      <c r="Y200" s="1">
        <v>5</v>
      </c>
      <c r="Z200" s="1">
        <v>1</v>
      </c>
      <c r="AA200" s="1">
        <v>1</v>
      </c>
      <c r="AB200" s="1">
        <v>46</v>
      </c>
      <c r="AC200" s="1">
        <v>34554</v>
      </c>
      <c r="AD200" s="1" t="s">
        <v>73</v>
      </c>
      <c r="AE200" s="1" t="b">
        <v>1</v>
      </c>
      <c r="AF200" s="1" t="s">
        <v>680</v>
      </c>
      <c r="AG200" s="1" t="s">
        <v>691</v>
      </c>
      <c r="AH200" s="1" t="s">
        <v>90</v>
      </c>
      <c r="AI200" s="1" t="s">
        <v>356</v>
      </c>
      <c r="AJ200" s="1" t="s">
        <v>135</v>
      </c>
      <c r="AK200" s="1" t="s">
        <v>79</v>
      </c>
      <c r="AL200" s="1" t="s">
        <v>36</v>
      </c>
      <c r="AM200" s="1" t="s">
        <v>100</v>
      </c>
      <c r="AN200" s="1" t="b">
        <v>1</v>
      </c>
      <c r="AO200" s="10" t="s">
        <v>692</v>
      </c>
      <c r="AP200" s="1">
        <v>0</v>
      </c>
      <c r="AQ200" s="1">
        <v>0</v>
      </c>
      <c r="AR200" s="1">
        <v>0</v>
      </c>
      <c r="AS200" s="1">
        <v>0</v>
      </c>
      <c r="AT200" s="1">
        <v>0</v>
      </c>
      <c r="AU200" s="1">
        <v>0</v>
      </c>
      <c r="AV200" s="1">
        <v>0</v>
      </c>
      <c r="AW200" s="1">
        <v>0</v>
      </c>
      <c r="AX200" s="1">
        <v>0</v>
      </c>
      <c r="AY200" s="1">
        <v>0</v>
      </c>
      <c r="AZ200" s="1">
        <v>0</v>
      </c>
      <c r="BA200" s="1">
        <v>0</v>
      </c>
      <c r="BB200" s="1">
        <v>0</v>
      </c>
      <c r="BC200" s="1">
        <v>0</v>
      </c>
      <c r="BD200" s="1">
        <v>0</v>
      </c>
      <c r="BE200" s="1">
        <v>0</v>
      </c>
      <c r="BF200" s="1">
        <v>0</v>
      </c>
      <c r="BG200" s="1">
        <v>0</v>
      </c>
      <c r="BH200" s="1" t="b">
        <v>0</v>
      </c>
      <c r="BI200" s="1" t="b">
        <v>0</v>
      </c>
      <c r="BJ200" s="1">
        <v>17</v>
      </c>
      <c r="BK200" s="1" t="s">
        <v>117</v>
      </c>
      <c r="BL200" s="1">
        <v>363</v>
      </c>
      <c r="BM200" s="1">
        <v>363</v>
      </c>
      <c r="BN200" s="1">
        <v>0</v>
      </c>
      <c r="BO200" s="1" t="b">
        <v>0</v>
      </c>
    </row>
    <row r="201" spans="1:67" ht="15.75" customHeight="1">
      <c r="A201" s="1">
        <v>199</v>
      </c>
      <c r="B201" s="1">
        <v>779</v>
      </c>
      <c r="C201" s="1">
        <v>134130</v>
      </c>
      <c r="D201" s="1" t="s">
        <v>677</v>
      </c>
      <c r="F201" s="1" t="s">
        <v>678</v>
      </c>
      <c r="G201" s="1" t="s">
        <v>625</v>
      </c>
      <c r="H201" s="1">
        <v>32611</v>
      </c>
      <c r="I201" s="1" t="s">
        <v>70</v>
      </c>
      <c r="J201" s="1" t="s">
        <v>564</v>
      </c>
      <c r="K201" s="8" t="s">
        <v>679</v>
      </c>
      <c r="L201" s="1">
        <v>-82.347910999999996</v>
      </c>
      <c r="M201" s="1">
        <v>29.64629</v>
      </c>
      <c r="N201" s="1">
        <v>-82.347910999999996</v>
      </c>
      <c r="O201" s="1">
        <v>29.64629</v>
      </c>
      <c r="P201" s="1">
        <v>6381</v>
      </c>
      <c r="Q201" s="1">
        <v>21131</v>
      </c>
      <c r="R201" s="1">
        <v>43409</v>
      </c>
      <c r="S201" s="1">
        <v>21131</v>
      </c>
      <c r="T201" s="1">
        <v>43409</v>
      </c>
      <c r="U201" s="1">
        <v>11221</v>
      </c>
      <c r="V201" s="1">
        <v>33499</v>
      </c>
      <c r="W201" s="1">
        <v>2</v>
      </c>
      <c r="X201" s="1">
        <v>2</v>
      </c>
      <c r="Y201" s="1">
        <v>5</v>
      </c>
      <c r="Z201" s="1">
        <v>1</v>
      </c>
      <c r="AA201" s="1">
        <v>1</v>
      </c>
      <c r="AB201" s="1">
        <v>46</v>
      </c>
      <c r="AC201" s="1">
        <v>34554</v>
      </c>
      <c r="AD201" s="1" t="s">
        <v>73</v>
      </c>
      <c r="AE201" s="1" t="b">
        <v>1</v>
      </c>
      <c r="AF201" s="1" t="s">
        <v>680</v>
      </c>
      <c r="AG201" s="1" t="s">
        <v>691</v>
      </c>
      <c r="AH201" s="1" t="s">
        <v>90</v>
      </c>
      <c r="AI201" s="1" t="s">
        <v>693</v>
      </c>
      <c r="AJ201" s="1" t="s">
        <v>135</v>
      </c>
      <c r="AK201" s="1" t="s">
        <v>179</v>
      </c>
      <c r="AL201" s="1" t="s">
        <v>179</v>
      </c>
      <c r="AM201" s="1" t="s">
        <v>100</v>
      </c>
      <c r="AN201" s="1" t="b">
        <v>0</v>
      </c>
      <c r="AO201" s="10" t="s">
        <v>694</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t="b">
        <v>0</v>
      </c>
      <c r="BI201" s="1" t="b">
        <v>0</v>
      </c>
      <c r="BJ201" s="1">
        <v>17</v>
      </c>
      <c r="BK201" s="1" t="s">
        <v>117</v>
      </c>
      <c r="BL201" s="1">
        <v>363</v>
      </c>
      <c r="BM201" s="1">
        <v>363</v>
      </c>
      <c r="BN201" s="1">
        <v>0</v>
      </c>
      <c r="BO201" s="1" t="b">
        <v>0</v>
      </c>
    </row>
    <row r="202" spans="1:67" ht="15.75" customHeight="1">
      <c r="A202" s="1">
        <v>200</v>
      </c>
      <c r="B202" s="1">
        <v>780</v>
      </c>
      <c r="C202" s="1">
        <v>134130</v>
      </c>
      <c r="D202" s="1" t="s">
        <v>677</v>
      </c>
      <c r="F202" s="1" t="s">
        <v>678</v>
      </c>
      <c r="G202" s="1" t="s">
        <v>625</v>
      </c>
      <c r="H202" s="1">
        <v>32611</v>
      </c>
      <c r="I202" s="1" t="s">
        <v>70</v>
      </c>
      <c r="J202" s="1" t="s">
        <v>564</v>
      </c>
      <c r="K202" s="8" t="s">
        <v>679</v>
      </c>
      <c r="L202" s="1">
        <v>-82.347910999999996</v>
      </c>
      <c r="M202" s="1">
        <v>29.64629</v>
      </c>
      <c r="N202" s="1">
        <v>-82.347910999999996</v>
      </c>
      <c r="O202" s="1">
        <v>29.64629</v>
      </c>
      <c r="P202" s="1">
        <v>6381</v>
      </c>
      <c r="Q202" s="1">
        <v>21131</v>
      </c>
      <c r="R202" s="1">
        <v>43409</v>
      </c>
      <c r="S202" s="1">
        <v>21131</v>
      </c>
      <c r="T202" s="1">
        <v>43409</v>
      </c>
      <c r="U202" s="1">
        <v>11221</v>
      </c>
      <c r="V202" s="1">
        <v>33499</v>
      </c>
      <c r="W202" s="1">
        <v>2</v>
      </c>
      <c r="X202" s="1">
        <v>2</v>
      </c>
      <c r="Y202" s="1">
        <v>5</v>
      </c>
      <c r="Z202" s="1">
        <v>1</v>
      </c>
      <c r="AA202" s="1">
        <v>1</v>
      </c>
      <c r="AB202" s="1">
        <v>46</v>
      </c>
      <c r="AC202" s="1">
        <v>34554</v>
      </c>
      <c r="AD202" s="1" t="s">
        <v>73</v>
      </c>
      <c r="AE202" s="1" t="b">
        <v>1</v>
      </c>
      <c r="AF202" s="1" t="s">
        <v>680</v>
      </c>
      <c r="AG202" s="1" t="s">
        <v>683</v>
      </c>
      <c r="AH202" s="1" t="s">
        <v>90</v>
      </c>
      <c r="AI202" s="1" t="s">
        <v>491</v>
      </c>
      <c r="AJ202" s="1" t="s">
        <v>109</v>
      </c>
      <c r="AK202" s="1" t="s">
        <v>79</v>
      </c>
      <c r="AL202" s="1" t="s">
        <v>36</v>
      </c>
      <c r="AM202" s="1" t="s">
        <v>528</v>
      </c>
      <c r="AN202" s="1" t="b">
        <v>0</v>
      </c>
      <c r="AO202" s="10" t="s">
        <v>695</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t="b">
        <v>1</v>
      </c>
      <c r="BI202" s="1" t="b">
        <v>0</v>
      </c>
      <c r="BJ202" s="1">
        <v>17</v>
      </c>
      <c r="BK202" s="1" t="s">
        <v>109</v>
      </c>
      <c r="BL202" s="1">
        <v>363</v>
      </c>
      <c r="BM202" s="1">
        <v>363</v>
      </c>
      <c r="BN202" s="1">
        <v>0</v>
      </c>
      <c r="BO202" s="1" t="b">
        <v>0</v>
      </c>
    </row>
    <row r="203" spans="1:67" ht="15.75" customHeight="1">
      <c r="A203" s="1">
        <v>201</v>
      </c>
      <c r="B203" s="1">
        <v>781</v>
      </c>
      <c r="C203" s="1">
        <v>134130</v>
      </c>
      <c r="D203" s="1" t="s">
        <v>677</v>
      </c>
      <c r="F203" s="1" t="s">
        <v>678</v>
      </c>
      <c r="G203" s="1" t="s">
        <v>625</v>
      </c>
      <c r="H203" s="1">
        <v>32611</v>
      </c>
      <c r="I203" s="1" t="s">
        <v>70</v>
      </c>
      <c r="J203" s="1" t="s">
        <v>564</v>
      </c>
      <c r="K203" s="8" t="s">
        <v>679</v>
      </c>
      <c r="L203" s="1">
        <v>-82.347910999999996</v>
      </c>
      <c r="M203" s="1">
        <v>29.64629</v>
      </c>
      <c r="N203" s="1">
        <v>-82.347910999999996</v>
      </c>
      <c r="O203" s="1">
        <v>29.64629</v>
      </c>
      <c r="P203" s="1">
        <v>6381</v>
      </c>
      <c r="Q203" s="1">
        <v>21131</v>
      </c>
      <c r="R203" s="1">
        <v>43409</v>
      </c>
      <c r="S203" s="1">
        <v>21131</v>
      </c>
      <c r="T203" s="1">
        <v>43409</v>
      </c>
      <c r="U203" s="1">
        <v>11221</v>
      </c>
      <c r="V203" s="1">
        <v>33499</v>
      </c>
      <c r="W203" s="1">
        <v>2</v>
      </c>
      <c r="X203" s="1">
        <v>2</v>
      </c>
      <c r="Y203" s="1">
        <v>5</v>
      </c>
      <c r="Z203" s="1">
        <v>1</v>
      </c>
      <c r="AA203" s="1">
        <v>1</v>
      </c>
      <c r="AB203" s="1">
        <v>46</v>
      </c>
      <c r="AC203" s="1">
        <v>34554</v>
      </c>
      <c r="AD203" s="1" t="s">
        <v>73</v>
      </c>
      <c r="AE203" s="1" t="b">
        <v>1</v>
      </c>
      <c r="AF203" s="1" t="s">
        <v>680</v>
      </c>
      <c r="AG203" s="1" t="s">
        <v>683</v>
      </c>
      <c r="AH203" s="1" t="s">
        <v>90</v>
      </c>
      <c r="AI203" s="1" t="s">
        <v>696</v>
      </c>
      <c r="AJ203" s="1" t="s">
        <v>109</v>
      </c>
      <c r="AK203" s="1" t="s">
        <v>179</v>
      </c>
      <c r="AL203" s="1" t="s">
        <v>179</v>
      </c>
      <c r="AM203" s="1" t="s">
        <v>100</v>
      </c>
      <c r="AN203" s="1" t="b">
        <v>0</v>
      </c>
      <c r="AO203" s="10" t="s">
        <v>697</v>
      </c>
      <c r="AP203" s="1">
        <v>0</v>
      </c>
      <c r="AQ203" s="1">
        <v>0</v>
      </c>
      <c r="AR203" s="1">
        <v>0</v>
      </c>
      <c r="AS203" s="1">
        <v>0</v>
      </c>
      <c r="AT203" s="1">
        <v>0</v>
      </c>
      <c r="AU203" s="1">
        <v>0</v>
      </c>
      <c r="AV203" s="1">
        <v>0</v>
      </c>
      <c r="AW203" s="1">
        <v>0</v>
      </c>
      <c r="AX203" s="1">
        <v>0</v>
      </c>
      <c r="AY203" s="1">
        <v>0</v>
      </c>
      <c r="AZ203" s="1">
        <v>0</v>
      </c>
      <c r="BA203" s="1">
        <v>0</v>
      </c>
      <c r="BB203" s="1">
        <v>0</v>
      </c>
      <c r="BC203" s="1">
        <v>0</v>
      </c>
      <c r="BD203" s="1">
        <v>0</v>
      </c>
      <c r="BE203" s="1">
        <v>0</v>
      </c>
      <c r="BF203" s="1">
        <v>0</v>
      </c>
      <c r="BG203" s="1">
        <v>0</v>
      </c>
      <c r="BH203" s="1" t="b">
        <v>0</v>
      </c>
      <c r="BI203" s="1" t="b">
        <v>0</v>
      </c>
      <c r="BJ203" s="1">
        <v>17</v>
      </c>
      <c r="BK203" s="1" t="s">
        <v>109</v>
      </c>
      <c r="BL203" s="1">
        <v>363</v>
      </c>
      <c r="BM203" s="1">
        <v>363</v>
      </c>
      <c r="BN203" s="1">
        <v>0</v>
      </c>
      <c r="BO203" s="1" t="b">
        <v>0</v>
      </c>
    </row>
    <row r="204" spans="1:67" ht="15.75" customHeight="1">
      <c r="A204" s="1">
        <v>202</v>
      </c>
      <c r="B204" s="1">
        <v>782</v>
      </c>
      <c r="C204" s="1">
        <v>134130</v>
      </c>
      <c r="D204" s="1" t="s">
        <v>677</v>
      </c>
      <c r="F204" s="1" t="s">
        <v>678</v>
      </c>
      <c r="G204" s="1" t="s">
        <v>625</v>
      </c>
      <c r="H204" s="1">
        <v>32611</v>
      </c>
      <c r="I204" s="1" t="s">
        <v>70</v>
      </c>
      <c r="J204" s="1" t="s">
        <v>564</v>
      </c>
      <c r="K204" s="8" t="s">
        <v>679</v>
      </c>
      <c r="L204" s="1">
        <v>-82.347910999999996</v>
      </c>
      <c r="M204" s="1">
        <v>29.64629</v>
      </c>
      <c r="N204" s="1">
        <v>-82.347910999999996</v>
      </c>
      <c r="O204" s="1">
        <v>29.64629</v>
      </c>
      <c r="P204" s="1">
        <v>6381</v>
      </c>
      <c r="Q204" s="1">
        <v>21131</v>
      </c>
      <c r="R204" s="1">
        <v>43409</v>
      </c>
      <c r="S204" s="1">
        <v>21131</v>
      </c>
      <c r="T204" s="1">
        <v>43409</v>
      </c>
      <c r="U204" s="1">
        <v>11221</v>
      </c>
      <c r="V204" s="1">
        <v>33499</v>
      </c>
      <c r="W204" s="1">
        <v>2</v>
      </c>
      <c r="X204" s="1">
        <v>2</v>
      </c>
      <c r="Y204" s="1">
        <v>5</v>
      </c>
      <c r="Z204" s="1">
        <v>1</v>
      </c>
      <c r="AA204" s="1">
        <v>1</v>
      </c>
      <c r="AB204" s="1">
        <v>46</v>
      </c>
      <c r="AC204" s="1">
        <v>34554</v>
      </c>
      <c r="AD204" s="1" t="s">
        <v>73</v>
      </c>
      <c r="AE204" s="1" t="b">
        <v>1</v>
      </c>
      <c r="AF204" s="1" t="s">
        <v>680</v>
      </c>
      <c r="AG204" s="1" t="s">
        <v>314</v>
      </c>
      <c r="AH204" s="1" t="s">
        <v>90</v>
      </c>
      <c r="AI204" s="1" t="s">
        <v>95</v>
      </c>
      <c r="AJ204" s="1" t="s">
        <v>94</v>
      </c>
      <c r="AK204" s="1" t="s">
        <v>79</v>
      </c>
      <c r="AL204" s="1" t="s">
        <v>36</v>
      </c>
      <c r="AM204" s="1" t="s">
        <v>96</v>
      </c>
      <c r="AN204" s="1" t="b">
        <v>0</v>
      </c>
      <c r="AO204" s="10" t="s">
        <v>698</v>
      </c>
      <c r="AP204" s="1">
        <v>0</v>
      </c>
      <c r="AQ204" s="1">
        <v>0</v>
      </c>
      <c r="AR204" s="1">
        <v>0</v>
      </c>
      <c r="AS204" s="1">
        <v>0</v>
      </c>
      <c r="AT204" s="1">
        <v>0</v>
      </c>
      <c r="AU204" s="1">
        <v>0</v>
      </c>
      <c r="AV204" s="1">
        <v>0</v>
      </c>
      <c r="AW204" s="1">
        <v>0</v>
      </c>
      <c r="AX204" s="1">
        <v>0</v>
      </c>
      <c r="AY204" s="1">
        <v>0</v>
      </c>
      <c r="AZ204" s="1">
        <v>0</v>
      </c>
      <c r="BA204" s="1">
        <v>0</v>
      </c>
      <c r="BB204" s="1">
        <v>0</v>
      </c>
      <c r="BC204" s="1">
        <v>0</v>
      </c>
      <c r="BD204" s="1">
        <v>0</v>
      </c>
      <c r="BE204" s="1">
        <v>0</v>
      </c>
      <c r="BF204" s="1">
        <v>0</v>
      </c>
      <c r="BG204" s="1">
        <v>0</v>
      </c>
      <c r="BH204" s="1" t="b">
        <v>1</v>
      </c>
      <c r="BI204" s="1" t="b">
        <v>0</v>
      </c>
      <c r="BJ204" s="1">
        <v>17</v>
      </c>
      <c r="BK204" s="1" t="s">
        <v>94</v>
      </c>
      <c r="BL204" s="1">
        <v>363</v>
      </c>
      <c r="BM204" s="1">
        <v>363</v>
      </c>
      <c r="BN204" s="1">
        <v>0</v>
      </c>
      <c r="BO204" s="1" t="b">
        <v>0</v>
      </c>
    </row>
    <row r="205" spans="1:67" ht="15.75" customHeight="1">
      <c r="A205" s="1">
        <v>203</v>
      </c>
      <c r="B205" s="1">
        <v>783</v>
      </c>
      <c r="C205" s="1">
        <v>134130</v>
      </c>
      <c r="D205" s="1" t="s">
        <v>677</v>
      </c>
      <c r="F205" s="1" t="s">
        <v>678</v>
      </c>
      <c r="G205" s="1" t="s">
        <v>625</v>
      </c>
      <c r="H205" s="1">
        <v>32611</v>
      </c>
      <c r="I205" s="1" t="s">
        <v>70</v>
      </c>
      <c r="J205" s="1" t="s">
        <v>564</v>
      </c>
      <c r="K205" s="8" t="s">
        <v>679</v>
      </c>
      <c r="L205" s="1">
        <v>-82.347910999999996</v>
      </c>
      <c r="M205" s="1">
        <v>29.64629</v>
      </c>
      <c r="N205" s="1">
        <v>-82.347910999999996</v>
      </c>
      <c r="O205" s="1">
        <v>29.64629</v>
      </c>
      <c r="P205" s="1">
        <v>6381</v>
      </c>
      <c r="Q205" s="1">
        <v>21131</v>
      </c>
      <c r="R205" s="1">
        <v>43409</v>
      </c>
      <c r="S205" s="1">
        <v>21131</v>
      </c>
      <c r="T205" s="1">
        <v>43409</v>
      </c>
      <c r="U205" s="1">
        <v>11221</v>
      </c>
      <c r="V205" s="1">
        <v>33499</v>
      </c>
      <c r="W205" s="1">
        <v>2</v>
      </c>
      <c r="X205" s="1">
        <v>2</v>
      </c>
      <c r="Y205" s="1">
        <v>5</v>
      </c>
      <c r="Z205" s="1">
        <v>1</v>
      </c>
      <c r="AA205" s="1">
        <v>1</v>
      </c>
      <c r="AB205" s="1">
        <v>46</v>
      </c>
      <c r="AC205" s="1">
        <v>34554</v>
      </c>
      <c r="AD205" s="1" t="s">
        <v>73</v>
      </c>
      <c r="AE205" s="1" t="b">
        <v>1</v>
      </c>
      <c r="AF205" s="1" t="s">
        <v>680</v>
      </c>
      <c r="AG205" s="1" t="s">
        <v>699</v>
      </c>
      <c r="AH205" s="1" t="s">
        <v>90</v>
      </c>
      <c r="AI205" s="12" t="s">
        <v>700</v>
      </c>
      <c r="AJ205" s="1" t="s">
        <v>224</v>
      </c>
      <c r="AK205" s="1" t="s">
        <v>79</v>
      </c>
      <c r="AL205" s="1" t="s">
        <v>36</v>
      </c>
      <c r="AM205" s="1" t="s">
        <v>100</v>
      </c>
      <c r="AN205" s="1" t="b">
        <v>0</v>
      </c>
      <c r="AO205" s="10" t="s">
        <v>701</v>
      </c>
      <c r="AP205" s="1">
        <v>1</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1</v>
      </c>
      <c r="BH205" s="1" t="b">
        <v>0</v>
      </c>
      <c r="BI205" s="1" t="b">
        <v>0</v>
      </c>
      <c r="BJ205" s="1">
        <v>17</v>
      </c>
      <c r="BK205" s="1" t="s">
        <v>117</v>
      </c>
      <c r="BL205" s="1">
        <v>363</v>
      </c>
      <c r="BM205" s="1">
        <v>363</v>
      </c>
      <c r="BN205" s="1">
        <v>0</v>
      </c>
      <c r="BO205" s="1" t="b">
        <v>0</v>
      </c>
    </row>
    <row r="206" spans="1:67" ht="15.75" customHeight="1">
      <c r="A206" s="1">
        <v>204</v>
      </c>
      <c r="B206" s="1">
        <v>784</v>
      </c>
      <c r="C206" s="1">
        <v>134130</v>
      </c>
      <c r="D206" s="1" t="s">
        <v>677</v>
      </c>
      <c r="F206" s="1" t="s">
        <v>678</v>
      </c>
      <c r="G206" s="1" t="s">
        <v>625</v>
      </c>
      <c r="H206" s="1">
        <v>32611</v>
      </c>
      <c r="I206" s="1" t="s">
        <v>70</v>
      </c>
      <c r="J206" s="1" t="s">
        <v>564</v>
      </c>
      <c r="K206" s="8" t="s">
        <v>679</v>
      </c>
      <c r="L206" s="1">
        <v>-82.347910999999996</v>
      </c>
      <c r="M206" s="1">
        <v>29.64629</v>
      </c>
      <c r="N206" s="1">
        <v>-82.347910999999996</v>
      </c>
      <c r="O206" s="1">
        <v>29.64629</v>
      </c>
      <c r="P206" s="1">
        <v>6381</v>
      </c>
      <c r="Q206" s="1">
        <v>21131</v>
      </c>
      <c r="R206" s="1">
        <v>43409</v>
      </c>
      <c r="S206" s="1">
        <v>21131</v>
      </c>
      <c r="T206" s="1">
        <v>43409</v>
      </c>
      <c r="U206" s="1">
        <v>11221</v>
      </c>
      <c r="V206" s="1">
        <v>33499</v>
      </c>
      <c r="W206" s="1">
        <v>2</v>
      </c>
      <c r="X206" s="1">
        <v>2</v>
      </c>
      <c r="Y206" s="1">
        <v>5</v>
      </c>
      <c r="Z206" s="1">
        <v>1</v>
      </c>
      <c r="AA206" s="1">
        <v>1</v>
      </c>
      <c r="AB206" s="1">
        <v>46</v>
      </c>
      <c r="AC206" s="1">
        <v>34554</v>
      </c>
      <c r="AD206" s="1" t="s">
        <v>73</v>
      </c>
      <c r="AE206" s="1" t="b">
        <v>1</v>
      </c>
      <c r="AF206" s="1" t="s">
        <v>680</v>
      </c>
      <c r="AG206" s="1" t="s">
        <v>699</v>
      </c>
      <c r="AH206" s="1" t="s">
        <v>90</v>
      </c>
      <c r="AI206" s="1" t="s">
        <v>702</v>
      </c>
      <c r="AJ206" s="1" t="s">
        <v>224</v>
      </c>
      <c r="AK206" s="1" t="s">
        <v>179</v>
      </c>
      <c r="AL206" s="1" t="s">
        <v>179</v>
      </c>
      <c r="AM206" s="1" t="s">
        <v>100</v>
      </c>
      <c r="AN206" s="1" t="b">
        <v>0</v>
      </c>
      <c r="AO206" s="10" t="s">
        <v>701</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t="b">
        <v>0</v>
      </c>
      <c r="BI206" s="1" t="b">
        <v>0</v>
      </c>
      <c r="BJ206" s="1">
        <v>17</v>
      </c>
      <c r="BK206" s="1" t="s">
        <v>117</v>
      </c>
      <c r="BL206" s="1">
        <v>363</v>
      </c>
      <c r="BM206" s="1">
        <v>363</v>
      </c>
      <c r="BN206" s="1">
        <v>0</v>
      </c>
      <c r="BO206" s="1" t="b">
        <v>0</v>
      </c>
    </row>
    <row r="207" spans="1:67" ht="15.75" customHeight="1">
      <c r="A207" s="1">
        <v>205</v>
      </c>
      <c r="B207" s="1">
        <v>785</v>
      </c>
      <c r="C207" s="1">
        <v>134130</v>
      </c>
      <c r="D207" s="1" t="s">
        <v>677</v>
      </c>
      <c r="F207" s="1" t="s">
        <v>678</v>
      </c>
      <c r="G207" s="1" t="s">
        <v>625</v>
      </c>
      <c r="H207" s="1">
        <v>32611</v>
      </c>
      <c r="I207" s="1" t="s">
        <v>70</v>
      </c>
      <c r="J207" s="1" t="s">
        <v>564</v>
      </c>
      <c r="K207" s="8" t="s">
        <v>679</v>
      </c>
      <c r="L207" s="1">
        <v>-82.347910999999996</v>
      </c>
      <c r="M207" s="1">
        <v>29.64629</v>
      </c>
      <c r="N207" s="1">
        <v>-82.347910999999996</v>
      </c>
      <c r="O207" s="1">
        <v>29.64629</v>
      </c>
      <c r="P207" s="1">
        <v>6381</v>
      </c>
      <c r="Q207" s="1">
        <v>21131</v>
      </c>
      <c r="R207" s="1">
        <v>43409</v>
      </c>
      <c r="S207" s="1">
        <v>21131</v>
      </c>
      <c r="T207" s="1">
        <v>43409</v>
      </c>
      <c r="U207" s="1">
        <v>11221</v>
      </c>
      <c r="V207" s="1">
        <v>33499</v>
      </c>
      <c r="W207" s="1">
        <v>2</v>
      </c>
      <c r="X207" s="1">
        <v>2</v>
      </c>
      <c r="Y207" s="1">
        <v>5</v>
      </c>
      <c r="Z207" s="1">
        <v>1</v>
      </c>
      <c r="AA207" s="1">
        <v>1</v>
      </c>
      <c r="AB207" s="1">
        <v>46</v>
      </c>
      <c r="AC207" s="1">
        <v>34554</v>
      </c>
      <c r="AD207" s="1" t="s">
        <v>73</v>
      </c>
      <c r="AE207" s="1" t="b">
        <v>1</v>
      </c>
      <c r="AF207" s="1" t="s">
        <v>680</v>
      </c>
      <c r="AG207" s="1" t="s">
        <v>316</v>
      </c>
      <c r="AH207" s="1" t="s">
        <v>90</v>
      </c>
      <c r="AI207" s="1" t="s">
        <v>77</v>
      </c>
      <c r="AJ207" s="1" t="s">
        <v>78</v>
      </c>
      <c r="AK207" s="1" t="s">
        <v>79</v>
      </c>
      <c r="AL207" s="1" t="s">
        <v>36</v>
      </c>
      <c r="AM207" s="1" t="s">
        <v>80</v>
      </c>
      <c r="AN207" s="1" t="b">
        <v>0</v>
      </c>
      <c r="AO207" s="10" t="s">
        <v>703</v>
      </c>
      <c r="AP207" s="1">
        <v>0</v>
      </c>
      <c r="AQ207" s="1">
        <v>0</v>
      </c>
      <c r="AR207" s="1">
        <v>1</v>
      </c>
      <c r="AS207" s="1">
        <v>3</v>
      </c>
      <c r="AT207" s="1">
        <v>0</v>
      </c>
      <c r="AU207" s="1">
        <v>0</v>
      </c>
      <c r="AV207" s="1">
        <v>1</v>
      </c>
      <c r="AW207" s="1">
        <v>0</v>
      </c>
      <c r="AX207" s="1">
        <v>0</v>
      </c>
      <c r="AY207" s="1">
        <v>0</v>
      </c>
      <c r="AZ207" s="1">
        <v>0</v>
      </c>
      <c r="BA207" s="1">
        <v>0</v>
      </c>
      <c r="BB207" s="1">
        <v>0</v>
      </c>
      <c r="BC207" s="1">
        <v>1</v>
      </c>
      <c r="BD207" s="1">
        <v>0</v>
      </c>
      <c r="BE207" s="1">
        <v>0</v>
      </c>
      <c r="BF207" s="1">
        <v>0</v>
      </c>
      <c r="BG207" s="1">
        <v>2</v>
      </c>
      <c r="BH207" s="1" t="b">
        <v>1</v>
      </c>
      <c r="BI207" s="1" t="b">
        <v>0</v>
      </c>
      <c r="BJ207" s="1">
        <v>17</v>
      </c>
      <c r="BK207" s="1" t="s">
        <v>78</v>
      </c>
      <c r="BL207" s="1">
        <v>363</v>
      </c>
      <c r="BM207" s="1">
        <v>363</v>
      </c>
      <c r="BN207" s="1">
        <v>4</v>
      </c>
      <c r="BO207" s="1" t="b">
        <v>1</v>
      </c>
    </row>
    <row r="208" spans="1:67" ht="15.75" customHeight="1">
      <c r="A208" s="1">
        <v>206</v>
      </c>
      <c r="B208" s="1">
        <v>786</v>
      </c>
      <c r="C208" s="1">
        <v>134130</v>
      </c>
      <c r="D208" s="1" t="s">
        <v>677</v>
      </c>
      <c r="F208" s="1" t="s">
        <v>678</v>
      </c>
      <c r="G208" s="1" t="s">
        <v>625</v>
      </c>
      <c r="H208" s="1">
        <v>32611</v>
      </c>
      <c r="I208" s="1" t="s">
        <v>70</v>
      </c>
      <c r="J208" s="1" t="s">
        <v>564</v>
      </c>
      <c r="K208" s="8" t="s">
        <v>679</v>
      </c>
      <c r="L208" s="1">
        <v>-82.347910999999996</v>
      </c>
      <c r="M208" s="1">
        <v>29.64629</v>
      </c>
      <c r="N208" s="1">
        <v>-82.347910999999996</v>
      </c>
      <c r="O208" s="1">
        <v>29.64629</v>
      </c>
      <c r="P208" s="1">
        <v>6381</v>
      </c>
      <c r="Q208" s="1">
        <v>21131</v>
      </c>
      <c r="R208" s="1">
        <v>43409</v>
      </c>
      <c r="S208" s="1">
        <v>21131</v>
      </c>
      <c r="T208" s="1">
        <v>43409</v>
      </c>
      <c r="U208" s="1">
        <v>11221</v>
      </c>
      <c r="V208" s="1">
        <v>33499</v>
      </c>
      <c r="W208" s="1">
        <v>2</v>
      </c>
      <c r="X208" s="1">
        <v>2</v>
      </c>
      <c r="Y208" s="1">
        <v>5</v>
      </c>
      <c r="Z208" s="1">
        <v>1</v>
      </c>
      <c r="AA208" s="1">
        <v>1</v>
      </c>
      <c r="AB208" s="1">
        <v>46</v>
      </c>
      <c r="AC208" s="1">
        <v>34554</v>
      </c>
      <c r="AD208" s="1" t="s">
        <v>73</v>
      </c>
      <c r="AE208" s="1" t="b">
        <v>1</v>
      </c>
      <c r="AF208" s="1" t="s">
        <v>680</v>
      </c>
      <c r="AG208" s="1" t="s">
        <v>316</v>
      </c>
      <c r="AH208" s="1" t="s">
        <v>90</v>
      </c>
      <c r="AI208" s="1" t="s">
        <v>667</v>
      </c>
      <c r="AJ208" s="1" t="s">
        <v>78</v>
      </c>
      <c r="AK208" s="1" t="s">
        <v>179</v>
      </c>
      <c r="AL208" s="1" t="s">
        <v>179</v>
      </c>
      <c r="AM208" s="1" t="s">
        <v>100</v>
      </c>
      <c r="AN208" s="1" t="b">
        <v>0</v>
      </c>
      <c r="AO208" s="10" t="s">
        <v>704</v>
      </c>
      <c r="AP208" s="1">
        <v>0</v>
      </c>
      <c r="AQ208" s="1">
        <v>0</v>
      </c>
      <c r="AR208" s="1">
        <v>0</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t="b">
        <v>0</v>
      </c>
      <c r="BI208" s="1" t="b">
        <v>0</v>
      </c>
      <c r="BJ208" s="1">
        <v>17</v>
      </c>
      <c r="BK208" s="1" t="s">
        <v>78</v>
      </c>
      <c r="BL208" s="1">
        <v>363</v>
      </c>
      <c r="BM208" s="1">
        <v>363</v>
      </c>
      <c r="BN208" s="1">
        <v>0</v>
      </c>
      <c r="BO208" s="1" t="b">
        <v>0</v>
      </c>
    </row>
    <row r="209" spans="1:67" ht="15.75" customHeight="1">
      <c r="A209" s="1">
        <v>207</v>
      </c>
      <c r="B209" s="1">
        <v>787</v>
      </c>
      <c r="C209" s="1">
        <v>134130</v>
      </c>
      <c r="D209" s="1" t="s">
        <v>677</v>
      </c>
      <c r="F209" s="1" t="s">
        <v>678</v>
      </c>
      <c r="G209" s="1" t="s">
        <v>625</v>
      </c>
      <c r="H209" s="1">
        <v>32611</v>
      </c>
      <c r="I209" s="1" t="s">
        <v>70</v>
      </c>
      <c r="J209" s="1" t="s">
        <v>564</v>
      </c>
      <c r="K209" s="8" t="s">
        <v>679</v>
      </c>
      <c r="L209" s="1">
        <v>-82.347910999999996</v>
      </c>
      <c r="M209" s="1">
        <v>29.64629</v>
      </c>
      <c r="N209" s="1">
        <v>-82.347910999999996</v>
      </c>
      <c r="O209" s="1">
        <v>29.64629</v>
      </c>
      <c r="P209" s="1">
        <v>6381</v>
      </c>
      <c r="Q209" s="1">
        <v>21131</v>
      </c>
      <c r="R209" s="1">
        <v>43409</v>
      </c>
      <c r="S209" s="1">
        <v>21131</v>
      </c>
      <c r="T209" s="1">
        <v>43409</v>
      </c>
      <c r="U209" s="1">
        <v>11221</v>
      </c>
      <c r="V209" s="1">
        <v>33499</v>
      </c>
      <c r="W209" s="1">
        <v>2</v>
      </c>
      <c r="X209" s="1">
        <v>2</v>
      </c>
      <c r="Y209" s="1">
        <v>5</v>
      </c>
      <c r="Z209" s="1">
        <v>1</v>
      </c>
      <c r="AA209" s="1">
        <v>1</v>
      </c>
      <c r="AB209" s="1">
        <v>46</v>
      </c>
      <c r="AC209" s="1">
        <v>34554</v>
      </c>
      <c r="AD209" s="1" t="s">
        <v>73</v>
      </c>
      <c r="AE209" s="1" t="b">
        <v>1</v>
      </c>
      <c r="AF209" s="1" t="s">
        <v>680</v>
      </c>
      <c r="AG209" s="1" t="s">
        <v>691</v>
      </c>
      <c r="AH209" s="1" t="s">
        <v>90</v>
      </c>
      <c r="AI209" s="1" t="s">
        <v>299</v>
      </c>
      <c r="AJ209" s="1" t="s">
        <v>135</v>
      </c>
      <c r="AK209" s="1" t="s">
        <v>83</v>
      </c>
      <c r="AL209" s="1" t="s">
        <v>36</v>
      </c>
      <c r="AM209" s="1" t="s">
        <v>300</v>
      </c>
      <c r="AN209" s="1" t="b">
        <v>0</v>
      </c>
      <c r="AO209" s="1" t="s">
        <v>705</v>
      </c>
      <c r="AP209" s="1">
        <v>0</v>
      </c>
      <c r="AQ209" s="1">
        <v>0</v>
      </c>
      <c r="AR209" s="1">
        <v>0</v>
      </c>
      <c r="AS209" s="1">
        <v>0</v>
      </c>
      <c r="AT209" s="1">
        <v>0</v>
      </c>
      <c r="AU209" s="1">
        <v>0</v>
      </c>
      <c r="AV209" s="1">
        <v>0</v>
      </c>
      <c r="AW209" s="1">
        <v>0</v>
      </c>
      <c r="AX209" s="1">
        <v>0</v>
      </c>
      <c r="AY209" s="1">
        <v>0</v>
      </c>
      <c r="AZ209" s="1">
        <v>0</v>
      </c>
      <c r="BA209" s="1">
        <v>0</v>
      </c>
      <c r="BB209" s="1">
        <v>0</v>
      </c>
      <c r="BC209" s="1">
        <v>0</v>
      </c>
      <c r="BD209" s="1">
        <v>0</v>
      </c>
      <c r="BE209" s="1">
        <v>0</v>
      </c>
      <c r="BF209" s="1">
        <v>0</v>
      </c>
      <c r="BG209" s="1">
        <v>0</v>
      </c>
      <c r="BH209" s="1" t="b">
        <v>1</v>
      </c>
      <c r="BI209" s="1" t="b">
        <v>0</v>
      </c>
      <c r="BJ209" s="1">
        <v>17</v>
      </c>
      <c r="BK209" s="1" t="s">
        <v>117</v>
      </c>
      <c r="BL209" s="1">
        <v>363</v>
      </c>
      <c r="BM209" s="1">
        <v>363</v>
      </c>
      <c r="BN209" s="1">
        <v>0</v>
      </c>
      <c r="BO209" s="1" t="b">
        <v>0</v>
      </c>
    </row>
    <row r="210" spans="1:67" ht="15.75" customHeight="1">
      <c r="A210" s="1">
        <v>208</v>
      </c>
      <c r="B210" s="1">
        <v>788</v>
      </c>
      <c r="C210" s="1">
        <v>134130</v>
      </c>
      <c r="D210" s="1" t="s">
        <v>677</v>
      </c>
      <c r="F210" s="1" t="s">
        <v>678</v>
      </c>
      <c r="G210" s="1" t="s">
        <v>625</v>
      </c>
      <c r="H210" s="1">
        <v>32611</v>
      </c>
      <c r="I210" s="1" t="s">
        <v>70</v>
      </c>
      <c r="J210" s="1" t="s">
        <v>564</v>
      </c>
      <c r="K210" s="8" t="s">
        <v>679</v>
      </c>
      <c r="L210" s="1">
        <v>-82.347910999999996</v>
      </c>
      <c r="M210" s="1">
        <v>29.64629</v>
      </c>
      <c r="N210" s="1">
        <v>-82.347910999999996</v>
      </c>
      <c r="O210" s="1">
        <v>29.64629</v>
      </c>
      <c r="P210" s="1">
        <v>6381</v>
      </c>
      <c r="Q210" s="1">
        <v>21131</v>
      </c>
      <c r="R210" s="1">
        <v>43409</v>
      </c>
      <c r="S210" s="1">
        <v>21131</v>
      </c>
      <c r="T210" s="1">
        <v>43409</v>
      </c>
      <c r="U210" s="1">
        <v>11221</v>
      </c>
      <c r="V210" s="1">
        <v>33499</v>
      </c>
      <c r="W210" s="1">
        <v>2</v>
      </c>
      <c r="X210" s="1">
        <v>2</v>
      </c>
      <c r="Y210" s="1">
        <v>5</v>
      </c>
      <c r="Z210" s="1">
        <v>1</v>
      </c>
      <c r="AA210" s="1">
        <v>1</v>
      </c>
      <c r="AB210" s="1">
        <v>46</v>
      </c>
      <c r="AC210" s="1">
        <v>34554</v>
      </c>
      <c r="AD210" s="1" t="s">
        <v>73</v>
      </c>
      <c r="AE210" s="1" t="b">
        <v>1</v>
      </c>
      <c r="AF210" s="1" t="s">
        <v>680</v>
      </c>
      <c r="AG210" s="1" t="s">
        <v>706</v>
      </c>
      <c r="AH210" s="1" t="s">
        <v>90</v>
      </c>
      <c r="AI210" s="1" t="s">
        <v>707</v>
      </c>
      <c r="AJ210" s="1" t="s">
        <v>138</v>
      </c>
      <c r="AK210" s="1" t="s">
        <v>83</v>
      </c>
      <c r="AL210" s="12" t="s">
        <v>115</v>
      </c>
      <c r="AM210" s="1" t="s">
        <v>100</v>
      </c>
      <c r="AN210" s="1" t="b">
        <v>0</v>
      </c>
      <c r="AO210" s="10" t="s">
        <v>708</v>
      </c>
      <c r="AP210" s="1">
        <v>3</v>
      </c>
      <c r="AQ210" s="1">
        <v>0</v>
      </c>
      <c r="AR210" s="1">
        <v>0</v>
      </c>
      <c r="AS210" s="1">
        <v>0</v>
      </c>
      <c r="AT210" s="1">
        <v>0</v>
      </c>
      <c r="AU210" s="1">
        <v>0</v>
      </c>
      <c r="AV210" s="1">
        <v>0</v>
      </c>
      <c r="AW210" s="1">
        <v>0</v>
      </c>
      <c r="AX210" s="1">
        <v>0</v>
      </c>
      <c r="AY210" s="1">
        <v>1</v>
      </c>
      <c r="AZ210" s="1">
        <v>0</v>
      </c>
      <c r="BA210" s="1">
        <v>1</v>
      </c>
      <c r="BB210" s="1">
        <v>1</v>
      </c>
      <c r="BC210" s="1">
        <v>0</v>
      </c>
      <c r="BD210" s="1">
        <v>0</v>
      </c>
      <c r="BE210" s="1">
        <v>0</v>
      </c>
      <c r="BF210" s="1">
        <v>0</v>
      </c>
      <c r="BG210" s="1">
        <v>0</v>
      </c>
      <c r="BH210" s="1" t="b">
        <v>0</v>
      </c>
      <c r="BI210" s="1" t="b">
        <v>0</v>
      </c>
      <c r="BJ210" s="1">
        <v>17</v>
      </c>
      <c r="BK210" s="1" t="s">
        <v>117</v>
      </c>
      <c r="BL210" s="1">
        <v>363</v>
      </c>
      <c r="BM210" s="1">
        <v>363</v>
      </c>
      <c r="BN210" s="1">
        <v>0</v>
      </c>
      <c r="BO210" s="1" t="b">
        <v>0</v>
      </c>
    </row>
    <row r="211" spans="1:67" ht="15.75" customHeight="1">
      <c r="A211" s="1">
        <v>209</v>
      </c>
      <c r="B211" s="1">
        <v>878</v>
      </c>
      <c r="C211" s="1">
        <v>135726</v>
      </c>
      <c r="D211" s="1" t="s">
        <v>709</v>
      </c>
      <c r="E211" s="1" t="s">
        <v>709</v>
      </c>
      <c r="F211" s="1" t="s">
        <v>710</v>
      </c>
      <c r="G211" s="1" t="s">
        <v>625</v>
      </c>
      <c r="H211" s="1">
        <v>33146</v>
      </c>
      <c r="I211" s="1" t="s">
        <v>70</v>
      </c>
      <c r="J211" s="1" t="s">
        <v>564</v>
      </c>
      <c r="K211" s="8" t="s">
        <v>711</v>
      </c>
      <c r="L211" s="1">
        <v>-80.278661999999997</v>
      </c>
      <c r="M211" s="1">
        <v>25.721260000000001</v>
      </c>
      <c r="N211" s="1">
        <v>-80.377590999999995</v>
      </c>
      <c r="O211" s="1">
        <v>25.757110999999998</v>
      </c>
      <c r="P211" s="1">
        <v>48484</v>
      </c>
      <c r="Q211" s="1">
        <v>66274</v>
      </c>
      <c r="R211" s="1">
        <v>66274</v>
      </c>
      <c r="S211" s="1">
        <v>69534</v>
      </c>
      <c r="T211" s="1">
        <v>69534</v>
      </c>
      <c r="U211" s="1">
        <v>52608</v>
      </c>
      <c r="V211" s="1">
        <v>52608</v>
      </c>
      <c r="W211" s="1">
        <v>2</v>
      </c>
      <c r="X211" s="1">
        <v>2</v>
      </c>
      <c r="Y211" s="1">
        <v>5</v>
      </c>
      <c r="Z211" s="1">
        <v>2</v>
      </c>
      <c r="AA211" s="1">
        <v>2</v>
      </c>
      <c r="AB211" s="1">
        <v>38</v>
      </c>
      <c r="AC211" s="1">
        <v>10792</v>
      </c>
      <c r="AD211" s="1" t="s">
        <v>123</v>
      </c>
      <c r="AE211" s="1" t="b">
        <v>0</v>
      </c>
      <c r="AF211" s="1" t="s">
        <v>245</v>
      </c>
      <c r="AG211" s="9" t="s">
        <v>89</v>
      </c>
      <c r="AH211" s="1" t="s">
        <v>90</v>
      </c>
      <c r="AI211" s="1" t="s">
        <v>91</v>
      </c>
      <c r="AJ211" s="1" t="s">
        <v>89</v>
      </c>
      <c r="AK211" s="1" t="s">
        <v>83</v>
      </c>
      <c r="AL211" s="1" t="s">
        <v>36</v>
      </c>
      <c r="AM211" s="1" t="s">
        <v>92</v>
      </c>
      <c r="AN211" s="1" t="b">
        <v>0</v>
      </c>
      <c r="AO211" s="10" t="s">
        <v>712</v>
      </c>
      <c r="AP211" s="1">
        <v>1</v>
      </c>
      <c r="AQ211" s="1">
        <v>0</v>
      </c>
      <c r="AR211" s="1">
        <v>0</v>
      </c>
      <c r="AS211" s="1">
        <v>0</v>
      </c>
      <c r="AT211" s="1">
        <v>1</v>
      </c>
      <c r="AU211" s="1">
        <v>0</v>
      </c>
      <c r="AV211" s="1">
        <v>0</v>
      </c>
      <c r="AW211" s="1">
        <v>0</v>
      </c>
      <c r="AX211" s="1">
        <v>0</v>
      </c>
      <c r="AY211" s="1">
        <v>0</v>
      </c>
      <c r="AZ211" s="1">
        <v>0</v>
      </c>
      <c r="BA211" s="1">
        <v>0</v>
      </c>
      <c r="BB211" s="1">
        <v>0</v>
      </c>
      <c r="BC211" s="1">
        <v>0</v>
      </c>
      <c r="BD211" s="1">
        <v>0</v>
      </c>
      <c r="BE211" s="1">
        <v>0</v>
      </c>
      <c r="BF211" s="1">
        <v>0</v>
      </c>
      <c r="BG211" s="1">
        <v>0</v>
      </c>
      <c r="BH211" s="1" t="b">
        <v>1</v>
      </c>
      <c r="BI211" s="1" t="b">
        <v>1</v>
      </c>
      <c r="BJ211" s="1">
        <v>7</v>
      </c>
      <c r="BK211" s="1" t="s">
        <v>89</v>
      </c>
      <c r="BL211" s="1">
        <v>363</v>
      </c>
      <c r="BM211" s="1">
        <v>363</v>
      </c>
      <c r="BN211" s="1">
        <v>0</v>
      </c>
      <c r="BO211" s="1" t="b">
        <v>0</v>
      </c>
    </row>
    <row r="212" spans="1:67" ht="15.75" customHeight="1">
      <c r="A212" s="1">
        <v>210</v>
      </c>
      <c r="B212" s="1">
        <v>879</v>
      </c>
      <c r="C212" s="1">
        <v>135726</v>
      </c>
      <c r="D212" s="1" t="s">
        <v>709</v>
      </c>
      <c r="E212" s="1" t="s">
        <v>709</v>
      </c>
      <c r="F212" s="1" t="s">
        <v>710</v>
      </c>
      <c r="G212" s="1" t="s">
        <v>625</v>
      </c>
      <c r="H212" s="1">
        <v>33146</v>
      </c>
      <c r="I212" s="1" t="s">
        <v>70</v>
      </c>
      <c r="J212" s="1" t="s">
        <v>564</v>
      </c>
      <c r="K212" s="8" t="s">
        <v>711</v>
      </c>
      <c r="L212" s="1">
        <v>-80.278661999999997</v>
      </c>
      <c r="M212" s="1">
        <v>25.721260000000001</v>
      </c>
      <c r="N212" s="1">
        <v>-80.377590999999995</v>
      </c>
      <c r="O212" s="1">
        <v>25.757110999999998</v>
      </c>
      <c r="P212" s="1">
        <v>48484</v>
      </c>
      <c r="Q212" s="1">
        <v>66274</v>
      </c>
      <c r="R212" s="1">
        <v>66274</v>
      </c>
      <c r="S212" s="1">
        <v>69534</v>
      </c>
      <c r="T212" s="1">
        <v>69534</v>
      </c>
      <c r="U212" s="1">
        <v>52608</v>
      </c>
      <c r="V212" s="1">
        <v>52608</v>
      </c>
      <c r="W212" s="1">
        <v>2</v>
      </c>
      <c r="X212" s="1">
        <v>2</v>
      </c>
      <c r="Y212" s="1">
        <v>5</v>
      </c>
      <c r="Z212" s="1">
        <v>2</v>
      </c>
      <c r="AA212" s="1">
        <v>2</v>
      </c>
      <c r="AB212" s="1">
        <v>38</v>
      </c>
      <c r="AC212" s="1">
        <v>10792</v>
      </c>
      <c r="AD212" s="1" t="s">
        <v>123</v>
      </c>
      <c r="AE212" s="1" t="b">
        <v>0</v>
      </c>
      <c r="AF212" s="1" t="s">
        <v>245</v>
      </c>
      <c r="AG212" s="9" t="s">
        <v>89</v>
      </c>
      <c r="AH212" s="1" t="s">
        <v>90</v>
      </c>
      <c r="AI212" s="1" t="s">
        <v>172</v>
      </c>
      <c r="AJ212" s="1" t="s">
        <v>89</v>
      </c>
      <c r="AK212" s="1" t="s">
        <v>79</v>
      </c>
      <c r="AL212" s="1" t="s">
        <v>36</v>
      </c>
      <c r="AM212" s="1" t="s">
        <v>92</v>
      </c>
      <c r="AN212" s="1" t="b">
        <v>1</v>
      </c>
      <c r="AO212" s="10" t="s">
        <v>713</v>
      </c>
      <c r="AP212" s="1">
        <v>1</v>
      </c>
      <c r="AQ212" s="1">
        <v>0</v>
      </c>
      <c r="AR212" s="1">
        <v>0</v>
      </c>
      <c r="AS212" s="1">
        <v>0</v>
      </c>
      <c r="AT212" s="1">
        <v>0</v>
      </c>
      <c r="AU212" s="1">
        <v>0</v>
      </c>
      <c r="AV212" s="1">
        <v>0</v>
      </c>
      <c r="AW212" s="1">
        <v>0</v>
      </c>
      <c r="AX212" s="1">
        <v>0</v>
      </c>
      <c r="AY212" s="1">
        <v>0</v>
      </c>
      <c r="AZ212" s="1">
        <v>0</v>
      </c>
      <c r="BA212" s="1">
        <v>1</v>
      </c>
      <c r="BB212" s="1">
        <v>0</v>
      </c>
      <c r="BC212" s="1">
        <v>0</v>
      </c>
      <c r="BD212" s="1">
        <v>0</v>
      </c>
      <c r="BE212" s="1">
        <v>0</v>
      </c>
      <c r="BF212" s="1">
        <v>0</v>
      </c>
      <c r="BG212" s="1">
        <v>0</v>
      </c>
      <c r="BH212" s="1" t="b">
        <v>1</v>
      </c>
      <c r="BI212" s="1" t="b">
        <v>1</v>
      </c>
      <c r="BJ212" s="1">
        <v>7</v>
      </c>
      <c r="BK212" s="1" t="s">
        <v>89</v>
      </c>
      <c r="BL212" s="1">
        <v>363</v>
      </c>
      <c r="BM212" s="1">
        <v>363</v>
      </c>
      <c r="BN212" s="1">
        <v>0</v>
      </c>
      <c r="BO212" s="1" t="b">
        <v>0</v>
      </c>
    </row>
    <row r="213" spans="1:67" ht="15.75" customHeight="1">
      <c r="A213" s="1">
        <v>211</v>
      </c>
      <c r="B213" s="1">
        <v>880</v>
      </c>
      <c r="C213" s="1">
        <v>135726</v>
      </c>
      <c r="D213" s="1" t="s">
        <v>709</v>
      </c>
      <c r="E213" s="1" t="s">
        <v>709</v>
      </c>
      <c r="F213" s="1" t="s">
        <v>710</v>
      </c>
      <c r="G213" s="1" t="s">
        <v>625</v>
      </c>
      <c r="H213" s="1">
        <v>33146</v>
      </c>
      <c r="I213" s="1" t="s">
        <v>70</v>
      </c>
      <c r="J213" s="1" t="s">
        <v>564</v>
      </c>
      <c r="K213" s="8" t="s">
        <v>711</v>
      </c>
      <c r="L213" s="1">
        <v>-80.278661999999997</v>
      </c>
      <c r="M213" s="1">
        <v>25.721260000000001</v>
      </c>
      <c r="N213" s="1">
        <v>-80.377590999999995</v>
      </c>
      <c r="O213" s="1">
        <v>25.757110999999998</v>
      </c>
      <c r="P213" s="1">
        <v>48484</v>
      </c>
      <c r="Q213" s="1">
        <v>66274</v>
      </c>
      <c r="R213" s="1">
        <v>66274</v>
      </c>
      <c r="S213" s="1">
        <v>69534</v>
      </c>
      <c r="T213" s="1">
        <v>69534</v>
      </c>
      <c r="U213" s="1">
        <v>52608</v>
      </c>
      <c r="V213" s="1">
        <v>52608</v>
      </c>
      <c r="W213" s="1">
        <v>2</v>
      </c>
      <c r="X213" s="1">
        <v>2</v>
      </c>
      <c r="Y213" s="1">
        <v>5</v>
      </c>
      <c r="Z213" s="1">
        <v>2</v>
      </c>
      <c r="AA213" s="1">
        <v>2</v>
      </c>
      <c r="AB213" s="1">
        <v>38</v>
      </c>
      <c r="AC213" s="1">
        <v>10792</v>
      </c>
      <c r="AD213" s="1" t="s">
        <v>123</v>
      </c>
      <c r="AE213" s="1" t="b">
        <v>0</v>
      </c>
      <c r="AF213" s="1" t="s">
        <v>245</v>
      </c>
      <c r="AG213" s="9" t="s">
        <v>89</v>
      </c>
      <c r="AH213" s="1" t="s">
        <v>90</v>
      </c>
      <c r="AI213" s="1" t="s">
        <v>236</v>
      </c>
      <c r="AJ213" s="1" t="s">
        <v>89</v>
      </c>
      <c r="AK213" s="1" t="s">
        <v>79</v>
      </c>
      <c r="AL213" s="1" t="s">
        <v>206</v>
      </c>
      <c r="AM213" s="1" t="s">
        <v>100</v>
      </c>
      <c r="AN213" s="1" t="b">
        <v>1</v>
      </c>
      <c r="AO213" s="10" t="s">
        <v>714</v>
      </c>
      <c r="AP213" s="18">
        <v>0</v>
      </c>
      <c r="AQ213" s="18">
        <v>0</v>
      </c>
      <c r="AR213" s="18">
        <v>0</v>
      </c>
      <c r="AS213" s="18">
        <v>0</v>
      </c>
      <c r="AT213" s="18">
        <v>0</v>
      </c>
      <c r="AU213" s="18">
        <v>0</v>
      </c>
      <c r="AV213" s="18">
        <v>0</v>
      </c>
      <c r="AW213" s="18">
        <v>0</v>
      </c>
      <c r="AX213" s="18">
        <v>0</v>
      </c>
      <c r="AY213" s="18">
        <v>0</v>
      </c>
      <c r="AZ213" s="18">
        <v>0</v>
      </c>
      <c r="BA213" s="18">
        <v>0</v>
      </c>
      <c r="BB213" s="18">
        <v>0</v>
      </c>
      <c r="BC213" s="18">
        <v>0</v>
      </c>
      <c r="BD213" s="18">
        <v>0</v>
      </c>
      <c r="BE213" s="18">
        <v>0</v>
      </c>
      <c r="BF213" s="18">
        <v>0</v>
      </c>
      <c r="BG213" s="18">
        <v>0</v>
      </c>
      <c r="BH213" s="1" t="b">
        <v>1</v>
      </c>
      <c r="BI213" s="1" t="b">
        <v>1</v>
      </c>
      <c r="BJ213" s="1">
        <v>7</v>
      </c>
      <c r="BK213" s="1" t="s">
        <v>89</v>
      </c>
      <c r="BL213" s="1">
        <v>363</v>
      </c>
      <c r="BM213" s="1">
        <v>363</v>
      </c>
      <c r="BN213" s="1">
        <v>0</v>
      </c>
      <c r="BO213" s="1" t="b">
        <v>0</v>
      </c>
    </row>
    <row r="214" spans="1:67" ht="15.75" customHeight="1">
      <c r="A214" s="1">
        <v>212</v>
      </c>
      <c r="B214" s="1">
        <v>881</v>
      </c>
      <c r="C214" s="1">
        <v>135726</v>
      </c>
      <c r="D214" s="1" t="s">
        <v>709</v>
      </c>
      <c r="E214" s="1" t="s">
        <v>709</v>
      </c>
      <c r="F214" s="1" t="s">
        <v>710</v>
      </c>
      <c r="G214" s="1" t="s">
        <v>625</v>
      </c>
      <c r="H214" s="1">
        <v>33146</v>
      </c>
      <c r="I214" s="1" t="s">
        <v>70</v>
      </c>
      <c r="J214" s="1" t="s">
        <v>564</v>
      </c>
      <c r="K214" s="8" t="s">
        <v>711</v>
      </c>
      <c r="L214" s="1">
        <v>-80.278661999999997</v>
      </c>
      <c r="M214" s="1">
        <v>25.721260000000001</v>
      </c>
      <c r="N214" s="1">
        <v>-80.377590999999995</v>
      </c>
      <c r="O214" s="1">
        <v>25.757110999999998</v>
      </c>
      <c r="P214" s="1">
        <v>48484</v>
      </c>
      <c r="Q214" s="1">
        <v>66274</v>
      </c>
      <c r="R214" s="1">
        <v>66274</v>
      </c>
      <c r="S214" s="1">
        <v>69534</v>
      </c>
      <c r="T214" s="1">
        <v>69534</v>
      </c>
      <c r="U214" s="1">
        <v>52608</v>
      </c>
      <c r="V214" s="1">
        <v>52608</v>
      </c>
      <c r="W214" s="1">
        <v>2</v>
      </c>
      <c r="X214" s="1">
        <v>2</v>
      </c>
      <c r="Y214" s="1">
        <v>5</v>
      </c>
      <c r="Z214" s="1">
        <v>2</v>
      </c>
      <c r="AA214" s="1">
        <v>2</v>
      </c>
      <c r="AB214" s="1">
        <v>38</v>
      </c>
      <c r="AC214" s="1">
        <v>10792</v>
      </c>
      <c r="AD214" s="1" t="s">
        <v>123</v>
      </c>
      <c r="AE214" s="1" t="b">
        <v>0</v>
      </c>
      <c r="AF214" s="1" t="s">
        <v>245</v>
      </c>
      <c r="AG214" s="9" t="s">
        <v>417</v>
      </c>
      <c r="AH214" s="1" t="s">
        <v>90</v>
      </c>
      <c r="AI214" s="1" t="s">
        <v>418</v>
      </c>
      <c r="AJ214" s="1" t="s">
        <v>114</v>
      </c>
      <c r="AK214" s="1" t="s">
        <v>79</v>
      </c>
      <c r="AL214" s="1" t="s">
        <v>99</v>
      </c>
      <c r="AM214" s="1" t="s">
        <v>100</v>
      </c>
      <c r="AN214" s="1" t="b">
        <v>1</v>
      </c>
      <c r="AO214" s="10" t="s">
        <v>715</v>
      </c>
      <c r="AP214" s="18">
        <v>0</v>
      </c>
      <c r="AQ214" s="18">
        <v>0</v>
      </c>
      <c r="AR214" s="18">
        <v>2</v>
      </c>
      <c r="AS214" s="18">
        <v>0</v>
      </c>
      <c r="AT214" s="18">
        <v>0</v>
      </c>
      <c r="AU214" s="18">
        <v>0</v>
      </c>
      <c r="AV214" s="18">
        <v>0</v>
      </c>
      <c r="AW214" s="18">
        <v>0</v>
      </c>
      <c r="AX214" s="18">
        <v>0</v>
      </c>
      <c r="AY214" s="18">
        <v>0</v>
      </c>
      <c r="AZ214" s="18">
        <v>0</v>
      </c>
      <c r="BA214" s="18">
        <v>0</v>
      </c>
      <c r="BB214" s="18">
        <v>0</v>
      </c>
      <c r="BC214" s="18">
        <v>0</v>
      </c>
      <c r="BD214" s="18">
        <v>1</v>
      </c>
      <c r="BE214" s="18">
        <v>0</v>
      </c>
      <c r="BF214" s="18">
        <v>1</v>
      </c>
      <c r="BG214" s="18">
        <v>0</v>
      </c>
      <c r="BH214" s="1" t="b">
        <v>1</v>
      </c>
      <c r="BI214" s="1" t="b">
        <v>1</v>
      </c>
      <c r="BJ214" s="1">
        <v>7</v>
      </c>
      <c r="BK214" s="1" t="s">
        <v>117</v>
      </c>
      <c r="BL214" s="1">
        <v>363</v>
      </c>
      <c r="BM214" s="1">
        <v>363</v>
      </c>
      <c r="BN214" s="1">
        <v>0</v>
      </c>
      <c r="BO214" s="1" t="b">
        <v>0</v>
      </c>
    </row>
    <row r="215" spans="1:67" ht="15.75" customHeight="1">
      <c r="A215" s="1">
        <v>213</v>
      </c>
      <c r="B215" s="1">
        <v>882</v>
      </c>
      <c r="C215" s="1">
        <v>135726</v>
      </c>
      <c r="D215" s="1" t="s">
        <v>709</v>
      </c>
      <c r="E215" s="1" t="s">
        <v>709</v>
      </c>
      <c r="F215" s="1" t="s">
        <v>710</v>
      </c>
      <c r="G215" s="1" t="s">
        <v>625</v>
      </c>
      <c r="H215" s="1">
        <v>33146</v>
      </c>
      <c r="I215" s="1" t="s">
        <v>70</v>
      </c>
      <c r="J215" s="1" t="s">
        <v>564</v>
      </c>
      <c r="K215" s="8" t="s">
        <v>711</v>
      </c>
      <c r="L215" s="1">
        <v>-80.278661999999997</v>
      </c>
      <c r="M215" s="1">
        <v>25.721260000000001</v>
      </c>
      <c r="N215" s="1">
        <v>-80.377590999999995</v>
      </c>
      <c r="O215" s="1">
        <v>25.757110999999998</v>
      </c>
      <c r="P215" s="1">
        <v>48484</v>
      </c>
      <c r="Q215" s="1">
        <v>66274</v>
      </c>
      <c r="R215" s="1">
        <v>66274</v>
      </c>
      <c r="S215" s="1">
        <v>69534</v>
      </c>
      <c r="T215" s="1">
        <v>69534</v>
      </c>
      <c r="U215" s="1">
        <v>52608</v>
      </c>
      <c r="V215" s="1">
        <v>52608</v>
      </c>
      <c r="W215" s="1">
        <v>2</v>
      </c>
      <c r="X215" s="1">
        <v>2</v>
      </c>
      <c r="Y215" s="1">
        <v>5</v>
      </c>
      <c r="Z215" s="1">
        <v>2</v>
      </c>
      <c r="AA215" s="1">
        <v>2</v>
      </c>
      <c r="AB215" s="1">
        <v>38</v>
      </c>
      <c r="AC215" s="1">
        <v>10792</v>
      </c>
      <c r="AD215" s="1" t="s">
        <v>123</v>
      </c>
      <c r="AE215" s="1" t="b">
        <v>0</v>
      </c>
      <c r="AF215" s="1" t="s">
        <v>245</v>
      </c>
      <c r="AG215" s="9" t="s">
        <v>716</v>
      </c>
      <c r="AH215" s="1" t="s">
        <v>90</v>
      </c>
      <c r="AI215" s="1" t="s">
        <v>717</v>
      </c>
      <c r="AJ215" s="1" t="s">
        <v>219</v>
      </c>
      <c r="AK215" s="1" t="s">
        <v>79</v>
      </c>
      <c r="AL215" s="1" t="s">
        <v>99</v>
      </c>
      <c r="AM215" s="1" t="s">
        <v>100</v>
      </c>
      <c r="AN215" s="1" t="b">
        <v>0</v>
      </c>
      <c r="AO215" s="10" t="s">
        <v>718</v>
      </c>
      <c r="AP215" s="18">
        <v>0</v>
      </c>
      <c r="AQ215" s="18">
        <v>0</v>
      </c>
      <c r="AR215" s="18">
        <v>2</v>
      </c>
      <c r="AS215" s="18">
        <v>0</v>
      </c>
      <c r="AT215" s="18">
        <v>0</v>
      </c>
      <c r="AU215" s="18">
        <v>0</v>
      </c>
      <c r="AV215" s="18">
        <v>0</v>
      </c>
      <c r="AW215" s="18">
        <v>0</v>
      </c>
      <c r="AX215" s="18">
        <v>0</v>
      </c>
      <c r="AY215" s="18">
        <v>0</v>
      </c>
      <c r="AZ215" s="18">
        <v>0</v>
      </c>
      <c r="BA215" s="18">
        <v>0</v>
      </c>
      <c r="BB215" s="18">
        <v>0</v>
      </c>
      <c r="BC215" s="18">
        <v>1</v>
      </c>
      <c r="BD215" s="18">
        <v>1</v>
      </c>
      <c r="BE215" s="18">
        <v>0</v>
      </c>
      <c r="BF215" s="18">
        <v>0</v>
      </c>
      <c r="BG215" s="18">
        <v>0</v>
      </c>
      <c r="BH215" s="1" t="b">
        <v>1</v>
      </c>
      <c r="BI215" s="1" t="b">
        <v>1</v>
      </c>
      <c r="BJ215" s="1">
        <v>7</v>
      </c>
      <c r="BK215" s="1" t="s">
        <v>117</v>
      </c>
      <c r="BL215" s="1">
        <v>363</v>
      </c>
      <c r="BM215" s="1">
        <v>363</v>
      </c>
      <c r="BN215" s="1">
        <v>0</v>
      </c>
      <c r="BO215" s="1" t="b">
        <v>0</v>
      </c>
    </row>
    <row r="216" spans="1:67" ht="15.75" customHeight="1">
      <c r="A216" s="1">
        <v>214</v>
      </c>
      <c r="B216" s="1">
        <v>883</v>
      </c>
      <c r="C216" s="1">
        <v>135726</v>
      </c>
      <c r="D216" s="1" t="s">
        <v>709</v>
      </c>
      <c r="E216" s="1" t="s">
        <v>709</v>
      </c>
      <c r="F216" s="1" t="s">
        <v>710</v>
      </c>
      <c r="G216" s="1" t="s">
        <v>625</v>
      </c>
      <c r="H216" s="1">
        <v>33146</v>
      </c>
      <c r="I216" s="1" t="s">
        <v>70</v>
      </c>
      <c r="J216" s="1" t="s">
        <v>564</v>
      </c>
      <c r="K216" s="8" t="s">
        <v>711</v>
      </c>
      <c r="L216" s="1">
        <v>-80.278661999999997</v>
      </c>
      <c r="M216" s="1">
        <v>25.721260000000001</v>
      </c>
      <c r="N216" s="1">
        <v>-80.377590999999995</v>
      </c>
      <c r="O216" s="1">
        <v>25.757110999999998</v>
      </c>
      <c r="P216" s="1">
        <v>48484</v>
      </c>
      <c r="Q216" s="1">
        <v>66274</v>
      </c>
      <c r="R216" s="1">
        <v>66274</v>
      </c>
      <c r="S216" s="1">
        <v>69534</v>
      </c>
      <c r="T216" s="1">
        <v>69534</v>
      </c>
      <c r="U216" s="1">
        <v>52608</v>
      </c>
      <c r="V216" s="1">
        <v>52608</v>
      </c>
      <c r="W216" s="1">
        <v>2</v>
      </c>
      <c r="X216" s="1">
        <v>2</v>
      </c>
      <c r="Y216" s="1">
        <v>5</v>
      </c>
      <c r="Z216" s="1">
        <v>2</v>
      </c>
      <c r="AA216" s="1">
        <v>2</v>
      </c>
      <c r="AB216" s="1">
        <v>38</v>
      </c>
      <c r="AC216" s="1">
        <v>10792</v>
      </c>
      <c r="AD216" s="1" t="s">
        <v>123</v>
      </c>
      <c r="AE216" s="1" t="b">
        <v>0</v>
      </c>
      <c r="AF216" s="1" t="s">
        <v>245</v>
      </c>
      <c r="AG216" s="9" t="s">
        <v>298</v>
      </c>
      <c r="AH216" s="1" t="s">
        <v>90</v>
      </c>
      <c r="AI216" s="1" t="s">
        <v>356</v>
      </c>
      <c r="AJ216" s="1" t="s">
        <v>135</v>
      </c>
      <c r="AK216" s="1" t="s">
        <v>79</v>
      </c>
      <c r="AL216" s="1" t="s">
        <v>36</v>
      </c>
      <c r="AM216" s="1" t="s">
        <v>100</v>
      </c>
      <c r="AN216" s="1" t="b">
        <v>0</v>
      </c>
      <c r="AO216" s="10" t="s">
        <v>719</v>
      </c>
      <c r="AP216" s="18">
        <v>0</v>
      </c>
      <c r="AQ216" s="18">
        <v>0</v>
      </c>
      <c r="AR216" s="18">
        <v>0</v>
      </c>
      <c r="AS216" s="18">
        <v>0</v>
      </c>
      <c r="AT216" s="18">
        <v>0</v>
      </c>
      <c r="AU216" s="18">
        <v>0</v>
      </c>
      <c r="AV216" s="18">
        <v>0</v>
      </c>
      <c r="AW216" s="18">
        <v>0</v>
      </c>
      <c r="AX216" s="18">
        <v>0</v>
      </c>
      <c r="AY216" s="18">
        <v>0</v>
      </c>
      <c r="AZ216" s="18">
        <v>0</v>
      </c>
      <c r="BA216" s="18">
        <v>0</v>
      </c>
      <c r="BB216" s="18">
        <v>0</v>
      </c>
      <c r="BC216" s="18">
        <v>0</v>
      </c>
      <c r="BD216" s="18">
        <v>0</v>
      </c>
      <c r="BE216" s="18">
        <v>0</v>
      </c>
      <c r="BF216" s="18">
        <v>0</v>
      </c>
      <c r="BG216" s="18">
        <v>0</v>
      </c>
      <c r="BH216" s="1" t="b">
        <v>1</v>
      </c>
      <c r="BI216" s="1" t="b">
        <v>1</v>
      </c>
      <c r="BJ216" s="1">
        <v>7</v>
      </c>
      <c r="BK216" s="1" t="s">
        <v>117</v>
      </c>
      <c r="BL216" s="1">
        <v>363</v>
      </c>
      <c r="BM216" s="1">
        <v>363</v>
      </c>
      <c r="BN216" s="1">
        <v>0</v>
      </c>
      <c r="BO216" s="1" t="b">
        <v>0</v>
      </c>
    </row>
    <row r="217" spans="1:67" ht="15.75" customHeight="1">
      <c r="A217" s="1">
        <v>215</v>
      </c>
      <c r="B217" s="1">
        <v>884</v>
      </c>
      <c r="C217" s="1">
        <v>135726</v>
      </c>
      <c r="D217" s="1" t="s">
        <v>709</v>
      </c>
      <c r="E217" s="1" t="s">
        <v>709</v>
      </c>
      <c r="F217" s="1" t="s">
        <v>710</v>
      </c>
      <c r="G217" s="1" t="s">
        <v>625</v>
      </c>
      <c r="H217" s="1">
        <v>33146</v>
      </c>
      <c r="I217" s="1" t="s">
        <v>70</v>
      </c>
      <c r="J217" s="1" t="s">
        <v>564</v>
      </c>
      <c r="K217" s="8" t="s">
        <v>711</v>
      </c>
      <c r="L217" s="1">
        <v>-80.278661999999997</v>
      </c>
      <c r="M217" s="1">
        <v>25.721260000000001</v>
      </c>
      <c r="N217" s="1">
        <v>-80.377590999999995</v>
      </c>
      <c r="O217" s="1">
        <v>25.757110999999998</v>
      </c>
      <c r="P217" s="1">
        <v>48484</v>
      </c>
      <c r="Q217" s="1">
        <v>66274</v>
      </c>
      <c r="R217" s="1">
        <v>66274</v>
      </c>
      <c r="S217" s="1">
        <v>69534</v>
      </c>
      <c r="T217" s="1">
        <v>69534</v>
      </c>
      <c r="U217" s="1">
        <v>52608</v>
      </c>
      <c r="V217" s="1">
        <v>52608</v>
      </c>
      <c r="W217" s="1">
        <v>2</v>
      </c>
      <c r="X217" s="1">
        <v>2</v>
      </c>
      <c r="Y217" s="1">
        <v>5</v>
      </c>
      <c r="Z217" s="1">
        <v>2</v>
      </c>
      <c r="AA217" s="1">
        <v>2</v>
      </c>
      <c r="AB217" s="1">
        <v>38</v>
      </c>
      <c r="AC217" s="1">
        <v>10792</v>
      </c>
      <c r="AD217" s="1" t="s">
        <v>123</v>
      </c>
      <c r="AE217" s="1" t="b">
        <v>0</v>
      </c>
      <c r="AF217" s="1" t="s">
        <v>245</v>
      </c>
      <c r="AG217" s="9" t="s">
        <v>287</v>
      </c>
      <c r="AH217" s="1" t="s">
        <v>90</v>
      </c>
      <c r="AI217" s="1" t="s">
        <v>295</v>
      </c>
      <c r="AJ217" s="1" t="s">
        <v>89</v>
      </c>
      <c r="AK217" s="1" t="s">
        <v>83</v>
      </c>
      <c r="AL217" s="1" t="s">
        <v>110</v>
      </c>
      <c r="AM217" s="1" t="s">
        <v>100</v>
      </c>
      <c r="AN217" s="1" t="b">
        <v>0</v>
      </c>
      <c r="AO217" s="10" t="s">
        <v>720</v>
      </c>
      <c r="AP217" s="1">
        <v>2</v>
      </c>
      <c r="AQ217" s="1">
        <v>0</v>
      </c>
      <c r="AR217" s="1">
        <v>0</v>
      </c>
      <c r="AS217" s="1">
        <v>0</v>
      </c>
      <c r="AT217" s="1">
        <v>0</v>
      </c>
      <c r="AU217" s="1">
        <v>0</v>
      </c>
      <c r="AV217" s="1">
        <v>0</v>
      </c>
      <c r="AW217" s="1">
        <v>0</v>
      </c>
      <c r="AX217" s="1">
        <v>0</v>
      </c>
      <c r="AY217" s="1">
        <v>0</v>
      </c>
      <c r="AZ217" s="1">
        <v>0</v>
      </c>
      <c r="BA217" s="1">
        <v>1</v>
      </c>
      <c r="BB217" s="1">
        <v>0</v>
      </c>
      <c r="BC217" s="1">
        <v>0</v>
      </c>
      <c r="BD217" s="1">
        <v>1</v>
      </c>
      <c r="BE217" s="1">
        <v>0</v>
      </c>
      <c r="BF217" s="1">
        <v>0</v>
      </c>
      <c r="BG217" s="1">
        <v>0</v>
      </c>
      <c r="BH217" s="1" t="b">
        <v>1</v>
      </c>
      <c r="BI217" s="1" t="b">
        <v>1</v>
      </c>
      <c r="BJ217" s="1">
        <v>7</v>
      </c>
      <c r="BK217" s="1" t="s">
        <v>89</v>
      </c>
      <c r="BL217" s="1">
        <v>363</v>
      </c>
      <c r="BM217" s="1">
        <v>363</v>
      </c>
      <c r="BN217" s="1">
        <v>0</v>
      </c>
      <c r="BO217" s="1" t="b">
        <v>0</v>
      </c>
    </row>
    <row r="218" spans="1:67" ht="15.75" customHeight="1">
      <c r="A218" s="1">
        <v>216</v>
      </c>
      <c r="B218" s="1">
        <v>1001</v>
      </c>
      <c r="C218" s="1">
        <v>137351</v>
      </c>
      <c r="D218" s="1" t="s">
        <v>721</v>
      </c>
      <c r="E218" s="1" t="s">
        <v>722</v>
      </c>
      <c r="F218" s="1" t="s">
        <v>723</v>
      </c>
      <c r="G218" s="1" t="s">
        <v>625</v>
      </c>
      <c r="H218" s="1" t="s">
        <v>724</v>
      </c>
      <c r="I218" s="1" t="s">
        <v>70</v>
      </c>
      <c r="J218" s="1" t="s">
        <v>564</v>
      </c>
      <c r="K218" s="8" t="s">
        <v>725</v>
      </c>
      <c r="L218" s="1">
        <v>-82.413231999999994</v>
      </c>
      <c r="M218" s="1">
        <v>28.061457999999998</v>
      </c>
      <c r="N218" s="1">
        <v>-82.413231999999994</v>
      </c>
      <c r="O218" s="1">
        <v>28.061457999999998</v>
      </c>
      <c r="P218" s="1">
        <v>6410</v>
      </c>
      <c r="Q218" s="1">
        <v>21410</v>
      </c>
      <c r="R218" s="1">
        <v>32324</v>
      </c>
      <c r="S218" s="1">
        <v>21410</v>
      </c>
      <c r="T218" s="1">
        <v>32324</v>
      </c>
      <c r="U218" s="1">
        <v>11710</v>
      </c>
      <c r="V218" s="1">
        <v>22624</v>
      </c>
      <c r="W218" s="1">
        <v>2</v>
      </c>
      <c r="X218" s="1">
        <v>2</v>
      </c>
      <c r="Y218" s="1">
        <v>5</v>
      </c>
      <c r="Z218" s="1">
        <v>1</v>
      </c>
      <c r="AA218" s="1">
        <v>1</v>
      </c>
      <c r="AB218" s="1">
        <v>47</v>
      </c>
      <c r="AC218" s="1">
        <v>31461</v>
      </c>
      <c r="AD218" s="1" t="s">
        <v>73</v>
      </c>
      <c r="AE218" s="1" t="b">
        <v>0</v>
      </c>
      <c r="AF218" s="1" t="s">
        <v>726</v>
      </c>
      <c r="AG218" s="1" t="s">
        <v>727</v>
      </c>
      <c r="AH218" s="1" t="s">
        <v>159</v>
      </c>
      <c r="AI218" s="1" t="s">
        <v>172</v>
      </c>
      <c r="AJ218" s="1" t="s">
        <v>89</v>
      </c>
      <c r="AK218" s="1" t="s">
        <v>79</v>
      </c>
      <c r="AL218" s="1" t="s">
        <v>36</v>
      </c>
      <c r="AM218" s="1" t="s">
        <v>92</v>
      </c>
      <c r="AN218" s="1" t="b">
        <v>0</v>
      </c>
      <c r="AO218" s="10" t="s">
        <v>728</v>
      </c>
      <c r="AP218" s="1">
        <v>0</v>
      </c>
      <c r="AQ218" s="1">
        <v>0</v>
      </c>
      <c r="AR218" s="1">
        <v>0</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t="b">
        <v>1</v>
      </c>
      <c r="BI218" s="1" t="b">
        <v>0</v>
      </c>
      <c r="BJ218" s="1">
        <v>3</v>
      </c>
      <c r="BK218" s="1" t="s">
        <v>89</v>
      </c>
      <c r="BL218" s="1">
        <v>363</v>
      </c>
      <c r="BM218" s="1">
        <v>363</v>
      </c>
      <c r="BN218" s="1">
        <v>0</v>
      </c>
      <c r="BO218" s="1" t="b">
        <v>0</v>
      </c>
    </row>
    <row r="219" spans="1:67" ht="15.75" customHeight="1">
      <c r="A219" s="1">
        <v>217</v>
      </c>
      <c r="B219" s="1">
        <v>1002</v>
      </c>
      <c r="C219" s="1">
        <v>137351</v>
      </c>
      <c r="D219" s="1" t="s">
        <v>721</v>
      </c>
      <c r="E219" s="1" t="s">
        <v>722</v>
      </c>
      <c r="F219" s="1" t="s">
        <v>723</v>
      </c>
      <c r="G219" s="1" t="s">
        <v>625</v>
      </c>
      <c r="H219" s="1" t="s">
        <v>724</v>
      </c>
      <c r="I219" s="1" t="s">
        <v>70</v>
      </c>
      <c r="J219" s="1" t="s">
        <v>564</v>
      </c>
      <c r="K219" s="8" t="s">
        <v>725</v>
      </c>
      <c r="L219" s="1">
        <v>-82.413231999999994</v>
      </c>
      <c r="M219" s="1">
        <v>28.061457999999998</v>
      </c>
      <c r="N219" s="1">
        <v>-82.413231999999994</v>
      </c>
      <c r="O219" s="1">
        <v>28.061457999999998</v>
      </c>
      <c r="P219" s="1">
        <v>6410</v>
      </c>
      <c r="Q219" s="1">
        <v>21410</v>
      </c>
      <c r="R219" s="1">
        <v>32324</v>
      </c>
      <c r="S219" s="1">
        <v>21410</v>
      </c>
      <c r="T219" s="1">
        <v>32324</v>
      </c>
      <c r="U219" s="1">
        <v>11710</v>
      </c>
      <c r="V219" s="1">
        <v>22624</v>
      </c>
      <c r="W219" s="1">
        <v>2</v>
      </c>
      <c r="X219" s="1">
        <v>2</v>
      </c>
      <c r="Y219" s="1">
        <v>5</v>
      </c>
      <c r="Z219" s="1">
        <v>1</v>
      </c>
      <c r="AA219" s="1">
        <v>1</v>
      </c>
      <c r="AB219" s="1">
        <v>47</v>
      </c>
      <c r="AC219" s="1">
        <v>31461</v>
      </c>
      <c r="AD219" s="1" t="s">
        <v>73</v>
      </c>
      <c r="AE219" s="1" t="b">
        <v>0</v>
      </c>
      <c r="AF219" s="1" t="s">
        <v>726</v>
      </c>
      <c r="AG219" s="1" t="s">
        <v>727</v>
      </c>
      <c r="AH219" s="1" t="s">
        <v>159</v>
      </c>
      <c r="AI219" s="1" t="s">
        <v>729</v>
      </c>
      <c r="AJ219" s="1" t="s">
        <v>78</v>
      </c>
      <c r="AK219" s="1" t="s">
        <v>79</v>
      </c>
      <c r="AL219" s="1" t="s">
        <v>99</v>
      </c>
      <c r="AM219" s="1" t="s">
        <v>100</v>
      </c>
      <c r="AN219" s="1" t="b">
        <v>0</v>
      </c>
      <c r="AO219" s="10" t="s">
        <v>730</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0</v>
      </c>
      <c r="BH219" s="1" t="b">
        <v>0</v>
      </c>
      <c r="BI219" s="1" t="b">
        <v>0</v>
      </c>
      <c r="BJ219" s="1">
        <v>3</v>
      </c>
      <c r="BK219" s="1" t="s">
        <v>78</v>
      </c>
      <c r="BL219" s="1">
        <v>363</v>
      </c>
      <c r="BM219" s="1">
        <v>363</v>
      </c>
      <c r="BN219" s="1">
        <v>0</v>
      </c>
      <c r="BO219" s="1" t="b">
        <v>0</v>
      </c>
    </row>
    <row r="220" spans="1:67" ht="15.75" customHeight="1">
      <c r="A220" s="1">
        <v>218</v>
      </c>
      <c r="B220" s="1">
        <v>1003</v>
      </c>
      <c r="C220" s="1">
        <v>137351</v>
      </c>
      <c r="D220" s="1" t="s">
        <v>721</v>
      </c>
      <c r="E220" s="1" t="s">
        <v>722</v>
      </c>
      <c r="F220" s="1" t="s">
        <v>723</v>
      </c>
      <c r="G220" s="1" t="s">
        <v>625</v>
      </c>
      <c r="H220" s="1" t="s">
        <v>724</v>
      </c>
      <c r="I220" s="1" t="s">
        <v>70</v>
      </c>
      <c r="J220" s="1" t="s">
        <v>564</v>
      </c>
      <c r="K220" s="8" t="s">
        <v>725</v>
      </c>
      <c r="L220" s="1">
        <v>-82.413231999999994</v>
      </c>
      <c r="M220" s="1">
        <v>28.061457999999998</v>
      </c>
      <c r="N220" s="1">
        <v>-82.413231999999994</v>
      </c>
      <c r="O220" s="1">
        <v>28.061457999999998</v>
      </c>
      <c r="P220" s="1">
        <v>6410</v>
      </c>
      <c r="Q220" s="1">
        <v>21410</v>
      </c>
      <c r="R220" s="1">
        <v>32324</v>
      </c>
      <c r="S220" s="1">
        <v>21410</v>
      </c>
      <c r="T220" s="1">
        <v>32324</v>
      </c>
      <c r="U220" s="1">
        <v>11710</v>
      </c>
      <c r="V220" s="1">
        <v>22624</v>
      </c>
      <c r="W220" s="1">
        <v>2</v>
      </c>
      <c r="X220" s="1">
        <v>2</v>
      </c>
      <c r="Y220" s="1">
        <v>5</v>
      </c>
      <c r="Z220" s="1">
        <v>1</v>
      </c>
      <c r="AA220" s="1">
        <v>1</v>
      </c>
      <c r="AB220" s="1">
        <v>47</v>
      </c>
      <c r="AC220" s="1">
        <v>31461</v>
      </c>
      <c r="AD220" s="1" t="s">
        <v>73</v>
      </c>
      <c r="AE220" s="1" t="b">
        <v>0</v>
      </c>
      <c r="AF220" s="1" t="s">
        <v>731</v>
      </c>
      <c r="AG220" s="1" t="s">
        <v>361</v>
      </c>
      <c r="AH220" s="1" t="s">
        <v>104</v>
      </c>
      <c r="AI220" s="1" t="s">
        <v>77</v>
      </c>
      <c r="AJ220" s="1" t="s">
        <v>78</v>
      </c>
      <c r="AK220" s="1" t="s">
        <v>79</v>
      </c>
      <c r="AL220" s="1" t="s">
        <v>36</v>
      </c>
      <c r="AM220" s="1" t="s">
        <v>100</v>
      </c>
      <c r="AN220" s="1" t="b">
        <v>0</v>
      </c>
      <c r="AO220" s="10" t="s">
        <v>732</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t="b">
        <v>0</v>
      </c>
      <c r="BI220" s="1" t="b">
        <v>0</v>
      </c>
      <c r="BJ220" s="1">
        <v>3</v>
      </c>
      <c r="BK220" s="1" t="s">
        <v>78</v>
      </c>
      <c r="BL220" s="1">
        <v>363</v>
      </c>
      <c r="BM220" s="1">
        <v>363</v>
      </c>
      <c r="BN220" s="1">
        <v>0</v>
      </c>
      <c r="BO220" s="1" t="b">
        <v>0</v>
      </c>
    </row>
    <row r="221" spans="1:67" ht="15.75" customHeight="1">
      <c r="A221" s="1">
        <v>219</v>
      </c>
      <c r="B221" s="1">
        <v>247</v>
      </c>
      <c r="C221" s="1">
        <v>139755</v>
      </c>
      <c r="D221" s="1" t="s">
        <v>733</v>
      </c>
      <c r="E221" s="1" t="s">
        <v>734</v>
      </c>
      <c r="F221" s="1" t="s">
        <v>735</v>
      </c>
      <c r="G221" s="1" t="s">
        <v>736</v>
      </c>
      <c r="H221" s="1" t="s">
        <v>737</v>
      </c>
      <c r="I221" s="1" t="s">
        <v>70</v>
      </c>
      <c r="J221" s="1" t="s">
        <v>564</v>
      </c>
      <c r="K221" s="8" t="s">
        <v>738</v>
      </c>
      <c r="L221" s="1">
        <v>-84.394831999999994</v>
      </c>
      <c r="M221" s="1">
        <v>33.772419999999997</v>
      </c>
      <c r="N221" s="1">
        <v>-84.394831999999994</v>
      </c>
      <c r="O221" s="1">
        <v>33.772419999999997</v>
      </c>
      <c r="P221" s="1">
        <v>12418</v>
      </c>
      <c r="Q221" s="1">
        <v>28770</v>
      </c>
      <c r="R221" s="1">
        <v>49366</v>
      </c>
      <c r="S221" s="1">
        <v>31404</v>
      </c>
      <c r="T221" s="1">
        <v>52000</v>
      </c>
      <c r="U221" s="1">
        <v>17278</v>
      </c>
      <c r="V221" s="1">
        <v>37874</v>
      </c>
      <c r="W221" s="1">
        <v>2</v>
      </c>
      <c r="X221" s="1">
        <v>2</v>
      </c>
      <c r="Y221" s="1">
        <v>5</v>
      </c>
      <c r="Z221" s="1">
        <v>1</v>
      </c>
      <c r="AA221" s="1">
        <v>1</v>
      </c>
      <c r="AB221" s="1">
        <v>26</v>
      </c>
      <c r="AC221" s="1">
        <v>15489</v>
      </c>
      <c r="AD221" s="1" t="s">
        <v>73</v>
      </c>
      <c r="AE221" s="1" t="b">
        <v>0</v>
      </c>
      <c r="AF221" s="1" t="s">
        <v>739</v>
      </c>
      <c r="AG221" s="1" t="s">
        <v>740</v>
      </c>
      <c r="AH221" s="1" t="s">
        <v>159</v>
      </c>
      <c r="AI221" s="1" t="s">
        <v>292</v>
      </c>
      <c r="AJ221" s="1" t="s">
        <v>78</v>
      </c>
      <c r="AK221" s="1" t="s">
        <v>79</v>
      </c>
      <c r="AL221" s="1" t="s">
        <v>36</v>
      </c>
      <c r="AM221" s="1" t="s">
        <v>80</v>
      </c>
      <c r="AN221" s="1" t="b">
        <v>0</v>
      </c>
      <c r="AO221" s="10" t="s">
        <v>741</v>
      </c>
      <c r="AP221" s="1">
        <v>0</v>
      </c>
      <c r="AQ221" s="1">
        <v>0</v>
      </c>
      <c r="AR221" s="1">
        <v>4</v>
      </c>
      <c r="AS221" s="1">
        <v>1</v>
      </c>
      <c r="AT221" s="1">
        <v>0</v>
      </c>
      <c r="AU221" s="1">
        <v>0</v>
      </c>
      <c r="AV221" s="1">
        <v>1</v>
      </c>
      <c r="AW221" s="1">
        <v>0</v>
      </c>
      <c r="AX221" s="1">
        <v>0</v>
      </c>
      <c r="AY221" s="1">
        <v>0</v>
      </c>
      <c r="AZ221" s="1">
        <v>0</v>
      </c>
      <c r="BA221" s="1">
        <v>1</v>
      </c>
      <c r="BB221" s="1">
        <v>2</v>
      </c>
      <c r="BC221" s="1">
        <v>0</v>
      </c>
      <c r="BD221" s="1">
        <v>1</v>
      </c>
      <c r="BE221" s="1">
        <v>0</v>
      </c>
      <c r="BF221" s="1">
        <v>0</v>
      </c>
      <c r="BG221" s="1">
        <v>0</v>
      </c>
      <c r="BH221" s="1" t="b">
        <v>1</v>
      </c>
      <c r="BI221" s="1" t="b">
        <v>0</v>
      </c>
      <c r="BJ221" s="1">
        <v>14</v>
      </c>
      <c r="BK221" s="1" t="s">
        <v>78</v>
      </c>
      <c r="BL221" s="1">
        <v>363</v>
      </c>
      <c r="BM221" s="1">
        <v>363</v>
      </c>
      <c r="BN221" s="1">
        <v>5</v>
      </c>
      <c r="BO221" s="1" t="b">
        <v>1</v>
      </c>
    </row>
    <row r="222" spans="1:67" ht="15.75" customHeight="1">
      <c r="A222" s="1">
        <v>220</v>
      </c>
      <c r="B222" s="1">
        <v>248</v>
      </c>
      <c r="C222" s="1">
        <v>139755</v>
      </c>
      <c r="D222" s="1" t="s">
        <v>733</v>
      </c>
      <c r="E222" s="1" t="s">
        <v>734</v>
      </c>
      <c r="F222" s="1" t="s">
        <v>735</v>
      </c>
      <c r="G222" s="1" t="s">
        <v>736</v>
      </c>
      <c r="H222" s="1" t="s">
        <v>737</v>
      </c>
      <c r="I222" s="1" t="s">
        <v>70</v>
      </c>
      <c r="J222" s="1" t="s">
        <v>564</v>
      </c>
      <c r="K222" s="8" t="s">
        <v>738</v>
      </c>
      <c r="L222" s="1">
        <v>-84.394831999999994</v>
      </c>
      <c r="M222" s="1">
        <v>33.772419999999997</v>
      </c>
      <c r="N222" s="1">
        <v>-84.394831999999994</v>
      </c>
      <c r="O222" s="1">
        <v>33.772419999999997</v>
      </c>
      <c r="P222" s="1">
        <v>12418</v>
      </c>
      <c r="Q222" s="1">
        <v>28770</v>
      </c>
      <c r="R222" s="1">
        <v>49366</v>
      </c>
      <c r="S222" s="1">
        <v>31404</v>
      </c>
      <c r="T222" s="1">
        <v>52000</v>
      </c>
      <c r="U222" s="1">
        <v>17278</v>
      </c>
      <c r="V222" s="1">
        <v>37874</v>
      </c>
      <c r="W222" s="1">
        <v>2</v>
      </c>
      <c r="X222" s="1">
        <v>2</v>
      </c>
      <c r="Y222" s="1">
        <v>5</v>
      </c>
      <c r="Z222" s="1">
        <v>1</v>
      </c>
      <c r="AA222" s="1">
        <v>1</v>
      </c>
      <c r="AB222" s="1">
        <v>26</v>
      </c>
      <c r="AC222" s="1">
        <v>15489</v>
      </c>
      <c r="AD222" s="1" t="s">
        <v>73</v>
      </c>
      <c r="AE222" s="1" t="b">
        <v>0</v>
      </c>
      <c r="AF222" s="1" t="s">
        <v>739</v>
      </c>
      <c r="AG222" s="1" t="s">
        <v>740</v>
      </c>
      <c r="AH222" s="1" t="s">
        <v>159</v>
      </c>
      <c r="AI222" s="1" t="s">
        <v>742</v>
      </c>
      <c r="AJ222" s="1" t="s">
        <v>78</v>
      </c>
      <c r="AK222" s="1" t="s">
        <v>179</v>
      </c>
      <c r="AL222" s="1" t="s">
        <v>179</v>
      </c>
      <c r="AM222" s="1" t="s">
        <v>100</v>
      </c>
      <c r="AN222" s="1" t="b">
        <v>0</v>
      </c>
      <c r="AO222" s="10" t="s">
        <v>743</v>
      </c>
      <c r="AP222" s="1">
        <v>0</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t="b">
        <v>0</v>
      </c>
      <c r="BI222" s="1" t="b">
        <v>0</v>
      </c>
      <c r="BJ222" s="1">
        <v>14</v>
      </c>
      <c r="BK222" s="1" t="s">
        <v>78</v>
      </c>
      <c r="BL222" s="1">
        <v>363</v>
      </c>
      <c r="BM222" s="1">
        <v>363</v>
      </c>
      <c r="BN222" s="1">
        <v>0</v>
      </c>
      <c r="BO222" s="1" t="b">
        <v>0</v>
      </c>
    </row>
    <row r="223" spans="1:67" ht="15.75" customHeight="1">
      <c r="A223" s="1">
        <v>221</v>
      </c>
      <c r="B223" s="1">
        <v>249</v>
      </c>
      <c r="C223" s="1">
        <v>139755</v>
      </c>
      <c r="D223" s="1" t="s">
        <v>733</v>
      </c>
      <c r="E223" s="1" t="s">
        <v>734</v>
      </c>
      <c r="F223" s="1" t="s">
        <v>735</v>
      </c>
      <c r="G223" s="1" t="s">
        <v>736</v>
      </c>
      <c r="H223" s="1" t="s">
        <v>737</v>
      </c>
      <c r="I223" s="1" t="s">
        <v>70</v>
      </c>
      <c r="J223" s="1" t="s">
        <v>564</v>
      </c>
      <c r="K223" s="8" t="s">
        <v>738</v>
      </c>
      <c r="L223" s="1">
        <v>-84.394831999999994</v>
      </c>
      <c r="M223" s="1">
        <v>33.772419999999997</v>
      </c>
      <c r="N223" s="1">
        <v>-84.394831999999994</v>
      </c>
      <c r="O223" s="1">
        <v>33.772419999999997</v>
      </c>
      <c r="P223" s="1">
        <v>12418</v>
      </c>
      <c r="Q223" s="1">
        <v>28770</v>
      </c>
      <c r="R223" s="1">
        <v>49366</v>
      </c>
      <c r="S223" s="1">
        <v>31404</v>
      </c>
      <c r="T223" s="1">
        <v>52000</v>
      </c>
      <c r="U223" s="1">
        <v>17278</v>
      </c>
      <c r="V223" s="1">
        <v>37874</v>
      </c>
      <c r="W223" s="1">
        <v>2</v>
      </c>
      <c r="X223" s="1">
        <v>2</v>
      </c>
      <c r="Y223" s="1">
        <v>5</v>
      </c>
      <c r="Z223" s="1">
        <v>1</v>
      </c>
      <c r="AA223" s="1">
        <v>1</v>
      </c>
      <c r="AB223" s="1">
        <v>26</v>
      </c>
      <c r="AC223" s="1">
        <v>15489</v>
      </c>
      <c r="AD223" s="1" t="s">
        <v>73</v>
      </c>
      <c r="AE223" s="1" t="b">
        <v>0</v>
      </c>
      <c r="AF223" s="1" t="s">
        <v>739</v>
      </c>
      <c r="AG223" s="1" t="s">
        <v>245</v>
      </c>
      <c r="AH223" s="1" t="s">
        <v>159</v>
      </c>
      <c r="AI223" s="1" t="s">
        <v>172</v>
      </c>
      <c r="AJ223" s="1" t="s">
        <v>89</v>
      </c>
      <c r="AK223" s="1" t="s">
        <v>79</v>
      </c>
      <c r="AL223" s="1" t="s">
        <v>36</v>
      </c>
      <c r="AM223" s="1" t="s">
        <v>92</v>
      </c>
      <c r="AN223" s="1" t="b">
        <v>1</v>
      </c>
      <c r="AO223" s="10" t="s">
        <v>744</v>
      </c>
      <c r="AP223" s="1">
        <v>0</v>
      </c>
      <c r="AQ223" s="1">
        <v>0</v>
      </c>
      <c r="AR223" s="1">
        <v>1</v>
      </c>
      <c r="AS223" s="1">
        <v>0</v>
      </c>
      <c r="AT223" s="1">
        <v>0</v>
      </c>
      <c r="AU223" s="1">
        <v>0</v>
      </c>
      <c r="AV223" s="1">
        <v>0</v>
      </c>
      <c r="AW223" s="1">
        <v>0</v>
      </c>
      <c r="AX223" s="1">
        <v>0</v>
      </c>
      <c r="AY223" s="1">
        <v>0</v>
      </c>
      <c r="AZ223" s="1">
        <v>0</v>
      </c>
      <c r="BA223" s="1">
        <v>0</v>
      </c>
      <c r="BB223" s="1">
        <v>1</v>
      </c>
      <c r="BC223" s="1">
        <v>0</v>
      </c>
      <c r="BD223" s="1">
        <v>0</v>
      </c>
      <c r="BE223" s="1">
        <v>0</v>
      </c>
      <c r="BF223" s="1">
        <v>0</v>
      </c>
      <c r="BG223" s="1">
        <v>0</v>
      </c>
      <c r="BH223" s="1" t="b">
        <v>1</v>
      </c>
      <c r="BI223" s="1" t="b">
        <v>0</v>
      </c>
      <c r="BJ223" s="1">
        <v>14</v>
      </c>
      <c r="BK223" s="1" t="s">
        <v>89</v>
      </c>
      <c r="BL223" s="1">
        <v>363</v>
      </c>
      <c r="BM223" s="1">
        <v>363</v>
      </c>
      <c r="BN223" s="1">
        <v>1</v>
      </c>
      <c r="BO223" s="1" t="b">
        <v>1</v>
      </c>
    </row>
    <row r="224" spans="1:67" ht="15.75" customHeight="1">
      <c r="A224" s="1">
        <v>222</v>
      </c>
      <c r="B224" s="1">
        <v>250</v>
      </c>
      <c r="C224" s="1">
        <v>139755</v>
      </c>
      <c r="D224" s="1" t="s">
        <v>733</v>
      </c>
      <c r="E224" s="1" t="s">
        <v>734</v>
      </c>
      <c r="F224" s="1" t="s">
        <v>735</v>
      </c>
      <c r="G224" s="1" t="s">
        <v>736</v>
      </c>
      <c r="H224" s="1" t="s">
        <v>737</v>
      </c>
      <c r="I224" s="1" t="s">
        <v>70</v>
      </c>
      <c r="J224" s="1" t="s">
        <v>564</v>
      </c>
      <c r="K224" s="8" t="s">
        <v>738</v>
      </c>
      <c r="L224" s="1">
        <v>-84.394831999999994</v>
      </c>
      <c r="M224" s="1">
        <v>33.772419999999997</v>
      </c>
      <c r="N224" s="1">
        <v>-84.394831999999994</v>
      </c>
      <c r="O224" s="1">
        <v>33.772419999999997</v>
      </c>
      <c r="P224" s="1">
        <v>12418</v>
      </c>
      <c r="Q224" s="1">
        <v>28770</v>
      </c>
      <c r="R224" s="1">
        <v>49366</v>
      </c>
      <c r="S224" s="1">
        <v>31404</v>
      </c>
      <c r="T224" s="1">
        <v>52000</v>
      </c>
      <c r="U224" s="1">
        <v>17278</v>
      </c>
      <c r="V224" s="1">
        <v>37874</v>
      </c>
      <c r="W224" s="1">
        <v>2</v>
      </c>
      <c r="X224" s="1">
        <v>2</v>
      </c>
      <c r="Y224" s="1">
        <v>5</v>
      </c>
      <c r="Z224" s="1">
        <v>1</v>
      </c>
      <c r="AA224" s="1">
        <v>1</v>
      </c>
      <c r="AB224" s="1">
        <v>26</v>
      </c>
      <c r="AC224" s="1">
        <v>15489</v>
      </c>
      <c r="AD224" s="1" t="s">
        <v>73</v>
      </c>
      <c r="AE224" s="1" t="b">
        <v>0</v>
      </c>
      <c r="AF224" s="1" t="s">
        <v>739</v>
      </c>
      <c r="AG224" s="1" t="s">
        <v>245</v>
      </c>
      <c r="AH224" s="1" t="s">
        <v>159</v>
      </c>
      <c r="AI224" s="1" t="s">
        <v>236</v>
      </c>
      <c r="AJ224" s="1" t="s">
        <v>89</v>
      </c>
      <c r="AK224" s="1" t="s">
        <v>79</v>
      </c>
      <c r="AL224" s="1" t="s">
        <v>206</v>
      </c>
      <c r="AM224" s="1" t="s">
        <v>100</v>
      </c>
      <c r="AN224" s="1" t="b">
        <v>1</v>
      </c>
      <c r="AO224" s="10" t="s">
        <v>745</v>
      </c>
      <c r="AP224" s="1">
        <v>0</v>
      </c>
      <c r="AQ224" s="1">
        <v>0</v>
      </c>
      <c r="AR224" s="1">
        <v>0</v>
      </c>
      <c r="AS224" s="1">
        <v>0</v>
      </c>
      <c r="AT224" s="1">
        <v>0</v>
      </c>
      <c r="AU224" s="1">
        <v>0</v>
      </c>
      <c r="AV224" s="1">
        <v>0</v>
      </c>
      <c r="AW224" s="1">
        <v>0</v>
      </c>
      <c r="AX224" s="1">
        <v>0</v>
      </c>
      <c r="AY224" s="1">
        <v>0</v>
      </c>
      <c r="AZ224" s="1">
        <v>0</v>
      </c>
      <c r="BA224" s="1">
        <v>0</v>
      </c>
      <c r="BB224" s="1">
        <v>0</v>
      </c>
      <c r="BC224" s="1">
        <v>0</v>
      </c>
      <c r="BD224" s="1">
        <v>0</v>
      </c>
      <c r="BE224" s="1">
        <v>0</v>
      </c>
      <c r="BF224" s="1">
        <v>0</v>
      </c>
      <c r="BG224" s="1">
        <v>0</v>
      </c>
      <c r="BH224" s="1" t="b">
        <v>0</v>
      </c>
      <c r="BI224" s="1" t="b">
        <v>0</v>
      </c>
      <c r="BJ224" s="1">
        <v>14</v>
      </c>
      <c r="BK224" s="1" t="s">
        <v>89</v>
      </c>
      <c r="BL224" s="1">
        <v>363</v>
      </c>
      <c r="BM224" s="1">
        <v>363</v>
      </c>
      <c r="BN224" s="1">
        <v>0</v>
      </c>
      <c r="BO224" s="1" t="b">
        <v>0</v>
      </c>
    </row>
    <row r="225" spans="1:67" ht="15.75" customHeight="1">
      <c r="A225" s="1">
        <v>223</v>
      </c>
      <c r="B225" s="1">
        <v>251</v>
      </c>
      <c r="C225" s="1">
        <v>139755</v>
      </c>
      <c r="D225" s="1" t="s">
        <v>733</v>
      </c>
      <c r="E225" s="1" t="s">
        <v>734</v>
      </c>
      <c r="F225" s="1" t="s">
        <v>735</v>
      </c>
      <c r="G225" s="1" t="s">
        <v>736</v>
      </c>
      <c r="H225" s="1" t="s">
        <v>737</v>
      </c>
      <c r="I225" s="1" t="s">
        <v>70</v>
      </c>
      <c r="J225" s="1" t="s">
        <v>564</v>
      </c>
      <c r="K225" s="8" t="s">
        <v>738</v>
      </c>
      <c r="L225" s="1">
        <v>-84.394831999999994</v>
      </c>
      <c r="M225" s="1">
        <v>33.772419999999997</v>
      </c>
      <c r="N225" s="1">
        <v>-84.394831999999994</v>
      </c>
      <c r="O225" s="1">
        <v>33.772419999999997</v>
      </c>
      <c r="P225" s="1">
        <v>12418</v>
      </c>
      <c r="Q225" s="1">
        <v>28770</v>
      </c>
      <c r="R225" s="1">
        <v>49366</v>
      </c>
      <c r="S225" s="1">
        <v>31404</v>
      </c>
      <c r="T225" s="1">
        <v>52000</v>
      </c>
      <c r="U225" s="1">
        <v>17278</v>
      </c>
      <c r="V225" s="1">
        <v>37874</v>
      </c>
      <c r="W225" s="1">
        <v>2</v>
      </c>
      <c r="X225" s="1">
        <v>2</v>
      </c>
      <c r="Y225" s="1">
        <v>5</v>
      </c>
      <c r="Z225" s="1">
        <v>1</v>
      </c>
      <c r="AA225" s="1">
        <v>1</v>
      </c>
      <c r="AB225" s="1">
        <v>26</v>
      </c>
      <c r="AC225" s="1">
        <v>15489</v>
      </c>
      <c r="AD225" s="1" t="s">
        <v>73</v>
      </c>
      <c r="AE225" s="1" t="b">
        <v>0</v>
      </c>
      <c r="AF225" s="1" t="s">
        <v>739</v>
      </c>
      <c r="AG225" s="1" t="s">
        <v>245</v>
      </c>
      <c r="AH225" s="1" t="s">
        <v>159</v>
      </c>
      <c r="AI225" s="1" t="s">
        <v>746</v>
      </c>
      <c r="AJ225" s="1" t="s">
        <v>114</v>
      </c>
      <c r="AK225" s="1" t="s">
        <v>79</v>
      </c>
      <c r="AL225" s="1" t="s">
        <v>99</v>
      </c>
      <c r="AM225" s="1" t="s">
        <v>100</v>
      </c>
      <c r="AN225" s="1" t="b">
        <v>1</v>
      </c>
      <c r="AO225" s="10" t="s">
        <v>747</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v>
      </c>
      <c r="BF225" s="1">
        <v>0</v>
      </c>
      <c r="BG225" s="1">
        <v>0</v>
      </c>
      <c r="BH225" s="1" t="b">
        <v>0</v>
      </c>
      <c r="BI225" s="1" t="b">
        <v>0</v>
      </c>
      <c r="BJ225" s="1">
        <v>14</v>
      </c>
      <c r="BK225" s="1" t="s">
        <v>117</v>
      </c>
      <c r="BL225" s="1">
        <v>363</v>
      </c>
      <c r="BM225" s="1">
        <v>363</v>
      </c>
      <c r="BN225" s="1">
        <v>0</v>
      </c>
      <c r="BO225" s="1" t="b">
        <v>0</v>
      </c>
    </row>
    <row r="226" spans="1:67" ht="15.75" customHeight="1">
      <c r="A226" s="1">
        <v>224</v>
      </c>
      <c r="B226" s="1">
        <v>252</v>
      </c>
      <c r="C226" s="1">
        <v>139755</v>
      </c>
      <c r="D226" s="1" t="s">
        <v>733</v>
      </c>
      <c r="E226" s="1" t="s">
        <v>734</v>
      </c>
      <c r="F226" s="1" t="s">
        <v>735</v>
      </c>
      <c r="G226" s="1" t="s">
        <v>736</v>
      </c>
      <c r="H226" s="1" t="s">
        <v>737</v>
      </c>
      <c r="I226" s="1" t="s">
        <v>70</v>
      </c>
      <c r="J226" s="1" t="s">
        <v>564</v>
      </c>
      <c r="K226" s="8" t="s">
        <v>738</v>
      </c>
      <c r="L226" s="1">
        <v>-84.394831999999994</v>
      </c>
      <c r="M226" s="1">
        <v>33.772419999999997</v>
      </c>
      <c r="N226" s="1">
        <v>-84.394831999999994</v>
      </c>
      <c r="O226" s="1">
        <v>33.772419999999997</v>
      </c>
      <c r="P226" s="1">
        <v>12418</v>
      </c>
      <c r="Q226" s="1">
        <v>28770</v>
      </c>
      <c r="R226" s="1">
        <v>49366</v>
      </c>
      <c r="S226" s="1">
        <v>31404</v>
      </c>
      <c r="T226" s="1">
        <v>52000</v>
      </c>
      <c r="U226" s="1">
        <v>17278</v>
      </c>
      <c r="V226" s="1">
        <v>37874</v>
      </c>
      <c r="W226" s="1">
        <v>2</v>
      </c>
      <c r="X226" s="1">
        <v>2</v>
      </c>
      <c r="Y226" s="1">
        <v>5</v>
      </c>
      <c r="Z226" s="1">
        <v>1</v>
      </c>
      <c r="AA226" s="1">
        <v>1</v>
      </c>
      <c r="AB226" s="1">
        <v>26</v>
      </c>
      <c r="AC226" s="1">
        <v>15489</v>
      </c>
      <c r="AD226" s="1" t="s">
        <v>73</v>
      </c>
      <c r="AE226" s="1" t="b">
        <v>0</v>
      </c>
      <c r="AF226" s="1" t="s">
        <v>739</v>
      </c>
      <c r="AG226" s="1" t="s">
        <v>748</v>
      </c>
      <c r="AH226" s="1" t="s">
        <v>159</v>
      </c>
      <c r="AI226" s="1" t="s">
        <v>749</v>
      </c>
      <c r="AJ226" s="1" t="s">
        <v>135</v>
      </c>
      <c r="AK226" s="1" t="s">
        <v>79</v>
      </c>
      <c r="AL226" s="1" t="s">
        <v>36</v>
      </c>
      <c r="AM226" s="1" t="s">
        <v>296</v>
      </c>
      <c r="AN226" s="1" t="b">
        <v>1</v>
      </c>
      <c r="AO226" s="10" t="s">
        <v>750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t="b">
        <v>1</v>
      </c>
      <c r="BI226" s="1" t="b">
        <v>0</v>
      </c>
      <c r="BJ226" s="1">
        <v>14</v>
      </c>
      <c r="BK226" s="1" t="s">
        <v>117</v>
      </c>
      <c r="BL226" s="1">
        <v>363</v>
      </c>
      <c r="BM226" s="1">
        <v>363</v>
      </c>
      <c r="BN226" s="1">
        <v>0</v>
      </c>
      <c r="BO226" s="1" t="b">
        <v>0</v>
      </c>
    </row>
    <row r="227" spans="1:67" ht="15.75" customHeight="1">
      <c r="A227" s="1">
        <v>225</v>
      </c>
      <c r="B227" s="1">
        <v>253</v>
      </c>
      <c r="C227" s="1">
        <v>139755</v>
      </c>
      <c r="D227" s="1" t="s">
        <v>733</v>
      </c>
      <c r="E227" s="1" t="s">
        <v>734</v>
      </c>
      <c r="F227" s="1" t="s">
        <v>735</v>
      </c>
      <c r="G227" s="1" t="s">
        <v>736</v>
      </c>
      <c r="H227" s="1" t="s">
        <v>737</v>
      </c>
      <c r="I227" s="1" t="s">
        <v>70</v>
      </c>
      <c r="J227" s="1" t="s">
        <v>564</v>
      </c>
      <c r="K227" s="8" t="s">
        <v>738</v>
      </c>
      <c r="L227" s="1">
        <v>-84.394831999999994</v>
      </c>
      <c r="M227" s="1">
        <v>33.772419999999997</v>
      </c>
      <c r="N227" s="1">
        <v>-84.394831999999994</v>
      </c>
      <c r="O227" s="1">
        <v>33.772419999999997</v>
      </c>
      <c r="P227" s="1">
        <v>12418</v>
      </c>
      <c r="Q227" s="1">
        <v>28770</v>
      </c>
      <c r="R227" s="1">
        <v>49366</v>
      </c>
      <c r="S227" s="1">
        <v>31404</v>
      </c>
      <c r="T227" s="1">
        <v>52000</v>
      </c>
      <c r="U227" s="1">
        <v>17278</v>
      </c>
      <c r="V227" s="1">
        <v>37874</v>
      </c>
      <c r="W227" s="1">
        <v>2</v>
      </c>
      <c r="X227" s="1">
        <v>2</v>
      </c>
      <c r="Y227" s="1">
        <v>5</v>
      </c>
      <c r="Z227" s="1">
        <v>1</v>
      </c>
      <c r="AA227" s="1">
        <v>1</v>
      </c>
      <c r="AB227" s="1">
        <v>26</v>
      </c>
      <c r="AC227" s="1">
        <v>15489</v>
      </c>
      <c r="AD227" s="1" t="s">
        <v>73</v>
      </c>
      <c r="AE227" s="1" t="b">
        <v>0</v>
      </c>
      <c r="AF227" s="1" t="s">
        <v>739</v>
      </c>
      <c r="AG227" s="1" t="s">
        <v>748</v>
      </c>
      <c r="AH227" s="1" t="s">
        <v>159</v>
      </c>
      <c r="AI227" s="1" t="s">
        <v>218</v>
      </c>
      <c r="AJ227" s="1" t="s">
        <v>219</v>
      </c>
      <c r="AK227" s="1" t="s">
        <v>79</v>
      </c>
      <c r="AL227" s="1" t="s">
        <v>36</v>
      </c>
      <c r="AM227" s="1" t="s">
        <v>528</v>
      </c>
      <c r="AN227" s="1" t="b">
        <v>0</v>
      </c>
      <c r="AO227" s="10" t="s">
        <v>751</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t="b">
        <v>1</v>
      </c>
      <c r="BI227" s="1" t="b">
        <v>0</v>
      </c>
      <c r="BJ227" s="1">
        <v>14</v>
      </c>
      <c r="BK227" s="1" t="s">
        <v>117</v>
      </c>
      <c r="BL227" s="1">
        <v>363</v>
      </c>
      <c r="BM227" s="1">
        <v>363</v>
      </c>
      <c r="BN227" s="1">
        <v>0</v>
      </c>
      <c r="BO227" s="1" t="b">
        <v>0</v>
      </c>
    </row>
    <row r="228" spans="1:67" ht="15.75" customHeight="1">
      <c r="A228" s="1">
        <v>226</v>
      </c>
      <c r="B228" s="1">
        <v>254</v>
      </c>
      <c r="C228" s="1">
        <v>139755</v>
      </c>
      <c r="D228" s="1" t="s">
        <v>733</v>
      </c>
      <c r="E228" s="1" t="s">
        <v>734</v>
      </c>
      <c r="F228" s="1" t="s">
        <v>735</v>
      </c>
      <c r="G228" s="1" t="s">
        <v>736</v>
      </c>
      <c r="H228" s="1" t="s">
        <v>737</v>
      </c>
      <c r="I228" s="1" t="s">
        <v>70</v>
      </c>
      <c r="J228" s="1" t="s">
        <v>564</v>
      </c>
      <c r="K228" s="8" t="s">
        <v>738</v>
      </c>
      <c r="L228" s="1">
        <v>-84.394831999999994</v>
      </c>
      <c r="M228" s="1">
        <v>33.772419999999997</v>
      </c>
      <c r="N228" s="1">
        <v>-84.394831999999994</v>
      </c>
      <c r="O228" s="1">
        <v>33.772419999999997</v>
      </c>
      <c r="P228" s="1">
        <v>12418</v>
      </c>
      <c r="Q228" s="1">
        <v>28770</v>
      </c>
      <c r="R228" s="1">
        <v>49366</v>
      </c>
      <c r="S228" s="1">
        <v>31404</v>
      </c>
      <c r="T228" s="1">
        <v>52000</v>
      </c>
      <c r="U228" s="1">
        <v>17278</v>
      </c>
      <c r="V228" s="1">
        <v>37874</v>
      </c>
      <c r="W228" s="1">
        <v>2</v>
      </c>
      <c r="X228" s="1">
        <v>2</v>
      </c>
      <c r="Y228" s="1">
        <v>5</v>
      </c>
      <c r="Z228" s="1">
        <v>1</v>
      </c>
      <c r="AA228" s="1">
        <v>1</v>
      </c>
      <c r="AB228" s="1">
        <v>26</v>
      </c>
      <c r="AC228" s="1">
        <v>15489</v>
      </c>
      <c r="AD228" s="1" t="s">
        <v>73</v>
      </c>
      <c r="AE228" s="1" t="b">
        <v>0</v>
      </c>
      <c r="AF228" s="1" t="s">
        <v>739</v>
      </c>
      <c r="AG228" s="1" t="s">
        <v>748</v>
      </c>
      <c r="AH228" s="1" t="s">
        <v>159</v>
      </c>
      <c r="AI228" s="1" t="s">
        <v>752</v>
      </c>
      <c r="AJ228" s="1" t="s">
        <v>320</v>
      </c>
      <c r="AK228" s="1" t="s">
        <v>79</v>
      </c>
      <c r="AL228" s="1" t="s">
        <v>36</v>
      </c>
      <c r="AM228" s="1" t="s">
        <v>753</v>
      </c>
      <c r="AN228" s="1" t="b">
        <v>0</v>
      </c>
      <c r="AO228" s="10" t="s">
        <v>754</v>
      </c>
      <c r="AP228" s="1">
        <v>0</v>
      </c>
      <c r="AQ228" s="1">
        <v>0</v>
      </c>
      <c r="AR228" s="1">
        <v>0</v>
      </c>
      <c r="AS228" s="1">
        <v>0</v>
      </c>
      <c r="AT228" s="1">
        <v>0</v>
      </c>
      <c r="AU228" s="1">
        <v>0</v>
      </c>
      <c r="AV228" s="1">
        <v>0</v>
      </c>
      <c r="AW228" s="1">
        <v>0</v>
      </c>
      <c r="AX228" s="1">
        <v>0</v>
      </c>
      <c r="AY228" s="1">
        <v>0</v>
      </c>
      <c r="AZ228" s="1">
        <v>0</v>
      </c>
      <c r="BA228" s="1">
        <v>0</v>
      </c>
      <c r="BB228" s="1">
        <v>0</v>
      </c>
      <c r="BC228" s="1">
        <v>0</v>
      </c>
      <c r="BD228" s="1">
        <v>0</v>
      </c>
      <c r="BE228" s="1">
        <v>0</v>
      </c>
      <c r="BF228" s="1">
        <v>0</v>
      </c>
      <c r="BG228" s="1">
        <v>0</v>
      </c>
      <c r="BH228" s="1" t="b">
        <v>1</v>
      </c>
      <c r="BI228" s="1" t="b">
        <v>0</v>
      </c>
      <c r="BJ228" s="1">
        <v>14</v>
      </c>
      <c r="BK228" s="1" t="s">
        <v>117</v>
      </c>
      <c r="BL228" s="1">
        <v>363</v>
      </c>
      <c r="BM228" s="1">
        <v>363</v>
      </c>
      <c r="BN228" s="1">
        <v>0</v>
      </c>
      <c r="BO228" s="1" t="b">
        <v>0</v>
      </c>
    </row>
    <row r="229" spans="1:67" ht="15.75" customHeight="1">
      <c r="A229" s="1">
        <v>227</v>
      </c>
      <c r="B229" s="1">
        <v>255</v>
      </c>
      <c r="C229" s="1">
        <v>139755</v>
      </c>
      <c r="D229" s="1" t="s">
        <v>733</v>
      </c>
      <c r="E229" s="1" t="s">
        <v>734</v>
      </c>
      <c r="F229" s="1" t="s">
        <v>735</v>
      </c>
      <c r="G229" s="1" t="s">
        <v>736</v>
      </c>
      <c r="H229" s="1" t="s">
        <v>737</v>
      </c>
      <c r="I229" s="1" t="s">
        <v>70</v>
      </c>
      <c r="J229" s="1" t="s">
        <v>564</v>
      </c>
      <c r="K229" s="8" t="s">
        <v>738</v>
      </c>
      <c r="L229" s="1">
        <v>-84.394831999999994</v>
      </c>
      <c r="M229" s="1">
        <v>33.772419999999997</v>
      </c>
      <c r="N229" s="1">
        <v>-84.394831999999994</v>
      </c>
      <c r="O229" s="1">
        <v>33.772419999999997</v>
      </c>
      <c r="P229" s="1">
        <v>12418</v>
      </c>
      <c r="Q229" s="1">
        <v>28770</v>
      </c>
      <c r="R229" s="1">
        <v>49366</v>
      </c>
      <c r="S229" s="1">
        <v>31404</v>
      </c>
      <c r="T229" s="1">
        <v>52000</v>
      </c>
      <c r="U229" s="1">
        <v>17278</v>
      </c>
      <c r="V229" s="1">
        <v>37874</v>
      </c>
      <c r="W229" s="1">
        <v>2</v>
      </c>
      <c r="X229" s="1">
        <v>2</v>
      </c>
      <c r="Y229" s="1">
        <v>5</v>
      </c>
      <c r="Z229" s="1">
        <v>1</v>
      </c>
      <c r="AA229" s="1">
        <v>1</v>
      </c>
      <c r="AB229" s="1">
        <v>26</v>
      </c>
      <c r="AC229" s="1">
        <v>15489</v>
      </c>
      <c r="AD229" s="1" t="s">
        <v>73</v>
      </c>
      <c r="AE229" s="1" t="b">
        <v>0</v>
      </c>
      <c r="AF229" s="1" t="s">
        <v>739</v>
      </c>
      <c r="AG229" s="1" t="s">
        <v>740</v>
      </c>
      <c r="AH229" s="1" t="s">
        <v>159</v>
      </c>
      <c r="AI229" s="1" t="s">
        <v>755</v>
      </c>
      <c r="AJ229" s="1" t="s">
        <v>78</v>
      </c>
      <c r="AK229" s="1" t="s">
        <v>79</v>
      </c>
      <c r="AL229" s="1" t="s">
        <v>206</v>
      </c>
      <c r="AM229" s="1" t="s">
        <v>100</v>
      </c>
      <c r="AN229" s="1" t="b">
        <v>0</v>
      </c>
      <c r="AO229" s="10" t="s">
        <v>756</v>
      </c>
      <c r="AP229" s="1">
        <v>0</v>
      </c>
      <c r="AQ229" s="1">
        <v>0</v>
      </c>
      <c r="AR229" s="1">
        <v>1</v>
      </c>
      <c r="AS229" s="1">
        <v>0</v>
      </c>
      <c r="AT229" s="1">
        <v>0</v>
      </c>
      <c r="AU229" s="1">
        <v>0</v>
      </c>
      <c r="AV229" s="1">
        <v>0</v>
      </c>
      <c r="AW229" s="1">
        <v>0</v>
      </c>
      <c r="AX229" s="1">
        <v>0</v>
      </c>
      <c r="AY229" s="1">
        <v>0</v>
      </c>
      <c r="AZ229" s="1">
        <v>0</v>
      </c>
      <c r="BA229" s="1">
        <v>0</v>
      </c>
      <c r="BB229" s="1">
        <v>1</v>
      </c>
      <c r="BC229" s="1">
        <v>0</v>
      </c>
      <c r="BD229" s="1">
        <v>0</v>
      </c>
      <c r="BE229" s="1">
        <v>0</v>
      </c>
      <c r="BF229" s="1">
        <v>0</v>
      </c>
      <c r="BG229" s="1">
        <v>0</v>
      </c>
      <c r="BH229" s="1" t="b">
        <v>0</v>
      </c>
      <c r="BI229" s="1" t="b">
        <v>0</v>
      </c>
      <c r="BJ229" s="1">
        <v>14</v>
      </c>
      <c r="BK229" s="1" t="s">
        <v>78</v>
      </c>
      <c r="BL229" s="1">
        <v>363</v>
      </c>
      <c r="BM229" s="1">
        <v>363</v>
      </c>
      <c r="BN229" s="1">
        <v>1</v>
      </c>
      <c r="BO229" s="1" t="b">
        <v>1</v>
      </c>
    </row>
    <row r="230" spans="1:67" ht="15.75" customHeight="1">
      <c r="A230" s="1">
        <v>228</v>
      </c>
      <c r="B230" s="1">
        <v>256</v>
      </c>
      <c r="C230" s="1">
        <v>139755</v>
      </c>
      <c r="D230" s="1" t="s">
        <v>733</v>
      </c>
      <c r="E230" s="1" t="s">
        <v>734</v>
      </c>
      <c r="F230" s="1" t="s">
        <v>735</v>
      </c>
      <c r="G230" s="1" t="s">
        <v>736</v>
      </c>
      <c r="H230" s="1" t="s">
        <v>737</v>
      </c>
      <c r="I230" s="1" t="s">
        <v>70</v>
      </c>
      <c r="J230" s="1" t="s">
        <v>564</v>
      </c>
      <c r="K230" s="8" t="s">
        <v>738</v>
      </c>
      <c r="L230" s="1">
        <v>-84.394831999999994</v>
      </c>
      <c r="M230" s="1">
        <v>33.772419999999997</v>
      </c>
      <c r="N230" s="1">
        <v>-84.394831999999994</v>
      </c>
      <c r="O230" s="1">
        <v>33.772419999999997</v>
      </c>
      <c r="P230" s="1">
        <v>12418</v>
      </c>
      <c r="Q230" s="1">
        <v>28770</v>
      </c>
      <c r="R230" s="1">
        <v>49366</v>
      </c>
      <c r="S230" s="1">
        <v>31404</v>
      </c>
      <c r="T230" s="1">
        <v>52000</v>
      </c>
      <c r="U230" s="1">
        <v>17278</v>
      </c>
      <c r="V230" s="1">
        <v>37874</v>
      </c>
      <c r="W230" s="1">
        <v>2</v>
      </c>
      <c r="X230" s="1">
        <v>2</v>
      </c>
      <c r="Y230" s="1">
        <v>5</v>
      </c>
      <c r="Z230" s="1">
        <v>1</v>
      </c>
      <c r="AA230" s="1">
        <v>1</v>
      </c>
      <c r="AB230" s="1">
        <v>26</v>
      </c>
      <c r="AC230" s="1">
        <v>15489</v>
      </c>
      <c r="AD230" s="1" t="s">
        <v>73</v>
      </c>
      <c r="AE230" s="1" t="b">
        <v>0</v>
      </c>
      <c r="AF230" s="1" t="s">
        <v>739</v>
      </c>
      <c r="AG230" s="1" t="s">
        <v>757</v>
      </c>
      <c r="AH230" s="1" t="s">
        <v>159</v>
      </c>
      <c r="AI230" s="1" t="s">
        <v>758</v>
      </c>
      <c r="AJ230" s="1" t="s">
        <v>141</v>
      </c>
      <c r="AK230" s="1" t="s">
        <v>79</v>
      </c>
      <c r="AL230" s="1" t="s">
        <v>206</v>
      </c>
      <c r="AM230" s="1" t="s">
        <v>100</v>
      </c>
      <c r="AN230" s="1" t="b">
        <v>0</v>
      </c>
      <c r="AO230" s="10" t="s">
        <v>759</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t="b">
        <v>0</v>
      </c>
      <c r="BI230" s="1" t="b">
        <v>0</v>
      </c>
      <c r="BJ230" s="1">
        <v>14</v>
      </c>
      <c r="BK230" s="1" t="s">
        <v>117</v>
      </c>
      <c r="BL230" s="1">
        <v>363</v>
      </c>
      <c r="BM230" s="1">
        <v>363</v>
      </c>
      <c r="BN230" s="1">
        <v>0</v>
      </c>
      <c r="BO230" s="1" t="b">
        <v>0</v>
      </c>
    </row>
    <row r="231" spans="1:67" ht="15.75" customHeight="1">
      <c r="A231" s="1">
        <v>229</v>
      </c>
      <c r="B231" s="1">
        <v>257</v>
      </c>
      <c r="C231" s="1">
        <v>139755</v>
      </c>
      <c r="D231" s="1" t="s">
        <v>733</v>
      </c>
      <c r="E231" s="1" t="s">
        <v>734</v>
      </c>
      <c r="F231" s="1" t="s">
        <v>735</v>
      </c>
      <c r="G231" s="1" t="s">
        <v>736</v>
      </c>
      <c r="H231" s="1" t="s">
        <v>737</v>
      </c>
      <c r="I231" s="1" t="s">
        <v>70</v>
      </c>
      <c r="J231" s="1" t="s">
        <v>564</v>
      </c>
      <c r="K231" s="8" t="s">
        <v>738</v>
      </c>
      <c r="L231" s="1">
        <v>-84.394831999999994</v>
      </c>
      <c r="M231" s="1">
        <v>33.772419999999997</v>
      </c>
      <c r="N231" s="1">
        <v>-84.394831999999994</v>
      </c>
      <c r="O231" s="1">
        <v>33.772419999999997</v>
      </c>
      <c r="P231" s="1">
        <v>12418</v>
      </c>
      <c r="Q231" s="1">
        <v>28770</v>
      </c>
      <c r="R231" s="1">
        <v>49366</v>
      </c>
      <c r="S231" s="1">
        <v>31404</v>
      </c>
      <c r="T231" s="1">
        <v>52000</v>
      </c>
      <c r="U231" s="1">
        <v>17278</v>
      </c>
      <c r="V231" s="1">
        <v>37874</v>
      </c>
      <c r="W231" s="1">
        <v>2</v>
      </c>
      <c r="X231" s="1">
        <v>2</v>
      </c>
      <c r="Y231" s="1">
        <v>5</v>
      </c>
      <c r="Z231" s="1">
        <v>1</v>
      </c>
      <c r="AA231" s="1">
        <v>1</v>
      </c>
      <c r="AB231" s="1">
        <v>26</v>
      </c>
      <c r="AC231" s="1">
        <v>15489</v>
      </c>
      <c r="AD231" s="1" t="s">
        <v>73</v>
      </c>
      <c r="AE231" s="1" t="b">
        <v>0</v>
      </c>
      <c r="AF231" s="1" t="s">
        <v>739</v>
      </c>
      <c r="AG231" s="1" t="s">
        <v>245</v>
      </c>
      <c r="AH231" s="1" t="s">
        <v>159</v>
      </c>
      <c r="AI231" s="1" t="s">
        <v>532</v>
      </c>
      <c r="AJ231" s="1" t="s">
        <v>89</v>
      </c>
      <c r="AK231" s="1" t="s">
        <v>83</v>
      </c>
      <c r="AL231" s="1" t="s">
        <v>110</v>
      </c>
      <c r="AM231" s="1" t="s">
        <v>100</v>
      </c>
      <c r="AN231" s="1" t="b">
        <v>0</v>
      </c>
      <c r="AO231" s="10" t="s">
        <v>760</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v>
      </c>
      <c r="BF231" s="1">
        <v>0</v>
      </c>
      <c r="BG231" s="1">
        <v>0</v>
      </c>
      <c r="BH231" s="1" t="b">
        <v>0</v>
      </c>
      <c r="BI231" s="1" t="b">
        <v>0</v>
      </c>
      <c r="BJ231" s="1">
        <v>14</v>
      </c>
      <c r="BK231" s="1" t="s">
        <v>89</v>
      </c>
      <c r="BL231" s="1">
        <v>363</v>
      </c>
      <c r="BM231" s="1">
        <v>363</v>
      </c>
      <c r="BN231" s="1">
        <v>0</v>
      </c>
      <c r="BO231" s="1" t="b">
        <v>0</v>
      </c>
    </row>
    <row r="232" spans="1:67" ht="15.75" customHeight="1">
      <c r="A232" s="1">
        <v>230</v>
      </c>
      <c r="B232" s="1">
        <v>258</v>
      </c>
      <c r="C232" s="1">
        <v>139755</v>
      </c>
      <c r="D232" s="1" t="s">
        <v>733</v>
      </c>
      <c r="E232" s="1" t="s">
        <v>734</v>
      </c>
      <c r="F232" s="1" t="s">
        <v>735</v>
      </c>
      <c r="G232" s="1" t="s">
        <v>736</v>
      </c>
      <c r="H232" s="1" t="s">
        <v>737</v>
      </c>
      <c r="I232" s="1" t="s">
        <v>70</v>
      </c>
      <c r="J232" s="1" t="s">
        <v>564</v>
      </c>
      <c r="K232" s="8" t="s">
        <v>738</v>
      </c>
      <c r="L232" s="1">
        <v>-84.394831999999994</v>
      </c>
      <c r="M232" s="1">
        <v>33.772419999999997</v>
      </c>
      <c r="N232" s="1">
        <v>-84.394831999999994</v>
      </c>
      <c r="O232" s="1">
        <v>33.772419999999997</v>
      </c>
      <c r="P232" s="1">
        <v>12418</v>
      </c>
      <c r="Q232" s="1">
        <v>28770</v>
      </c>
      <c r="R232" s="1">
        <v>49366</v>
      </c>
      <c r="S232" s="1">
        <v>31404</v>
      </c>
      <c r="T232" s="1">
        <v>52000</v>
      </c>
      <c r="U232" s="1">
        <v>17278</v>
      </c>
      <c r="V232" s="1">
        <v>37874</v>
      </c>
      <c r="W232" s="1">
        <v>2</v>
      </c>
      <c r="X232" s="1">
        <v>2</v>
      </c>
      <c r="Y232" s="1">
        <v>5</v>
      </c>
      <c r="Z232" s="1">
        <v>1</v>
      </c>
      <c r="AA232" s="1">
        <v>1</v>
      </c>
      <c r="AB232" s="1">
        <v>26</v>
      </c>
      <c r="AC232" s="1">
        <v>15489</v>
      </c>
      <c r="AD232" s="1" t="s">
        <v>73</v>
      </c>
      <c r="AE232" s="1" t="b">
        <v>0</v>
      </c>
      <c r="AF232" s="1" t="s">
        <v>739</v>
      </c>
      <c r="AG232" s="1" t="s">
        <v>748</v>
      </c>
      <c r="AH232" s="1" t="s">
        <v>159</v>
      </c>
      <c r="AI232" s="1" t="s">
        <v>761</v>
      </c>
      <c r="AJ232" s="1" t="s">
        <v>135</v>
      </c>
      <c r="AK232" s="1" t="s">
        <v>83</v>
      </c>
      <c r="AL232" s="1" t="s">
        <v>36</v>
      </c>
      <c r="AM232" s="1" t="s">
        <v>100</v>
      </c>
      <c r="AN232" s="1" t="b">
        <v>0</v>
      </c>
      <c r="AO232" s="10" t="s">
        <v>762</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t="b">
        <v>0</v>
      </c>
      <c r="BI232" s="1" t="b">
        <v>0</v>
      </c>
      <c r="BJ232" s="1">
        <v>14</v>
      </c>
      <c r="BK232" s="1" t="s">
        <v>117</v>
      </c>
      <c r="BL232" s="1">
        <v>363</v>
      </c>
      <c r="BM232" s="1">
        <v>363</v>
      </c>
      <c r="BN232" s="1">
        <v>0</v>
      </c>
      <c r="BO232" s="1" t="b">
        <v>0</v>
      </c>
    </row>
    <row r="233" spans="1:67" ht="15.75" customHeight="1">
      <c r="A233" s="1">
        <v>231</v>
      </c>
      <c r="B233" s="1">
        <v>259</v>
      </c>
      <c r="C233" s="1">
        <v>139755</v>
      </c>
      <c r="D233" s="1" t="s">
        <v>733</v>
      </c>
      <c r="E233" s="1" t="s">
        <v>734</v>
      </c>
      <c r="F233" s="1" t="s">
        <v>735</v>
      </c>
      <c r="G233" s="1" t="s">
        <v>736</v>
      </c>
      <c r="H233" s="1" t="s">
        <v>737</v>
      </c>
      <c r="I233" s="1" t="s">
        <v>70</v>
      </c>
      <c r="J233" s="1" t="s">
        <v>564</v>
      </c>
      <c r="K233" s="8" t="s">
        <v>738</v>
      </c>
      <c r="L233" s="1">
        <v>-84.394831999999994</v>
      </c>
      <c r="M233" s="1">
        <v>33.772419999999997</v>
      </c>
      <c r="N233" s="1">
        <v>-84.394831999999994</v>
      </c>
      <c r="O233" s="1">
        <v>33.772419999999997</v>
      </c>
      <c r="P233" s="1">
        <v>12418</v>
      </c>
      <c r="Q233" s="1">
        <v>28770</v>
      </c>
      <c r="R233" s="1">
        <v>49366</v>
      </c>
      <c r="S233" s="1">
        <v>31404</v>
      </c>
      <c r="T233" s="1">
        <v>52000</v>
      </c>
      <c r="U233" s="1">
        <v>17278</v>
      </c>
      <c r="V233" s="1">
        <v>37874</v>
      </c>
      <c r="W233" s="1">
        <v>2</v>
      </c>
      <c r="X233" s="1">
        <v>2</v>
      </c>
      <c r="Y233" s="1">
        <v>5</v>
      </c>
      <c r="Z233" s="1">
        <v>1</v>
      </c>
      <c r="AA233" s="1">
        <v>1</v>
      </c>
      <c r="AB233" s="1">
        <v>26</v>
      </c>
      <c r="AC233" s="1">
        <v>15489</v>
      </c>
      <c r="AD233" s="1" t="s">
        <v>73</v>
      </c>
      <c r="AE233" s="1" t="b">
        <v>0</v>
      </c>
      <c r="AF233" s="1" t="s">
        <v>739</v>
      </c>
      <c r="AG233" s="1" t="s">
        <v>757</v>
      </c>
      <c r="AH233" s="1" t="s">
        <v>159</v>
      </c>
      <c r="AI233" s="1" t="s">
        <v>763</v>
      </c>
      <c r="AJ233" s="1" t="s">
        <v>141</v>
      </c>
      <c r="AK233" s="1" t="s">
        <v>83</v>
      </c>
      <c r="AL233" s="1" t="s">
        <v>36</v>
      </c>
      <c r="AM233" s="1" t="s">
        <v>100</v>
      </c>
      <c r="AN233" s="1" t="b">
        <v>0</v>
      </c>
      <c r="AO233" s="10" t="s">
        <v>764</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t="b">
        <v>0</v>
      </c>
      <c r="BI233" s="1" t="b">
        <v>0</v>
      </c>
      <c r="BJ233" s="1">
        <v>14</v>
      </c>
      <c r="BK233" s="1" t="s">
        <v>117</v>
      </c>
      <c r="BL233" s="1">
        <v>363</v>
      </c>
      <c r="BM233" s="1">
        <v>363</v>
      </c>
      <c r="BN233" s="1">
        <v>0</v>
      </c>
      <c r="BO233" s="1" t="b">
        <v>0</v>
      </c>
    </row>
    <row r="234" spans="1:67" ht="15.75" customHeight="1">
      <c r="A234" s="1">
        <v>232</v>
      </c>
      <c r="B234" s="1">
        <v>260</v>
      </c>
      <c r="C234" s="1">
        <v>139755</v>
      </c>
      <c r="D234" s="1" t="s">
        <v>733</v>
      </c>
      <c r="E234" s="1" t="s">
        <v>734</v>
      </c>
      <c r="F234" s="1" t="s">
        <v>735</v>
      </c>
      <c r="G234" s="1" t="s">
        <v>736</v>
      </c>
      <c r="H234" s="1" t="s">
        <v>737</v>
      </c>
      <c r="I234" s="1" t="s">
        <v>70</v>
      </c>
      <c r="J234" s="1" t="s">
        <v>564</v>
      </c>
      <c r="K234" s="8" t="s">
        <v>738</v>
      </c>
      <c r="L234" s="1">
        <v>-84.394831999999994</v>
      </c>
      <c r="M234" s="1">
        <v>33.772419999999997</v>
      </c>
      <c r="N234" s="1">
        <v>-84.394831999999994</v>
      </c>
      <c r="O234" s="1">
        <v>33.772419999999997</v>
      </c>
      <c r="P234" s="1">
        <v>12418</v>
      </c>
      <c r="Q234" s="1">
        <v>28770</v>
      </c>
      <c r="R234" s="1">
        <v>49366</v>
      </c>
      <c r="S234" s="1">
        <v>31404</v>
      </c>
      <c r="T234" s="1">
        <v>52000</v>
      </c>
      <c r="U234" s="1">
        <v>17278</v>
      </c>
      <c r="V234" s="1">
        <v>37874</v>
      </c>
      <c r="W234" s="1">
        <v>2</v>
      </c>
      <c r="X234" s="1">
        <v>2</v>
      </c>
      <c r="Y234" s="1">
        <v>5</v>
      </c>
      <c r="Z234" s="1">
        <v>1</v>
      </c>
      <c r="AA234" s="1">
        <v>1</v>
      </c>
      <c r="AB234" s="1">
        <v>26</v>
      </c>
      <c r="AC234" s="1">
        <v>15489</v>
      </c>
      <c r="AD234" s="1" t="s">
        <v>73</v>
      </c>
      <c r="AE234" s="1" t="b">
        <v>0</v>
      </c>
      <c r="AF234" s="1" t="s">
        <v>739</v>
      </c>
      <c r="AG234" s="1" t="s">
        <v>757</v>
      </c>
      <c r="AH234" s="1" t="s">
        <v>159</v>
      </c>
      <c r="AI234" s="1" t="s">
        <v>765</v>
      </c>
      <c r="AJ234" s="1" t="s">
        <v>141</v>
      </c>
      <c r="AK234" s="1" t="s">
        <v>79</v>
      </c>
      <c r="AL234" s="1" t="s">
        <v>206</v>
      </c>
      <c r="AM234" s="1" t="s">
        <v>100</v>
      </c>
      <c r="AN234" s="1" t="b">
        <v>0</v>
      </c>
      <c r="AO234" s="10" t="s">
        <v>766</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t="b">
        <v>0</v>
      </c>
      <c r="BI234" s="1" t="b">
        <v>0</v>
      </c>
      <c r="BJ234" s="1">
        <v>14</v>
      </c>
      <c r="BK234" s="1" t="s">
        <v>117</v>
      </c>
      <c r="BL234" s="1">
        <v>363</v>
      </c>
      <c r="BM234" s="1">
        <v>363</v>
      </c>
      <c r="BN234" s="1">
        <v>0</v>
      </c>
      <c r="BO234" s="1" t="b">
        <v>0</v>
      </c>
    </row>
    <row r="235" spans="1:67" ht="15.75" customHeight="1">
      <c r="A235" s="1">
        <v>233</v>
      </c>
      <c r="B235" s="1">
        <v>261</v>
      </c>
      <c r="C235" s="1">
        <v>139940</v>
      </c>
      <c r="D235" s="1" t="s">
        <v>767</v>
      </c>
      <c r="E235" s="1" t="s">
        <v>768</v>
      </c>
      <c r="F235" s="1" t="s">
        <v>735</v>
      </c>
      <c r="G235" s="1" t="s">
        <v>736</v>
      </c>
      <c r="H235" s="1" t="s">
        <v>769</v>
      </c>
      <c r="I235" s="1" t="s">
        <v>70</v>
      </c>
      <c r="J235" s="1" t="s">
        <v>564</v>
      </c>
      <c r="K235" s="8" t="s">
        <v>770</v>
      </c>
      <c r="L235" s="1">
        <v>-84.386669999999995</v>
      </c>
      <c r="M235" s="1">
        <v>33.752699999999997</v>
      </c>
      <c r="N235" s="1">
        <v>-84.386669999999995</v>
      </c>
      <c r="O235" s="1">
        <v>33.752699999999997</v>
      </c>
      <c r="P235" s="1">
        <v>9112</v>
      </c>
      <c r="Q235" s="1">
        <v>26014</v>
      </c>
      <c r="R235" s="1">
        <v>40873</v>
      </c>
      <c r="S235" s="1">
        <v>25062</v>
      </c>
      <c r="T235" s="1">
        <v>39921</v>
      </c>
      <c r="U235" s="1">
        <v>12802</v>
      </c>
      <c r="V235" s="1">
        <v>27661</v>
      </c>
      <c r="W235" s="1">
        <v>2</v>
      </c>
      <c r="X235" s="1">
        <v>2</v>
      </c>
      <c r="Y235" s="1">
        <v>5</v>
      </c>
      <c r="Z235" s="1">
        <v>1</v>
      </c>
      <c r="AA235" s="1">
        <v>1</v>
      </c>
      <c r="AB235" s="1">
        <v>59</v>
      </c>
      <c r="AC235" s="1">
        <v>25228</v>
      </c>
      <c r="AD235" s="1" t="s">
        <v>73</v>
      </c>
      <c r="AE235" s="1" t="b">
        <v>0</v>
      </c>
      <c r="AF235" s="9" t="s">
        <v>731</v>
      </c>
      <c r="AG235" s="1" t="s">
        <v>771</v>
      </c>
      <c r="AH235" s="1" t="s">
        <v>90</v>
      </c>
      <c r="AI235" s="1" t="s">
        <v>772</v>
      </c>
      <c r="AJ235" s="1" t="s">
        <v>224</v>
      </c>
      <c r="AK235" s="1" t="s">
        <v>79</v>
      </c>
      <c r="AL235" s="1" t="s">
        <v>36</v>
      </c>
      <c r="AM235" s="1" t="s">
        <v>100</v>
      </c>
      <c r="AN235" s="1" t="b">
        <v>0</v>
      </c>
      <c r="AO235" s="10" t="s">
        <v>773</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t="b">
        <v>0</v>
      </c>
      <c r="BI235" s="1" t="b">
        <v>0</v>
      </c>
      <c r="BJ235" s="1">
        <v>2</v>
      </c>
      <c r="BK235" s="1" t="s">
        <v>117</v>
      </c>
      <c r="BL235" s="1">
        <v>363</v>
      </c>
      <c r="BM235" s="1">
        <v>363</v>
      </c>
      <c r="BN235" s="1">
        <v>0</v>
      </c>
      <c r="BO235" s="1" t="b">
        <v>0</v>
      </c>
    </row>
    <row r="236" spans="1:67" ht="15.75" customHeight="1">
      <c r="A236" s="1">
        <v>234</v>
      </c>
      <c r="B236" s="1">
        <v>262</v>
      </c>
      <c r="C236" s="1">
        <v>139940</v>
      </c>
      <c r="D236" s="1" t="s">
        <v>767</v>
      </c>
      <c r="E236" s="1" t="s">
        <v>768</v>
      </c>
      <c r="F236" s="1" t="s">
        <v>735</v>
      </c>
      <c r="G236" s="1" t="s">
        <v>736</v>
      </c>
      <c r="H236" s="1" t="s">
        <v>769</v>
      </c>
      <c r="I236" s="1" t="s">
        <v>70</v>
      </c>
      <c r="J236" s="1" t="s">
        <v>564</v>
      </c>
      <c r="K236" s="8" t="s">
        <v>770</v>
      </c>
      <c r="L236" s="1">
        <v>-84.386669999999995</v>
      </c>
      <c r="M236" s="1">
        <v>33.752699999999997</v>
      </c>
      <c r="N236" s="1">
        <v>-84.386669999999995</v>
      </c>
      <c r="O236" s="1">
        <v>33.752699999999997</v>
      </c>
      <c r="P236" s="1">
        <v>9112</v>
      </c>
      <c r="Q236" s="1">
        <v>26014</v>
      </c>
      <c r="R236" s="1">
        <v>40873</v>
      </c>
      <c r="S236" s="1">
        <v>25062</v>
      </c>
      <c r="T236" s="1">
        <v>39921</v>
      </c>
      <c r="U236" s="1">
        <v>12802</v>
      </c>
      <c r="V236" s="1">
        <v>27661</v>
      </c>
      <c r="W236" s="1">
        <v>2</v>
      </c>
      <c r="X236" s="1">
        <v>2</v>
      </c>
      <c r="Y236" s="1">
        <v>5</v>
      </c>
      <c r="Z236" s="1">
        <v>1</v>
      </c>
      <c r="AA236" s="1">
        <v>1</v>
      </c>
      <c r="AB236" s="1">
        <v>59</v>
      </c>
      <c r="AC236" s="1">
        <v>25228</v>
      </c>
      <c r="AD236" s="1" t="s">
        <v>73</v>
      </c>
      <c r="AE236" s="1" t="b">
        <v>0</v>
      </c>
      <c r="AF236" s="9" t="s">
        <v>731</v>
      </c>
      <c r="AG236" s="1" t="s">
        <v>771</v>
      </c>
      <c r="AH236" s="1" t="s">
        <v>90</v>
      </c>
      <c r="AI236" s="1" t="s">
        <v>772</v>
      </c>
      <c r="AJ236" s="1" t="s">
        <v>224</v>
      </c>
      <c r="AK236" s="1" t="s">
        <v>79</v>
      </c>
      <c r="AL236" s="1" t="s">
        <v>36</v>
      </c>
      <c r="AM236" s="1" t="s">
        <v>100</v>
      </c>
      <c r="AN236" s="1" t="b">
        <v>0</v>
      </c>
      <c r="AO236" s="10" t="s">
        <v>773</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t="b">
        <v>0</v>
      </c>
      <c r="BI236" s="1" t="b">
        <v>0</v>
      </c>
      <c r="BJ236" s="1">
        <v>2</v>
      </c>
      <c r="BK236" s="1" t="s">
        <v>117</v>
      </c>
      <c r="BL236" s="1">
        <v>363</v>
      </c>
      <c r="BM236" s="1">
        <v>363</v>
      </c>
      <c r="BN236" s="1">
        <v>0</v>
      </c>
      <c r="BO236" s="1" t="b">
        <v>0</v>
      </c>
    </row>
    <row r="237" spans="1:67" ht="15.75" customHeight="1">
      <c r="A237" s="1">
        <v>235</v>
      </c>
      <c r="B237" s="1">
        <v>327</v>
      </c>
      <c r="C237" s="1">
        <v>486840</v>
      </c>
      <c r="D237" s="1" t="s">
        <v>774</v>
      </c>
      <c r="E237" s="1" t="s">
        <v>775</v>
      </c>
      <c r="F237" s="1" t="s">
        <v>776</v>
      </c>
      <c r="G237" s="1" t="s">
        <v>736</v>
      </c>
      <c r="H237" s="1">
        <v>30144</v>
      </c>
      <c r="I237" s="1" t="s">
        <v>70</v>
      </c>
      <c r="J237" s="1" t="s">
        <v>564</v>
      </c>
      <c r="K237" s="8" t="s">
        <v>777</v>
      </c>
      <c r="L237" s="1">
        <v>-84.583051999999995</v>
      </c>
      <c r="M237" s="1">
        <v>34.038806999999998</v>
      </c>
      <c r="N237" s="1">
        <v>-84.583051999999995</v>
      </c>
      <c r="O237" s="1">
        <v>34.038806999999998</v>
      </c>
      <c r="P237" s="1">
        <v>6347</v>
      </c>
      <c r="Q237" s="1">
        <v>25773</v>
      </c>
      <c r="R237" s="1">
        <v>36755</v>
      </c>
      <c r="S237" s="1">
        <v>25773</v>
      </c>
      <c r="T237" s="1">
        <v>36755</v>
      </c>
      <c r="U237" s="1">
        <v>14306</v>
      </c>
      <c r="V237" s="1">
        <v>25288</v>
      </c>
      <c r="W237" s="1">
        <v>2</v>
      </c>
      <c r="X237" s="1">
        <v>2</v>
      </c>
      <c r="Y237" s="1">
        <v>5</v>
      </c>
      <c r="Z237" s="1">
        <v>1</v>
      </c>
      <c r="AA237" s="1">
        <v>1</v>
      </c>
      <c r="AB237" s="1">
        <v>59</v>
      </c>
      <c r="AC237" s="1">
        <v>32166</v>
      </c>
      <c r="AD237" s="1" t="s">
        <v>73</v>
      </c>
      <c r="AE237" s="1" t="b">
        <v>0</v>
      </c>
      <c r="AF237" s="1" t="s">
        <v>778</v>
      </c>
      <c r="AG237" s="1" t="s">
        <v>89</v>
      </c>
      <c r="AH237" s="1" t="s">
        <v>90</v>
      </c>
      <c r="AI237" s="1" t="s">
        <v>91</v>
      </c>
      <c r="AJ237" s="1" t="s">
        <v>89</v>
      </c>
      <c r="AK237" s="1" t="s">
        <v>83</v>
      </c>
      <c r="AL237" s="1" t="s">
        <v>36</v>
      </c>
      <c r="AM237" s="1" t="s">
        <v>92</v>
      </c>
      <c r="AN237" s="1" t="b">
        <v>0</v>
      </c>
      <c r="AO237" s="10" t="s">
        <v>779</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t="b">
        <v>1</v>
      </c>
      <c r="BI237" s="1" t="b">
        <v>0</v>
      </c>
      <c r="BJ237" s="1">
        <v>1</v>
      </c>
      <c r="BK237" s="1" t="s">
        <v>89</v>
      </c>
      <c r="BL237" s="1">
        <v>363</v>
      </c>
      <c r="BM237" s="1">
        <v>363</v>
      </c>
      <c r="BN237" s="1">
        <v>0</v>
      </c>
      <c r="BO237" s="1" t="b">
        <v>0</v>
      </c>
    </row>
    <row r="238" spans="1:67" ht="15.75" customHeight="1">
      <c r="A238" s="1">
        <v>236</v>
      </c>
      <c r="B238" s="1">
        <v>550</v>
      </c>
      <c r="C238" s="1">
        <v>140951</v>
      </c>
      <c r="D238" s="1" t="s">
        <v>780</v>
      </c>
      <c r="E238" s="1" t="s">
        <v>781</v>
      </c>
      <c r="F238" s="1" t="s">
        <v>782</v>
      </c>
      <c r="G238" s="1" t="s">
        <v>736</v>
      </c>
      <c r="H238" s="1" t="s">
        <v>783</v>
      </c>
      <c r="I238" s="1" t="s">
        <v>70</v>
      </c>
      <c r="J238" s="1" t="s">
        <v>564</v>
      </c>
      <c r="K238" s="8" t="s">
        <v>784</v>
      </c>
      <c r="L238" s="1">
        <v>-81.093849000000006</v>
      </c>
      <c r="M238" s="1">
        <v>32.072963000000001</v>
      </c>
      <c r="N238" s="1">
        <v>-81.093849000000006</v>
      </c>
      <c r="O238" s="1">
        <v>32.072963000000001</v>
      </c>
      <c r="P238" s="1">
        <v>36410</v>
      </c>
      <c r="Q238" s="1">
        <v>56372</v>
      </c>
      <c r="R238" s="1">
        <v>56372</v>
      </c>
      <c r="S238" s="1">
        <v>52952</v>
      </c>
      <c r="T238" s="1">
        <v>52952</v>
      </c>
      <c r="U238" s="1">
        <v>42017</v>
      </c>
      <c r="V238" s="1">
        <v>42017</v>
      </c>
      <c r="W238" s="1">
        <v>2</v>
      </c>
      <c r="X238" s="1">
        <v>2</v>
      </c>
      <c r="Y238" s="1">
        <v>5</v>
      </c>
      <c r="Z238" s="1">
        <v>2</v>
      </c>
      <c r="AA238" s="1">
        <v>2</v>
      </c>
      <c r="AB238" s="1">
        <v>72</v>
      </c>
      <c r="AC238" s="1">
        <v>10005</v>
      </c>
      <c r="AD238" s="1" t="s">
        <v>123</v>
      </c>
      <c r="AE238" s="1" t="b">
        <v>0</v>
      </c>
      <c r="AF238" s="1" t="s">
        <v>785</v>
      </c>
      <c r="AG238" s="1" t="s">
        <v>89</v>
      </c>
      <c r="AH238" s="1" t="s">
        <v>90</v>
      </c>
      <c r="AI238" s="1" t="s">
        <v>786</v>
      </c>
      <c r="AJ238" s="1" t="s">
        <v>89</v>
      </c>
      <c r="AK238" s="1" t="s">
        <v>83</v>
      </c>
      <c r="AL238" s="1" t="s">
        <v>110</v>
      </c>
      <c r="AM238" s="1" t="s">
        <v>100</v>
      </c>
      <c r="AN238" s="1" t="b">
        <v>0</v>
      </c>
      <c r="AO238" s="10" t="s">
        <v>787</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t="b">
        <v>0</v>
      </c>
      <c r="BI238" s="1" t="b">
        <v>0</v>
      </c>
      <c r="BJ238" s="1">
        <v>6</v>
      </c>
      <c r="BK238" s="1" t="s">
        <v>89</v>
      </c>
      <c r="BL238" s="1">
        <v>363</v>
      </c>
      <c r="BM238" s="1">
        <v>363</v>
      </c>
      <c r="BN238" s="1">
        <v>0</v>
      </c>
      <c r="BO238" s="1" t="b">
        <v>0</v>
      </c>
    </row>
    <row r="239" spans="1:67" ht="15.75" customHeight="1">
      <c r="A239" s="1">
        <v>237</v>
      </c>
      <c r="B239" s="1">
        <v>551</v>
      </c>
      <c r="C239" s="1">
        <v>140951</v>
      </c>
      <c r="D239" s="1" t="s">
        <v>780</v>
      </c>
      <c r="E239" s="1" t="s">
        <v>781</v>
      </c>
      <c r="F239" s="1" t="s">
        <v>782</v>
      </c>
      <c r="G239" s="1" t="s">
        <v>736</v>
      </c>
      <c r="H239" s="1" t="s">
        <v>783</v>
      </c>
      <c r="I239" s="1" t="s">
        <v>70</v>
      </c>
      <c r="J239" s="1" t="s">
        <v>564</v>
      </c>
      <c r="K239" s="8" t="s">
        <v>784</v>
      </c>
      <c r="L239" s="1">
        <v>-81.093849000000006</v>
      </c>
      <c r="M239" s="1">
        <v>32.072963000000001</v>
      </c>
      <c r="N239" s="1">
        <v>-81.093849000000006</v>
      </c>
      <c r="O239" s="1">
        <v>32.072963000000001</v>
      </c>
      <c r="P239" s="1">
        <v>36410</v>
      </c>
      <c r="Q239" s="1">
        <v>56372</v>
      </c>
      <c r="R239" s="1">
        <v>56372</v>
      </c>
      <c r="S239" s="1">
        <v>52952</v>
      </c>
      <c r="T239" s="1">
        <v>52952</v>
      </c>
      <c r="U239" s="1">
        <v>42017</v>
      </c>
      <c r="V239" s="1">
        <v>42017</v>
      </c>
      <c r="W239" s="1">
        <v>2</v>
      </c>
      <c r="X239" s="1">
        <v>2</v>
      </c>
      <c r="Y239" s="1">
        <v>5</v>
      </c>
      <c r="Z239" s="1">
        <v>2</v>
      </c>
      <c r="AA239" s="1">
        <v>2</v>
      </c>
      <c r="AB239" s="1">
        <v>72</v>
      </c>
      <c r="AC239" s="1">
        <v>10005</v>
      </c>
      <c r="AD239" s="1" t="s">
        <v>123</v>
      </c>
      <c r="AE239" s="1" t="b">
        <v>0</v>
      </c>
      <c r="AF239" s="1" t="s">
        <v>785</v>
      </c>
      <c r="AG239" s="1" t="s">
        <v>788</v>
      </c>
      <c r="AH239" s="1" t="s">
        <v>90</v>
      </c>
      <c r="AI239" s="1" t="s">
        <v>789</v>
      </c>
      <c r="AJ239" s="1" t="s">
        <v>224</v>
      </c>
      <c r="AK239" s="1" t="s">
        <v>83</v>
      </c>
      <c r="AL239" s="1" t="s">
        <v>36</v>
      </c>
      <c r="AM239" s="1" t="s">
        <v>100</v>
      </c>
      <c r="AN239" s="1" t="b">
        <v>0</v>
      </c>
      <c r="AO239" s="10" t="s">
        <v>790</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t="b">
        <v>0</v>
      </c>
      <c r="BI239" s="1" t="b">
        <v>0</v>
      </c>
      <c r="BJ239" s="1">
        <v>6</v>
      </c>
      <c r="BK239" s="1" t="s">
        <v>117</v>
      </c>
      <c r="BL239" s="1">
        <v>363</v>
      </c>
      <c r="BM239" s="1">
        <v>363</v>
      </c>
      <c r="BN239" s="1">
        <v>0</v>
      </c>
      <c r="BO239" s="1" t="b">
        <v>0</v>
      </c>
    </row>
    <row r="240" spans="1:67" ht="15.75" customHeight="1">
      <c r="A240" s="1">
        <v>238</v>
      </c>
      <c r="B240" s="1">
        <v>552</v>
      </c>
      <c r="C240" s="1">
        <v>140951</v>
      </c>
      <c r="D240" s="1" t="s">
        <v>780</v>
      </c>
      <c r="E240" s="1" t="s">
        <v>781</v>
      </c>
      <c r="F240" s="1" t="s">
        <v>782</v>
      </c>
      <c r="G240" s="1" t="s">
        <v>736</v>
      </c>
      <c r="H240" s="1" t="s">
        <v>783</v>
      </c>
      <c r="I240" s="1" t="s">
        <v>70</v>
      </c>
      <c r="J240" s="1" t="s">
        <v>564</v>
      </c>
      <c r="K240" s="8" t="s">
        <v>784</v>
      </c>
      <c r="L240" s="1">
        <v>-81.093849000000006</v>
      </c>
      <c r="M240" s="1">
        <v>32.072963000000001</v>
      </c>
      <c r="N240" s="1">
        <v>-81.093849000000006</v>
      </c>
      <c r="O240" s="1">
        <v>32.072963000000001</v>
      </c>
      <c r="P240" s="1">
        <v>36410</v>
      </c>
      <c r="Q240" s="1">
        <v>56372</v>
      </c>
      <c r="R240" s="1">
        <v>56372</v>
      </c>
      <c r="S240" s="1">
        <v>52952</v>
      </c>
      <c r="T240" s="1">
        <v>52952</v>
      </c>
      <c r="U240" s="1">
        <v>42017</v>
      </c>
      <c r="V240" s="1">
        <v>42017</v>
      </c>
      <c r="W240" s="1">
        <v>2</v>
      </c>
      <c r="X240" s="1">
        <v>2</v>
      </c>
      <c r="Y240" s="1">
        <v>5</v>
      </c>
      <c r="Z240" s="1">
        <v>2</v>
      </c>
      <c r="AA240" s="1">
        <v>2</v>
      </c>
      <c r="AB240" s="1">
        <v>72</v>
      </c>
      <c r="AC240" s="1">
        <v>10005</v>
      </c>
      <c r="AD240" s="1" t="s">
        <v>123</v>
      </c>
      <c r="AE240" s="1" t="b">
        <v>0</v>
      </c>
      <c r="AF240" s="1" t="s">
        <v>785</v>
      </c>
      <c r="AG240" s="1" t="s">
        <v>788</v>
      </c>
      <c r="AH240" s="1" t="s">
        <v>90</v>
      </c>
      <c r="AI240" s="1" t="s">
        <v>791</v>
      </c>
      <c r="AJ240" s="1" t="s">
        <v>224</v>
      </c>
      <c r="AK240" s="1" t="s">
        <v>79</v>
      </c>
      <c r="AL240" s="1" t="s">
        <v>36</v>
      </c>
      <c r="AM240" s="1" t="s">
        <v>100</v>
      </c>
      <c r="AN240" s="1" t="b">
        <v>0</v>
      </c>
      <c r="AO240" s="10" t="s">
        <v>792</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t="b">
        <v>0</v>
      </c>
      <c r="BI240" s="1" t="b">
        <v>0</v>
      </c>
      <c r="BJ240" s="1">
        <v>6</v>
      </c>
      <c r="BK240" s="1" t="s">
        <v>117</v>
      </c>
      <c r="BL240" s="1">
        <v>363</v>
      </c>
      <c r="BM240" s="1">
        <v>363</v>
      </c>
      <c r="BN240" s="1">
        <v>0</v>
      </c>
      <c r="BO240" s="1" t="b">
        <v>0</v>
      </c>
    </row>
    <row r="241" spans="1:67" ht="15.75" customHeight="1">
      <c r="A241" s="1">
        <v>239</v>
      </c>
      <c r="B241" s="1">
        <v>553</v>
      </c>
      <c r="C241" s="1">
        <v>140951</v>
      </c>
      <c r="D241" s="1" t="s">
        <v>780</v>
      </c>
      <c r="E241" s="1" t="s">
        <v>781</v>
      </c>
      <c r="F241" s="1" t="s">
        <v>782</v>
      </c>
      <c r="G241" s="1" t="s">
        <v>736</v>
      </c>
      <c r="H241" s="1" t="s">
        <v>783</v>
      </c>
      <c r="I241" s="1" t="s">
        <v>70</v>
      </c>
      <c r="J241" s="1" t="s">
        <v>564</v>
      </c>
      <c r="K241" s="8" t="s">
        <v>784</v>
      </c>
      <c r="L241" s="1">
        <v>-81.093849000000006</v>
      </c>
      <c r="M241" s="1">
        <v>32.072963000000001</v>
      </c>
      <c r="N241" s="1">
        <v>-81.093849000000006</v>
      </c>
      <c r="O241" s="1">
        <v>32.072963000000001</v>
      </c>
      <c r="P241" s="1">
        <v>36410</v>
      </c>
      <c r="Q241" s="1">
        <v>56372</v>
      </c>
      <c r="R241" s="1">
        <v>56372</v>
      </c>
      <c r="S241" s="1">
        <v>52952</v>
      </c>
      <c r="T241" s="1">
        <v>52952</v>
      </c>
      <c r="U241" s="1">
        <v>42017</v>
      </c>
      <c r="V241" s="1">
        <v>42017</v>
      </c>
      <c r="W241" s="1">
        <v>2</v>
      </c>
      <c r="X241" s="1">
        <v>2</v>
      </c>
      <c r="Y241" s="1">
        <v>5</v>
      </c>
      <c r="Z241" s="1">
        <v>2</v>
      </c>
      <c r="AA241" s="1">
        <v>2</v>
      </c>
      <c r="AB241" s="1">
        <v>72</v>
      </c>
      <c r="AC241" s="1">
        <v>10005</v>
      </c>
      <c r="AD241" s="1" t="s">
        <v>123</v>
      </c>
      <c r="AE241" s="1" t="b">
        <v>0</v>
      </c>
      <c r="AF241" s="1" t="s">
        <v>785</v>
      </c>
      <c r="AG241" s="1" t="s">
        <v>788</v>
      </c>
      <c r="AH241" s="1" t="s">
        <v>90</v>
      </c>
      <c r="AI241" s="1" t="s">
        <v>793</v>
      </c>
      <c r="AJ241" s="1" t="s">
        <v>224</v>
      </c>
      <c r="AK241" s="1" t="s">
        <v>79</v>
      </c>
      <c r="AL241" s="1" t="s">
        <v>36</v>
      </c>
      <c r="AM241" s="1" t="s">
        <v>100</v>
      </c>
      <c r="AN241" s="1" t="b">
        <v>0</v>
      </c>
      <c r="AO241" s="10" t="s">
        <v>794</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t="b">
        <v>0</v>
      </c>
      <c r="BI241" s="1" t="b">
        <v>0</v>
      </c>
      <c r="BJ241" s="1">
        <v>6</v>
      </c>
      <c r="BK241" s="1" t="s">
        <v>117</v>
      </c>
      <c r="BL241" s="1">
        <v>363</v>
      </c>
      <c r="BM241" s="1">
        <v>363</v>
      </c>
      <c r="BN241" s="1">
        <v>0</v>
      </c>
      <c r="BO241" s="1" t="b">
        <v>0</v>
      </c>
    </row>
    <row r="242" spans="1:67" ht="15.75" customHeight="1">
      <c r="A242" s="1">
        <v>240</v>
      </c>
      <c r="B242" s="1">
        <v>554</v>
      </c>
      <c r="C242" s="1">
        <v>140951</v>
      </c>
      <c r="D242" s="1" t="s">
        <v>780</v>
      </c>
      <c r="E242" s="1" t="s">
        <v>781</v>
      </c>
      <c r="F242" s="1" t="s">
        <v>782</v>
      </c>
      <c r="G242" s="1" t="s">
        <v>736</v>
      </c>
      <c r="H242" s="1" t="s">
        <v>783</v>
      </c>
      <c r="I242" s="1" t="s">
        <v>70</v>
      </c>
      <c r="J242" s="1" t="s">
        <v>564</v>
      </c>
      <c r="K242" s="8" t="s">
        <v>784</v>
      </c>
      <c r="L242" s="1">
        <v>-81.093849000000006</v>
      </c>
      <c r="M242" s="1">
        <v>32.072963000000001</v>
      </c>
      <c r="N242" s="1">
        <v>-81.093849000000006</v>
      </c>
      <c r="O242" s="1">
        <v>32.072963000000001</v>
      </c>
      <c r="P242" s="1">
        <v>36410</v>
      </c>
      <c r="Q242" s="1">
        <v>56372</v>
      </c>
      <c r="R242" s="1">
        <v>56372</v>
      </c>
      <c r="S242" s="1">
        <v>52952</v>
      </c>
      <c r="T242" s="1">
        <v>52952</v>
      </c>
      <c r="U242" s="1">
        <v>42017</v>
      </c>
      <c r="V242" s="1">
        <v>42017</v>
      </c>
      <c r="W242" s="1">
        <v>2</v>
      </c>
      <c r="X242" s="1">
        <v>2</v>
      </c>
      <c r="Y242" s="1">
        <v>5</v>
      </c>
      <c r="Z242" s="1">
        <v>2</v>
      </c>
      <c r="AA242" s="1">
        <v>2</v>
      </c>
      <c r="AB242" s="1">
        <v>72</v>
      </c>
      <c r="AC242" s="1">
        <v>10005</v>
      </c>
      <c r="AD242" s="1" t="s">
        <v>123</v>
      </c>
      <c r="AE242" s="1" t="b">
        <v>0</v>
      </c>
      <c r="AF242" s="1" t="s">
        <v>785</v>
      </c>
      <c r="AG242" s="1" t="s">
        <v>89</v>
      </c>
      <c r="AH242" s="1" t="s">
        <v>90</v>
      </c>
      <c r="AI242" s="1" t="s">
        <v>172</v>
      </c>
      <c r="AJ242" s="1" t="s">
        <v>89</v>
      </c>
      <c r="AK242" s="1" t="s">
        <v>79</v>
      </c>
      <c r="AL242" s="1" t="s">
        <v>36</v>
      </c>
      <c r="AM242" s="1" t="s">
        <v>92</v>
      </c>
      <c r="AN242" s="1" t="b">
        <v>0</v>
      </c>
      <c r="AO242" s="10" t="s">
        <v>795</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t="b">
        <v>1</v>
      </c>
      <c r="BI242" s="1" t="b">
        <v>0</v>
      </c>
      <c r="BJ242" s="1">
        <v>6</v>
      </c>
      <c r="BK242" s="1" t="s">
        <v>89</v>
      </c>
      <c r="BL242" s="1">
        <v>363</v>
      </c>
      <c r="BM242" s="1">
        <v>363</v>
      </c>
      <c r="BN242" s="1">
        <v>0</v>
      </c>
      <c r="BO242" s="1" t="b">
        <v>0</v>
      </c>
    </row>
    <row r="243" spans="1:67" ht="15.75" customHeight="1">
      <c r="A243" s="1">
        <v>241</v>
      </c>
      <c r="B243" s="1">
        <v>555</v>
      </c>
      <c r="C243" s="1">
        <v>140951</v>
      </c>
      <c r="D243" s="1" t="s">
        <v>780</v>
      </c>
      <c r="E243" s="1" t="s">
        <v>781</v>
      </c>
      <c r="F243" s="1" t="s">
        <v>782</v>
      </c>
      <c r="G243" s="1" t="s">
        <v>736</v>
      </c>
      <c r="H243" s="1" t="s">
        <v>783</v>
      </c>
      <c r="I243" s="1" t="s">
        <v>70</v>
      </c>
      <c r="J243" s="1" t="s">
        <v>564</v>
      </c>
      <c r="K243" s="8" t="s">
        <v>784</v>
      </c>
      <c r="L243" s="1">
        <v>-81.093849000000006</v>
      </c>
      <c r="M243" s="1">
        <v>32.072963000000001</v>
      </c>
      <c r="N243" s="1">
        <v>-81.093849000000006</v>
      </c>
      <c r="O243" s="1">
        <v>32.072963000000001</v>
      </c>
      <c r="P243" s="1">
        <v>36410</v>
      </c>
      <c r="Q243" s="1">
        <v>56372</v>
      </c>
      <c r="R243" s="1">
        <v>56372</v>
      </c>
      <c r="S243" s="1">
        <v>52952</v>
      </c>
      <c r="T243" s="1">
        <v>52952</v>
      </c>
      <c r="U243" s="1">
        <v>42017</v>
      </c>
      <c r="V243" s="1">
        <v>42017</v>
      </c>
      <c r="W243" s="1">
        <v>2</v>
      </c>
      <c r="X243" s="1">
        <v>2</v>
      </c>
      <c r="Y243" s="1">
        <v>5</v>
      </c>
      <c r="Z243" s="1">
        <v>2</v>
      </c>
      <c r="AA243" s="1">
        <v>2</v>
      </c>
      <c r="AB243" s="1">
        <v>72</v>
      </c>
      <c r="AC243" s="1">
        <v>10005</v>
      </c>
      <c r="AD243" s="1" t="s">
        <v>123</v>
      </c>
      <c r="AE243" s="1" t="b">
        <v>0</v>
      </c>
      <c r="AF243" s="1" t="s">
        <v>785</v>
      </c>
      <c r="AG243" s="1" t="s">
        <v>417</v>
      </c>
      <c r="AH243" s="1" t="s">
        <v>90</v>
      </c>
      <c r="AI243" s="1" t="s">
        <v>418</v>
      </c>
      <c r="AJ243" s="1" t="s">
        <v>114</v>
      </c>
      <c r="AK243" s="1" t="s">
        <v>79</v>
      </c>
      <c r="AL243" s="1" t="s">
        <v>36</v>
      </c>
      <c r="AM243" s="1" t="s">
        <v>100</v>
      </c>
      <c r="AN243" s="1" t="b">
        <v>0</v>
      </c>
      <c r="AO243" s="10" t="s">
        <v>796</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t="b">
        <v>0</v>
      </c>
      <c r="BI243" s="1" t="b">
        <v>0</v>
      </c>
      <c r="BJ243" s="1">
        <v>6</v>
      </c>
      <c r="BK243" s="1" t="s">
        <v>117</v>
      </c>
      <c r="BL243" s="1">
        <v>363</v>
      </c>
      <c r="BM243" s="1">
        <v>363</v>
      </c>
      <c r="BN243" s="1">
        <v>0</v>
      </c>
      <c r="BO243" s="1" t="b">
        <v>0</v>
      </c>
    </row>
    <row r="244" spans="1:67" ht="15.75" customHeight="1">
      <c r="A244" s="1">
        <v>242</v>
      </c>
      <c r="B244" s="1">
        <v>556</v>
      </c>
      <c r="C244" s="1">
        <v>140942</v>
      </c>
      <c r="D244" s="12" t="s">
        <v>797</v>
      </c>
      <c r="E244" s="1" t="s">
        <v>798</v>
      </c>
      <c r="F244" s="1" t="s">
        <v>782</v>
      </c>
      <c r="G244" s="1" t="s">
        <v>736</v>
      </c>
      <c r="H244" s="1" t="s">
        <v>799</v>
      </c>
      <c r="I244" s="1" t="s">
        <v>70</v>
      </c>
      <c r="J244" s="1" t="s">
        <v>564</v>
      </c>
      <c r="K244" s="8" t="s">
        <v>800</v>
      </c>
      <c r="L244" s="1">
        <v>-81.114752999999993</v>
      </c>
      <c r="M244" s="1">
        <v>32.023210999999897</v>
      </c>
      <c r="N244" s="1">
        <v>-81.093849000000006</v>
      </c>
      <c r="O244" s="1">
        <v>32.072963000000001</v>
      </c>
      <c r="P244" s="1">
        <v>2744</v>
      </c>
      <c r="Q244" s="19">
        <v>16284</v>
      </c>
      <c r="R244" s="19">
        <v>18420</v>
      </c>
      <c r="S244" s="1">
        <v>16284</v>
      </c>
      <c r="T244" s="1">
        <v>18420</v>
      </c>
      <c r="U244" s="1">
        <v>6474</v>
      </c>
      <c r="V244" s="1">
        <v>8610</v>
      </c>
      <c r="W244" s="1">
        <v>2</v>
      </c>
      <c r="X244" s="1">
        <v>2</v>
      </c>
      <c r="Y244" s="1">
        <v>5</v>
      </c>
      <c r="Z244" s="1">
        <v>4</v>
      </c>
      <c r="AA244" s="1">
        <v>1</v>
      </c>
      <c r="AB244" s="9">
        <v>100</v>
      </c>
      <c r="AC244" s="1">
        <v>3938</v>
      </c>
      <c r="AD244" s="1" t="s">
        <v>73</v>
      </c>
      <c r="AE244" s="1" t="b">
        <v>0</v>
      </c>
      <c r="AF244" s="12" t="s">
        <v>244</v>
      </c>
      <c r="AG244" s="9" t="s">
        <v>801</v>
      </c>
      <c r="AH244" s="1" t="s">
        <v>320</v>
      </c>
      <c r="AI244" s="1" t="s">
        <v>802</v>
      </c>
      <c r="AJ244" s="1" t="s">
        <v>224</v>
      </c>
      <c r="AK244" s="1" t="s">
        <v>250</v>
      </c>
      <c r="AL244" s="1" t="s">
        <v>36</v>
      </c>
      <c r="AM244" s="1" t="s">
        <v>100</v>
      </c>
      <c r="AN244" s="1" t="b">
        <v>0</v>
      </c>
      <c r="AO244" s="10" t="s">
        <v>803</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t="b">
        <v>0</v>
      </c>
      <c r="BI244" s="1" t="b">
        <v>0</v>
      </c>
      <c r="BJ244" s="1">
        <v>3</v>
      </c>
      <c r="BK244" s="1" t="s">
        <v>117</v>
      </c>
      <c r="BL244" s="1">
        <v>363</v>
      </c>
      <c r="BM244" s="1">
        <v>363</v>
      </c>
      <c r="BN244" s="1">
        <v>0</v>
      </c>
      <c r="BO244" s="1" t="b">
        <v>0</v>
      </c>
    </row>
    <row r="245" spans="1:67" ht="15.75" customHeight="1">
      <c r="A245" s="1">
        <v>243</v>
      </c>
      <c r="B245" s="1">
        <v>557</v>
      </c>
      <c r="C245" s="1">
        <v>140942</v>
      </c>
      <c r="D245" s="12" t="s">
        <v>797</v>
      </c>
      <c r="E245" s="1" t="s">
        <v>798</v>
      </c>
      <c r="F245" s="1" t="s">
        <v>782</v>
      </c>
      <c r="G245" s="1" t="s">
        <v>736</v>
      </c>
      <c r="H245" s="1" t="s">
        <v>799</v>
      </c>
      <c r="I245" s="1" t="s">
        <v>70</v>
      </c>
      <c r="J245" s="1" t="s">
        <v>564</v>
      </c>
      <c r="K245" s="8" t="s">
        <v>800</v>
      </c>
      <c r="L245" s="1">
        <v>-81.114752999999993</v>
      </c>
      <c r="M245" s="1">
        <v>32.023210999999897</v>
      </c>
      <c r="N245" s="1">
        <v>-81.093849000000006</v>
      </c>
      <c r="O245" s="1">
        <v>32.072963000000001</v>
      </c>
      <c r="P245" s="1">
        <v>2744</v>
      </c>
      <c r="Q245" s="19">
        <v>16284</v>
      </c>
      <c r="R245" s="19">
        <v>18420</v>
      </c>
      <c r="S245" s="1">
        <v>16284</v>
      </c>
      <c r="T245" s="1">
        <v>18420</v>
      </c>
      <c r="U245" s="1">
        <v>6474</v>
      </c>
      <c r="V245" s="1">
        <v>8610</v>
      </c>
      <c r="W245" s="1">
        <v>2</v>
      </c>
      <c r="X245" s="1">
        <v>2</v>
      </c>
      <c r="Y245" s="1">
        <v>5</v>
      </c>
      <c r="Z245" s="1">
        <v>4</v>
      </c>
      <c r="AA245" s="1">
        <v>1</v>
      </c>
      <c r="AB245" s="9">
        <v>100</v>
      </c>
      <c r="AC245" s="1">
        <v>3938</v>
      </c>
      <c r="AD245" s="1" t="s">
        <v>73</v>
      </c>
      <c r="AE245" s="1" t="b">
        <v>0</v>
      </c>
      <c r="AF245" s="12" t="s">
        <v>244</v>
      </c>
      <c r="AG245" s="9" t="s">
        <v>801</v>
      </c>
      <c r="AH245" s="1" t="s">
        <v>320</v>
      </c>
      <c r="AI245" s="1" t="s">
        <v>804</v>
      </c>
      <c r="AJ245" s="1" t="s">
        <v>224</v>
      </c>
      <c r="AK245" s="13" t="s">
        <v>225</v>
      </c>
      <c r="AL245" s="13" t="s">
        <v>225</v>
      </c>
      <c r="AM245" s="1" t="s">
        <v>100</v>
      </c>
      <c r="AN245" s="1" t="b">
        <v>0</v>
      </c>
      <c r="AO245" s="10" t="s">
        <v>805</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t="b">
        <v>0</v>
      </c>
      <c r="BI245" s="1" t="b">
        <v>0</v>
      </c>
      <c r="BJ245" s="1">
        <v>3</v>
      </c>
      <c r="BK245" s="1" t="s">
        <v>117</v>
      </c>
      <c r="BL245" s="1">
        <v>363</v>
      </c>
      <c r="BM245" s="1">
        <v>363</v>
      </c>
      <c r="BN245" s="1">
        <v>0</v>
      </c>
      <c r="BO245" s="1" t="b">
        <v>0</v>
      </c>
    </row>
    <row r="246" spans="1:67" ht="15.75" customHeight="1">
      <c r="A246" s="1">
        <v>244</v>
      </c>
      <c r="B246" s="1">
        <v>558</v>
      </c>
      <c r="C246" s="1">
        <v>140942</v>
      </c>
      <c r="D246" s="12" t="s">
        <v>797</v>
      </c>
      <c r="E246" s="1" t="s">
        <v>798</v>
      </c>
      <c r="F246" s="1" t="s">
        <v>782</v>
      </c>
      <c r="G246" s="1" t="s">
        <v>736</v>
      </c>
      <c r="H246" s="1" t="s">
        <v>799</v>
      </c>
      <c r="I246" s="1" t="s">
        <v>70</v>
      </c>
      <c r="J246" s="1" t="s">
        <v>564</v>
      </c>
      <c r="K246" s="8" t="s">
        <v>800</v>
      </c>
      <c r="L246" s="1">
        <v>-81.114752999999993</v>
      </c>
      <c r="M246" s="1">
        <v>32.023210999999897</v>
      </c>
      <c r="N246" s="1">
        <v>-81.093849000000006</v>
      </c>
      <c r="O246" s="1">
        <v>32.072963000000001</v>
      </c>
      <c r="P246" s="1">
        <v>2744</v>
      </c>
      <c r="Q246" s="19">
        <v>16284</v>
      </c>
      <c r="R246" s="19">
        <v>18420</v>
      </c>
      <c r="S246" s="1">
        <v>16284</v>
      </c>
      <c r="T246" s="1">
        <v>18420</v>
      </c>
      <c r="U246" s="1">
        <v>6474</v>
      </c>
      <c r="V246" s="1">
        <v>8610</v>
      </c>
      <c r="W246" s="1">
        <v>2</v>
      </c>
      <c r="X246" s="1">
        <v>2</v>
      </c>
      <c r="Y246" s="1">
        <v>5</v>
      </c>
      <c r="Z246" s="1">
        <v>4</v>
      </c>
      <c r="AA246" s="1">
        <v>1</v>
      </c>
      <c r="AB246" s="9">
        <v>100</v>
      </c>
      <c r="AC246" s="1">
        <v>3938</v>
      </c>
      <c r="AD246" s="1" t="s">
        <v>73</v>
      </c>
      <c r="AE246" s="1" t="b">
        <v>0</v>
      </c>
      <c r="AF246" s="12" t="s">
        <v>244</v>
      </c>
      <c r="AG246" s="9" t="s">
        <v>801</v>
      </c>
      <c r="AH246" s="1" t="s">
        <v>320</v>
      </c>
      <c r="AI246" s="1" t="s">
        <v>806</v>
      </c>
      <c r="AJ246" s="1" t="s">
        <v>224</v>
      </c>
      <c r="AK246" s="13" t="s">
        <v>225</v>
      </c>
      <c r="AL246" s="13" t="s">
        <v>225</v>
      </c>
      <c r="AM246" s="1" t="s">
        <v>100</v>
      </c>
      <c r="AN246" s="1" t="b">
        <v>0</v>
      </c>
      <c r="AO246" s="10" t="s">
        <v>807</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t="b">
        <v>0</v>
      </c>
      <c r="BI246" s="1" t="b">
        <v>0</v>
      </c>
      <c r="BJ246" s="1">
        <v>3</v>
      </c>
      <c r="BK246" s="1" t="s">
        <v>117</v>
      </c>
      <c r="BL246" s="1">
        <v>363</v>
      </c>
      <c r="BM246" s="1">
        <v>363</v>
      </c>
      <c r="BN246" s="1">
        <v>0</v>
      </c>
      <c r="BO246" s="1" t="b">
        <v>0</v>
      </c>
    </row>
    <row r="247" spans="1:67" ht="15.75" customHeight="1">
      <c r="A247" s="1">
        <v>245</v>
      </c>
      <c r="B247" s="1">
        <v>789</v>
      </c>
      <c r="C247" s="1">
        <v>139959</v>
      </c>
      <c r="D247" s="1" t="s">
        <v>808</v>
      </c>
      <c r="E247" s="1" t="s">
        <v>809</v>
      </c>
      <c r="F247" s="1" t="s">
        <v>810</v>
      </c>
      <c r="G247" s="1" t="s">
        <v>736</v>
      </c>
      <c r="H247" s="1">
        <v>30602</v>
      </c>
      <c r="I247" s="1" t="s">
        <v>70</v>
      </c>
      <c r="J247" s="1" t="s">
        <v>564</v>
      </c>
      <c r="K247" s="8" t="s">
        <v>811</v>
      </c>
      <c r="L247" s="1">
        <v>-83.374038999999996</v>
      </c>
      <c r="M247" s="1">
        <v>33.956262000000002</v>
      </c>
      <c r="N247" s="1">
        <v>-83.374038999999996</v>
      </c>
      <c r="O247" s="1">
        <v>33.956262000000002</v>
      </c>
      <c r="P247" s="1">
        <v>11818</v>
      </c>
      <c r="Q247" s="1">
        <v>26404</v>
      </c>
      <c r="R247" s="1">
        <v>44978</v>
      </c>
      <c r="S247" s="1">
        <v>24840</v>
      </c>
      <c r="T247" s="1">
        <v>43414</v>
      </c>
      <c r="U247" s="1">
        <v>16884</v>
      </c>
      <c r="V247" s="1">
        <v>35458</v>
      </c>
      <c r="W247" s="1">
        <v>2</v>
      </c>
      <c r="X247" s="1">
        <v>2</v>
      </c>
      <c r="Y247" s="1">
        <v>5</v>
      </c>
      <c r="Z247" s="1">
        <v>1</v>
      </c>
      <c r="AA247" s="1">
        <v>1</v>
      </c>
      <c r="AB247" s="1">
        <v>54</v>
      </c>
      <c r="AC247" s="1">
        <v>27951</v>
      </c>
      <c r="AD247" s="1" t="s">
        <v>73</v>
      </c>
      <c r="AE247" s="1" t="b">
        <v>1</v>
      </c>
      <c r="AF247" s="1" t="s">
        <v>812</v>
      </c>
      <c r="AG247" s="9" t="s">
        <v>244</v>
      </c>
      <c r="AH247" s="1" t="s">
        <v>90</v>
      </c>
      <c r="AI247" s="1" t="s">
        <v>146</v>
      </c>
      <c r="AJ247" s="1" t="s">
        <v>94</v>
      </c>
      <c r="AK247" s="1" t="s">
        <v>83</v>
      </c>
      <c r="AL247" s="1" t="s">
        <v>36</v>
      </c>
      <c r="AM247" s="1" t="s">
        <v>96</v>
      </c>
      <c r="AN247" s="1" t="b">
        <v>0</v>
      </c>
      <c r="AO247" s="10" t="s">
        <v>813</v>
      </c>
      <c r="AP247" s="1">
        <v>2</v>
      </c>
      <c r="AQ247" s="1">
        <v>0</v>
      </c>
      <c r="AR247" s="1">
        <v>0</v>
      </c>
      <c r="AS247" s="1">
        <v>0</v>
      </c>
      <c r="AT247" s="1">
        <v>0</v>
      </c>
      <c r="AU247" s="1">
        <v>0</v>
      </c>
      <c r="AV247" s="1">
        <v>0</v>
      </c>
      <c r="AW247" s="1">
        <v>0</v>
      </c>
      <c r="AX247" s="1">
        <v>0</v>
      </c>
      <c r="AY247" s="1">
        <v>1</v>
      </c>
      <c r="AZ247" s="1">
        <v>0</v>
      </c>
      <c r="BA247" s="1">
        <v>0</v>
      </c>
      <c r="BB247" s="1">
        <v>1</v>
      </c>
      <c r="BC247" s="1">
        <v>0</v>
      </c>
      <c r="BD247" s="1">
        <v>0</v>
      </c>
      <c r="BE247" s="1">
        <v>0</v>
      </c>
      <c r="BF247" s="1">
        <v>0</v>
      </c>
      <c r="BG247" s="1">
        <v>0</v>
      </c>
      <c r="BH247" s="1" t="b">
        <v>1</v>
      </c>
      <c r="BI247" s="1" t="b">
        <v>0</v>
      </c>
      <c r="BJ247" s="1">
        <v>5</v>
      </c>
      <c r="BK247" s="1" t="s">
        <v>94</v>
      </c>
      <c r="BL247" s="1">
        <v>363</v>
      </c>
      <c r="BM247" s="1">
        <v>363</v>
      </c>
      <c r="BN247" s="1">
        <v>0</v>
      </c>
      <c r="BO247" s="1" t="b">
        <v>0</v>
      </c>
    </row>
    <row r="248" spans="1:67" ht="15.75" customHeight="1">
      <c r="A248" s="1">
        <v>246</v>
      </c>
      <c r="B248" s="1">
        <v>790</v>
      </c>
      <c r="C248" s="1">
        <v>139959</v>
      </c>
      <c r="D248" s="1" t="s">
        <v>808</v>
      </c>
      <c r="E248" s="1" t="s">
        <v>809</v>
      </c>
      <c r="F248" s="1" t="s">
        <v>810</v>
      </c>
      <c r="G248" s="1" t="s">
        <v>736</v>
      </c>
      <c r="H248" s="1">
        <v>30602</v>
      </c>
      <c r="I248" s="1" t="s">
        <v>70</v>
      </c>
      <c r="J248" s="1" t="s">
        <v>564</v>
      </c>
      <c r="K248" s="8" t="s">
        <v>811</v>
      </c>
      <c r="L248" s="1">
        <v>-83.374038999999996</v>
      </c>
      <c r="M248" s="1">
        <v>33.956262000000002</v>
      </c>
      <c r="N248" s="1">
        <v>-83.374038999999996</v>
      </c>
      <c r="O248" s="1">
        <v>33.956262000000002</v>
      </c>
      <c r="P248" s="1">
        <v>11818</v>
      </c>
      <c r="Q248" s="1">
        <v>26404</v>
      </c>
      <c r="R248" s="1">
        <v>44978</v>
      </c>
      <c r="S248" s="1">
        <v>24840</v>
      </c>
      <c r="T248" s="1">
        <v>43414</v>
      </c>
      <c r="U248" s="1">
        <v>16884</v>
      </c>
      <c r="V248" s="1">
        <v>35458</v>
      </c>
      <c r="W248" s="1">
        <v>2</v>
      </c>
      <c r="X248" s="1">
        <v>2</v>
      </c>
      <c r="Y248" s="1">
        <v>5</v>
      </c>
      <c r="Z248" s="1">
        <v>1</v>
      </c>
      <c r="AA248" s="1">
        <v>1</v>
      </c>
      <c r="AB248" s="1">
        <v>54</v>
      </c>
      <c r="AC248" s="1">
        <v>27951</v>
      </c>
      <c r="AD248" s="1" t="s">
        <v>73</v>
      </c>
      <c r="AE248" s="1" t="b">
        <v>1</v>
      </c>
      <c r="AF248" s="1" t="s">
        <v>812</v>
      </c>
      <c r="AG248" s="9" t="s">
        <v>244</v>
      </c>
      <c r="AH248" s="1" t="s">
        <v>90</v>
      </c>
      <c r="AI248" s="1" t="s">
        <v>814</v>
      </c>
      <c r="AJ248" s="1" t="s">
        <v>78</v>
      </c>
      <c r="AK248" s="1" t="s">
        <v>79</v>
      </c>
      <c r="AL248" s="1" t="s">
        <v>36</v>
      </c>
      <c r="AM248" s="1" t="s">
        <v>80</v>
      </c>
      <c r="AN248" s="1" t="b">
        <v>0</v>
      </c>
      <c r="AO248" s="10" t="s">
        <v>815</v>
      </c>
      <c r="AP248" s="1">
        <v>0</v>
      </c>
      <c r="AQ248" s="1">
        <v>0</v>
      </c>
      <c r="AR248" s="1">
        <v>0</v>
      </c>
      <c r="AS248" s="1">
        <v>1</v>
      </c>
      <c r="AT248" s="1">
        <v>0</v>
      </c>
      <c r="AU248" s="1">
        <v>0</v>
      </c>
      <c r="AV248" s="1">
        <v>1</v>
      </c>
      <c r="AW248" s="1">
        <v>0</v>
      </c>
      <c r="AX248" s="1">
        <v>0</v>
      </c>
      <c r="AY248" s="1">
        <v>0</v>
      </c>
      <c r="AZ248" s="1">
        <v>0</v>
      </c>
      <c r="BA248" s="1">
        <v>0</v>
      </c>
      <c r="BB248" s="1">
        <v>0</v>
      </c>
      <c r="BC248" s="1">
        <v>0</v>
      </c>
      <c r="BD248" s="1">
        <v>0</v>
      </c>
      <c r="BE248" s="1">
        <v>0</v>
      </c>
      <c r="BF248" s="1">
        <v>0</v>
      </c>
      <c r="BG248" s="1">
        <v>0</v>
      </c>
      <c r="BH248" s="1" t="b">
        <v>1</v>
      </c>
      <c r="BI248" s="1" t="b">
        <v>0</v>
      </c>
      <c r="BJ248" s="1">
        <v>5</v>
      </c>
      <c r="BK248" s="1" t="s">
        <v>78</v>
      </c>
      <c r="BL248" s="1">
        <v>363</v>
      </c>
      <c r="BM248" s="1">
        <v>363</v>
      </c>
      <c r="BN248" s="1">
        <v>1</v>
      </c>
      <c r="BO248" s="1" t="b">
        <v>1</v>
      </c>
    </row>
    <row r="249" spans="1:67" ht="15.75" customHeight="1">
      <c r="A249" s="1">
        <v>247</v>
      </c>
      <c r="B249" s="1">
        <v>791</v>
      </c>
      <c r="C249" s="1">
        <v>139959</v>
      </c>
      <c r="D249" s="1" t="s">
        <v>808</v>
      </c>
      <c r="E249" s="1" t="s">
        <v>809</v>
      </c>
      <c r="F249" s="1" t="s">
        <v>810</v>
      </c>
      <c r="G249" s="1" t="s">
        <v>736</v>
      </c>
      <c r="H249" s="1">
        <v>30602</v>
      </c>
      <c r="I249" s="1" t="s">
        <v>70</v>
      </c>
      <c r="J249" s="1" t="s">
        <v>564</v>
      </c>
      <c r="K249" s="8" t="s">
        <v>811</v>
      </c>
      <c r="L249" s="1">
        <v>-83.374038999999996</v>
      </c>
      <c r="M249" s="1">
        <v>33.956262000000002</v>
      </c>
      <c r="N249" s="1">
        <v>-83.374038999999996</v>
      </c>
      <c r="O249" s="1">
        <v>33.956262000000002</v>
      </c>
      <c r="P249" s="1">
        <v>11818</v>
      </c>
      <c r="Q249" s="1">
        <v>26404</v>
      </c>
      <c r="R249" s="1">
        <v>44978</v>
      </c>
      <c r="S249" s="1">
        <v>24840</v>
      </c>
      <c r="T249" s="1">
        <v>43414</v>
      </c>
      <c r="U249" s="1">
        <v>16884</v>
      </c>
      <c r="V249" s="1">
        <v>35458</v>
      </c>
      <c r="W249" s="1">
        <v>2</v>
      </c>
      <c r="X249" s="1">
        <v>2</v>
      </c>
      <c r="Y249" s="1">
        <v>5</v>
      </c>
      <c r="Z249" s="1">
        <v>1</v>
      </c>
      <c r="AA249" s="1">
        <v>1</v>
      </c>
      <c r="AB249" s="1">
        <v>54</v>
      </c>
      <c r="AC249" s="1">
        <v>27951</v>
      </c>
      <c r="AD249" s="1" t="s">
        <v>73</v>
      </c>
      <c r="AE249" s="1" t="b">
        <v>1</v>
      </c>
      <c r="AF249" s="1" t="s">
        <v>812</v>
      </c>
      <c r="AG249" s="9" t="s">
        <v>244</v>
      </c>
      <c r="AH249" s="1" t="s">
        <v>90</v>
      </c>
      <c r="AI249" s="1" t="s">
        <v>700</v>
      </c>
      <c r="AJ249" s="1" t="s">
        <v>224</v>
      </c>
      <c r="AK249" s="1" t="s">
        <v>79</v>
      </c>
      <c r="AL249" s="1" t="s">
        <v>36</v>
      </c>
      <c r="AM249" s="1" t="s">
        <v>100</v>
      </c>
      <c r="AN249" s="1" t="b">
        <v>0</v>
      </c>
      <c r="AO249" s="10" t="s">
        <v>816</v>
      </c>
      <c r="AP249" s="1">
        <v>2</v>
      </c>
      <c r="AQ249" s="1">
        <v>0</v>
      </c>
      <c r="AR249" s="1">
        <v>0</v>
      </c>
      <c r="AS249" s="1">
        <v>1</v>
      </c>
      <c r="AT249" s="1">
        <v>0</v>
      </c>
      <c r="AU249" s="1">
        <v>0</v>
      </c>
      <c r="AV249" s="1">
        <v>1</v>
      </c>
      <c r="AW249" s="1">
        <v>0</v>
      </c>
      <c r="AX249" s="1">
        <v>0</v>
      </c>
      <c r="AY249" s="1">
        <v>0</v>
      </c>
      <c r="AZ249" s="1">
        <v>0</v>
      </c>
      <c r="BA249" s="1">
        <v>0</v>
      </c>
      <c r="BB249" s="1">
        <v>0</v>
      </c>
      <c r="BC249" s="1">
        <v>0</v>
      </c>
      <c r="BD249" s="1">
        <v>0</v>
      </c>
      <c r="BE249" s="1">
        <v>0</v>
      </c>
      <c r="BF249" s="1">
        <v>0</v>
      </c>
      <c r="BG249" s="1">
        <v>2</v>
      </c>
      <c r="BH249" s="1" t="b">
        <v>0</v>
      </c>
      <c r="BI249" s="1" t="b">
        <v>0</v>
      </c>
      <c r="BJ249" s="1">
        <v>5</v>
      </c>
      <c r="BK249" s="1" t="s">
        <v>117</v>
      </c>
      <c r="BL249" s="1">
        <v>363</v>
      </c>
      <c r="BM249" s="1">
        <v>363</v>
      </c>
      <c r="BN249" s="1">
        <v>1</v>
      </c>
      <c r="BO249" s="1" t="b">
        <v>1</v>
      </c>
    </row>
    <row r="250" spans="1:67" ht="15.75" customHeight="1">
      <c r="A250" s="1">
        <v>248</v>
      </c>
      <c r="B250" s="1">
        <v>792</v>
      </c>
      <c r="C250" s="1">
        <v>139959</v>
      </c>
      <c r="D250" s="1" t="s">
        <v>808</v>
      </c>
      <c r="E250" s="1" t="s">
        <v>809</v>
      </c>
      <c r="F250" s="1" t="s">
        <v>810</v>
      </c>
      <c r="G250" s="1" t="s">
        <v>736</v>
      </c>
      <c r="H250" s="1">
        <v>30602</v>
      </c>
      <c r="I250" s="1" t="s">
        <v>70</v>
      </c>
      <c r="J250" s="1" t="s">
        <v>564</v>
      </c>
      <c r="K250" s="8" t="s">
        <v>811</v>
      </c>
      <c r="L250" s="1">
        <v>-83.374038999999996</v>
      </c>
      <c r="M250" s="1">
        <v>33.956262000000002</v>
      </c>
      <c r="N250" s="1">
        <v>-83.374038999999996</v>
      </c>
      <c r="O250" s="1">
        <v>33.956262000000002</v>
      </c>
      <c r="P250" s="1">
        <v>11818</v>
      </c>
      <c r="Q250" s="1">
        <v>26404</v>
      </c>
      <c r="R250" s="1">
        <v>44978</v>
      </c>
      <c r="S250" s="1">
        <v>24840</v>
      </c>
      <c r="T250" s="1">
        <v>43414</v>
      </c>
      <c r="U250" s="1">
        <v>16884</v>
      </c>
      <c r="V250" s="1">
        <v>35458</v>
      </c>
      <c r="W250" s="1">
        <v>2</v>
      </c>
      <c r="X250" s="1">
        <v>2</v>
      </c>
      <c r="Y250" s="1">
        <v>5</v>
      </c>
      <c r="Z250" s="1">
        <v>1</v>
      </c>
      <c r="AA250" s="1">
        <v>1</v>
      </c>
      <c r="AB250" s="1">
        <v>54</v>
      </c>
      <c r="AC250" s="1">
        <v>27951</v>
      </c>
      <c r="AD250" s="1" t="s">
        <v>73</v>
      </c>
      <c r="AE250" s="1" t="b">
        <v>1</v>
      </c>
      <c r="AF250" s="1" t="s">
        <v>812</v>
      </c>
      <c r="AG250" s="9" t="s">
        <v>244</v>
      </c>
      <c r="AH250" s="1" t="s">
        <v>90</v>
      </c>
      <c r="AI250" s="1" t="s">
        <v>95</v>
      </c>
      <c r="AJ250" s="1" t="s">
        <v>94</v>
      </c>
      <c r="AK250" s="1" t="s">
        <v>79</v>
      </c>
      <c r="AL250" s="1" t="s">
        <v>36</v>
      </c>
      <c r="AM250" s="1" t="s">
        <v>96</v>
      </c>
      <c r="AN250" s="1" t="b">
        <v>0</v>
      </c>
      <c r="AO250" s="10" t="s">
        <v>817</v>
      </c>
      <c r="AP250" s="1">
        <v>0</v>
      </c>
      <c r="AQ250" s="1">
        <v>0</v>
      </c>
      <c r="AR250" s="1">
        <v>0</v>
      </c>
      <c r="AS250" s="1">
        <v>0</v>
      </c>
      <c r="AT250" s="1">
        <v>0</v>
      </c>
      <c r="AU250" s="1">
        <v>0</v>
      </c>
      <c r="AV250" s="1">
        <v>0</v>
      </c>
      <c r="AW250" s="1">
        <v>0</v>
      </c>
      <c r="AX250" s="1">
        <v>0</v>
      </c>
      <c r="AY250" s="1">
        <v>0</v>
      </c>
      <c r="AZ250" s="1">
        <v>0</v>
      </c>
      <c r="BA250" s="1">
        <v>0</v>
      </c>
      <c r="BB250" s="1">
        <v>0</v>
      </c>
      <c r="BC250" s="1">
        <v>0</v>
      </c>
      <c r="BD250" s="1">
        <v>0</v>
      </c>
      <c r="BE250" s="1">
        <v>0</v>
      </c>
      <c r="BF250" s="1">
        <v>0</v>
      </c>
      <c r="BG250" s="1">
        <v>0</v>
      </c>
      <c r="BH250" s="1" t="b">
        <v>1</v>
      </c>
      <c r="BI250" s="1" t="b">
        <v>0</v>
      </c>
      <c r="BJ250" s="1">
        <v>5</v>
      </c>
      <c r="BK250" s="1" t="s">
        <v>94</v>
      </c>
      <c r="BL250" s="1">
        <v>363</v>
      </c>
      <c r="BM250" s="1">
        <v>363</v>
      </c>
      <c r="BN250" s="1">
        <v>0</v>
      </c>
      <c r="BO250" s="1" t="b">
        <v>0</v>
      </c>
    </row>
    <row r="251" spans="1:67" ht="15.75" customHeight="1">
      <c r="A251" s="1">
        <v>249</v>
      </c>
      <c r="B251" s="1">
        <v>793</v>
      </c>
      <c r="C251" s="1">
        <v>139959</v>
      </c>
      <c r="D251" s="1" t="s">
        <v>808</v>
      </c>
      <c r="E251" s="1" t="s">
        <v>809</v>
      </c>
      <c r="F251" s="1" t="s">
        <v>810</v>
      </c>
      <c r="G251" s="1" t="s">
        <v>736</v>
      </c>
      <c r="H251" s="1">
        <v>30602</v>
      </c>
      <c r="I251" s="1" t="s">
        <v>70</v>
      </c>
      <c r="J251" s="1" t="s">
        <v>564</v>
      </c>
      <c r="K251" s="8" t="s">
        <v>811</v>
      </c>
      <c r="L251" s="1">
        <v>-83.374038999999996</v>
      </c>
      <c r="M251" s="1">
        <v>33.956262000000002</v>
      </c>
      <c r="N251" s="1">
        <v>-83.374038999999996</v>
      </c>
      <c r="O251" s="1">
        <v>33.956262000000002</v>
      </c>
      <c r="P251" s="1">
        <v>11818</v>
      </c>
      <c r="Q251" s="1">
        <v>26404</v>
      </c>
      <c r="R251" s="1">
        <v>44978</v>
      </c>
      <c r="S251" s="1">
        <v>24840</v>
      </c>
      <c r="T251" s="1">
        <v>43414</v>
      </c>
      <c r="U251" s="1">
        <v>16884</v>
      </c>
      <c r="V251" s="1">
        <v>35458</v>
      </c>
      <c r="W251" s="1">
        <v>2</v>
      </c>
      <c r="X251" s="1">
        <v>2</v>
      </c>
      <c r="Y251" s="1">
        <v>5</v>
      </c>
      <c r="Z251" s="1">
        <v>1</v>
      </c>
      <c r="AA251" s="1">
        <v>1</v>
      </c>
      <c r="AB251" s="1">
        <v>54</v>
      </c>
      <c r="AC251" s="1">
        <v>27951</v>
      </c>
      <c r="AD251" s="1" t="s">
        <v>73</v>
      </c>
      <c r="AE251" s="1" t="b">
        <v>1</v>
      </c>
      <c r="AF251" s="1" t="s">
        <v>812</v>
      </c>
      <c r="AG251" s="9" t="s">
        <v>244</v>
      </c>
      <c r="AH251" s="1" t="s">
        <v>90</v>
      </c>
      <c r="AI251" s="1" t="s">
        <v>818</v>
      </c>
      <c r="AJ251" s="1" t="s">
        <v>78</v>
      </c>
      <c r="AK251" s="1" t="s">
        <v>179</v>
      </c>
      <c r="AL251" s="1" t="s">
        <v>179</v>
      </c>
      <c r="AM251" s="1" t="s">
        <v>100</v>
      </c>
      <c r="AN251" s="1" t="b">
        <v>0</v>
      </c>
      <c r="AO251" s="10" t="s">
        <v>819</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t="b">
        <v>0</v>
      </c>
      <c r="BI251" s="1" t="b">
        <v>0</v>
      </c>
      <c r="BJ251" s="1">
        <v>5</v>
      </c>
      <c r="BK251" s="1" t="s">
        <v>78</v>
      </c>
      <c r="BL251" s="1">
        <v>363</v>
      </c>
      <c r="BM251" s="1">
        <v>363</v>
      </c>
      <c r="BN251" s="1">
        <v>0</v>
      </c>
      <c r="BO251" s="1" t="b">
        <v>0</v>
      </c>
    </row>
    <row r="252" spans="1:67" ht="15.75" customHeight="1">
      <c r="A252" s="1">
        <v>250</v>
      </c>
      <c r="B252" s="1">
        <v>796</v>
      </c>
      <c r="C252" s="1">
        <v>141574</v>
      </c>
      <c r="D252" s="1" t="s">
        <v>820</v>
      </c>
      <c r="E252" s="1" t="s">
        <v>821</v>
      </c>
      <c r="F252" s="1" t="s">
        <v>822</v>
      </c>
      <c r="G252" s="1" t="s">
        <v>823</v>
      </c>
      <c r="H252" s="1" t="s">
        <v>824</v>
      </c>
      <c r="I252" s="1" t="s">
        <v>167</v>
      </c>
      <c r="J252" s="1" t="s">
        <v>242</v>
      </c>
      <c r="K252" s="8" t="s">
        <v>825</v>
      </c>
      <c r="L252" s="1">
        <v>-157.81897900000001</v>
      </c>
      <c r="M252" s="1">
        <v>21.298597999999998</v>
      </c>
      <c r="N252" s="1">
        <v>-157.81897900000001</v>
      </c>
      <c r="O252" s="1">
        <v>21.298597999999998</v>
      </c>
      <c r="P252" s="1">
        <v>11754</v>
      </c>
      <c r="Q252" s="1">
        <v>29518</v>
      </c>
      <c r="R252" s="1">
        <v>51550</v>
      </c>
      <c r="S252" s="1">
        <v>29518</v>
      </c>
      <c r="T252" s="1">
        <v>51550</v>
      </c>
      <c r="U252" s="1">
        <v>15500</v>
      </c>
      <c r="V252" s="1">
        <v>37532</v>
      </c>
      <c r="W252" s="1">
        <v>2</v>
      </c>
      <c r="X252" s="1">
        <v>2</v>
      </c>
      <c r="Y252" s="1">
        <v>8</v>
      </c>
      <c r="Z252" s="1">
        <v>1</v>
      </c>
      <c r="AA252" s="1">
        <v>1</v>
      </c>
      <c r="AB252" s="1">
        <v>85</v>
      </c>
      <c r="AC252" s="1">
        <v>13132</v>
      </c>
      <c r="AD252" s="1" t="s">
        <v>73</v>
      </c>
      <c r="AE252" s="1" t="b">
        <v>1</v>
      </c>
      <c r="AF252" s="1" t="s">
        <v>370</v>
      </c>
      <c r="AG252" s="1" t="s">
        <v>323</v>
      </c>
      <c r="AH252" s="1" t="s">
        <v>204</v>
      </c>
      <c r="AI252" s="1" t="s">
        <v>77</v>
      </c>
      <c r="AJ252" s="1" t="s">
        <v>78</v>
      </c>
      <c r="AK252" s="1" t="s">
        <v>79</v>
      </c>
      <c r="AL252" s="1" t="s">
        <v>36</v>
      </c>
      <c r="AM252" s="1" t="s">
        <v>80</v>
      </c>
      <c r="AN252" s="1" t="b">
        <v>0</v>
      </c>
      <c r="AO252" s="10" t="s">
        <v>826</v>
      </c>
      <c r="AP252" s="1">
        <v>0</v>
      </c>
      <c r="AQ252" s="1">
        <v>0</v>
      </c>
      <c r="AR252" s="1">
        <v>0</v>
      </c>
      <c r="AS252" s="1">
        <v>0</v>
      </c>
      <c r="AT252" s="1">
        <v>0</v>
      </c>
      <c r="AU252" s="1">
        <v>0</v>
      </c>
      <c r="AV252" s="1">
        <v>0</v>
      </c>
      <c r="AW252" s="1">
        <v>0</v>
      </c>
      <c r="AX252" s="1">
        <v>0</v>
      </c>
      <c r="AY252" s="1">
        <v>0</v>
      </c>
      <c r="AZ252" s="1">
        <v>0</v>
      </c>
      <c r="BA252" s="1">
        <v>0</v>
      </c>
      <c r="BB252" s="1">
        <v>0</v>
      </c>
      <c r="BC252" s="1">
        <v>0</v>
      </c>
      <c r="BD252" s="1">
        <v>0</v>
      </c>
      <c r="BE252" s="1">
        <v>0</v>
      </c>
      <c r="BF252" s="1">
        <v>0</v>
      </c>
      <c r="BG252" s="1">
        <v>0</v>
      </c>
      <c r="BH252" s="1" t="b">
        <v>1</v>
      </c>
      <c r="BI252" s="1" t="b">
        <v>0</v>
      </c>
      <c r="BJ252" s="1">
        <v>4</v>
      </c>
      <c r="BK252" s="1" t="s">
        <v>78</v>
      </c>
      <c r="BL252" s="1">
        <v>210</v>
      </c>
      <c r="BM252" s="1">
        <v>210</v>
      </c>
      <c r="BN252" s="1">
        <v>0</v>
      </c>
      <c r="BO252" s="1" t="b">
        <v>0</v>
      </c>
    </row>
    <row r="253" spans="1:67" ht="15.75" customHeight="1">
      <c r="A253" s="1">
        <v>251</v>
      </c>
      <c r="B253" s="1">
        <v>797</v>
      </c>
      <c r="C253" s="1">
        <v>141574</v>
      </c>
      <c r="D253" s="1" t="s">
        <v>820</v>
      </c>
      <c r="E253" s="1" t="s">
        <v>821</v>
      </c>
      <c r="F253" s="1" t="s">
        <v>822</v>
      </c>
      <c r="G253" s="1" t="s">
        <v>823</v>
      </c>
      <c r="H253" s="1" t="s">
        <v>824</v>
      </c>
      <c r="I253" s="1" t="s">
        <v>167</v>
      </c>
      <c r="J253" s="1" t="s">
        <v>242</v>
      </c>
      <c r="K253" s="8" t="s">
        <v>825</v>
      </c>
      <c r="L253" s="1">
        <v>-157.81897900000001</v>
      </c>
      <c r="M253" s="1">
        <v>21.298597999999998</v>
      </c>
      <c r="N253" s="1">
        <v>-157.81897900000001</v>
      </c>
      <c r="O253" s="1">
        <v>21.298597999999998</v>
      </c>
      <c r="P253" s="1">
        <v>11754</v>
      </c>
      <c r="Q253" s="1">
        <v>29518</v>
      </c>
      <c r="R253" s="1">
        <v>51550</v>
      </c>
      <c r="S253" s="1">
        <v>29518</v>
      </c>
      <c r="T253" s="1">
        <v>51550</v>
      </c>
      <c r="U253" s="1">
        <v>15500</v>
      </c>
      <c r="V253" s="1">
        <v>37532</v>
      </c>
      <c r="W253" s="1">
        <v>2</v>
      </c>
      <c r="X253" s="1">
        <v>2</v>
      </c>
      <c r="Y253" s="1">
        <v>8</v>
      </c>
      <c r="Z253" s="1">
        <v>1</v>
      </c>
      <c r="AA253" s="1">
        <v>1</v>
      </c>
      <c r="AB253" s="1">
        <v>85</v>
      </c>
      <c r="AC253" s="1">
        <v>13132</v>
      </c>
      <c r="AD253" s="1" t="s">
        <v>73</v>
      </c>
      <c r="AE253" s="1" t="b">
        <v>1</v>
      </c>
      <c r="AF253" s="1" t="s">
        <v>370</v>
      </c>
      <c r="AG253" s="1" t="s">
        <v>323</v>
      </c>
      <c r="AH253" s="1" t="s">
        <v>204</v>
      </c>
      <c r="AI253" s="1" t="s">
        <v>667</v>
      </c>
      <c r="AJ253" s="1" t="s">
        <v>78</v>
      </c>
      <c r="AK253" s="1" t="s">
        <v>179</v>
      </c>
      <c r="AL253" s="1" t="s">
        <v>179</v>
      </c>
      <c r="AM253" s="1" t="s">
        <v>100</v>
      </c>
      <c r="AN253" s="1" t="b">
        <v>0</v>
      </c>
      <c r="AO253" s="10" t="s">
        <v>827</v>
      </c>
      <c r="AP253" s="1">
        <v>0</v>
      </c>
      <c r="AQ253" s="1">
        <v>0</v>
      </c>
      <c r="AR253" s="1">
        <v>0</v>
      </c>
      <c r="AS253" s="1">
        <v>0</v>
      </c>
      <c r="AT253" s="1">
        <v>0</v>
      </c>
      <c r="AU253" s="1">
        <v>0</v>
      </c>
      <c r="AV253" s="1">
        <v>0</v>
      </c>
      <c r="AW253" s="1">
        <v>0</v>
      </c>
      <c r="AX253" s="1">
        <v>0</v>
      </c>
      <c r="AY253" s="1">
        <v>0</v>
      </c>
      <c r="AZ253" s="1">
        <v>0</v>
      </c>
      <c r="BA253" s="1">
        <v>0</v>
      </c>
      <c r="BB253" s="1">
        <v>0</v>
      </c>
      <c r="BC253" s="1">
        <v>0</v>
      </c>
      <c r="BD253" s="1">
        <v>0</v>
      </c>
      <c r="BE253" s="1">
        <v>0</v>
      </c>
      <c r="BF253" s="1">
        <v>0</v>
      </c>
      <c r="BG253" s="1">
        <v>0</v>
      </c>
      <c r="BH253" s="1" t="b">
        <v>0</v>
      </c>
      <c r="BI253" s="1" t="b">
        <v>0</v>
      </c>
      <c r="BJ253" s="1">
        <v>4</v>
      </c>
      <c r="BK253" s="1" t="s">
        <v>78</v>
      </c>
      <c r="BL253" s="1">
        <v>210</v>
      </c>
      <c r="BM253" s="1">
        <v>210</v>
      </c>
      <c r="BN253" s="1">
        <v>0</v>
      </c>
      <c r="BO253" s="1" t="b">
        <v>0</v>
      </c>
    </row>
    <row r="254" spans="1:67" ht="15.75" customHeight="1">
      <c r="A254" s="1">
        <v>252</v>
      </c>
      <c r="B254" s="1">
        <v>798</v>
      </c>
      <c r="C254" s="1">
        <v>141574</v>
      </c>
      <c r="D254" s="1" t="s">
        <v>820</v>
      </c>
      <c r="E254" s="1" t="s">
        <v>821</v>
      </c>
      <c r="F254" s="1" t="s">
        <v>822</v>
      </c>
      <c r="G254" s="1" t="s">
        <v>823</v>
      </c>
      <c r="H254" s="1" t="s">
        <v>824</v>
      </c>
      <c r="I254" s="1" t="s">
        <v>167</v>
      </c>
      <c r="J254" s="1" t="s">
        <v>242</v>
      </c>
      <c r="K254" s="8" t="s">
        <v>825</v>
      </c>
      <c r="L254" s="1">
        <v>-157.81897900000001</v>
      </c>
      <c r="M254" s="1">
        <v>21.298597999999998</v>
      </c>
      <c r="N254" s="1">
        <v>-157.81897900000001</v>
      </c>
      <c r="O254" s="1">
        <v>21.298597999999998</v>
      </c>
      <c r="P254" s="1">
        <v>11754</v>
      </c>
      <c r="Q254" s="1">
        <v>29518</v>
      </c>
      <c r="R254" s="1">
        <v>51550</v>
      </c>
      <c r="S254" s="1">
        <v>29518</v>
      </c>
      <c r="T254" s="1">
        <v>51550</v>
      </c>
      <c r="U254" s="1">
        <v>15500</v>
      </c>
      <c r="V254" s="1">
        <v>37532</v>
      </c>
      <c r="W254" s="1">
        <v>2</v>
      </c>
      <c r="X254" s="1">
        <v>2</v>
      </c>
      <c r="Y254" s="1">
        <v>8</v>
      </c>
      <c r="Z254" s="1">
        <v>1</v>
      </c>
      <c r="AA254" s="1">
        <v>1</v>
      </c>
      <c r="AB254" s="1">
        <v>85</v>
      </c>
      <c r="AC254" s="1">
        <v>13132</v>
      </c>
      <c r="AD254" s="1" t="s">
        <v>73</v>
      </c>
      <c r="AE254" s="1" t="b">
        <v>1</v>
      </c>
      <c r="AF254" s="1" t="s">
        <v>245</v>
      </c>
      <c r="AG254" s="1" t="s">
        <v>89</v>
      </c>
      <c r="AH254" s="1" t="s">
        <v>90</v>
      </c>
      <c r="AI254" s="1" t="s">
        <v>95</v>
      </c>
      <c r="AJ254" s="1" t="s">
        <v>94</v>
      </c>
      <c r="AK254" s="1" t="s">
        <v>79</v>
      </c>
      <c r="AL254" s="1" t="s">
        <v>36</v>
      </c>
      <c r="AM254" s="1" t="s">
        <v>96</v>
      </c>
      <c r="AN254" s="1" t="b">
        <v>0</v>
      </c>
      <c r="AO254" s="10" t="s">
        <v>828</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t="b">
        <v>1</v>
      </c>
      <c r="BI254" s="1" t="b">
        <v>0</v>
      </c>
      <c r="BJ254" s="1">
        <v>4</v>
      </c>
      <c r="BK254" s="1" t="s">
        <v>94</v>
      </c>
      <c r="BL254" s="1">
        <v>210</v>
      </c>
      <c r="BM254" s="1">
        <v>210</v>
      </c>
      <c r="BN254" s="1">
        <v>0</v>
      </c>
      <c r="BO254" s="1" t="b">
        <v>0</v>
      </c>
    </row>
    <row r="255" spans="1:67" ht="15.75" customHeight="1">
      <c r="A255" s="1">
        <v>253</v>
      </c>
      <c r="B255" s="1">
        <v>799</v>
      </c>
      <c r="C255" s="1">
        <v>141574</v>
      </c>
      <c r="D255" s="1" t="s">
        <v>820</v>
      </c>
      <c r="E255" s="1" t="s">
        <v>821</v>
      </c>
      <c r="F255" s="1" t="s">
        <v>822</v>
      </c>
      <c r="G255" s="1" t="s">
        <v>823</v>
      </c>
      <c r="H255" s="1" t="s">
        <v>824</v>
      </c>
      <c r="I255" s="1" t="s">
        <v>167</v>
      </c>
      <c r="J255" s="1" t="s">
        <v>242</v>
      </c>
      <c r="K255" s="8" t="s">
        <v>825</v>
      </c>
      <c r="L255" s="1">
        <v>-157.81897900000001</v>
      </c>
      <c r="M255" s="1">
        <v>21.298597999999998</v>
      </c>
      <c r="N255" s="1">
        <v>-157.81897900000001</v>
      </c>
      <c r="O255" s="1">
        <v>21.298597999999998</v>
      </c>
      <c r="P255" s="1">
        <v>11754</v>
      </c>
      <c r="Q255" s="1">
        <v>29518</v>
      </c>
      <c r="R255" s="1">
        <v>51550</v>
      </c>
      <c r="S255" s="1">
        <v>29518</v>
      </c>
      <c r="T255" s="1">
        <v>51550</v>
      </c>
      <c r="U255" s="1">
        <v>15500</v>
      </c>
      <c r="V255" s="1">
        <v>37532</v>
      </c>
      <c r="W255" s="1">
        <v>2</v>
      </c>
      <c r="X255" s="1">
        <v>2</v>
      </c>
      <c r="Y255" s="1">
        <v>8</v>
      </c>
      <c r="Z255" s="1">
        <v>1</v>
      </c>
      <c r="AA255" s="1">
        <v>1</v>
      </c>
      <c r="AB255" s="1">
        <v>85</v>
      </c>
      <c r="AC255" s="1">
        <v>13132</v>
      </c>
      <c r="AD255" s="1" t="s">
        <v>73</v>
      </c>
      <c r="AE255" s="1" t="b">
        <v>1</v>
      </c>
      <c r="AF255" s="1" t="s">
        <v>245</v>
      </c>
      <c r="AG255" s="1" t="s">
        <v>89</v>
      </c>
      <c r="AH255" s="1" t="s">
        <v>90</v>
      </c>
      <c r="AI255" s="1" t="s">
        <v>405</v>
      </c>
      <c r="AJ255" s="1" t="s">
        <v>89</v>
      </c>
      <c r="AK255" s="1" t="s">
        <v>179</v>
      </c>
      <c r="AL255" s="1" t="s">
        <v>36</v>
      </c>
      <c r="AM255" s="1" t="s">
        <v>92</v>
      </c>
      <c r="AN255" s="1" t="b">
        <v>0</v>
      </c>
      <c r="AO255" s="10" t="s">
        <v>827</v>
      </c>
      <c r="AP255" s="1">
        <v>0</v>
      </c>
      <c r="AQ255" s="1">
        <v>0</v>
      </c>
      <c r="AR255" s="1">
        <v>0</v>
      </c>
      <c r="AS255" s="1">
        <v>0</v>
      </c>
      <c r="AT255" s="1">
        <v>0</v>
      </c>
      <c r="AU255" s="1">
        <v>0</v>
      </c>
      <c r="AV255" s="1">
        <v>0</v>
      </c>
      <c r="AW255" s="1">
        <v>0</v>
      </c>
      <c r="AX255" s="1">
        <v>0</v>
      </c>
      <c r="AY255" s="1">
        <v>0</v>
      </c>
      <c r="AZ255" s="1">
        <v>0</v>
      </c>
      <c r="BA255" s="1">
        <v>0</v>
      </c>
      <c r="BB255" s="1">
        <v>0</v>
      </c>
      <c r="BC255" s="1">
        <v>0</v>
      </c>
      <c r="BD255" s="1">
        <v>0</v>
      </c>
      <c r="BE255" s="1">
        <v>0</v>
      </c>
      <c r="BF255" s="1">
        <v>0</v>
      </c>
      <c r="BG255" s="1">
        <v>0</v>
      </c>
      <c r="BH255" s="1" t="b">
        <v>1</v>
      </c>
      <c r="BI255" s="1" t="b">
        <v>0</v>
      </c>
      <c r="BJ255" s="1">
        <v>4</v>
      </c>
      <c r="BK255" s="1" t="s">
        <v>89</v>
      </c>
      <c r="BL255" s="1">
        <v>210</v>
      </c>
      <c r="BM255" s="1">
        <v>210</v>
      </c>
      <c r="BN255" s="1">
        <v>0</v>
      </c>
      <c r="BO255" s="1" t="b">
        <v>0</v>
      </c>
    </row>
    <row r="256" spans="1:67" ht="15.75" customHeight="1">
      <c r="A256" s="1">
        <v>254</v>
      </c>
      <c r="B256" s="1">
        <v>288</v>
      </c>
      <c r="C256" s="1">
        <v>153603</v>
      </c>
      <c r="D256" s="1" t="s">
        <v>829</v>
      </c>
      <c r="E256" s="1" t="s">
        <v>830</v>
      </c>
      <c r="F256" s="1" t="s">
        <v>831</v>
      </c>
      <c r="G256" s="1" t="s">
        <v>832</v>
      </c>
      <c r="H256" s="1" t="s">
        <v>833</v>
      </c>
      <c r="I256" s="1" t="s">
        <v>834</v>
      </c>
      <c r="J256" s="1" t="s">
        <v>835</v>
      </c>
      <c r="K256" s="8" t="s">
        <v>836</v>
      </c>
      <c r="L256" s="1">
        <v>-93.648504000000003</v>
      </c>
      <c r="M256" s="1">
        <v>42.026212000000001</v>
      </c>
      <c r="N256" s="1">
        <v>-93.648504000000003</v>
      </c>
      <c r="O256" s="1">
        <v>42.026212000000001</v>
      </c>
      <c r="P256" s="1">
        <v>8636</v>
      </c>
      <c r="Q256" s="1">
        <v>20606</v>
      </c>
      <c r="R256" s="1">
        <v>34442</v>
      </c>
      <c r="S256" s="1">
        <v>20606</v>
      </c>
      <c r="T256" s="1">
        <v>34442</v>
      </c>
      <c r="U256" s="1">
        <v>12060</v>
      </c>
      <c r="V256" s="1">
        <v>25896</v>
      </c>
      <c r="W256" s="1">
        <v>2</v>
      </c>
      <c r="X256" s="1">
        <v>2</v>
      </c>
      <c r="Y256" s="1">
        <v>4</v>
      </c>
      <c r="Z256" s="1">
        <v>1</v>
      </c>
      <c r="AA256" s="1">
        <v>1</v>
      </c>
      <c r="AB256" s="1">
        <v>87</v>
      </c>
      <c r="AC256" s="1">
        <v>30671</v>
      </c>
      <c r="AD256" s="1" t="s">
        <v>73</v>
      </c>
      <c r="AE256" s="1" t="b">
        <v>1</v>
      </c>
      <c r="AF256" s="1" t="s">
        <v>739</v>
      </c>
      <c r="AG256" s="1" t="s">
        <v>89</v>
      </c>
      <c r="AH256" s="1" t="s">
        <v>159</v>
      </c>
      <c r="AI256" s="1" t="s">
        <v>91</v>
      </c>
      <c r="AJ256" s="1" t="s">
        <v>89</v>
      </c>
      <c r="AK256" s="1" t="s">
        <v>83</v>
      </c>
      <c r="AL256" s="1" t="s">
        <v>36</v>
      </c>
      <c r="AM256" s="1" t="s">
        <v>92</v>
      </c>
      <c r="AN256" s="1" t="b">
        <v>1</v>
      </c>
      <c r="AO256" s="10" t="s">
        <v>837</v>
      </c>
      <c r="AP256" s="1">
        <v>0</v>
      </c>
      <c r="AQ256" s="1">
        <v>0</v>
      </c>
      <c r="AR256" s="1">
        <v>0</v>
      </c>
      <c r="AS256" s="1">
        <v>0</v>
      </c>
      <c r="AT256" s="1">
        <v>0</v>
      </c>
      <c r="AU256" s="1">
        <v>0</v>
      </c>
      <c r="AV256" s="1">
        <v>0</v>
      </c>
      <c r="AW256" s="1">
        <v>0</v>
      </c>
      <c r="AX256" s="1">
        <v>0</v>
      </c>
      <c r="AY256" s="1">
        <v>0</v>
      </c>
      <c r="AZ256" s="1">
        <v>0</v>
      </c>
      <c r="BA256" s="1">
        <v>0</v>
      </c>
      <c r="BB256" s="1">
        <v>0</v>
      </c>
      <c r="BC256" s="1">
        <v>0</v>
      </c>
      <c r="BD256" s="1">
        <v>0</v>
      </c>
      <c r="BE256" s="1">
        <v>0</v>
      </c>
      <c r="BF256" s="1">
        <v>0</v>
      </c>
      <c r="BG256" s="1">
        <v>0</v>
      </c>
      <c r="BH256" s="1" t="b">
        <v>1</v>
      </c>
      <c r="BI256" s="1" t="b">
        <v>1</v>
      </c>
      <c r="BJ256" s="1">
        <v>14</v>
      </c>
      <c r="BK256" s="1" t="s">
        <v>89</v>
      </c>
      <c r="BL256" s="1">
        <v>253</v>
      </c>
      <c r="BM256" s="1">
        <v>253</v>
      </c>
      <c r="BN256" s="1">
        <v>0</v>
      </c>
      <c r="BO256" s="1" t="b">
        <v>0</v>
      </c>
    </row>
    <row r="257" spans="1:67" ht="15.75" customHeight="1">
      <c r="A257" s="1">
        <v>255</v>
      </c>
      <c r="B257" s="1">
        <v>289</v>
      </c>
      <c r="C257" s="1">
        <v>153603</v>
      </c>
      <c r="D257" s="1" t="s">
        <v>829</v>
      </c>
      <c r="E257" s="1" t="s">
        <v>830</v>
      </c>
      <c r="F257" s="1" t="s">
        <v>831</v>
      </c>
      <c r="G257" s="1" t="s">
        <v>832</v>
      </c>
      <c r="H257" s="1" t="s">
        <v>833</v>
      </c>
      <c r="I257" s="1" t="s">
        <v>834</v>
      </c>
      <c r="J257" s="1" t="s">
        <v>835</v>
      </c>
      <c r="K257" s="8" t="s">
        <v>836</v>
      </c>
      <c r="L257" s="1">
        <v>-93.648504000000003</v>
      </c>
      <c r="M257" s="1">
        <v>42.026212000000001</v>
      </c>
      <c r="N257" s="1">
        <v>-93.648504000000003</v>
      </c>
      <c r="O257" s="1">
        <v>42.026212000000001</v>
      </c>
      <c r="P257" s="1">
        <v>8636</v>
      </c>
      <c r="Q257" s="1">
        <v>20606</v>
      </c>
      <c r="R257" s="1">
        <v>34442</v>
      </c>
      <c r="S257" s="1">
        <v>20606</v>
      </c>
      <c r="T257" s="1">
        <v>34442</v>
      </c>
      <c r="U257" s="1">
        <v>12060</v>
      </c>
      <c r="V257" s="1">
        <v>25896</v>
      </c>
      <c r="W257" s="1">
        <v>2</v>
      </c>
      <c r="X257" s="1">
        <v>2</v>
      </c>
      <c r="Y257" s="1">
        <v>4</v>
      </c>
      <c r="Z257" s="1">
        <v>1</v>
      </c>
      <c r="AA257" s="1">
        <v>1</v>
      </c>
      <c r="AB257" s="1">
        <v>87</v>
      </c>
      <c r="AC257" s="1">
        <v>30671</v>
      </c>
      <c r="AD257" s="1" t="s">
        <v>73</v>
      </c>
      <c r="AE257" s="1" t="b">
        <v>1</v>
      </c>
      <c r="AF257" s="1" t="s">
        <v>739</v>
      </c>
      <c r="AG257" s="1" t="s">
        <v>94</v>
      </c>
      <c r="AH257" s="1" t="s">
        <v>159</v>
      </c>
      <c r="AI257" s="1" t="s">
        <v>146</v>
      </c>
      <c r="AJ257" s="1" t="s">
        <v>94</v>
      </c>
      <c r="AK257" s="1" t="s">
        <v>83</v>
      </c>
      <c r="AL257" s="1" t="s">
        <v>36</v>
      </c>
      <c r="AM257" s="1" t="s">
        <v>96</v>
      </c>
      <c r="AN257" s="1" t="b">
        <v>0</v>
      </c>
      <c r="AO257" s="10" t="s">
        <v>838</v>
      </c>
      <c r="AP257" s="1">
        <v>0</v>
      </c>
      <c r="AQ257" s="1">
        <v>0</v>
      </c>
      <c r="AR257" s="1">
        <v>0</v>
      </c>
      <c r="AS257" s="1">
        <v>0</v>
      </c>
      <c r="AT257" s="1">
        <v>0</v>
      </c>
      <c r="AU257" s="1">
        <v>0</v>
      </c>
      <c r="AV257" s="1">
        <v>0</v>
      </c>
      <c r="AW257" s="1">
        <v>0</v>
      </c>
      <c r="AX257" s="1">
        <v>0</v>
      </c>
      <c r="AY257" s="1">
        <v>0</v>
      </c>
      <c r="AZ257" s="1">
        <v>0</v>
      </c>
      <c r="BA257" s="1">
        <v>0</v>
      </c>
      <c r="BB257" s="1">
        <v>0</v>
      </c>
      <c r="BC257" s="1">
        <v>0</v>
      </c>
      <c r="BD257" s="1">
        <v>0</v>
      </c>
      <c r="BE257" s="1">
        <v>0</v>
      </c>
      <c r="BF257" s="1">
        <v>0</v>
      </c>
      <c r="BG257" s="1">
        <v>0</v>
      </c>
      <c r="BH257" s="1" t="b">
        <v>1</v>
      </c>
      <c r="BI257" s="1" t="b">
        <v>1</v>
      </c>
      <c r="BJ257" s="1">
        <v>14</v>
      </c>
      <c r="BK257" s="1" t="s">
        <v>94</v>
      </c>
      <c r="BL257" s="1">
        <v>253</v>
      </c>
      <c r="BM257" s="1">
        <v>253</v>
      </c>
      <c r="BN257" s="1">
        <v>0</v>
      </c>
      <c r="BO257" s="1" t="b">
        <v>0</v>
      </c>
    </row>
    <row r="258" spans="1:67" ht="15.75" customHeight="1">
      <c r="A258" s="1">
        <v>256</v>
      </c>
      <c r="B258" s="1">
        <v>290</v>
      </c>
      <c r="C258" s="1">
        <v>153603</v>
      </c>
      <c r="D258" s="1" t="s">
        <v>829</v>
      </c>
      <c r="E258" s="1" t="s">
        <v>830</v>
      </c>
      <c r="F258" s="1" t="s">
        <v>831</v>
      </c>
      <c r="G258" s="1" t="s">
        <v>832</v>
      </c>
      <c r="H258" s="1" t="s">
        <v>833</v>
      </c>
      <c r="I258" s="1" t="s">
        <v>834</v>
      </c>
      <c r="J258" s="1" t="s">
        <v>835</v>
      </c>
      <c r="K258" s="8" t="s">
        <v>836</v>
      </c>
      <c r="L258" s="1">
        <v>-93.648504000000003</v>
      </c>
      <c r="M258" s="1">
        <v>42.026212000000001</v>
      </c>
      <c r="N258" s="1">
        <v>-93.648504000000003</v>
      </c>
      <c r="O258" s="1">
        <v>42.026212000000001</v>
      </c>
      <c r="P258" s="1">
        <v>8636</v>
      </c>
      <c r="Q258" s="1">
        <v>20606</v>
      </c>
      <c r="R258" s="1">
        <v>34442</v>
      </c>
      <c r="S258" s="1">
        <v>20606</v>
      </c>
      <c r="T258" s="1">
        <v>34442</v>
      </c>
      <c r="U258" s="1">
        <v>12060</v>
      </c>
      <c r="V258" s="1">
        <v>25896</v>
      </c>
      <c r="W258" s="1">
        <v>2</v>
      </c>
      <c r="X258" s="1">
        <v>2</v>
      </c>
      <c r="Y258" s="1">
        <v>4</v>
      </c>
      <c r="Z258" s="1">
        <v>1</v>
      </c>
      <c r="AA258" s="1">
        <v>1</v>
      </c>
      <c r="AB258" s="1">
        <v>87</v>
      </c>
      <c r="AC258" s="1">
        <v>30671</v>
      </c>
      <c r="AD258" s="1" t="s">
        <v>73</v>
      </c>
      <c r="AE258" s="1" t="b">
        <v>1</v>
      </c>
      <c r="AF258" s="1" t="s">
        <v>739</v>
      </c>
      <c r="AG258" s="1" t="s">
        <v>75</v>
      </c>
      <c r="AH258" s="1" t="s">
        <v>159</v>
      </c>
      <c r="AI258" s="1" t="s">
        <v>839</v>
      </c>
      <c r="AJ258" s="1" t="s">
        <v>78</v>
      </c>
      <c r="AK258" s="1" t="s">
        <v>79</v>
      </c>
      <c r="AL258" s="1" t="s">
        <v>36</v>
      </c>
      <c r="AM258" s="1" t="s">
        <v>80</v>
      </c>
      <c r="AN258" s="1" t="b">
        <v>0</v>
      </c>
      <c r="AO258" s="10" t="s">
        <v>840</v>
      </c>
      <c r="AP258" s="1">
        <v>0</v>
      </c>
      <c r="AQ258" s="1">
        <v>0</v>
      </c>
      <c r="AR258" s="1">
        <v>4</v>
      </c>
      <c r="AS258" s="1">
        <v>1</v>
      </c>
      <c r="AT258" s="1">
        <v>1</v>
      </c>
      <c r="AU258" s="1">
        <v>0</v>
      </c>
      <c r="AV258" s="1">
        <v>0</v>
      </c>
      <c r="AW258" s="1">
        <v>0</v>
      </c>
      <c r="AX258" s="1">
        <v>0</v>
      </c>
      <c r="AY258" s="1">
        <v>1</v>
      </c>
      <c r="AZ258" s="1">
        <v>0</v>
      </c>
      <c r="BA258" s="1">
        <v>0</v>
      </c>
      <c r="BB258" s="1">
        <v>0</v>
      </c>
      <c r="BC258" s="1">
        <v>2</v>
      </c>
      <c r="BD258" s="1">
        <v>1</v>
      </c>
      <c r="BE258" s="1">
        <v>0</v>
      </c>
      <c r="BF258" s="1">
        <v>0</v>
      </c>
      <c r="BG258" s="1">
        <v>0</v>
      </c>
      <c r="BH258" s="1" t="b">
        <v>1</v>
      </c>
      <c r="BI258" s="1" t="b">
        <v>1</v>
      </c>
      <c r="BJ258" s="1">
        <v>14</v>
      </c>
      <c r="BK258" s="1" t="s">
        <v>78</v>
      </c>
      <c r="BL258" s="1">
        <v>253</v>
      </c>
      <c r="BM258" s="1">
        <v>253</v>
      </c>
      <c r="BN258" s="1">
        <v>5</v>
      </c>
      <c r="BO258" s="1" t="b">
        <v>1</v>
      </c>
    </row>
    <row r="259" spans="1:67" ht="15.75" customHeight="1">
      <c r="A259" s="1">
        <v>257</v>
      </c>
      <c r="B259" s="1">
        <v>291</v>
      </c>
      <c r="C259" s="1">
        <v>153603</v>
      </c>
      <c r="D259" s="1" t="s">
        <v>829</v>
      </c>
      <c r="E259" s="1" t="s">
        <v>830</v>
      </c>
      <c r="F259" s="1" t="s">
        <v>831</v>
      </c>
      <c r="G259" s="1" t="s">
        <v>832</v>
      </c>
      <c r="H259" s="1" t="s">
        <v>833</v>
      </c>
      <c r="I259" s="1" t="s">
        <v>834</v>
      </c>
      <c r="J259" s="1" t="s">
        <v>835</v>
      </c>
      <c r="K259" s="8" t="s">
        <v>836</v>
      </c>
      <c r="L259" s="1">
        <v>-93.648504000000003</v>
      </c>
      <c r="M259" s="1">
        <v>42.026212000000001</v>
      </c>
      <c r="N259" s="1">
        <v>-93.648504000000003</v>
      </c>
      <c r="O259" s="1">
        <v>42.026212000000001</v>
      </c>
      <c r="P259" s="1">
        <v>8636</v>
      </c>
      <c r="Q259" s="1">
        <v>20606</v>
      </c>
      <c r="R259" s="1">
        <v>34442</v>
      </c>
      <c r="S259" s="1">
        <v>20606</v>
      </c>
      <c r="T259" s="1">
        <v>34442</v>
      </c>
      <c r="U259" s="1">
        <v>12060</v>
      </c>
      <c r="V259" s="1">
        <v>25896</v>
      </c>
      <c r="W259" s="1">
        <v>2</v>
      </c>
      <c r="X259" s="1">
        <v>2</v>
      </c>
      <c r="Y259" s="1">
        <v>4</v>
      </c>
      <c r="Z259" s="1">
        <v>1</v>
      </c>
      <c r="AA259" s="1">
        <v>1</v>
      </c>
      <c r="AB259" s="1">
        <v>87</v>
      </c>
      <c r="AC259" s="1">
        <v>30671</v>
      </c>
      <c r="AD259" s="1" t="s">
        <v>73</v>
      </c>
      <c r="AE259" s="1" t="b">
        <v>1</v>
      </c>
      <c r="AF259" s="1" t="s">
        <v>841</v>
      </c>
      <c r="AG259" s="1" t="s">
        <v>75</v>
      </c>
      <c r="AH259" s="1" t="s">
        <v>159</v>
      </c>
      <c r="AI259" s="1" t="s">
        <v>218</v>
      </c>
      <c r="AJ259" s="1" t="s">
        <v>219</v>
      </c>
      <c r="AK259" s="1" t="s">
        <v>79</v>
      </c>
      <c r="AL259" s="1" t="s">
        <v>36</v>
      </c>
      <c r="AM259" s="1" t="s">
        <v>100</v>
      </c>
      <c r="AN259" s="1" t="b">
        <v>0</v>
      </c>
      <c r="AO259" s="10" t="s">
        <v>842</v>
      </c>
      <c r="AP259" s="1">
        <v>0</v>
      </c>
      <c r="AQ259" s="1">
        <v>0</v>
      </c>
      <c r="AR259" s="1">
        <v>0</v>
      </c>
      <c r="AS259" s="1">
        <v>0</v>
      </c>
      <c r="AT259" s="1">
        <v>0</v>
      </c>
      <c r="AU259" s="1">
        <v>0</v>
      </c>
      <c r="AV259" s="1">
        <v>0</v>
      </c>
      <c r="AW259" s="1">
        <v>0</v>
      </c>
      <c r="AX259" s="1">
        <v>0</v>
      </c>
      <c r="AY259" s="1">
        <v>0</v>
      </c>
      <c r="AZ259" s="1">
        <v>0</v>
      </c>
      <c r="BA259" s="1">
        <v>0</v>
      </c>
      <c r="BB259" s="1">
        <v>0</v>
      </c>
      <c r="BC259" s="1">
        <v>0</v>
      </c>
      <c r="BD259" s="1">
        <v>0</v>
      </c>
      <c r="BE259" s="1">
        <v>0</v>
      </c>
      <c r="BF259" s="1">
        <v>0</v>
      </c>
      <c r="BG259" s="1">
        <v>0</v>
      </c>
      <c r="BH259" s="1" t="b">
        <v>0</v>
      </c>
      <c r="BI259" s="1" t="b">
        <v>1</v>
      </c>
      <c r="BJ259" s="1">
        <v>14</v>
      </c>
      <c r="BK259" s="1" t="s">
        <v>117</v>
      </c>
      <c r="BL259" s="1">
        <v>253</v>
      </c>
      <c r="BM259" s="1">
        <v>253</v>
      </c>
      <c r="BN259" s="1">
        <v>0</v>
      </c>
      <c r="BO259" s="1" t="b">
        <v>0</v>
      </c>
    </row>
    <row r="260" spans="1:67" ht="15.75" customHeight="1">
      <c r="A260" s="1">
        <v>258</v>
      </c>
      <c r="B260" s="1">
        <v>292</v>
      </c>
      <c r="C260" s="1">
        <v>153603</v>
      </c>
      <c r="D260" s="1" t="s">
        <v>829</v>
      </c>
      <c r="E260" s="1" t="s">
        <v>830</v>
      </c>
      <c r="F260" s="1" t="s">
        <v>831</v>
      </c>
      <c r="G260" s="1" t="s">
        <v>832</v>
      </c>
      <c r="H260" s="1" t="s">
        <v>833</v>
      </c>
      <c r="I260" s="1" t="s">
        <v>834</v>
      </c>
      <c r="J260" s="1" t="s">
        <v>835</v>
      </c>
      <c r="K260" s="8" t="s">
        <v>836</v>
      </c>
      <c r="L260" s="1">
        <v>-93.648504000000003</v>
      </c>
      <c r="M260" s="1">
        <v>42.026212000000001</v>
      </c>
      <c r="N260" s="1">
        <v>-93.648504000000003</v>
      </c>
      <c r="O260" s="1">
        <v>42.026212000000001</v>
      </c>
      <c r="P260" s="1">
        <v>8636</v>
      </c>
      <c r="Q260" s="1">
        <v>20606</v>
      </c>
      <c r="R260" s="1">
        <v>34442</v>
      </c>
      <c r="S260" s="1">
        <v>20606</v>
      </c>
      <c r="T260" s="1">
        <v>34442</v>
      </c>
      <c r="U260" s="1">
        <v>12060</v>
      </c>
      <c r="V260" s="1">
        <v>25896</v>
      </c>
      <c r="W260" s="1">
        <v>2</v>
      </c>
      <c r="X260" s="1">
        <v>2</v>
      </c>
      <c r="Y260" s="1">
        <v>4</v>
      </c>
      <c r="Z260" s="1">
        <v>1</v>
      </c>
      <c r="AA260" s="1">
        <v>1</v>
      </c>
      <c r="AB260" s="1">
        <v>87</v>
      </c>
      <c r="AC260" s="1">
        <v>30671</v>
      </c>
      <c r="AD260" s="1" t="s">
        <v>73</v>
      </c>
      <c r="AE260" s="1" t="b">
        <v>1</v>
      </c>
      <c r="AF260" s="1" t="s">
        <v>739</v>
      </c>
      <c r="AG260" s="1" t="s">
        <v>89</v>
      </c>
      <c r="AH260" s="1" t="s">
        <v>159</v>
      </c>
      <c r="AI260" s="1" t="s">
        <v>172</v>
      </c>
      <c r="AJ260" s="1" t="s">
        <v>89</v>
      </c>
      <c r="AK260" s="1" t="s">
        <v>79</v>
      </c>
      <c r="AL260" s="1" t="s">
        <v>36</v>
      </c>
      <c r="AM260" s="1" t="s">
        <v>92</v>
      </c>
      <c r="AN260" s="1" t="b">
        <v>1</v>
      </c>
      <c r="AO260" s="10" t="s">
        <v>843</v>
      </c>
      <c r="AP260" s="1">
        <v>0</v>
      </c>
      <c r="AQ260" s="1">
        <v>0</v>
      </c>
      <c r="AR260" s="1">
        <v>3</v>
      </c>
      <c r="AS260" s="1">
        <v>1</v>
      </c>
      <c r="AT260" s="1">
        <v>1</v>
      </c>
      <c r="AU260" s="1">
        <v>0</v>
      </c>
      <c r="AV260" s="1">
        <v>0</v>
      </c>
      <c r="AW260" s="1">
        <v>0</v>
      </c>
      <c r="AX260" s="1">
        <v>0</v>
      </c>
      <c r="AY260" s="1">
        <v>0</v>
      </c>
      <c r="AZ260" s="1">
        <v>0</v>
      </c>
      <c r="BA260" s="1">
        <v>0</v>
      </c>
      <c r="BB260" s="1">
        <v>1</v>
      </c>
      <c r="BC260" s="1">
        <v>2</v>
      </c>
      <c r="BD260" s="1">
        <v>0</v>
      </c>
      <c r="BE260" s="1">
        <v>0</v>
      </c>
      <c r="BF260" s="1">
        <v>0</v>
      </c>
      <c r="BG260" s="1">
        <v>0</v>
      </c>
      <c r="BH260" s="1" t="b">
        <v>1</v>
      </c>
      <c r="BI260" s="1" t="b">
        <v>1</v>
      </c>
      <c r="BJ260" s="1">
        <v>14</v>
      </c>
      <c r="BK260" s="1" t="s">
        <v>89</v>
      </c>
      <c r="BL260" s="1">
        <v>253</v>
      </c>
      <c r="BM260" s="1">
        <v>253</v>
      </c>
      <c r="BN260" s="1">
        <v>4</v>
      </c>
      <c r="BO260" s="1" t="b">
        <v>1</v>
      </c>
    </row>
    <row r="261" spans="1:67" ht="15.75" customHeight="1">
      <c r="A261" s="1">
        <v>259</v>
      </c>
      <c r="B261" s="1">
        <v>293</v>
      </c>
      <c r="C261" s="1">
        <v>153603</v>
      </c>
      <c r="D261" s="1" t="s">
        <v>829</v>
      </c>
      <c r="E261" s="1" t="s">
        <v>830</v>
      </c>
      <c r="F261" s="1" t="s">
        <v>831</v>
      </c>
      <c r="G261" s="1" t="s">
        <v>832</v>
      </c>
      <c r="H261" s="1" t="s">
        <v>833</v>
      </c>
      <c r="I261" s="1" t="s">
        <v>834</v>
      </c>
      <c r="J261" s="1" t="s">
        <v>835</v>
      </c>
      <c r="K261" s="8" t="s">
        <v>836</v>
      </c>
      <c r="L261" s="1">
        <v>-93.648504000000003</v>
      </c>
      <c r="M261" s="1">
        <v>42.026212000000001</v>
      </c>
      <c r="N261" s="1">
        <v>-93.648504000000003</v>
      </c>
      <c r="O261" s="1">
        <v>42.026212000000001</v>
      </c>
      <c r="P261" s="1">
        <v>8636</v>
      </c>
      <c r="Q261" s="1">
        <v>20606</v>
      </c>
      <c r="R261" s="1">
        <v>34442</v>
      </c>
      <c r="S261" s="1">
        <v>20606</v>
      </c>
      <c r="T261" s="1">
        <v>34442</v>
      </c>
      <c r="U261" s="1">
        <v>12060</v>
      </c>
      <c r="V261" s="1">
        <v>25896</v>
      </c>
      <c r="W261" s="1">
        <v>2</v>
      </c>
      <c r="X261" s="1">
        <v>2</v>
      </c>
      <c r="Y261" s="1">
        <v>4</v>
      </c>
      <c r="Z261" s="1">
        <v>1</v>
      </c>
      <c r="AA261" s="1">
        <v>1</v>
      </c>
      <c r="AB261" s="1">
        <v>87</v>
      </c>
      <c r="AC261" s="1">
        <v>30671</v>
      </c>
      <c r="AD261" s="1" t="s">
        <v>73</v>
      </c>
      <c r="AE261" s="1" t="b">
        <v>1</v>
      </c>
      <c r="AF261" s="1" t="s">
        <v>739</v>
      </c>
      <c r="AG261" s="1" t="s">
        <v>89</v>
      </c>
      <c r="AH261" s="1" t="s">
        <v>159</v>
      </c>
      <c r="AI261" s="1" t="s">
        <v>236</v>
      </c>
      <c r="AJ261" s="1" t="s">
        <v>89</v>
      </c>
      <c r="AK261" s="1" t="s">
        <v>79</v>
      </c>
      <c r="AL261" s="1" t="s">
        <v>36</v>
      </c>
      <c r="AM261" s="1" t="s">
        <v>100</v>
      </c>
      <c r="AN261" s="1" t="b">
        <v>1</v>
      </c>
      <c r="AO261" s="10" t="s">
        <v>844</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0</v>
      </c>
      <c r="BH261" s="1" t="b">
        <v>0</v>
      </c>
      <c r="BI261" s="1" t="b">
        <v>1</v>
      </c>
      <c r="BJ261" s="1">
        <v>14</v>
      </c>
      <c r="BK261" s="1" t="s">
        <v>89</v>
      </c>
      <c r="BL261" s="1">
        <v>253</v>
      </c>
      <c r="BM261" s="1">
        <v>253</v>
      </c>
      <c r="BN261" s="1">
        <v>0</v>
      </c>
      <c r="BO261" s="1" t="b">
        <v>0</v>
      </c>
    </row>
    <row r="262" spans="1:67" ht="15.75" customHeight="1">
      <c r="A262" s="1">
        <v>260</v>
      </c>
      <c r="B262" s="1">
        <v>294</v>
      </c>
      <c r="C262" s="1">
        <v>153603</v>
      </c>
      <c r="D262" s="1" t="s">
        <v>829</v>
      </c>
      <c r="E262" s="1" t="s">
        <v>830</v>
      </c>
      <c r="F262" s="1" t="s">
        <v>831</v>
      </c>
      <c r="G262" s="1" t="s">
        <v>832</v>
      </c>
      <c r="H262" s="1" t="s">
        <v>833</v>
      </c>
      <c r="I262" s="1" t="s">
        <v>834</v>
      </c>
      <c r="J262" s="1" t="s">
        <v>835</v>
      </c>
      <c r="K262" s="8" t="s">
        <v>836</v>
      </c>
      <c r="L262" s="1">
        <v>-93.648504000000003</v>
      </c>
      <c r="M262" s="1">
        <v>42.026212000000001</v>
      </c>
      <c r="N262" s="1">
        <v>-93.648504000000003</v>
      </c>
      <c r="O262" s="1">
        <v>42.026212000000001</v>
      </c>
      <c r="P262" s="1">
        <v>8636</v>
      </c>
      <c r="Q262" s="1">
        <v>20606</v>
      </c>
      <c r="R262" s="1">
        <v>34442</v>
      </c>
      <c r="S262" s="1">
        <v>20606</v>
      </c>
      <c r="T262" s="1">
        <v>34442</v>
      </c>
      <c r="U262" s="1">
        <v>12060</v>
      </c>
      <c r="V262" s="1">
        <v>25896</v>
      </c>
      <c r="W262" s="1">
        <v>2</v>
      </c>
      <c r="X262" s="1">
        <v>2</v>
      </c>
      <c r="Y262" s="1">
        <v>4</v>
      </c>
      <c r="Z262" s="1">
        <v>1</v>
      </c>
      <c r="AA262" s="1">
        <v>1</v>
      </c>
      <c r="AB262" s="1">
        <v>87</v>
      </c>
      <c r="AC262" s="1">
        <v>30671</v>
      </c>
      <c r="AD262" s="1" t="s">
        <v>73</v>
      </c>
      <c r="AE262" s="1" t="b">
        <v>1</v>
      </c>
      <c r="AF262" s="1" t="s">
        <v>739</v>
      </c>
      <c r="AG262" s="1" t="s">
        <v>94</v>
      </c>
      <c r="AH262" s="1" t="s">
        <v>159</v>
      </c>
      <c r="AI262" s="1" t="s">
        <v>95</v>
      </c>
      <c r="AJ262" s="1" t="s">
        <v>94</v>
      </c>
      <c r="AK262" s="1" t="s">
        <v>79</v>
      </c>
      <c r="AL262" s="1" t="s">
        <v>36</v>
      </c>
      <c r="AM262" s="1" t="s">
        <v>96</v>
      </c>
      <c r="AN262" s="1" t="b">
        <v>0</v>
      </c>
      <c r="AO262" s="10" t="s">
        <v>845</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t="b">
        <v>1</v>
      </c>
      <c r="BI262" s="1" t="b">
        <v>1</v>
      </c>
      <c r="BJ262" s="1">
        <v>14</v>
      </c>
      <c r="BK262" s="1" t="s">
        <v>94</v>
      </c>
      <c r="BL262" s="1">
        <v>253</v>
      </c>
      <c r="BM262" s="1">
        <v>253</v>
      </c>
      <c r="BN262" s="1">
        <v>0</v>
      </c>
      <c r="BO262" s="1" t="b">
        <v>0</v>
      </c>
    </row>
    <row r="263" spans="1:67" ht="15.75" customHeight="1">
      <c r="A263" s="1">
        <v>261</v>
      </c>
      <c r="B263" s="1">
        <v>295</v>
      </c>
      <c r="C263" s="1">
        <v>153603</v>
      </c>
      <c r="D263" s="1" t="s">
        <v>829</v>
      </c>
      <c r="E263" s="1" t="s">
        <v>830</v>
      </c>
      <c r="F263" s="1" t="s">
        <v>831</v>
      </c>
      <c r="G263" s="1" t="s">
        <v>832</v>
      </c>
      <c r="H263" s="1" t="s">
        <v>833</v>
      </c>
      <c r="I263" s="1" t="s">
        <v>834</v>
      </c>
      <c r="J263" s="1" t="s">
        <v>835</v>
      </c>
      <c r="K263" s="8" t="s">
        <v>836</v>
      </c>
      <c r="L263" s="1">
        <v>-93.648504000000003</v>
      </c>
      <c r="M263" s="1">
        <v>42.026212000000001</v>
      </c>
      <c r="N263" s="1">
        <v>-93.648504000000003</v>
      </c>
      <c r="O263" s="1">
        <v>42.026212000000001</v>
      </c>
      <c r="P263" s="1">
        <v>8636</v>
      </c>
      <c r="Q263" s="1">
        <v>20606</v>
      </c>
      <c r="R263" s="1">
        <v>34442</v>
      </c>
      <c r="S263" s="1">
        <v>20606</v>
      </c>
      <c r="T263" s="1">
        <v>34442</v>
      </c>
      <c r="U263" s="1">
        <v>12060</v>
      </c>
      <c r="V263" s="1">
        <v>25896</v>
      </c>
      <c r="W263" s="1">
        <v>2</v>
      </c>
      <c r="X263" s="1">
        <v>2</v>
      </c>
      <c r="Y263" s="1">
        <v>4</v>
      </c>
      <c r="Z263" s="1">
        <v>1</v>
      </c>
      <c r="AA263" s="1">
        <v>1</v>
      </c>
      <c r="AB263" s="1">
        <v>87</v>
      </c>
      <c r="AC263" s="1">
        <v>30671</v>
      </c>
      <c r="AD263" s="1" t="s">
        <v>73</v>
      </c>
      <c r="AE263" s="1" t="b">
        <v>1</v>
      </c>
      <c r="AF263" s="1" t="s">
        <v>739</v>
      </c>
      <c r="AG263" s="1" t="s">
        <v>417</v>
      </c>
      <c r="AH263" s="1" t="s">
        <v>159</v>
      </c>
      <c r="AI263" s="1" t="s">
        <v>418</v>
      </c>
      <c r="AJ263" s="1" t="s">
        <v>114</v>
      </c>
      <c r="AK263" s="1" t="s">
        <v>79</v>
      </c>
      <c r="AL263" s="1" t="s">
        <v>36</v>
      </c>
      <c r="AM263" s="1" t="s">
        <v>100</v>
      </c>
      <c r="AN263" s="1" t="b">
        <v>0</v>
      </c>
      <c r="AO263" s="10" t="s">
        <v>846</v>
      </c>
      <c r="AP263" s="1">
        <v>0</v>
      </c>
      <c r="AQ263" s="1">
        <v>0</v>
      </c>
      <c r="AR263" s="1">
        <v>0</v>
      </c>
      <c r="AS263" s="1">
        <v>0</v>
      </c>
      <c r="AT263" s="1">
        <v>0</v>
      </c>
      <c r="AU263" s="1">
        <v>0</v>
      </c>
      <c r="AV263" s="1">
        <v>0</v>
      </c>
      <c r="AW263" s="1">
        <v>0</v>
      </c>
      <c r="AX263" s="1">
        <v>0</v>
      </c>
      <c r="AY263" s="1">
        <v>0</v>
      </c>
      <c r="AZ263" s="1">
        <v>0</v>
      </c>
      <c r="BA263" s="1">
        <v>0</v>
      </c>
      <c r="BB263" s="1">
        <v>0</v>
      </c>
      <c r="BC263" s="1">
        <v>0</v>
      </c>
      <c r="BD263" s="1">
        <v>0</v>
      </c>
      <c r="BE263" s="1">
        <v>0</v>
      </c>
      <c r="BF263" s="1">
        <v>0</v>
      </c>
      <c r="BG263" s="1">
        <v>0</v>
      </c>
      <c r="BH263" s="1" t="b">
        <v>0</v>
      </c>
      <c r="BI263" s="1" t="b">
        <v>1</v>
      </c>
      <c r="BJ263" s="1">
        <v>14</v>
      </c>
      <c r="BK263" s="1" t="s">
        <v>117</v>
      </c>
      <c r="BL263" s="1">
        <v>253</v>
      </c>
      <c r="BM263" s="1">
        <v>253</v>
      </c>
      <c r="BN263" s="1">
        <v>0</v>
      </c>
      <c r="BO263" s="1" t="b">
        <v>0</v>
      </c>
    </row>
    <row r="264" spans="1:67" ht="15.75" customHeight="1">
      <c r="A264" s="1">
        <v>262</v>
      </c>
      <c r="B264" s="1">
        <v>296</v>
      </c>
      <c r="C264" s="1">
        <v>153603</v>
      </c>
      <c r="D264" s="1" t="s">
        <v>829</v>
      </c>
      <c r="E264" s="1" t="s">
        <v>830</v>
      </c>
      <c r="F264" s="1" t="s">
        <v>831</v>
      </c>
      <c r="G264" s="1" t="s">
        <v>832</v>
      </c>
      <c r="H264" s="1" t="s">
        <v>833</v>
      </c>
      <c r="I264" s="1" t="s">
        <v>834</v>
      </c>
      <c r="J264" s="1" t="s">
        <v>835</v>
      </c>
      <c r="K264" s="8" t="s">
        <v>836</v>
      </c>
      <c r="L264" s="1">
        <v>-93.648504000000003</v>
      </c>
      <c r="M264" s="1">
        <v>42.026212000000001</v>
      </c>
      <c r="N264" s="1">
        <v>-93.648504000000003</v>
      </c>
      <c r="O264" s="1">
        <v>42.026212000000001</v>
      </c>
      <c r="P264" s="1">
        <v>8636</v>
      </c>
      <c r="Q264" s="1">
        <v>20606</v>
      </c>
      <c r="R264" s="1">
        <v>34442</v>
      </c>
      <c r="S264" s="1">
        <v>20606</v>
      </c>
      <c r="T264" s="1">
        <v>34442</v>
      </c>
      <c r="U264" s="1">
        <v>12060</v>
      </c>
      <c r="V264" s="1">
        <v>25896</v>
      </c>
      <c r="W264" s="1">
        <v>2</v>
      </c>
      <c r="X264" s="1">
        <v>2</v>
      </c>
      <c r="Y264" s="1">
        <v>4</v>
      </c>
      <c r="Z264" s="1">
        <v>1</v>
      </c>
      <c r="AA264" s="1">
        <v>1</v>
      </c>
      <c r="AB264" s="1">
        <v>87</v>
      </c>
      <c r="AC264" s="1">
        <v>30671</v>
      </c>
      <c r="AD264" s="1" t="s">
        <v>73</v>
      </c>
      <c r="AE264" s="1" t="b">
        <v>1</v>
      </c>
      <c r="AF264" s="1" t="s">
        <v>739</v>
      </c>
      <c r="AG264" s="1" t="s">
        <v>109</v>
      </c>
      <c r="AH264" s="1" t="s">
        <v>159</v>
      </c>
      <c r="AI264" s="1" t="s">
        <v>847</v>
      </c>
      <c r="AJ264" s="1" t="s">
        <v>109</v>
      </c>
      <c r="AK264" s="1" t="s">
        <v>79</v>
      </c>
      <c r="AL264" s="1" t="s">
        <v>36</v>
      </c>
      <c r="AM264" s="1" t="s">
        <v>100</v>
      </c>
      <c r="AN264" s="1" t="b">
        <v>0</v>
      </c>
      <c r="AO264" s="10" t="s">
        <v>848</v>
      </c>
      <c r="AP264" s="1">
        <v>0</v>
      </c>
      <c r="AQ264" s="1">
        <v>0</v>
      </c>
      <c r="AR264" s="1">
        <v>0</v>
      </c>
      <c r="AS264" s="1">
        <v>0</v>
      </c>
      <c r="AT264" s="1">
        <v>0</v>
      </c>
      <c r="AU264" s="1">
        <v>0</v>
      </c>
      <c r="AV264" s="1">
        <v>0</v>
      </c>
      <c r="AW264" s="1">
        <v>0</v>
      </c>
      <c r="AX264" s="1">
        <v>0</v>
      </c>
      <c r="AY264" s="1">
        <v>0</v>
      </c>
      <c r="AZ264" s="1">
        <v>0</v>
      </c>
      <c r="BA264" s="1">
        <v>0</v>
      </c>
      <c r="BB264" s="1">
        <v>0</v>
      </c>
      <c r="BC264" s="1">
        <v>0</v>
      </c>
      <c r="BD264" s="1">
        <v>0</v>
      </c>
      <c r="BE264" s="1">
        <v>0</v>
      </c>
      <c r="BF264" s="1">
        <v>0</v>
      </c>
      <c r="BG264" s="1">
        <v>0</v>
      </c>
      <c r="BH264" s="1" t="b">
        <v>0</v>
      </c>
      <c r="BI264" s="1" t="b">
        <v>1</v>
      </c>
      <c r="BJ264" s="1">
        <v>14</v>
      </c>
      <c r="BK264" s="1" t="s">
        <v>109</v>
      </c>
      <c r="BL264" s="1">
        <v>253</v>
      </c>
      <c r="BM264" s="1">
        <v>253</v>
      </c>
      <c r="BN264" s="1">
        <v>0</v>
      </c>
      <c r="BO264" s="1" t="b">
        <v>0</v>
      </c>
    </row>
    <row r="265" spans="1:67" ht="15.75" customHeight="1">
      <c r="A265" s="1">
        <v>263</v>
      </c>
      <c r="B265" s="1">
        <v>297</v>
      </c>
      <c r="C265" s="1">
        <v>153603</v>
      </c>
      <c r="D265" s="1" t="s">
        <v>829</v>
      </c>
      <c r="E265" s="1" t="s">
        <v>830</v>
      </c>
      <c r="F265" s="1" t="s">
        <v>831</v>
      </c>
      <c r="G265" s="1" t="s">
        <v>832</v>
      </c>
      <c r="H265" s="1" t="s">
        <v>833</v>
      </c>
      <c r="I265" s="1" t="s">
        <v>834</v>
      </c>
      <c r="J265" s="1" t="s">
        <v>835</v>
      </c>
      <c r="K265" s="8" t="s">
        <v>836</v>
      </c>
      <c r="L265" s="1">
        <v>-93.648504000000003</v>
      </c>
      <c r="M265" s="1">
        <v>42.026212000000001</v>
      </c>
      <c r="N265" s="1">
        <v>-93.648504000000003</v>
      </c>
      <c r="O265" s="1">
        <v>42.026212000000001</v>
      </c>
      <c r="P265" s="1">
        <v>8636</v>
      </c>
      <c r="Q265" s="1">
        <v>20606</v>
      </c>
      <c r="R265" s="1">
        <v>34442</v>
      </c>
      <c r="S265" s="1">
        <v>20606</v>
      </c>
      <c r="T265" s="1">
        <v>34442</v>
      </c>
      <c r="U265" s="1">
        <v>12060</v>
      </c>
      <c r="V265" s="1">
        <v>25896</v>
      </c>
      <c r="W265" s="1">
        <v>2</v>
      </c>
      <c r="X265" s="1">
        <v>2</v>
      </c>
      <c r="Y265" s="1">
        <v>4</v>
      </c>
      <c r="Z265" s="1">
        <v>1</v>
      </c>
      <c r="AA265" s="1">
        <v>1</v>
      </c>
      <c r="AB265" s="1">
        <v>87</v>
      </c>
      <c r="AC265" s="1">
        <v>30671</v>
      </c>
      <c r="AD265" s="1" t="s">
        <v>73</v>
      </c>
      <c r="AE265" s="1" t="b">
        <v>1</v>
      </c>
      <c r="AF265" s="1" t="s">
        <v>739</v>
      </c>
      <c r="AG265" s="1" t="s">
        <v>109</v>
      </c>
      <c r="AH265" s="1" t="s">
        <v>159</v>
      </c>
      <c r="AI265" s="1" t="s">
        <v>849</v>
      </c>
      <c r="AJ265" s="1" t="s">
        <v>109</v>
      </c>
      <c r="AK265" s="1" t="s">
        <v>79</v>
      </c>
      <c r="AL265" s="1" t="s">
        <v>206</v>
      </c>
      <c r="AM265" s="1" t="s">
        <v>100</v>
      </c>
      <c r="AN265" s="1" t="b">
        <v>0</v>
      </c>
      <c r="AO265" s="10" t="s">
        <v>850</v>
      </c>
      <c r="AP265" s="1">
        <v>0</v>
      </c>
      <c r="AQ265" s="1">
        <v>0</v>
      </c>
      <c r="AR265" s="1">
        <v>0</v>
      </c>
      <c r="AS265" s="1">
        <v>0</v>
      </c>
      <c r="AT265" s="1">
        <v>0</v>
      </c>
      <c r="AU265" s="1">
        <v>0</v>
      </c>
      <c r="AV265" s="1">
        <v>0</v>
      </c>
      <c r="AW265" s="1">
        <v>0</v>
      </c>
      <c r="AX265" s="1">
        <v>0</v>
      </c>
      <c r="AY265" s="1">
        <v>0</v>
      </c>
      <c r="AZ265" s="1">
        <v>0</v>
      </c>
      <c r="BA265" s="1">
        <v>0</v>
      </c>
      <c r="BB265" s="1">
        <v>0</v>
      </c>
      <c r="BC265" s="1">
        <v>0</v>
      </c>
      <c r="BD265" s="1">
        <v>0</v>
      </c>
      <c r="BE265" s="1">
        <v>0</v>
      </c>
      <c r="BF265" s="1">
        <v>0</v>
      </c>
      <c r="BG265" s="1">
        <v>0</v>
      </c>
      <c r="BH265" s="1" t="b">
        <v>0</v>
      </c>
      <c r="BI265" s="1" t="b">
        <v>1</v>
      </c>
      <c r="BJ265" s="1">
        <v>14</v>
      </c>
      <c r="BK265" s="1" t="s">
        <v>109</v>
      </c>
      <c r="BL265" s="1">
        <v>253</v>
      </c>
      <c r="BM265" s="1">
        <v>253</v>
      </c>
      <c r="BN265" s="1">
        <v>0</v>
      </c>
      <c r="BO265" s="1" t="b">
        <v>0</v>
      </c>
    </row>
    <row r="266" spans="1:67" ht="15.75" customHeight="1">
      <c r="A266" s="1">
        <v>264</v>
      </c>
      <c r="B266" s="1">
        <v>298</v>
      </c>
      <c r="C266" s="1">
        <v>153603</v>
      </c>
      <c r="D266" s="1" t="s">
        <v>829</v>
      </c>
      <c r="E266" s="1" t="s">
        <v>830</v>
      </c>
      <c r="F266" s="1" t="s">
        <v>831</v>
      </c>
      <c r="G266" s="1" t="s">
        <v>832</v>
      </c>
      <c r="H266" s="1" t="s">
        <v>833</v>
      </c>
      <c r="I266" s="1" t="s">
        <v>834</v>
      </c>
      <c r="J266" s="1" t="s">
        <v>835</v>
      </c>
      <c r="K266" s="8" t="s">
        <v>836</v>
      </c>
      <c r="L266" s="1">
        <v>-93.648504000000003</v>
      </c>
      <c r="M266" s="1">
        <v>42.026212000000001</v>
      </c>
      <c r="N266" s="1">
        <v>-93.648504000000003</v>
      </c>
      <c r="O266" s="1">
        <v>42.026212000000001</v>
      </c>
      <c r="P266" s="1">
        <v>8636</v>
      </c>
      <c r="Q266" s="1">
        <v>20606</v>
      </c>
      <c r="R266" s="1">
        <v>34442</v>
      </c>
      <c r="S266" s="1">
        <v>20606</v>
      </c>
      <c r="T266" s="1">
        <v>34442</v>
      </c>
      <c r="U266" s="1">
        <v>12060</v>
      </c>
      <c r="V266" s="1">
        <v>25896</v>
      </c>
      <c r="W266" s="1">
        <v>2</v>
      </c>
      <c r="X266" s="1">
        <v>2</v>
      </c>
      <c r="Y266" s="1">
        <v>4</v>
      </c>
      <c r="Z266" s="1">
        <v>1</v>
      </c>
      <c r="AA266" s="1">
        <v>1</v>
      </c>
      <c r="AB266" s="1">
        <v>87</v>
      </c>
      <c r="AC266" s="1">
        <v>30671</v>
      </c>
      <c r="AD266" s="1" t="s">
        <v>73</v>
      </c>
      <c r="AE266" s="1" t="b">
        <v>1</v>
      </c>
      <c r="AF266" s="1" t="s">
        <v>739</v>
      </c>
      <c r="AG266" s="1" t="s">
        <v>109</v>
      </c>
      <c r="AH266" s="1" t="s">
        <v>159</v>
      </c>
      <c r="AI266" s="1" t="s">
        <v>491</v>
      </c>
      <c r="AJ266" s="1" t="s">
        <v>109</v>
      </c>
      <c r="AK266" s="1" t="s">
        <v>79</v>
      </c>
      <c r="AL266" s="1" t="s">
        <v>36</v>
      </c>
      <c r="AM266" s="1" t="s">
        <v>144</v>
      </c>
      <c r="AN266" s="1" t="b">
        <v>0</v>
      </c>
      <c r="AO266" s="10" t="s">
        <v>851</v>
      </c>
      <c r="AP266" s="1">
        <v>0</v>
      </c>
      <c r="AQ266" s="1">
        <v>0</v>
      </c>
      <c r="AR266" s="1">
        <v>0</v>
      </c>
      <c r="AS266" s="1">
        <v>0</v>
      </c>
      <c r="AT266" s="1">
        <v>0</v>
      </c>
      <c r="AU266" s="1">
        <v>0</v>
      </c>
      <c r="AV266" s="1">
        <v>0</v>
      </c>
      <c r="AW266" s="1">
        <v>0</v>
      </c>
      <c r="AX266" s="1">
        <v>0</v>
      </c>
      <c r="AY266" s="1">
        <v>0</v>
      </c>
      <c r="AZ266" s="1">
        <v>0</v>
      </c>
      <c r="BA266" s="1">
        <v>0</v>
      </c>
      <c r="BB266" s="1">
        <v>0</v>
      </c>
      <c r="BC266" s="1">
        <v>0</v>
      </c>
      <c r="BD266" s="1">
        <v>0</v>
      </c>
      <c r="BE266" s="1">
        <v>0</v>
      </c>
      <c r="BF266" s="1">
        <v>0</v>
      </c>
      <c r="BG266" s="1">
        <v>0</v>
      </c>
      <c r="BH266" s="1" t="b">
        <v>1</v>
      </c>
      <c r="BI266" s="1" t="b">
        <v>1</v>
      </c>
      <c r="BJ266" s="1">
        <v>14</v>
      </c>
      <c r="BK266" s="1" t="s">
        <v>109</v>
      </c>
      <c r="BL266" s="1">
        <v>253</v>
      </c>
      <c r="BM266" s="1">
        <v>253</v>
      </c>
      <c r="BN266" s="1">
        <v>0</v>
      </c>
      <c r="BO266" s="1" t="b">
        <v>0</v>
      </c>
    </row>
    <row r="267" spans="1:67" ht="15.75" customHeight="1">
      <c r="A267" s="1">
        <v>265</v>
      </c>
      <c r="B267" s="1">
        <v>299</v>
      </c>
      <c r="C267" s="1">
        <v>153603</v>
      </c>
      <c r="D267" s="1" t="s">
        <v>829</v>
      </c>
      <c r="E267" s="1" t="s">
        <v>830</v>
      </c>
      <c r="F267" s="1" t="s">
        <v>831</v>
      </c>
      <c r="G267" s="1" t="s">
        <v>832</v>
      </c>
      <c r="H267" s="1" t="s">
        <v>833</v>
      </c>
      <c r="I267" s="1" t="s">
        <v>834</v>
      </c>
      <c r="J267" s="1" t="s">
        <v>835</v>
      </c>
      <c r="K267" s="8" t="s">
        <v>836</v>
      </c>
      <c r="L267" s="1">
        <v>-93.648504000000003</v>
      </c>
      <c r="M267" s="1">
        <v>42.026212000000001</v>
      </c>
      <c r="N267" s="1">
        <v>-93.648504000000003</v>
      </c>
      <c r="O267" s="1">
        <v>42.026212000000001</v>
      </c>
      <c r="P267" s="1">
        <v>8636</v>
      </c>
      <c r="Q267" s="1">
        <v>20606</v>
      </c>
      <c r="R267" s="1">
        <v>34442</v>
      </c>
      <c r="S267" s="1">
        <v>20606</v>
      </c>
      <c r="T267" s="1">
        <v>34442</v>
      </c>
      <c r="U267" s="1">
        <v>12060</v>
      </c>
      <c r="V267" s="1">
        <v>25896</v>
      </c>
      <c r="W267" s="1">
        <v>2</v>
      </c>
      <c r="X267" s="1">
        <v>2</v>
      </c>
      <c r="Y267" s="1">
        <v>4</v>
      </c>
      <c r="Z267" s="1">
        <v>1</v>
      </c>
      <c r="AA267" s="1">
        <v>1</v>
      </c>
      <c r="AB267" s="1">
        <v>87</v>
      </c>
      <c r="AC267" s="1">
        <v>30671</v>
      </c>
      <c r="AD267" s="1" t="s">
        <v>73</v>
      </c>
      <c r="AE267" s="1" t="b">
        <v>1</v>
      </c>
      <c r="AF267" s="1" t="s">
        <v>739</v>
      </c>
      <c r="AG267" s="1" t="s">
        <v>852</v>
      </c>
      <c r="AH267" s="1" t="s">
        <v>159</v>
      </c>
      <c r="AI267" s="1" t="s">
        <v>853</v>
      </c>
      <c r="AJ267" s="1" t="s">
        <v>138</v>
      </c>
      <c r="AK267" s="1" t="s">
        <v>79</v>
      </c>
      <c r="AL267" s="1" t="s">
        <v>99</v>
      </c>
      <c r="AM267" s="1" t="s">
        <v>100</v>
      </c>
      <c r="AN267" s="1" t="b">
        <v>0</v>
      </c>
      <c r="AO267" s="10" t="s">
        <v>854</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t="b">
        <v>0</v>
      </c>
      <c r="BI267" s="1" t="b">
        <v>1</v>
      </c>
      <c r="BJ267" s="1">
        <v>14</v>
      </c>
      <c r="BK267" s="1" t="s">
        <v>117</v>
      </c>
      <c r="BL267" s="1">
        <v>253</v>
      </c>
      <c r="BM267" s="1">
        <v>253</v>
      </c>
      <c r="BN267" s="1">
        <v>0</v>
      </c>
      <c r="BO267" s="1" t="b">
        <v>0</v>
      </c>
    </row>
    <row r="268" spans="1:67" ht="15.75" customHeight="1">
      <c r="A268" s="1">
        <v>266</v>
      </c>
      <c r="B268" s="1">
        <v>300</v>
      </c>
      <c r="C268" s="1">
        <v>153603</v>
      </c>
      <c r="D268" s="1" t="s">
        <v>829</v>
      </c>
      <c r="E268" s="1" t="s">
        <v>830</v>
      </c>
      <c r="F268" s="1" t="s">
        <v>831</v>
      </c>
      <c r="G268" s="1" t="s">
        <v>832</v>
      </c>
      <c r="H268" s="1" t="s">
        <v>833</v>
      </c>
      <c r="I268" s="1" t="s">
        <v>834</v>
      </c>
      <c r="J268" s="1" t="s">
        <v>835</v>
      </c>
      <c r="K268" s="8" t="s">
        <v>836</v>
      </c>
      <c r="L268" s="1">
        <v>-93.648504000000003</v>
      </c>
      <c r="M268" s="1">
        <v>42.026212000000001</v>
      </c>
      <c r="N268" s="1">
        <v>-93.648504000000003</v>
      </c>
      <c r="O268" s="1">
        <v>42.026212000000001</v>
      </c>
      <c r="P268" s="1">
        <v>8636</v>
      </c>
      <c r="Q268" s="1">
        <v>20606</v>
      </c>
      <c r="R268" s="1">
        <v>34442</v>
      </c>
      <c r="S268" s="1">
        <v>20606</v>
      </c>
      <c r="T268" s="1">
        <v>34442</v>
      </c>
      <c r="U268" s="1">
        <v>12060</v>
      </c>
      <c r="V268" s="1">
        <v>25896</v>
      </c>
      <c r="W268" s="1">
        <v>2</v>
      </c>
      <c r="X268" s="1">
        <v>2</v>
      </c>
      <c r="Y268" s="1">
        <v>4</v>
      </c>
      <c r="Z268" s="1">
        <v>1</v>
      </c>
      <c r="AA268" s="1">
        <v>1</v>
      </c>
      <c r="AB268" s="1">
        <v>87</v>
      </c>
      <c r="AC268" s="1">
        <v>30671</v>
      </c>
      <c r="AD268" s="1" t="s">
        <v>73</v>
      </c>
      <c r="AE268" s="1" t="b">
        <v>1</v>
      </c>
      <c r="AF268" s="1" t="s">
        <v>739</v>
      </c>
      <c r="AG268" s="1" t="s">
        <v>109</v>
      </c>
      <c r="AH268" s="1" t="s">
        <v>159</v>
      </c>
      <c r="AI268" s="1" t="s">
        <v>497</v>
      </c>
      <c r="AJ268" s="1" t="s">
        <v>109</v>
      </c>
      <c r="AK268" s="1" t="s">
        <v>83</v>
      </c>
      <c r="AL268" s="1" t="s">
        <v>110</v>
      </c>
      <c r="AM268" s="1" t="s">
        <v>100</v>
      </c>
      <c r="AN268" s="1" t="b">
        <v>0</v>
      </c>
      <c r="AO268" s="10" t="s">
        <v>855</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t="b">
        <v>0</v>
      </c>
      <c r="BI268" s="1" t="b">
        <v>1</v>
      </c>
      <c r="BJ268" s="1">
        <v>14</v>
      </c>
      <c r="BK268" s="1" t="s">
        <v>109</v>
      </c>
      <c r="BL268" s="1">
        <v>253</v>
      </c>
      <c r="BM268" s="1">
        <v>253</v>
      </c>
      <c r="BN268" s="1">
        <v>0</v>
      </c>
      <c r="BO268" s="1" t="b">
        <v>0</v>
      </c>
    </row>
    <row r="269" spans="1:67" ht="15.75" customHeight="1">
      <c r="A269" s="1">
        <v>267</v>
      </c>
      <c r="B269" s="1">
        <v>301</v>
      </c>
      <c r="C269" s="1">
        <v>153603</v>
      </c>
      <c r="D269" s="1" t="s">
        <v>829</v>
      </c>
      <c r="E269" s="1" t="s">
        <v>830</v>
      </c>
      <c r="F269" s="1" t="s">
        <v>831</v>
      </c>
      <c r="G269" s="1" t="s">
        <v>832</v>
      </c>
      <c r="H269" s="1" t="s">
        <v>833</v>
      </c>
      <c r="I269" s="1" t="s">
        <v>834</v>
      </c>
      <c r="J269" s="1" t="s">
        <v>835</v>
      </c>
      <c r="K269" s="8" t="s">
        <v>836</v>
      </c>
      <c r="L269" s="1">
        <v>-93.648504000000003</v>
      </c>
      <c r="M269" s="1">
        <v>42.026212000000001</v>
      </c>
      <c r="N269" s="1">
        <v>-93.648504000000003</v>
      </c>
      <c r="O269" s="1">
        <v>42.026212000000001</v>
      </c>
      <c r="P269" s="1">
        <v>8636</v>
      </c>
      <c r="Q269" s="1">
        <v>20606</v>
      </c>
      <c r="R269" s="1">
        <v>34442</v>
      </c>
      <c r="S269" s="1">
        <v>20606</v>
      </c>
      <c r="T269" s="1">
        <v>34442</v>
      </c>
      <c r="U269" s="1">
        <v>12060</v>
      </c>
      <c r="V269" s="1">
        <v>25896</v>
      </c>
      <c r="W269" s="1">
        <v>2</v>
      </c>
      <c r="X269" s="1">
        <v>2</v>
      </c>
      <c r="Y269" s="1">
        <v>4</v>
      </c>
      <c r="Z269" s="1">
        <v>1</v>
      </c>
      <c r="AA269" s="1">
        <v>1</v>
      </c>
      <c r="AB269" s="1">
        <v>87</v>
      </c>
      <c r="AC269" s="1">
        <v>30671</v>
      </c>
      <c r="AD269" s="1" t="s">
        <v>73</v>
      </c>
      <c r="AE269" s="1" t="b">
        <v>1</v>
      </c>
      <c r="AF269" s="1" t="s">
        <v>739</v>
      </c>
      <c r="AG269" s="1" t="s">
        <v>75</v>
      </c>
      <c r="AH269" s="1" t="s">
        <v>159</v>
      </c>
      <c r="AI269" s="1" t="s">
        <v>856</v>
      </c>
      <c r="AJ269" s="1" t="s">
        <v>78</v>
      </c>
      <c r="AK269" s="1" t="s">
        <v>83</v>
      </c>
      <c r="AL269" s="1" t="s">
        <v>36</v>
      </c>
      <c r="AM269" s="1" t="s">
        <v>80</v>
      </c>
      <c r="AN269" s="1" t="b">
        <v>0</v>
      </c>
      <c r="AO269" s="10" t="s">
        <v>857</v>
      </c>
      <c r="AP269" s="1">
        <v>0</v>
      </c>
      <c r="AQ269" s="1">
        <v>0</v>
      </c>
      <c r="AR269" s="1">
        <v>0</v>
      </c>
      <c r="AS269" s="1">
        <v>0</v>
      </c>
      <c r="AT269" s="1">
        <v>0</v>
      </c>
      <c r="AU269" s="1">
        <v>0</v>
      </c>
      <c r="AV269" s="1">
        <v>0</v>
      </c>
      <c r="AW269" s="1">
        <v>0</v>
      </c>
      <c r="AX269" s="1">
        <v>0</v>
      </c>
      <c r="AY269" s="1">
        <v>0</v>
      </c>
      <c r="AZ269" s="1">
        <v>0</v>
      </c>
      <c r="BA269" s="1">
        <v>0</v>
      </c>
      <c r="BB269" s="1">
        <v>0</v>
      </c>
      <c r="BC269" s="1">
        <v>0</v>
      </c>
      <c r="BD269" s="1">
        <v>0</v>
      </c>
      <c r="BE269" s="1">
        <v>0</v>
      </c>
      <c r="BF269" s="1">
        <v>0</v>
      </c>
      <c r="BG269" s="1">
        <v>0</v>
      </c>
      <c r="BH269" s="1" t="b">
        <v>1</v>
      </c>
      <c r="BI269" s="1" t="b">
        <v>1</v>
      </c>
      <c r="BJ269" s="1">
        <v>14</v>
      </c>
      <c r="BK269" s="1" t="s">
        <v>78</v>
      </c>
      <c r="BL269" s="1">
        <v>253</v>
      </c>
      <c r="BM269" s="1">
        <v>253</v>
      </c>
      <c r="BN269" s="1">
        <v>0</v>
      </c>
      <c r="BO269" s="1" t="b">
        <v>0</v>
      </c>
    </row>
    <row r="270" spans="1:67" ht="15.75" customHeight="1">
      <c r="A270" s="1">
        <v>268</v>
      </c>
      <c r="B270" s="1">
        <v>834</v>
      </c>
      <c r="C270" s="1">
        <v>153658</v>
      </c>
      <c r="D270" s="1" t="s">
        <v>858</v>
      </c>
      <c r="E270" s="1" t="s">
        <v>859</v>
      </c>
      <c r="F270" s="1" t="s">
        <v>860</v>
      </c>
      <c r="G270" s="1" t="s">
        <v>832</v>
      </c>
      <c r="H270" s="1" t="s">
        <v>861</v>
      </c>
      <c r="I270" s="1" t="s">
        <v>834</v>
      </c>
      <c r="J270" s="1" t="s">
        <v>835</v>
      </c>
      <c r="K270" s="8" t="s">
        <v>862</v>
      </c>
      <c r="L270" s="1">
        <v>-91.536424999999994</v>
      </c>
      <c r="M270" s="1">
        <v>41.661935</v>
      </c>
      <c r="N270" s="1">
        <v>-91.536424999999994</v>
      </c>
      <c r="O270" s="1">
        <v>41.661935</v>
      </c>
      <c r="P270" s="1">
        <v>8965</v>
      </c>
      <c r="Q270" s="1">
        <v>22607</v>
      </c>
      <c r="R270" s="1">
        <v>44251</v>
      </c>
      <c r="S270" s="1">
        <v>21923</v>
      </c>
      <c r="T270" s="1">
        <v>43567</v>
      </c>
      <c r="U270" s="1">
        <v>12765</v>
      </c>
      <c r="V270" s="1">
        <v>34409</v>
      </c>
      <c r="W270" s="1">
        <v>2</v>
      </c>
      <c r="X270" s="1">
        <v>2</v>
      </c>
      <c r="Y270" s="1">
        <v>4</v>
      </c>
      <c r="Z270" s="1">
        <v>1</v>
      </c>
      <c r="AA270" s="1">
        <v>1</v>
      </c>
      <c r="AB270" s="1">
        <v>84</v>
      </c>
      <c r="AC270" s="1">
        <v>24476</v>
      </c>
      <c r="AD270" s="1" t="s">
        <v>73</v>
      </c>
      <c r="AE270" s="1" t="b">
        <v>0</v>
      </c>
      <c r="AF270" s="1" t="s">
        <v>863</v>
      </c>
      <c r="AG270" s="9" t="s">
        <v>244</v>
      </c>
      <c r="AH270" s="1" t="s">
        <v>204</v>
      </c>
      <c r="AI270" s="12" t="s">
        <v>77</v>
      </c>
      <c r="AJ270" s="1" t="s">
        <v>78</v>
      </c>
      <c r="AK270" s="1" t="s">
        <v>79</v>
      </c>
      <c r="AL270" s="1" t="s">
        <v>36</v>
      </c>
      <c r="AM270" s="1" t="s">
        <v>80</v>
      </c>
      <c r="AN270" s="1" t="b">
        <v>0</v>
      </c>
      <c r="AO270" s="10" t="s">
        <v>864</v>
      </c>
      <c r="AP270" s="1">
        <v>1</v>
      </c>
      <c r="AQ270" s="1">
        <v>0</v>
      </c>
      <c r="AR270" s="1">
        <v>0</v>
      </c>
      <c r="AS270" s="1">
        <v>5</v>
      </c>
      <c r="AT270" s="1">
        <v>0</v>
      </c>
      <c r="AU270" s="1">
        <v>0</v>
      </c>
      <c r="AV270" s="1">
        <v>1</v>
      </c>
      <c r="AW270" s="1">
        <v>1</v>
      </c>
      <c r="AX270" s="1">
        <v>0</v>
      </c>
      <c r="AY270" s="1">
        <v>0</v>
      </c>
      <c r="AZ270" s="1">
        <v>0</v>
      </c>
      <c r="BA270" s="1">
        <v>1</v>
      </c>
      <c r="BB270" s="1">
        <v>1</v>
      </c>
      <c r="BC270" s="1">
        <v>0</v>
      </c>
      <c r="BD270" s="1">
        <v>0</v>
      </c>
      <c r="BE270" s="1">
        <v>0</v>
      </c>
      <c r="BF270" s="1">
        <v>0</v>
      </c>
      <c r="BG270" s="1">
        <v>2</v>
      </c>
      <c r="BH270" s="1" t="b">
        <v>1</v>
      </c>
      <c r="BI270" s="1" t="b">
        <v>1</v>
      </c>
      <c r="BJ270" s="1">
        <v>1</v>
      </c>
      <c r="BK270" s="1" t="s">
        <v>78</v>
      </c>
      <c r="BL270" s="1">
        <v>253</v>
      </c>
      <c r="BM270" s="1">
        <v>253</v>
      </c>
      <c r="BN270" s="1">
        <v>5</v>
      </c>
      <c r="BO270" s="1" t="b">
        <v>1</v>
      </c>
    </row>
    <row r="271" spans="1:67" ht="15.75" customHeight="1">
      <c r="A271" s="1">
        <v>269</v>
      </c>
      <c r="B271" s="1">
        <v>808</v>
      </c>
      <c r="C271" s="1">
        <v>142285</v>
      </c>
      <c r="D271" s="1" t="s">
        <v>865</v>
      </c>
      <c r="E271" s="1" t="s">
        <v>866</v>
      </c>
      <c r="F271" s="1" t="s">
        <v>867</v>
      </c>
      <c r="G271" s="1" t="s">
        <v>868</v>
      </c>
      <c r="H271" s="1" t="s">
        <v>869</v>
      </c>
      <c r="I271" s="1" t="s">
        <v>167</v>
      </c>
      <c r="J271" s="1" t="s">
        <v>168</v>
      </c>
      <c r="K271" s="8" t="s">
        <v>870</v>
      </c>
      <c r="L271" s="1">
        <v>-117.024295999999</v>
      </c>
      <c r="M271" s="1">
        <v>46.726894000000001</v>
      </c>
      <c r="N271" s="1">
        <v>-117.024295999999</v>
      </c>
      <c r="O271" s="1">
        <v>46.726894000000001</v>
      </c>
      <c r="P271" s="1">
        <v>7488</v>
      </c>
      <c r="Q271" s="1">
        <v>21300</v>
      </c>
      <c r="R271" s="1">
        <v>37624</v>
      </c>
      <c r="S271" s="1">
        <v>21300</v>
      </c>
      <c r="T271" s="1">
        <v>37624</v>
      </c>
      <c r="U271" s="1">
        <v>12102</v>
      </c>
      <c r="V271" s="1">
        <v>28426</v>
      </c>
      <c r="W271" s="1">
        <v>2</v>
      </c>
      <c r="X271" s="1">
        <v>2</v>
      </c>
      <c r="Y271" s="1">
        <v>7</v>
      </c>
      <c r="Z271" s="1">
        <v>1</v>
      </c>
      <c r="AA271" s="1">
        <v>1</v>
      </c>
      <c r="AB271" s="1">
        <v>76</v>
      </c>
      <c r="AC271" s="1">
        <v>9586</v>
      </c>
      <c r="AD271" s="1" t="s">
        <v>73</v>
      </c>
      <c r="AE271" s="1" t="b">
        <v>1</v>
      </c>
      <c r="AF271" s="1" t="s">
        <v>871</v>
      </c>
      <c r="AG271" s="20" t="s">
        <v>94</v>
      </c>
      <c r="AH271" s="1" t="s">
        <v>159</v>
      </c>
      <c r="AI271" s="1" t="s">
        <v>95</v>
      </c>
      <c r="AJ271" s="1" t="s">
        <v>94</v>
      </c>
      <c r="AK271" s="1" t="s">
        <v>79</v>
      </c>
      <c r="AL271" s="1" t="s">
        <v>36</v>
      </c>
      <c r="AM271" s="1" t="s">
        <v>96</v>
      </c>
      <c r="AN271" s="1" t="b">
        <v>0</v>
      </c>
      <c r="AO271" s="10" t="s">
        <v>872</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t="b">
        <v>1</v>
      </c>
      <c r="BI271" s="1" t="b">
        <v>0</v>
      </c>
      <c r="BJ271" s="1">
        <v>6</v>
      </c>
      <c r="BK271" s="1" t="s">
        <v>94</v>
      </c>
      <c r="BL271" s="1">
        <v>210</v>
      </c>
      <c r="BM271" s="1">
        <v>210</v>
      </c>
      <c r="BN271" s="1">
        <v>0</v>
      </c>
      <c r="BO271" s="1" t="b">
        <v>0</v>
      </c>
    </row>
    <row r="272" spans="1:67" ht="15.75" customHeight="1">
      <c r="A272" s="1">
        <v>270</v>
      </c>
      <c r="B272" s="1">
        <v>809</v>
      </c>
      <c r="C272" s="1">
        <v>142285</v>
      </c>
      <c r="D272" s="1" t="s">
        <v>865</v>
      </c>
      <c r="E272" s="1" t="s">
        <v>866</v>
      </c>
      <c r="F272" s="1" t="s">
        <v>867</v>
      </c>
      <c r="G272" s="1" t="s">
        <v>868</v>
      </c>
      <c r="H272" s="1" t="s">
        <v>869</v>
      </c>
      <c r="I272" s="1" t="s">
        <v>167</v>
      </c>
      <c r="J272" s="1" t="s">
        <v>168</v>
      </c>
      <c r="K272" s="8" t="s">
        <v>870</v>
      </c>
      <c r="L272" s="1">
        <v>-117.024295999999</v>
      </c>
      <c r="M272" s="1">
        <v>46.726894000000001</v>
      </c>
      <c r="N272" s="1">
        <v>-117.024295999999</v>
      </c>
      <c r="O272" s="1">
        <v>46.726894000000001</v>
      </c>
      <c r="P272" s="1">
        <v>7488</v>
      </c>
      <c r="Q272" s="1">
        <v>21300</v>
      </c>
      <c r="R272" s="1">
        <v>37624</v>
      </c>
      <c r="S272" s="1">
        <v>21300</v>
      </c>
      <c r="T272" s="1">
        <v>37624</v>
      </c>
      <c r="U272" s="1">
        <v>12102</v>
      </c>
      <c r="V272" s="1">
        <v>28426</v>
      </c>
      <c r="W272" s="1">
        <v>2</v>
      </c>
      <c r="X272" s="1">
        <v>2</v>
      </c>
      <c r="Y272" s="1">
        <v>7</v>
      </c>
      <c r="Z272" s="1">
        <v>1</v>
      </c>
      <c r="AA272" s="1">
        <v>1</v>
      </c>
      <c r="AB272" s="1">
        <v>76</v>
      </c>
      <c r="AC272" s="1">
        <v>9586</v>
      </c>
      <c r="AD272" s="1" t="s">
        <v>73</v>
      </c>
      <c r="AE272" s="1" t="b">
        <v>1</v>
      </c>
      <c r="AF272" s="1" t="s">
        <v>871</v>
      </c>
      <c r="AG272" s="9" t="s">
        <v>89</v>
      </c>
      <c r="AH272" s="1" t="s">
        <v>159</v>
      </c>
      <c r="AI272" s="1" t="s">
        <v>172</v>
      </c>
      <c r="AJ272" s="1" t="s">
        <v>89</v>
      </c>
      <c r="AK272" s="1" t="s">
        <v>79</v>
      </c>
      <c r="AL272" s="1" t="s">
        <v>36</v>
      </c>
      <c r="AM272" s="1" t="s">
        <v>92</v>
      </c>
      <c r="AN272" s="1" t="b">
        <v>0</v>
      </c>
      <c r="AO272" s="10" t="s">
        <v>873</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t="b">
        <v>1</v>
      </c>
      <c r="BI272" s="1" t="b">
        <v>0</v>
      </c>
      <c r="BJ272" s="1">
        <v>6</v>
      </c>
      <c r="BK272" s="1" t="s">
        <v>89</v>
      </c>
      <c r="BL272" s="1">
        <v>210</v>
      </c>
      <c r="BM272" s="1">
        <v>210</v>
      </c>
      <c r="BN272" s="1">
        <v>0</v>
      </c>
      <c r="BO272" s="1" t="b">
        <v>0</v>
      </c>
    </row>
    <row r="273" spans="1:67" ht="15.75" customHeight="1">
      <c r="A273" s="1">
        <v>271</v>
      </c>
      <c r="B273" s="1">
        <v>810</v>
      </c>
      <c r="C273" s="1">
        <v>142285</v>
      </c>
      <c r="D273" s="1" t="s">
        <v>865</v>
      </c>
      <c r="E273" s="1" t="s">
        <v>866</v>
      </c>
      <c r="F273" s="1" t="s">
        <v>867</v>
      </c>
      <c r="G273" s="1" t="s">
        <v>868</v>
      </c>
      <c r="H273" s="1" t="s">
        <v>869</v>
      </c>
      <c r="I273" s="1" t="s">
        <v>167</v>
      </c>
      <c r="J273" s="1" t="s">
        <v>168</v>
      </c>
      <c r="K273" s="8" t="s">
        <v>870</v>
      </c>
      <c r="L273" s="1">
        <v>-117.024295999999</v>
      </c>
      <c r="M273" s="1">
        <v>46.726894000000001</v>
      </c>
      <c r="N273" s="1">
        <v>-117.024295999999</v>
      </c>
      <c r="O273" s="1">
        <v>46.726894000000001</v>
      </c>
      <c r="P273" s="1">
        <v>7488</v>
      </c>
      <c r="Q273" s="1">
        <v>21300</v>
      </c>
      <c r="R273" s="1">
        <v>37624</v>
      </c>
      <c r="S273" s="1">
        <v>21300</v>
      </c>
      <c r="T273" s="1">
        <v>37624</v>
      </c>
      <c r="U273" s="1">
        <v>12102</v>
      </c>
      <c r="V273" s="1">
        <v>28426</v>
      </c>
      <c r="W273" s="1">
        <v>2</v>
      </c>
      <c r="X273" s="1">
        <v>2</v>
      </c>
      <c r="Y273" s="1">
        <v>7</v>
      </c>
      <c r="Z273" s="1">
        <v>1</v>
      </c>
      <c r="AA273" s="1">
        <v>1</v>
      </c>
      <c r="AB273" s="1">
        <v>76</v>
      </c>
      <c r="AC273" s="1">
        <v>9586</v>
      </c>
      <c r="AD273" s="1" t="s">
        <v>73</v>
      </c>
      <c r="AE273" s="1" t="b">
        <v>1</v>
      </c>
      <c r="AF273" s="1" t="s">
        <v>871</v>
      </c>
      <c r="AG273" s="9" t="s">
        <v>89</v>
      </c>
      <c r="AH273" s="1" t="s">
        <v>159</v>
      </c>
      <c r="AI273" s="12" t="s">
        <v>874</v>
      </c>
      <c r="AJ273" s="1" t="s">
        <v>89</v>
      </c>
      <c r="AK273" s="1" t="s">
        <v>79</v>
      </c>
      <c r="AL273" s="1" t="s">
        <v>99</v>
      </c>
      <c r="AM273" s="1" t="s">
        <v>100</v>
      </c>
      <c r="AN273" s="1" t="b">
        <v>0</v>
      </c>
      <c r="AO273" s="21" t="s">
        <v>875</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t="b">
        <v>0</v>
      </c>
      <c r="BI273" s="1" t="b">
        <v>0</v>
      </c>
      <c r="BJ273" s="1">
        <v>6</v>
      </c>
      <c r="BK273" s="1" t="s">
        <v>89</v>
      </c>
      <c r="BL273" s="1">
        <v>210</v>
      </c>
      <c r="BM273" s="1">
        <v>210</v>
      </c>
      <c r="BN273" s="1">
        <v>0</v>
      </c>
      <c r="BO273" s="1" t="b">
        <v>0</v>
      </c>
    </row>
    <row r="274" spans="1:67" ht="15.75" customHeight="1">
      <c r="A274" s="1">
        <v>272</v>
      </c>
      <c r="B274" s="1">
        <v>811</v>
      </c>
      <c r="C274" s="1">
        <v>142285</v>
      </c>
      <c r="D274" s="1" t="s">
        <v>865</v>
      </c>
      <c r="E274" s="1" t="s">
        <v>866</v>
      </c>
      <c r="F274" s="1" t="s">
        <v>867</v>
      </c>
      <c r="G274" s="1" t="s">
        <v>868</v>
      </c>
      <c r="H274" s="1" t="s">
        <v>869</v>
      </c>
      <c r="I274" s="1" t="s">
        <v>167</v>
      </c>
      <c r="J274" s="1" t="s">
        <v>168</v>
      </c>
      <c r="K274" s="8" t="s">
        <v>870</v>
      </c>
      <c r="L274" s="1">
        <v>-117.024295999999</v>
      </c>
      <c r="M274" s="1">
        <v>46.726894000000001</v>
      </c>
      <c r="N274" s="1">
        <v>-117.024295999999</v>
      </c>
      <c r="O274" s="1">
        <v>46.726894000000001</v>
      </c>
      <c r="P274" s="1">
        <v>7488</v>
      </c>
      <c r="Q274" s="1">
        <v>21300</v>
      </c>
      <c r="R274" s="1">
        <v>37624</v>
      </c>
      <c r="S274" s="1">
        <v>21300</v>
      </c>
      <c r="T274" s="1">
        <v>37624</v>
      </c>
      <c r="U274" s="1">
        <v>12102</v>
      </c>
      <c r="V274" s="1">
        <v>28426</v>
      </c>
      <c r="W274" s="1">
        <v>2</v>
      </c>
      <c r="X274" s="1">
        <v>2</v>
      </c>
      <c r="Y274" s="1">
        <v>7</v>
      </c>
      <c r="Z274" s="1">
        <v>1</v>
      </c>
      <c r="AA274" s="1">
        <v>1</v>
      </c>
      <c r="AB274" s="1">
        <v>76</v>
      </c>
      <c r="AC274" s="1">
        <v>9586</v>
      </c>
      <c r="AD274" s="1" t="s">
        <v>73</v>
      </c>
      <c r="AE274" s="1" t="b">
        <v>1</v>
      </c>
      <c r="AF274" s="1" t="s">
        <v>871</v>
      </c>
      <c r="AG274" s="9" t="s">
        <v>876</v>
      </c>
      <c r="AH274" s="1" t="s">
        <v>159</v>
      </c>
      <c r="AI274" s="1" t="s">
        <v>877</v>
      </c>
      <c r="AJ274" s="1" t="s">
        <v>78</v>
      </c>
      <c r="AK274" s="1" t="s">
        <v>79</v>
      </c>
      <c r="AL274" s="1" t="s">
        <v>36</v>
      </c>
      <c r="AM274" s="1" t="s">
        <v>100</v>
      </c>
      <c r="AN274" s="1" t="b">
        <v>0</v>
      </c>
      <c r="AO274" s="1" t="s">
        <v>878</v>
      </c>
      <c r="AP274" s="1">
        <v>0</v>
      </c>
      <c r="AQ274" s="1">
        <v>0</v>
      </c>
      <c r="AR274" s="1">
        <v>0</v>
      </c>
      <c r="AS274" s="1">
        <v>1</v>
      </c>
      <c r="AT274" s="1">
        <v>0</v>
      </c>
      <c r="AU274" s="1">
        <v>0</v>
      </c>
      <c r="AV274" s="1">
        <v>1</v>
      </c>
      <c r="AW274" s="1">
        <v>0</v>
      </c>
      <c r="AX274" s="1">
        <v>0</v>
      </c>
      <c r="AY274" s="1">
        <v>0</v>
      </c>
      <c r="AZ274" s="1">
        <v>0</v>
      </c>
      <c r="BA274" s="1">
        <v>0</v>
      </c>
      <c r="BB274" s="1">
        <v>0</v>
      </c>
      <c r="BC274" s="1">
        <v>0</v>
      </c>
      <c r="BD274" s="1">
        <v>0</v>
      </c>
      <c r="BE274" s="1">
        <v>0</v>
      </c>
      <c r="BF274" s="1">
        <v>0</v>
      </c>
      <c r="BG274" s="1">
        <v>0</v>
      </c>
      <c r="BH274" s="1" t="b">
        <v>0</v>
      </c>
      <c r="BI274" s="1" t="b">
        <v>0</v>
      </c>
      <c r="BJ274" s="1">
        <v>6</v>
      </c>
      <c r="BK274" s="1" t="s">
        <v>78</v>
      </c>
      <c r="BL274" s="1">
        <v>210</v>
      </c>
      <c r="BM274" s="1">
        <v>210</v>
      </c>
      <c r="BN274" s="1">
        <v>1</v>
      </c>
      <c r="BO274" s="1" t="b">
        <v>1</v>
      </c>
    </row>
    <row r="275" spans="1:67" ht="15.75" customHeight="1">
      <c r="A275" s="1">
        <v>273</v>
      </c>
      <c r="B275" s="1">
        <v>812</v>
      </c>
      <c r="C275" s="1">
        <v>142285</v>
      </c>
      <c r="D275" s="1" t="s">
        <v>865</v>
      </c>
      <c r="E275" s="1" t="s">
        <v>866</v>
      </c>
      <c r="F275" s="1" t="s">
        <v>867</v>
      </c>
      <c r="G275" s="1" t="s">
        <v>868</v>
      </c>
      <c r="H275" s="1" t="s">
        <v>869</v>
      </c>
      <c r="I275" s="1" t="s">
        <v>167</v>
      </c>
      <c r="J275" s="1" t="s">
        <v>168</v>
      </c>
      <c r="K275" s="8" t="s">
        <v>870</v>
      </c>
      <c r="L275" s="1">
        <v>-117.024295999999</v>
      </c>
      <c r="M275" s="1">
        <v>46.726894000000001</v>
      </c>
      <c r="N275" s="1">
        <v>-117.024295999999</v>
      </c>
      <c r="O275" s="1">
        <v>46.726894000000001</v>
      </c>
      <c r="P275" s="1">
        <v>7488</v>
      </c>
      <c r="Q275" s="1">
        <v>21300</v>
      </c>
      <c r="R275" s="1">
        <v>37624</v>
      </c>
      <c r="S275" s="1">
        <v>21300</v>
      </c>
      <c r="T275" s="1">
        <v>37624</v>
      </c>
      <c r="U275" s="1">
        <v>12102</v>
      </c>
      <c r="V275" s="1">
        <v>28426</v>
      </c>
      <c r="W275" s="1">
        <v>2</v>
      </c>
      <c r="X275" s="1">
        <v>2</v>
      </c>
      <c r="Y275" s="1">
        <v>7</v>
      </c>
      <c r="Z275" s="1">
        <v>1</v>
      </c>
      <c r="AA275" s="1">
        <v>1</v>
      </c>
      <c r="AB275" s="1">
        <v>76</v>
      </c>
      <c r="AC275" s="1">
        <v>9586</v>
      </c>
      <c r="AD275" s="1" t="s">
        <v>73</v>
      </c>
      <c r="AE275" s="1" t="b">
        <v>1</v>
      </c>
      <c r="AF275" s="1" t="s">
        <v>871</v>
      </c>
      <c r="AG275" s="9" t="s">
        <v>89</v>
      </c>
      <c r="AH275" s="1" t="s">
        <v>159</v>
      </c>
      <c r="AI275" s="1" t="s">
        <v>532</v>
      </c>
      <c r="AJ275" s="1" t="s">
        <v>89</v>
      </c>
      <c r="AK275" s="1" t="s">
        <v>83</v>
      </c>
      <c r="AL275" s="1" t="s">
        <v>110</v>
      </c>
      <c r="AM275" s="1" t="s">
        <v>100</v>
      </c>
      <c r="AN275" s="1" t="b">
        <v>0</v>
      </c>
      <c r="AO275" s="10" t="s">
        <v>879</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t="b">
        <v>0</v>
      </c>
      <c r="BI275" s="1" t="b">
        <v>0</v>
      </c>
      <c r="BJ275" s="1">
        <v>6</v>
      </c>
      <c r="BK275" s="1" t="s">
        <v>89</v>
      </c>
      <c r="BL275" s="1">
        <v>210</v>
      </c>
      <c r="BM275" s="1">
        <v>210</v>
      </c>
      <c r="BN275" s="1">
        <v>0</v>
      </c>
      <c r="BO275" s="1" t="b">
        <v>0</v>
      </c>
    </row>
    <row r="276" spans="1:67" ht="15.75" customHeight="1">
      <c r="A276" s="1">
        <v>274</v>
      </c>
      <c r="B276" s="1">
        <v>813</v>
      </c>
      <c r="C276" s="1">
        <v>142285</v>
      </c>
      <c r="D276" s="1" t="s">
        <v>865</v>
      </c>
      <c r="E276" s="1" t="s">
        <v>866</v>
      </c>
      <c r="F276" s="1" t="s">
        <v>867</v>
      </c>
      <c r="G276" s="1" t="s">
        <v>868</v>
      </c>
      <c r="H276" s="1" t="s">
        <v>869</v>
      </c>
      <c r="I276" s="1" t="s">
        <v>167</v>
      </c>
      <c r="J276" s="1" t="s">
        <v>168</v>
      </c>
      <c r="K276" s="8" t="s">
        <v>870</v>
      </c>
      <c r="L276" s="1">
        <v>-117.024295999999</v>
      </c>
      <c r="M276" s="1">
        <v>46.726894000000001</v>
      </c>
      <c r="N276" s="1">
        <v>-117.024295999999</v>
      </c>
      <c r="O276" s="1">
        <v>46.726894000000001</v>
      </c>
      <c r="P276" s="1">
        <v>7488</v>
      </c>
      <c r="Q276" s="1">
        <v>21300</v>
      </c>
      <c r="R276" s="1">
        <v>37624</v>
      </c>
      <c r="S276" s="1">
        <v>21300</v>
      </c>
      <c r="T276" s="1">
        <v>37624</v>
      </c>
      <c r="U276" s="1">
        <v>12102</v>
      </c>
      <c r="V276" s="1">
        <v>28426</v>
      </c>
      <c r="W276" s="1">
        <v>2</v>
      </c>
      <c r="X276" s="1">
        <v>2</v>
      </c>
      <c r="Y276" s="1">
        <v>7</v>
      </c>
      <c r="Z276" s="1">
        <v>1</v>
      </c>
      <c r="AA276" s="1">
        <v>1</v>
      </c>
      <c r="AB276" s="1">
        <v>76</v>
      </c>
      <c r="AC276" s="1">
        <v>9586</v>
      </c>
      <c r="AD276" s="1" t="s">
        <v>73</v>
      </c>
      <c r="AE276" s="1" t="b">
        <v>1</v>
      </c>
      <c r="AF276" s="1" t="s">
        <v>871</v>
      </c>
      <c r="AG276" s="9" t="s">
        <v>94</v>
      </c>
      <c r="AH276" s="1" t="s">
        <v>159</v>
      </c>
      <c r="AI276" s="1" t="s">
        <v>194</v>
      </c>
      <c r="AJ276" s="1" t="s">
        <v>94</v>
      </c>
      <c r="AK276" s="1" t="s">
        <v>83</v>
      </c>
      <c r="AL276" s="1" t="s">
        <v>110</v>
      </c>
      <c r="AM276" s="1" t="s">
        <v>100</v>
      </c>
      <c r="AN276" s="1" t="b">
        <v>0</v>
      </c>
      <c r="AO276" s="10" t="s">
        <v>880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t="b">
        <v>0</v>
      </c>
      <c r="BI276" s="1" t="b">
        <v>0</v>
      </c>
      <c r="BJ276" s="1">
        <v>6</v>
      </c>
      <c r="BK276" s="1" t="s">
        <v>94</v>
      </c>
      <c r="BL276" s="1">
        <v>210</v>
      </c>
      <c r="BM276" s="1">
        <v>210</v>
      </c>
      <c r="BN276" s="1">
        <v>0</v>
      </c>
      <c r="BO276" s="1" t="b">
        <v>0</v>
      </c>
    </row>
    <row r="277" spans="1:67" ht="15.75" customHeight="1">
      <c r="A277" s="1">
        <v>275</v>
      </c>
      <c r="B277" s="1">
        <v>277</v>
      </c>
      <c r="C277" s="1">
        <v>145725</v>
      </c>
      <c r="D277" s="1" t="s">
        <v>881</v>
      </c>
      <c r="E277" s="1" t="s">
        <v>882</v>
      </c>
      <c r="F277" s="1" t="s">
        <v>883</v>
      </c>
      <c r="G277" s="1" t="s">
        <v>884</v>
      </c>
      <c r="H277" s="1">
        <v>60616</v>
      </c>
      <c r="I277" s="1" t="s">
        <v>834</v>
      </c>
      <c r="J277" s="1" t="s">
        <v>885</v>
      </c>
      <c r="K277" s="8" t="s">
        <v>886</v>
      </c>
      <c r="L277" s="1">
        <v>-87.627320999999995</v>
      </c>
      <c r="M277" s="1">
        <v>41.831299999999999</v>
      </c>
      <c r="N277" s="1">
        <v>-87.627320999999995</v>
      </c>
      <c r="O277" s="1">
        <v>41.831299999999999</v>
      </c>
      <c r="P277" s="1">
        <v>45864</v>
      </c>
      <c r="Q277" s="1">
        <v>63749</v>
      </c>
      <c r="R277" s="1">
        <v>63749</v>
      </c>
      <c r="S277" s="1">
        <v>63772</v>
      </c>
      <c r="T277" s="1">
        <v>63772</v>
      </c>
      <c r="U277" s="1">
        <v>52972</v>
      </c>
      <c r="V277" s="1">
        <v>52972</v>
      </c>
      <c r="W277" s="1">
        <v>2</v>
      </c>
      <c r="X277" s="1">
        <v>2</v>
      </c>
      <c r="Y277" s="1">
        <v>3</v>
      </c>
      <c r="Z277" s="1">
        <v>2</v>
      </c>
      <c r="AA277" s="1">
        <v>2</v>
      </c>
      <c r="AB277" s="1">
        <v>57</v>
      </c>
      <c r="AC277" s="1">
        <v>2944</v>
      </c>
      <c r="AD277" s="1" t="s">
        <v>123</v>
      </c>
      <c r="AE277" s="1" t="b">
        <v>0</v>
      </c>
      <c r="AF277" s="1" t="s">
        <v>887</v>
      </c>
      <c r="AG277" s="9" t="s">
        <v>888</v>
      </c>
      <c r="AH277" s="1" t="s">
        <v>90</v>
      </c>
      <c r="AI277" s="1" t="s">
        <v>91</v>
      </c>
      <c r="AJ277" s="1" t="s">
        <v>89</v>
      </c>
      <c r="AK277" s="1" t="s">
        <v>83</v>
      </c>
      <c r="AL277" s="1" t="s">
        <v>36</v>
      </c>
      <c r="AM277" s="1" t="s">
        <v>92</v>
      </c>
      <c r="AN277" s="1" t="b">
        <v>1</v>
      </c>
      <c r="AO277" s="10" t="s">
        <v>889</v>
      </c>
      <c r="AP277" s="1">
        <v>4</v>
      </c>
      <c r="AQ277" s="1">
        <v>0</v>
      </c>
      <c r="AR277" s="1">
        <v>0</v>
      </c>
      <c r="AS277" s="1">
        <v>0</v>
      </c>
      <c r="AT277" s="1">
        <v>1</v>
      </c>
      <c r="AU277" s="1">
        <v>0</v>
      </c>
      <c r="AV277" s="1">
        <v>0</v>
      </c>
      <c r="AW277" s="1">
        <v>0</v>
      </c>
      <c r="AX277" s="1">
        <v>0</v>
      </c>
      <c r="AY277" s="1">
        <v>0</v>
      </c>
      <c r="AZ277" s="1">
        <v>0</v>
      </c>
      <c r="BA277" s="1">
        <v>2</v>
      </c>
      <c r="BB277" s="1">
        <v>0</v>
      </c>
      <c r="BC277" s="1">
        <v>0</v>
      </c>
      <c r="BD277" s="1">
        <v>0</v>
      </c>
      <c r="BE277" s="1">
        <v>0</v>
      </c>
      <c r="BF277" s="1">
        <v>0</v>
      </c>
      <c r="BG277" s="1">
        <v>0</v>
      </c>
      <c r="BH277" s="1" t="b">
        <v>1</v>
      </c>
      <c r="BI277" s="1" t="b">
        <v>0</v>
      </c>
      <c r="BJ277" s="1">
        <v>5</v>
      </c>
      <c r="BK277" s="1" t="s">
        <v>89</v>
      </c>
      <c r="BL277" s="1">
        <v>253</v>
      </c>
      <c r="BM277" s="1">
        <v>253</v>
      </c>
      <c r="BN277" s="1">
        <v>0</v>
      </c>
      <c r="BO277" s="1" t="b">
        <v>0</v>
      </c>
    </row>
    <row r="278" spans="1:67" ht="15.75" customHeight="1">
      <c r="A278" s="1">
        <v>276</v>
      </c>
      <c r="B278" s="1">
        <v>278</v>
      </c>
      <c r="C278" s="1">
        <v>145725</v>
      </c>
      <c r="D278" s="1" t="s">
        <v>881</v>
      </c>
      <c r="E278" s="1" t="s">
        <v>882</v>
      </c>
      <c r="F278" s="1" t="s">
        <v>883</v>
      </c>
      <c r="G278" s="1" t="s">
        <v>884</v>
      </c>
      <c r="H278" s="1">
        <v>60616</v>
      </c>
      <c r="I278" s="1" t="s">
        <v>834</v>
      </c>
      <c r="J278" s="1" t="s">
        <v>885</v>
      </c>
      <c r="K278" s="8" t="s">
        <v>886</v>
      </c>
      <c r="L278" s="1">
        <v>-87.627320999999995</v>
      </c>
      <c r="M278" s="1">
        <v>41.831299999999999</v>
      </c>
      <c r="N278" s="1">
        <v>-87.627320999999995</v>
      </c>
      <c r="O278" s="1">
        <v>41.831299999999999</v>
      </c>
      <c r="P278" s="1">
        <v>45864</v>
      </c>
      <c r="Q278" s="1">
        <v>63749</v>
      </c>
      <c r="R278" s="1">
        <v>63749</v>
      </c>
      <c r="S278" s="1">
        <v>63772</v>
      </c>
      <c r="T278" s="1">
        <v>63772</v>
      </c>
      <c r="U278" s="1">
        <v>52972</v>
      </c>
      <c r="V278" s="1">
        <v>52972</v>
      </c>
      <c r="W278" s="1">
        <v>2</v>
      </c>
      <c r="X278" s="1">
        <v>2</v>
      </c>
      <c r="Y278" s="1">
        <v>3</v>
      </c>
      <c r="Z278" s="1">
        <v>2</v>
      </c>
      <c r="AA278" s="1">
        <v>2</v>
      </c>
      <c r="AB278" s="1">
        <v>57</v>
      </c>
      <c r="AC278" s="1">
        <v>2944</v>
      </c>
      <c r="AD278" s="1" t="s">
        <v>123</v>
      </c>
      <c r="AE278" s="1" t="b">
        <v>0</v>
      </c>
      <c r="AF278" s="1" t="s">
        <v>887</v>
      </c>
      <c r="AG278" s="22" t="s">
        <v>888</v>
      </c>
      <c r="AH278" s="1" t="s">
        <v>90</v>
      </c>
      <c r="AI278" s="1" t="s">
        <v>172</v>
      </c>
      <c r="AJ278" s="1" t="s">
        <v>89</v>
      </c>
      <c r="AK278" s="1" t="s">
        <v>79</v>
      </c>
      <c r="AL278" s="1" t="s">
        <v>36</v>
      </c>
      <c r="AM278" s="1" t="s">
        <v>92</v>
      </c>
      <c r="AN278" s="1" t="b">
        <v>1</v>
      </c>
      <c r="AO278" s="10" t="s">
        <v>890</v>
      </c>
      <c r="AP278" s="1">
        <v>0</v>
      </c>
      <c r="AQ278" s="1">
        <v>0</v>
      </c>
      <c r="AR278" s="1">
        <v>1</v>
      </c>
      <c r="AS278" s="1">
        <v>0</v>
      </c>
      <c r="AT278" s="1">
        <v>0</v>
      </c>
      <c r="AU278" s="1">
        <v>0</v>
      </c>
      <c r="AV278" s="1">
        <v>0</v>
      </c>
      <c r="AW278" s="1">
        <v>0</v>
      </c>
      <c r="AX278" s="1">
        <v>0</v>
      </c>
      <c r="AY278" s="1">
        <v>1</v>
      </c>
      <c r="AZ278" s="1">
        <v>0</v>
      </c>
      <c r="BA278" s="1">
        <v>0</v>
      </c>
      <c r="BB278" s="1">
        <v>0</v>
      </c>
      <c r="BC278" s="1">
        <v>0</v>
      </c>
      <c r="BD278" s="1">
        <v>0</v>
      </c>
      <c r="BE278" s="1">
        <v>0</v>
      </c>
      <c r="BF278" s="1">
        <v>0</v>
      </c>
      <c r="BG278" s="1">
        <v>0</v>
      </c>
      <c r="BH278" s="1" t="b">
        <v>1</v>
      </c>
      <c r="BI278" s="1" t="b">
        <v>0</v>
      </c>
      <c r="BJ278" s="1">
        <v>5</v>
      </c>
      <c r="BK278" s="1" t="s">
        <v>89</v>
      </c>
      <c r="BL278" s="1">
        <v>253</v>
      </c>
      <c r="BM278" s="1">
        <v>253</v>
      </c>
      <c r="BN278" s="1">
        <v>1</v>
      </c>
      <c r="BO278" s="1" t="b">
        <v>1</v>
      </c>
    </row>
    <row r="279" spans="1:67" ht="15.75" customHeight="1">
      <c r="A279" s="1">
        <v>277</v>
      </c>
      <c r="B279" s="1">
        <v>279</v>
      </c>
      <c r="C279" s="1">
        <v>145725</v>
      </c>
      <c r="D279" s="1" t="s">
        <v>881</v>
      </c>
      <c r="E279" s="1" t="s">
        <v>882</v>
      </c>
      <c r="F279" s="1" t="s">
        <v>883</v>
      </c>
      <c r="G279" s="1" t="s">
        <v>884</v>
      </c>
      <c r="H279" s="1">
        <v>60616</v>
      </c>
      <c r="I279" s="1" t="s">
        <v>834</v>
      </c>
      <c r="J279" s="1" t="s">
        <v>885</v>
      </c>
      <c r="K279" s="8" t="s">
        <v>886</v>
      </c>
      <c r="L279" s="1">
        <v>-87.627320999999995</v>
      </c>
      <c r="M279" s="1">
        <v>41.831299999999999</v>
      </c>
      <c r="N279" s="1">
        <v>-87.627320999999995</v>
      </c>
      <c r="O279" s="1">
        <v>41.831299999999999</v>
      </c>
      <c r="P279" s="1">
        <v>45864</v>
      </c>
      <c r="Q279" s="1">
        <v>63749</v>
      </c>
      <c r="R279" s="1">
        <v>63749</v>
      </c>
      <c r="S279" s="1">
        <v>63772</v>
      </c>
      <c r="T279" s="1">
        <v>63772</v>
      </c>
      <c r="U279" s="1">
        <v>52972</v>
      </c>
      <c r="V279" s="1">
        <v>52972</v>
      </c>
      <c r="W279" s="1">
        <v>2</v>
      </c>
      <c r="X279" s="1">
        <v>2</v>
      </c>
      <c r="Y279" s="1">
        <v>3</v>
      </c>
      <c r="Z279" s="1">
        <v>2</v>
      </c>
      <c r="AA279" s="1">
        <v>2</v>
      </c>
      <c r="AB279" s="1">
        <v>57</v>
      </c>
      <c r="AC279" s="1">
        <v>2944</v>
      </c>
      <c r="AD279" s="1" t="s">
        <v>123</v>
      </c>
      <c r="AE279" s="1" t="b">
        <v>0</v>
      </c>
      <c r="AF279" s="1" t="s">
        <v>887</v>
      </c>
      <c r="AG279" s="22" t="s">
        <v>888</v>
      </c>
      <c r="AH279" s="1" t="s">
        <v>90</v>
      </c>
      <c r="AI279" s="1" t="s">
        <v>482</v>
      </c>
      <c r="AJ279" s="1" t="s">
        <v>94</v>
      </c>
      <c r="AK279" s="1" t="s">
        <v>79</v>
      </c>
      <c r="AL279" s="1" t="s">
        <v>36</v>
      </c>
      <c r="AM279" s="1" t="s">
        <v>96</v>
      </c>
      <c r="AN279" s="1" t="b">
        <v>1</v>
      </c>
      <c r="AO279" s="10" t="s">
        <v>891</v>
      </c>
      <c r="AP279" s="1">
        <v>0</v>
      </c>
      <c r="AQ279" s="1">
        <v>0</v>
      </c>
      <c r="AR279" s="1">
        <v>1</v>
      </c>
      <c r="AS279" s="1">
        <v>0</v>
      </c>
      <c r="AT279" s="1">
        <v>0</v>
      </c>
      <c r="AU279" s="1">
        <v>0</v>
      </c>
      <c r="AV279" s="1">
        <v>0</v>
      </c>
      <c r="AW279" s="1">
        <v>0</v>
      </c>
      <c r="AX279" s="1">
        <v>0</v>
      </c>
      <c r="AY279" s="1">
        <v>0</v>
      </c>
      <c r="AZ279" s="1">
        <v>0</v>
      </c>
      <c r="BA279" s="1">
        <v>0</v>
      </c>
      <c r="BB279" s="1">
        <v>0</v>
      </c>
      <c r="BC279" s="1">
        <v>0</v>
      </c>
      <c r="BD279" s="1">
        <v>1</v>
      </c>
      <c r="BE279" s="1">
        <v>0</v>
      </c>
      <c r="BF279" s="1">
        <v>0</v>
      </c>
      <c r="BG279" s="1">
        <v>0</v>
      </c>
      <c r="BH279" s="1" t="b">
        <v>1</v>
      </c>
      <c r="BI279" s="1" t="b">
        <v>0</v>
      </c>
      <c r="BJ279" s="1">
        <v>5</v>
      </c>
      <c r="BK279" s="1" t="s">
        <v>94</v>
      </c>
      <c r="BL279" s="1">
        <v>253</v>
      </c>
      <c r="BM279" s="1">
        <v>253</v>
      </c>
      <c r="BN279" s="1">
        <v>1</v>
      </c>
      <c r="BO279" s="1" t="b">
        <v>1</v>
      </c>
    </row>
    <row r="280" spans="1:67" ht="15.75" customHeight="1">
      <c r="A280" s="1">
        <v>278</v>
      </c>
      <c r="B280" s="1">
        <v>280</v>
      </c>
      <c r="C280" s="1">
        <v>145725</v>
      </c>
      <c r="D280" s="1" t="s">
        <v>881</v>
      </c>
      <c r="E280" s="1" t="s">
        <v>882</v>
      </c>
      <c r="F280" s="1" t="s">
        <v>883</v>
      </c>
      <c r="G280" s="1" t="s">
        <v>884</v>
      </c>
      <c r="H280" s="1">
        <v>60616</v>
      </c>
      <c r="I280" s="1" t="s">
        <v>834</v>
      </c>
      <c r="J280" s="1" t="s">
        <v>885</v>
      </c>
      <c r="K280" s="8" t="s">
        <v>886</v>
      </c>
      <c r="L280" s="1">
        <v>-87.627320999999995</v>
      </c>
      <c r="M280" s="1">
        <v>41.831299999999999</v>
      </c>
      <c r="N280" s="1">
        <v>-87.627320999999995</v>
      </c>
      <c r="O280" s="1">
        <v>41.831299999999999</v>
      </c>
      <c r="P280" s="1">
        <v>45864</v>
      </c>
      <c r="Q280" s="1">
        <v>63749</v>
      </c>
      <c r="R280" s="1">
        <v>63749</v>
      </c>
      <c r="S280" s="1">
        <v>63772</v>
      </c>
      <c r="T280" s="1">
        <v>63772</v>
      </c>
      <c r="U280" s="1">
        <v>52972</v>
      </c>
      <c r="V280" s="1">
        <v>52972</v>
      </c>
      <c r="W280" s="1">
        <v>2</v>
      </c>
      <c r="X280" s="1">
        <v>2</v>
      </c>
      <c r="Y280" s="1">
        <v>3</v>
      </c>
      <c r="Z280" s="1">
        <v>2</v>
      </c>
      <c r="AA280" s="1">
        <v>2</v>
      </c>
      <c r="AB280" s="1">
        <v>57</v>
      </c>
      <c r="AC280" s="1">
        <v>2944</v>
      </c>
      <c r="AD280" s="1" t="s">
        <v>123</v>
      </c>
      <c r="AE280" s="1" t="b">
        <v>0</v>
      </c>
      <c r="AF280" s="1" t="s">
        <v>887</v>
      </c>
      <c r="AG280" s="22" t="s">
        <v>888</v>
      </c>
      <c r="AH280" s="1" t="s">
        <v>90</v>
      </c>
      <c r="AI280" s="1" t="s">
        <v>236</v>
      </c>
      <c r="AJ280" s="1" t="s">
        <v>89</v>
      </c>
      <c r="AK280" s="1" t="s">
        <v>79</v>
      </c>
      <c r="AL280" s="1" t="s">
        <v>99</v>
      </c>
      <c r="AM280" s="1" t="s">
        <v>100</v>
      </c>
      <c r="AN280" s="1" t="b">
        <v>1</v>
      </c>
      <c r="AO280" s="10" t="s">
        <v>892</v>
      </c>
      <c r="AP280" s="1">
        <v>0</v>
      </c>
      <c r="AQ280" s="1">
        <v>0</v>
      </c>
      <c r="AR280" s="1">
        <v>0</v>
      </c>
      <c r="AS280" s="1">
        <v>0</v>
      </c>
      <c r="AT280" s="1">
        <v>0</v>
      </c>
      <c r="AU280" s="1">
        <v>0</v>
      </c>
      <c r="AV280" s="1">
        <v>0</v>
      </c>
      <c r="AW280" s="1">
        <v>0</v>
      </c>
      <c r="AX280" s="1">
        <v>0</v>
      </c>
      <c r="AY280" s="1">
        <v>0</v>
      </c>
      <c r="AZ280" s="1">
        <v>0</v>
      </c>
      <c r="BA280" s="1">
        <v>0</v>
      </c>
      <c r="BB280" s="1">
        <v>0</v>
      </c>
      <c r="BC280" s="1">
        <v>0</v>
      </c>
      <c r="BD280" s="1">
        <v>0</v>
      </c>
      <c r="BE280" s="1">
        <v>0</v>
      </c>
      <c r="BF280" s="1">
        <v>0</v>
      </c>
      <c r="BG280" s="1">
        <v>0</v>
      </c>
      <c r="BH280" s="1" t="b">
        <v>0</v>
      </c>
      <c r="BI280" s="1" t="b">
        <v>0</v>
      </c>
      <c r="BJ280" s="1">
        <v>5</v>
      </c>
      <c r="BK280" s="1" t="s">
        <v>89</v>
      </c>
      <c r="BL280" s="1">
        <v>253</v>
      </c>
      <c r="BM280" s="1">
        <v>253</v>
      </c>
      <c r="BN280" s="1">
        <v>0</v>
      </c>
      <c r="BO280" s="1" t="b">
        <v>0</v>
      </c>
    </row>
    <row r="281" spans="1:67" ht="15.75" customHeight="1">
      <c r="A281" s="1">
        <v>279</v>
      </c>
      <c r="B281" s="1">
        <v>281</v>
      </c>
      <c r="C281" s="1">
        <v>145725</v>
      </c>
      <c r="D281" s="1" t="s">
        <v>881</v>
      </c>
      <c r="E281" s="1" t="s">
        <v>882</v>
      </c>
      <c r="F281" s="1" t="s">
        <v>883</v>
      </c>
      <c r="G281" s="1" t="s">
        <v>884</v>
      </c>
      <c r="H281" s="1">
        <v>60616</v>
      </c>
      <c r="I281" s="1" t="s">
        <v>834</v>
      </c>
      <c r="J281" s="1" t="s">
        <v>885</v>
      </c>
      <c r="K281" s="8" t="s">
        <v>886</v>
      </c>
      <c r="L281" s="1">
        <v>-87.627320999999995</v>
      </c>
      <c r="M281" s="1">
        <v>41.831299999999999</v>
      </c>
      <c r="N281" s="1">
        <v>-87.627320999999995</v>
      </c>
      <c r="O281" s="1">
        <v>41.831299999999999</v>
      </c>
      <c r="P281" s="1">
        <v>45864</v>
      </c>
      <c r="Q281" s="1">
        <v>63749</v>
      </c>
      <c r="R281" s="1">
        <v>63749</v>
      </c>
      <c r="S281" s="1">
        <v>63772</v>
      </c>
      <c r="T281" s="1">
        <v>63772</v>
      </c>
      <c r="U281" s="1">
        <v>52972</v>
      </c>
      <c r="V281" s="1">
        <v>52972</v>
      </c>
      <c r="W281" s="1">
        <v>2</v>
      </c>
      <c r="X281" s="1">
        <v>2</v>
      </c>
      <c r="Y281" s="1">
        <v>3</v>
      </c>
      <c r="Z281" s="1">
        <v>2</v>
      </c>
      <c r="AA281" s="1">
        <v>2</v>
      </c>
      <c r="AB281" s="1">
        <v>57</v>
      </c>
      <c r="AC281" s="1">
        <v>2944</v>
      </c>
      <c r="AD281" s="1" t="s">
        <v>123</v>
      </c>
      <c r="AE281" s="1" t="b">
        <v>0</v>
      </c>
      <c r="AF281" s="1" t="s">
        <v>887</v>
      </c>
      <c r="AG281" s="22" t="s">
        <v>888</v>
      </c>
      <c r="AH281" s="1" t="s">
        <v>90</v>
      </c>
      <c r="AI281" s="1" t="s">
        <v>405</v>
      </c>
      <c r="AJ281" s="1" t="s">
        <v>89</v>
      </c>
      <c r="AK281" s="1" t="s">
        <v>179</v>
      </c>
      <c r="AL281" s="1" t="s">
        <v>179</v>
      </c>
      <c r="AM281" s="1" t="s">
        <v>100</v>
      </c>
      <c r="AN281" s="1" t="b">
        <v>1</v>
      </c>
      <c r="AO281" s="10" t="s">
        <v>893</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t="b">
        <v>0</v>
      </c>
      <c r="BI281" s="1" t="b">
        <v>0</v>
      </c>
      <c r="BJ281" s="1">
        <v>5</v>
      </c>
      <c r="BK281" s="1" t="s">
        <v>89</v>
      </c>
      <c r="BL281" s="1">
        <v>253</v>
      </c>
      <c r="BM281" s="1">
        <v>253</v>
      </c>
      <c r="BN281" s="1">
        <v>0</v>
      </c>
      <c r="BO281" s="1" t="b">
        <v>0</v>
      </c>
    </row>
    <row r="282" spans="1:67" ht="15.75" customHeight="1">
      <c r="A282" s="1">
        <v>280</v>
      </c>
      <c r="B282" s="1">
        <v>318</v>
      </c>
      <c r="C282" s="1">
        <v>146339</v>
      </c>
      <c r="D282" s="1" t="s">
        <v>894</v>
      </c>
      <c r="E282" s="1" t="s">
        <v>895</v>
      </c>
      <c r="F282" s="1" t="s">
        <v>896</v>
      </c>
      <c r="G282" s="1" t="s">
        <v>884</v>
      </c>
      <c r="H282" s="1" t="s">
        <v>897</v>
      </c>
      <c r="I282" s="1" t="s">
        <v>834</v>
      </c>
      <c r="J282" s="1" t="s">
        <v>885</v>
      </c>
      <c r="K282" s="8" t="s">
        <v>898</v>
      </c>
      <c r="L282" s="1">
        <v>-88.289707999999905</v>
      </c>
      <c r="M282" s="1">
        <v>42.058959999999999</v>
      </c>
      <c r="N282" s="1">
        <v>-88.289707999999905</v>
      </c>
      <c r="O282" s="1">
        <v>42.058959999999999</v>
      </c>
      <c r="P282" s="1">
        <v>29434</v>
      </c>
      <c r="Q282" s="1">
        <v>42794</v>
      </c>
      <c r="R282" s="1">
        <v>42794</v>
      </c>
      <c r="S282" s="1">
        <v>40704</v>
      </c>
      <c r="T282" s="1">
        <v>40704</v>
      </c>
      <c r="U282" s="1">
        <v>34204</v>
      </c>
      <c r="V282" s="1">
        <v>34204</v>
      </c>
      <c r="W282" s="1">
        <v>2</v>
      </c>
      <c r="X282" s="1">
        <v>2</v>
      </c>
      <c r="Y282" s="1">
        <v>3</v>
      </c>
      <c r="Z282" s="1">
        <v>2</v>
      </c>
      <c r="AA282" s="1">
        <v>2</v>
      </c>
      <c r="AB282" s="1">
        <v>75</v>
      </c>
      <c r="AC282" s="1">
        <v>1135</v>
      </c>
      <c r="AD282" s="1" t="s">
        <v>123</v>
      </c>
      <c r="AE282" s="1" t="b">
        <v>0</v>
      </c>
      <c r="AF282" s="9" t="s">
        <v>244</v>
      </c>
      <c r="AG282" s="1" t="s">
        <v>899</v>
      </c>
      <c r="AH282" s="1" t="s">
        <v>320</v>
      </c>
      <c r="AI282" s="1" t="s">
        <v>258</v>
      </c>
      <c r="AJ282" s="1" t="s">
        <v>89</v>
      </c>
      <c r="AK282" s="1" t="s">
        <v>83</v>
      </c>
      <c r="AL282" s="1" t="s">
        <v>110</v>
      </c>
      <c r="AM282" s="1" t="s">
        <v>100</v>
      </c>
      <c r="AN282" s="1" t="b">
        <v>0</v>
      </c>
      <c r="AO282" s="10" t="s">
        <v>900</v>
      </c>
      <c r="AP282" s="1">
        <v>0</v>
      </c>
      <c r="AQ282" s="1">
        <v>0</v>
      </c>
      <c r="AR282" s="1">
        <v>0</v>
      </c>
      <c r="AS282" s="1">
        <v>0</v>
      </c>
      <c r="AT282" s="1">
        <v>0</v>
      </c>
      <c r="AU282" s="1">
        <v>0</v>
      </c>
      <c r="AV282" s="1">
        <v>0</v>
      </c>
      <c r="AW282" s="1">
        <v>0</v>
      </c>
      <c r="AX282" s="1">
        <v>0</v>
      </c>
      <c r="AY282" s="1">
        <v>0</v>
      </c>
      <c r="AZ282" s="1">
        <v>0</v>
      </c>
      <c r="BA282" s="1">
        <v>0</v>
      </c>
      <c r="BB282" s="1">
        <v>0</v>
      </c>
      <c r="BC282" s="1">
        <v>0</v>
      </c>
      <c r="BD282" s="1">
        <v>0</v>
      </c>
      <c r="BE282" s="1">
        <v>0</v>
      </c>
      <c r="BF282" s="1">
        <v>0</v>
      </c>
      <c r="BG282" s="1">
        <v>0</v>
      </c>
      <c r="BH282" s="1" t="b">
        <v>0</v>
      </c>
      <c r="BI282" s="1" t="b">
        <v>0</v>
      </c>
      <c r="BJ282" s="1">
        <v>3</v>
      </c>
      <c r="BK282" s="1" t="s">
        <v>89</v>
      </c>
      <c r="BL282" s="1">
        <v>253</v>
      </c>
      <c r="BM282" s="1">
        <v>253</v>
      </c>
      <c r="BN282" s="1">
        <v>0</v>
      </c>
      <c r="BO282" s="1" t="b">
        <v>0</v>
      </c>
    </row>
    <row r="283" spans="1:67" ht="15.75" customHeight="1">
      <c r="A283" s="1">
        <v>281</v>
      </c>
      <c r="B283" s="1">
        <v>319</v>
      </c>
      <c r="C283" s="1">
        <v>146339</v>
      </c>
      <c r="D283" s="1" t="s">
        <v>894</v>
      </c>
      <c r="E283" s="1" t="s">
        <v>895</v>
      </c>
      <c r="F283" s="1" t="s">
        <v>896</v>
      </c>
      <c r="G283" s="1" t="s">
        <v>884</v>
      </c>
      <c r="H283" s="1" t="s">
        <v>897</v>
      </c>
      <c r="I283" s="1" t="s">
        <v>834</v>
      </c>
      <c r="J283" s="1" t="s">
        <v>885</v>
      </c>
      <c r="K283" s="8" t="s">
        <v>898</v>
      </c>
      <c r="L283" s="1">
        <v>-88.289707999999905</v>
      </c>
      <c r="M283" s="1">
        <v>42.058959999999999</v>
      </c>
      <c r="N283" s="1">
        <v>-88.289707999999905</v>
      </c>
      <c r="O283" s="1">
        <v>42.058959999999999</v>
      </c>
      <c r="P283" s="1">
        <v>29434</v>
      </c>
      <c r="Q283" s="1">
        <v>42794</v>
      </c>
      <c r="R283" s="1">
        <v>42794</v>
      </c>
      <c r="S283" s="1">
        <v>40704</v>
      </c>
      <c r="T283" s="1">
        <v>40704</v>
      </c>
      <c r="U283" s="1">
        <v>34204</v>
      </c>
      <c r="V283" s="1">
        <v>34204</v>
      </c>
      <c r="W283" s="1">
        <v>2</v>
      </c>
      <c r="X283" s="1">
        <v>2</v>
      </c>
      <c r="Y283" s="1">
        <v>3</v>
      </c>
      <c r="Z283" s="1">
        <v>2</v>
      </c>
      <c r="AA283" s="1">
        <v>2</v>
      </c>
      <c r="AB283" s="1">
        <v>75</v>
      </c>
      <c r="AC283" s="1">
        <v>1135</v>
      </c>
      <c r="AD283" s="1" t="s">
        <v>123</v>
      </c>
      <c r="AE283" s="1" t="b">
        <v>0</v>
      </c>
      <c r="AF283" s="9" t="s">
        <v>244</v>
      </c>
      <c r="AG283" s="1" t="s">
        <v>899</v>
      </c>
      <c r="AH283" s="1" t="s">
        <v>320</v>
      </c>
      <c r="AI283" s="1" t="s">
        <v>172</v>
      </c>
      <c r="AJ283" s="1" t="s">
        <v>89</v>
      </c>
      <c r="AK283" s="1" t="s">
        <v>79</v>
      </c>
      <c r="AL283" s="1" t="s">
        <v>36</v>
      </c>
      <c r="AM283" s="1" t="s">
        <v>92</v>
      </c>
      <c r="AN283" s="1" t="b">
        <v>0</v>
      </c>
      <c r="AO283" s="10" t="s">
        <v>901</v>
      </c>
      <c r="AP283" s="1">
        <v>0</v>
      </c>
      <c r="AQ283" s="1">
        <v>0</v>
      </c>
      <c r="AR283" s="1">
        <v>0</v>
      </c>
      <c r="AS283" s="1">
        <v>0</v>
      </c>
      <c r="AT283" s="1">
        <v>0</v>
      </c>
      <c r="AU283" s="1">
        <v>0</v>
      </c>
      <c r="AV283" s="1">
        <v>0</v>
      </c>
      <c r="AW283" s="1">
        <v>0</v>
      </c>
      <c r="AX283" s="1">
        <v>0</v>
      </c>
      <c r="AY283" s="1">
        <v>0</v>
      </c>
      <c r="AZ283" s="1">
        <v>0</v>
      </c>
      <c r="BA283" s="1">
        <v>0</v>
      </c>
      <c r="BB283" s="1">
        <v>0</v>
      </c>
      <c r="BC283" s="1">
        <v>0</v>
      </c>
      <c r="BD283" s="1">
        <v>0</v>
      </c>
      <c r="BE283" s="1">
        <v>0</v>
      </c>
      <c r="BF283" s="1">
        <v>0</v>
      </c>
      <c r="BG283" s="1">
        <v>0</v>
      </c>
      <c r="BH283" s="1" t="b">
        <v>1</v>
      </c>
      <c r="BI283" s="1" t="b">
        <v>0</v>
      </c>
      <c r="BJ283" s="1">
        <v>3</v>
      </c>
      <c r="BK283" s="1" t="s">
        <v>89</v>
      </c>
      <c r="BL283" s="1">
        <v>253</v>
      </c>
      <c r="BM283" s="1">
        <v>253</v>
      </c>
      <c r="BN283" s="1">
        <v>0</v>
      </c>
      <c r="BO283" s="1" t="b">
        <v>0</v>
      </c>
    </row>
    <row r="284" spans="1:67" ht="15.75" customHeight="1">
      <c r="A284" s="1">
        <v>282</v>
      </c>
      <c r="B284" s="1">
        <v>320</v>
      </c>
      <c r="C284" s="1">
        <v>146339</v>
      </c>
      <c r="D284" s="1" t="s">
        <v>894</v>
      </c>
      <c r="E284" s="1" t="s">
        <v>895</v>
      </c>
      <c r="F284" s="1" t="s">
        <v>896</v>
      </c>
      <c r="G284" s="1" t="s">
        <v>884</v>
      </c>
      <c r="H284" s="1" t="s">
        <v>897</v>
      </c>
      <c r="I284" s="1" t="s">
        <v>834</v>
      </c>
      <c r="J284" s="1" t="s">
        <v>885</v>
      </c>
      <c r="K284" s="8" t="s">
        <v>898</v>
      </c>
      <c r="L284" s="1">
        <v>-88.289707999999905</v>
      </c>
      <c r="M284" s="1">
        <v>42.058959999999999</v>
      </c>
      <c r="N284" s="1">
        <v>-88.289707999999905</v>
      </c>
      <c r="O284" s="1">
        <v>42.058959999999999</v>
      </c>
      <c r="P284" s="1">
        <v>29434</v>
      </c>
      <c r="Q284" s="1">
        <v>42794</v>
      </c>
      <c r="R284" s="1">
        <v>42794</v>
      </c>
      <c r="S284" s="1">
        <v>40704</v>
      </c>
      <c r="T284" s="1">
        <v>40704</v>
      </c>
      <c r="U284" s="1">
        <v>34204</v>
      </c>
      <c r="V284" s="1">
        <v>34204</v>
      </c>
      <c r="W284" s="1">
        <v>2</v>
      </c>
      <c r="X284" s="1">
        <v>2</v>
      </c>
      <c r="Y284" s="1">
        <v>3</v>
      </c>
      <c r="Z284" s="1">
        <v>2</v>
      </c>
      <c r="AA284" s="1">
        <v>2</v>
      </c>
      <c r="AB284" s="1">
        <v>75</v>
      </c>
      <c r="AC284" s="1">
        <v>1135</v>
      </c>
      <c r="AD284" s="1" t="s">
        <v>123</v>
      </c>
      <c r="AE284" s="1" t="b">
        <v>0</v>
      </c>
      <c r="AF284" s="9" t="s">
        <v>244</v>
      </c>
      <c r="AG284" s="1" t="s">
        <v>899</v>
      </c>
      <c r="AH284" s="1" t="s">
        <v>320</v>
      </c>
      <c r="AI284" s="1" t="s">
        <v>160</v>
      </c>
      <c r="AJ284" s="1" t="s">
        <v>109</v>
      </c>
      <c r="AK284" s="1" t="s">
        <v>83</v>
      </c>
      <c r="AL284" s="1" t="s">
        <v>110</v>
      </c>
      <c r="AM284" s="1" t="s">
        <v>100</v>
      </c>
      <c r="AN284" s="1" t="b">
        <v>0</v>
      </c>
      <c r="AO284" s="10" t="s">
        <v>902</v>
      </c>
      <c r="AP284" s="1">
        <v>0</v>
      </c>
      <c r="AQ284" s="1">
        <v>0</v>
      </c>
      <c r="AR284" s="1">
        <v>0</v>
      </c>
      <c r="AS284" s="1">
        <v>0</v>
      </c>
      <c r="AT284" s="1">
        <v>0</v>
      </c>
      <c r="AU284" s="1">
        <v>0</v>
      </c>
      <c r="AV284" s="1">
        <v>0</v>
      </c>
      <c r="AW284" s="1">
        <v>0</v>
      </c>
      <c r="AX284" s="1">
        <v>0</v>
      </c>
      <c r="AY284" s="1">
        <v>0</v>
      </c>
      <c r="AZ284" s="1">
        <v>0</v>
      </c>
      <c r="BA284" s="1">
        <v>0</v>
      </c>
      <c r="BB284" s="1">
        <v>0</v>
      </c>
      <c r="BC284" s="1">
        <v>0</v>
      </c>
      <c r="BD284" s="1">
        <v>0</v>
      </c>
      <c r="BE284" s="1">
        <v>0</v>
      </c>
      <c r="BF284" s="1">
        <v>0</v>
      </c>
      <c r="BG284" s="1">
        <v>0</v>
      </c>
      <c r="BH284" s="1" t="b">
        <v>0</v>
      </c>
      <c r="BI284" s="1" t="b">
        <v>0</v>
      </c>
      <c r="BJ284" s="1">
        <v>3</v>
      </c>
      <c r="BK284" s="1" t="s">
        <v>109</v>
      </c>
      <c r="BL284" s="1">
        <v>253</v>
      </c>
      <c r="BM284" s="1">
        <v>253</v>
      </c>
      <c r="BN284" s="1">
        <v>0</v>
      </c>
      <c r="BO284" s="1" t="b">
        <v>0</v>
      </c>
    </row>
    <row r="285" spans="1:67" ht="15.75" customHeight="1">
      <c r="A285" s="1">
        <v>283</v>
      </c>
      <c r="B285" s="1">
        <v>559</v>
      </c>
      <c r="C285" s="1">
        <v>143048</v>
      </c>
      <c r="D285" s="1" t="s">
        <v>903</v>
      </c>
      <c r="E285" s="1" t="s">
        <v>904</v>
      </c>
      <c r="F285" s="1" t="s">
        <v>883</v>
      </c>
      <c r="G285" s="1" t="s">
        <v>884</v>
      </c>
      <c r="H285" s="1">
        <v>60603</v>
      </c>
      <c r="I285" s="1" t="s">
        <v>834</v>
      </c>
      <c r="J285" s="1" t="s">
        <v>885</v>
      </c>
      <c r="K285" s="8" t="s">
        <v>905</v>
      </c>
      <c r="L285" s="1">
        <v>-87.621410999999995</v>
      </c>
      <c r="M285" s="1">
        <v>41.879646000000001</v>
      </c>
      <c r="N285" s="1">
        <v>-87.627320999999995</v>
      </c>
      <c r="O285" s="1">
        <v>41.831299999999999</v>
      </c>
      <c r="P285" s="1">
        <v>49610</v>
      </c>
      <c r="Q285" s="1">
        <v>67290</v>
      </c>
      <c r="R285" s="1">
        <v>67290</v>
      </c>
      <c r="S285" s="1">
        <v>62920</v>
      </c>
      <c r="T285" s="1">
        <v>62920</v>
      </c>
      <c r="U285" s="1">
        <v>53400</v>
      </c>
      <c r="V285" s="1">
        <v>53400</v>
      </c>
      <c r="W285" s="1">
        <v>2</v>
      </c>
      <c r="X285" s="1">
        <v>2</v>
      </c>
      <c r="Y285" s="1">
        <v>3</v>
      </c>
      <c r="Z285" s="1">
        <v>2</v>
      </c>
      <c r="AA285" s="1">
        <v>2</v>
      </c>
      <c r="AB285" s="1">
        <v>59</v>
      </c>
      <c r="AC285" s="1">
        <v>2848</v>
      </c>
      <c r="AD285" s="1" t="s">
        <v>123</v>
      </c>
      <c r="AE285" s="1" t="b">
        <v>0</v>
      </c>
      <c r="AF285" s="12" t="s">
        <v>244</v>
      </c>
      <c r="AG285" s="1" t="s">
        <v>906</v>
      </c>
      <c r="AH285" s="1" t="s">
        <v>159</v>
      </c>
      <c r="AI285" s="12" t="s">
        <v>907</v>
      </c>
      <c r="AJ285" s="1" t="s">
        <v>89</v>
      </c>
      <c r="AK285" s="1" t="s">
        <v>83</v>
      </c>
      <c r="AL285" s="1" t="s">
        <v>110</v>
      </c>
      <c r="AM285" s="1" t="s">
        <v>100</v>
      </c>
      <c r="AN285" s="1" t="b">
        <v>0</v>
      </c>
      <c r="AO285" s="10" t="s">
        <v>908</v>
      </c>
      <c r="AP285" s="1">
        <v>0</v>
      </c>
      <c r="AQ285" s="1">
        <v>0</v>
      </c>
      <c r="AR285" s="1">
        <v>0</v>
      </c>
      <c r="AS285" s="1">
        <v>0</v>
      </c>
      <c r="AT285" s="1">
        <v>0</v>
      </c>
      <c r="AU285" s="1">
        <v>0</v>
      </c>
      <c r="AV285" s="1">
        <v>0</v>
      </c>
      <c r="AW285" s="1">
        <v>0</v>
      </c>
      <c r="AX285" s="1">
        <v>0</v>
      </c>
      <c r="AY285" s="1">
        <v>0</v>
      </c>
      <c r="AZ285" s="1">
        <v>0</v>
      </c>
      <c r="BA285" s="1">
        <v>0</v>
      </c>
      <c r="BB285" s="1">
        <v>0</v>
      </c>
      <c r="BC285" s="1">
        <v>0</v>
      </c>
      <c r="BD285" s="1">
        <v>0</v>
      </c>
      <c r="BE285" s="1">
        <v>0</v>
      </c>
      <c r="BF285" s="1">
        <v>0</v>
      </c>
      <c r="BG285" s="1">
        <v>0</v>
      </c>
      <c r="BH285" s="1" t="b">
        <v>0</v>
      </c>
      <c r="BI285" s="1" t="b">
        <v>0</v>
      </c>
      <c r="BJ285" s="1">
        <v>5</v>
      </c>
      <c r="BK285" s="1" t="s">
        <v>89</v>
      </c>
      <c r="BL285" s="1">
        <v>253</v>
      </c>
      <c r="BM285" s="1">
        <v>253</v>
      </c>
      <c r="BN285" s="1">
        <v>0</v>
      </c>
      <c r="BO285" s="1" t="b">
        <v>0</v>
      </c>
    </row>
    <row r="286" spans="1:67" ht="15.75" customHeight="1">
      <c r="A286" s="1">
        <v>284</v>
      </c>
      <c r="B286" s="1">
        <v>560</v>
      </c>
      <c r="C286" s="1">
        <v>143048</v>
      </c>
      <c r="D286" s="1" t="s">
        <v>903</v>
      </c>
      <c r="E286" s="1" t="s">
        <v>904</v>
      </c>
      <c r="F286" s="1" t="s">
        <v>883</v>
      </c>
      <c r="G286" s="1" t="s">
        <v>884</v>
      </c>
      <c r="H286" s="1">
        <v>60603</v>
      </c>
      <c r="I286" s="1" t="s">
        <v>834</v>
      </c>
      <c r="J286" s="1" t="s">
        <v>885</v>
      </c>
      <c r="K286" s="8" t="s">
        <v>905</v>
      </c>
      <c r="L286" s="1">
        <v>-87.621410999999995</v>
      </c>
      <c r="M286" s="1">
        <v>41.879646000000001</v>
      </c>
      <c r="N286" s="1">
        <v>-87.627320999999995</v>
      </c>
      <c r="O286" s="1">
        <v>41.831299999999999</v>
      </c>
      <c r="P286" s="1">
        <v>49610</v>
      </c>
      <c r="Q286" s="1">
        <v>67290</v>
      </c>
      <c r="R286" s="1">
        <v>67290</v>
      </c>
      <c r="S286" s="1">
        <v>62920</v>
      </c>
      <c r="T286" s="1">
        <v>62920</v>
      </c>
      <c r="U286" s="1">
        <v>53400</v>
      </c>
      <c r="V286" s="1">
        <v>53400</v>
      </c>
      <c r="W286" s="1">
        <v>2</v>
      </c>
      <c r="X286" s="1">
        <v>2</v>
      </c>
      <c r="Y286" s="1">
        <v>3</v>
      </c>
      <c r="Z286" s="1">
        <v>2</v>
      </c>
      <c r="AA286" s="1">
        <v>2</v>
      </c>
      <c r="AB286" s="1">
        <v>59</v>
      </c>
      <c r="AC286" s="1">
        <v>2848</v>
      </c>
      <c r="AD286" s="1" t="s">
        <v>123</v>
      </c>
      <c r="AE286" s="1" t="b">
        <v>0</v>
      </c>
      <c r="AF286" s="12" t="s">
        <v>244</v>
      </c>
      <c r="AG286" s="1" t="s">
        <v>906</v>
      </c>
      <c r="AH286" s="1" t="s">
        <v>159</v>
      </c>
      <c r="AI286" s="12" t="s">
        <v>909</v>
      </c>
      <c r="AJ286" s="1" t="s">
        <v>109</v>
      </c>
      <c r="AK286" s="1" t="s">
        <v>83</v>
      </c>
      <c r="AL286" s="1" t="s">
        <v>36</v>
      </c>
      <c r="AM286" s="1" t="s">
        <v>100</v>
      </c>
      <c r="AN286" s="1" t="b">
        <v>0</v>
      </c>
      <c r="AO286" s="10" t="s">
        <v>908</v>
      </c>
      <c r="AP286" s="1">
        <v>0</v>
      </c>
      <c r="AQ286" s="1">
        <v>0</v>
      </c>
      <c r="AR286" s="1">
        <v>0</v>
      </c>
      <c r="AS286" s="1">
        <v>0</v>
      </c>
      <c r="AT286" s="1">
        <v>0</v>
      </c>
      <c r="AU286" s="1">
        <v>0</v>
      </c>
      <c r="AV286" s="1">
        <v>0</v>
      </c>
      <c r="AW286" s="1">
        <v>0</v>
      </c>
      <c r="AX286" s="1">
        <v>0</v>
      </c>
      <c r="AY286" s="1">
        <v>0</v>
      </c>
      <c r="AZ286" s="1">
        <v>0</v>
      </c>
      <c r="BA286" s="1">
        <v>0</v>
      </c>
      <c r="BB286" s="1">
        <v>0</v>
      </c>
      <c r="BC286" s="1">
        <v>0</v>
      </c>
      <c r="BD286" s="1">
        <v>0</v>
      </c>
      <c r="BE286" s="1">
        <v>0</v>
      </c>
      <c r="BF286" s="1">
        <v>0</v>
      </c>
      <c r="BG286" s="1">
        <v>0</v>
      </c>
      <c r="BH286" s="1" t="b">
        <v>0</v>
      </c>
      <c r="BI286" s="1" t="b">
        <v>0</v>
      </c>
      <c r="BJ286" s="1">
        <v>5</v>
      </c>
      <c r="BK286" s="1" t="s">
        <v>109</v>
      </c>
      <c r="BL286" s="1">
        <v>253</v>
      </c>
      <c r="BM286" s="1">
        <v>253</v>
      </c>
      <c r="BN286" s="1">
        <v>0</v>
      </c>
      <c r="BO286" s="1" t="b">
        <v>0</v>
      </c>
    </row>
    <row r="287" spans="1:67" ht="15.75" customHeight="1">
      <c r="A287" s="1">
        <v>285</v>
      </c>
      <c r="B287" s="1">
        <v>561</v>
      </c>
      <c r="C287" s="1">
        <v>143048</v>
      </c>
      <c r="D287" s="1" t="s">
        <v>903</v>
      </c>
      <c r="E287" s="1" t="s">
        <v>904</v>
      </c>
      <c r="F287" s="1" t="s">
        <v>883</v>
      </c>
      <c r="G287" s="1" t="s">
        <v>884</v>
      </c>
      <c r="H287" s="1">
        <v>60603</v>
      </c>
      <c r="I287" s="1" t="s">
        <v>834</v>
      </c>
      <c r="J287" s="1" t="s">
        <v>885</v>
      </c>
      <c r="K287" s="8" t="s">
        <v>905</v>
      </c>
      <c r="L287" s="1">
        <v>-87.621410999999995</v>
      </c>
      <c r="M287" s="1">
        <v>41.879646000000001</v>
      </c>
      <c r="N287" s="1">
        <v>-87.627320999999995</v>
      </c>
      <c r="O287" s="1">
        <v>41.831299999999999</v>
      </c>
      <c r="P287" s="1">
        <v>49610</v>
      </c>
      <c r="Q287" s="1">
        <v>67290</v>
      </c>
      <c r="R287" s="1">
        <v>67290</v>
      </c>
      <c r="S287" s="1">
        <v>62920</v>
      </c>
      <c r="T287" s="1">
        <v>62920</v>
      </c>
      <c r="U287" s="1">
        <v>53400</v>
      </c>
      <c r="V287" s="1">
        <v>53400</v>
      </c>
      <c r="W287" s="1">
        <v>2</v>
      </c>
      <c r="X287" s="1">
        <v>2</v>
      </c>
      <c r="Y287" s="1">
        <v>3</v>
      </c>
      <c r="Z287" s="1">
        <v>2</v>
      </c>
      <c r="AA287" s="1">
        <v>2</v>
      </c>
      <c r="AB287" s="1">
        <v>59</v>
      </c>
      <c r="AC287" s="1">
        <v>2848</v>
      </c>
      <c r="AD287" s="1" t="s">
        <v>123</v>
      </c>
      <c r="AE287" s="1" t="b">
        <v>0</v>
      </c>
      <c r="AF287" s="12" t="s">
        <v>244</v>
      </c>
      <c r="AG287" s="9" t="s">
        <v>224</v>
      </c>
      <c r="AH287" s="1" t="s">
        <v>159</v>
      </c>
      <c r="AI287" s="1" t="s">
        <v>527</v>
      </c>
      <c r="AJ287" s="1" t="s">
        <v>224</v>
      </c>
      <c r="AK287" s="1" t="s">
        <v>79</v>
      </c>
      <c r="AL287" s="1" t="s">
        <v>36</v>
      </c>
      <c r="AM287" s="1" t="s">
        <v>100</v>
      </c>
      <c r="AN287" s="1" t="b">
        <v>0</v>
      </c>
      <c r="AO287" s="10" t="s">
        <v>910</v>
      </c>
      <c r="AP287" s="1">
        <v>0</v>
      </c>
      <c r="AQ287" s="1">
        <v>0</v>
      </c>
      <c r="AR287" s="1">
        <v>0</v>
      </c>
      <c r="AS287" s="1">
        <v>0</v>
      </c>
      <c r="AT287" s="1">
        <v>0</v>
      </c>
      <c r="AU287" s="1">
        <v>0</v>
      </c>
      <c r="AV287" s="1">
        <v>0</v>
      </c>
      <c r="AW287" s="1">
        <v>0</v>
      </c>
      <c r="AX287" s="1">
        <v>0</v>
      </c>
      <c r="AY287" s="1">
        <v>0</v>
      </c>
      <c r="AZ287" s="1">
        <v>0</v>
      </c>
      <c r="BA287" s="1">
        <v>0</v>
      </c>
      <c r="BB287" s="1">
        <v>0</v>
      </c>
      <c r="BC287" s="1">
        <v>0</v>
      </c>
      <c r="BD287" s="1">
        <v>0</v>
      </c>
      <c r="BE287" s="1">
        <v>0</v>
      </c>
      <c r="BF287" s="1">
        <v>0</v>
      </c>
      <c r="BG287" s="1">
        <v>0</v>
      </c>
      <c r="BH287" s="1" t="b">
        <v>0</v>
      </c>
      <c r="BI287" s="1" t="b">
        <v>0</v>
      </c>
      <c r="BJ287" s="1">
        <v>5</v>
      </c>
      <c r="BK287" s="1" t="s">
        <v>117</v>
      </c>
      <c r="BL287" s="1">
        <v>253</v>
      </c>
      <c r="BM287" s="1">
        <v>253</v>
      </c>
      <c r="BN287" s="1">
        <v>0</v>
      </c>
      <c r="BO287" s="1" t="b">
        <v>0</v>
      </c>
    </row>
    <row r="288" spans="1:67" ht="15.75" customHeight="1">
      <c r="A288" s="1">
        <v>286</v>
      </c>
      <c r="B288" s="1">
        <v>562</v>
      </c>
      <c r="C288" s="1">
        <v>143048</v>
      </c>
      <c r="D288" s="1" t="s">
        <v>903</v>
      </c>
      <c r="E288" s="1" t="s">
        <v>904</v>
      </c>
      <c r="F288" s="1" t="s">
        <v>883</v>
      </c>
      <c r="G288" s="1" t="s">
        <v>884</v>
      </c>
      <c r="H288" s="1">
        <v>60603</v>
      </c>
      <c r="I288" s="1" t="s">
        <v>834</v>
      </c>
      <c r="J288" s="1" t="s">
        <v>885</v>
      </c>
      <c r="K288" s="8" t="s">
        <v>905</v>
      </c>
      <c r="L288" s="1">
        <v>-87.621410999999995</v>
      </c>
      <c r="M288" s="1">
        <v>41.879646000000001</v>
      </c>
      <c r="N288" s="1">
        <v>-87.627320999999995</v>
      </c>
      <c r="O288" s="1">
        <v>41.831299999999999</v>
      </c>
      <c r="P288" s="1">
        <v>49610</v>
      </c>
      <c r="Q288" s="1">
        <v>67290</v>
      </c>
      <c r="R288" s="1">
        <v>67290</v>
      </c>
      <c r="S288" s="1">
        <v>62920</v>
      </c>
      <c r="T288" s="1">
        <v>62920</v>
      </c>
      <c r="U288" s="1">
        <v>53400</v>
      </c>
      <c r="V288" s="1">
        <v>53400</v>
      </c>
      <c r="W288" s="1">
        <v>2</v>
      </c>
      <c r="X288" s="1">
        <v>2</v>
      </c>
      <c r="Y288" s="1">
        <v>3</v>
      </c>
      <c r="Z288" s="1">
        <v>2</v>
      </c>
      <c r="AA288" s="1">
        <v>2</v>
      </c>
      <c r="AB288" s="1">
        <v>59</v>
      </c>
      <c r="AC288" s="1">
        <v>2848</v>
      </c>
      <c r="AD288" s="1" t="s">
        <v>123</v>
      </c>
      <c r="AE288" s="1" t="b">
        <v>0</v>
      </c>
      <c r="AF288" s="12" t="s">
        <v>244</v>
      </c>
      <c r="AG288" s="1" t="s">
        <v>906</v>
      </c>
      <c r="AH288" s="1" t="s">
        <v>159</v>
      </c>
      <c r="AI288" s="1" t="s">
        <v>172</v>
      </c>
      <c r="AJ288" s="1" t="s">
        <v>89</v>
      </c>
      <c r="AK288" s="1" t="s">
        <v>79</v>
      </c>
      <c r="AL288" s="1" t="s">
        <v>36</v>
      </c>
      <c r="AM288" s="1" t="s">
        <v>92</v>
      </c>
      <c r="AN288" s="1" t="b">
        <v>0</v>
      </c>
      <c r="AO288" s="10" t="s">
        <v>911</v>
      </c>
      <c r="AP288" s="1">
        <v>0</v>
      </c>
      <c r="AQ288" s="1">
        <v>0</v>
      </c>
      <c r="AR288" s="1">
        <v>0</v>
      </c>
      <c r="AS288" s="1">
        <v>0</v>
      </c>
      <c r="AT288" s="1">
        <v>0</v>
      </c>
      <c r="AU288" s="1">
        <v>0</v>
      </c>
      <c r="AV288" s="1">
        <v>0</v>
      </c>
      <c r="AW288" s="1">
        <v>0</v>
      </c>
      <c r="AX288" s="1">
        <v>0</v>
      </c>
      <c r="AY288" s="1">
        <v>0</v>
      </c>
      <c r="AZ288" s="1">
        <v>0</v>
      </c>
      <c r="BA288" s="1">
        <v>0</v>
      </c>
      <c r="BB288" s="1">
        <v>0</v>
      </c>
      <c r="BC288" s="1">
        <v>0</v>
      </c>
      <c r="BD288" s="1">
        <v>0</v>
      </c>
      <c r="BE288" s="1">
        <v>0</v>
      </c>
      <c r="BF288" s="1">
        <v>0</v>
      </c>
      <c r="BG288" s="1">
        <v>0</v>
      </c>
      <c r="BH288" s="1" t="b">
        <v>1</v>
      </c>
      <c r="BI288" s="1" t="b">
        <v>0</v>
      </c>
      <c r="BJ288" s="1">
        <v>5</v>
      </c>
      <c r="BK288" s="1" t="s">
        <v>89</v>
      </c>
      <c r="BL288" s="1">
        <v>253</v>
      </c>
      <c r="BM288" s="1">
        <v>253</v>
      </c>
      <c r="BN288" s="1">
        <v>0</v>
      </c>
      <c r="BO288" s="1" t="b">
        <v>0</v>
      </c>
    </row>
    <row r="289" spans="1:67" ht="15.75" customHeight="1">
      <c r="A289" s="1">
        <v>287</v>
      </c>
      <c r="B289" s="1">
        <v>563</v>
      </c>
      <c r="C289" s="1">
        <v>143048</v>
      </c>
      <c r="D289" s="1" t="s">
        <v>903</v>
      </c>
      <c r="E289" s="1" t="s">
        <v>904</v>
      </c>
      <c r="F289" s="1" t="s">
        <v>883</v>
      </c>
      <c r="G289" s="1" t="s">
        <v>884</v>
      </c>
      <c r="H289" s="1">
        <v>60603</v>
      </c>
      <c r="I289" s="1" t="s">
        <v>834</v>
      </c>
      <c r="J289" s="1" t="s">
        <v>885</v>
      </c>
      <c r="K289" s="8" t="s">
        <v>905</v>
      </c>
      <c r="L289" s="1">
        <v>-87.621410999999995</v>
      </c>
      <c r="M289" s="1">
        <v>41.879646000000001</v>
      </c>
      <c r="N289" s="1">
        <v>-87.627320999999995</v>
      </c>
      <c r="O289" s="1">
        <v>41.831299999999999</v>
      </c>
      <c r="P289" s="1">
        <v>49610</v>
      </c>
      <c r="Q289" s="1">
        <v>67290</v>
      </c>
      <c r="R289" s="1">
        <v>67290</v>
      </c>
      <c r="S289" s="1">
        <v>62920</v>
      </c>
      <c r="T289" s="1">
        <v>62920</v>
      </c>
      <c r="U289" s="1">
        <v>53400</v>
      </c>
      <c r="V289" s="1">
        <v>53400</v>
      </c>
      <c r="W289" s="1">
        <v>2</v>
      </c>
      <c r="X289" s="1">
        <v>2</v>
      </c>
      <c r="Y289" s="1">
        <v>3</v>
      </c>
      <c r="Z289" s="1">
        <v>2</v>
      </c>
      <c r="AA289" s="1">
        <v>2</v>
      </c>
      <c r="AB289" s="1">
        <v>59</v>
      </c>
      <c r="AC289" s="1">
        <v>2848</v>
      </c>
      <c r="AD289" s="1" t="s">
        <v>123</v>
      </c>
      <c r="AE289" s="1" t="b">
        <v>0</v>
      </c>
      <c r="AF289" s="12" t="s">
        <v>244</v>
      </c>
      <c r="AG289" s="1" t="s">
        <v>906</v>
      </c>
      <c r="AH289" s="1" t="s">
        <v>159</v>
      </c>
      <c r="AI289" s="12" t="s">
        <v>912</v>
      </c>
      <c r="AJ289" s="1" t="s">
        <v>89</v>
      </c>
      <c r="AK289" s="1" t="s">
        <v>79</v>
      </c>
      <c r="AL289" s="1" t="s">
        <v>36</v>
      </c>
      <c r="AM289" s="1" t="s">
        <v>100</v>
      </c>
      <c r="AN289" s="1" t="b">
        <v>0</v>
      </c>
      <c r="AO289" s="10" t="s">
        <v>913</v>
      </c>
      <c r="AP289" s="1">
        <v>0</v>
      </c>
      <c r="AQ289" s="1">
        <v>0</v>
      </c>
      <c r="AR289" s="1">
        <v>0</v>
      </c>
      <c r="AS289" s="1">
        <v>0</v>
      </c>
      <c r="AT289" s="1">
        <v>0</v>
      </c>
      <c r="AU289" s="1">
        <v>0</v>
      </c>
      <c r="AV289" s="1">
        <v>0</v>
      </c>
      <c r="AW289" s="1">
        <v>0</v>
      </c>
      <c r="AX289" s="1">
        <v>0</v>
      </c>
      <c r="AY289" s="1">
        <v>0</v>
      </c>
      <c r="AZ289" s="1">
        <v>0</v>
      </c>
      <c r="BA289" s="1">
        <v>0</v>
      </c>
      <c r="BB289" s="1">
        <v>0</v>
      </c>
      <c r="BC289" s="1">
        <v>0</v>
      </c>
      <c r="BD289" s="1">
        <v>0</v>
      </c>
      <c r="BE289" s="1">
        <v>0</v>
      </c>
      <c r="BF289" s="1">
        <v>0</v>
      </c>
      <c r="BG289" s="1">
        <v>0</v>
      </c>
      <c r="BH289" s="1" t="b">
        <v>0</v>
      </c>
      <c r="BI289" s="1" t="b">
        <v>0</v>
      </c>
      <c r="BJ289" s="1">
        <v>5</v>
      </c>
      <c r="BK289" s="1" t="s">
        <v>89</v>
      </c>
      <c r="BL289" s="1">
        <v>253</v>
      </c>
      <c r="BM289" s="1">
        <v>253</v>
      </c>
      <c r="BN289" s="1">
        <v>0</v>
      </c>
      <c r="BO289" s="1" t="b">
        <v>0</v>
      </c>
    </row>
    <row r="290" spans="1:67" ht="15.75" customHeight="1">
      <c r="A290" s="1">
        <v>288</v>
      </c>
      <c r="B290" s="1">
        <v>577</v>
      </c>
      <c r="C290" s="1">
        <v>149222</v>
      </c>
      <c r="D290" s="1" t="s">
        <v>914</v>
      </c>
      <c r="E290" s="1" t="s">
        <v>915</v>
      </c>
      <c r="F290" s="1" t="s">
        <v>916</v>
      </c>
      <c r="G290" s="1" t="s">
        <v>884</v>
      </c>
      <c r="H290" s="1" t="s">
        <v>917</v>
      </c>
      <c r="I290" s="1" t="s">
        <v>834</v>
      </c>
      <c r="J290" s="1" t="s">
        <v>885</v>
      </c>
      <c r="K290" s="8" t="s">
        <v>918</v>
      </c>
      <c r="L290" s="1">
        <v>-89.217272999999906</v>
      </c>
      <c r="M290" s="1">
        <v>37.714193000000002</v>
      </c>
      <c r="N290" s="1">
        <v>-89.217272999999906</v>
      </c>
      <c r="O290" s="1">
        <v>37.714193000000002</v>
      </c>
      <c r="P290" s="1">
        <v>13932</v>
      </c>
      <c r="Q290" s="1">
        <v>28595</v>
      </c>
      <c r="R290" s="1">
        <v>42770</v>
      </c>
      <c r="S290" s="1">
        <v>28595</v>
      </c>
      <c r="T290" s="1">
        <v>42770</v>
      </c>
      <c r="U290" s="1">
        <v>17973</v>
      </c>
      <c r="V290" s="1">
        <v>32148</v>
      </c>
      <c r="W290" s="1">
        <v>2</v>
      </c>
      <c r="X290" s="1">
        <v>2</v>
      </c>
      <c r="Y290" s="1">
        <v>3</v>
      </c>
      <c r="Z290" s="1">
        <v>1</v>
      </c>
      <c r="AA290" s="1">
        <v>1</v>
      </c>
      <c r="AB290" s="1">
        <v>77</v>
      </c>
      <c r="AC290" s="1">
        <v>12182</v>
      </c>
      <c r="AD290" s="1" t="s">
        <v>73</v>
      </c>
      <c r="AE290" s="1" t="b">
        <v>0</v>
      </c>
      <c r="AF290" s="12" t="s">
        <v>919</v>
      </c>
      <c r="AG290" s="23" t="s">
        <v>245</v>
      </c>
      <c r="AH290" s="1" t="s">
        <v>90</v>
      </c>
      <c r="AI290" s="1" t="s">
        <v>150</v>
      </c>
      <c r="AJ290" s="1" t="s">
        <v>89</v>
      </c>
      <c r="AK290" s="1" t="s">
        <v>83</v>
      </c>
      <c r="AL290" s="1" t="s">
        <v>110</v>
      </c>
      <c r="AM290" s="1" t="s">
        <v>100</v>
      </c>
      <c r="AN290" s="1" t="b">
        <v>0</v>
      </c>
      <c r="AO290" s="10" t="s">
        <v>920</v>
      </c>
      <c r="AP290" s="1">
        <v>0</v>
      </c>
      <c r="AQ290" s="1">
        <v>0</v>
      </c>
      <c r="AR290" s="1">
        <v>0</v>
      </c>
      <c r="AS290" s="1">
        <v>0</v>
      </c>
      <c r="AT290" s="1">
        <v>0</v>
      </c>
      <c r="AU290" s="1">
        <v>0</v>
      </c>
      <c r="AV290" s="1">
        <v>0</v>
      </c>
      <c r="AW290" s="1">
        <v>0</v>
      </c>
      <c r="AX290" s="1">
        <v>0</v>
      </c>
      <c r="AY290" s="1">
        <v>0</v>
      </c>
      <c r="AZ290" s="1">
        <v>0</v>
      </c>
      <c r="BA290" s="1">
        <v>0</v>
      </c>
      <c r="BB290" s="1">
        <v>0</v>
      </c>
      <c r="BC290" s="1">
        <v>0</v>
      </c>
      <c r="BD290" s="1">
        <v>0</v>
      </c>
      <c r="BE290" s="1">
        <v>0</v>
      </c>
      <c r="BF290" s="1">
        <v>0</v>
      </c>
      <c r="BG290" s="1">
        <v>0</v>
      </c>
      <c r="BH290" s="1" t="b">
        <v>0</v>
      </c>
      <c r="BI290" s="1" t="b">
        <v>1</v>
      </c>
      <c r="BJ290" s="1">
        <v>5</v>
      </c>
      <c r="BK290" s="1" t="s">
        <v>89</v>
      </c>
      <c r="BL290" s="1">
        <v>253</v>
      </c>
      <c r="BM290" s="1">
        <v>253</v>
      </c>
      <c r="BN290" s="1">
        <v>0</v>
      </c>
      <c r="BO290" s="1" t="b">
        <v>0</v>
      </c>
    </row>
    <row r="291" spans="1:67" ht="15.75" customHeight="1">
      <c r="A291" s="1">
        <v>289</v>
      </c>
      <c r="B291" s="1">
        <v>578</v>
      </c>
      <c r="C291" s="1">
        <v>149222</v>
      </c>
      <c r="D291" s="1" t="s">
        <v>914</v>
      </c>
      <c r="E291" s="1" t="s">
        <v>915</v>
      </c>
      <c r="F291" s="1" t="s">
        <v>916</v>
      </c>
      <c r="G291" s="1" t="s">
        <v>884</v>
      </c>
      <c r="H291" s="1" t="s">
        <v>917</v>
      </c>
      <c r="I291" s="1" t="s">
        <v>834</v>
      </c>
      <c r="J291" s="1" t="s">
        <v>885</v>
      </c>
      <c r="K291" s="8" t="s">
        <v>918</v>
      </c>
      <c r="L291" s="1">
        <v>-89.217272999999906</v>
      </c>
      <c r="M291" s="1">
        <v>37.714193000000002</v>
      </c>
      <c r="N291" s="1">
        <v>-89.217272999999906</v>
      </c>
      <c r="O291" s="1">
        <v>37.714193000000002</v>
      </c>
      <c r="P291" s="1">
        <v>13932</v>
      </c>
      <c r="Q291" s="1">
        <v>28595</v>
      </c>
      <c r="R291" s="1">
        <v>42770</v>
      </c>
      <c r="S291" s="1">
        <v>28595</v>
      </c>
      <c r="T291" s="1">
        <v>42770</v>
      </c>
      <c r="U291" s="1">
        <v>17973</v>
      </c>
      <c r="V291" s="1">
        <v>32148</v>
      </c>
      <c r="W291" s="1">
        <v>2</v>
      </c>
      <c r="X291" s="1">
        <v>2</v>
      </c>
      <c r="Y291" s="1">
        <v>3</v>
      </c>
      <c r="Z291" s="1">
        <v>1</v>
      </c>
      <c r="AA291" s="1">
        <v>1</v>
      </c>
      <c r="AB291" s="1">
        <v>77</v>
      </c>
      <c r="AC291" s="1">
        <v>12182</v>
      </c>
      <c r="AD291" s="1" t="s">
        <v>73</v>
      </c>
      <c r="AE291" s="1" t="b">
        <v>0</v>
      </c>
      <c r="AF291" s="12" t="s">
        <v>919</v>
      </c>
      <c r="AG291" s="23" t="s">
        <v>245</v>
      </c>
      <c r="AH291" s="1" t="s">
        <v>90</v>
      </c>
      <c r="AI291" s="1" t="s">
        <v>172</v>
      </c>
      <c r="AJ291" s="1" t="s">
        <v>89</v>
      </c>
      <c r="AK291" s="1" t="s">
        <v>79</v>
      </c>
      <c r="AL291" s="1" t="s">
        <v>36</v>
      </c>
      <c r="AM291" s="1" t="s">
        <v>92</v>
      </c>
      <c r="AN291" s="1" t="b">
        <v>0</v>
      </c>
      <c r="AO291" s="10" t="s">
        <v>921</v>
      </c>
      <c r="AP291" s="1">
        <v>0</v>
      </c>
      <c r="AQ291" s="1">
        <v>0</v>
      </c>
      <c r="AR291" s="1">
        <v>0</v>
      </c>
      <c r="AS291" s="1">
        <v>0</v>
      </c>
      <c r="AT291" s="1">
        <v>0</v>
      </c>
      <c r="AU291" s="1">
        <v>0</v>
      </c>
      <c r="AV291" s="1">
        <v>0</v>
      </c>
      <c r="AW291" s="1">
        <v>0</v>
      </c>
      <c r="AX291" s="1">
        <v>0</v>
      </c>
      <c r="AY291" s="1">
        <v>0</v>
      </c>
      <c r="AZ291" s="1">
        <v>0</v>
      </c>
      <c r="BA291" s="1">
        <v>0</v>
      </c>
      <c r="BB291" s="1">
        <v>0</v>
      </c>
      <c r="BC291" s="1">
        <v>0</v>
      </c>
      <c r="BD291" s="1">
        <v>0</v>
      </c>
      <c r="BE291" s="1">
        <v>0</v>
      </c>
      <c r="BF291" s="1">
        <v>0</v>
      </c>
      <c r="BG291" s="1">
        <v>0</v>
      </c>
      <c r="BH291" s="1" t="b">
        <v>1</v>
      </c>
      <c r="BI291" s="1" t="b">
        <v>1</v>
      </c>
      <c r="BJ291" s="1">
        <v>5</v>
      </c>
      <c r="BK291" s="1" t="s">
        <v>89</v>
      </c>
      <c r="BL291" s="1">
        <v>253</v>
      </c>
      <c r="BM291" s="1">
        <v>253</v>
      </c>
      <c r="BN291" s="1">
        <v>0</v>
      </c>
      <c r="BO291" s="1" t="b">
        <v>0</v>
      </c>
    </row>
    <row r="292" spans="1:67" ht="15.75" customHeight="1">
      <c r="A292" s="1">
        <v>290</v>
      </c>
      <c r="B292" s="1">
        <v>579</v>
      </c>
      <c r="C292" s="1">
        <v>149222</v>
      </c>
      <c r="D292" s="1" t="s">
        <v>914</v>
      </c>
      <c r="E292" s="1" t="s">
        <v>915</v>
      </c>
      <c r="F292" s="1" t="s">
        <v>916</v>
      </c>
      <c r="G292" s="1" t="s">
        <v>884</v>
      </c>
      <c r="H292" s="1" t="s">
        <v>917</v>
      </c>
      <c r="I292" s="1" t="s">
        <v>834</v>
      </c>
      <c r="J292" s="1" t="s">
        <v>885</v>
      </c>
      <c r="K292" s="8" t="s">
        <v>918</v>
      </c>
      <c r="L292" s="1">
        <v>-89.217272999999906</v>
      </c>
      <c r="M292" s="1">
        <v>37.714193000000002</v>
      </c>
      <c r="N292" s="1">
        <v>-89.217272999999906</v>
      </c>
      <c r="O292" s="1">
        <v>37.714193000000002</v>
      </c>
      <c r="P292" s="1">
        <v>13932</v>
      </c>
      <c r="Q292" s="1">
        <v>28595</v>
      </c>
      <c r="R292" s="1">
        <v>42770</v>
      </c>
      <c r="S292" s="1">
        <v>28595</v>
      </c>
      <c r="T292" s="1">
        <v>42770</v>
      </c>
      <c r="U292" s="1">
        <v>17973</v>
      </c>
      <c r="V292" s="1">
        <v>32148</v>
      </c>
      <c r="W292" s="1">
        <v>2</v>
      </c>
      <c r="X292" s="1">
        <v>2</v>
      </c>
      <c r="Y292" s="1">
        <v>3</v>
      </c>
      <c r="Z292" s="1">
        <v>1</v>
      </c>
      <c r="AA292" s="1">
        <v>1</v>
      </c>
      <c r="AB292" s="1">
        <v>77</v>
      </c>
      <c r="AC292" s="1">
        <v>12182</v>
      </c>
      <c r="AD292" s="1" t="s">
        <v>73</v>
      </c>
      <c r="AE292" s="1" t="b">
        <v>0</v>
      </c>
      <c r="AF292" s="12" t="s">
        <v>922</v>
      </c>
      <c r="AG292" s="9" t="s">
        <v>923</v>
      </c>
      <c r="AH292" s="1" t="s">
        <v>90</v>
      </c>
      <c r="AI292" s="1" t="s">
        <v>924</v>
      </c>
      <c r="AJ292" s="1" t="s">
        <v>320</v>
      </c>
      <c r="AK292" s="1" t="s">
        <v>79</v>
      </c>
      <c r="AL292" s="1" t="s">
        <v>99</v>
      </c>
      <c r="AM292" s="1" t="s">
        <v>100</v>
      </c>
      <c r="AN292" s="1" t="b">
        <v>0</v>
      </c>
      <c r="AO292" s="10" t="s">
        <v>925</v>
      </c>
      <c r="AP292" s="1">
        <v>0</v>
      </c>
      <c r="AQ292" s="1">
        <v>0</v>
      </c>
      <c r="AR292" s="1">
        <v>0</v>
      </c>
      <c r="AS292" s="1">
        <v>0</v>
      </c>
      <c r="AT292" s="1">
        <v>0</v>
      </c>
      <c r="AU292" s="1">
        <v>0</v>
      </c>
      <c r="AV292" s="1">
        <v>0</v>
      </c>
      <c r="AW292" s="1">
        <v>0</v>
      </c>
      <c r="AX292" s="1">
        <v>0</v>
      </c>
      <c r="AY292" s="1">
        <v>0</v>
      </c>
      <c r="AZ292" s="1">
        <v>0</v>
      </c>
      <c r="BA292" s="1">
        <v>0</v>
      </c>
      <c r="BB292" s="1">
        <v>0</v>
      </c>
      <c r="BC292" s="1">
        <v>0</v>
      </c>
      <c r="BD292" s="1">
        <v>0</v>
      </c>
      <c r="BE292" s="1">
        <v>0</v>
      </c>
      <c r="BF292" s="1">
        <v>0</v>
      </c>
      <c r="BG292" s="1">
        <v>0</v>
      </c>
      <c r="BH292" s="1" t="b">
        <v>0</v>
      </c>
      <c r="BI292" s="1" t="b">
        <v>1</v>
      </c>
      <c r="BJ292" s="1">
        <v>5</v>
      </c>
      <c r="BK292" s="1" t="s">
        <v>117</v>
      </c>
      <c r="BL292" s="1">
        <v>253</v>
      </c>
      <c r="BM292" s="1">
        <v>253</v>
      </c>
      <c r="BN292" s="1">
        <v>0</v>
      </c>
      <c r="BO292" s="1" t="b">
        <v>0</v>
      </c>
    </row>
    <row r="293" spans="1:67" ht="15.75" customHeight="1">
      <c r="A293" s="1">
        <v>291</v>
      </c>
      <c r="B293" s="1">
        <v>580</v>
      </c>
      <c r="C293" s="1">
        <v>149222</v>
      </c>
      <c r="D293" s="1" t="s">
        <v>914</v>
      </c>
      <c r="E293" s="1" t="s">
        <v>915</v>
      </c>
      <c r="F293" s="1" t="s">
        <v>916</v>
      </c>
      <c r="G293" s="1" t="s">
        <v>884</v>
      </c>
      <c r="H293" s="1" t="s">
        <v>917</v>
      </c>
      <c r="I293" s="1" t="s">
        <v>834</v>
      </c>
      <c r="J293" s="1" t="s">
        <v>885</v>
      </c>
      <c r="K293" s="8" t="s">
        <v>918</v>
      </c>
      <c r="L293" s="1">
        <v>-89.217272999999906</v>
      </c>
      <c r="M293" s="1">
        <v>37.714193000000002</v>
      </c>
      <c r="N293" s="1">
        <v>-89.217272999999906</v>
      </c>
      <c r="O293" s="1">
        <v>37.714193000000002</v>
      </c>
      <c r="P293" s="1">
        <v>13932</v>
      </c>
      <c r="Q293" s="1">
        <v>28595</v>
      </c>
      <c r="R293" s="1">
        <v>42770</v>
      </c>
      <c r="S293" s="1">
        <v>28595</v>
      </c>
      <c r="T293" s="1">
        <v>42770</v>
      </c>
      <c r="U293" s="1">
        <v>17973</v>
      </c>
      <c r="V293" s="1">
        <v>32148</v>
      </c>
      <c r="W293" s="1">
        <v>2</v>
      </c>
      <c r="X293" s="1">
        <v>2</v>
      </c>
      <c r="Y293" s="1">
        <v>3</v>
      </c>
      <c r="Z293" s="1">
        <v>1</v>
      </c>
      <c r="AA293" s="1">
        <v>1</v>
      </c>
      <c r="AB293" s="1">
        <v>77</v>
      </c>
      <c r="AC293" s="1">
        <v>12182</v>
      </c>
      <c r="AD293" s="1" t="s">
        <v>73</v>
      </c>
      <c r="AE293" s="1" t="b">
        <v>0</v>
      </c>
      <c r="AF293" s="12" t="s">
        <v>919</v>
      </c>
      <c r="AG293" s="23" t="s">
        <v>245</v>
      </c>
      <c r="AH293" s="1" t="s">
        <v>90</v>
      </c>
      <c r="AI293" s="1" t="s">
        <v>926</v>
      </c>
      <c r="AJ293" s="1" t="s">
        <v>109</v>
      </c>
      <c r="AK293" s="1" t="s">
        <v>83</v>
      </c>
      <c r="AL293" s="1" t="s">
        <v>36</v>
      </c>
      <c r="AM293" s="1" t="s">
        <v>144</v>
      </c>
      <c r="AN293" s="1" t="b">
        <v>0</v>
      </c>
      <c r="AO293" s="10" t="s">
        <v>927</v>
      </c>
      <c r="AP293" s="1">
        <v>0</v>
      </c>
      <c r="AQ293" s="1">
        <v>0</v>
      </c>
      <c r="AR293" s="1">
        <v>0</v>
      </c>
      <c r="AS293" s="1">
        <v>0</v>
      </c>
      <c r="AT293" s="1">
        <v>0</v>
      </c>
      <c r="AU293" s="1">
        <v>0</v>
      </c>
      <c r="AV293" s="1">
        <v>0</v>
      </c>
      <c r="AW293" s="1">
        <v>0</v>
      </c>
      <c r="AX293" s="1">
        <v>0</v>
      </c>
      <c r="AY293" s="1">
        <v>0</v>
      </c>
      <c r="AZ293" s="1">
        <v>0</v>
      </c>
      <c r="BA293" s="1">
        <v>0</v>
      </c>
      <c r="BB293" s="1">
        <v>0</v>
      </c>
      <c r="BC293" s="1">
        <v>0</v>
      </c>
      <c r="BD293" s="1">
        <v>0</v>
      </c>
      <c r="BE293" s="1">
        <v>0</v>
      </c>
      <c r="BF293" s="1">
        <v>0</v>
      </c>
      <c r="BG293" s="1">
        <v>0</v>
      </c>
      <c r="BH293" s="1" t="b">
        <v>1</v>
      </c>
      <c r="BI293" s="1" t="b">
        <v>1</v>
      </c>
      <c r="BJ293" s="1">
        <v>5</v>
      </c>
      <c r="BK293" s="1" t="s">
        <v>109</v>
      </c>
      <c r="BL293" s="1">
        <v>253</v>
      </c>
      <c r="BM293" s="1">
        <v>253</v>
      </c>
      <c r="BN293" s="1">
        <v>0</v>
      </c>
      <c r="BO293" s="1" t="b">
        <v>0</v>
      </c>
    </row>
    <row r="294" spans="1:67" ht="15.75" customHeight="1">
      <c r="A294" s="1">
        <v>292</v>
      </c>
      <c r="B294" s="1">
        <v>581</v>
      </c>
      <c r="C294" s="1">
        <v>149222</v>
      </c>
      <c r="D294" s="1" t="s">
        <v>914</v>
      </c>
      <c r="E294" s="1" t="s">
        <v>915</v>
      </c>
      <c r="F294" s="1" t="s">
        <v>916</v>
      </c>
      <c r="G294" s="1" t="s">
        <v>884</v>
      </c>
      <c r="H294" s="1" t="s">
        <v>917</v>
      </c>
      <c r="I294" s="1" t="s">
        <v>834</v>
      </c>
      <c r="J294" s="1" t="s">
        <v>885</v>
      </c>
      <c r="K294" s="8" t="s">
        <v>918</v>
      </c>
      <c r="L294" s="1">
        <v>-89.217272999999906</v>
      </c>
      <c r="M294" s="1">
        <v>37.714193000000002</v>
      </c>
      <c r="N294" s="1">
        <v>-89.217272999999906</v>
      </c>
      <c r="O294" s="1">
        <v>37.714193000000002</v>
      </c>
      <c r="P294" s="1">
        <v>13932</v>
      </c>
      <c r="Q294" s="1">
        <v>28595</v>
      </c>
      <c r="R294" s="1">
        <v>42770</v>
      </c>
      <c r="S294" s="1">
        <v>28595</v>
      </c>
      <c r="T294" s="1">
        <v>42770</v>
      </c>
      <c r="U294" s="1">
        <v>17973</v>
      </c>
      <c r="V294" s="1">
        <v>32148</v>
      </c>
      <c r="W294" s="1">
        <v>2</v>
      </c>
      <c r="X294" s="1">
        <v>2</v>
      </c>
      <c r="Y294" s="1">
        <v>3</v>
      </c>
      <c r="Z294" s="1">
        <v>1</v>
      </c>
      <c r="AA294" s="1">
        <v>1</v>
      </c>
      <c r="AB294" s="1">
        <v>77</v>
      </c>
      <c r="AC294" s="1">
        <v>12182</v>
      </c>
      <c r="AD294" s="1" t="s">
        <v>73</v>
      </c>
      <c r="AE294" s="1" t="b">
        <v>0</v>
      </c>
      <c r="AF294" s="12" t="s">
        <v>922</v>
      </c>
      <c r="AG294" s="9" t="s">
        <v>923</v>
      </c>
      <c r="AH294" s="1" t="s">
        <v>90</v>
      </c>
      <c r="AI294" s="1" t="s">
        <v>928</v>
      </c>
      <c r="AJ294" s="1" t="s">
        <v>320</v>
      </c>
      <c r="AK294" s="1" t="s">
        <v>83</v>
      </c>
      <c r="AL294" s="1" t="s">
        <v>36</v>
      </c>
      <c r="AM294" s="1" t="s">
        <v>753</v>
      </c>
      <c r="AN294" s="1" t="b">
        <v>0</v>
      </c>
      <c r="AO294" s="10" t="s">
        <v>929</v>
      </c>
      <c r="AP294" s="1">
        <v>0</v>
      </c>
      <c r="AQ294" s="1">
        <v>0</v>
      </c>
      <c r="AR294" s="1">
        <v>0</v>
      </c>
      <c r="AS294" s="1">
        <v>0</v>
      </c>
      <c r="AT294" s="1">
        <v>0</v>
      </c>
      <c r="AU294" s="1">
        <v>0</v>
      </c>
      <c r="AV294" s="1">
        <v>0</v>
      </c>
      <c r="AW294" s="1">
        <v>0</v>
      </c>
      <c r="AX294" s="1">
        <v>0</v>
      </c>
      <c r="AY294" s="1">
        <v>0</v>
      </c>
      <c r="AZ294" s="1">
        <v>0</v>
      </c>
      <c r="BA294" s="1">
        <v>0</v>
      </c>
      <c r="BB294" s="1">
        <v>0</v>
      </c>
      <c r="BC294" s="1">
        <v>0</v>
      </c>
      <c r="BD294" s="1">
        <v>0</v>
      </c>
      <c r="BE294" s="1">
        <v>0</v>
      </c>
      <c r="BF294" s="1">
        <v>0</v>
      </c>
      <c r="BG294" s="1">
        <v>0</v>
      </c>
      <c r="BH294" s="1" t="b">
        <v>1</v>
      </c>
      <c r="BI294" s="1" t="b">
        <v>1</v>
      </c>
      <c r="BJ294" s="1">
        <v>5</v>
      </c>
      <c r="BK294" s="1" t="s">
        <v>117</v>
      </c>
      <c r="BL294" s="1">
        <v>253</v>
      </c>
      <c r="BM294" s="1">
        <v>253</v>
      </c>
      <c r="BN294" s="1">
        <v>0</v>
      </c>
      <c r="BO294" s="1" t="b">
        <v>0</v>
      </c>
    </row>
    <row r="295" spans="1:67" ht="15.75" customHeight="1">
      <c r="A295" s="1">
        <v>293</v>
      </c>
      <c r="B295" s="1">
        <v>814</v>
      </c>
      <c r="C295" s="1">
        <v>145600</v>
      </c>
      <c r="D295" s="1" t="s">
        <v>930</v>
      </c>
      <c r="E295" s="1" t="s">
        <v>931</v>
      </c>
      <c r="F295" s="1" t="s">
        <v>883</v>
      </c>
      <c r="G295" s="1" t="s">
        <v>884</v>
      </c>
      <c r="H295" s="1">
        <v>60607</v>
      </c>
      <c r="I295" s="1" t="s">
        <v>834</v>
      </c>
      <c r="J295" s="1" t="s">
        <v>835</v>
      </c>
      <c r="K295" s="8" t="s">
        <v>932</v>
      </c>
      <c r="L295" s="1">
        <v>-87.651145</v>
      </c>
      <c r="M295" s="1">
        <v>41.872650999999998</v>
      </c>
      <c r="N295" s="1">
        <v>-87.627320999999995</v>
      </c>
      <c r="O295" s="1">
        <v>41.831299999999999</v>
      </c>
      <c r="P295" s="1">
        <v>13704</v>
      </c>
      <c r="Q295" s="1">
        <v>30662</v>
      </c>
      <c r="R295" s="1">
        <v>43518</v>
      </c>
      <c r="S295" s="1">
        <v>29632</v>
      </c>
      <c r="T295" s="1">
        <v>42488</v>
      </c>
      <c r="U295" s="1">
        <v>20232</v>
      </c>
      <c r="V295" s="1">
        <v>33088</v>
      </c>
      <c r="W295" s="1">
        <v>2</v>
      </c>
      <c r="X295" s="1">
        <v>2</v>
      </c>
      <c r="Y295" s="1">
        <v>3</v>
      </c>
      <c r="Z295" s="1">
        <v>1</v>
      </c>
      <c r="AA295" s="1">
        <v>1</v>
      </c>
      <c r="AB295" s="1">
        <v>74</v>
      </c>
      <c r="AC295" s="1">
        <v>17959</v>
      </c>
      <c r="AD295" s="1" t="s">
        <v>73</v>
      </c>
      <c r="AE295" s="1" t="b">
        <v>1</v>
      </c>
      <c r="AF295" s="1" t="s">
        <v>933</v>
      </c>
      <c r="AG295" s="1" t="s">
        <v>89</v>
      </c>
      <c r="AH295" s="1" t="s">
        <v>159</v>
      </c>
      <c r="AI295" s="1" t="s">
        <v>451</v>
      </c>
      <c r="AJ295" s="1" t="s">
        <v>89</v>
      </c>
      <c r="AK295" s="1" t="s">
        <v>83</v>
      </c>
      <c r="AL295" s="1" t="s">
        <v>110</v>
      </c>
      <c r="AM295" s="1" t="s">
        <v>100</v>
      </c>
      <c r="AN295" s="1" t="b">
        <v>0</v>
      </c>
      <c r="AO295" s="10" t="s">
        <v>934</v>
      </c>
      <c r="AP295" s="1">
        <v>0</v>
      </c>
      <c r="AQ295" s="1">
        <v>0</v>
      </c>
      <c r="AR295" s="1">
        <v>0</v>
      </c>
      <c r="AS295" s="1">
        <v>0</v>
      </c>
      <c r="AT295" s="1">
        <v>0</v>
      </c>
      <c r="AU295" s="1">
        <v>0</v>
      </c>
      <c r="AV295" s="1">
        <v>0</v>
      </c>
      <c r="AW295" s="1">
        <v>0</v>
      </c>
      <c r="AX295" s="1">
        <v>0</v>
      </c>
      <c r="AY295" s="1">
        <v>0</v>
      </c>
      <c r="AZ295" s="1">
        <v>0</v>
      </c>
      <c r="BA295" s="1">
        <v>0</v>
      </c>
      <c r="BB295" s="1">
        <v>0</v>
      </c>
      <c r="BC295" s="1">
        <v>0</v>
      </c>
      <c r="BD295" s="1">
        <v>0</v>
      </c>
      <c r="BE295" s="1">
        <v>0</v>
      </c>
      <c r="BF295" s="1">
        <v>0</v>
      </c>
      <c r="BG295" s="1">
        <v>0</v>
      </c>
      <c r="BH295" s="1" t="b">
        <v>0</v>
      </c>
      <c r="BI295" s="1" t="b">
        <v>1</v>
      </c>
      <c r="BJ295" s="1">
        <v>9</v>
      </c>
      <c r="BK295" s="1" t="s">
        <v>89</v>
      </c>
      <c r="BL295" s="1">
        <v>253</v>
      </c>
      <c r="BM295" s="1">
        <v>253</v>
      </c>
      <c r="BN295" s="1">
        <v>0</v>
      </c>
      <c r="BO295" s="1" t="b">
        <v>0</v>
      </c>
    </row>
    <row r="296" spans="1:67" ht="15.75" customHeight="1">
      <c r="A296" s="1">
        <v>294</v>
      </c>
      <c r="B296" s="1">
        <v>815</v>
      </c>
      <c r="C296" s="1">
        <v>145600</v>
      </c>
      <c r="D296" s="1" t="s">
        <v>930</v>
      </c>
      <c r="E296" s="1" t="s">
        <v>931</v>
      </c>
      <c r="F296" s="1" t="s">
        <v>883</v>
      </c>
      <c r="G296" s="1" t="s">
        <v>884</v>
      </c>
      <c r="H296" s="1">
        <v>60607</v>
      </c>
      <c r="I296" s="1" t="s">
        <v>834</v>
      </c>
      <c r="J296" s="1" t="s">
        <v>835</v>
      </c>
      <c r="K296" s="8" t="s">
        <v>932</v>
      </c>
      <c r="L296" s="1">
        <v>-87.651145</v>
      </c>
      <c r="M296" s="1">
        <v>41.872650999999998</v>
      </c>
      <c r="N296" s="1">
        <v>-87.627320999999995</v>
      </c>
      <c r="O296" s="1">
        <v>41.831299999999999</v>
      </c>
      <c r="P296" s="1">
        <v>13704</v>
      </c>
      <c r="Q296" s="1">
        <v>30662</v>
      </c>
      <c r="R296" s="1">
        <v>43518</v>
      </c>
      <c r="S296" s="1">
        <v>29632</v>
      </c>
      <c r="T296" s="1">
        <v>42488</v>
      </c>
      <c r="U296" s="1">
        <v>20232</v>
      </c>
      <c r="V296" s="1">
        <v>33088</v>
      </c>
      <c r="W296" s="1">
        <v>2</v>
      </c>
      <c r="X296" s="1">
        <v>2</v>
      </c>
      <c r="Y296" s="1">
        <v>3</v>
      </c>
      <c r="Z296" s="1">
        <v>1</v>
      </c>
      <c r="AA296" s="1">
        <v>1</v>
      </c>
      <c r="AB296" s="1">
        <v>74</v>
      </c>
      <c r="AC296" s="1">
        <v>17959</v>
      </c>
      <c r="AD296" s="1" t="s">
        <v>73</v>
      </c>
      <c r="AE296" s="1" t="b">
        <v>1</v>
      </c>
      <c r="AF296" s="1" t="s">
        <v>935</v>
      </c>
      <c r="AG296" s="1" t="s">
        <v>936</v>
      </c>
      <c r="AH296" s="1" t="s">
        <v>204</v>
      </c>
      <c r="AI296" s="1" t="s">
        <v>937</v>
      </c>
      <c r="AJ296" s="1" t="s">
        <v>114</v>
      </c>
      <c r="AK296" s="1" t="s">
        <v>79</v>
      </c>
      <c r="AL296" s="1" t="s">
        <v>36</v>
      </c>
      <c r="AM296" s="1" t="s">
        <v>100</v>
      </c>
      <c r="AN296" s="1" t="b">
        <v>1</v>
      </c>
      <c r="AO296" s="10" t="s">
        <v>938</v>
      </c>
      <c r="AP296" s="1">
        <v>0</v>
      </c>
      <c r="AQ296" s="1">
        <v>0</v>
      </c>
      <c r="AR296" s="1">
        <v>0</v>
      </c>
      <c r="AS296" s="1">
        <v>0</v>
      </c>
      <c r="AT296" s="1">
        <v>0</v>
      </c>
      <c r="AU296" s="1">
        <v>0</v>
      </c>
      <c r="AV296" s="1">
        <v>0</v>
      </c>
      <c r="AW296" s="1">
        <v>0</v>
      </c>
      <c r="AX296" s="1">
        <v>0</v>
      </c>
      <c r="AY296" s="1">
        <v>0</v>
      </c>
      <c r="AZ296" s="1">
        <v>0</v>
      </c>
      <c r="BA296" s="1">
        <v>0</v>
      </c>
      <c r="BB296" s="1">
        <v>0</v>
      </c>
      <c r="BC296" s="1">
        <v>0</v>
      </c>
      <c r="BD296" s="1">
        <v>0</v>
      </c>
      <c r="BE296" s="1">
        <v>0</v>
      </c>
      <c r="BF296" s="1">
        <v>0</v>
      </c>
      <c r="BG296" s="1">
        <v>0</v>
      </c>
      <c r="BH296" s="1" t="b">
        <v>0</v>
      </c>
      <c r="BI296" s="1" t="b">
        <v>1</v>
      </c>
      <c r="BJ296" s="1">
        <v>9</v>
      </c>
      <c r="BK296" s="1" t="s">
        <v>117</v>
      </c>
      <c r="BL296" s="1">
        <v>253</v>
      </c>
      <c r="BM296" s="1">
        <v>253</v>
      </c>
      <c r="BN296" s="1">
        <v>0</v>
      </c>
      <c r="BO296" s="1" t="b">
        <v>0</v>
      </c>
    </row>
    <row r="297" spans="1:67" ht="15.75" customHeight="1">
      <c r="A297" s="1">
        <v>295</v>
      </c>
      <c r="B297" s="1">
        <v>816</v>
      </c>
      <c r="C297" s="1">
        <v>145600</v>
      </c>
      <c r="D297" s="1" t="s">
        <v>930</v>
      </c>
      <c r="E297" s="1" t="s">
        <v>931</v>
      </c>
      <c r="F297" s="1" t="s">
        <v>883</v>
      </c>
      <c r="G297" s="1" t="s">
        <v>884</v>
      </c>
      <c r="H297" s="1">
        <v>60607</v>
      </c>
      <c r="I297" s="1" t="s">
        <v>834</v>
      </c>
      <c r="J297" s="1" t="s">
        <v>835</v>
      </c>
      <c r="K297" s="8" t="s">
        <v>932</v>
      </c>
      <c r="L297" s="1">
        <v>-87.651145</v>
      </c>
      <c r="M297" s="1">
        <v>41.872650999999998</v>
      </c>
      <c r="N297" s="1">
        <v>-87.627320999999995</v>
      </c>
      <c r="O297" s="1">
        <v>41.831299999999999</v>
      </c>
      <c r="P297" s="1">
        <v>13704</v>
      </c>
      <c r="Q297" s="1">
        <v>30662</v>
      </c>
      <c r="R297" s="1">
        <v>43518</v>
      </c>
      <c r="S297" s="1">
        <v>29632</v>
      </c>
      <c r="T297" s="1">
        <v>42488</v>
      </c>
      <c r="U297" s="1">
        <v>20232</v>
      </c>
      <c r="V297" s="1">
        <v>33088</v>
      </c>
      <c r="W297" s="1">
        <v>2</v>
      </c>
      <c r="X297" s="1">
        <v>2</v>
      </c>
      <c r="Y297" s="1">
        <v>3</v>
      </c>
      <c r="Z297" s="1">
        <v>1</v>
      </c>
      <c r="AA297" s="1">
        <v>1</v>
      </c>
      <c r="AB297" s="1">
        <v>74</v>
      </c>
      <c r="AC297" s="1">
        <v>17959</v>
      </c>
      <c r="AD297" s="1" t="s">
        <v>73</v>
      </c>
      <c r="AE297" s="1" t="b">
        <v>1</v>
      </c>
      <c r="AF297" s="1" t="s">
        <v>935</v>
      </c>
      <c r="AG297" s="1" t="s">
        <v>936</v>
      </c>
      <c r="AH297" s="1" t="s">
        <v>204</v>
      </c>
      <c r="AI297" s="1" t="s">
        <v>939</v>
      </c>
      <c r="AJ297" s="1" t="s">
        <v>78</v>
      </c>
      <c r="AK297" s="1" t="s">
        <v>79</v>
      </c>
      <c r="AL297" s="1" t="s">
        <v>36</v>
      </c>
      <c r="AM297" s="1" t="s">
        <v>80</v>
      </c>
      <c r="AN297" s="1" t="b">
        <v>1</v>
      </c>
      <c r="AO297" s="10" t="s">
        <v>940</v>
      </c>
      <c r="AP297" s="1">
        <v>1</v>
      </c>
      <c r="AQ297" s="1">
        <v>0</v>
      </c>
      <c r="AR297" s="1">
        <v>0</v>
      </c>
      <c r="AS297" s="1">
        <v>1</v>
      </c>
      <c r="AT297" s="1">
        <v>0</v>
      </c>
      <c r="AU297" s="1">
        <v>1</v>
      </c>
      <c r="AV297" s="1">
        <v>0</v>
      </c>
      <c r="AW297" s="1">
        <v>0</v>
      </c>
      <c r="AX297" s="1">
        <v>0</v>
      </c>
      <c r="AY297" s="1">
        <v>0</v>
      </c>
      <c r="AZ297" s="1">
        <v>0</v>
      </c>
      <c r="BA297" s="1">
        <v>0</v>
      </c>
      <c r="BB297" s="1">
        <v>1</v>
      </c>
      <c r="BC297" s="1">
        <v>0</v>
      </c>
      <c r="BD297" s="1">
        <v>0</v>
      </c>
      <c r="BE297" s="1">
        <v>0</v>
      </c>
      <c r="BF297" s="1">
        <v>0</v>
      </c>
      <c r="BG297" s="1">
        <v>0</v>
      </c>
      <c r="BH297" s="1" t="b">
        <v>1</v>
      </c>
      <c r="BI297" s="1" t="b">
        <v>1</v>
      </c>
      <c r="BJ297" s="1">
        <v>9</v>
      </c>
      <c r="BK297" s="1" t="s">
        <v>78</v>
      </c>
      <c r="BL297" s="1">
        <v>253</v>
      </c>
      <c r="BM297" s="1">
        <v>253</v>
      </c>
      <c r="BN297" s="1">
        <v>1</v>
      </c>
      <c r="BO297" s="1" t="b">
        <v>1</v>
      </c>
    </row>
    <row r="298" spans="1:67" ht="15.75" customHeight="1">
      <c r="A298" s="1">
        <v>296</v>
      </c>
      <c r="B298" s="1">
        <v>817</v>
      </c>
      <c r="C298" s="1">
        <v>145600</v>
      </c>
      <c r="D298" s="1" t="s">
        <v>930</v>
      </c>
      <c r="E298" s="1" t="s">
        <v>931</v>
      </c>
      <c r="F298" s="1" t="s">
        <v>883</v>
      </c>
      <c r="G298" s="1" t="s">
        <v>884</v>
      </c>
      <c r="H298" s="1">
        <v>60607</v>
      </c>
      <c r="I298" s="1" t="s">
        <v>834</v>
      </c>
      <c r="J298" s="1" t="s">
        <v>835</v>
      </c>
      <c r="K298" s="8" t="s">
        <v>932</v>
      </c>
      <c r="L298" s="1">
        <v>-87.651145</v>
      </c>
      <c r="M298" s="1">
        <v>41.872650999999998</v>
      </c>
      <c r="N298" s="1">
        <v>-87.627320999999995</v>
      </c>
      <c r="O298" s="1">
        <v>41.831299999999999</v>
      </c>
      <c r="P298" s="1">
        <v>13704</v>
      </c>
      <c r="Q298" s="1">
        <v>30662</v>
      </c>
      <c r="R298" s="1">
        <v>43518</v>
      </c>
      <c r="S298" s="1">
        <v>29632</v>
      </c>
      <c r="T298" s="1">
        <v>42488</v>
      </c>
      <c r="U298" s="1">
        <v>20232</v>
      </c>
      <c r="V298" s="1">
        <v>33088</v>
      </c>
      <c r="W298" s="1">
        <v>2</v>
      </c>
      <c r="X298" s="1">
        <v>2</v>
      </c>
      <c r="Y298" s="1">
        <v>3</v>
      </c>
      <c r="Z298" s="1">
        <v>1</v>
      </c>
      <c r="AA298" s="1">
        <v>1</v>
      </c>
      <c r="AB298" s="1">
        <v>74</v>
      </c>
      <c r="AC298" s="1">
        <v>17959</v>
      </c>
      <c r="AD298" s="1" t="s">
        <v>73</v>
      </c>
      <c r="AE298" s="1" t="b">
        <v>1</v>
      </c>
      <c r="AF298" s="1" t="s">
        <v>935</v>
      </c>
      <c r="AG298" s="1" t="s">
        <v>936</v>
      </c>
      <c r="AH298" s="1" t="s">
        <v>204</v>
      </c>
      <c r="AI298" s="1" t="s">
        <v>941</v>
      </c>
      <c r="AJ298" s="1" t="s">
        <v>78</v>
      </c>
      <c r="AK298" s="1" t="s">
        <v>179</v>
      </c>
      <c r="AL298" s="1" t="s">
        <v>179</v>
      </c>
      <c r="AM298" s="1" t="s">
        <v>100</v>
      </c>
      <c r="AN298" s="1" t="b">
        <v>1</v>
      </c>
      <c r="AO298" s="10" t="s">
        <v>942</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t="b">
        <v>0</v>
      </c>
      <c r="BI298" s="1" t="b">
        <v>1</v>
      </c>
      <c r="BJ298" s="1">
        <v>9</v>
      </c>
      <c r="BK298" s="1" t="s">
        <v>78</v>
      </c>
      <c r="BL298" s="1">
        <v>253</v>
      </c>
      <c r="BM298" s="1">
        <v>253</v>
      </c>
      <c r="BN298" s="1">
        <v>0</v>
      </c>
      <c r="BO298" s="1" t="b">
        <v>0</v>
      </c>
    </row>
    <row r="299" spans="1:67" ht="15.75" customHeight="1">
      <c r="A299" s="1">
        <v>297</v>
      </c>
      <c r="B299" s="1">
        <v>818</v>
      </c>
      <c r="C299" s="1">
        <v>145600</v>
      </c>
      <c r="D299" s="1" t="s">
        <v>930</v>
      </c>
      <c r="E299" s="1" t="s">
        <v>931</v>
      </c>
      <c r="F299" s="1" t="s">
        <v>883</v>
      </c>
      <c r="G299" s="1" t="s">
        <v>884</v>
      </c>
      <c r="H299" s="1">
        <v>60607</v>
      </c>
      <c r="I299" s="1" t="s">
        <v>834</v>
      </c>
      <c r="J299" s="1" t="s">
        <v>835</v>
      </c>
      <c r="K299" s="8" t="s">
        <v>932</v>
      </c>
      <c r="L299" s="1">
        <v>-87.651145</v>
      </c>
      <c r="M299" s="1">
        <v>41.872650999999998</v>
      </c>
      <c r="N299" s="1">
        <v>-87.627320999999995</v>
      </c>
      <c r="O299" s="1">
        <v>41.831299999999999</v>
      </c>
      <c r="P299" s="1">
        <v>13704</v>
      </c>
      <c r="Q299" s="1">
        <v>30662</v>
      </c>
      <c r="R299" s="1">
        <v>43518</v>
      </c>
      <c r="S299" s="1">
        <v>29632</v>
      </c>
      <c r="T299" s="1">
        <v>42488</v>
      </c>
      <c r="U299" s="1">
        <v>20232</v>
      </c>
      <c r="V299" s="1">
        <v>33088</v>
      </c>
      <c r="W299" s="1">
        <v>2</v>
      </c>
      <c r="X299" s="1">
        <v>2</v>
      </c>
      <c r="Y299" s="1">
        <v>3</v>
      </c>
      <c r="Z299" s="1">
        <v>1</v>
      </c>
      <c r="AA299" s="1">
        <v>1</v>
      </c>
      <c r="AB299" s="1">
        <v>74</v>
      </c>
      <c r="AC299" s="1">
        <v>17959</v>
      </c>
      <c r="AD299" s="1" t="s">
        <v>73</v>
      </c>
      <c r="AE299" s="1" t="b">
        <v>1</v>
      </c>
      <c r="AF299" s="1" t="s">
        <v>933</v>
      </c>
      <c r="AG299" s="1" t="s">
        <v>89</v>
      </c>
      <c r="AH299" s="1" t="s">
        <v>159</v>
      </c>
      <c r="AI299" s="1" t="s">
        <v>172</v>
      </c>
      <c r="AJ299" s="1" t="s">
        <v>89</v>
      </c>
      <c r="AK299" s="1" t="s">
        <v>79</v>
      </c>
      <c r="AL299" s="1" t="s">
        <v>36</v>
      </c>
      <c r="AM299" s="1" t="s">
        <v>92</v>
      </c>
      <c r="AN299" s="1" t="b">
        <v>0</v>
      </c>
      <c r="AO299" s="10" t="s">
        <v>943</v>
      </c>
      <c r="AP299" s="1">
        <v>0</v>
      </c>
      <c r="AQ299" s="1">
        <v>0</v>
      </c>
      <c r="AR299" s="1">
        <v>0</v>
      </c>
      <c r="AS299" s="1">
        <v>0</v>
      </c>
      <c r="AT299" s="1">
        <v>0</v>
      </c>
      <c r="AU299" s="1">
        <v>0</v>
      </c>
      <c r="AV299" s="1">
        <v>0</v>
      </c>
      <c r="AW299" s="1">
        <v>0</v>
      </c>
      <c r="AX299" s="1">
        <v>0</v>
      </c>
      <c r="AY299" s="1">
        <v>0</v>
      </c>
      <c r="AZ299" s="1">
        <v>0</v>
      </c>
      <c r="BA299" s="1">
        <v>0</v>
      </c>
      <c r="BB299" s="1">
        <v>0</v>
      </c>
      <c r="BC299" s="1">
        <v>0</v>
      </c>
      <c r="BD299" s="1">
        <v>0</v>
      </c>
      <c r="BE299" s="1">
        <v>0</v>
      </c>
      <c r="BF299" s="1">
        <v>0</v>
      </c>
      <c r="BG299" s="1">
        <v>0</v>
      </c>
      <c r="BH299" s="1" t="b">
        <v>1</v>
      </c>
      <c r="BI299" s="1" t="b">
        <v>1</v>
      </c>
      <c r="BJ299" s="1">
        <v>9</v>
      </c>
      <c r="BK299" s="1" t="s">
        <v>89</v>
      </c>
      <c r="BL299" s="1">
        <v>253</v>
      </c>
      <c r="BM299" s="1">
        <v>253</v>
      </c>
      <c r="BN299" s="1">
        <v>0</v>
      </c>
      <c r="BO299" s="1" t="b">
        <v>0</v>
      </c>
    </row>
    <row r="300" spans="1:67" ht="15.75" customHeight="1">
      <c r="A300" s="1">
        <v>298</v>
      </c>
      <c r="B300" s="1">
        <v>819</v>
      </c>
      <c r="C300" s="1">
        <v>145600</v>
      </c>
      <c r="D300" s="1" t="s">
        <v>930</v>
      </c>
      <c r="E300" s="1" t="s">
        <v>931</v>
      </c>
      <c r="F300" s="1" t="s">
        <v>883</v>
      </c>
      <c r="G300" s="1" t="s">
        <v>884</v>
      </c>
      <c r="H300" s="1">
        <v>60607</v>
      </c>
      <c r="I300" s="1" t="s">
        <v>834</v>
      </c>
      <c r="J300" s="1" t="s">
        <v>835</v>
      </c>
      <c r="K300" s="8" t="s">
        <v>932</v>
      </c>
      <c r="L300" s="1">
        <v>-87.651145</v>
      </c>
      <c r="M300" s="1">
        <v>41.872650999999998</v>
      </c>
      <c r="N300" s="1">
        <v>-87.627320999999995</v>
      </c>
      <c r="O300" s="1">
        <v>41.831299999999999</v>
      </c>
      <c r="P300" s="1">
        <v>13704</v>
      </c>
      <c r="Q300" s="1">
        <v>30662</v>
      </c>
      <c r="R300" s="1">
        <v>43518</v>
      </c>
      <c r="S300" s="1">
        <v>29632</v>
      </c>
      <c r="T300" s="1">
        <v>42488</v>
      </c>
      <c r="U300" s="1">
        <v>20232</v>
      </c>
      <c r="V300" s="1">
        <v>33088</v>
      </c>
      <c r="W300" s="1">
        <v>2</v>
      </c>
      <c r="X300" s="1">
        <v>2</v>
      </c>
      <c r="Y300" s="1">
        <v>3</v>
      </c>
      <c r="Z300" s="1">
        <v>1</v>
      </c>
      <c r="AA300" s="1">
        <v>1</v>
      </c>
      <c r="AB300" s="1">
        <v>74</v>
      </c>
      <c r="AC300" s="1">
        <v>17959</v>
      </c>
      <c r="AD300" s="1" t="s">
        <v>73</v>
      </c>
      <c r="AE300" s="1" t="b">
        <v>1</v>
      </c>
      <c r="AF300" s="1" t="s">
        <v>933</v>
      </c>
      <c r="AG300" s="1" t="s">
        <v>89</v>
      </c>
      <c r="AH300" s="1" t="s">
        <v>159</v>
      </c>
      <c r="AI300" s="1" t="s">
        <v>236</v>
      </c>
      <c r="AJ300" s="1" t="s">
        <v>89</v>
      </c>
      <c r="AK300" s="1" t="s">
        <v>79</v>
      </c>
      <c r="AL300" s="1" t="s">
        <v>99</v>
      </c>
      <c r="AM300" s="1" t="s">
        <v>100</v>
      </c>
      <c r="AN300" s="1" t="b">
        <v>0</v>
      </c>
      <c r="AO300" s="10" t="s">
        <v>944</v>
      </c>
      <c r="AP300" s="1">
        <v>0</v>
      </c>
      <c r="AQ300" s="1">
        <v>0</v>
      </c>
      <c r="AR300" s="1">
        <v>0</v>
      </c>
      <c r="AS300" s="1">
        <v>0</v>
      </c>
      <c r="AT300" s="1">
        <v>0</v>
      </c>
      <c r="AU300" s="1">
        <v>0</v>
      </c>
      <c r="AV300" s="1">
        <v>0</v>
      </c>
      <c r="AW300" s="1">
        <v>0</v>
      </c>
      <c r="AX300" s="1">
        <v>0</v>
      </c>
      <c r="AY300" s="1">
        <v>0</v>
      </c>
      <c r="AZ300" s="1">
        <v>0</v>
      </c>
      <c r="BA300" s="1">
        <v>0</v>
      </c>
      <c r="BB300" s="1">
        <v>0</v>
      </c>
      <c r="BC300" s="1">
        <v>0</v>
      </c>
      <c r="BD300" s="1">
        <v>0</v>
      </c>
      <c r="BE300" s="1">
        <v>0</v>
      </c>
      <c r="BF300" s="1">
        <v>0</v>
      </c>
      <c r="BG300" s="1">
        <v>0</v>
      </c>
      <c r="BH300" s="1" t="b">
        <v>0</v>
      </c>
      <c r="BI300" s="1" t="b">
        <v>1</v>
      </c>
      <c r="BJ300" s="1">
        <v>9</v>
      </c>
      <c r="BK300" s="1" t="s">
        <v>89</v>
      </c>
      <c r="BL300" s="1">
        <v>253</v>
      </c>
      <c r="BM300" s="1">
        <v>253</v>
      </c>
      <c r="BN300" s="1">
        <v>0</v>
      </c>
      <c r="BO300" s="1" t="b">
        <v>0</v>
      </c>
    </row>
    <row r="301" spans="1:67" ht="15.75" customHeight="1">
      <c r="A301" s="1">
        <v>299</v>
      </c>
      <c r="B301" s="1">
        <v>820</v>
      </c>
      <c r="C301" s="1">
        <v>145600</v>
      </c>
      <c r="D301" s="1" t="s">
        <v>930</v>
      </c>
      <c r="E301" s="1" t="s">
        <v>931</v>
      </c>
      <c r="F301" s="1" t="s">
        <v>883</v>
      </c>
      <c r="G301" s="1" t="s">
        <v>884</v>
      </c>
      <c r="H301" s="1">
        <v>60607</v>
      </c>
      <c r="I301" s="1" t="s">
        <v>834</v>
      </c>
      <c r="J301" s="1" t="s">
        <v>835</v>
      </c>
      <c r="K301" s="8" t="s">
        <v>932</v>
      </c>
      <c r="L301" s="1">
        <v>-87.651145</v>
      </c>
      <c r="M301" s="1">
        <v>41.872650999999998</v>
      </c>
      <c r="N301" s="1">
        <v>-87.627320999999995</v>
      </c>
      <c r="O301" s="1">
        <v>41.831299999999999</v>
      </c>
      <c r="P301" s="1">
        <v>13704</v>
      </c>
      <c r="Q301" s="1">
        <v>30662</v>
      </c>
      <c r="R301" s="1">
        <v>43518</v>
      </c>
      <c r="S301" s="1">
        <v>29632</v>
      </c>
      <c r="T301" s="1">
        <v>42488</v>
      </c>
      <c r="U301" s="1">
        <v>20232</v>
      </c>
      <c r="V301" s="1">
        <v>33088</v>
      </c>
      <c r="W301" s="1">
        <v>2</v>
      </c>
      <c r="X301" s="1">
        <v>2</v>
      </c>
      <c r="Y301" s="1">
        <v>3</v>
      </c>
      <c r="Z301" s="1">
        <v>1</v>
      </c>
      <c r="AA301" s="1">
        <v>1</v>
      </c>
      <c r="AB301" s="1">
        <v>74</v>
      </c>
      <c r="AC301" s="1">
        <v>17959</v>
      </c>
      <c r="AD301" s="1" t="s">
        <v>73</v>
      </c>
      <c r="AE301" s="1" t="b">
        <v>1</v>
      </c>
      <c r="AF301" s="1" t="s">
        <v>933</v>
      </c>
      <c r="AG301" s="1" t="s">
        <v>89</v>
      </c>
      <c r="AH301" s="1" t="s">
        <v>159</v>
      </c>
      <c r="AI301" s="1" t="s">
        <v>945</v>
      </c>
      <c r="AJ301" s="1" t="s">
        <v>320</v>
      </c>
      <c r="AK301" s="1" t="s">
        <v>79</v>
      </c>
      <c r="AL301" s="1" t="s">
        <v>206</v>
      </c>
      <c r="AM301" s="1" t="s">
        <v>100</v>
      </c>
      <c r="AN301" s="1" t="b">
        <v>0</v>
      </c>
      <c r="AO301" s="10" t="s">
        <v>946</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t="b">
        <v>0</v>
      </c>
      <c r="BI301" s="1" t="b">
        <v>1</v>
      </c>
      <c r="BJ301" s="1">
        <v>9</v>
      </c>
      <c r="BK301" s="1" t="s">
        <v>117</v>
      </c>
      <c r="BL301" s="1">
        <v>253</v>
      </c>
      <c r="BM301" s="1">
        <v>253</v>
      </c>
      <c r="BN301" s="1">
        <v>0</v>
      </c>
      <c r="BO301" s="1" t="b">
        <v>0</v>
      </c>
    </row>
    <row r="302" spans="1:67" ht="15.75" customHeight="1">
      <c r="A302" s="1">
        <v>300</v>
      </c>
      <c r="B302" s="1">
        <v>821</v>
      </c>
      <c r="C302" s="1">
        <v>145600</v>
      </c>
      <c r="D302" s="1" t="s">
        <v>930</v>
      </c>
      <c r="E302" s="1" t="s">
        <v>931</v>
      </c>
      <c r="F302" s="1" t="s">
        <v>883</v>
      </c>
      <c r="G302" s="1" t="s">
        <v>884</v>
      </c>
      <c r="H302" s="1">
        <v>60607</v>
      </c>
      <c r="I302" s="1" t="s">
        <v>834</v>
      </c>
      <c r="J302" s="1" t="s">
        <v>835</v>
      </c>
      <c r="K302" s="8" t="s">
        <v>932</v>
      </c>
      <c r="L302" s="1">
        <v>-87.651145</v>
      </c>
      <c r="M302" s="1">
        <v>41.872650999999998</v>
      </c>
      <c r="N302" s="1">
        <v>-87.627320999999995</v>
      </c>
      <c r="O302" s="1">
        <v>41.831299999999999</v>
      </c>
      <c r="P302" s="1">
        <v>13704</v>
      </c>
      <c r="Q302" s="1">
        <v>30662</v>
      </c>
      <c r="R302" s="1">
        <v>43518</v>
      </c>
      <c r="S302" s="1">
        <v>29632</v>
      </c>
      <c r="T302" s="1">
        <v>42488</v>
      </c>
      <c r="U302" s="1">
        <v>20232</v>
      </c>
      <c r="V302" s="1">
        <v>33088</v>
      </c>
      <c r="W302" s="1">
        <v>2</v>
      </c>
      <c r="X302" s="1">
        <v>2</v>
      </c>
      <c r="Y302" s="1">
        <v>3</v>
      </c>
      <c r="Z302" s="1">
        <v>1</v>
      </c>
      <c r="AA302" s="1">
        <v>1</v>
      </c>
      <c r="AB302" s="1">
        <v>74</v>
      </c>
      <c r="AC302" s="1">
        <v>17959</v>
      </c>
      <c r="AD302" s="1" t="s">
        <v>73</v>
      </c>
      <c r="AE302" s="1" t="b">
        <v>1</v>
      </c>
      <c r="AF302" s="1" t="s">
        <v>935</v>
      </c>
      <c r="AG302" s="1" t="s">
        <v>936</v>
      </c>
      <c r="AH302" s="1" t="s">
        <v>159</v>
      </c>
      <c r="AI302" s="1" t="s">
        <v>424</v>
      </c>
      <c r="AJ302" s="1" t="s">
        <v>78</v>
      </c>
      <c r="AK302" s="1" t="s">
        <v>83</v>
      </c>
      <c r="AL302" s="1" t="s">
        <v>110</v>
      </c>
      <c r="AM302" s="1" t="s">
        <v>100</v>
      </c>
      <c r="AN302" s="1" t="b">
        <v>0</v>
      </c>
      <c r="AO302" s="10" t="s">
        <v>947</v>
      </c>
      <c r="AP302" s="1">
        <v>1</v>
      </c>
      <c r="AQ302" s="1">
        <v>0</v>
      </c>
      <c r="AR302" s="1">
        <v>0</v>
      </c>
      <c r="AS302" s="1">
        <v>0</v>
      </c>
      <c r="AT302" s="1">
        <v>0</v>
      </c>
      <c r="AU302" s="1">
        <v>0</v>
      </c>
      <c r="AV302" s="1">
        <v>0</v>
      </c>
      <c r="AW302" s="1">
        <v>0</v>
      </c>
      <c r="AX302" s="1">
        <v>0</v>
      </c>
      <c r="AY302" s="1">
        <v>0</v>
      </c>
      <c r="AZ302" s="1">
        <v>0</v>
      </c>
      <c r="BA302" s="1">
        <v>0</v>
      </c>
      <c r="BB302" s="1">
        <v>1</v>
      </c>
      <c r="BC302" s="1">
        <v>0</v>
      </c>
      <c r="BD302" s="1">
        <v>0</v>
      </c>
      <c r="BE302" s="1">
        <v>0</v>
      </c>
      <c r="BF302" s="1">
        <v>0</v>
      </c>
      <c r="BG302" s="1">
        <v>0</v>
      </c>
      <c r="BH302" s="1" t="b">
        <v>0</v>
      </c>
      <c r="BI302" s="1" t="b">
        <v>1</v>
      </c>
      <c r="BJ302" s="1">
        <v>9</v>
      </c>
      <c r="BK302" s="1" t="s">
        <v>78</v>
      </c>
      <c r="BL302" s="1">
        <v>253</v>
      </c>
      <c r="BM302" s="1">
        <v>253</v>
      </c>
      <c r="BN302" s="1">
        <v>0</v>
      </c>
      <c r="BO302" s="1" t="b">
        <v>0</v>
      </c>
    </row>
    <row r="303" spans="1:67" ht="15.75" customHeight="1">
      <c r="A303" s="1">
        <v>301</v>
      </c>
      <c r="B303" s="1">
        <v>822</v>
      </c>
      <c r="C303" s="1">
        <v>145600</v>
      </c>
      <c r="D303" s="1" t="s">
        <v>930</v>
      </c>
      <c r="E303" s="1" t="s">
        <v>931</v>
      </c>
      <c r="F303" s="1" t="s">
        <v>883</v>
      </c>
      <c r="G303" s="1" t="s">
        <v>884</v>
      </c>
      <c r="H303" s="1">
        <v>60607</v>
      </c>
      <c r="I303" s="1" t="s">
        <v>834</v>
      </c>
      <c r="J303" s="1" t="s">
        <v>835</v>
      </c>
      <c r="K303" s="8" t="s">
        <v>932</v>
      </c>
      <c r="L303" s="1">
        <v>-87.651145</v>
      </c>
      <c r="M303" s="1">
        <v>41.872650999999998</v>
      </c>
      <c r="N303" s="1">
        <v>-87.627320999999995</v>
      </c>
      <c r="O303" s="1">
        <v>41.831299999999999</v>
      </c>
      <c r="P303" s="1">
        <v>13704</v>
      </c>
      <c r="Q303" s="1">
        <v>30662</v>
      </c>
      <c r="R303" s="1">
        <v>43518</v>
      </c>
      <c r="S303" s="1">
        <v>29632</v>
      </c>
      <c r="T303" s="1">
        <v>42488</v>
      </c>
      <c r="U303" s="1">
        <v>20232</v>
      </c>
      <c r="V303" s="1">
        <v>33088</v>
      </c>
      <c r="W303" s="1">
        <v>2</v>
      </c>
      <c r="X303" s="1">
        <v>2</v>
      </c>
      <c r="Y303" s="1">
        <v>3</v>
      </c>
      <c r="Z303" s="1">
        <v>1</v>
      </c>
      <c r="AA303" s="1">
        <v>1</v>
      </c>
      <c r="AB303" s="1">
        <v>74</v>
      </c>
      <c r="AC303" s="1">
        <v>17959</v>
      </c>
      <c r="AD303" s="1" t="s">
        <v>73</v>
      </c>
      <c r="AE303" s="1" t="b">
        <v>1</v>
      </c>
      <c r="AF303" s="1" t="s">
        <v>933</v>
      </c>
      <c r="AG303" s="1" t="s">
        <v>89</v>
      </c>
      <c r="AH303" s="1" t="s">
        <v>159</v>
      </c>
      <c r="AI303" s="1" t="s">
        <v>532</v>
      </c>
      <c r="AJ303" s="1" t="s">
        <v>89</v>
      </c>
      <c r="AK303" s="1" t="s">
        <v>83</v>
      </c>
      <c r="AL303" s="1" t="s">
        <v>110</v>
      </c>
      <c r="AM303" s="1" t="s">
        <v>100</v>
      </c>
      <c r="AN303" s="1" t="b">
        <v>0</v>
      </c>
      <c r="AO303" s="10" t="s">
        <v>948</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t="b">
        <v>0</v>
      </c>
      <c r="BI303" s="1" t="b">
        <v>1</v>
      </c>
      <c r="BJ303" s="1">
        <v>9</v>
      </c>
      <c r="BK303" s="1" t="s">
        <v>89</v>
      </c>
      <c r="BL303" s="1">
        <v>253</v>
      </c>
      <c r="BM303" s="1">
        <v>253</v>
      </c>
      <c r="BN303" s="1">
        <v>0</v>
      </c>
      <c r="BO303" s="1" t="b">
        <v>0</v>
      </c>
    </row>
    <row r="304" spans="1:67" ht="15.75" customHeight="1">
      <c r="A304" s="1">
        <v>302</v>
      </c>
      <c r="B304" s="1">
        <v>823</v>
      </c>
      <c r="C304" s="1">
        <v>145637</v>
      </c>
      <c r="D304" s="1" t="s">
        <v>949</v>
      </c>
      <c r="E304" s="1" t="s">
        <v>950</v>
      </c>
      <c r="F304" s="1" t="s">
        <v>951</v>
      </c>
      <c r="G304" s="1" t="s">
        <v>884</v>
      </c>
      <c r="H304" s="1" t="s">
        <v>952</v>
      </c>
      <c r="I304" s="1" t="s">
        <v>834</v>
      </c>
      <c r="J304" s="1" t="s">
        <v>835</v>
      </c>
      <c r="K304" s="8" t="s">
        <v>953</v>
      </c>
      <c r="L304" s="1">
        <v>-88.230308999999906</v>
      </c>
      <c r="M304" s="1">
        <v>40.108863999999997</v>
      </c>
      <c r="N304" s="1">
        <v>-88.230308999999906</v>
      </c>
      <c r="O304" s="1">
        <v>40.108863999999997</v>
      </c>
      <c r="P304" s="1">
        <v>15074</v>
      </c>
      <c r="Q304" s="1">
        <v>30082</v>
      </c>
      <c r="R304" s="1">
        <v>46202</v>
      </c>
      <c r="S304" s="9" t="s">
        <v>244</v>
      </c>
      <c r="T304" s="9" t="s">
        <v>244</v>
      </c>
      <c r="U304" s="9" t="s">
        <v>244</v>
      </c>
      <c r="V304" s="9" t="s">
        <v>244</v>
      </c>
      <c r="W304" s="1">
        <v>2</v>
      </c>
      <c r="X304" s="1">
        <v>2</v>
      </c>
      <c r="Y304" s="1">
        <v>3</v>
      </c>
      <c r="Z304" s="1">
        <v>1</v>
      </c>
      <c r="AA304" s="1">
        <v>1</v>
      </c>
      <c r="AB304" s="1">
        <v>60</v>
      </c>
      <c r="AC304" s="1">
        <v>33932</v>
      </c>
      <c r="AD304" s="1" t="s">
        <v>73</v>
      </c>
      <c r="AE304" s="1" t="b">
        <v>1</v>
      </c>
      <c r="AF304" s="1" t="s">
        <v>954</v>
      </c>
      <c r="AG304" s="1" t="s">
        <v>245</v>
      </c>
      <c r="AH304" s="1" t="s">
        <v>159</v>
      </c>
      <c r="AI304" s="1" t="s">
        <v>146</v>
      </c>
      <c r="AJ304" s="1" t="s">
        <v>94</v>
      </c>
      <c r="AK304" s="1" t="s">
        <v>83</v>
      </c>
      <c r="AL304" s="1" t="s">
        <v>36</v>
      </c>
      <c r="AM304" s="1" t="s">
        <v>96</v>
      </c>
      <c r="AN304" s="1" t="b">
        <v>0</v>
      </c>
      <c r="AO304" s="10" t="s">
        <v>955</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0</v>
      </c>
      <c r="BH304" s="1" t="b">
        <v>1</v>
      </c>
      <c r="BI304" s="1" t="b">
        <v>1</v>
      </c>
      <c r="BJ304" s="1">
        <v>11</v>
      </c>
      <c r="BK304" s="1" t="s">
        <v>94</v>
      </c>
      <c r="BL304" s="1">
        <v>253</v>
      </c>
      <c r="BM304" s="1">
        <v>253</v>
      </c>
      <c r="BN304" s="1">
        <v>0</v>
      </c>
      <c r="BO304" s="1" t="b">
        <v>0</v>
      </c>
    </row>
    <row r="305" spans="1:67" ht="15.75" customHeight="1">
      <c r="A305" s="1">
        <v>303</v>
      </c>
      <c r="B305" s="1">
        <v>824</v>
      </c>
      <c r="C305" s="1">
        <v>145637</v>
      </c>
      <c r="D305" s="1" t="s">
        <v>949</v>
      </c>
      <c r="E305" s="1" t="s">
        <v>950</v>
      </c>
      <c r="F305" s="1" t="s">
        <v>951</v>
      </c>
      <c r="G305" s="1" t="s">
        <v>884</v>
      </c>
      <c r="H305" s="1" t="s">
        <v>952</v>
      </c>
      <c r="I305" s="1" t="s">
        <v>834</v>
      </c>
      <c r="J305" s="1" t="s">
        <v>835</v>
      </c>
      <c r="K305" s="8" t="s">
        <v>953</v>
      </c>
      <c r="L305" s="1">
        <v>-88.230308999999906</v>
      </c>
      <c r="M305" s="1">
        <v>40.108863999999997</v>
      </c>
      <c r="N305" s="1">
        <v>-88.230308999999906</v>
      </c>
      <c r="O305" s="1">
        <v>40.108863999999997</v>
      </c>
      <c r="P305" s="1">
        <v>15074</v>
      </c>
      <c r="Q305" s="1">
        <v>30082</v>
      </c>
      <c r="R305" s="1">
        <v>46202</v>
      </c>
      <c r="S305" s="9" t="s">
        <v>244</v>
      </c>
      <c r="T305" s="9" t="s">
        <v>244</v>
      </c>
      <c r="U305" s="9" t="s">
        <v>244</v>
      </c>
      <c r="V305" s="9" t="s">
        <v>244</v>
      </c>
      <c r="W305" s="1">
        <v>2</v>
      </c>
      <c r="X305" s="1">
        <v>2</v>
      </c>
      <c r="Y305" s="1">
        <v>3</v>
      </c>
      <c r="Z305" s="1">
        <v>1</v>
      </c>
      <c r="AA305" s="1">
        <v>1</v>
      </c>
      <c r="AB305" s="1">
        <v>60</v>
      </c>
      <c r="AC305" s="1">
        <v>33932</v>
      </c>
      <c r="AD305" s="1" t="s">
        <v>73</v>
      </c>
      <c r="AE305" s="1" t="b">
        <v>1</v>
      </c>
      <c r="AF305" s="1" t="s">
        <v>954</v>
      </c>
      <c r="AG305" s="1" t="s">
        <v>245</v>
      </c>
      <c r="AH305" s="1" t="s">
        <v>159</v>
      </c>
      <c r="AI305" s="1" t="s">
        <v>172</v>
      </c>
      <c r="AJ305" s="1" t="s">
        <v>89</v>
      </c>
      <c r="AK305" s="1" t="s">
        <v>79</v>
      </c>
      <c r="AL305" s="1" t="s">
        <v>36</v>
      </c>
      <c r="AM305" s="1" t="s">
        <v>92</v>
      </c>
      <c r="AN305" s="1" t="b">
        <v>0</v>
      </c>
      <c r="AO305" s="10" t="s">
        <v>956</v>
      </c>
      <c r="AP305" s="1">
        <v>0</v>
      </c>
      <c r="AQ305" s="1">
        <v>0</v>
      </c>
      <c r="AR305" s="1">
        <v>1</v>
      </c>
      <c r="AS305" s="1">
        <v>2</v>
      </c>
      <c r="AT305" s="1">
        <v>0</v>
      </c>
      <c r="AU305" s="1">
        <v>0</v>
      </c>
      <c r="AV305" s="1">
        <v>0</v>
      </c>
      <c r="AW305" s="1">
        <v>0</v>
      </c>
      <c r="AX305" s="1">
        <v>0</v>
      </c>
      <c r="AY305" s="1">
        <v>0</v>
      </c>
      <c r="AZ305" s="1">
        <v>0</v>
      </c>
      <c r="BA305" s="1">
        <v>2</v>
      </c>
      <c r="BB305" s="1">
        <v>1</v>
      </c>
      <c r="BC305" s="1">
        <v>0</v>
      </c>
      <c r="BD305" s="1">
        <v>0</v>
      </c>
      <c r="BE305" s="1">
        <v>0</v>
      </c>
      <c r="BF305" s="1">
        <v>0</v>
      </c>
      <c r="BG305" s="1">
        <v>0</v>
      </c>
      <c r="BH305" s="1" t="b">
        <v>1</v>
      </c>
      <c r="BI305" s="1" t="b">
        <v>1</v>
      </c>
      <c r="BJ305" s="1">
        <v>11</v>
      </c>
      <c r="BK305" s="1" t="s">
        <v>89</v>
      </c>
      <c r="BL305" s="1">
        <v>253</v>
      </c>
      <c r="BM305" s="1">
        <v>253</v>
      </c>
      <c r="BN305" s="1">
        <v>3</v>
      </c>
      <c r="BO305" s="1" t="b">
        <v>1</v>
      </c>
    </row>
    <row r="306" spans="1:67" ht="15.75" customHeight="1">
      <c r="A306" s="1">
        <v>304</v>
      </c>
      <c r="B306" s="1">
        <v>825</v>
      </c>
      <c r="C306" s="1">
        <v>145637</v>
      </c>
      <c r="D306" s="1" t="s">
        <v>949</v>
      </c>
      <c r="E306" s="1" t="s">
        <v>950</v>
      </c>
      <c r="F306" s="1" t="s">
        <v>951</v>
      </c>
      <c r="G306" s="1" t="s">
        <v>884</v>
      </c>
      <c r="H306" s="1" t="s">
        <v>952</v>
      </c>
      <c r="I306" s="1" t="s">
        <v>834</v>
      </c>
      <c r="J306" s="1" t="s">
        <v>835</v>
      </c>
      <c r="K306" s="8" t="s">
        <v>953</v>
      </c>
      <c r="L306" s="1">
        <v>-88.230308999999906</v>
      </c>
      <c r="M306" s="1">
        <v>40.108863999999997</v>
      </c>
      <c r="N306" s="1">
        <v>-88.230308999999906</v>
      </c>
      <c r="O306" s="1">
        <v>40.108863999999997</v>
      </c>
      <c r="P306" s="1">
        <v>15074</v>
      </c>
      <c r="Q306" s="1">
        <v>30082</v>
      </c>
      <c r="R306" s="1">
        <v>46202</v>
      </c>
      <c r="S306" s="9" t="s">
        <v>244</v>
      </c>
      <c r="T306" s="9" t="s">
        <v>244</v>
      </c>
      <c r="U306" s="9" t="s">
        <v>244</v>
      </c>
      <c r="V306" s="9" t="s">
        <v>244</v>
      </c>
      <c r="W306" s="1">
        <v>2</v>
      </c>
      <c r="X306" s="1">
        <v>2</v>
      </c>
      <c r="Y306" s="1">
        <v>3</v>
      </c>
      <c r="Z306" s="1">
        <v>1</v>
      </c>
      <c r="AA306" s="1">
        <v>1</v>
      </c>
      <c r="AB306" s="1">
        <v>60</v>
      </c>
      <c r="AC306" s="1">
        <v>33932</v>
      </c>
      <c r="AD306" s="1" t="s">
        <v>73</v>
      </c>
      <c r="AE306" s="1" t="b">
        <v>1</v>
      </c>
      <c r="AF306" s="1" t="s">
        <v>954</v>
      </c>
      <c r="AG306" s="1" t="s">
        <v>245</v>
      </c>
      <c r="AH306" s="1" t="s">
        <v>159</v>
      </c>
      <c r="AI306" s="1" t="s">
        <v>688</v>
      </c>
      <c r="AJ306" s="1" t="s">
        <v>89</v>
      </c>
      <c r="AK306" s="1" t="s">
        <v>79</v>
      </c>
      <c r="AL306" s="1" t="s">
        <v>99</v>
      </c>
      <c r="AM306" s="1" t="s">
        <v>100</v>
      </c>
      <c r="AN306" s="1" t="b">
        <v>0</v>
      </c>
      <c r="AO306" s="10" t="s">
        <v>957</v>
      </c>
      <c r="AP306" s="1">
        <v>0</v>
      </c>
      <c r="AQ306" s="1">
        <v>0</v>
      </c>
      <c r="AR306" s="1">
        <v>0</v>
      </c>
      <c r="AS306" s="1">
        <v>0</v>
      </c>
      <c r="AT306" s="1">
        <v>0</v>
      </c>
      <c r="AU306" s="1">
        <v>0</v>
      </c>
      <c r="AV306" s="1">
        <v>0</v>
      </c>
      <c r="AW306" s="1">
        <v>0</v>
      </c>
      <c r="AX306" s="1">
        <v>0</v>
      </c>
      <c r="AY306" s="1">
        <v>0</v>
      </c>
      <c r="AZ306" s="1">
        <v>0</v>
      </c>
      <c r="BA306" s="1">
        <v>0</v>
      </c>
      <c r="BB306" s="1">
        <v>0</v>
      </c>
      <c r="BC306" s="1">
        <v>0</v>
      </c>
      <c r="BD306" s="1">
        <v>0</v>
      </c>
      <c r="BE306" s="1">
        <v>0</v>
      </c>
      <c r="BF306" s="1">
        <v>0</v>
      </c>
      <c r="BG306" s="1">
        <v>0</v>
      </c>
      <c r="BH306" s="1" t="b">
        <v>0</v>
      </c>
      <c r="BI306" s="1" t="b">
        <v>1</v>
      </c>
      <c r="BJ306" s="1">
        <v>11</v>
      </c>
      <c r="BK306" s="1" t="s">
        <v>89</v>
      </c>
      <c r="BL306" s="1">
        <v>253</v>
      </c>
      <c r="BM306" s="1">
        <v>253</v>
      </c>
      <c r="BN306" s="1">
        <v>0</v>
      </c>
      <c r="BO306" s="1" t="b">
        <v>0</v>
      </c>
    </row>
    <row r="307" spans="1:67" ht="15.75" customHeight="1">
      <c r="A307" s="1">
        <v>305</v>
      </c>
      <c r="B307" s="1">
        <v>826</v>
      </c>
      <c r="C307" s="1">
        <v>145637</v>
      </c>
      <c r="D307" s="1" t="s">
        <v>949</v>
      </c>
      <c r="E307" s="1" t="s">
        <v>950</v>
      </c>
      <c r="F307" s="1" t="s">
        <v>951</v>
      </c>
      <c r="G307" s="1" t="s">
        <v>884</v>
      </c>
      <c r="H307" s="1" t="s">
        <v>952</v>
      </c>
      <c r="I307" s="1" t="s">
        <v>834</v>
      </c>
      <c r="J307" s="1" t="s">
        <v>835</v>
      </c>
      <c r="K307" s="8" t="s">
        <v>953</v>
      </c>
      <c r="L307" s="1">
        <v>-88.230308999999906</v>
      </c>
      <c r="M307" s="1">
        <v>40.108863999999997</v>
      </c>
      <c r="N307" s="1">
        <v>-88.230308999999906</v>
      </c>
      <c r="O307" s="1">
        <v>40.108863999999997</v>
      </c>
      <c r="P307" s="1">
        <v>15074</v>
      </c>
      <c r="Q307" s="1">
        <v>30082</v>
      </c>
      <c r="R307" s="1">
        <v>46202</v>
      </c>
      <c r="S307" s="9" t="s">
        <v>244</v>
      </c>
      <c r="T307" s="9" t="s">
        <v>244</v>
      </c>
      <c r="U307" s="9" t="s">
        <v>244</v>
      </c>
      <c r="V307" s="9" t="s">
        <v>244</v>
      </c>
      <c r="W307" s="1">
        <v>2</v>
      </c>
      <c r="X307" s="1">
        <v>2</v>
      </c>
      <c r="Y307" s="1">
        <v>3</v>
      </c>
      <c r="Z307" s="1">
        <v>1</v>
      </c>
      <c r="AA307" s="1">
        <v>1</v>
      </c>
      <c r="AB307" s="1">
        <v>60</v>
      </c>
      <c r="AC307" s="1">
        <v>33932</v>
      </c>
      <c r="AD307" s="1" t="s">
        <v>73</v>
      </c>
      <c r="AE307" s="1" t="b">
        <v>1</v>
      </c>
      <c r="AF307" s="1" t="s">
        <v>954</v>
      </c>
      <c r="AG307" s="1" t="s">
        <v>958</v>
      </c>
      <c r="AH307" s="1" t="s">
        <v>159</v>
      </c>
      <c r="AI307" s="1" t="s">
        <v>959</v>
      </c>
      <c r="AJ307" s="1" t="s">
        <v>89</v>
      </c>
      <c r="AK307" s="1" t="s">
        <v>179</v>
      </c>
      <c r="AL307" s="1" t="s">
        <v>179</v>
      </c>
      <c r="AM307" s="1" t="s">
        <v>100</v>
      </c>
      <c r="AN307" s="1" t="b">
        <v>0</v>
      </c>
      <c r="AO307" s="8" t="s">
        <v>960</v>
      </c>
      <c r="AP307" s="1">
        <v>0</v>
      </c>
      <c r="AQ307" s="1">
        <v>0</v>
      </c>
      <c r="AR307" s="1">
        <v>0</v>
      </c>
      <c r="AS307" s="1">
        <v>0</v>
      </c>
      <c r="AT307" s="1">
        <v>0</v>
      </c>
      <c r="AU307" s="1">
        <v>0</v>
      </c>
      <c r="AV307" s="1">
        <v>0</v>
      </c>
      <c r="AW307" s="1">
        <v>0</v>
      </c>
      <c r="AX307" s="1">
        <v>0</v>
      </c>
      <c r="AY307" s="1">
        <v>0</v>
      </c>
      <c r="AZ307" s="1">
        <v>0</v>
      </c>
      <c r="BA307" s="1">
        <v>0</v>
      </c>
      <c r="BB307" s="1">
        <v>0</v>
      </c>
      <c r="BC307" s="1">
        <v>0</v>
      </c>
      <c r="BD307" s="1">
        <v>0</v>
      </c>
      <c r="BE307" s="1">
        <v>0</v>
      </c>
      <c r="BF307" s="1">
        <v>0</v>
      </c>
      <c r="BG307" s="1">
        <v>0</v>
      </c>
      <c r="BH307" s="1" t="b">
        <v>0</v>
      </c>
      <c r="BI307" s="1" t="b">
        <v>1</v>
      </c>
      <c r="BJ307" s="1">
        <v>11</v>
      </c>
      <c r="BK307" s="1" t="s">
        <v>89</v>
      </c>
      <c r="BL307" s="1">
        <v>253</v>
      </c>
      <c r="BM307" s="1">
        <v>253</v>
      </c>
      <c r="BN307" s="1">
        <v>0</v>
      </c>
      <c r="BO307" s="1" t="b">
        <v>0</v>
      </c>
    </row>
    <row r="308" spans="1:67" ht="15.75" customHeight="1">
      <c r="A308" s="1">
        <v>306</v>
      </c>
      <c r="B308" s="1">
        <v>827</v>
      </c>
      <c r="C308" s="1">
        <v>145637</v>
      </c>
      <c r="D308" s="1" t="s">
        <v>949</v>
      </c>
      <c r="E308" s="1" t="s">
        <v>950</v>
      </c>
      <c r="F308" s="1" t="s">
        <v>951</v>
      </c>
      <c r="G308" s="1" t="s">
        <v>884</v>
      </c>
      <c r="H308" s="1" t="s">
        <v>952</v>
      </c>
      <c r="I308" s="1" t="s">
        <v>834</v>
      </c>
      <c r="J308" s="1" t="s">
        <v>835</v>
      </c>
      <c r="K308" s="8" t="s">
        <v>953</v>
      </c>
      <c r="L308" s="1">
        <v>-88.230308999999906</v>
      </c>
      <c r="M308" s="1">
        <v>40.108863999999997</v>
      </c>
      <c r="N308" s="1">
        <v>-88.230308999999906</v>
      </c>
      <c r="O308" s="1">
        <v>40.108863999999997</v>
      </c>
      <c r="P308" s="1">
        <v>15074</v>
      </c>
      <c r="Q308" s="1">
        <v>30082</v>
      </c>
      <c r="R308" s="1">
        <v>46202</v>
      </c>
      <c r="S308" s="9" t="s">
        <v>244</v>
      </c>
      <c r="T308" s="9" t="s">
        <v>244</v>
      </c>
      <c r="U308" s="9" t="s">
        <v>244</v>
      </c>
      <c r="V308" s="9" t="s">
        <v>244</v>
      </c>
      <c r="W308" s="1">
        <v>2</v>
      </c>
      <c r="X308" s="1">
        <v>2</v>
      </c>
      <c r="Y308" s="1">
        <v>3</v>
      </c>
      <c r="Z308" s="1">
        <v>1</v>
      </c>
      <c r="AA308" s="1">
        <v>1</v>
      </c>
      <c r="AB308" s="1">
        <v>60</v>
      </c>
      <c r="AC308" s="1">
        <v>33932</v>
      </c>
      <c r="AD308" s="1" t="s">
        <v>73</v>
      </c>
      <c r="AE308" s="1" t="b">
        <v>1</v>
      </c>
      <c r="AF308" s="1" t="s">
        <v>954</v>
      </c>
      <c r="AG308" s="1" t="s">
        <v>314</v>
      </c>
      <c r="AH308" s="1" t="s">
        <v>159</v>
      </c>
      <c r="AI308" s="1" t="s">
        <v>95</v>
      </c>
      <c r="AJ308" s="1" t="s">
        <v>94</v>
      </c>
      <c r="AK308" s="1" t="s">
        <v>79</v>
      </c>
      <c r="AL308" s="1" t="s">
        <v>36</v>
      </c>
      <c r="AM308" s="1" t="s">
        <v>96</v>
      </c>
      <c r="AN308" s="1" t="b">
        <v>0</v>
      </c>
      <c r="AO308" s="10" t="s">
        <v>961</v>
      </c>
      <c r="AP308" s="1">
        <v>0</v>
      </c>
      <c r="AQ308" s="1">
        <v>0</v>
      </c>
      <c r="AR308" s="1">
        <v>1</v>
      </c>
      <c r="AS308" s="1">
        <v>0</v>
      </c>
      <c r="AT308" s="1">
        <v>0</v>
      </c>
      <c r="AU308" s="1">
        <v>0</v>
      </c>
      <c r="AV308" s="1">
        <v>0</v>
      </c>
      <c r="AW308" s="1">
        <v>0</v>
      </c>
      <c r="AX308" s="1">
        <v>0</v>
      </c>
      <c r="AY308" s="1">
        <v>0</v>
      </c>
      <c r="AZ308" s="1">
        <v>0</v>
      </c>
      <c r="BA308" s="1">
        <v>0</v>
      </c>
      <c r="BB308" s="1">
        <v>1</v>
      </c>
      <c r="BC308" s="1">
        <v>0</v>
      </c>
      <c r="BD308" s="1">
        <v>0</v>
      </c>
      <c r="BE308" s="1">
        <v>0</v>
      </c>
      <c r="BF308" s="1">
        <v>0</v>
      </c>
      <c r="BG308" s="1">
        <v>0</v>
      </c>
      <c r="BH308" s="1" t="b">
        <v>1</v>
      </c>
      <c r="BI308" s="1" t="b">
        <v>1</v>
      </c>
      <c r="BJ308" s="1">
        <v>11</v>
      </c>
      <c r="BK308" s="1" t="s">
        <v>94</v>
      </c>
      <c r="BL308" s="1">
        <v>253</v>
      </c>
      <c r="BM308" s="1">
        <v>253</v>
      </c>
      <c r="BN308" s="1">
        <v>1</v>
      </c>
      <c r="BO308" s="1" t="b">
        <v>1</v>
      </c>
    </row>
    <row r="309" spans="1:67" ht="15.75" customHeight="1">
      <c r="A309" s="1">
        <v>307</v>
      </c>
      <c r="B309" s="1">
        <v>828</v>
      </c>
      <c r="C309" s="1">
        <v>145637</v>
      </c>
      <c r="D309" s="1" t="s">
        <v>949</v>
      </c>
      <c r="E309" s="1" t="s">
        <v>950</v>
      </c>
      <c r="F309" s="1" t="s">
        <v>951</v>
      </c>
      <c r="G309" s="1" t="s">
        <v>884</v>
      </c>
      <c r="H309" s="1" t="s">
        <v>952</v>
      </c>
      <c r="I309" s="1" t="s">
        <v>834</v>
      </c>
      <c r="J309" s="1" t="s">
        <v>835</v>
      </c>
      <c r="K309" s="8" t="s">
        <v>953</v>
      </c>
      <c r="L309" s="1">
        <v>-88.230308999999906</v>
      </c>
      <c r="M309" s="1">
        <v>40.108863999999997</v>
      </c>
      <c r="N309" s="1">
        <v>-88.230308999999906</v>
      </c>
      <c r="O309" s="1">
        <v>40.108863999999997</v>
      </c>
      <c r="P309" s="1">
        <v>15074</v>
      </c>
      <c r="Q309" s="1">
        <v>30082</v>
      </c>
      <c r="R309" s="1">
        <v>46202</v>
      </c>
      <c r="S309" s="9" t="s">
        <v>244</v>
      </c>
      <c r="T309" s="9" t="s">
        <v>244</v>
      </c>
      <c r="U309" s="9" t="s">
        <v>244</v>
      </c>
      <c r="V309" s="9" t="s">
        <v>244</v>
      </c>
      <c r="W309" s="1">
        <v>2</v>
      </c>
      <c r="X309" s="1">
        <v>2</v>
      </c>
      <c r="Y309" s="1">
        <v>3</v>
      </c>
      <c r="Z309" s="1">
        <v>1</v>
      </c>
      <c r="AA309" s="1">
        <v>1</v>
      </c>
      <c r="AB309" s="1">
        <v>60</v>
      </c>
      <c r="AC309" s="1">
        <v>33932</v>
      </c>
      <c r="AD309" s="1" t="s">
        <v>73</v>
      </c>
      <c r="AE309" s="1" t="b">
        <v>1</v>
      </c>
      <c r="AF309" s="1" t="s">
        <v>954</v>
      </c>
      <c r="AG309" s="1" t="s">
        <v>314</v>
      </c>
      <c r="AH309" s="1" t="s">
        <v>159</v>
      </c>
      <c r="AI309" s="1" t="s">
        <v>962</v>
      </c>
      <c r="AJ309" s="1" t="s">
        <v>114</v>
      </c>
      <c r="AK309" s="1" t="s">
        <v>79</v>
      </c>
      <c r="AL309" s="1" t="s">
        <v>99</v>
      </c>
      <c r="AM309" s="1" t="s">
        <v>100</v>
      </c>
      <c r="AN309" s="1" t="b">
        <v>0</v>
      </c>
      <c r="AO309" s="10" t="s">
        <v>963</v>
      </c>
      <c r="AP309" s="1">
        <v>0</v>
      </c>
      <c r="AQ309" s="1">
        <v>0</v>
      </c>
      <c r="AR309" s="1">
        <v>0</v>
      </c>
      <c r="AS309" s="1">
        <v>0</v>
      </c>
      <c r="AT309" s="1">
        <v>0</v>
      </c>
      <c r="AU309" s="1">
        <v>0</v>
      </c>
      <c r="AV309" s="1">
        <v>0</v>
      </c>
      <c r="AW309" s="1">
        <v>0</v>
      </c>
      <c r="AX309" s="1">
        <v>0</v>
      </c>
      <c r="AY309" s="1">
        <v>0</v>
      </c>
      <c r="AZ309" s="1">
        <v>0</v>
      </c>
      <c r="BA309" s="1">
        <v>0</v>
      </c>
      <c r="BB309" s="1">
        <v>0</v>
      </c>
      <c r="BC309" s="1">
        <v>0</v>
      </c>
      <c r="BD309" s="1">
        <v>0</v>
      </c>
      <c r="BE309" s="1">
        <v>0</v>
      </c>
      <c r="BF309" s="1">
        <v>0</v>
      </c>
      <c r="BG309" s="1">
        <v>0</v>
      </c>
      <c r="BH309" s="1" t="b">
        <v>0</v>
      </c>
      <c r="BI309" s="1" t="b">
        <v>1</v>
      </c>
      <c r="BJ309" s="1">
        <v>11</v>
      </c>
      <c r="BK309" s="1" t="s">
        <v>117</v>
      </c>
      <c r="BL309" s="1">
        <v>253</v>
      </c>
      <c r="BM309" s="1">
        <v>253</v>
      </c>
      <c r="BN309" s="1">
        <v>0</v>
      </c>
      <c r="BO309" s="1" t="b">
        <v>0</v>
      </c>
    </row>
    <row r="310" spans="1:67" ht="15.75" customHeight="1">
      <c r="A310" s="1">
        <v>308</v>
      </c>
      <c r="B310" s="1">
        <v>829</v>
      </c>
      <c r="C310" s="1">
        <v>145637</v>
      </c>
      <c r="D310" s="1" t="s">
        <v>949</v>
      </c>
      <c r="E310" s="1" t="s">
        <v>950</v>
      </c>
      <c r="F310" s="1" t="s">
        <v>951</v>
      </c>
      <c r="G310" s="1" t="s">
        <v>884</v>
      </c>
      <c r="H310" s="1" t="s">
        <v>952</v>
      </c>
      <c r="I310" s="1" t="s">
        <v>834</v>
      </c>
      <c r="J310" s="1" t="s">
        <v>835</v>
      </c>
      <c r="K310" s="8" t="s">
        <v>953</v>
      </c>
      <c r="L310" s="1">
        <v>-88.230308999999906</v>
      </c>
      <c r="M310" s="1">
        <v>40.108863999999997</v>
      </c>
      <c r="N310" s="1">
        <v>-88.230308999999906</v>
      </c>
      <c r="O310" s="1">
        <v>40.108863999999997</v>
      </c>
      <c r="P310" s="1">
        <v>15074</v>
      </c>
      <c r="Q310" s="1">
        <v>30082</v>
      </c>
      <c r="R310" s="1">
        <v>46202</v>
      </c>
      <c r="S310" s="9" t="s">
        <v>244</v>
      </c>
      <c r="T310" s="9" t="s">
        <v>244</v>
      </c>
      <c r="U310" s="9" t="s">
        <v>244</v>
      </c>
      <c r="V310" s="9" t="s">
        <v>244</v>
      </c>
      <c r="W310" s="1">
        <v>2</v>
      </c>
      <c r="X310" s="1">
        <v>2</v>
      </c>
      <c r="Y310" s="1">
        <v>3</v>
      </c>
      <c r="Z310" s="1">
        <v>1</v>
      </c>
      <c r="AA310" s="1">
        <v>1</v>
      </c>
      <c r="AB310" s="1">
        <v>60</v>
      </c>
      <c r="AC310" s="1">
        <v>33932</v>
      </c>
      <c r="AD310" s="1" t="s">
        <v>73</v>
      </c>
      <c r="AE310" s="1" t="b">
        <v>1</v>
      </c>
      <c r="AF310" s="1" t="s">
        <v>954</v>
      </c>
      <c r="AG310" s="1" t="s">
        <v>316</v>
      </c>
      <c r="AH310" s="1" t="s">
        <v>159</v>
      </c>
      <c r="AI310" s="1" t="s">
        <v>330</v>
      </c>
      <c r="AJ310" s="1" t="s">
        <v>78</v>
      </c>
      <c r="AK310" s="1" t="s">
        <v>79</v>
      </c>
      <c r="AL310" s="1" t="s">
        <v>36</v>
      </c>
      <c r="AM310" s="1" t="s">
        <v>80</v>
      </c>
      <c r="AN310" s="1" t="b">
        <v>0</v>
      </c>
      <c r="AO310" s="10" t="s">
        <v>964</v>
      </c>
      <c r="AP310" s="1">
        <v>0</v>
      </c>
      <c r="AQ310" s="1">
        <v>0</v>
      </c>
      <c r="AR310" s="1">
        <v>2</v>
      </c>
      <c r="AS310" s="1">
        <v>4</v>
      </c>
      <c r="AT310" s="1">
        <v>0</v>
      </c>
      <c r="AU310" s="1">
        <v>1</v>
      </c>
      <c r="AV310" s="1">
        <v>1</v>
      </c>
      <c r="AW310" s="1">
        <v>0</v>
      </c>
      <c r="AX310" s="1">
        <v>0</v>
      </c>
      <c r="AY310" s="1">
        <v>1</v>
      </c>
      <c r="AZ310" s="1">
        <v>0</v>
      </c>
      <c r="BA310" s="1">
        <v>1</v>
      </c>
      <c r="BB310" s="1">
        <v>0</v>
      </c>
      <c r="BC310" s="1">
        <v>0</v>
      </c>
      <c r="BD310" s="1">
        <v>1</v>
      </c>
      <c r="BE310" s="1">
        <v>0</v>
      </c>
      <c r="BF310" s="1">
        <v>0</v>
      </c>
      <c r="BG310" s="1">
        <v>1</v>
      </c>
      <c r="BH310" s="1" t="b">
        <v>1</v>
      </c>
      <c r="BI310" s="1" t="b">
        <v>1</v>
      </c>
      <c r="BJ310" s="1">
        <v>11</v>
      </c>
      <c r="BK310" s="1" t="s">
        <v>78</v>
      </c>
      <c r="BL310" s="1">
        <v>253</v>
      </c>
      <c r="BM310" s="1">
        <v>253</v>
      </c>
      <c r="BN310" s="1">
        <v>6</v>
      </c>
      <c r="BO310" s="1" t="b">
        <v>1</v>
      </c>
    </row>
    <row r="311" spans="1:67" ht="15.75" customHeight="1">
      <c r="A311" s="1">
        <v>309</v>
      </c>
      <c r="B311" s="1">
        <v>830</v>
      </c>
      <c r="C311" s="1">
        <v>145637</v>
      </c>
      <c r="D311" s="1" t="s">
        <v>949</v>
      </c>
      <c r="E311" s="1" t="s">
        <v>950</v>
      </c>
      <c r="F311" s="1" t="s">
        <v>951</v>
      </c>
      <c r="G311" s="1" t="s">
        <v>884</v>
      </c>
      <c r="H311" s="1" t="s">
        <v>952</v>
      </c>
      <c r="I311" s="1" t="s">
        <v>834</v>
      </c>
      <c r="J311" s="1" t="s">
        <v>835</v>
      </c>
      <c r="K311" s="8" t="s">
        <v>953</v>
      </c>
      <c r="L311" s="1">
        <v>-88.230308999999906</v>
      </c>
      <c r="M311" s="1">
        <v>40.108863999999997</v>
      </c>
      <c r="N311" s="1">
        <v>-88.230308999999906</v>
      </c>
      <c r="O311" s="1">
        <v>40.108863999999997</v>
      </c>
      <c r="P311" s="1">
        <v>15074</v>
      </c>
      <c r="Q311" s="1">
        <v>30082</v>
      </c>
      <c r="R311" s="1">
        <v>46202</v>
      </c>
      <c r="S311" s="9" t="s">
        <v>244</v>
      </c>
      <c r="T311" s="9" t="s">
        <v>244</v>
      </c>
      <c r="U311" s="9" t="s">
        <v>244</v>
      </c>
      <c r="V311" s="9" t="s">
        <v>244</v>
      </c>
      <c r="W311" s="1">
        <v>2</v>
      </c>
      <c r="X311" s="1">
        <v>2</v>
      </c>
      <c r="Y311" s="1">
        <v>3</v>
      </c>
      <c r="Z311" s="1">
        <v>1</v>
      </c>
      <c r="AA311" s="1">
        <v>1</v>
      </c>
      <c r="AB311" s="1">
        <v>60</v>
      </c>
      <c r="AC311" s="1">
        <v>33932</v>
      </c>
      <c r="AD311" s="1" t="s">
        <v>73</v>
      </c>
      <c r="AE311" s="1" t="b">
        <v>1</v>
      </c>
      <c r="AF311" s="1" t="s">
        <v>954</v>
      </c>
      <c r="AG311" s="1" t="s">
        <v>316</v>
      </c>
      <c r="AH311" s="1" t="s">
        <v>159</v>
      </c>
      <c r="AI311" s="1" t="s">
        <v>965</v>
      </c>
      <c r="AJ311" s="1" t="s">
        <v>78</v>
      </c>
      <c r="AK311" s="1" t="s">
        <v>79</v>
      </c>
      <c r="AL311" s="1" t="s">
        <v>99</v>
      </c>
      <c r="AM311" s="1" t="s">
        <v>100</v>
      </c>
      <c r="AN311" s="1" t="b">
        <v>0</v>
      </c>
      <c r="AO311" s="10" t="s">
        <v>966</v>
      </c>
      <c r="AP311" s="1">
        <v>0</v>
      </c>
      <c r="AQ311" s="1">
        <v>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0</v>
      </c>
      <c r="BH311" s="1" t="b">
        <v>0</v>
      </c>
      <c r="BI311" s="1" t="b">
        <v>1</v>
      </c>
      <c r="BJ311" s="1">
        <v>11</v>
      </c>
      <c r="BK311" s="1" t="s">
        <v>78</v>
      </c>
      <c r="BL311" s="1">
        <v>253</v>
      </c>
      <c r="BM311" s="1">
        <v>253</v>
      </c>
      <c r="BN311" s="1">
        <v>0</v>
      </c>
      <c r="BO311" s="1" t="b">
        <v>0</v>
      </c>
    </row>
    <row r="312" spans="1:67" ht="15.75" customHeight="1">
      <c r="A312" s="1">
        <v>310</v>
      </c>
      <c r="B312" s="1">
        <v>831</v>
      </c>
      <c r="C312" s="1">
        <v>145637</v>
      </c>
      <c r="D312" s="1" t="s">
        <v>949</v>
      </c>
      <c r="E312" s="1" t="s">
        <v>950</v>
      </c>
      <c r="F312" s="1" t="s">
        <v>951</v>
      </c>
      <c r="G312" s="1" t="s">
        <v>884</v>
      </c>
      <c r="H312" s="1" t="s">
        <v>952</v>
      </c>
      <c r="I312" s="1" t="s">
        <v>834</v>
      </c>
      <c r="J312" s="1" t="s">
        <v>835</v>
      </c>
      <c r="K312" s="8" t="s">
        <v>953</v>
      </c>
      <c r="L312" s="1">
        <v>-88.230308999999906</v>
      </c>
      <c r="M312" s="1">
        <v>40.108863999999997</v>
      </c>
      <c r="N312" s="1">
        <v>-88.230308999999906</v>
      </c>
      <c r="O312" s="1">
        <v>40.108863999999997</v>
      </c>
      <c r="P312" s="1">
        <v>15074</v>
      </c>
      <c r="Q312" s="1">
        <v>30082</v>
      </c>
      <c r="R312" s="1">
        <v>46202</v>
      </c>
      <c r="S312" s="9" t="s">
        <v>244</v>
      </c>
      <c r="T312" s="9" t="s">
        <v>244</v>
      </c>
      <c r="U312" s="9" t="s">
        <v>244</v>
      </c>
      <c r="V312" s="9" t="s">
        <v>244</v>
      </c>
      <c r="W312" s="1">
        <v>2</v>
      </c>
      <c r="X312" s="1">
        <v>2</v>
      </c>
      <c r="Y312" s="1">
        <v>3</v>
      </c>
      <c r="Z312" s="1">
        <v>1</v>
      </c>
      <c r="AA312" s="1">
        <v>1</v>
      </c>
      <c r="AB312" s="1">
        <v>60</v>
      </c>
      <c r="AC312" s="1">
        <v>33932</v>
      </c>
      <c r="AD312" s="1" t="s">
        <v>73</v>
      </c>
      <c r="AE312" s="1" t="b">
        <v>1</v>
      </c>
      <c r="AF312" s="1" t="s">
        <v>954</v>
      </c>
      <c r="AG312" s="1" t="s">
        <v>316</v>
      </c>
      <c r="AH312" s="1" t="s">
        <v>159</v>
      </c>
      <c r="AI312" s="1" t="s">
        <v>967</v>
      </c>
      <c r="AJ312" s="1" t="s">
        <v>78</v>
      </c>
      <c r="AK312" s="1" t="s">
        <v>179</v>
      </c>
      <c r="AL312" s="1" t="s">
        <v>179</v>
      </c>
      <c r="AM312" s="1" t="s">
        <v>100</v>
      </c>
      <c r="AN312" s="1" t="b">
        <v>0</v>
      </c>
      <c r="AO312" s="10" t="s">
        <v>968</v>
      </c>
      <c r="AP312" s="1">
        <v>0</v>
      </c>
      <c r="AQ312" s="1">
        <v>0</v>
      </c>
      <c r="AR312" s="1">
        <v>0</v>
      </c>
      <c r="AS312" s="1">
        <v>0</v>
      </c>
      <c r="AT312" s="1">
        <v>0</v>
      </c>
      <c r="AU312" s="1">
        <v>0</v>
      </c>
      <c r="AV312" s="1">
        <v>0</v>
      </c>
      <c r="AW312" s="1">
        <v>0</v>
      </c>
      <c r="AX312" s="1">
        <v>0</v>
      </c>
      <c r="AY312" s="1">
        <v>0</v>
      </c>
      <c r="AZ312" s="1">
        <v>0</v>
      </c>
      <c r="BA312" s="1">
        <v>0</v>
      </c>
      <c r="BB312" s="1">
        <v>0</v>
      </c>
      <c r="BC312" s="1">
        <v>0</v>
      </c>
      <c r="BD312" s="1">
        <v>0</v>
      </c>
      <c r="BE312" s="1">
        <v>0</v>
      </c>
      <c r="BF312" s="1">
        <v>0</v>
      </c>
      <c r="BG312" s="1">
        <v>0</v>
      </c>
      <c r="BH312" s="1" t="b">
        <v>0</v>
      </c>
      <c r="BI312" s="1" t="b">
        <v>1</v>
      </c>
      <c r="BJ312" s="1">
        <v>11</v>
      </c>
      <c r="BK312" s="1" t="s">
        <v>78</v>
      </c>
      <c r="BL312" s="1">
        <v>253</v>
      </c>
      <c r="BM312" s="1">
        <v>253</v>
      </c>
      <c r="BN312" s="1">
        <v>0</v>
      </c>
      <c r="BO312" s="1" t="b">
        <v>0</v>
      </c>
    </row>
    <row r="313" spans="1:67" ht="15.75" customHeight="1">
      <c r="A313" s="1">
        <v>311</v>
      </c>
      <c r="B313" s="1">
        <v>832</v>
      </c>
      <c r="C313" s="1">
        <v>145637</v>
      </c>
      <c r="D313" s="1" t="s">
        <v>949</v>
      </c>
      <c r="E313" s="1" t="s">
        <v>950</v>
      </c>
      <c r="F313" s="1" t="s">
        <v>951</v>
      </c>
      <c r="G313" s="1" t="s">
        <v>884</v>
      </c>
      <c r="H313" s="1" t="s">
        <v>952</v>
      </c>
      <c r="I313" s="1" t="s">
        <v>834</v>
      </c>
      <c r="J313" s="1" t="s">
        <v>835</v>
      </c>
      <c r="K313" s="8" t="s">
        <v>953</v>
      </c>
      <c r="L313" s="1">
        <v>-88.230308999999906</v>
      </c>
      <c r="M313" s="1">
        <v>40.108863999999997</v>
      </c>
      <c r="N313" s="1">
        <v>-88.230308999999906</v>
      </c>
      <c r="O313" s="1">
        <v>40.108863999999997</v>
      </c>
      <c r="P313" s="1">
        <v>15074</v>
      </c>
      <c r="Q313" s="1">
        <v>30082</v>
      </c>
      <c r="R313" s="1">
        <v>46202</v>
      </c>
      <c r="S313" s="9" t="s">
        <v>244</v>
      </c>
      <c r="T313" s="9" t="s">
        <v>244</v>
      </c>
      <c r="U313" s="9" t="s">
        <v>244</v>
      </c>
      <c r="V313" s="9" t="s">
        <v>244</v>
      </c>
      <c r="W313" s="1">
        <v>2</v>
      </c>
      <c r="X313" s="1">
        <v>2</v>
      </c>
      <c r="Y313" s="1">
        <v>3</v>
      </c>
      <c r="Z313" s="1">
        <v>1</v>
      </c>
      <c r="AA313" s="1">
        <v>1</v>
      </c>
      <c r="AB313" s="1">
        <v>60</v>
      </c>
      <c r="AC313" s="1">
        <v>33932</v>
      </c>
      <c r="AD313" s="1" t="s">
        <v>73</v>
      </c>
      <c r="AE313" s="1" t="b">
        <v>1</v>
      </c>
      <c r="AF313" s="1" t="s">
        <v>954</v>
      </c>
      <c r="AG313" s="1" t="s">
        <v>316</v>
      </c>
      <c r="AH313" s="1" t="s">
        <v>159</v>
      </c>
      <c r="AI313" s="1" t="s">
        <v>332</v>
      </c>
      <c r="AJ313" s="1" t="s">
        <v>78</v>
      </c>
      <c r="AK313" s="1" t="s">
        <v>83</v>
      </c>
      <c r="AL313" s="1" t="s">
        <v>36</v>
      </c>
      <c r="AM313" s="1" t="s">
        <v>80</v>
      </c>
      <c r="AN313" s="1" t="b">
        <v>0</v>
      </c>
      <c r="AO313" s="10" t="s">
        <v>969</v>
      </c>
      <c r="AP313" s="1">
        <v>0</v>
      </c>
      <c r="AQ313" s="1">
        <v>0</v>
      </c>
      <c r="AR313" s="1">
        <v>0</v>
      </c>
      <c r="AS313" s="1">
        <v>0</v>
      </c>
      <c r="AT313" s="1">
        <v>0</v>
      </c>
      <c r="AU313" s="1">
        <v>0</v>
      </c>
      <c r="AV313" s="1">
        <v>0</v>
      </c>
      <c r="AW313" s="1">
        <v>0</v>
      </c>
      <c r="AX313" s="1">
        <v>0</v>
      </c>
      <c r="AY313" s="1">
        <v>0</v>
      </c>
      <c r="AZ313" s="1">
        <v>0</v>
      </c>
      <c r="BA313" s="1">
        <v>0</v>
      </c>
      <c r="BB313" s="1">
        <v>0</v>
      </c>
      <c r="BC313" s="1">
        <v>0</v>
      </c>
      <c r="BD313" s="1">
        <v>0</v>
      </c>
      <c r="BE313" s="1">
        <v>0</v>
      </c>
      <c r="BF313" s="1">
        <v>0</v>
      </c>
      <c r="BG313" s="1">
        <v>0</v>
      </c>
      <c r="BH313" s="1" t="b">
        <v>1</v>
      </c>
      <c r="BI313" s="1" t="b">
        <v>1</v>
      </c>
      <c r="BJ313" s="1">
        <v>11</v>
      </c>
      <c r="BK313" s="1" t="s">
        <v>78</v>
      </c>
      <c r="BL313" s="1">
        <v>253</v>
      </c>
      <c r="BM313" s="1">
        <v>253</v>
      </c>
      <c r="BN313" s="1">
        <v>0</v>
      </c>
      <c r="BO313" s="1" t="b">
        <v>0</v>
      </c>
    </row>
    <row r="314" spans="1:67" ht="15.75" customHeight="1">
      <c r="A314" s="1">
        <v>312</v>
      </c>
      <c r="B314" s="1">
        <v>833</v>
      </c>
      <c r="C314" s="1">
        <v>145637</v>
      </c>
      <c r="D314" s="1" t="s">
        <v>949</v>
      </c>
      <c r="E314" s="1" t="s">
        <v>950</v>
      </c>
      <c r="F314" s="1" t="s">
        <v>951</v>
      </c>
      <c r="G314" s="1" t="s">
        <v>884</v>
      </c>
      <c r="H314" s="1" t="s">
        <v>952</v>
      </c>
      <c r="I314" s="1" t="s">
        <v>834</v>
      </c>
      <c r="J314" s="1" t="s">
        <v>835</v>
      </c>
      <c r="K314" s="8" t="s">
        <v>953</v>
      </c>
      <c r="L314" s="1">
        <v>-88.230308999999906</v>
      </c>
      <c r="M314" s="1">
        <v>40.108863999999997</v>
      </c>
      <c r="N314" s="1">
        <v>-88.230308999999906</v>
      </c>
      <c r="O314" s="1">
        <v>40.108863999999997</v>
      </c>
      <c r="P314" s="1">
        <v>15074</v>
      </c>
      <c r="Q314" s="1">
        <v>30082</v>
      </c>
      <c r="R314" s="1">
        <v>46202</v>
      </c>
      <c r="S314" s="9" t="s">
        <v>244</v>
      </c>
      <c r="T314" s="9" t="s">
        <v>244</v>
      </c>
      <c r="U314" s="9" t="s">
        <v>244</v>
      </c>
      <c r="V314" s="9" t="s">
        <v>244</v>
      </c>
      <c r="W314" s="1">
        <v>2</v>
      </c>
      <c r="X314" s="1">
        <v>2</v>
      </c>
      <c r="Y314" s="1">
        <v>3</v>
      </c>
      <c r="Z314" s="1">
        <v>1</v>
      </c>
      <c r="AA314" s="1">
        <v>1</v>
      </c>
      <c r="AB314" s="1">
        <v>60</v>
      </c>
      <c r="AC314" s="1">
        <v>33932</v>
      </c>
      <c r="AD314" s="1" t="s">
        <v>73</v>
      </c>
      <c r="AE314" s="1" t="b">
        <v>1</v>
      </c>
      <c r="AF314" s="1" t="s">
        <v>954</v>
      </c>
      <c r="AG314" s="1" t="s">
        <v>245</v>
      </c>
      <c r="AH314" s="1" t="s">
        <v>159</v>
      </c>
      <c r="AI314" s="1" t="s">
        <v>150</v>
      </c>
      <c r="AJ314" s="1" t="s">
        <v>89</v>
      </c>
      <c r="AK314" s="1" t="s">
        <v>83</v>
      </c>
      <c r="AL314" s="1" t="s">
        <v>110</v>
      </c>
      <c r="AM314" s="1" t="s">
        <v>100</v>
      </c>
      <c r="AN314" s="1" t="b">
        <v>0</v>
      </c>
      <c r="AO314" s="10" t="s">
        <v>970</v>
      </c>
      <c r="AP314" s="1">
        <v>0</v>
      </c>
      <c r="AQ314" s="1">
        <v>0</v>
      </c>
      <c r="AR314" s="1">
        <v>0</v>
      </c>
      <c r="AS314" s="1">
        <v>0</v>
      </c>
      <c r="AT314" s="1">
        <v>0</v>
      </c>
      <c r="AU314" s="1">
        <v>0</v>
      </c>
      <c r="AV314" s="1">
        <v>0</v>
      </c>
      <c r="AW314" s="1">
        <v>0</v>
      </c>
      <c r="AX314" s="1">
        <v>0</v>
      </c>
      <c r="AY314" s="1">
        <v>0</v>
      </c>
      <c r="AZ314" s="1">
        <v>0</v>
      </c>
      <c r="BA314" s="1">
        <v>0</v>
      </c>
      <c r="BB314" s="1">
        <v>0</v>
      </c>
      <c r="BC314" s="1">
        <v>0</v>
      </c>
      <c r="BD314" s="1">
        <v>0</v>
      </c>
      <c r="BE314" s="1">
        <v>0</v>
      </c>
      <c r="BF314" s="1">
        <v>0</v>
      </c>
      <c r="BG314" s="1">
        <v>0</v>
      </c>
      <c r="BH314" s="1" t="b">
        <v>0</v>
      </c>
      <c r="BI314" s="1" t="b">
        <v>1</v>
      </c>
      <c r="BJ314" s="1">
        <v>11</v>
      </c>
      <c r="BK314" s="1" t="s">
        <v>89</v>
      </c>
      <c r="BL314" s="1">
        <v>253</v>
      </c>
      <c r="BM314" s="1">
        <v>253</v>
      </c>
      <c r="BN314" s="1">
        <v>0</v>
      </c>
      <c r="BO314" s="1" t="b">
        <v>0</v>
      </c>
    </row>
    <row r="315" spans="1:67" ht="15.75" customHeight="1">
      <c r="A315" s="1">
        <v>313</v>
      </c>
      <c r="B315" s="1">
        <v>1114</v>
      </c>
      <c r="C315" s="1">
        <v>149772</v>
      </c>
      <c r="D315" s="1" t="s">
        <v>971</v>
      </c>
      <c r="E315" s="1" t="s">
        <v>972</v>
      </c>
      <c r="F315" s="1" t="s">
        <v>973</v>
      </c>
      <c r="G315" s="1" t="s">
        <v>884</v>
      </c>
      <c r="H315" s="1">
        <v>61455</v>
      </c>
      <c r="I315" s="1" t="s">
        <v>834</v>
      </c>
      <c r="J315" s="1" t="s">
        <v>885</v>
      </c>
      <c r="K315" s="8" t="s">
        <v>974</v>
      </c>
      <c r="L315" s="1">
        <v>-90.685234999999906</v>
      </c>
      <c r="M315" s="1">
        <v>40.465620999999999</v>
      </c>
      <c r="N315" s="1">
        <v>-90.685234999999906</v>
      </c>
      <c r="O315" s="1">
        <v>40.465620999999999</v>
      </c>
      <c r="P315" s="1">
        <v>12897</v>
      </c>
      <c r="Q315" s="1">
        <v>25835</v>
      </c>
      <c r="R315" s="1">
        <v>25835</v>
      </c>
      <c r="S315" s="1">
        <v>27495</v>
      </c>
      <c r="T315" s="1">
        <v>27495</v>
      </c>
      <c r="U315" s="1">
        <v>17865</v>
      </c>
      <c r="V315" s="1">
        <v>17865</v>
      </c>
      <c r="W315" s="1">
        <v>2</v>
      </c>
      <c r="X315" s="1">
        <v>2</v>
      </c>
      <c r="Y315" s="1">
        <v>3</v>
      </c>
      <c r="Z315" s="1">
        <v>1</v>
      </c>
      <c r="AA315" s="1">
        <v>1</v>
      </c>
      <c r="AB315" s="1">
        <v>59</v>
      </c>
      <c r="AC315" s="1">
        <v>8543</v>
      </c>
      <c r="AD315" s="1" t="s">
        <v>73</v>
      </c>
      <c r="AE315" s="1" t="b">
        <v>0</v>
      </c>
      <c r="AF315" s="1" t="s">
        <v>975</v>
      </c>
      <c r="AG315" s="1" t="s">
        <v>976</v>
      </c>
      <c r="AH315" s="1" t="s">
        <v>320</v>
      </c>
      <c r="AI315" s="1" t="s">
        <v>977</v>
      </c>
      <c r="AJ315" s="1" t="s">
        <v>78</v>
      </c>
      <c r="AK315" s="1" t="s">
        <v>79</v>
      </c>
      <c r="AL315" s="1" t="s">
        <v>206</v>
      </c>
      <c r="AM315" s="1" t="s">
        <v>100</v>
      </c>
      <c r="AN315" s="1" t="b">
        <v>0</v>
      </c>
      <c r="AO315" s="10" t="s">
        <v>978</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t="b">
        <v>0</v>
      </c>
      <c r="BI315" s="1" t="b">
        <v>0</v>
      </c>
      <c r="BJ315" s="1">
        <v>1</v>
      </c>
      <c r="BK315" s="1" t="s">
        <v>78</v>
      </c>
      <c r="BL315" s="1">
        <v>253</v>
      </c>
      <c r="BM315" s="1">
        <v>253</v>
      </c>
      <c r="BN315" s="1">
        <v>0</v>
      </c>
      <c r="BO315" s="1" t="b">
        <v>0</v>
      </c>
    </row>
    <row r="316" spans="1:67" ht="15.75" customHeight="1">
      <c r="A316" s="1">
        <v>314</v>
      </c>
      <c r="B316" s="1">
        <v>47</v>
      </c>
      <c r="C316" s="1">
        <v>150136</v>
      </c>
      <c r="D316" s="1" t="s">
        <v>979</v>
      </c>
      <c r="E316" s="1" t="s">
        <v>980</v>
      </c>
      <c r="F316" s="1" t="s">
        <v>981</v>
      </c>
      <c r="G316" s="1" t="s">
        <v>982</v>
      </c>
      <c r="H316" s="1">
        <v>47306</v>
      </c>
      <c r="I316" s="1" t="s">
        <v>834</v>
      </c>
      <c r="J316" s="1" t="s">
        <v>885</v>
      </c>
      <c r="K316" s="8" t="s">
        <v>983</v>
      </c>
      <c r="L316" s="1">
        <v>-85.409042999999997</v>
      </c>
      <c r="M316" s="1">
        <v>40.203431000000002</v>
      </c>
      <c r="N316" s="1">
        <v>-85.409042999999997</v>
      </c>
      <c r="O316" s="1">
        <v>40.203431000000002</v>
      </c>
      <c r="P316" s="1">
        <v>9774</v>
      </c>
      <c r="Q316" s="1">
        <v>24280</v>
      </c>
      <c r="R316" s="1">
        <v>40448</v>
      </c>
      <c r="S316" s="1">
        <v>24342</v>
      </c>
      <c r="T316" s="1">
        <v>40510</v>
      </c>
      <c r="U316" s="1">
        <v>15670</v>
      </c>
      <c r="V316" s="1">
        <v>31838</v>
      </c>
      <c r="W316" s="1">
        <v>2</v>
      </c>
      <c r="X316" s="1">
        <v>2</v>
      </c>
      <c r="Y316" s="1">
        <v>3</v>
      </c>
      <c r="Z316" s="1">
        <v>1</v>
      </c>
      <c r="AA316" s="1">
        <v>1</v>
      </c>
      <c r="AB316" s="1">
        <v>62</v>
      </c>
      <c r="AC316" s="1">
        <v>17011</v>
      </c>
      <c r="AD316" s="1" t="s">
        <v>73</v>
      </c>
      <c r="AE316" s="1" t="b">
        <v>0</v>
      </c>
      <c r="AF316" s="1" t="s">
        <v>984</v>
      </c>
      <c r="AG316" s="1" t="s">
        <v>89</v>
      </c>
      <c r="AH316" s="1" t="s">
        <v>90</v>
      </c>
      <c r="AI316" s="1" t="s">
        <v>91</v>
      </c>
      <c r="AJ316" s="1" t="s">
        <v>89</v>
      </c>
      <c r="AK316" s="1" t="s">
        <v>83</v>
      </c>
      <c r="AL316" s="1" t="s">
        <v>36</v>
      </c>
      <c r="AM316" s="1" t="s">
        <v>92</v>
      </c>
      <c r="AN316" s="1" t="b">
        <v>0</v>
      </c>
      <c r="AO316" s="10" t="s">
        <v>985</v>
      </c>
      <c r="AP316" s="1">
        <v>0</v>
      </c>
      <c r="AQ316" s="1">
        <v>1</v>
      </c>
      <c r="AR316" s="1">
        <v>0</v>
      </c>
      <c r="AS316" s="1">
        <v>0</v>
      </c>
      <c r="AT316" s="1">
        <v>0</v>
      </c>
      <c r="AU316" s="1">
        <v>0</v>
      </c>
      <c r="AV316" s="1">
        <v>0</v>
      </c>
      <c r="AW316" s="1">
        <v>0</v>
      </c>
      <c r="AX316" s="1">
        <v>1</v>
      </c>
      <c r="AY316" s="1">
        <v>0</v>
      </c>
      <c r="AZ316" s="1">
        <v>0</v>
      </c>
      <c r="BA316" s="1">
        <v>0</v>
      </c>
      <c r="BB316" s="1">
        <v>0</v>
      </c>
      <c r="BC316" s="1">
        <v>0</v>
      </c>
      <c r="BD316" s="1">
        <v>0</v>
      </c>
      <c r="BE316" s="1">
        <v>0</v>
      </c>
      <c r="BF316" s="1">
        <v>0</v>
      </c>
      <c r="BG316" s="1">
        <v>0</v>
      </c>
      <c r="BH316" s="1" t="b">
        <v>1</v>
      </c>
      <c r="BI316" s="1" t="b">
        <v>1</v>
      </c>
      <c r="BJ316" s="1">
        <v>17</v>
      </c>
      <c r="BK316" s="1" t="s">
        <v>89</v>
      </c>
      <c r="BL316" s="1">
        <v>253</v>
      </c>
      <c r="BM316" s="1">
        <v>253</v>
      </c>
      <c r="BN316" s="1">
        <v>0</v>
      </c>
      <c r="BO316" s="1" t="b">
        <v>0</v>
      </c>
    </row>
    <row r="317" spans="1:67" ht="15.75" customHeight="1">
      <c r="A317" s="1">
        <v>315</v>
      </c>
      <c r="B317" s="1">
        <v>48</v>
      </c>
      <c r="C317" s="1">
        <v>150136</v>
      </c>
      <c r="D317" s="1" t="s">
        <v>979</v>
      </c>
      <c r="E317" s="1" t="s">
        <v>980</v>
      </c>
      <c r="F317" s="1" t="s">
        <v>981</v>
      </c>
      <c r="G317" s="1" t="s">
        <v>982</v>
      </c>
      <c r="H317" s="1">
        <v>47306</v>
      </c>
      <c r="I317" s="1" t="s">
        <v>834</v>
      </c>
      <c r="J317" s="1" t="s">
        <v>885</v>
      </c>
      <c r="K317" s="8" t="s">
        <v>983</v>
      </c>
      <c r="L317" s="1">
        <v>-85.409042999999997</v>
      </c>
      <c r="M317" s="1">
        <v>40.203431000000002</v>
      </c>
      <c r="N317" s="1">
        <v>-85.409042999999997</v>
      </c>
      <c r="O317" s="1">
        <v>40.203431000000002</v>
      </c>
      <c r="P317" s="1">
        <v>9774</v>
      </c>
      <c r="Q317" s="1">
        <v>24280</v>
      </c>
      <c r="R317" s="1">
        <v>40448</v>
      </c>
      <c r="S317" s="1">
        <v>24342</v>
      </c>
      <c r="T317" s="1">
        <v>40510</v>
      </c>
      <c r="U317" s="1">
        <v>15670</v>
      </c>
      <c r="V317" s="1">
        <v>31838</v>
      </c>
      <c r="W317" s="1">
        <v>2</v>
      </c>
      <c r="X317" s="1">
        <v>2</v>
      </c>
      <c r="Y317" s="1">
        <v>3</v>
      </c>
      <c r="Z317" s="1">
        <v>1</v>
      </c>
      <c r="AA317" s="1">
        <v>1</v>
      </c>
      <c r="AB317" s="1">
        <v>62</v>
      </c>
      <c r="AC317" s="1">
        <v>17011</v>
      </c>
      <c r="AD317" s="1" t="s">
        <v>73</v>
      </c>
      <c r="AE317" s="1" t="b">
        <v>0</v>
      </c>
      <c r="AF317" s="1" t="s">
        <v>984</v>
      </c>
      <c r="AG317" s="1" t="s">
        <v>89</v>
      </c>
      <c r="AH317" s="1" t="s">
        <v>90</v>
      </c>
      <c r="AI317" s="1" t="s">
        <v>172</v>
      </c>
      <c r="AJ317" s="1" t="s">
        <v>89</v>
      </c>
      <c r="AK317" s="1" t="s">
        <v>79</v>
      </c>
      <c r="AL317" s="1" t="s">
        <v>36</v>
      </c>
      <c r="AM317" s="1" t="s">
        <v>92</v>
      </c>
      <c r="AN317" s="1" t="b">
        <v>0</v>
      </c>
      <c r="AO317" s="10" t="s">
        <v>986</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t="b">
        <v>1</v>
      </c>
      <c r="BI317" s="1" t="b">
        <v>1</v>
      </c>
      <c r="BJ317" s="1">
        <v>17</v>
      </c>
      <c r="BK317" s="1" t="s">
        <v>89</v>
      </c>
      <c r="BL317" s="1">
        <v>253</v>
      </c>
      <c r="BM317" s="1">
        <v>253</v>
      </c>
      <c r="BN317" s="1">
        <v>0</v>
      </c>
      <c r="BO317" s="1" t="b">
        <v>0</v>
      </c>
    </row>
    <row r="318" spans="1:67" ht="15.75" customHeight="1">
      <c r="A318" s="1">
        <v>316</v>
      </c>
      <c r="B318" s="1">
        <v>49</v>
      </c>
      <c r="C318" s="1">
        <v>150136</v>
      </c>
      <c r="D318" s="1" t="s">
        <v>979</v>
      </c>
      <c r="E318" s="1" t="s">
        <v>980</v>
      </c>
      <c r="F318" s="1" t="s">
        <v>981</v>
      </c>
      <c r="G318" s="1" t="s">
        <v>982</v>
      </c>
      <c r="H318" s="1">
        <v>47306</v>
      </c>
      <c r="I318" s="1" t="s">
        <v>834</v>
      </c>
      <c r="J318" s="1" t="s">
        <v>885</v>
      </c>
      <c r="K318" s="8" t="s">
        <v>983</v>
      </c>
      <c r="L318" s="1">
        <v>-85.409042999999997</v>
      </c>
      <c r="M318" s="1">
        <v>40.203431000000002</v>
      </c>
      <c r="N318" s="1">
        <v>-85.409042999999997</v>
      </c>
      <c r="O318" s="1">
        <v>40.203431000000002</v>
      </c>
      <c r="P318" s="1">
        <v>9774</v>
      </c>
      <c r="Q318" s="1">
        <v>24280</v>
      </c>
      <c r="R318" s="1">
        <v>40448</v>
      </c>
      <c r="S318" s="1">
        <v>24342</v>
      </c>
      <c r="T318" s="1">
        <v>40510</v>
      </c>
      <c r="U318" s="1">
        <v>15670</v>
      </c>
      <c r="V318" s="1">
        <v>31838</v>
      </c>
      <c r="W318" s="1">
        <v>2</v>
      </c>
      <c r="X318" s="1">
        <v>2</v>
      </c>
      <c r="Y318" s="1">
        <v>3</v>
      </c>
      <c r="Z318" s="1">
        <v>1</v>
      </c>
      <c r="AA318" s="1">
        <v>1</v>
      </c>
      <c r="AB318" s="1">
        <v>62</v>
      </c>
      <c r="AC318" s="1">
        <v>17011</v>
      </c>
      <c r="AD318" s="1" t="s">
        <v>73</v>
      </c>
      <c r="AE318" s="1" t="b">
        <v>0</v>
      </c>
      <c r="AF318" s="1" t="s">
        <v>984</v>
      </c>
      <c r="AG318" s="1" t="s">
        <v>89</v>
      </c>
      <c r="AH318" s="1" t="s">
        <v>90</v>
      </c>
      <c r="AI318" s="1" t="s">
        <v>527</v>
      </c>
      <c r="AJ318" s="1" t="s">
        <v>224</v>
      </c>
      <c r="AK318" s="1" t="s">
        <v>79</v>
      </c>
      <c r="AL318" s="1" t="s">
        <v>36</v>
      </c>
      <c r="AM318" s="1" t="s">
        <v>528</v>
      </c>
      <c r="AN318" s="1" t="b">
        <v>0</v>
      </c>
      <c r="AO318" s="10" t="s">
        <v>987</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t="b">
        <v>1</v>
      </c>
      <c r="BI318" s="1" t="b">
        <v>1</v>
      </c>
      <c r="BJ318" s="1">
        <v>17</v>
      </c>
      <c r="BK318" s="1" t="s">
        <v>117</v>
      </c>
      <c r="BL318" s="1">
        <v>253</v>
      </c>
      <c r="BM318" s="1">
        <v>253</v>
      </c>
      <c r="BN318" s="1">
        <v>0</v>
      </c>
      <c r="BO318" s="1" t="b">
        <v>0</v>
      </c>
    </row>
    <row r="319" spans="1:67" ht="15.75" customHeight="1">
      <c r="A319" s="1">
        <v>317</v>
      </c>
      <c r="B319" s="1">
        <v>50</v>
      </c>
      <c r="C319" s="1">
        <v>150136</v>
      </c>
      <c r="D319" s="1" t="s">
        <v>979</v>
      </c>
      <c r="E319" s="1" t="s">
        <v>980</v>
      </c>
      <c r="F319" s="1" t="s">
        <v>981</v>
      </c>
      <c r="G319" s="1" t="s">
        <v>982</v>
      </c>
      <c r="H319" s="1">
        <v>47306</v>
      </c>
      <c r="I319" s="1" t="s">
        <v>834</v>
      </c>
      <c r="J319" s="1" t="s">
        <v>885</v>
      </c>
      <c r="K319" s="8" t="s">
        <v>983</v>
      </c>
      <c r="L319" s="1">
        <v>-85.409042999999997</v>
      </c>
      <c r="M319" s="1">
        <v>40.203431000000002</v>
      </c>
      <c r="N319" s="1">
        <v>-85.409042999999997</v>
      </c>
      <c r="O319" s="1">
        <v>40.203431000000002</v>
      </c>
      <c r="P319" s="1">
        <v>9774</v>
      </c>
      <c r="Q319" s="1">
        <v>24280</v>
      </c>
      <c r="R319" s="1">
        <v>40448</v>
      </c>
      <c r="S319" s="1">
        <v>24342</v>
      </c>
      <c r="T319" s="1">
        <v>40510</v>
      </c>
      <c r="U319" s="1">
        <v>15670</v>
      </c>
      <c r="V319" s="1">
        <v>31838</v>
      </c>
      <c r="W319" s="1">
        <v>2</v>
      </c>
      <c r="X319" s="1">
        <v>2</v>
      </c>
      <c r="Y319" s="1">
        <v>3</v>
      </c>
      <c r="Z319" s="1">
        <v>1</v>
      </c>
      <c r="AA319" s="1">
        <v>1</v>
      </c>
      <c r="AB319" s="1">
        <v>62</v>
      </c>
      <c r="AC319" s="1">
        <v>17011</v>
      </c>
      <c r="AD319" s="1" t="s">
        <v>73</v>
      </c>
      <c r="AE319" s="1" t="b">
        <v>0</v>
      </c>
      <c r="AF319" s="1" t="s">
        <v>984</v>
      </c>
      <c r="AG319" s="1" t="s">
        <v>94</v>
      </c>
      <c r="AH319" s="1" t="s">
        <v>90</v>
      </c>
      <c r="AI319" s="1" t="s">
        <v>95</v>
      </c>
      <c r="AJ319" s="1" t="s">
        <v>94</v>
      </c>
      <c r="AK319" s="1" t="s">
        <v>79</v>
      </c>
      <c r="AL319" s="1" t="s">
        <v>36</v>
      </c>
      <c r="AM319" s="1" t="s">
        <v>96</v>
      </c>
      <c r="AN319" s="1" t="b">
        <v>0</v>
      </c>
      <c r="AO319" s="10" t="s">
        <v>988</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t="b">
        <v>1</v>
      </c>
      <c r="BI319" s="1" t="b">
        <v>1</v>
      </c>
      <c r="BJ319" s="1">
        <v>17</v>
      </c>
      <c r="BK319" s="1" t="s">
        <v>94</v>
      </c>
      <c r="BL319" s="1">
        <v>253</v>
      </c>
      <c r="BM319" s="1">
        <v>253</v>
      </c>
      <c r="BN319" s="1">
        <v>0</v>
      </c>
      <c r="BO319" s="1" t="b">
        <v>0</v>
      </c>
    </row>
    <row r="320" spans="1:67" ht="15.75" customHeight="1">
      <c r="A320" s="1">
        <v>318</v>
      </c>
      <c r="B320" s="1">
        <v>51</v>
      </c>
      <c r="C320" s="1">
        <v>150136</v>
      </c>
      <c r="D320" s="1" t="s">
        <v>979</v>
      </c>
      <c r="E320" s="1" t="s">
        <v>980</v>
      </c>
      <c r="F320" s="1" t="s">
        <v>981</v>
      </c>
      <c r="G320" s="1" t="s">
        <v>982</v>
      </c>
      <c r="H320" s="1">
        <v>47306</v>
      </c>
      <c r="I320" s="1" t="s">
        <v>834</v>
      </c>
      <c r="J320" s="1" t="s">
        <v>885</v>
      </c>
      <c r="K320" s="8" t="s">
        <v>983</v>
      </c>
      <c r="L320" s="1">
        <v>-85.409042999999997</v>
      </c>
      <c r="M320" s="1">
        <v>40.203431000000002</v>
      </c>
      <c r="N320" s="1">
        <v>-85.409042999999997</v>
      </c>
      <c r="O320" s="1">
        <v>40.203431000000002</v>
      </c>
      <c r="P320" s="1">
        <v>9774</v>
      </c>
      <c r="Q320" s="1">
        <v>24280</v>
      </c>
      <c r="R320" s="1">
        <v>40448</v>
      </c>
      <c r="S320" s="1">
        <v>24342</v>
      </c>
      <c r="T320" s="1">
        <v>40510</v>
      </c>
      <c r="U320" s="1">
        <v>15670</v>
      </c>
      <c r="V320" s="1">
        <v>31838</v>
      </c>
      <c r="W320" s="1">
        <v>2</v>
      </c>
      <c r="X320" s="1">
        <v>2</v>
      </c>
      <c r="Y320" s="1">
        <v>3</v>
      </c>
      <c r="Z320" s="1">
        <v>1</v>
      </c>
      <c r="AA320" s="1">
        <v>1</v>
      </c>
      <c r="AB320" s="1">
        <v>62</v>
      </c>
      <c r="AC320" s="1">
        <v>17011</v>
      </c>
      <c r="AD320" s="1" t="s">
        <v>73</v>
      </c>
      <c r="AE320" s="1" t="b">
        <v>0</v>
      </c>
      <c r="AF320" s="1" t="s">
        <v>984</v>
      </c>
      <c r="AG320" s="1" t="s">
        <v>94</v>
      </c>
      <c r="AH320" s="1" t="s">
        <v>90</v>
      </c>
      <c r="AI320" s="1" t="s">
        <v>418</v>
      </c>
      <c r="AJ320" s="1" t="s">
        <v>114</v>
      </c>
      <c r="AK320" s="1" t="s">
        <v>79</v>
      </c>
      <c r="AL320" s="1" t="s">
        <v>99</v>
      </c>
      <c r="AM320" s="1" t="s">
        <v>100</v>
      </c>
      <c r="AN320" s="1" t="b">
        <v>0</v>
      </c>
      <c r="AO320" s="10" t="s">
        <v>989</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t="b">
        <v>0</v>
      </c>
      <c r="BI320" s="1" t="b">
        <v>1</v>
      </c>
      <c r="BJ320" s="1">
        <v>17</v>
      </c>
      <c r="BK320" s="1" t="s">
        <v>117</v>
      </c>
      <c r="BL320" s="1">
        <v>253</v>
      </c>
      <c r="BM320" s="1">
        <v>253</v>
      </c>
      <c r="BN320" s="1">
        <v>0</v>
      </c>
      <c r="BO320" s="1" t="b">
        <v>0</v>
      </c>
    </row>
    <row r="321" spans="1:67" ht="15.75" customHeight="1">
      <c r="A321" s="1">
        <v>319</v>
      </c>
      <c r="B321" s="1">
        <v>52</v>
      </c>
      <c r="C321" s="1">
        <v>150136</v>
      </c>
      <c r="D321" s="1" t="s">
        <v>979</v>
      </c>
      <c r="E321" s="1" t="s">
        <v>980</v>
      </c>
      <c r="F321" s="1" t="s">
        <v>981</v>
      </c>
      <c r="G321" s="1" t="s">
        <v>982</v>
      </c>
      <c r="H321" s="1">
        <v>47306</v>
      </c>
      <c r="I321" s="1" t="s">
        <v>834</v>
      </c>
      <c r="J321" s="1" t="s">
        <v>885</v>
      </c>
      <c r="K321" s="8" t="s">
        <v>983</v>
      </c>
      <c r="L321" s="1">
        <v>-85.409042999999997</v>
      </c>
      <c r="M321" s="1">
        <v>40.203431000000002</v>
      </c>
      <c r="N321" s="1">
        <v>-85.409042999999997</v>
      </c>
      <c r="O321" s="1">
        <v>40.203431000000002</v>
      </c>
      <c r="P321" s="1">
        <v>9774</v>
      </c>
      <c r="Q321" s="1">
        <v>24280</v>
      </c>
      <c r="R321" s="1">
        <v>40448</v>
      </c>
      <c r="S321" s="1">
        <v>24342</v>
      </c>
      <c r="T321" s="1">
        <v>40510</v>
      </c>
      <c r="U321" s="1">
        <v>15670</v>
      </c>
      <c r="V321" s="1">
        <v>31838</v>
      </c>
      <c r="W321" s="1">
        <v>2</v>
      </c>
      <c r="X321" s="1">
        <v>2</v>
      </c>
      <c r="Y321" s="1">
        <v>3</v>
      </c>
      <c r="Z321" s="1">
        <v>1</v>
      </c>
      <c r="AA321" s="1">
        <v>1</v>
      </c>
      <c r="AB321" s="1">
        <v>62</v>
      </c>
      <c r="AC321" s="1">
        <v>17011</v>
      </c>
      <c r="AD321" s="1" t="s">
        <v>73</v>
      </c>
      <c r="AE321" s="1" t="b">
        <v>0</v>
      </c>
      <c r="AF321" s="1" t="s">
        <v>984</v>
      </c>
      <c r="AG321" s="1" t="s">
        <v>460</v>
      </c>
      <c r="AH321" s="1" t="s">
        <v>90</v>
      </c>
      <c r="AI321" s="1" t="s">
        <v>77</v>
      </c>
      <c r="AJ321" s="1" t="s">
        <v>78</v>
      </c>
      <c r="AK321" s="1" t="s">
        <v>79</v>
      </c>
      <c r="AL321" s="1" t="s">
        <v>36</v>
      </c>
      <c r="AM321" s="1" t="s">
        <v>80</v>
      </c>
      <c r="AN321" s="1" t="b">
        <v>0</v>
      </c>
      <c r="AO321" s="10" t="s">
        <v>990</v>
      </c>
      <c r="AP321" s="1">
        <v>0</v>
      </c>
      <c r="AQ321" s="1">
        <v>0</v>
      </c>
      <c r="AR321" s="1">
        <v>0</v>
      </c>
      <c r="AS321" s="1">
        <v>0</v>
      </c>
      <c r="AT321" s="1">
        <v>0</v>
      </c>
      <c r="AU321" s="1">
        <v>0</v>
      </c>
      <c r="AV321" s="1">
        <v>0</v>
      </c>
      <c r="AW321" s="1">
        <v>0</v>
      </c>
      <c r="AX321" s="1">
        <v>0</v>
      </c>
      <c r="AY321" s="1">
        <v>0</v>
      </c>
      <c r="AZ321" s="1">
        <v>0</v>
      </c>
      <c r="BA321" s="1">
        <v>0</v>
      </c>
      <c r="BB321" s="1">
        <v>0</v>
      </c>
      <c r="BC321" s="1">
        <v>0</v>
      </c>
      <c r="BD321" s="1">
        <v>0</v>
      </c>
      <c r="BE321" s="1">
        <v>0</v>
      </c>
      <c r="BF321" s="1">
        <v>0</v>
      </c>
      <c r="BG321" s="1">
        <v>0</v>
      </c>
      <c r="BH321" s="1" t="b">
        <v>1</v>
      </c>
      <c r="BI321" s="1" t="b">
        <v>1</v>
      </c>
      <c r="BJ321" s="1">
        <v>17</v>
      </c>
      <c r="BK321" s="1" t="s">
        <v>78</v>
      </c>
      <c r="BL321" s="1">
        <v>253</v>
      </c>
      <c r="BM321" s="1">
        <v>253</v>
      </c>
      <c r="BN321" s="1">
        <v>0</v>
      </c>
      <c r="BO321" s="1" t="b">
        <v>0</v>
      </c>
    </row>
    <row r="322" spans="1:67" ht="15.75" customHeight="1">
      <c r="A322" s="1">
        <v>320</v>
      </c>
      <c r="B322" s="1">
        <v>53</v>
      </c>
      <c r="C322" s="1">
        <v>150136</v>
      </c>
      <c r="D322" s="1" t="s">
        <v>979</v>
      </c>
      <c r="E322" s="1" t="s">
        <v>980</v>
      </c>
      <c r="F322" s="1" t="s">
        <v>981</v>
      </c>
      <c r="G322" s="1" t="s">
        <v>982</v>
      </c>
      <c r="H322" s="1">
        <v>47306</v>
      </c>
      <c r="I322" s="1" t="s">
        <v>834</v>
      </c>
      <c r="J322" s="1" t="s">
        <v>885</v>
      </c>
      <c r="K322" s="8" t="s">
        <v>983</v>
      </c>
      <c r="L322" s="1">
        <v>-85.409042999999997</v>
      </c>
      <c r="M322" s="1">
        <v>40.203431000000002</v>
      </c>
      <c r="N322" s="1">
        <v>-85.409042999999997</v>
      </c>
      <c r="O322" s="1">
        <v>40.203431000000002</v>
      </c>
      <c r="P322" s="1">
        <v>9774</v>
      </c>
      <c r="Q322" s="1">
        <v>24280</v>
      </c>
      <c r="R322" s="1">
        <v>40448</v>
      </c>
      <c r="S322" s="1">
        <v>24342</v>
      </c>
      <c r="T322" s="1">
        <v>40510</v>
      </c>
      <c r="U322" s="1">
        <v>15670</v>
      </c>
      <c r="V322" s="1">
        <v>31838</v>
      </c>
      <c r="W322" s="1">
        <v>2</v>
      </c>
      <c r="X322" s="1">
        <v>2</v>
      </c>
      <c r="Y322" s="1">
        <v>3</v>
      </c>
      <c r="Z322" s="1">
        <v>1</v>
      </c>
      <c r="AA322" s="1">
        <v>1</v>
      </c>
      <c r="AB322" s="1">
        <v>62</v>
      </c>
      <c r="AC322" s="1">
        <v>17011</v>
      </c>
      <c r="AD322" s="1" t="s">
        <v>73</v>
      </c>
      <c r="AE322" s="1" t="b">
        <v>0</v>
      </c>
      <c r="AF322" s="1" t="s">
        <v>984</v>
      </c>
      <c r="AG322" s="1" t="s">
        <v>991</v>
      </c>
      <c r="AH322" s="1" t="s">
        <v>90</v>
      </c>
      <c r="AI322" s="1" t="s">
        <v>491</v>
      </c>
      <c r="AJ322" s="1" t="s">
        <v>109</v>
      </c>
      <c r="AK322" s="1" t="s">
        <v>79</v>
      </c>
      <c r="AL322" s="1" t="s">
        <v>36</v>
      </c>
      <c r="AM322" s="1" t="s">
        <v>100</v>
      </c>
      <c r="AN322" s="1" t="b">
        <v>0</v>
      </c>
      <c r="AO322" s="10" t="s">
        <v>992</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t="b">
        <v>0</v>
      </c>
      <c r="BI322" s="1" t="b">
        <v>1</v>
      </c>
      <c r="BJ322" s="1">
        <v>17</v>
      </c>
      <c r="BK322" s="1" t="s">
        <v>109</v>
      </c>
      <c r="BL322" s="1">
        <v>253</v>
      </c>
      <c r="BM322" s="1">
        <v>253</v>
      </c>
      <c r="BN322" s="1">
        <v>0</v>
      </c>
      <c r="BO322" s="1" t="b">
        <v>0</v>
      </c>
    </row>
    <row r="323" spans="1:67" ht="15.75" customHeight="1">
      <c r="A323" s="1">
        <v>321</v>
      </c>
      <c r="B323" s="1">
        <v>54</v>
      </c>
      <c r="C323" s="1">
        <v>150136</v>
      </c>
      <c r="D323" s="1" t="s">
        <v>979</v>
      </c>
      <c r="E323" s="1" t="s">
        <v>980</v>
      </c>
      <c r="F323" s="1" t="s">
        <v>981</v>
      </c>
      <c r="G323" s="1" t="s">
        <v>982</v>
      </c>
      <c r="H323" s="1">
        <v>47306</v>
      </c>
      <c r="I323" s="1" t="s">
        <v>834</v>
      </c>
      <c r="J323" s="1" t="s">
        <v>885</v>
      </c>
      <c r="K323" s="8" t="s">
        <v>983</v>
      </c>
      <c r="L323" s="1">
        <v>-85.409042999999997</v>
      </c>
      <c r="M323" s="1">
        <v>40.203431000000002</v>
      </c>
      <c r="N323" s="1">
        <v>-85.409042999999997</v>
      </c>
      <c r="O323" s="1">
        <v>40.203431000000002</v>
      </c>
      <c r="P323" s="1">
        <v>9774</v>
      </c>
      <c r="Q323" s="1">
        <v>24280</v>
      </c>
      <c r="R323" s="1">
        <v>40448</v>
      </c>
      <c r="S323" s="1">
        <v>24342</v>
      </c>
      <c r="T323" s="1">
        <v>40510</v>
      </c>
      <c r="U323" s="1">
        <v>15670</v>
      </c>
      <c r="V323" s="1">
        <v>31838</v>
      </c>
      <c r="W323" s="1">
        <v>2</v>
      </c>
      <c r="X323" s="1">
        <v>2</v>
      </c>
      <c r="Y323" s="1">
        <v>3</v>
      </c>
      <c r="Z323" s="1">
        <v>1</v>
      </c>
      <c r="AA323" s="1">
        <v>1</v>
      </c>
      <c r="AB323" s="1">
        <v>62</v>
      </c>
      <c r="AC323" s="1">
        <v>17011</v>
      </c>
      <c r="AD323" s="1" t="s">
        <v>73</v>
      </c>
      <c r="AE323" s="1" t="b">
        <v>0</v>
      </c>
      <c r="AF323" s="1" t="s">
        <v>984</v>
      </c>
      <c r="AG323" s="1" t="s">
        <v>94</v>
      </c>
      <c r="AH323" s="1" t="s">
        <v>90</v>
      </c>
      <c r="AI323" s="1" t="s">
        <v>146</v>
      </c>
      <c r="AJ323" s="1" t="s">
        <v>94</v>
      </c>
      <c r="AK323" s="1" t="s">
        <v>83</v>
      </c>
      <c r="AL323" s="1" t="s">
        <v>36</v>
      </c>
      <c r="AM323" s="1" t="s">
        <v>96</v>
      </c>
      <c r="AN323" s="1" t="b">
        <v>0</v>
      </c>
      <c r="AO323" s="10" t="s">
        <v>993</v>
      </c>
      <c r="AP323" s="1">
        <v>0</v>
      </c>
      <c r="AQ323" s="1">
        <v>0</v>
      </c>
      <c r="AR323" s="1">
        <v>0</v>
      </c>
      <c r="AS323" s="1">
        <v>0</v>
      </c>
      <c r="AT323" s="1">
        <v>0</v>
      </c>
      <c r="AU323" s="1">
        <v>0</v>
      </c>
      <c r="AV323" s="1">
        <v>0</v>
      </c>
      <c r="AW323" s="1">
        <v>0</v>
      </c>
      <c r="AX323" s="1">
        <v>0</v>
      </c>
      <c r="AY323" s="1">
        <v>0</v>
      </c>
      <c r="AZ323" s="1">
        <v>0</v>
      </c>
      <c r="BA323" s="1">
        <v>0</v>
      </c>
      <c r="BB323" s="1">
        <v>0</v>
      </c>
      <c r="BC323" s="1">
        <v>0</v>
      </c>
      <c r="BD323" s="1">
        <v>0</v>
      </c>
      <c r="BE323" s="1">
        <v>0</v>
      </c>
      <c r="BF323" s="1">
        <v>0</v>
      </c>
      <c r="BG323" s="1">
        <v>0</v>
      </c>
      <c r="BH323" s="1" t="b">
        <v>1</v>
      </c>
      <c r="BI323" s="1" t="b">
        <v>1</v>
      </c>
      <c r="BJ323" s="1">
        <v>17</v>
      </c>
      <c r="BK323" s="1" t="s">
        <v>94</v>
      </c>
      <c r="BL323" s="1">
        <v>253</v>
      </c>
      <c r="BM323" s="1">
        <v>253</v>
      </c>
      <c r="BN323" s="1">
        <v>0</v>
      </c>
      <c r="BO323" s="1" t="b">
        <v>0</v>
      </c>
    </row>
    <row r="324" spans="1:67" ht="15.75" customHeight="1">
      <c r="A324" s="1">
        <v>322</v>
      </c>
      <c r="B324" s="1">
        <v>55</v>
      </c>
      <c r="C324" s="1">
        <v>150136</v>
      </c>
      <c r="D324" s="1" t="s">
        <v>979</v>
      </c>
      <c r="E324" s="1" t="s">
        <v>980</v>
      </c>
      <c r="F324" s="1" t="s">
        <v>981</v>
      </c>
      <c r="G324" s="1" t="s">
        <v>982</v>
      </c>
      <c r="H324" s="1">
        <v>47306</v>
      </c>
      <c r="I324" s="1" t="s">
        <v>834</v>
      </c>
      <c r="J324" s="1" t="s">
        <v>885</v>
      </c>
      <c r="K324" s="8" t="s">
        <v>983</v>
      </c>
      <c r="L324" s="1">
        <v>-85.409042999999997</v>
      </c>
      <c r="M324" s="1">
        <v>40.203431000000002</v>
      </c>
      <c r="N324" s="1">
        <v>-85.409042999999997</v>
      </c>
      <c r="O324" s="1">
        <v>40.203431000000002</v>
      </c>
      <c r="P324" s="1">
        <v>9774</v>
      </c>
      <c r="Q324" s="1">
        <v>24280</v>
      </c>
      <c r="R324" s="1">
        <v>40448</v>
      </c>
      <c r="S324" s="1">
        <v>24342</v>
      </c>
      <c r="T324" s="1">
        <v>40510</v>
      </c>
      <c r="U324" s="1">
        <v>15670</v>
      </c>
      <c r="V324" s="1">
        <v>31838</v>
      </c>
      <c r="W324" s="1">
        <v>2</v>
      </c>
      <c r="X324" s="1">
        <v>2</v>
      </c>
      <c r="Y324" s="1">
        <v>3</v>
      </c>
      <c r="Z324" s="1">
        <v>1</v>
      </c>
      <c r="AA324" s="1">
        <v>1</v>
      </c>
      <c r="AB324" s="1">
        <v>62</v>
      </c>
      <c r="AC324" s="1">
        <v>17011</v>
      </c>
      <c r="AD324" s="1" t="s">
        <v>73</v>
      </c>
      <c r="AE324" s="1" t="b">
        <v>0</v>
      </c>
      <c r="AF324" s="1" t="s">
        <v>984</v>
      </c>
      <c r="AG324" s="1" t="s">
        <v>460</v>
      </c>
      <c r="AH324" s="1" t="s">
        <v>90</v>
      </c>
      <c r="AI324" s="1" t="s">
        <v>994</v>
      </c>
      <c r="AJ324" s="1" t="s">
        <v>78</v>
      </c>
      <c r="AK324" s="1" t="s">
        <v>83</v>
      </c>
      <c r="AL324" s="1" t="s">
        <v>36</v>
      </c>
      <c r="AM324" s="1" t="s">
        <v>80</v>
      </c>
      <c r="AN324" s="1" t="b">
        <v>0</v>
      </c>
      <c r="AO324" s="10" t="s">
        <v>990</v>
      </c>
      <c r="AP324" s="1">
        <v>0</v>
      </c>
      <c r="AQ324" s="1">
        <v>0</v>
      </c>
      <c r="AR324" s="1">
        <v>0</v>
      </c>
      <c r="AS324" s="1">
        <v>0</v>
      </c>
      <c r="AT324" s="1">
        <v>0</v>
      </c>
      <c r="AU324" s="1">
        <v>0</v>
      </c>
      <c r="AV324" s="1">
        <v>0</v>
      </c>
      <c r="AW324" s="1">
        <v>0</v>
      </c>
      <c r="AX324" s="1">
        <v>0</v>
      </c>
      <c r="AY324" s="1">
        <v>0</v>
      </c>
      <c r="AZ324" s="1">
        <v>0</v>
      </c>
      <c r="BA324" s="1">
        <v>0</v>
      </c>
      <c r="BB324" s="1">
        <v>0</v>
      </c>
      <c r="BC324" s="1">
        <v>0</v>
      </c>
      <c r="BD324" s="1">
        <v>0</v>
      </c>
      <c r="BE324" s="1">
        <v>0</v>
      </c>
      <c r="BF324" s="1">
        <v>0</v>
      </c>
      <c r="BG324" s="1">
        <v>0</v>
      </c>
      <c r="BH324" s="1" t="b">
        <v>1</v>
      </c>
      <c r="BI324" s="1" t="b">
        <v>1</v>
      </c>
      <c r="BJ324" s="1">
        <v>17</v>
      </c>
      <c r="BK324" s="1" t="s">
        <v>78</v>
      </c>
      <c r="BL324" s="1">
        <v>253</v>
      </c>
      <c r="BM324" s="1">
        <v>253</v>
      </c>
      <c r="BN324" s="1">
        <v>0</v>
      </c>
      <c r="BO324" s="1" t="b">
        <v>0</v>
      </c>
    </row>
    <row r="325" spans="1:67" ht="15.75" customHeight="1">
      <c r="A325" s="1">
        <v>323</v>
      </c>
      <c r="B325" s="1">
        <v>56</v>
      </c>
      <c r="C325" s="1">
        <v>150136</v>
      </c>
      <c r="D325" s="1" t="s">
        <v>979</v>
      </c>
      <c r="E325" s="1" t="s">
        <v>980</v>
      </c>
      <c r="F325" s="1" t="s">
        <v>981</v>
      </c>
      <c r="G325" s="1" t="s">
        <v>982</v>
      </c>
      <c r="H325" s="1">
        <v>47306</v>
      </c>
      <c r="I325" s="1" t="s">
        <v>834</v>
      </c>
      <c r="J325" s="1" t="s">
        <v>885</v>
      </c>
      <c r="K325" s="8" t="s">
        <v>983</v>
      </c>
      <c r="L325" s="1">
        <v>-85.409042999999997</v>
      </c>
      <c r="M325" s="1">
        <v>40.203431000000002</v>
      </c>
      <c r="N325" s="1">
        <v>-85.409042999999997</v>
      </c>
      <c r="O325" s="1">
        <v>40.203431000000002</v>
      </c>
      <c r="P325" s="1">
        <v>9774</v>
      </c>
      <c r="Q325" s="1">
        <v>24280</v>
      </c>
      <c r="R325" s="1">
        <v>40448</v>
      </c>
      <c r="S325" s="1">
        <v>24342</v>
      </c>
      <c r="T325" s="1">
        <v>40510</v>
      </c>
      <c r="U325" s="1">
        <v>15670</v>
      </c>
      <c r="V325" s="1">
        <v>31838</v>
      </c>
      <c r="W325" s="1">
        <v>2</v>
      </c>
      <c r="X325" s="1">
        <v>2</v>
      </c>
      <c r="Y325" s="1">
        <v>3</v>
      </c>
      <c r="Z325" s="1">
        <v>1</v>
      </c>
      <c r="AA325" s="1">
        <v>1</v>
      </c>
      <c r="AB325" s="1">
        <v>62</v>
      </c>
      <c r="AC325" s="1">
        <v>17011</v>
      </c>
      <c r="AD325" s="1" t="s">
        <v>73</v>
      </c>
      <c r="AE325" s="1" t="b">
        <v>0</v>
      </c>
      <c r="AF325" s="1" t="s">
        <v>984</v>
      </c>
      <c r="AG325" s="1" t="s">
        <v>89</v>
      </c>
      <c r="AH325" s="1" t="s">
        <v>90</v>
      </c>
      <c r="AI325" s="1" t="s">
        <v>258</v>
      </c>
      <c r="AJ325" s="1" t="s">
        <v>89</v>
      </c>
      <c r="AK325" s="1" t="s">
        <v>83</v>
      </c>
      <c r="AL325" s="1" t="s">
        <v>110</v>
      </c>
      <c r="AM325" s="1" t="s">
        <v>100</v>
      </c>
      <c r="AN325" s="1" t="b">
        <v>0</v>
      </c>
      <c r="AO325" s="10" t="s">
        <v>985</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t="b">
        <v>0</v>
      </c>
      <c r="BI325" s="1" t="b">
        <v>1</v>
      </c>
      <c r="BJ325" s="1">
        <v>17</v>
      </c>
      <c r="BK325" s="1" t="s">
        <v>89</v>
      </c>
      <c r="BL325" s="1">
        <v>253</v>
      </c>
      <c r="BM325" s="1">
        <v>253</v>
      </c>
      <c r="BN325" s="1">
        <v>0</v>
      </c>
      <c r="BO325" s="1" t="b">
        <v>0</v>
      </c>
    </row>
    <row r="326" spans="1:67" ht="15.75" customHeight="1">
      <c r="A326" s="1">
        <v>324</v>
      </c>
      <c r="B326" s="1">
        <v>57</v>
      </c>
      <c r="C326" s="1">
        <v>150136</v>
      </c>
      <c r="D326" s="1" t="s">
        <v>979</v>
      </c>
      <c r="E326" s="1" t="s">
        <v>980</v>
      </c>
      <c r="F326" s="1" t="s">
        <v>981</v>
      </c>
      <c r="G326" s="1" t="s">
        <v>982</v>
      </c>
      <c r="H326" s="1">
        <v>47306</v>
      </c>
      <c r="I326" s="1" t="s">
        <v>834</v>
      </c>
      <c r="J326" s="1" t="s">
        <v>885</v>
      </c>
      <c r="K326" s="8" t="s">
        <v>983</v>
      </c>
      <c r="L326" s="1">
        <v>-85.409042999999997</v>
      </c>
      <c r="M326" s="1">
        <v>40.203431000000002</v>
      </c>
      <c r="N326" s="1">
        <v>-85.409042999999997</v>
      </c>
      <c r="O326" s="1">
        <v>40.203431000000002</v>
      </c>
      <c r="P326" s="1">
        <v>9774</v>
      </c>
      <c r="Q326" s="1">
        <v>24280</v>
      </c>
      <c r="R326" s="1">
        <v>40448</v>
      </c>
      <c r="S326" s="1">
        <v>24342</v>
      </c>
      <c r="T326" s="1">
        <v>40510</v>
      </c>
      <c r="U326" s="1">
        <v>15670</v>
      </c>
      <c r="V326" s="1">
        <v>31838</v>
      </c>
      <c r="W326" s="1">
        <v>2</v>
      </c>
      <c r="X326" s="1">
        <v>2</v>
      </c>
      <c r="Y326" s="1">
        <v>3</v>
      </c>
      <c r="Z326" s="1">
        <v>1</v>
      </c>
      <c r="AA326" s="1">
        <v>1</v>
      </c>
      <c r="AB326" s="1">
        <v>62</v>
      </c>
      <c r="AC326" s="1">
        <v>17011</v>
      </c>
      <c r="AD326" s="1" t="s">
        <v>73</v>
      </c>
      <c r="AE326" s="1" t="b">
        <v>0</v>
      </c>
      <c r="AF326" s="1" t="s">
        <v>984</v>
      </c>
      <c r="AG326" s="1" t="s">
        <v>991</v>
      </c>
      <c r="AH326" s="1" t="s">
        <v>90</v>
      </c>
      <c r="AI326" s="1" t="s">
        <v>995</v>
      </c>
      <c r="AJ326" s="1" t="s">
        <v>135</v>
      </c>
      <c r="AK326" s="1" t="s">
        <v>83</v>
      </c>
      <c r="AL326" s="1" t="s">
        <v>36</v>
      </c>
      <c r="AM326" s="1" t="s">
        <v>300</v>
      </c>
      <c r="AN326" s="1" t="b">
        <v>0</v>
      </c>
      <c r="AO326" s="10" t="s">
        <v>996</v>
      </c>
      <c r="AP326" s="1">
        <v>0</v>
      </c>
      <c r="AQ326" s="1">
        <v>0</v>
      </c>
      <c r="AR326" s="1">
        <v>0</v>
      </c>
      <c r="AS326" s="1">
        <v>0</v>
      </c>
      <c r="AT326" s="1">
        <v>0</v>
      </c>
      <c r="AU326" s="1">
        <v>0</v>
      </c>
      <c r="AV326" s="1">
        <v>0</v>
      </c>
      <c r="AW326" s="1">
        <v>0</v>
      </c>
      <c r="AX326" s="1">
        <v>0</v>
      </c>
      <c r="AY326" s="1">
        <v>0</v>
      </c>
      <c r="AZ326" s="1">
        <v>0</v>
      </c>
      <c r="BA326" s="1">
        <v>0</v>
      </c>
      <c r="BB326" s="1">
        <v>0</v>
      </c>
      <c r="BC326" s="1">
        <v>0</v>
      </c>
      <c r="BD326" s="1">
        <v>0</v>
      </c>
      <c r="BE326" s="1">
        <v>0</v>
      </c>
      <c r="BF326" s="1">
        <v>0</v>
      </c>
      <c r="BG326" s="1">
        <v>0</v>
      </c>
      <c r="BH326" s="1" t="b">
        <v>1</v>
      </c>
      <c r="BI326" s="1" t="b">
        <v>1</v>
      </c>
      <c r="BJ326" s="1">
        <v>17</v>
      </c>
      <c r="BK326" s="1" t="s">
        <v>117</v>
      </c>
      <c r="BL326" s="1">
        <v>253</v>
      </c>
      <c r="BM326" s="1">
        <v>253</v>
      </c>
      <c r="BN326" s="1">
        <v>0</v>
      </c>
      <c r="BO326" s="1" t="b">
        <v>0</v>
      </c>
    </row>
    <row r="327" spans="1:67" ht="15.75" customHeight="1">
      <c r="A327" s="1">
        <v>325</v>
      </c>
      <c r="B327" s="1">
        <v>58</v>
      </c>
      <c r="C327" s="1">
        <v>150136</v>
      </c>
      <c r="D327" s="1" t="s">
        <v>979</v>
      </c>
      <c r="E327" s="1" t="s">
        <v>980</v>
      </c>
      <c r="F327" s="1" t="s">
        <v>981</v>
      </c>
      <c r="G327" s="1" t="s">
        <v>982</v>
      </c>
      <c r="H327" s="1">
        <v>47306</v>
      </c>
      <c r="I327" s="1" t="s">
        <v>834</v>
      </c>
      <c r="J327" s="1" t="s">
        <v>885</v>
      </c>
      <c r="K327" s="8" t="s">
        <v>983</v>
      </c>
      <c r="L327" s="1">
        <v>-85.409042999999997</v>
      </c>
      <c r="M327" s="1">
        <v>40.203431000000002</v>
      </c>
      <c r="N327" s="1">
        <v>-85.409042999999997</v>
      </c>
      <c r="O327" s="1">
        <v>40.203431000000002</v>
      </c>
      <c r="P327" s="1">
        <v>9774</v>
      </c>
      <c r="Q327" s="1">
        <v>24280</v>
      </c>
      <c r="R327" s="1">
        <v>40448</v>
      </c>
      <c r="S327" s="1">
        <v>24342</v>
      </c>
      <c r="T327" s="1">
        <v>40510</v>
      </c>
      <c r="U327" s="1">
        <v>15670</v>
      </c>
      <c r="V327" s="1">
        <v>31838</v>
      </c>
      <c r="W327" s="1">
        <v>2</v>
      </c>
      <c r="X327" s="1">
        <v>2</v>
      </c>
      <c r="Y327" s="1">
        <v>3</v>
      </c>
      <c r="Z327" s="1">
        <v>1</v>
      </c>
      <c r="AA327" s="1">
        <v>1</v>
      </c>
      <c r="AB327" s="1">
        <v>62</v>
      </c>
      <c r="AC327" s="1">
        <v>17011</v>
      </c>
      <c r="AD327" s="1" t="s">
        <v>73</v>
      </c>
      <c r="AE327" s="1" t="b">
        <v>0</v>
      </c>
      <c r="AF327" s="1" t="s">
        <v>984</v>
      </c>
      <c r="AG327" s="1" t="s">
        <v>89</v>
      </c>
      <c r="AH327" s="1" t="s">
        <v>90</v>
      </c>
      <c r="AI327" s="1" t="s">
        <v>997</v>
      </c>
      <c r="AJ327" s="1" t="s">
        <v>114</v>
      </c>
      <c r="AK327" s="1" t="s">
        <v>83</v>
      </c>
      <c r="AL327" s="1" t="s">
        <v>115</v>
      </c>
      <c r="AM327" s="1" t="s">
        <v>100</v>
      </c>
      <c r="AN327" s="1" t="b">
        <v>0</v>
      </c>
      <c r="AO327" s="10" t="s">
        <v>998</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t="b">
        <v>0</v>
      </c>
      <c r="BI327" s="1" t="b">
        <v>1</v>
      </c>
      <c r="BJ327" s="1">
        <v>17</v>
      </c>
      <c r="BK327" s="1" t="s">
        <v>117</v>
      </c>
      <c r="BL327" s="1">
        <v>253</v>
      </c>
      <c r="BM327" s="1">
        <v>253</v>
      </c>
      <c r="BN327" s="1">
        <v>0</v>
      </c>
      <c r="BO327" s="1" t="b">
        <v>0</v>
      </c>
    </row>
    <row r="328" spans="1:67" ht="15.75" customHeight="1">
      <c r="A328" s="1">
        <v>326</v>
      </c>
      <c r="B328" s="1">
        <v>59</v>
      </c>
      <c r="C328" s="1">
        <v>150136</v>
      </c>
      <c r="D328" s="1" t="s">
        <v>979</v>
      </c>
      <c r="E328" s="1" t="s">
        <v>980</v>
      </c>
      <c r="F328" s="1" t="s">
        <v>981</v>
      </c>
      <c r="G328" s="1" t="s">
        <v>982</v>
      </c>
      <c r="H328" s="1">
        <v>47306</v>
      </c>
      <c r="I328" s="1" t="s">
        <v>834</v>
      </c>
      <c r="J328" s="1" t="s">
        <v>885</v>
      </c>
      <c r="K328" s="8" t="s">
        <v>983</v>
      </c>
      <c r="L328" s="1">
        <v>-85.409042999999997</v>
      </c>
      <c r="M328" s="1">
        <v>40.203431000000002</v>
      </c>
      <c r="N328" s="1">
        <v>-85.409042999999997</v>
      </c>
      <c r="O328" s="1">
        <v>40.203431000000002</v>
      </c>
      <c r="P328" s="1">
        <v>9774</v>
      </c>
      <c r="Q328" s="1">
        <v>24280</v>
      </c>
      <c r="R328" s="1">
        <v>40448</v>
      </c>
      <c r="S328" s="1">
        <v>24342</v>
      </c>
      <c r="T328" s="1">
        <v>40510</v>
      </c>
      <c r="U328" s="1">
        <v>15670</v>
      </c>
      <c r="V328" s="1">
        <v>31838</v>
      </c>
      <c r="W328" s="1">
        <v>2</v>
      </c>
      <c r="X328" s="1">
        <v>2</v>
      </c>
      <c r="Y328" s="1">
        <v>3</v>
      </c>
      <c r="Z328" s="1">
        <v>1</v>
      </c>
      <c r="AA328" s="1">
        <v>1</v>
      </c>
      <c r="AB328" s="1">
        <v>62</v>
      </c>
      <c r="AC328" s="1">
        <v>17011</v>
      </c>
      <c r="AD328" s="1" t="s">
        <v>73</v>
      </c>
      <c r="AE328" s="1" t="b">
        <v>0</v>
      </c>
      <c r="AF328" s="1" t="s">
        <v>984</v>
      </c>
      <c r="AG328" s="1" t="s">
        <v>991</v>
      </c>
      <c r="AH328" s="1" t="s">
        <v>90</v>
      </c>
      <c r="AI328" s="1" t="s">
        <v>160</v>
      </c>
      <c r="AJ328" s="1" t="s">
        <v>109</v>
      </c>
      <c r="AK328" s="1" t="s">
        <v>83</v>
      </c>
      <c r="AL328" s="1" t="s">
        <v>36</v>
      </c>
      <c r="AM328" s="1" t="s">
        <v>144</v>
      </c>
      <c r="AN328" s="1" t="b">
        <v>0</v>
      </c>
      <c r="AO328" s="10" t="s">
        <v>999</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t="b">
        <v>1</v>
      </c>
      <c r="BI328" s="1" t="b">
        <v>1</v>
      </c>
      <c r="BJ328" s="1">
        <v>17</v>
      </c>
      <c r="BK328" s="1" t="s">
        <v>109</v>
      </c>
      <c r="BL328" s="1">
        <v>253</v>
      </c>
      <c r="BM328" s="1">
        <v>253</v>
      </c>
      <c r="BN328" s="1">
        <v>0</v>
      </c>
      <c r="BO328" s="1" t="b">
        <v>0</v>
      </c>
    </row>
    <row r="329" spans="1:67" ht="15.75" customHeight="1">
      <c r="A329" s="1">
        <v>327</v>
      </c>
      <c r="B329" s="1">
        <v>60</v>
      </c>
      <c r="C329" s="1">
        <v>150136</v>
      </c>
      <c r="D329" s="1" t="s">
        <v>979</v>
      </c>
      <c r="E329" s="1" t="s">
        <v>980</v>
      </c>
      <c r="F329" s="1" t="s">
        <v>981</v>
      </c>
      <c r="G329" s="1" t="s">
        <v>982</v>
      </c>
      <c r="H329" s="1">
        <v>47306</v>
      </c>
      <c r="I329" s="1" t="s">
        <v>834</v>
      </c>
      <c r="J329" s="1" t="s">
        <v>885</v>
      </c>
      <c r="K329" s="8" t="s">
        <v>983</v>
      </c>
      <c r="L329" s="1">
        <v>-85.409042999999997</v>
      </c>
      <c r="M329" s="1">
        <v>40.203431000000002</v>
      </c>
      <c r="N329" s="1">
        <v>-85.409042999999997</v>
      </c>
      <c r="O329" s="1">
        <v>40.203431000000002</v>
      </c>
      <c r="P329" s="1">
        <v>9774</v>
      </c>
      <c r="Q329" s="1">
        <v>24280</v>
      </c>
      <c r="R329" s="1">
        <v>40448</v>
      </c>
      <c r="S329" s="1">
        <v>24342</v>
      </c>
      <c r="T329" s="1">
        <v>40510</v>
      </c>
      <c r="U329" s="1">
        <v>15670</v>
      </c>
      <c r="V329" s="1">
        <v>31838</v>
      </c>
      <c r="W329" s="1">
        <v>2</v>
      </c>
      <c r="X329" s="1">
        <v>2</v>
      </c>
      <c r="Y329" s="1">
        <v>3</v>
      </c>
      <c r="Z329" s="1">
        <v>1</v>
      </c>
      <c r="AA329" s="1">
        <v>1</v>
      </c>
      <c r="AB329" s="1">
        <v>62</v>
      </c>
      <c r="AC329" s="1">
        <v>17011</v>
      </c>
      <c r="AD329" s="1" t="s">
        <v>73</v>
      </c>
      <c r="AE329" s="1" t="b">
        <v>0</v>
      </c>
      <c r="AF329" s="1" t="s">
        <v>984</v>
      </c>
      <c r="AG329" s="1" t="s">
        <v>89</v>
      </c>
      <c r="AH329" s="1" t="s">
        <v>90</v>
      </c>
      <c r="AI329" s="1" t="s">
        <v>532</v>
      </c>
      <c r="AJ329" s="1" t="s">
        <v>89</v>
      </c>
      <c r="AK329" s="1" t="s">
        <v>83</v>
      </c>
      <c r="AL329" s="1" t="s">
        <v>110</v>
      </c>
      <c r="AM329" s="1" t="s">
        <v>100</v>
      </c>
      <c r="AN329" s="1" t="b">
        <v>0</v>
      </c>
      <c r="AO329" s="10" t="s">
        <v>985</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t="b">
        <v>0</v>
      </c>
      <c r="BI329" s="1" t="b">
        <v>1</v>
      </c>
      <c r="BJ329" s="1">
        <v>17</v>
      </c>
      <c r="BK329" s="1" t="s">
        <v>89</v>
      </c>
      <c r="BL329" s="1">
        <v>253</v>
      </c>
      <c r="BM329" s="1">
        <v>253</v>
      </c>
      <c r="BN329" s="1">
        <v>0</v>
      </c>
      <c r="BO329" s="1" t="b">
        <v>0</v>
      </c>
    </row>
    <row r="330" spans="1:67" ht="15.75" customHeight="1">
      <c r="A330" s="1">
        <v>328</v>
      </c>
      <c r="B330" s="1">
        <v>61</v>
      </c>
      <c r="C330" s="1">
        <v>150136</v>
      </c>
      <c r="D330" s="1" t="s">
        <v>979</v>
      </c>
      <c r="E330" s="1" t="s">
        <v>980</v>
      </c>
      <c r="F330" s="1" t="s">
        <v>981</v>
      </c>
      <c r="G330" s="1" t="s">
        <v>982</v>
      </c>
      <c r="H330" s="1">
        <v>47306</v>
      </c>
      <c r="I330" s="1" t="s">
        <v>834</v>
      </c>
      <c r="J330" s="1" t="s">
        <v>885</v>
      </c>
      <c r="K330" s="8" t="s">
        <v>983</v>
      </c>
      <c r="L330" s="1">
        <v>-85.409042999999997</v>
      </c>
      <c r="M330" s="1">
        <v>40.203431000000002</v>
      </c>
      <c r="N330" s="1">
        <v>-85.409042999999997</v>
      </c>
      <c r="O330" s="1">
        <v>40.203431000000002</v>
      </c>
      <c r="P330" s="1">
        <v>9774</v>
      </c>
      <c r="Q330" s="1">
        <v>24280</v>
      </c>
      <c r="R330" s="1">
        <v>40448</v>
      </c>
      <c r="S330" s="1">
        <v>24342</v>
      </c>
      <c r="T330" s="1">
        <v>40510</v>
      </c>
      <c r="U330" s="1">
        <v>15670</v>
      </c>
      <c r="V330" s="1">
        <v>31838</v>
      </c>
      <c r="W330" s="1">
        <v>2</v>
      </c>
      <c r="X330" s="1">
        <v>2</v>
      </c>
      <c r="Y330" s="1">
        <v>3</v>
      </c>
      <c r="Z330" s="1">
        <v>1</v>
      </c>
      <c r="AA330" s="1">
        <v>1</v>
      </c>
      <c r="AB330" s="1">
        <v>62</v>
      </c>
      <c r="AC330" s="1">
        <v>17011</v>
      </c>
      <c r="AD330" s="1" t="s">
        <v>73</v>
      </c>
      <c r="AE330" s="1" t="b">
        <v>0</v>
      </c>
      <c r="AF330" s="1" t="s">
        <v>984</v>
      </c>
      <c r="AG330" s="1" t="s">
        <v>991</v>
      </c>
      <c r="AH330" s="1" t="s">
        <v>90</v>
      </c>
      <c r="AI330" s="1" t="s">
        <v>299</v>
      </c>
      <c r="AJ330" s="1" t="s">
        <v>135</v>
      </c>
      <c r="AK330" s="1" t="s">
        <v>83</v>
      </c>
      <c r="AL330" s="1" t="s">
        <v>36</v>
      </c>
      <c r="AM330" s="1" t="s">
        <v>300</v>
      </c>
      <c r="AN330" s="1" t="b">
        <v>0</v>
      </c>
      <c r="AO330" s="10" t="s">
        <v>996</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t="b">
        <v>1</v>
      </c>
      <c r="BI330" s="1" t="b">
        <v>1</v>
      </c>
      <c r="BJ330" s="1">
        <v>17</v>
      </c>
      <c r="BK330" s="1" t="s">
        <v>117</v>
      </c>
      <c r="BL330" s="1">
        <v>253</v>
      </c>
      <c r="BM330" s="1">
        <v>253</v>
      </c>
      <c r="BN330" s="1">
        <v>0</v>
      </c>
      <c r="BO330" s="1" t="b">
        <v>0</v>
      </c>
    </row>
    <row r="331" spans="1:67" ht="15.75" customHeight="1">
      <c r="A331" s="1">
        <v>329</v>
      </c>
      <c r="B331" s="1">
        <v>62</v>
      </c>
      <c r="C331" s="1">
        <v>150136</v>
      </c>
      <c r="D331" s="1" t="s">
        <v>979</v>
      </c>
      <c r="E331" s="1" t="s">
        <v>980</v>
      </c>
      <c r="F331" s="1" t="s">
        <v>981</v>
      </c>
      <c r="G331" s="1" t="s">
        <v>982</v>
      </c>
      <c r="H331" s="1">
        <v>47306</v>
      </c>
      <c r="I331" s="1" t="s">
        <v>834</v>
      </c>
      <c r="J331" s="1" t="s">
        <v>885</v>
      </c>
      <c r="K331" s="8" t="s">
        <v>983</v>
      </c>
      <c r="L331" s="1">
        <v>-85.409042999999997</v>
      </c>
      <c r="M331" s="1">
        <v>40.203431000000002</v>
      </c>
      <c r="N331" s="1">
        <v>-85.409042999999997</v>
      </c>
      <c r="O331" s="1">
        <v>40.203431000000002</v>
      </c>
      <c r="P331" s="1">
        <v>9774</v>
      </c>
      <c r="Q331" s="1">
        <v>24280</v>
      </c>
      <c r="R331" s="1">
        <v>40448</v>
      </c>
      <c r="S331" s="1">
        <v>24342</v>
      </c>
      <c r="T331" s="1">
        <v>40510</v>
      </c>
      <c r="U331" s="1">
        <v>15670</v>
      </c>
      <c r="V331" s="1">
        <v>31838</v>
      </c>
      <c r="W331" s="1">
        <v>2</v>
      </c>
      <c r="X331" s="1">
        <v>2</v>
      </c>
      <c r="Y331" s="1">
        <v>3</v>
      </c>
      <c r="Z331" s="1">
        <v>1</v>
      </c>
      <c r="AA331" s="1">
        <v>1</v>
      </c>
      <c r="AB331" s="1">
        <v>62</v>
      </c>
      <c r="AC331" s="1">
        <v>17011</v>
      </c>
      <c r="AD331" s="1" t="s">
        <v>73</v>
      </c>
      <c r="AE331" s="1" t="b">
        <v>0</v>
      </c>
      <c r="AF331" s="1" t="s">
        <v>984</v>
      </c>
      <c r="AG331" s="1" t="s">
        <v>89</v>
      </c>
      <c r="AH331" s="1" t="s">
        <v>90</v>
      </c>
      <c r="AI331" s="1" t="s">
        <v>113</v>
      </c>
      <c r="AJ331" s="1" t="s">
        <v>114</v>
      </c>
      <c r="AK331" s="1" t="s">
        <v>83</v>
      </c>
      <c r="AL331" s="1" t="s">
        <v>115</v>
      </c>
      <c r="AM331" s="1" t="s">
        <v>100</v>
      </c>
      <c r="AN331" s="1" t="b">
        <v>0</v>
      </c>
      <c r="AO331" s="10" t="s">
        <v>998</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t="b">
        <v>0</v>
      </c>
      <c r="BI331" s="1" t="b">
        <v>1</v>
      </c>
      <c r="BJ331" s="1">
        <v>17</v>
      </c>
      <c r="BK331" s="1" t="s">
        <v>117</v>
      </c>
      <c r="BL331" s="1">
        <v>253</v>
      </c>
      <c r="BM331" s="1">
        <v>253</v>
      </c>
      <c r="BN331" s="1">
        <v>0</v>
      </c>
      <c r="BO331" s="1" t="b">
        <v>0</v>
      </c>
    </row>
    <row r="332" spans="1:67" ht="15.75" customHeight="1">
      <c r="A332" s="1">
        <v>330</v>
      </c>
      <c r="B332" s="1">
        <v>63</v>
      </c>
      <c r="C332" s="1">
        <v>150136</v>
      </c>
      <c r="D332" s="1" t="s">
        <v>979</v>
      </c>
      <c r="E332" s="1" t="s">
        <v>980</v>
      </c>
      <c r="F332" s="1" t="s">
        <v>981</v>
      </c>
      <c r="G332" s="1" t="s">
        <v>982</v>
      </c>
      <c r="H332" s="1">
        <v>47306</v>
      </c>
      <c r="I332" s="1" t="s">
        <v>834</v>
      </c>
      <c r="J332" s="1" t="s">
        <v>885</v>
      </c>
      <c r="K332" s="8" t="s">
        <v>983</v>
      </c>
      <c r="L332" s="1">
        <v>-85.409042999999997</v>
      </c>
      <c r="M332" s="1">
        <v>40.203431000000002</v>
      </c>
      <c r="N332" s="1">
        <v>-85.409042999999997</v>
      </c>
      <c r="O332" s="1">
        <v>40.203431000000002</v>
      </c>
      <c r="P332" s="1">
        <v>9774</v>
      </c>
      <c r="Q332" s="1">
        <v>24280</v>
      </c>
      <c r="R332" s="1">
        <v>40448</v>
      </c>
      <c r="S332" s="1">
        <v>24342</v>
      </c>
      <c r="T332" s="1">
        <v>40510</v>
      </c>
      <c r="U332" s="1">
        <v>15670</v>
      </c>
      <c r="V332" s="1">
        <v>31838</v>
      </c>
      <c r="W332" s="1">
        <v>2</v>
      </c>
      <c r="X332" s="1">
        <v>2</v>
      </c>
      <c r="Y332" s="1">
        <v>3</v>
      </c>
      <c r="Z332" s="1">
        <v>1</v>
      </c>
      <c r="AA332" s="1">
        <v>1</v>
      </c>
      <c r="AB332" s="1">
        <v>62</v>
      </c>
      <c r="AC332" s="1">
        <v>17011</v>
      </c>
      <c r="AD332" s="1" t="s">
        <v>73</v>
      </c>
      <c r="AE332" s="1" t="b">
        <v>0</v>
      </c>
      <c r="AF332" s="1" t="s">
        <v>984</v>
      </c>
      <c r="AG332" s="1" t="s">
        <v>991</v>
      </c>
      <c r="AH332" s="1" t="s">
        <v>90</v>
      </c>
      <c r="AI332" s="1" t="s">
        <v>162</v>
      </c>
      <c r="AJ332" s="1" t="s">
        <v>109</v>
      </c>
      <c r="AK332" s="1" t="s">
        <v>83</v>
      </c>
      <c r="AL332" s="1" t="s">
        <v>36</v>
      </c>
      <c r="AM332" s="1" t="s">
        <v>144</v>
      </c>
      <c r="AN332" s="1" t="b">
        <v>0</v>
      </c>
      <c r="AO332" s="10" t="s">
        <v>999</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t="b">
        <v>1</v>
      </c>
      <c r="BI332" s="1" t="b">
        <v>1</v>
      </c>
      <c r="BJ332" s="1">
        <v>17</v>
      </c>
      <c r="BK332" s="1" t="s">
        <v>109</v>
      </c>
      <c r="BL332" s="1">
        <v>253</v>
      </c>
      <c r="BM332" s="1">
        <v>253</v>
      </c>
      <c r="BN332" s="1">
        <v>0</v>
      </c>
      <c r="BO332" s="1" t="b">
        <v>0</v>
      </c>
    </row>
    <row r="333" spans="1:67" ht="15.75" customHeight="1">
      <c r="A333" s="1">
        <v>331</v>
      </c>
      <c r="B333" s="1">
        <v>284</v>
      </c>
      <c r="C333" s="1">
        <v>151351</v>
      </c>
      <c r="D333" s="1" t="s">
        <v>1000</v>
      </c>
      <c r="E333" s="1" t="s">
        <v>1001</v>
      </c>
      <c r="F333" s="1" t="s">
        <v>1002</v>
      </c>
      <c r="G333" s="1" t="s">
        <v>982</v>
      </c>
      <c r="H333" s="1" t="s">
        <v>1003</v>
      </c>
      <c r="I333" s="1" t="s">
        <v>834</v>
      </c>
      <c r="J333" s="1" t="s">
        <v>885</v>
      </c>
      <c r="K333" s="8" t="s">
        <v>1004</v>
      </c>
      <c r="L333" s="1">
        <v>-86.526904000000002</v>
      </c>
      <c r="M333" s="1">
        <v>39.166383000000003</v>
      </c>
      <c r="N333" s="1">
        <v>-86.526904000000002</v>
      </c>
      <c r="O333" s="1">
        <v>39.166383000000003</v>
      </c>
      <c r="P333" s="1">
        <v>10533</v>
      </c>
      <c r="Q333" s="1">
        <v>24427</v>
      </c>
      <c r="R333" s="1">
        <v>48739</v>
      </c>
      <c r="S333" s="1">
        <v>24427</v>
      </c>
      <c r="T333" s="1">
        <v>48739</v>
      </c>
      <c r="U333" s="1">
        <v>15663</v>
      </c>
      <c r="V333" s="1">
        <v>39975</v>
      </c>
      <c r="W333" s="1">
        <v>2</v>
      </c>
      <c r="X333" s="1">
        <v>2</v>
      </c>
      <c r="Y333" s="1">
        <v>3</v>
      </c>
      <c r="Z333" s="1">
        <v>1</v>
      </c>
      <c r="AA333" s="1">
        <v>1</v>
      </c>
      <c r="AB333" s="1">
        <v>79</v>
      </c>
      <c r="AC333" s="1">
        <v>39184</v>
      </c>
      <c r="AD333" s="1" t="s">
        <v>73</v>
      </c>
      <c r="AE333" s="1" t="b">
        <v>0</v>
      </c>
      <c r="AF333" s="1" t="s">
        <v>1005</v>
      </c>
      <c r="AG333" s="1" t="s">
        <v>89</v>
      </c>
      <c r="AH333" s="1" t="s">
        <v>159</v>
      </c>
      <c r="AI333" s="1" t="s">
        <v>172</v>
      </c>
      <c r="AJ333" s="1" t="s">
        <v>89</v>
      </c>
      <c r="AK333" s="1" t="s">
        <v>79</v>
      </c>
      <c r="AL333" s="1" t="s">
        <v>36</v>
      </c>
      <c r="AM333" s="1" t="s">
        <v>92</v>
      </c>
      <c r="AN333" s="1" t="b">
        <v>0</v>
      </c>
      <c r="AO333" s="10" t="s">
        <v>1006</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t="b">
        <v>1</v>
      </c>
      <c r="BI333" s="1" t="b">
        <v>0</v>
      </c>
      <c r="BJ333" s="1">
        <v>4</v>
      </c>
      <c r="BK333" s="1" t="s">
        <v>89</v>
      </c>
      <c r="BL333" s="1">
        <v>253</v>
      </c>
      <c r="BM333" s="1">
        <v>253</v>
      </c>
      <c r="BN333" s="1">
        <v>0</v>
      </c>
      <c r="BO333" s="1" t="b">
        <v>0</v>
      </c>
    </row>
    <row r="334" spans="1:67" ht="15.75" customHeight="1">
      <c r="A334" s="1">
        <v>332</v>
      </c>
      <c r="B334" s="1">
        <v>285</v>
      </c>
      <c r="C334" s="1">
        <v>151351</v>
      </c>
      <c r="D334" s="1" t="s">
        <v>1000</v>
      </c>
      <c r="E334" s="1" t="s">
        <v>1001</v>
      </c>
      <c r="F334" s="1" t="s">
        <v>1002</v>
      </c>
      <c r="G334" s="1" t="s">
        <v>982</v>
      </c>
      <c r="H334" s="1" t="s">
        <v>1003</v>
      </c>
      <c r="I334" s="1" t="s">
        <v>834</v>
      </c>
      <c r="J334" s="1" t="s">
        <v>885</v>
      </c>
      <c r="K334" s="8" t="s">
        <v>1004</v>
      </c>
      <c r="L334" s="1">
        <v>-86.526904000000002</v>
      </c>
      <c r="M334" s="1">
        <v>39.166383000000003</v>
      </c>
      <c r="N334" s="1">
        <v>-86.526904000000002</v>
      </c>
      <c r="O334" s="1">
        <v>39.166383000000003</v>
      </c>
      <c r="P334" s="1">
        <v>10533</v>
      </c>
      <c r="Q334" s="1">
        <v>24427</v>
      </c>
      <c r="R334" s="1">
        <v>48739</v>
      </c>
      <c r="S334" s="1">
        <v>24427</v>
      </c>
      <c r="T334" s="1">
        <v>48739</v>
      </c>
      <c r="U334" s="1">
        <v>15663</v>
      </c>
      <c r="V334" s="1">
        <v>39975</v>
      </c>
      <c r="W334" s="1">
        <v>2</v>
      </c>
      <c r="X334" s="1">
        <v>2</v>
      </c>
      <c r="Y334" s="1">
        <v>3</v>
      </c>
      <c r="Z334" s="1">
        <v>1</v>
      </c>
      <c r="AA334" s="1">
        <v>1</v>
      </c>
      <c r="AB334" s="1">
        <v>79</v>
      </c>
      <c r="AC334" s="1">
        <v>39184</v>
      </c>
      <c r="AD334" s="1" t="s">
        <v>73</v>
      </c>
      <c r="AE334" s="1" t="b">
        <v>0</v>
      </c>
      <c r="AF334" s="1" t="s">
        <v>1007</v>
      </c>
      <c r="AG334" s="9" t="s">
        <v>1008</v>
      </c>
      <c r="AH334" s="1" t="s">
        <v>204</v>
      </c>
      <c r="AI334" s="1" t="s">
        <v>1009</v>
      </c>
      <c r="AJ334" s="1" t="s">
        <v>78</v>
      </c>
      <c r="AK334" s="1" t="s">
        <v>79</v>
      </c>
      <c r="AL334" s="1" t="s">
        <v>36</v>
      </c>
      <c r="AM334" s="1" t="s">
        <v>100</v>
      </c>
      <c r="AN334" s="1" t="b">
        <v>0</v>
      </c>
      <c r="AO334" s="10" t="s">
        <v>1010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t="b">
        <v>0</v>
      </c>
      <c r="BI334" s="1" t="b">
        <v>0</v>
      </c>
      <c r="BJ334" s="1">
        <v>4</v>
      </c>
      <c r="BK334" s="1" t="s">
        <v>78</v>
      </c>
      <c r="BL334" s="1">
        <v>253</v>
      </c>
      <c r="BM334" s="1">
        <v>253</v>
      </c>
      <c r="BN334" s="1">
        <v>0</v>
      </c>
      <c r="BO334" s="1" t="b">
        <v>0</v>
      </c>
    </row>
    <row r="335" spans="1:67" ht="15.75" customHeight="1">
      <c r="A335" s="1">
        <v>333</v>
      </c>
      <c r="B335" s="1">
        <v>286</v>
      </c>
      <c r="C335" s="1">
        <v>151351</v>
      </c>
      <c r="D335" s="1" t="s">
        <v>1000</v>
      </c>
      <c r="E335" s="1" t="s">
        <v>1001</v>
      </c>
      <c r="F335" s="1" t="s">
        <v>1002</v>
      </c>
      <c r="G335" s="1" t="s">
        <v>982</v>
      </c>
      <c r="H335" s="1" t="s">
        <v>1003</v>
      </c>
      <c r="I335" s="1" t="s">
        <v>834</v>
      </c>
      <c r="J335" s="1" t="s">
        <v>885</v>
      </c>
      <c r="K335" s="8" t="s">
        <v>1004</v>
      </c>
      <c r="L335" s="1">
        <v>-86.526904000000002</v>
      </c>
      <c r="M335" s="1">
        <v>39.166383000000003</v>
      </c>
      <c r="N335" s="1">
        <v>-86.526904000000002</v>
      </c>
      <c r="O335" s="1">
        <v>39.166383000000003</v>
      </c>
      <c r="P335" s="1">
        <v>10533</v>
      </c>
      <c r="Q335" s="1">
        <v>24427</v>
      </c>
      <c r="R335" s="1">
        <v>48739</v>
      </c>
      <c r="S335" s="1">
        <v>24427</v>
      </c>
      <c r="T335" s="1">
        <v>48739</v>
      </c>
      <c r="U335" s="1">
        <v>15663</v>
      </c>
      <c r="V335" s="1">
        <v>39975</v>
      </c>
      <c r="W335" s="1">
        <v>2</v>
      </c>
      <c r="X335" s="1">
        <v>2</v>
      </c>
      <c r="Y335" s="1">
        <v>3</v>
      </c>
      <c r="Z335" s="1">
        <v>1</v>
      </c>
      <c r="AA335" s="1">
        <v>1</v>
      </c>
      <c r="AB335" s="1">
        <v>79</v>
      </c>
      <c r="AC335" s="1">
        <v>39184</v>
      </c>
      <c r="AD335" s="1" t="s">
        <v>73</v>
      </c>
      <c r="AE335" s="1" t="b">
        <v>0</v>
      </c>
      <c r="AF335" s="1" t="s">
        <v>1005</v>
      </c>
      <c r="AG335" s="12" t="s">
        <v>109</v>
      </c>
      <c r="AH335" s="1" t="s">
        <v>159</v>
      </c>
      <c r="AI335" s="1" t="s">
        <v>162</v>
      </c>
      <c r="AJ335" s="1" t="s">
        <v>109</v>
      </c>
      <c r="AK335" s="1" t="s">
        <v>83</v>
      </c>
      <c r="AL335" s="1" t="s">
        <v>36</v>
      </c>
      <c r="AM335" s="1" t="s">
        <v>144</v>
      </c>
      <c r="AN335" s="1" t="b">
        <v>0</v>
      </c>
      <c r="AO335" s="10" t="s">
        <v>1011</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t="b">
        <v>1</v>
      </c>
      <c r="BI335" s="1" t="b">
        <v>0</v>
      </c>
      <c r="BJ335" s="1">
        <v>4</v>
      </c>
      <c r="BK335" s="1" t="s">
        <v>109</v>
      </c>
      <c r="BL335" s="1">
        <v>253</v>
      </c>
      <c r="BM335" s="1">
        <v>253</v>
      </c>
      <c r="BN335" s="1">
        <v>0</v>
      </c>
      <c r="BO335" s="1" t="b">
        <v>0</v>
      </c>
    </row>
    <row r="336" spans="1:67" ht="15.75" customHeight="1">
      <c r="A336" s="1">
        <v>334</v>
      </c>
      <c r="B336" s="1">
        <v>287</v>
      </c>
      <c r="C336" s="1">
        <v>151351</v>
      </c>
      <c r="D336" s="1" t="s">
        <v>1000</v>
      </c>
      <c r="E336" s="1" t="s">
        <v>1001</v>
      </c>
      <c r="F336" s="1" t="s">
        <v>1002</v>
      </c>
      <c r="G336" s="1" t="s">
        <v>982</v>
      </c>
      <c r="H336" s="1" t="s">
        <v>1003</v>
      </c>
      <c r="I336" s="1" t="s">
        <v>834</v>
      </c>
      <c r="J336" s="1" t="s">
        <v>885</v>
      </c>
      <c r="K336" s="8" t="s">
        <v>1004</v>
      </c>
      <c r="L336" s="1">
        <v>-86.526904000000002</v>
      </c>
      <c r="M336" s="1">
        <v>39.166383000000003</v>
      </c>
      <c r="N336" s="1">
        <v>-86.526904000000002</v>
      </c>
      <c r="O336" s="1">
        <v>39.166383000000003</v>
      </c>
      <c r="P336" s="1">
        <v>10533</v>
      </c>
      <c r="Q336" s="1">
        <v>24427</v>
      </c>
      <c r="R336" s="1">
        <v>48739</v>
      </c>
      <c r="S336" s="1">
        <v>24427</v>
      </c>
      <c r="T336" s="1">
        <v>48739</v>
      </c>
      <c r="U336" s="1">
        <v>15663</v>
      </c>
      <c r="V336" s="1">
        <v>39975</v>
      </c>
      <c r="W336" s="1">
        <v>2</v>
      </c>
      <c r="X336" s="1">
        <v>2</v>
      </c>
      <c r="Y336" s="1">
        <v>3</v>
      </c>
      <c r="Z336" s="1">
        <v>1</v>
      </c>
      <c r="AA336" s="1">
        <v>1</v>
      </c>
      <c r="AB336" s="1">
        <v>79</v>
      </c>
      <c r="AC336" s="1">
        <v>39184</v>
      </c>
      <c r="AD336" s="1" t="s">
        <v>73</v>
      </c>
      <c r="AE336" s="1" t="b">
        <v>0</v>
      </c>
      <c r="AF336" s="1" t="s">
        <v>1012</v>
      </c>
      <c r="AG336" s="9" t="s">
        <v>219</v>
      </c>
      <c r="AH336" s="1" t="s">
        <v>1013</v>
      </c>
      <c r="AI336" s="1" t="s">
        <v>1014</v>
      </c>
      <c r="AJ336" s="1" t="s">
        <v>219</v>
      </c>
      <c r="AK336" s="1" t="s">
        <v>83</v>
      </c>
      <c r="AL336" s="12" t="s">
        <v>36</v>
      </c>
      <c r="AM336" s="1" t="s">
        <v>100</v>
      </c>
      <c r="AN336" s="1" t="b">
        <v>0</v>
      </c>
      <c r="AO336" s="10" t="s">
        <v>1015</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t="b">
        <v>0</v>
      </c>
      <c r="BI336" s="1" t="b">
        <v>0</v>
      </c>
      <c r="BJ336" s="1">
        <v>4</v>
      </c>
      <c r="BK336" s="1" t="s">
        <v>117</v>
      </c>
      <c r="BL336" s="1">
        <v>253</v>
      </c>
      <c r="BM336" s="1">
        <v>253</v>
      </c>
      <c r="BN336" s="1">
        <v>0</v>
      </c>
      <c r="BO336" s="1" t="b">
        <v>0</v>
      </c>
    </row>
    <row r="337" spans="1:67" ht="15.75" customHeight="1">
      <c r="A337" s="1">
        <v>335</v>
      </c>
      <c r="B337" s="1">
        <v>509</v>
      </c>
      <c r="C337" s="1">
        <v>243780</v>
      </c>
      <c r="D337" s="1" t="s">
        <v>1016</v>
      </c>
      <c r="E337" s="1" t="s">
        <v>1017</v>
      </c>
      <c r="F337" s="1" t="s">
        <v>1018</v>
      </c>
      <c r="G337" s="1" t="s">
        <v>982</v>
      </c>
      <c r="H337" s="1" t="s">
        <v>1019</v>
      </c>
      <c r="I337" s="1" t="s">
        <v>834</v>
      </c>
      <c r="J337" s="1" t="s">
        <v>885</v>
      </c>
      <c r="K337" s="8" t="s">
        <v>1020</v>
      </c>
      <c r="L337" s="1">
        <v>-86.914434999999997</v>
      </c>
      <c r="M337" s="1">
        <v>40.428206000000003</v>
      </c>
      <c r="N337" s="1">
        <v>-86.914434999999997</v>
      </c>
      <c r="O337" s="1">
        <v>40.428206000000003</v>
      </c>
      <c r="P337" s="1">
        <v>9992</v>
      </c>
      <c r="Q337" s="1">
        <v>22812</v>
      </c>
      <c r="R337" s="1">
        <v>41614</v>
      </c>
      <c r="S337" s="1">
        <v>21612</v>
      </c>
      <c r="T337" s="1">
        <v>40414</v>
      </c>
      <c r="U337" s="1">
        <v>14312</v>
      </c>
      <c r="V337" s="1">
        <v>33114</v>
      </c>
      <c r="W337" s="1">
        <v>2</v>
      </c>
      <c r="X337" s="1">
        <v>2</v>
      </c>
      <c r="Y337" s="1">
        <v>3</v>
      </c>
      <c r="Z337" s="1">
        <v>1</v>
      </c>
      <c r="AA337" s="1">
        <v>1</v>
      </c>
      <c r="AB337" s="1">
        <v>56</v>
      </c>
      <c r="AC337" s="1">
        <v>31105</v>
      </c>
      <c r="AD337" s="1" t="s">
        <v>73</v>
      </c>
      <c r="AE337" s="1" t="b">
        <v>1</v>
      </c>
      <c r="AF337" s="1" t="s">
        <v>1021</v>
      </c>
      <c r="AG337" s="1" t="s">
        <v>506</v>
      </c>
      <c r="AH337" s="1" t="s">
        <v>76</v>
      </c>
      <c r="AI337" s="1" t="s">
        <v>194</v>
      </c>
      <c r="AJ337" s="1" t="s">
        <v>94</v>
      </c>
      <c r="AK337" s="1" t="s">
        <v>83</v>
      </c>
      <c r="AL337" s="1" t="s">
        <v>36</v>
      </c>
      <c r="AM337" s="1" t="s">
        <v>96</v>
      </c>
      <c r="AN337" s="1" t="b">
        <v>0</v>
      </c>
      <c r="AO337" s="10" t="s">
        <v>1022</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t="b">
        <v>1</v>
      </c>
      <c r="BI337" s="1" t="b">
        <v>1</v>
      </c>
      <c r="BJ337" s="1">
        <v>1</v>
      </c>
      <c r="BK337" s="1" t="s">
        <v>94</v>
      </c>
      <c r="BL337" s="1">
        <v>253</v>
      </c>
      <c r="BM337" s="1">
        <v>253</v>
      </c>
      <c r="BN337" s="1">
        <v>0</v>
      </c>
      <c r="BO337" s="1" t="b">
        <v>0</v>
      </c>
    </row>
    <row r="338" spans="1:67" ht="15.75" customHeight="1">
      <c r="A338" s="1">
        <v>336</v>
      </c>
      <c r="B338" s="1">
        <v>951</v>
      </c>
      <c r="C338" s="1">
        <v>152080</v>
      </c>
      <c r="D338" s="1" t="s">
        <v>1023</v>
      </c>
      <c r="E338" s="1" t="s">
        <v>1024</v>
      </c>
      <c r="F338" s="1" t="s">
        <v>1025</v>
      </c>
      <c r="G338" s="1" t="s">
        <v>982</v>
      </c>
      <c r="H338" s="1">
        <v>46556</v>
      </c>
      <c r="I338" s="1" t="s">
        <v>834</v>
      </c>
      <c r="J338" s="1" t="s">
        <v>885</v>
      </c>
      <c r="K338" s="8" t="s">
        <v>1026</v>
      </c>
      <c r="L338" s="1">
        <v>-86.238958999999994</v>
      </c>
      <c r="M338" s="1">
        <v>41.703057999999999</v>
      </c>
      <c r="N338" s="1">
        <v>-86.238958999999994</v>
      </c>
      <c r="O338" s="1">
        <v>41.703057999999999</v>
      </c>
      <c r="P338" s="1">
        <v>51505</v>
      </c>
      <c r="Q338" s="1">
        <v>69395</v>
      </c>
      <c r="R338" s="1">
        <v>69395</v>
      </c>
      <c r="S338" s="1">
        <v>69395</v>
      </c>
      <c r="T338" s="1">
        <v>69395</v>
      </c>
      <c r="U338" s="1">
        <v>54505</v>
      </c>
      <c r="V338" s="1">
        <v>54505</v>
      </c>
      <c r="W338" s="1">
        <v>2</v>
      </c>
      <c r="X338" s="1">
        <v>2</v>
      </c>
      <c r="Y338" s="1">
        <v>3</v>
      </c>
      <c r="Z338" s="1">
        <v>2</v>
      </c>
      <c r="AA338" s="1">
        <v>2</v>
      </c>
      <c r="AB338" s="1">
        <v>19</v>
      </c>
      <c r="AC338" s="1">
        <v>8530</v>
      </c>
      <c r="AD338" s="1" t="s">
        <v>123</v>
      </c>
      <c r="AE338" s="1" t="b">
        <v>0</v>
      </c>
      <c r="AF338" s="1" t="s">
        <v>245</v>
      </c>
      <c r="AG338" s="9" t="s">
        <v>244</v>
      </c>
      <c r="AH338" s="1" t="s">
        <v>90</v>
      </c>
      <c r="AI338" s="1" t="s">
        <v>91</v>
      </c>
      <c r="AJ338" s="1" t="s">
        <v>89</v>
      </c>
      <c r="AK338" s="1" t="s">
        <v>83</v>
      </c>
      <c r="AL338" s="1" t="s">
        <v>36</v>
      </c>
      <c r="AM338" s="1" t="s">
        <v>92</v>
      </c>
      <c r="AN338" s="1" t="b">
        <v>0</v>
      </c>
      <c r="AO338" s="10" t="s">
        <v>1027</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t="b">
        <v>1</v>
      </c>
      <c r="BI338" s="1" t="b">
        <v>1</v>
      </c>
      <c r="BJ338" s="1">
        <v>3</v>
      </c>
      <c r="BK338" s="1" t="s">
        <v>89</v>
      </c>
      <c r="BL338" s="1">
        <v>253</v>
      </c>
      <c r="BM338" s="1">
        <v>253</v>
      </c>
      <c r="BN338" s="1">
        <v>0</v>
      </c>
      <c r="BO338" s="1" t="b">
        <v>0</v>
      </c>
    </row>
    <row r="339" spans="1:67" ht="15.75" customHeight="1">
      <c r="A339" s="1">
        <v>337</v>
      </c>
      <c r="B339" s="1">
        <v>952</v>
      </c>
      <c r="C339" s="1">
        <v>152080</v>
      </c>
      <c r="D339" s="1" t="s">
        <v>1023</v>
      </c>
      <c r="E339" s="1" t="s">
        <v>1024</v>
      </c>
      <c r="F339" s="1" t="s">
        <v>1025</v>
      </c>
      <c r="G339" s="1" t="s">
        <v>982</v>
      </c>
      <c r="H339" s="1">
        <v>46556</v>
      </c>
      <c r="I339" s="1" t="s">
        <v>834</v>
      </c>
      <c r="J339" s="1" t="s">
        <v>885</v>
      </c>
      <c r="K339" s="8" t="s">
        <v>1026</v>
      </c>
      <c r="L339" s="1">
        <v>-86.238958999999994</v>
      </c>
      <c r="M339" s="1">
        <v>41.703057999999999</v>
      </c>
      <c r="N339" s="1">
        <v>-86.238958999999994</v>
      </c>
      <c r="O339" s="1">
        <v>41.703057999999999</v>
      </c>
      <c r="P339" s="1">
        <v>51505</v>
      </c>
      <c r="Q339" s="1">
        <v>69395</v>
      </c>
      <c r="R339" s="1">
        <v>69395</v>
      </c>
      <c r="S339" s="1">
        <v>69395</v>
      </c>
      <c r="T339" s="1">
        <v>69395</v>
      </c>
      <c r="U339" s="1">
        <v>54505</v>
      </c>
      <c r="V339" s="1">
        <v>54505</v>
      </c>
      <c r="W339" s="1">
        <v>2</v>
      </c>
      <c r="X339" s="1">
        <v>2</v>
      </c>
      <c r="Y339" s="1">
        <v>3</v>
      </c>
      <c r="Z339" s="1">
        <v>2</v>
      </c>
      <c r="AA339" s="1">
        <v>2</v>
      </c>
      <c r="AB339" s="1">
        <v>19</v>
      </c>
      <c r="AC339" s="1">
        <v>8530</v>
      </c>
      <c r="AD339" s="1" t="s">
        <v>123</v>
      </c>
      <c r="AE339" s="1" t="b">
        <v>0</v>
      </c>
      <c r="AF339" s="1" t="s">
        <v>245</v>
      </c>
      <c r="AG339" s="9" t="s">
        <v>244</v>
      </c>
      <c r="AH339" s="1" t="s">
        <v>90</v>
      </c>
      <c r="AI339" s="1" t="s">
        <v>172</v>
      </c>
      <c r="AJ339" s="1" t="s">
        <v>89</v>
      </c>
      <c r="AK339" s="1" t="s">
        <v>79</v>
      </c>
      <c r="AL339" s="1" t="s">
        <v>36</v>
      </c>
      <c r="AM339" s="1" t="s">
        <v>92</v>
      </c>
      <c r="AN339" s="1" t="b">
        <v>0</v>
      </c>
      <c r="AO339" s="10" t="s">
        <v>1028</v>
      </c>
      <c r="AP339" s="1">
        <v>0</v>
      </c>
      <c r="AQ339" s="1">
        <v>0</v>
      </c>
      <c r="AR339" s="1">
        <v>1</v>
      </c>
      <c r="AS339" s="1">
        <v>0</v>
      </c>
      <c r="AT339" s="1">
        <v>0</v>
      </c>
      <c r="AU339" s="1">
        <v>0</v>
      </c>
      <c r="AV339" s="1">
        <v>0</v>
      </c>
      <c r="AW339" s="1">
        <v>0</v>
      </c>
      <c r="AX339" s="1">
        <v>0</v>
      </c>
      <c r="AY339" s="1">
        <v>0</v>
      </c>
      <c r="AZ339" s="1">
        <v>0</v>
      </c>
      <c r="BA339" s="1">
        <v>0</v>
      </c>
      <c r="BB339" s="1">
        <v>0</v>
      </c>
      <c r="BC339" s="1">
        <v>1</v>
      </c>
      <c r="BD339" s="1">
        <v>0</v>
      </c>
      <c r="BE339" s="1">
        <v>0</v>
      </c>
      <c r="BF339" s="1">
        <v>0</v>
      </c>
      <c r="BG339" s="1">
        <v>0</v>
      </c>
      <c r="BH339" s="1" t="b">
        <v>1</v>
      </c>
      <c r="BI339" s="1" t="b">
        <v>1</v>
      </c>
      <c r="BJ339" s="1">
        <v>3</v>
      </c>
      <c r="BK339" s="1" t="s">
        <v>89</v>
      </c>
      <c r="BL339" s="1">
        <v>253</v>
      </c>
      <c r="BM339" s="1">
        <v>253</v>
      </c>
      <c r="BN339" s="1">
        <v>1</v>
      </c>
      <c r="BO339" s="1" t="b">
        <v>1</v>
      </c>
    </row>
    <row r="340" spans="1:67" ht="15.75" customHeight="1">
      <c r="A340" s="1">
        <v>338</v>
      </c>
      <c r="B340" s="1">
        <v>953</v>
      </c>
      <c r="C340" s="1">
        <v>152080</v>
      </c>
      <c r="D340" s="1" t="s">
        <v>1023</v>
      </c>
      <c r="E340" s="1" t="s">
        <v>1024</v>
      </c>
      <c r="F340" s="1" t="s">
        <v>1025</v>
      </c>
      <c r="G340" s="1" t="s">
        <v>982</v>
      </c>
      <c r="H340" s="1">
        <v>46556</v>
      </c>
      <c r="I340" s="1" t="s">
        <v>834</v>
      </c>
      <c r="J340" s="1" t="s">
        <v>885</v>
      </c>
      <c r="K340" s="8" t="s">
        <v>1026</v>
      </c>
      <c r="L340" s="1">
        <v>-86.238958999999994</v>
      </c>
      <c r="M340" s="1">
        <v>41.703057999999999</v>
      </c>
      <c r="N340" s="1">
        <v>-86.238958999999994</v>
      </c>
      <c r="O340" s="1">
        <v>41.703057999999999</v>
      </c>
      <c r="P340" s="1">
        <v>51505</v>
      </c>
      <c r="Q340" s="1">
        <v>69395</v>
      </c>
      <c r="R340" s="1">
        <v>69395</v>
      </c>
      <c r="S340" s="1">
        <v>69395</v>
      </c>
      <c r="T340" s="1">
        <v>69395</v>
      </c>
      <c r="U340" s="1">
        <v>54505</v>
      </c>
      <c r="V340" s="1">
        <v>54505</v>
      </c>
      <c r="W340" s="1">
        <v>2</v>
      </c>
      <c r="X340" s="1">
        <v>2</v>
      </c>
      <c r="Y340" s="1">
        <v>3</v>
      </c>
      <c r="Z340" s="1">
        <v>2</v>
      </c>
      <c r="AA340" s="1">
        <v>2</v>
      </c>
      <c r="AB340" s="1">
        <v>19</v>
      </c>
      <c r="AC340" s="1">
        <v>8530</v>
      </c>
      <c r="AD340" s="1" t="s">
        <v>123</v>
      </c>
      <c r="AE340" s="1" t="b">
        <v>0</v>
      </c>
      <c r="AF340" s="1" t="s">
        <v>245</v>
      </c>
      <c r="AG340" s="9" t="s">
        <v>244</v>
      </c>
      <c r="AH340" s="1" t="s">
        <v>90</v>
      </c>
      <c r="AI340" s="1" t="s">
        <v>1029</v>
      </c>
      <c r="AJ340" s="1" t="s">
        <v>89</v>
      </c>
      <c r="AK340" s="1" t="s">
        <v>79</v>
      </c>
      <c r="AL340" s="9" t="s">
        <v>99</v>
      </c>
      <c r="AM340" s="1" t="s">
        <v>100</v>
      </c>
      <c r="AN340" s="1" t="b">
        <v>0</v>
      </c>
      <c r="AO340" s="10" t="s">
        <v>1028</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t="b">
        <v>0</v>
      </c>
      <c r="BI340" s="1" t="b">
        <v>1</v>
      </c>
      <c r="BJ340" s="1">
        <v>3</v>
      </c>
      <c r="BK340" s="1" t="s">
        <v>89</v>
      </c>
      <c r="BL340" s="1">
        <v>253</v>
      </c>
      <c r="BM340" s="1">
        <v>253</v>
      </c>
      <c r="BN340" s="1">
        <v>0</v>
      </c>
      <c r="BO340" s="1" t="b">
        <v>0</v>
      </c>
    </row>
    <row r="341" spans="1:67" ht="15.75" customHeight="1">
      <c r="A341" s="1">
        <v>339</v>
      </c>
      <c r="B341" s="1">
        <v>321</v>
      </c>
      <c r="C341" s="1">
        <v>155399</v>
      </c>
      <c r="D341" s="1" t="s">
        <v>1030</v>
      </c>
      <c r="E341" s="1" t="s">
        <v>1031</v>
      </c>
      <c r="F341" s="1" t="s">
        <v>1032</v>
      </c>
      <c r="G341" s="1" t="s">
        <v>1033</v>
      </c>
      <c r="H341" s="1">
        <v>66506</v>
      </c>
      <c r="I341" s="1" t="s">
        <v>834</v>
      </c>
      <c r="J341" s="1" t="s">
        <v>835</v>
      </c>
      <c r="K341" s="8" t="s">
        <v>1034</v>
      </c>
      <c r="L341" s="1">
        <v>-96.581076999999993</v>
      </c>
      <c r="M341" s="1">
        <v>39.188648000000001</v>
      </c>
      <c r="N341" s="1">
        <v>-96.581076999999993</v>
      </c>
      <c r="O341" s="1">
        <v>39.188648000000001</v>
      </c>
      <c r="P341" s="1">
        <v>10135</v>
      </c>
      <c r="Q341" s="1">
        <v>24339</v>
      </c>
      <c r="R341" s="1">
        <v>39696</v>
      </c>
      <c r="S341" s="1">
        <v>22663</v>
      </c>
      <c r="T341" s="1">
        <v>38020</v>
      </c>
      <c r="U341" s="1">
        <v>14735</v>
      </c>
      <c r="V341" s="1">
        <v>30092</v>
      </c>
      <c r="W341" s="1">
        <v>2</v>
      </c>
      <c r="X341" s="1">
        <v>2</v>
      </c>
      <c r="Y341" s="1">
        <v>4</v>
      </c>
      <c r="Z341" s="1">
        <v>1</v>
      </c>
      <c r="AA341" s="1">
        <v>1</v>
      </c>
      <c r="AB341" s="1">
        <v>94</v>
      </c>
      <c r="AC341" s="1">
        <v>19472</v>
      </c>
      <c r="AD341" s="1" t="s">
        <v>73</v>
      </c>
      <c r="AE341" s="1" t="b">
        <v>1</v>
      </c>
      <c r="AF341" s="1" t="s">
        <v>1035</v>
      </c>
      <c r="AG341" s="1" t="s">
        <v>1036</v>
      </c>
      <c r="AH341" s="1" t="s">
        <v>90</v>
      </c>
      <c r="AI341" s="1" t="s">
        <v>95</v>
      </c>
      <c r="AJ341" s="1" t="s">
        <v>94</v>
      </c>
      <c r="AK341" s="1" t="s">
        <v>79</v>
      </c>
      <c r="AL341" s="1" t="s">
        <v>36</v>
      </c>
      <c r="AM341" s="1" t="s">
        <v>96</v>
      </c>
      <c r="AN341" s="1" t="b">
        <v>0</v>
      </c>
      <c r="AO341" s="10" t="s">
        <v>1037</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t="b">
        <v>1</v>
      </c>
      <c r="BI341" s="1" t="b">
        <v>1</v>
      </c>
      <c r="BJ341" s="1">
        <v>5</v>
      </c>
      <c r="BK341" s="1" t="s">
        <v>94</v>
      </c>
      <c r="BL341" s="1">
        <v>253</v>
      </c>
      <c r="BM341" s="1">
        <v>253</v>
      </c>
      <c r="BN341" s="1">
        <v>0</v>
      </c>
      <c r="BO341" s="1" t="b">
        <v>0</v>
      </c>
    </row>
    <row r="342" spans="1:67" ht="15.75" customHeight="1">
      <c r="A342" s="1">
        <v>340</v>
      </c>
      <c r="B342" s="1">
        <v>322</v>
      </c>
      <c r="C342" s="1">
        <v>155399</v>
      </c>
      <c r="D342" s="1" t="s">
        <v>1030</v>
      </c>
      <c r="E342" s="1" t="s">
        <v>1031</v>
      </c>
      <c r="F342" s="1" t="s">
        <v>1032</v>
      </c>
      <c r="G342" s="1" t="s">
        <v>1033</v>
      </c>
      <c r="H342" s="1">
        <v>66506</v>
      </c>
      <c r="I342" s="1" t="s">
        <v>834</v>
      </c>
      <c r="J342" s="1" t="s">
        <v>835</v>
      </c>
      <c r="K342" s="8" t="s">
        <v>1034</v>
      </c>
      <c r="L342" s="1">
        <v>-96.581076999999993</v>
      </c>
      <c r="M342" s="1">
        <v>39.188648000000001</v>
      </c>
      <c r="N342" s="1">
        <v>-96.581076999999993</v>
      </c>
      <c r="O342" s="1">
        <v>39.188648000000001</v>
      </c>
      <c r="P342" s="1">
        <v>10135</v>
      </c>
      <c r="Q342" s="1">
        <v>24339</v>
      </c>
      <c r="R342" s="1">
        <v>39696</v>
      </c>
      <c r="S342" s="1">
        <v>22663</v>
      </c>
      <c r="T342" s="1">
        <v>38020</v>
      </c>
      <c r="U342" s="1">
        <v>14735</v>
      </c>
      <c r="V342" s="1">
        <v>30092</v>
      </c>
      <c r="W342" s="1">
        <v>2</v>
      </c>
      <c r="X342" s="1">
        <v>2</v>
      </c>
      <c r="Y342" s="1">
        <v>4</v>
      </c>
      <c r="Z342" s="1">
        <v>1</v>
      </c>
      <c r="AA342" s="1">
        <v>1</v>
      </c>
      <c r="AB342" s="1">
        <v>94</v>
      </c>
      <c r="AC342" s="1">
        <v>19472</v>
      </c>
      <c r="AD342" s="1" t="s">
        <v>73</v>
      </c>
      <c r="AE342" s="1" t="b">
        <v>1</v>
      </c>
      <c r="AF342" s="1" t="s">
        <v>1035</v>
      </c>
      <c r="AG342" s="1" t="s">
        <v>1036</v>
      </c>
      <c r="AH342" s="1" t="s">
        <v>90</v>
      </c>
      <c r="AI342" s="1" t="s">
        <v>1038</v>
      </c>
      <c r="AJ342" s="1" t="s">
        <v>78</v>
      </c>
      <c r="AK342" s="1" t="s">
        <v>79</v>
      </c>
      <c r="AL342" s="1" t="s">
        <v>36</v>
      </c>
      <c r="AM342" s="1" t="s">
        <v>80</v>
      </c>
      <c r="AN342" s="1" t="b">
        <v>0</v>
      </c>
      <c r="AO342" s="10" t="s">
        <v>1039</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t="b">
        <v>1</v>
      </c>
      <c r="BI342" s="1" t="b">
        <v>1</v>
      </c>
      <c r="BJ342" s="1">
        <v>5</v>
      </c>
      <c r="BK342" s="1" t="s">
        <v>78</v>
      </c>
      <c r="BL342" s="1">
        <v>253</v>
      </c>
      <c r="BM342" s="1">
        <v>253</v>
      </c>
      <c r="BN342" s="1">
        <v>0</v>
      </c>
      <c r="BO342" s="1" t="b">
        <v>0</v>
      </c>
    </row>
    <row r="343" spans="1:67" ht="15.75" customHeight="1">
      <c r="A343" s="1">
        <v>341</v>
      </c>
      <c r="B343" s="1">
        <v>323</v>
      </c>
      <c r="C343" s="1">
        <v>155399</v>
      </c>
      <c r="D343" s="1" t="s">
        <v>1030</v>
      </c>
      <c r="E343" s="1" t="s">
        <v>1031</v>
      </c>
      <c r="F343" s="1" t="s">
        <v>1032</v>
      </c>
      <c r="G343" s="1" t="s">
        <v>1033</v>
      </c>
      <c r="H343" s="1">
        <v>66506</v>
      </c>
      <c r="I343" s="1" t="s">
        <v>834</v>
      </c>
      <c r="J343" s="1" t="s">
        <v>835</v>
      </c>
      <c r="K343" s="8" t="s">
        <v>1034</v>
      </c>
      <c r="L343" s="1">
        <v>-96.581076999999993</v>
      </c>
      <c r="M343" s="1">
        <v>39.188648000000001</v>
      </c>
      <c r="N343" s="1">
        <v>-96.581076999999993</v>
      </c>
      <c r="O343" s="1">
        <v>39.188648000000001</v>
      </c>
      <c r="P343" s="1">
        <v>10135</v>
      </c>
      <c r="Q343" s="1">
        <v>24339</v>
      </c>
      <c r="R343" s="1">
        <v>39696</v>
      </c>
      <c r="S343" s="1">
        <v>22663</v>
      </c>
      <c r="T343" s="1">
        <v>38020</v>
      </c>
      <c r="U343" s="1">
        <v>14735</v>
      </c>
      <c r="V343" s="1">
        <v>30092</v>
      </c>
      <c r="W343" s="1">
        <v>2</v>
      </c>
      <c r="X343" s="1">
        <v>2</v>
      </c>
      <c r="Y343" s="1">
        <v>4</v>
      </c>
      <c r="Z343" s="1">
        <v>1</v>
      </c>
      <c r="AA343" s="1">
        <v>1</v>
      </c>
      <c r="AB343" s="1">
        <v>94</v>
      </c>
      <c r="AC343" s="1">
        <v>19472</v>
      </c>
      <c r="AD343" s="1" t="s">
        <v>73</v>
      </c>
      <c r="AE343" s="1" t="b">
        <v>1</v>
      </c>
      <c r="AF343" s="1" t="s">
        <v>1035</v>
      </c>
      <c r="AG343" s="1" t="s">
        <v>89</v>
      </c>
      <c r="AH343" s="1" t="s">
        <v>90</v>
      </c>
      <c r="AI343" s="1" t="s">
        <v>172</v>
      </c>
      <c r="AJ343" s="1" t="s">
        <v>89</v>
      </c>
      <c r="AK343" s="1" t="s">
        <v>79</v>
      </c>
      <c r="AL343" s="1" t="s">
        <v>36</v>
      </c>
      <c r="AM343" s="1" t="s">
        <v>92</v>
      </c>
      <c r="AN343" s="1" t="b">
        <v>0</v>
      </c>
      <c r="AO343" s="10" t="s">
        <v>1040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t="b">
        <v>1</v>
      </c>
      <c r="BI343" s="1" t="b">
        <v>1</v>
      </c>
      <c r="BJ343" s="1">
        <v>5</v>
      </c>
      <c r="BK343" s="1" t="s">
        <v>89</v>
      </c>
      <c r="BL343" s="1">
        <v>253</v>
      </c>
      <c r="BM343" s="1">
        <v>253</v>
      </c>
      <c r="BN343" s="1">
        <v>0</v>
      </c>
      <c r="BO343" s="1" t="b">
        <v>0</v>
      </c>
    </row>
    <row r="344" spans="1:67" ht="15.75" customHeight="1">
      <c r="A344" s="1">
        <v>342</v>
      </c>
      <c r="B344" s="1">
        <v>324</v>
      </c>
      <c r="C344" s="1">
        <v>155399</v>
      </c>
      <c r="D344" s="1" t="s">
        <v>1030</v>
      </c>
      <c r="E344" s="1" t="s">
        <v>1031</v>
      </c>
      <c r="F344" s="1" t="s">
        <v>1032</v>
      </c>
      <c r="G344" s="1" t="s">
        <v>1033</v>
      </c>
      <c r="H344" s="1">
        <v>66506</v>
      </c>
      <c r="I344" s="1" t="s">
        <v>834</v>
      </c>
      <c r="J344" s="1" t="s">
        <v>835</v>
      </c>
      <c r="K344" s="8" t="s">
        <v>1034</v>
      </c>
      <c r="L344" s="1">
        <v>-96.581076999999993</v>
      </c>
      <c r="M344" s="1">
        <v>39.188648000000001</v>
      </c>
      <c r="N344" s="1">
        <v>-96.581076999999993</v>
      </c>
      <c r="O344" s="1">
        <v>39.188648000000001</v>
      </c>
      <c r="P344" s="1">
        <v>10135</v>
      </c>
      <c r="Q344" s="1">
        <v>24339</v>
      </c>
      <c r="R344" s="1">
        <v>39696</v>
      </c>
      <c r="S344" s="1">
        <v>22663</v>
      </c>
      <c r="T344" s="1">
        <v>38020</v>
      </c>
      <c r="U344" s="1">
        <v>14735</v>
      </c>
      <c r="V344" s="1">
        <v>30092</v>
      </c>
      <c r="W344" s="1">
        <v>2</v>
      </c>
      <c r="X344" s="1">
        <v>2</v>
      </c>
      <c r="Y344" s="1">
        <v>4</v>
      </c>
      <c r="Z344" s="1">
        <v>1</v>
      </c>
      <c r="AA344" s="1">
        <v>1</v>
      </c>
      <c r="AB344" s="1">
        <v>94</v>
      </c>
      <c r="AC344" s="1">
        <v>19472</v>
      </c>
      <c r="AD344" s="1" t="s">
        <v>73</v>
      </c>
      <c r="AE344" s="1" t="b">
        <v>1</v>
      </c>
      <c r="AF344" s="1" t="s">
        <v>1035</v>
      </c>
      <c r="AG344" s="1" t="s">
        <v>89</v>
      </c>
      <c r="AH344" s="1" t="s">
        <v>90</v>
      </c>
      <c r="AI344" s="1" t="s">
        <v>236</v>
      </c>
      <c r="AJ344" s="1" t="s">
        <v>89</v>
      </c>
      <c r="AK344" s="1" t="s">
        <v>79</v>
      </c>
      <c r="AL344" s="1" t="s">
        <v>99</v>
      </c>
      <c r="AM344" s="1" t="s">
        <v>100</v>
      </c>
      <c r="AN344" s="1" t="b">
        <v>0</v>
      </c>
      <c r="AO344" s="10" t="s">
        <v>1040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t="b">
        <v>0</v>
      </c>
      <c r="BI344" s="1" t="b">
        <v>1</v>
      </c>
      <c r="BJ344" s="1">
        <v>5</v>
      </c>
      <c r="BK344" s="1" t="s">
        <v>89</v>
      </c>
      <c r="BL344" s="1">
        <v>253</v>
      </c>
      <c r="BM344" s="1">
        <v>253</v>
      </c>
      <c r="BN344" s="1">
        <v>0</v>
      </c>
      <c r="BO344" s="1" t="b">
        <v>0</v>
      </c>
    </row>
    <row r="345" spans="1:67" ht="15.75" customHeight="1">
      <c r="A345" s="1">
        <v>343</v>
      </c>
      <c r="B345" s="1">
        <v>325</v>
      </c>
      <c r="C345" s="1">
        <v>155399</v>
      </c>
      <c r="D345" s="1" t="s">
        <v>1030</v>
      </c>
      <c r="E345" s="1" t="s">
        <v>1031</v>
      </c>
      <c r="F345" s="1" t="s">
        <v>1032</v>
      </c>
      <c r="G345" s="1" t="s">
        <v>1033</v>
      </c>
      <c r="H345" s="1">
        <v>66506</v>
      </c>
      <c r="I345" s="1" t="s">
        <v>834</v>
      </c>
      <c r="J345" s="1" t="s">
        <v>835</v>
      </c>
      <c r="K345" s="8" t="s">
        <v>1034</v>
      </c>
      <c r="L345" s="1">
        <v>-96.581076999999993</v>
      </c>
      <c r="M345" s="1">
        <v>39.188648000000001</v>
      </c>
      <c r="N345" s="1">
        <v>-96.581076999999993</v>
      </c>
      <c r="O345" s="1">
        <v>39.188648000000001</v>
      </c>
      <c r="P345" s="1">
        <v>10135</v>
      </c>
      <c r="Q345" s="1">
        <v>24339</v>
      </c>
      <c r="R345" s="1">
        <v>39696</v>
      </c>
      <c r="S345" s="1">
        <v>22663</v>
      </c>
      <c r="T345" s="1">
        <v>38020</v>
      </c>
      <c r="U345" s="1">
        <v>14735</v>
      </c>
      <c r="V345" s="1">
        <v>30092</v>
      </c>
      <c r="W345" s="1">
        <v>2</v>
      </c>
      <c r="X345" s="1">
        <v>2</v>
      </c>
      <c r="Y345" s="1">
        <v>4</v>
      </c>
      <c r="Z345" s="1">
        <v>1</v>
      </c>
      <c r="AA345" s="1">
        <v>1</v>
      </c>
      <c r="AB345" s="1">
        <v>94</v>
      </c>
      <c r="AC345" s="1">
        <v>19472</v>
      </c>
      <c r="AD345" s="1" t="s">
        <v>73</v>
      </c>
      <c r="AE345" s="1" t="b">
        <v>1</v>
      </c>
      <c r="AF345" s="1" t="s">
        <v>1035</v>
      </c>
      <c r="AG345" s="1" t="s">
        <v>1041</v>
      </c>
      <c r="AH345" s="1" t="s">
        <v>90</v>
      </c>
      <c r="AI345" s="1" t="s">
        <v>1042</v>
      </c>
      <c r="AJ345" s="1" t="s">
        <v>109</v>
      </c>
      <c r="AK345" s="1" t="s">
        <v>79</v>
      </c>
      <c r="AL345" s="1" t="s">
        <v>36</v>
      </c>
      <c r="AM345" s="1" t="s">
        <v>144</v>
      </c>
      <c r="AN345" s="1" t="b">
        <v>0</v>
      </c>
      <c r="AO345" s="10" t="s">
        <v>1043</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t="b">
        <v>1</v>
      </c>
      <c r="BI345" s="1" t="b">
        <v>1</v>
      </c>
      <c r="BJ345" s="1">
        <v>5</v>
      </c>
      <c r="BK345" s="1" t="s">
        <v>109</v>
      </c>
      <c r="BL345" s="1">
        <v>253</v>
      </c>
      <c r="BM345" s="1">
        <v>253</v>
      </c>
      <c r="BN345" s="1">
        <v>0</v>
      </c>
      <c r="BO345" s="1" t="b">
        <v>0</v>
      </c>
    </row>
    <row r="346" spans="1:67" ht="15.75" customHeight="1">
      <c r="A346" s="1">
        <v>344</v>
      </c>
      <c r="B346" s="1">
        <v>835</v>
      </c>
      <c r="C346" s="1">
        <v>155317</v>
      </c>
      <c r="D346" s="1" t="s">
        <v>1044</v>
      </c>
      <c r="E346" s="1" t="s">
        <v>1045</v>
      </c>
      <c r="F346" s="1" t="s">
        <v>1046</v>
      </c>
      <c r="G346" s="1" t="s">
        <v>1033</v>
      </c>
      <c r="H346" s="1">
        <v>66045</v>
      </c>
      <c r="I346" s="1" t="s">
        <v>834</v>
      </c>
      <c r="J346" s="1" t="s">
        <v>835</v>
      </c>
      <c r="K346" s="8" t="s">
        <v>1047</v>
      </c>
      <c r="L346" s="1">
        <v>-95.247567000000004</v>
      </c>
      <c r="M346" s="1">
        <v>38.958548999999998</v>
      </c>
      <c r="N346" s="1">
        <v>-95.247567000000004</v>
      </c>
      <c r="O346" s="1">
        <v>38.958548999999998</v>
      </c>
      <c r="P346" s="1">
        <v>10824</v>
      </c>
      <c r="Q346" s="1">
        <v>25306</v>
      </c>
      <c r="R346" s="1">
        <v>41074</v>
      </c>
      <c r="S346" s="1">
        <v>25306</v>
      </c>
      <c r="T346" s="1">
        <v>41074</v>
      </c>
      <c r="U346" s="1">
        <v>15030</v>
      </c>
      <c r="V346" s="1">
        <v>30798</v>
      </c>
      <c r="W346" s="1">
        <v>2</v>
      </c>
      <c r="X346" s="1">
        <v>2</v>
      </c>
      <c r="Y346" s="1">
        <v>4</v>
      </c>
      <c r="Z346" s="1">
        <v>1</v>
      </c>
      <c r="AA346" s="1">
        <v>1</v>
      </c>
      <c r="AB346" s="1">
        <v>93</v>
      </c>
      <c r="AC346" s="1">
        <v>19262</v>
      </c>
      <c r="AD346" s="1" t="s">
        <v>73</v>
      </c>
      <c r="AE346" s="1" t="b">
        <v>0</v>
      </c>
      <c r="AF346" s="1" t="s">
        <v>1048</v>
      </c>
      <c r="AG346" s="1" t="s">
        <v>1049</v>
      </c>
      <c r="AH346" s="1" t="s">
        <v>204</v>
      </c>
      <c r="AI346" s="1" t="s">
        <v>330</v>
      </c>
      <c r="AJ346" s="1" t="s">
        <v>78</v>
      </c>
      <c r="AK346" s="1" t="s">
        <v>79</v>
      </c>
      <c r="AL346" s="1" t="s">
        <v>36</v>
      </c>
      <c r="AM346" s="1" t="s">
        <v>80</v>
      </c>
      <c r="AN346" s="1" t="b">
        <v>0</v>
      </c>
      <c r="AO346" s="10" t="s">
        <v>1050</v>
      </c>
      <c r="AP346" s="1">
        <v>2</v>
      </c>
      <c r="AQ346" s="1">
        <v>0</v>
      </c>
      <c r="AR346" s="1">
        <v>1</v>
      </c>
      <c r="AS346" s="1">
        <v>4</v>
      </c>
      <c r="AT346" s="1">
        <v>0</v>
      </c>
      <c r="AU346" s="1">
        <v>0</v>
      </c>
      <c r="AV346" s="1">
        <v>1</v>
      </c>
      <c r="AW346" s="1">
        <v>0</v>
      </c>
      <c r="AX346" s="1">
        <v>0</v>
      </c>
      <c r="AY346" s="1">
        <v>0</v>
      </c>
      <c r="AZ346" s="1">
        <v>0</v>
      </c>
      <c r="BA346" s="1">
        <v>0</v>
      </c>
      <c r="BB346" s="1">
        <v>1</v>
      </c>
      <c r="BC346" s="1">
        <v>0</v>
      </c>
      <c r="BD346" s="1">
        <v>2</v>
      </c>
      <c r="BE346" s="1">
        <v>0</v>
      </c>
      <c r="BF346" s="1">
        <v>0</v>
      </c>
      <c r="BG346" s="1">
        <v>3</v>
      </c>
      <c r="BH346" s="1" t="b">
        <v>1</v>
      </c>
      <c r="BI346" s="1" t="b">
        <v>1</v>
      </c>
      <c r="BJ346" s="1">
        <v>5</v>
      </c>
      <c r="BK346" s="1" t="s">
        <v>78</v>
      </c>
      <c r="BL346" s="1">
        <v>253</v>
      </c>
      <c r="BM346" s="1">
        <v>253</v>
      </c>
      <c r="BN346" s="1">
        <v>5</v>
      </c>
      <c r="BO346" s="1" t="b">
        <v>1</v>
      </c>
    </row>
    <row r="347" spans="1:67" ht="15.75" customHeight="1">
      <c r="A347" s="1">
        <v>345</v>
      </c>
      <c r="B347" s="1">
        <v>836</v>
      </c>
      <c r="C347" s="1">
        <v>155317</v>
      </c>
      <c r="D347" s="1" t="s">
        <v>1044</v>
      </c>
      <c r="E347" s="1" t="s">
        <v>1045</v>
      </c>
      <c r="F347" s="1" t="s">
        <v>1046</v>
      </c>
      <c r="G347" s="1" t="s">
        <v>1033</v>
      </c>
      <c r="H347" s="1">
        <v>66045</v>
      </c>
      <c r="I347" s="1" t="s">
        <v>834</v>
      </c>
      <c r="J347" s="1" t="s">
        <v>835</v>
      </c>
      <c r="K347" s="8" t="s">
        <v>1047</v>
      </c>
      <c r="L347" s="1">
        <v>-95.247567000000004</v>
      </c>
      <c r="M347" s="1">
        <v>38.958548999999998</v>
      </c>
      <c r="N347" s="1">
        <v>-95.247567000000004</v>
      </c>
      <c r="O347" s="1">
        <v>38.958548999999998</v>
      </c>
      <c r="P347" s="1">
        <v>10824</v>
      </c>
      <c r="Q347" s="1">
        <v>25306</v>
      </c>
      <c r="R347" s="1">
        <v>41074</v>
      </c>
      <c r="S347" s="1">
        <v>25306</v>
      </c>
      <c r="T347" s="1">
        <v>41074</v>
      </c>
      <c r="U347" s="1">
        <v>15030</v>
      </c>
      <c r="V347" s="1">
        <v>30798</v>
      </c>
      <c r="W347" s="1">
        <v>2</v>
      </c>
      <c r="X347" s="1">
        <v>2</v>
      </c>
      <c r="Y347" s="1">
        <v>4</v>
      </c>
      <c r="Z347" s="1">
        <v>1</v>
      </c>
      <c r="AA347" s="1">
        <v>1</v>
      </c>
      <c r="AB347" s="1">
        <v>93</v>
      </c>
      <c r="AC347" s="1">
        <v>19262</v>
      </c>
      <c r="AD347" s="1" t="s">
        <v>73</v>
      </c>
      <c r="AE347" s="1" t="b">
        <v>0</v>
      </c>
      <c r="AF347" s="1" t="s">
        <v>1051</v>
      </c>
      <c r="AG347" s="1" t="s">
        <v>89</v>
      </c>
      <c r="AH347" s="1" t="s">
        <v>90</v>
      </c>
      <c r="AI347" s="1" t="s">
        <v>172</v>
      </c>
      <c r="AJ347" s="1" t="s">
        <v>89</v>
      </c>
      <c r="AK347" s="1" t="s">
        <v>79</v>
      </c>
      <c r="AL347" s="1" t="s">
        <v>36</v>
      </c>
      <c r="AM347" s="1" t="s">
        <v>92</v>
      </c>
      <c r="AN347" s="1" t="b">
        <v>0</v>
      </c>
      <c r="AO347" s="10" t="s">
        <v>1052</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t="b">
        <v>1</v>
      </c>
      <c r="BI347" s="1" t="b">
        <v>1</v>
      </c>
      <c r="BJ347" s="1">
        <v>5</v>
      </c>
      <c r="BK347" s="1" t="s">
        <v>89</v>
      </c>
      <c r="BL347" s="1">
        <v>253</v>
      </c>
      <c r="BM347" s="1">
        <v>253</v>
      </c>
      <c r="BN347" s="1">
        <v>0</v>
      </c>
      <c r="BO347" s="1" t="b">
        <v>0</v>
      </c>
    </row>
    <row r="348" spans="1:67" ht="15.75" customHeight="1">
      <c r="A348" s="1">
        <v>346</v>
      </c>
      <c r="B348" s="1">
        <v>837</v>
      </c>
      <c r="C348" s="1">
        <v>155317</v>
      </c>
      <c r="D348" s="1" t="s">
        <v>1044</v>
      </c>
      <c r="E348" s="1" t="s">
        <v>1045</v>
      </c>
      <c r="F348" s="1" t="s">
        <v>1046</v>
      </c>
      <c r="G348" s="1" t="s">
        <v>1033</v>
      </c>
      <c r="H348" s="1">
        <v>66045</v>
      </c>
      <c r="I348" s="1" t="s">
        <v>834</v>
      </c>
      <c r="J348" s="1" t="s">
        <v>835</v>
      </c>
      <c r="K348" s="8" t="s">
        <v>1047</v>
      </c>
      <c r="L348" s="1">
        <v>-95.247567000000004</v>
      </c>
      <c r="M348" s="1">
        <v>38.958548999999998</v>
      </c>
      <c r="N348" s="1">
        <v>-95.247567000000004</v>
      </c>
      <c r="O348" s="1">
        <v>38.958548999999998</v>
      </c>
      <c r="P348" s="1">
        <v>10824</v>
      </c>
      <c r="Q348" s="1">
        <v>25306</v>
      </c>
      <c r="R348" s="1">
        <v>41074</v>
      </c>
      <c r="S348" s="1">
        <v>25306</v>
      </c>
      <c r="T348" s="1">
        <v>41074</v>
      </c>
      <c r="U348" s="1">
        <v>15030</v>
      </c>
      <c r="V348" s="1">
        <v>30798</v>
      </c>
      <c r="W348" s="1">
        <v>2</v>
      </c>
      <c r="X348" s="1">
        <v>2</v>
      </c>
      <c r="Y348" s="1">
        <v>4</v>
      </c>
      <c r="Z348" s="1">
        <v>1</v>
      </c>
      <c r="AA348" s="1">
        <v>1</v>
      </c>
      <c r="AB348" s="1">
        <v>93</v>
      </c>
      <c r="AC348" s="1">
        <v>19262</v>
      </c>
      <c r="AD348" s="1" t="s">
        <v>73</v>
      </c>
      <c r="AE348" s="1" t="b">
        <v>0</v>
      </c>
      <c r="AF348" s="1" t="s">
        <v>1051</v>
      </c>
      <c r="AG348" s="1" t="s">
        <v>89</v>
      </c>
      <c r="AH348" s="1" t="s">
        <v>90</v>
      </c>
      <c r="AI348" s="1" t="s">
        <v>456</v>
      </c>
      <c r="AJ348" s="1" t="s">
        <v>89</v>
      </c>
      <c r="AK348" s="1" t="s">
        <v>79</v>
      </c>
      <c r="AL348" s="1" t="s">
        <v>99</v>
      </c>
      <c r="AM348" s="1" t="s">
        <v>100</v>
      </c>
      <c r="AN348" s="1" t="b">
        <v>0</v>
      </c>
      <c r="AO348" s="10" t="s">
        <v>1052</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t="b">
        <v>0</v>
      </c>
      <c r="BI348" s="1" t="b">
        <v>1</v>
      </c>
      <c r="BJ348" s="1">
        <v>5</v>
      </c>
      <c r="BK348" s="1" t="s">
        <v>89</v>
      </c>
      <c r="BL348" s="1">
        <v>253</v>
      </c>
      <c r="BM348" s="1">
        <v>253</v>
      </c>
      <c r="BN348" s="1">
        <v>0</v>
      </c>
      <c r="BO348" s="1" t="b">
        <v>0</v>
      </c>
    </row>
    <row r="349" spans="1:67" ht="15.75" customHeight="1">
      <c r="A349" s="1">
        <v>347</v>
      </c>
      <c r="B349" s="1">
        <v>838</v>
      </c>
      <c r="C349" s="1">
        <v>155317</v>
      </c>
      <c r="D349" s="1" t="s">
        <v>1044</v>
      </c>
      <c r="E349" s="1" t="s">
        <v>1045</v>
      </c>
      <c r="F349" s="1" t="s">
        <v>1046</v>
      </c>
      <c r="G349" s="1" t="s">
        <v>1033</v>
      </c>
      <c r="H349" s="1">
        <v>66045</v>
      </c>
      <c r="I349" s="1" t="s">
        <v>834</v>
      </c>
      <c r="J349" s="1" t="s">
        <v>835</v>
      </c>
      <c r="K349" s="8" t="s">
        <v>1047</v>
      </c>
      <c r="L349" s="1">
        <v>-95.247567000000004</v>
      </c>
      <c r="M349" s="1">
        <v>38.958548999999998</v>
      </c>
      <c r="N349" s="1">
        <v>-95.247567000000004</v>
      </c>
      <c r="O349" s="1">
        <v>38.958548999999998</v>
      </c>
      <c r="P349" s="1">
        <v>10824</v>
      </c>
      <c r="Q349" s="1">
        <v>25306</v>
      </c>
      <c r="R349" s="1">
        <v>41074</v>
      </c>
      <c r="S349" s="1">
        <v>25306</v>
      </c>
      <c r="T349" s="1">
        <v>41074</v>
      </c>
      <c r="U349" s="1">
        <v>15030</v>
      </c>
      <c r="V349" s="1">
        <v>30798</v>
      </c>
      <c r="W349" s="1">
        <v>2</v>
      </c>
      <c r="X349" s="1">
        <v>2</v>
      </c>
      <c r="Y349" s="1">
        <v>4</v>
      </c>
      <c r="Z349" s="1">
        <v>1</v>
      </c>
      <c r="AA349" s="1">
        <v>1</v>
      </c>
      <c r="AB349" s="1">
        <v>93</v>
      </c>
      <c r="AC349" s="1">
        <v>19262</v>
      </c>
      <c r="AD349" s="1" t="s">
        <v>73</v>
      </c>
      <c r="AE349" s="1" t="b">
        <v>0</v>
      </c>
      <c r="AF349" s="1" t="s">
        <v>1051</v>
      </c>
      <c r="AG349" s="1" t="s">
        <v>89</v>
      </c>
      <c r="AH349" s="1" t="s">
        <v>90</v>
      </c>
      <c r="AI349" s="1" t="s">
        <v>405</v>
      </c>
      <c r="AJ349" s="1" t="s">
        <v>89</v>
      </c>
      <c r="AK349" s="1" t="s">
        <v>179</v>
      </c>
      <c r="AL349" s="1" t="s">
        <v>179</v>
      </c>
      <c r="AM349" s="1" t="s">
        <v>100</v>
      </c>
      <c r="AN349" s="1" t="b">
        <v>0</v>
      </c>
      <c r="AO349" s="10" t="s">
        <v>1052</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t="b">
        <v>0</v>
      </c>
      <c r="BI349" s="1" t="b">
        <v>1</v>
      </c>
      <c r="BJ349" s="1">
        <v>5</v>
      </c>
      <c r="BK349" s="1" t="s">
        <v>89</v>
      </c>
      <c r="BL349" s="1">
        <v>253</v>
      </c>
      <c r="BM349" s="1">
        <v>253</v>
      </c>
      <c r="BN349" s="1">
        <v>0</v>
      </c>
      <c r="BO349" s="1" t="b">
        <v>0</v>
      </c>
    </row>
    <row r="350" spans="1:67" ht="15.75" customHeight="1">
      <c r="A350" s="1">
        <v>348</v>
      </c>
      <c r="B350" s="1">
        <v>839</v>
      </c>
      <c r="C350" s="1">
        <v>155317</v>
      </c>
      <c r="D350" s="1" t="s">
        <v>1044</v>
      </c>
      <c r="E350" s="1" t="s">
        <v>1045</v>
      </c>
      <c r="F350" s="1" t="s">
        <v>1046</v>
      </c>
      <c r="G350" s="1" t="s">
        <v>1033</v>
      </c>
      <c r="H350" s="1">
        <v>66045</v>
      </c>
      <c r="I350" s="1" t="s">
        <v>834</v>
      </c>
      <c r="J350" s="1" t="s">
        <v>835</v>
      </c>
      <c r="K350" s="8" t="s">
        <v>1047</v>
      </c>
      <c r="L350" s="1">
        <v>-95.247567000000004</v>
      </c>
      <c r="M350" s="1">
        <v>38.958548999999998</v>
      </c>
      <c r="N350" s="1">
        <v>-95.247567000000004</v>
      </c>
      <c r="O350" s="1">
        <v>38.958548999999998</v>
      </c>
      <c r="P350" s="1">
        <v>10824</v>
      </c>
      <c r="Q350" s="1">
        <v>25306</v>
      </c>
      <c r="R350" s="1">
        <v>41074</v>
      </c>
      <c r="S350" s="1">
        <v>25306</v>
      </c>
      <c r="T350" s="1">
        <v>41074</v>
      </c>
      <c r="U350" s="1">
        <v>15030</v>
      </c>
      <c r="V350" s="1">
        <v>30798</v>
      </c>
      <c r="W350" s="1">
        <v>2</v>
      </c>
      <c r="X350" s="1">
        <v>2</v>
      </c>
      <c r="Y350" s="1">
        <v>4</v>
      </c>
      <c r="Z350" s="1">
        <v>1</v>
      </c>
      <c r="AA350" s="1">
        <v>1</v>
      </c>
      <c r="AB350" s="1">
        <v>93</v>
      </c>
      <c r="AC350" s="1">
        <v>19262</v>
      </c>
      <c r="AD350" s="1" t="s">
        <v>73</v>
      </c>
      <c r="AE350" s="1" t="b">
        <v>0</v>
      </c>
      <c r="AF350" s="1" t="s">
        <v>1051</v>
      </c>
      <c r="AG350" s="1" t="s">
        <v>248</v>
      </c>
      <c r="AH350" s="1" t="s">
        <v>90</v>
      </c>
      <c r="AI350" s="1" t="s">
        <v>926</v>
      </c>
      <c r="AJ350" s="1" t="s">
        <v>109</v>
      </c>
      <c r="AK350" s="1" t="s">
        <v>83</v>
      </c>
      <c r="AL350" s="9" t="s">
        <v>110</v>
      </c>
      <c r="AM350" s="1" t="s">
        <v>100</v>
      </c>
      <c r="AN350" s="1" t="b">
        <v>0</v>
      </c>
      <c r="AO350" s="10" t="s">
        <v>1053</v>
      </c>
      <c r="AP350" s="1">
        <v>1</v>
      </c>
      <c r="AQ350" s="1">
        <v>0</v>
      </c>
      <c r="AR350" s="1">
        <v>0</v>
      </c>
      <c r="AS350" s="1">
        <v>0</v>
      </c>
      <c r="AT350" s="1">
        <v>0</v>
      </c>
      <c r="AU350" s="1">
        <v>0</v>
      </c>
      <c r="AV350" s="1">
        <v>0</v>
      </c>
      <c r="AW350" s="1">
        <v>0</v>
      </c>
      <c r="AX350" s="1">
        <v>0</v>
      </c>
      <c r="AY350" s="1">
        <v>0</v>
      </c>
      <c r="AZ350" s="1">
        <v>0</v>
      </c>
      <c r="BA350" s="1">
        <v>0</v>
      </c>
      <c r="BB350" s="1">
        <v>0</v>
      </c>
      <c r="BC350" s="1">
        <v>0</v>
      </c>
      <c r="BD350" s="1">
        <v>1</v>
      </c>
      <c r="BE350" s="1">
        <v>0</v>
      </c>
      <c r="BF350" s="1">
        <v>0</v>
      </c>
      <c r="BG350" s="1">
        <v>0</v>
      </c>
      <c r="BH350" s="1" t="b">
        <v>0</v>
      </c>
      <c r="BI350" s="1" t="b">
        <v>1</v>
      </c>
      <c r="BJ350" s="1">
        <v>5</v>
      </c>
      <c r="BK350" s="1" t="s">
        <v>109</v>
      </c>
      <c r="BL350" s="1">
        <v>253</v>
      </c>
      <c r="BM350" s="1">
        <v>253</v>
      </c>
      <c r="BN350" s="1">
        <v>0</v>
      </c>
      <c r="BO350" s="1" t="b">
        <v>0</v>
      </c>
    </row>
    <row r="351" spans="1:67" ht="15.75" customHeight="1">
      <c r="A351" s="1">
        <v>349</v>
      </c>
      <c r="B351" s="1">
        <v>840</v>
      </c>
      <c r="C351" s="1">
        <v>157085</v>
      </c>
      <c r="D351" s="1" t="s">
        <v>1054</v>
      </c>
      <c r="E351" s="1" t="s">
        <v>1055</v>
      </c>
      <c r="F351" s="1" t="s">
        <v>1056</v>
      </c>
      <c r="G351" s="1" t="s">
        <v>1057</v>
      </c>
      <c r="H351" s="1" t="s">
        <v>1058</v>
      </c>
      <c r="I351" s="1" t="s">
        <v>70</v>
      </c>
      <c r="J351" s="1" t="s">
        <v>71</v>
      </c>
      <c r="K351" s="8" t="s">
        <v>1059</v>
      </c>
      <c r="L351" s="1">
        <v>-84.504746999999995</v>
      </c>
      <c r="M351" s="1">
        <v>38.038910999999999</v>
      </c>
      <c r="N351" s="1">
        <v>-84.504746999999995</v>
      </c>
      <c r="O351" s="1">
        <v>38.038910999999999</v>
      </c>
      <c r="P351" s="1">
        <v>11942</v>
      </c>
      <c r="Q351" s="1">
        <v>29530</v>
      </c>
      <c r="R351" s="1">
        <v>45634</v>
      </c>
      <c r="S351" s="1">
        <v>29530</v>
      </c>
      <c r="T351" s="1">
        <v>45634</v>
      </c>
      <c r="U351" s="1">
        <v>16672</v>
      </c>
      <c r="V351" s="1">
        <v>32776</v>
      </c>
      <c r="W351" s="1">
        <v>2</v>
      </c>
      <c r="X351" s="1">
        <v>2</v>
      </c>
      <c r="Y351" s="1">
        <v>5</v>
      </c>
      <c r="Z351" s="1">
        <v>1</v>
      </c>
      <c r="AA351" s="1">
        <v>1</v>
      </c>
      <c r="AB351" s="1">
        <v>91</v>
      </c>
      <c r="AC351" s="1">
        <v>22621</v>
      </c>
      <c r="AD351" s="1" t="s">
        <v>73</v>
      </c>
      <c r="AE351" s="1" t="b">
        <v>1</v>
      </c>
      <c r="AF351" s="1" t="s">
        <v>739</v>
      </c>
      <c r="AG351" s="12" t="s">
        <v>224</v>
      </c>
      <c r="AH351" s="1" t="s">
        <v>159</v>
      </c>
      <c r="AI351" s="1" t="s">
        <v>700</v>
      </c>
      <c r="AJ351" s="1" t="s">
        <v>224</v>
      </c>
      <c r="AK351" s="1" t="s">
        <v>79</v>
      </c>
      <c r="AL351" s="1" t="s">
        <v>36</v>
      </c>
      <c r="AM351" s="1" t="s">
        <v>528</v>
      </c>
      <c r="AN351" s="1" t="b">
        <v>0</v>
      </c>
      <c r="AO351" s="10" t="s">
        <v>1060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t="b">
        <v>1</v>
      </c>
      <c r="BI351" s="1" t="b">
        <v>0</v>
      </c>
      <c r="BJ351" s="1">
        <v>9</v>
      </c>
      <c r="BK351" s="1" t="s">
        <v>117</v>
      </c>
      <c r="BL351" s="1">
        <v>363</v>
      </c>
      <c r="BM351" s="1">
        <v>363</v>
      </c>
      <c r="BN351" s="1">
        <v>0</v>
      </c>
      <c r="BO351" s="1" t="b">
        <v>0</v>
      </c>
    </row>
    <row r="352" spans="1:67" ht="15.75" customHeight="1">
      <c r="A352" s="1">
        <v>350</v>
      </c>
      <c r="B352" s="1">
        <v>841</v>
      </c>
      <c r="C352" s="1">
        <v>157085</v>
      </c>
      <c r="D352" s="1" t="s">
        <v>1054</v>
      </c>
      <c r="E352" s="1" t="s">
        <v>1055</v>
      </c>
      <c r="F352" s="1" t="s">
        <v>1056</v>
      </c>
      <c r="G352" s="1" t="s">
        <v>1057</v>
      </c>
      <c r="H352" s="1" t="s">
        <v>1058</v>
      </c>
      <c r="I352" s="1" t="s">
        <v>70</v>
      </c>
      <c r="J352" s="1" t="s">
        <v>71</v>
      </c>
      <c r="K352" s="8" t="s">
        <v>1059</v>
      </c>
      <c r="L352" s="1">
        <v>-84.504746999999995</v>
      </c>
      <c r="M352" s="1">
        <v>38.038910999999999</v>
      </c>
      <c r="N352" s="1">
        <v>-84.504746999999995</v>
      </c>
      <c r="O352" s="1">
        <v>38.038910999999999</v>
      </c>
      <c r="P352" s="1">
        <v>11942</v>
      </c>
      <c r="Q352" s="1">
        <v>29530</v>
      </c>
      <c r="R352" s="1">
        <v>45634</v>
      </c>
      <c r="S352" s="1">
        <v>29530</v>
      </c>
      <c r="T352" s="1">
        <v>45634</v>
      </c>
      <c r="U352" s="1">
        <v>16672</v>
      </c>
      <c r="V352" s="1">
        <v>32776</v>
      </c>
      <c r="W352" s="1">
        <v>2</v>
      </c>
      <c r="X352" s="1">
        <v>2</v>
      </c>
      <c r="Y352" s="1">
        <v>5</v>
      </c>
      <c r="Z352" s="1">
        <v>1</v>
      </c>
      <c r="AA352" s="1">
        <v>1</v>
      </c>
      <c r="AB352" s="1">
        <v>91</v>
      </c>
      <c r="AC352" s="1">
        <v>22621</v>
      </c>
      <c r="AD352" s="1" t="s">
        <v>73</v>
      </c>
      <c r="AE352" s="1" t="b">
        <v>1</v>
      </c>
      <c r="AF352" s="1" t="s">
        <v>739</v>
      </c>
      <c r="AG352" s="12" t="s">
        <v>224</v>
      </c>
      <c r="AH352" s="1" t="s">
        <v>159</v>
      </c>
      <c r="AI352" s="1" t="s">
        <v>1061</v>
      </c>
      <c r="AJ352" s="1" t="s">
        <v>224</v>
      </c>
      <c r="AK352" s="13" t="s">
        <v>225</v>
      </c>
      <c r="AL352" s="13" t="s">
        <v>225</v>
      </c>
      <c r="AM352" s="1" t="s">
        <v>100</v>
      </c>
      <c r="AN352" s="1" t="b">
        <v>0</v>
      </c>
      <c r="AO352" s="10" t="s">
        <v>1062</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t="b">
        <v>0</v>
      </c>
      <c r="BI352" s="1" t="b">
        <v>0</v>
      </c>
      <c r="BJ352" s="1">
        <v>9</v>
      </c>
      <c r="BK352" s="1" t="s">
        <v>117</v>
      </c>
      <c r="BL352" s="1">
        <v>363</v>
      </c>
      <c r="BM352" s="1">
        <v>363</v>
      </c>
      <c r="BN352" s="1">
        <v>0</v>
      </c>
      <c r="BO352" s="1" t="b">
        <v>0</v>
      </c>
    </row>
    <row r="353" spans="1:67" ht="15.75" customHeight="1">
      <c r="A353" s="1">
        <v>351</v>
      </c>
      <c r="B353" s="1">
        <v>842</v>
      </c>
      <c r="C353" s="1">
        <v>157085</v>
      </c>
      <c r="D353" s="1" t="s">
        <v>1054</v>
      </c>
      <c r="E353" s="1" t="s">
        <v>1055</v>
      </c>
      <c r="F353" s="1" t="s">
        <v>1056</v>
      </c>
      <c r="G353" s="1" t="s">
        <v>1057</v>
      </c>
      <c r="H353" s="1" t="s">
        <v>1058</v>
      </c>
      <c r="I353" s="1" t="s">
        <v>70</v>
      </c>
      <c r="J353" s="1" t="s">
        <v>71</v>
      </c>
      <c r="K353" s="8" t="s">
        <v>1059</v>
      </c>
      <c r="L353" s="1">
        <v>-84.504746999999995</v>
      </c>
      <c r="M353" s="1">
        <v>38.038910999999999</v>
      </c>
      <c r="N353" s="1">
        <v>-84.504746999999995</v>
      </c>
      <c r="O353" s="1">
        <v>38.038910999999999</v>
      </c>
      <c r="P353" s="1">
        <v>11942</v>
      </c>
      <c r="Q353" s="1">
        <v>29530</v>
      </c>
      <c r="R353" s="1">
        <v>45634</v>
      </c>
      <c r="S353" s="1">
        <v>29530</v>
      </c>
      <c r="T353" s="1">
        <v>45634</v>
      </c>
      <c r="U353" s="1">
        <v>16672</v>
      </c>
      <c r="V353" s="1">
        <v>32776</v>
      </c>
      <c r="W353" s="1">
        <v>2</v>
      </c>
      <c r="X353" s="1">
        <v>2</v>
      </c>
      <c r="Y353" s="1">
        <v>5</v>
      </c>
      <c r="Z353" s="1">
        <v>1</v>
      </c>
      <c r="AA353" s="1">
        <v>1</v>
      </c>
      <c r="AB353" s="1">
        <v>91</v>
      </c>
      <c r="AC353" s="1">
        <v>22621</v>
      </c>
      <c r="AD353" s="1" t="s">
        <v>73</v>
      </c>
      <c r="AE353" s="1" t="b">
        <v>1</v>
      </c>
      <c r="AF353" s="1" t="s">
        <v>739</v>
      </c>
      <c r="AG353" s="12" t="s">
        <v>224</v>
      </c>
      <c r="AH353" s="1" t="s">
        <v>159</v>
      </c>
      <c r="AI353" s="1" t="s">
        <v>1063</v>
      </c>
      <c r="AJ353" s="1" t="s">
        <v>224</v>
      </c>
      <c r="AK353" s="13" t="s">
        <v>225</v>
      </c>
      <c r="AL353" s="13" t="s">
        <v>225</v>
      </c>
      <c r="AM353" s="1" t="s">
        <v>100</v>
      </c>
      <c r="AN353" s="1" t="b">
        <v>0</v>
      </c>
      <c r="AO353" s="10" t="s">
        <v>1062</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t="b">
        <v>0</v>
      </c>
      <c r="BI353" s="1" t="b">
        <v>0</v>
      </c>
      <c r="BJ353" s="1">
        <v>9</v>
      </c>
      <c r="BK353" s="1" t="s">
        <v>117</v>
      </c>
      <c r="BL353" s="1">
        <v>363</v>
      </c>
      <c r="BM353" s="1">
        <v>363</v>
      </c>
      <c r="BN353" s="1">
        <v>0</v>
      </c>
      <c r="BO353" s="1" t="b">
        <v>0</v>
      </c>
    </row>
    <row r="354" spans="1:67" ht="15.75" customHeight="1">
      <c r="A354" s="1">
        <v>352</v>
      </c>
      <c r="B354" s="1">
        <v>843</v>
      </c>
      <c r="C354" s="1">
        <v>157085</v>
      </c>
      <c r="D354" s="1" t="s">
        <v>1054</v>
      </c>
      <c r="E354" s="1" t="s">
        <v>1055</v>
      </c>
      <c r="F354" s="1" t="s">
        <v>1056</v>
      </c>
      <c r="G354" s="1" t="s">
        <v>1057</v>
      </c>
      <c r="H354" s="1" t="s">
        <v>1058</v>
      </c>
      <c r="I354" s="1" t="s">
        <v>70</v>
      </c>
      <c r="J354" s="1" t="s">
        <v>71</v>
      </c>
      <c r="K354" s="8" t="s">
        <v>1059</v>
      </c>
      <c r="L354" s="1">
        <v>-84.504746999999995</v>
      </c>
      <c r="M354" s="1">
        <v>38.038910999999999</v>
      </c>
      <c r="N354" s="1">
        <v>-84.504746999999995</v>
      </c>
      <c r="O354" s="1">
        <v>38.038910999999999</v>
      </c>
      <c r="P354" s="1">
        <v>11942</v>
      </c>
      <c r="Q354" s="1">
        <v>29530</v>
      </c>
      <c r="R354" s="1">
        <v>45634</v>
      </c>
      <c r="S354" s="1">
        <v>29530</v>
      </c>
      <c r="T354" s="1">
        <v>45634</v>
      </c>
      <c r="U354" s="1">
        <v>16672</v>
      </c>
      <c r="V354" s="1">
        <v>32776</v>
      </c>
      <c r="W354" s="1">
        <v>2</v>
      </c>
      <c r="X354" s="1">
        <v>2</v>
      </c>
      <c r="Y354" s="1">
        <v>5</v>
      </c>
      <c r="Z354" s="1">
        <v>1</v>
      </c>
      <c r="AA354" s="1">
        <v>1</v>
      </c>
      <c r="AB354" s="1">
        <v>91</v>
      </c>
      <c r="AC354" s="1">
        <v>22621</v>
      </c>
      <c r="AD354" s="1" t="s">
        <v>73</v>
      </c>
      <c r="AE354" s="1" t="b">
        <v>0</v>
      </c>
      <c r="AF354" s="1" t="s">
        <v>739</v>
      </c>
      <c r="AG354" s="1" t="s">
        <v>89</v>
      </c>
      <c r="AH354" s="1" t="s">
        <v>159</v>
      </c>
      <c r="AI354" s="1" t="s">
        <v>258</v>
      </c>
      <c r="AJ354" s="1" t="s">
        <v>89</v>
      </c>
      <c r="AK354" s="1" t="s">
        <v>83</v>
      </c>
      <c r="AL354" s="1" t="s">
        <v>110</v>
      </c>
      <c r="AM354" s="1" t="s">
        <v>100</v>
      </c>
      <c r="AN354" s="1" t="b">
        <v>0</v>
      </c>
      <c r="AO354" s="10" t="s">
        <v>1064</v>
      </c>
      <c r="AP354" s="18">
        <v>0</v>
      </c>
      <c r="AQ354" s="18">
        <v>0</v>
      </c>
      <c r="AR354" s="18">
        <v>0</v>
      </c>
      <c r="AS354" s="18">
        <v>0</v>
      </c>
      <c r="AT354" s="18">
        <v>0</v>
      </c>
      <c r="AU354" s="18">
        <v>0</v>
      </c>
      <c r="AV354" s="18">
        <v>0</v>
      </c>
      <c r="AW354" s="18">
        <v>0</v>
      </c>
      <c r="AX354" s="18">
        <v>0</v>
      </c>
      <c r="AY354" s="18">
        <v>0</v>
      </c>
      <c r="AZ354" s="18">
        <v>0</v>
      </c>
      <c r="BA354" s="18">
        <v>0</v>
      </c>
      <c r="BB354" s="18">
        <v>0</v>
      </c>
      <c r="BC354" s="18">
        <v>0</v>
      </c>
      <c r="BD354" s="18">
        <v>0</v>
      </c>
      <c r="BE354" s="18">
        <v>0</v>
      </c>
      <c r="BF354" s="18">
        <v>0</v>
      </c>
      <c r="BG354" s="18">
        <v>0</v>
      </c>
      <c r="BH354" s="1" t="b">
        <v>0</v>
      </c>
      <c r="BI354" s="1" t="b">
        <v>0</v>
      </c>
      <c r="BJ354" s="1">
        <v>9</v>
      </c>
      <c r="BK354" s="1" t="s">
        <v>89</v>
      </c>
      <c r="BL354" s="1">
        <v>363</v>
      </c>
      <c r="BM354" s="1">
        <v>363</v>
      </c>
      <c r="BN354" s="1">
        <v>0</v>
      </c>
      <c r="BO354" s="1" t="b">
        <v>0</v>
      </c>
    </row>
    <row r="355" spans="1:67" ht="15.75" customHeight="1">
      <c r="A355" s="1">
        <v>353</v>
      </c>
      <c r="B355" s="1">
        <v>844</v>
      </c>
      <c r="C355" s="1">
        <v>157085</v>
      </c>
      <c r="D355" s="1" t="s">
        <v>1054</v>
      </c>
      <c r="E355" s="1" t="s">
        <v>1055</v>
      </c>
      <c r="F355" s="1" t="s">
        <v>1056</v>
      </c>
      <c r="G355" s="1" t="s">
        <v>1057</v>
      </c>
      <c r="H355" s="1" t="s">
        <v>1058</v>
      </c>
      <c r="I355" s="1" t="s">
        <v>70</v>
      </c>
      <c r="J355" s="1" t="s">
        <v>71</v>
      </c>
      <c r="K355" s="8" t="s">
        <v>1059</v>
      </c>
      <c r="L355" s="1">
        <v>-84.504746999999995</v>
      </c>
      <c r="M355" s="1">
        <v>38.038910999999999</v>
      </c>
      <c r="N355" s="1">
        <v>-84.504746999999995</v>
      </c>
      <c r="O355" s="1">
        <v>38.038910999999999</v>
      </c>
      <c r="P355" s="1">
        <v>11942</v>
      </c>
      <c r="Q355" s="1">
        <v>29530</v>
      </c>
      <c r="R355" s="1">
        <v>45634</v>
      </c>
      <c r="S355" s="1">
        <v>29530</v>
      </c>
      <c r="T355" s="1">
        <v>45634</v>
      </c>
      <c r="U355" s="1">
        <v>16672</v>
      </c>
      <c r="V355" s="1">
        <v>32776</v>
      </c>
      <c r="W355" s="1">
        <v>2</v>
      </c>
      <c r="X355" s="1">
        <v>2</v>
      </c>
      <c r="Y355" s="1">
        <v>5</v>
      </c>
      <c r="Z355" s="1">
        <v>1</v>
      </c>
      <c r="AA355" s="1">
        <v>1</v>
      </c>
      <c r="AB355" s="1">
        <v>91</v>
      </c>
      <c r="AC355" s="1">
        <v>22621</v>
      </c>
      <c r="AD355" s="1" t="s">
        <v>73</v>
      </c>
      <c r="AE355" s="1" t="b">
        <v>0</v>
      </c>
      <c r="AF355" s="1" t="s">
        <v>739</v>
      </c>
      <c r="AG355" s="1" t="s">
        <v>89</v>
      </c>
      <c r="AH355" s="1" t="s">
        <v>159</v>
      </c>
      <c r="AI355" s="1" t="s">
        <v>172</v>
      </c>
      <c r="AJ355" s="1" t="s">
        <v>89</v>
      </c>
      <c r="AK355" s="1" t="s">
        <v>79</v>
      </c>
      <c r="AL355" s="1" t="s">
        <v>36</v>
      </c>
      <c r="AM355" s="1" t="s">
        <v>92</v>
      </c>
      <c r="AN355" s="1" t="b">
        <v>0</v>
      </c>
      <c r="AO355" s="10" t="s">
        <v>1064</v>
      </c>
      <c r="AP355" s="18">
        <v>0</v>
      </c>
      <c r="AQ355" s="18">
        <v>0</v>
      </c>
      <c r="AR355" s="18">
        <v>0</v>
      </c>
      <c r="AS355" s="18">
        <v>0</v>
      </c>
      <c r="AT355" s="18">
        <v>0</v>
      </c>
      <c r="AU355" s="18">
        <v>0</v>
      </c>
      <c r="AV355" s="18">
        <v>0</v>
      </c>
      <c r="AW355" s="18">
        <v>0</v>
      </c>
      <c r="AX355" s="18">
        <v>0</v>
      </c>
      <c r="AY355" s="18">
        <v>0</v>
      </c>
      <c r="AZ355" s="18">
        <v>0</v>
      </c>
      <c r="BA355" s="18">
        <v>0</v>
      </c>
      <c r="BB355" s="18">
        <v>0</v>
      </c>
      <c r="BC355" s="18">
        <v>0</v>
      </c>
      <c r="BD355" s="18">
        <v>0</v>
      </c>
      <c r="BE355" s="18">
        <v>0</v>
      </c>
      <c r="BF355" s="18">
        <v>0</v>
      </c>
      <c r="BG355" s="18">
        <v>0</v>
      </c>
      <c r="BH355" s="1" t="b">
        <v>1</v>
      </c>
      <c r="BI355" s="1" t="b">
        <v>0</v>
      </c>
      <c r="BJ355" s="1">
        <v>9</v>
      </c>
      <c r="BK355" s="1" t="s">
        <v>89</v>
      </c>
      <c r="BL355" s="1">
        <v>363</v>
      </c>
      <c r="BM355" s="1">
        <v>363</v>
      </c>
      <c r="BN355" s="1">
        <v>0</v>
      </c>
      <c r="BO355" s="1" t="b">
        <v>0</v>
      </c>
    </row>
    <row r="356" spans="1:67" ht="15.75" customHeight="1">
      <c r="A356" s="1">
        <v>354</v>
      </c>
      <c r="B356" s="1">
        <v>845</v>
      </c>
      <c r="C356" s="1">
        <v>157085</v>
      </c>
      <c r="D356" s="1" t="s">
        <v>1054</v>
      </c>
      <c r="E356" s="1" t="s">
        <v>1055</v>
      </c>
      <c r="F356" s="1" t="s">
        <v>1056</v>
      </c>
      <c r="G356" s="1" t="s">
        <v>1057</v>
      </c>
      <c r="H356" s="1" t="s">
        <v>1058</v>
      </c>
      <c r="I356" s="1" t="s">
        <v>70</v>
      </c>
      <c r="J356" s="1" t="s">
        <v>71</v>
      </c>
      <c r="K356" s="8" t="s">
        <v>1059</v>
      </c>
      <c r="L356" s="1">
        <v>-84.504746999999995</v>
      </c>
      <c r="M356" s="1">
        <v>38.038910999999999</v>
      </c>
      <c r="N356" s="1">
        <v>-84.504746999999995</v>
      </c>
      <c r="O356" s="1">
        <v>38.038910999999999</v>
      </c>
      <c r="P356" s="1">
        <v>11942</v>
      </c>
      <c r="Q356" s="1">
        <v>29530</v>
      </c>
      <c r="R356" s="1">
        <v>45634</v>
      </c>
      <c r="S356" s="1">
        <v>29530</v>
      </c>
      <c r="T356" s="1">
        <v>45634</v>
      </c>
      <c r="U356" s="1">
        <v>16672</v>
      </c>
      <c r="V356" s="1">
        <v>32776</v>
      </c>
      <c r="W356" s="1">
        <v>2</v>
      </c>
      <c r="X356" s="1">
        <v>2</v>
      </c>
      <c r="Y356" s="1">
        <v>5</v>
      </c>
      <c r="Z356" s="1">
        <v>1</v>
      </c>
      <c r="AA356" s="1">
        <v>1</v>
      </c>
      <c r="AB356" s="1">
        <v>91</v>
      </c>
      <c r="AC356" s="1">
        <v>22621</v>
      </c>
      <c r="AD356" s="1" t="s">
        <v>73</v>
      </c>
      <c r="AE356" s="1" t="b">
        <v>0</v>
      </c>
      <c r="AF356" s="1" t="s">
        <v>739</v>
      </c>
      <c r="AG356" s="1" t="s">
        <v>1065</v>
      </c>
      <c r="AH356" s="1" t="s">
        <v>159</v>
      </c>
      <c r="AI356" s="1" t="s">
        <v>1066</v>
      </c>
      <c r="AJ356" s="1" t="s">
        <v>109</v>
      </c>
      <c r="AK356" s="1" t="s">
        <v>83</v>
      </c>
      <c r="AL356" s="1" t="s">
        <v>36</v>
      </c>
      <c r="AM356" s="1" t="s">
        <v>144</v>
      </c>
      <c r="AN356" s="1" t="b">
        <v>0</v>
      </c>
      <c r="AO356" s="10" t="s">
        <v>1067</v>
      </c>
      <c r="AP356" s="18">
        <v>0</v>
      </c>
      <c r="AQ356" s="18">
        <v>0</v>
      </c>
      <c r="AR356" s="18">
        <v>0</v>
      </c>
      <c r="AS356" s="18">
        <v>0</v>
      </c>
      <c r="AT356" s="18">
        <v>0</v>
      </c>
      <c r="AU356" s="18">
        <v>0</v>
      </c>
      <c r="AV356" s="18">
        <v>0</v>
      </c>
      <c r="AW356" s="18">
        <v>0</v>
      </c>
      <c r="AX356" s="18">
        <v>0</v>
      </c>
      <c r="AY356" s="18">
        <v>0</v>
      </c>
      <c r="AZ356" s="18">
        <v>0</v>
      </c>
      <c r="BA356" s="18">
        <v>0</v>
      </c>
      <c r="BB356" s="18">
        <v>0</v>
      </c>
      <c r="BC356" s="18">
        <v>0</v>
      </c>
      <c r="BD356" s="18">
        <v>0</v>
      </c>
      <c r="BE356" s="18">
        <v>0</v>
      </c>
      <c r="BF356" s="18">
        <v>0</v>
      </c>
      <c r="BG356" s="18">
        <v>0</v>
      </c>
      <c r="BH356" s="1" t="b">
        <v>1</v>
      </c>
      <c r="BI356" s="1" t="b">
        <v>0</v>
      </c>
      <c r="BJ356" s="1">
        <v>9</v>
      </c>
      <c r="BK356" s="1" t="s">
        <v>109</v>
      </c>
      <c r="BL356" s="1">
        <v>363</v>
      </c>
      <c r="BM356" s="1">
        <v>363</v>
      </c>
      <c r="BN356" s="1">
        <v>0</v>
      </c>
      <c r="BO356" s="1" t="b">
        <v>0</v>
      </c>
    </row>
    <row r="357" spans="1:67" ht="15.75" customHeight="1">
      <c r="A357" s="1">
        <v>355</v>
      </c>
      <c r="B357" s="1">
        <v>846</v>
      </c>
      <c r="C357" s="1">
        <v>157085</v>
      </c>
      <c r="D357" s="1" t="s">
        <v>1054</v>
      </c>
      <c r="E357" s="1" t="s">
        <v>1055</v>
      </c>
      <c r="F357" s="1" t="s">
        <v>1056</v>
      </c>
      <c r="G357" s="1" t="s">
        <v>1057</v>
      </c>
      <c r="H357" s="1" t="s">
        <v>1058</v>
      </c>
      <c r="I357" s="1" t="s">
        <v>70</v>
      </c>
      <c r="J357" s="1" t="s">
        <v>71</v>
      </c>
      <c r="K357" s="8" t="s">
        <v>1059</v>
      </c>
      <c r="L357" s="1">
        <v>-84.504746999999995</v>
      </c>
      <c r="M357" s="1">
        <v>38.038910999999999</v>
      </c>
      <c r="N357" s="1">
        <v>-84.504746999999995</v>
      </c>
      <c r="O357" s="1">
        <v>38.038910999999999</v>
      </c>
      <c r="P357" s="1">
        <v>11942</v>
      </c>
      <c r="Q357" s="1">
        <v>29530</v>
      </c>
      <c r="R357" s="1">
        <v>45634</v>
      </c>
      <c r="S357" s="1">
        <v>29530</v>
      </c>
      <c r="T357" s="1">
        <v>45634</v>
      </c>
      <c r="U357" s="1">
        <v>16672</v>
      </c>
      <c r="V357" s="1">
        <v>32776</v>
      </c>
      <c r="W357" s="1">
        <v>2</v>
      </c>
      <c r="X357" s="1">
        <v>2</v>
      </c>
      <c r="Y357" s="1">
        <v>5</v>
      </c>
      <c r="Z357" s="1">
        <v>1</v>
      </c>
      <c r="AA357" s="1">
        <v>1</v>
      </c>
      <c r="AB357" s="1">
        <v>91</v>
      </c>
      <c r="AC357" s="1">
        <v>22621</v>
      </c>
      <c r="AD357" s="1" t="s">
        <v>73</v>
      </c>
      <c r="AE357" s="1" t="b">
        <v>0</v>
      </c>
      <c r="AF357" s="1" t="s">
        <v>739</v>
      </c>
      <c r="AG357" s="1" t="s">
        <v>1065</v>
      </c>
      <c r="AH357" s="1" t="s">
        <v>159</v>
      </c>
      <c r="AI357" s="12" t="s">
        <v>1068</v>
      </c>
      <c r="AJ357" s="1" t="s">
        <v>109</v>
      </c>
      <c r="AK357" s="1" t="s">
        <v>79</v>
      </c>
      <c r="AL357" s="1" t="s">
        <v>206</v>
      </c>
      <c r="AM357" s="1" t="s">
        <v>100</v>
      </c>
      <c r="AN357" s="1" t="b">
        <v>0</v>
      </c>
      <c r="AO357" s="10" t="s">
        <v>1067</v>
      </c>
      <c r="AP357" s="18">
        <v>0</v>
      </c>
      <c r="AQ357" s="18">
        <v>0</v>
      </c>
      <c r="AR357" s="18">
        <v>0</v>
      </c>
      <c r="AS357" s="18">
        <v>0</v>
      </c>
      <c r="AT357" s="18">
        <v>0</v>
      </c>
      <c r="AU357" s="18">
        <v>0</v>
      </c>
      <c r="AV357" s="18">
        <v>0</v>
      </c>
      <c r="AW357" s="18">
        <v>0</v>
      </c>
      <c r="AX357" s="18">
        <v>0</v>
      </c>
      <c r="AY357" s="18">
        <v>0</v>
      </c>
      <c r="AZ357" s="18">
        <v>0</v>
      </c>
      <c r="BA357" s="18">
        <v>0</v>
      </c>
      <c r="BB357" s="18">
        <v>0</v>
      </c>
      <c r="BC357" s="18">
        <v>0</v>
      </c>
      <c r="BD357" s="18">
        <v>0</v>
      </c>
      <c r="BE357" s="18">
        <v>0</v>
      </c>
      <c r="BF357" s="18">
        <v>0</v>
      </c>
      <c r="BG357" s="18">
        <v>0</v>
      </c>
      <c r="BH357" s="1" t="b">
        <v>0</v>
      </c>
      <c r="BI357" s="1" t="b">
        <v>0</v>
      </c>
      <c r="BJ357" s="1">
        <v>9</v>
      </c>
      <c r="BK357" s="1" t="s">
        <v>109</v>
      </c>
      <c r="BL357" s="1">
        <v>363</v>
      </c>
      <c r="BM357" s="1">
        <v>363</v>
      </c>
      <c r="BN357" s="1">
        <v>0</v>
      </c>
      <c r="BO357" s="1" t="b">
        <v>0</v>
      </c>
    </row>
    <row r="358" spans="1:67" ht="15.75" customHeight="1">
      <c r="A358" s="1">
        <v>356</v>
      </c>
      <c r="B358" s="1">
        <v>847</v>
      </c>
      <c r="C358" s="1">
        <v>157085</v>
      </c>
      <c r="D358" s="1" t="s">
        <v>1054</v>
      </c>
      <c r="E358" s="1" t="s">
        <v>1055</v>
      </c>
      <c r="F358" s="1" t="s">
        <v>1056</v>
      </c>
      <c r="G358" s="1" t="s">
        <v>1057</v>
      </c>
      <c r="H358" s="1" t="s">
        <v>1058</v>
      </c>
      <c r="I358" s="1" t="s">
        <v>70</v>
      </c>
      <c r="J358" s="1" t="s">
        <v>71</v>
      </c>
      <c r="K358" s="8" t="s">
        <v>1059</v>
      </c>
      <c r="L358" s="1">
        <v>-84.504746999999995</v>
      </c>
      <c r="M358" s="1">
        <v>38.038910999999999</v>
      </c>
      <c r="N358" s="1">
        <v>-84.504746999999995</v>
      </c>
      <c r="O358" s="1">
        <v>38.038910999999999</v>
      </c>
      <c r="P358" s="1">
        <v>11942</v>
      </c>
      <c r="Q358" s="1">
        <v>29530</v>
      </c>
      <c r="R358" s="1">
        <v>45634</v>
      </c>
      <c r="S358" s="1">
        <v>29530</v>
      </c>
      <c r="T358" s="1">
        <v>45634</v>
      </c>
      <c r="U358" s="1">
        <v>16672</v>
      </c>
      <c r="V358" s="1">
        <v>32776</v>
      </c>
      <c r="W358" s="1">
        <v>2</v>
      </c>
      <c r="X358" s="1">
        <v>2</v>
      </c>
      <c r="Y358" s="1">
        <v>5</v>
      </c>
      <c r="Z358" s="1">
        <v>1</v>
      </c>
      <c r="AA358" s="1">
        <v>1</v>
      </c>
      <c r="AB358" s="1">
        <v>91</v>
      </c>
      <c r="AC358" s="1">
        <v>22621</v>
      </c>
      <c r="AD358" s="1" t="s">
        <v>73</v>
      </c>
      <c r="AE358" s="1" t="b">
        <v>0</v>
      </c>
      <c r="AF358" s="1" t="s">
        <v>739</v>
      </c>
      <c r="AG358" s="9" t="s">
        <v>1069</v>
      </c>
      <c r="AH358" s="1" t="s">
        <v>159</v>
      </c>
      <c r="AI358" s="1" t="s">
        <v>1070</v>
      </c>
      <c r="AJ358" s="1" t="s">
        <v>114</v>
      </c>
      <c r="AK358" s="1" t="s">
        <v>79</v>
      </c>
      <c r="AL358" s="1" t="s">
        <v>206</v>
      </c>
      <c r="AM358" s="1" t="s">
        <v>100</v>
      </c>
      <c r="AN358" s="1" t="b">
        <v>0</v>
      </c>
      <c r="AO358" s="10" t="s">
        <v>1071</v>
      </c>
      <c r="AP358" s="18">
        <v>0</v>
      </c>
      <c r="AQ358" s="18">
        <v>0</v>
      </c>
      <c r="AR358" s="18">
        <v>0</v>
      </c>
      <c r="AS358" s="18">
        <v>0</v>
      </c>
      <c r="AT358" s="18">
        <v>0</v>
      </c>
      <c r="AU358" s="18">
        <v>0</v>
      </c>
      <c r="AV358" s="18">
        <v>0</v>
      </c>
      <c r="AW358" s="18">
        <v>0</v>
      </c>
      <c r="AX358" s="18">
        <v>0</v>
      </c>
      <c r="AY358" s="18">
        <v>0</v>
      </c>
      <c r="AZ358" s="18">
        <v>0</v>
      </c>
      <c r="BA358" s="18">
        <v>0</v>
      </c>
      <c r="BB358" s="18">
        <v>0</v>
      </c>
      <c r="BC358" s="18">
        <v>0</v>
      </c>
      <c r="BD358" s="18">
        <v>0</v>
      </c>
      <c r="BE358" s="18">
        <v>0</v>
      </c>
      <c r="BF358" s="18">
        <v>0</v>
      </c>
      <c r="BG358" s="18">
        <v>0</v>
      </c>
      <c r="BH358" s="1" t="b">
        <v>0</v>
      </c>
      <c r="BI358" s="1" t="b">
        <v>0</v>
      </c>
      <c r="BJ358" s="1">
        <v>9</v>
      </c>
      <c r="BK358" s="1" t="s">
        <v>117</v>
      </c>
      <c r="BL358" s="1">
        <v>363</v>
      </c>
      <c r="BM358" s="1">
        <v>363</v>
      </c>
      <c r="BN358" s="1">
        <v>0</v>
      </c>
      <c r="BO358" s="1" t="b">
        <v>0</v>
      </c>
    </row>
    <row r="359" spans="1:67" ht="15.75" customHeight="1">
      <c r="A359" s="1">
        <v>357</v>
      </c>
      <c r="B359" s="1">
        <v>848</v>
      </c>
      <c r="C359" s="1">
        <v>157085</v>
      </c>
      <c r="D359" s="1" t="s">
        <v>1054</v>
      </c>
      <c r="E359" s="1" t="s">
        <v>1055</v>
      </c>
      <c r="F359" s="1" t="s">
        <v>1056</v>
      </c>
      <c r="G359" s="1" t="s">
        <v>1057</v>
      </c>
      <c r="H359" s="1" t="s">
        <v>1058</v>
      </c>
      <c r="I359" s="1" t="s">
        <v>70</v>
      </c>
      <c r="J359" s="1" t="s">
        <v>71</v>
      </c>
      <c r="K359" s="8" t="s">
        <v>1059</v>
      </c>
      <c r="L359" s="1">
        <v>-84.504746999999995</v>
      </c>
      <c r="M359" s="1">
        <v>38.038910999999999</v>
      </c>
      <c r="N359" s="1">
        <v>-84.504746999999995</v>
      </c>
      <c r="O359" s="1">
        <v>38.038910999999999</v>
      </c>
      <c r="P359" s="1">
        <v>11942</v>
      </c>
      <c r="Q359" s="1">
        <v>29530</v>
      </c>
      <c r="R359" s="1">
        <v>45634</v>
      </c>
      <c r="S359" s="1">
        <v>29530</v>
      </c>
      <c r="T359" s="1">
        <v>45634</v>
      </c>
      <c r="U359" s="1">
        <v>16672</v>
      </c>
      <c r="V359" s="1">
        <v>32776</v>
      </c>
      <c r="W359" s="1">
        <v>2</v>
      </c>
      <c r="X359" s="1">
        <v>2</v>
      </c>
      <c r="Y359" s="1">
        <v>5</v>
      </c>
      <c r="Z359" s="1">
        <v>1</v>
      </c>
      <c r="AA359" s="1">
        <v>1</v>
      </c>
      <c r="AB359" s="1">
        <v>91</v>
      </c>
      <c r="AC359" s="1">
        <v>22621</v>
      </c>
      <c r="AD359" s="1" t="s">
        <v>73</v>
      </c>
      <c r="AE359" s="1" t="b">
        <v>0</v>
      </c>
      <c r="AF359" s="1" t="s">
        <v>1072</v>
      </c>
      <c r="AG359" s="1" t="s">
        <v>94</v>
      </c>
      <c r="AH359" s="1" t="s">
        <v>76</v>
      </c>
      <c r="AI359" s="1" t="s">
        <v>194</v>
      </c>
      <c r="AJ359" s="1" t="s">
        <v>94</v>
      </c>
      <c r="AK359" s="1" t="s">
        <v>83</v>
      </c>
      <c r="AL359" s="1" t="s">
        <v>36</v>
      </c>
      <c r="AM359" s="1" t="s">
        <v>96</v>
      </c>
      <c r="AN359" s="1" t="b">
        <v>0</v>
      </c>
      <c r="AO359" s="10" t="s">
        <v>1073</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t="b">
        <v>1</v>
      </c>
      <c r="BI359" s="1" t="b">
        <v>0</v>
      </c>
      <c r="BJ359" s="1">
        <v>9</v>
      </c>
      <c r="BK359" s="1" t="s">
        <v>94</v>
      </c>
      <c r="BL359" s="1">
        <v>363</v>
      </c>
      <c r="BM359" s="1">
        <v>363</v>
      </c>
      <c r="BN359" s="1">
        <v>0</v>
      </c>
      <c r="BO359" s="1" t="b">
        <v>0</v>
      </c>
    </row>
    <row r="360" spans="1:67" ht="15.75" customHeight="1">
      <c r="A360" s="1">
        <v>358</v>
      </c>
      <c r="B360" s="1">
        <v>853</v>
      </c>
      <c r="C360" s="1">
        <v>157289</v>
      </c>
      <c r="D360" s="1" t="s">
        <v>1074</v>
      </c>
      <c r="E360" s="1" t="s">
        <v>1075</v>
      </c>
      <c r="F360" s="1" t="s">
        <v>1076</v>
      </c>
      <c r="G360" s="1" t="s">
        <v>1057</v>
      </c>
      <c r="H360" s="1" t="s">
        <v>1077</v>
      </c>
      <c r="I360" s="1" t="s">
        <v>70</v>
      </c>
      <c r="J360" s="1" t="s">
        <v>71</v>
      </c>
      <c r="K360" s="8" t="s">
        <v>1078</v>
      </c>
      <c r="L360" s="1">
        <v>-85.758842999999999</v>
      </c>
      <c r="M360" s="1">
        <v>38.215752000000002</v>
      </c>
      <c r="N360" s="1">
        <v>-85.758842999999999</v>
      </c>
      <c r="O360" s="1">
        <v>38.215752000000002</v>
      </c>
      <c r="P360" s="1">
        <v>11264</v>
      </c>
      <c r="Q360" s="1">
        <v>26450</v>
      </c>
      <c r="R360" s="1">
        <v>41472</v>
      </c>
      <c r="S360" s="1">
        <v>27026</v>
      </c>
      <c r="T360" s="1">
        <v>42048</v>
      </c>
      <c r="U360" s="1">
        <v>19136</v>
      </c>
      <c r="V360" s="1">
        <v>34158</v>
      </c>
      <c r="W360" s="1">
        <v>2</v>
      </c>
      <c r="X360" s="1">
        <v>2</v>
      </c>
      <c r="Y360" s="1">
        <v>5</v>
      </c>
      <c r="Z360" s="1">
        <v>1</v>
      </c>
      <c r="AA360" s="1">
        <v>1</v>
      </c>
      <c r="AB360" s="1">
        <v>73</v>
      </c>
      <c r="AC360" s="1">
        <v>15826</v>
      </c>
      <c r="AD360" s="1" t="s">
        <v>73</v>
      </c>
      <c r="AE360" s="1" t="b">
        <v>0</v>
      </c>
      <c r="AF360" s="1" t="s">
        <v>1079</v>
      </c>
      <c r="AG360" s="1" t="s">
        <v>1080</v>
      </c>
      <c r="AH360" s="1" t="s">
        <v>104</v>
      </c>
      <c r="AI360" s="1" t="s">
        <v>330</v>
      </c>
      <c r="AJ360" s="1" t="s">
        <v>78</v>
      </c>
      <c r="AK360" s="1" t="s">
        <v>79</v>
      </c>
      <c r="AL360" s="1" t="s">
        <v>36</v>
      </c>
      <c r="AM360" s="1" t="s">
        <v>80</v>
      </c>
      <c r="AN360" s="1" t="b">
        <v>0</v>
      </c>
      <c r="AO360" s="10" t="s">
        <v>1081</v>
      </c>
      <c r="AP360" s="1">
        <v>0</v>
      </c>
      <c r="AQ360" s="1">
        <v>0</v>
      </c>
      <c r="AR360" s="1">
        <v>0</v>
      </c>
      <c r="AS360" s="1">
        <v>2</v>
      </c>
      <c r="AT360" s="1">
        <v>0</v>
      </c>
      <c r="AU360" s="1">
        <v>0</v>
      </c>
      <c r="AV360" s="1">
        <v>1</v>
      </c>
      <c r="AW360" s="1">
        <v>0</v>
      </c>
      <c r="AX360" s="1">
        <v>0</v>
      </c>
      <c r="AY360" s="1">
        <v>0</v>
      </c>
      <c r="AZ360" s="1">
        <v>0</v>
      </c>
      <c r="BA360" s="1">
        <v>0</v>
      </c>
      <c r="BB360" s="1">
        <v>1</v>
      </c>
      <c r="BC360" s="1">
        <v>0</v>
      </c>
      <c r="BD360" s="1">
        <v>0</v>
      </c>
      <c r="BE360" s="1">
        <v>0</v>
      </c>
      <c r="BF360" s="1">
        <v>0</v>
      </c>
      <c r="BG360" s="1">
        <v>0</v>
      </c>
      <c r="BH360" s="1" t="b">
        <v>1</v>
      </c>
      <c r="BI360" s="1" t="b">
        <v>1</v>
      </c>
      <c r="BJ360" s="1">
        <v>2</v>
      </c>
      <c r="BK360" s="1" t="s">
        <v>78</v>
      </c>
      <c r="BL360" s="1">
        <v>363</v>
      </c>
      <c r="BM360" s="1">
        <v>363</v>
      </c>
      <c r="BN360" s="1">
        <v>2</v>
      </c>
      <c r="BO360" s="1" t="b">
        <v>1</v>
      </c>
    </row>
    <row r="361" spans="1:67" ht="15.75" customHeight="1">
      <c r="A361" s="1">
        <v>359</v>
      </c>
      <c r="B361" s="1">
        <v>854</v>
      </c>
      <c r="C361" s="1">
        <v>157289</v>
      </c>
      <c r="D361" s="1" t="s">
        <v>1074</v>
      </c>
      <c r="E361" s="1" t="s">
        <v>1075</v>
      </c>
      <c r="F361" s="1" t="s">
        <v>1076</v>
      </c>
      <c r="G361" s="1" t="s">
        <v>1057</v>
      </c>
      <c r="H361" s="1" t="s">
        <v>1077</v>
      </c>
      <c r="I361" s="1" t="s">
        <v>70</v>
      </c>
      <c r="J361" s="1" t="s">
        <v>71</v>
      </c>
      <c r="K361" s="8" t="s">
        <v>1078</v>
      </c>
      <c r="L361" s="1">
        <v>-85.758842999999999</v>
      </c>
      <c r="M361" s="1">
        <v>38.215752000000002</v>
      </c>
      <c r="N361" s="1">
        <v>-85.758842999999999</v>
      </c>
      <c r="O361" s="1">
        <v>38.215752000000002</v>
      </c>
      <c r="P361" s="1">
        <v>11264</v>
      </c>
      <c r="Q361" s="1">
        <v>26450</v>
      </c>
      <c r="R361" s="1">
        <v>41472</v>
      </c>
      <c r="S361" s="1">
        <v>27026</v>
      </c>
      <c r="T361" s="1">
        <v>42048</v>
      </c>
      <c r="U361" s="1">
        <v>19136</v>
      </c>
      <c r="V361" s="1">
        <v>34158</v>
      </c>
      <c r="W361" s="1">
        <v>2</v>
      </c>
      <c r="X361" s="1">
        <v>2</v>
      </c>
      <c r="Y361" s="1">
        <v>5</v>
      </c>
      <c r="Z361" s="1">
        <v>1</v>
      </c>
      <c r="AA361" s="1">
        <v>1</v>
      </c>
      <c r="AB361" s="1">
        <v>73</v>
      </c>
      <c r="AC361" s="1">
        <v>15826</v>
      </c>
      <c r="AD361" s="1" t="s">
        <v>73</v>
      </c>
      <c r="AE361" s="1" t="b">
        <v>0</v>
      </c>
      <c r="AF361" s="1" t="s">
        <v>1079</v>
      </c>
      <c r="AG361" s="1" t="s">
        <v>1082</v>
      </c>
      <c r="AH361" s="1" t="s">
        <v>104</v>
      </c>
      <c r="AI361" s="1" t="s">
        <v>1083</v>
      </c>
      <c r="AJ361" s="1" t="s">
        <v>78</v>
      </c>
      <c r="AK361" s="1" t="s">
        <v>179</v>
      </c>
      <c r="AL361" s="9" t="s">
        <v>179</v>
      </c>
      <c r="AM361" s="1" t="s">
        <v>100</v>
      </c>
      <c r="AN361" s="1" t="b">
        <v>0</v>
      </c>
      <c r="AO361" s="10" t="s">
        <v>1084</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t="b">
        <v>0</v>
      </c>
      <c r="BI361" s="1" t="b">
        <v>1</v>
      </c>
      <c r="BJ361" s="1">
        <v>2</v>
      </c>
      <c r="BK361" s="1" t="s">
        <v>78</v>
      </c>
      <c r="BL361" s="1">
        <v>363</v>
      </c>
      <c r="BM361" s="1">
        <v>363</v>
      </c>
      <c r="BN361" s="1">
        <v>0</v>
      </c>
      <c r="BO361" s="1" t="b">
        <v>0</v>
      </c>
    </row>
    <row r="362" spans="1:67" ht="15.75" customHeight="1">
      <c r="A362" s="1">
        <v>360</v>
      </c>
      <c r="B362" s="1">
        <v>344</v>
      </c>
      <c r="C362" s="1">
        <v>159391</v>
      </c>
      <c r="D362" s="1" t="s">
        <v>1085</v>
      </c>
      <c r="E362" s="1" t="s">
        <v>1086</v>
      </c>
      <c r="F362" s="1" t="s">
        <v>1087</v>
      </c>
      <c r="G362" s="1" t="s">
        <v>1088</v>
      </c>
      <c r="H362" s="1" t="s">
        <v>1089</v>
      </c>
      <c r="I362" s="1" t="s">
        <v>70</v>
      </c>
      <c r="J362" s="1" t="s">
        <v>130</v>
      </c>
      <c r="K362" s="8" t="s">
        <v>1090</v>
      </c>
      <c r="L362" s="1">
        <v>-91.178921000000003</v>
      </c>
      <c r="M362" s="1">
        <v>30.414985999999999</v>
      </c>
      <c r="N362" s="1">
        <v>-91.178921000000003</v>
      </c>
      <c r="O362" s="1">
        <v>30.414985999999999</v>
      </c>
      <c r="P362" s="1">
        <v>11374</v>
      </c>
      <c r="Q362" s="1">
        <v>29704</v>
      </c>
      <c r="R362" s="1">
        <v>46381</v>
      </c>
      <c r="S362" s="1">
        <v>33966</v>
      </c>
      <c r="T362" s="1">
        <v>50643</v>
      </c>
      <c r="U362" s="1">
        <v>17954</v>
      </c>
      <c r="V362" s="1">
        <v>34631</v>
      </c>
      <c r="W362" s="1">
        <v>2</v>
      </c>
      <c r="X362" s="1">
        <v>2</v>
      </c>
      <c r="Y362" s="1">
        <v>5</v>
      </c>
      <c r="Z362" s="1">
        <v>1</v>
      </c>
      <c r="AA362" s="1">
        <v>1</v>
      </c>
      <c r="AB362" s="1">
        <v>76</v>
      </c>
      <c r="AC362" s="1">
        <v>26118</v>
      </c>
      <c r="AD362" s="1" t="s">
        <v>73</v>
      </c>
      <c r="AE362" s="1" t="b">
        <v>1</v>
      </c>
      <c r="AF362" s="1" t="s">
        <v>1091</v>
      </c>
      <c r="AG362" s="1" t="s">
        <v>245</v>
      </c>
      <c r="AH362" s="1" t="s">
        <v>159</v>
      </c>
      <c r="AI362" s="1" t="s">
        <v>91</v>
      </c>
      <c r="AJ362" s="1" t="s">
        <v>89</v>
      </c>
      <c r="AK362" s="1" t="s">
        <v>83</v>
      </c>
      <c r="AL362" s="1" t="s">
        <v>36</v>
      </c>
      <c r="AM362" s="1" t="s">
        <v>92</v>
      </c>
      <c r="AN362" s="1" t="b">
        <v>0</v>
      </c>
      <c r="AO362" s="10" t="s">
        <v>1092</v>
      </c>
      <c r="AP362" s="1">
        <v>1</v>
      </c>
      <c r="AQ362" s="1">
        <v>0</v>
      </c>
      <c r="AR362" s="1">
        <v>0</v>
      </c>
      <c r="AS362" s="1">
        <v>0</v>
      </c>
      <c r="AT362" s="1">
        <v>0</v>
      </c>
      <c r="AU362" s="1">
        <v>0</v>
      </c>
      <c r="AV362" s="1">
        <v>0</v>
      </c>
      <c r="AW362" s="1">
        <v>0</v>
      </c>
      <c r="AX362" s="1">
        <v>0</v>
      </c>
      <c r="AY362" s="1">
        <v>0</v>
      </c>
      <c r="AZ362" s="1">
        <v>0</v>
      </c>
      <c r="BA362" s="1">
        <v>0</v>
      </c>
      <c r="BB362" s="1">
        <v>0</v>
      </c>
      <c r="BC362" s="1">
        <v>0</v>
      </c>
      <c r="BD362" s="1">
        <v>1</v>
      </c>
      <c r="BE362" s="1">
        <v>0</v>
      </c>
      <c r="BF362" s="1">
        <v>0</v>
      </c>
      <c r="BG362" s="1">
        <v>0</v>
      </c>
      <c r="BH362" s="1" t="b">
        <v>1</v>
      </c>
      <c r="BI362" s="1" t="b">
        <v>1</v>
      </c>
      <c r="BJ362" s="1">
        <v>6</v>
      </c>
      <c r="BK362" s="1" t="s">
        <v>89</v>
      </c>
      <c r="BL362" s="1">
        <v>363</v>
      </c>
      <c r="BM362" s="1">
        <v>363</v>
      </c>
      <c r="BN362" s="1">
        <v>0</v>
      </c>
      <c r="BO362" s="1" t="b">
        <v>0</v>
      </c>
    </row>
    <row r="363" spans="1:67" ht="15.75" customHeight="1">
      <c r="A363" s="1">
        <v>361</v>
      </c>
      <c r="B363" s="1">
        <v>345</v>
      </c>
      <c r="C363" s="1">
        <v>159391</v>
      </c>
      <c r="D363" s="1" t="s">
        <v>1085</v>
      </c>
      <c r="E363" s="1" t="s">
        <v>1086</v>
      </c>
      <c r="F363" s="1" t="s">
        <v>1087</v>
      </c>
      <c r="G363" s="1" t="s">
        <v>1088</v>
      </c>
      <c r="H363" s="1" t="s">
        <v>1089</v>
      </c>
      <c r="I363" s="1" t="s">
        <v>70</v>
      </c>
      <c r="J363" s="1" t="s">
        <v>130</v>
      </c>
      <c r="K363" s="8" t="s">
        <v>1090</v>
      </c>
      <c r="L363" s="1">
        <v>-91.178921000000003</v>
      </c>
      <c r="M363" s="1">
        <v>30.414985999999999</v>
      </c>
      <c r="N363" s="1">
        <v>-91.178921000000003</v>
      </c>
      <c r="O363" s="1">
        <v>30.414985999999999</v>
      </c>
      <c r="P363" s="1">
        <v>11374</v>
      </c>
      <c r="Q363" s="1">
        <v>29704</v>
      </c>
      <c r="R363" s="1">
        <v>46381</v>
      </c>
      <c r="S363" s="1">
        <v>33966</v>
      </c>
      <c r="T363" s="1">
        <v>50643</v>
      </c>
      <c r="U363" s="1">
        <v>17954</v>
      </c>
      <c r="V363" s="1">
        <v>34631</v>
      </c>
      <c r="W363" s="1">
        <v>2</v>
      </c>
      <c r="X363" s="1">
        <v>2</v>
      </c>
      <c r="Y363" s="1">
        <v>5</v>
      </c>
      <c r="Z363" s="1">
        <v>1</v>
      </c>
      <c r="AA363" s="1">
        <v>1</v>
      </c>
      <c r="AB363" s="1">
        <v>76</v>
      </c>
      <c r="AC363" s="1">
        <v>26118</v>
      </c>
      <c r="AD363" s="1" t="s">
        <v>73</v>
      </c>
      <c r="AE363" s="1" t="b">
        <v>1</v>
      </c>
      <c r="AF363" s="1" t="s">
        <v>1091</v>
      </c>
      <c r="AG363" s="1" t="s">
        <v>1093</v>
      </c>
      <c r="AH363" s="1" t="s">
        <v>159</v>
      </c>
      <c r="AI363" s="1" t="s">
        <v>684</v>
      </c>
      <c r="AJ363" s="1" t="s">
        <v>109</v>
      </c>
      <c r="AK363" s="1" t="s">
        <v>83</v>
      </c>
      <c r="AL363" s="1" t="s">
        <v>36</v>
      </c>
      <c r="AM363" s="1" t="s">
        <v>144</v>
      </c>
      <c r="AN363" s="1" t="b">
        <v>0</v>
      </c>
      <c r="AO363" s="10" t="s">
        <v>1094</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t="b">
        <v>1</v>
      </c>
      <c r="BI363" s="1" t="b">
        <v>1</v>
      </c>
      <c r="BJ363" s="1">
        <v>6</v>
      </c>
      <c r="BK363" s="1" t="s">
        <v>109</v>
      </c>
      <c r="BL363" s="1">
        <v>363</v>
      </c>
      <c r="BM363" s="1">
        <v>363</v>
      </c>
      <c r="BN363" s="1">
        <v>0</v>
      </c>
      <c r="BO363" s="1" t="b">
        <v>0</v>
      </c>
    </row>
    <row r="364" spans="1:67" ht="15.75" customHeight="1">
      <c r="A364" s="1">
        <v>362</v>
      </c>
      <c r="B364" s="1">
        <v>346</v>
      </c>
      <c r="C364" s="1">
        <v>159391</v>
      </c>
      <c r="D364" s="1" t="s">
        <v>1085</v>
      </c>
      <c r="E364" s="1" t="s">
        <v>1086</v>
      </c>
      <c r="F364" s="1" t="s">
        <v>1087</v>
      </c>
      <c r="G364" s="1" t="s">
        <v>1088</v>
      </c>
      <c r="H364" s="1" t="s">
        <v>1089</v>
      </c>
      <c r="I364" s="1" t="s">
        <v>70</v>
      </c>
      <c r="J364" s="1" t="s">
        <v>130</v>
      </c>
      <c r="K364" s="8" t="s">
        <v>1090</v>
      </c>
      <c r="L364" s="1">
        <v>-91.178921000000003</v>
      </c>
      <c r="M364" s="1">
        <v>30.414985999999999</v>
      </c>
      <c r="N364" s="1">
        <v>-91.178921000000003</v>
      </c>
      <c r="O364" s="1">
        <v>30.414985999999999</v>
      </c>
      <c r="P364" s="1">
        <v>11374</v>
      </c>
      <c r="Q364" s="1">
        <v>29704</v>
      </c>
      <c r="R364" s="1">
        <v>46381</v>
      </c>
      <c r="S364" s="1">
        <v>33966</v>
      </c>
      <c r="T364" s="1">
        <v>50643</v>
      </c>
      <c r="U364" s="1">
        <v>17954</v>
      </c>
      <c r="V364" s="1">
        <v>34631</v>
      </c>
      <c r="W364" s="1">
        <v>2</v>
      </c>
      <c r="X364" s="1">
        <v>2</v>
      </c>
      <c r="Y364" s="1">
        <v>5</v>
      </c>
      <c r="Z364" s="1">
        <v>1</v>
      </c>
      <c r="AA364" s="1">
        <v>1</v>
      </c>
      <c r="AB364" s="1">
        <v>76</v>
      </c>
      <c r="AC364" s="1">
        <v>26118</v>
      </c>
      <c r="AD364" s="1" t="s">
        <v>73</v>
      </c>
      <c r="AE364" s="1" t="b">
        <v>1</v>
      </c>
      <c r="AF364" s="1" t="s">
        <v>1091</v>
      </c>
      <c r="AG364" s="1" t="s">
        <v>1095</v>
      </c>
      <c r="AH364" s="1" t="s">
        <v>159</v>
      </c>
      <c r="AI364" s="1" t="s">
        <v>146</v>
      </c>
      <c r="AJ364" s="1" t="s">
        <v>94</v>
      </c>
      <c r="AK364" s="1" t="s">
        <v>83</v>
      </c>
      <c r="AL364" s="1" t="s">
        <v>36</v>
      </c>
      <c r="AM364" s="1" t="s">
        <v>96</v>
      </c>
      <c r="AN364" s="1" t="b">
        <v>0</v>
      </c>
      <c r="AO364" s="10" t="s">
        <v>1096</v>
      </c>
      <c r="AP364" s="1">
        <v>0</v>
      </c>
      <c r="AQ364" s="1">
        <v>0</v>
      </c>
      <c r="AR364" s="1">
        <v>0</v>
      </c>
      <c r="AS364" s="1">
        <v>0</v>
      </c>
      <c r="AT364" s="1">
        <v>0</v>
      </c>
      <c r="AU364" s="1">
        <v>0</v>
      </c>
      <c r="AV364" s="1">
        <v>0</v>
      </c>
      <c r="AW364" s="1">
        <v>0</v>
      </c>
      <c r="AX364" s="1">
        <v>0</v>
      </c>
      <c r="AY364" s="1">
        <v>0</v>
      </c>
      <c r="AZ364" s="1">
        <v>0</v>
      </c>
      <c r="BA364" s="1">
        <v>0</v>
      </c>
      <c r="BB364" s="1">
        <v>0</v>
      </c>
      <c r="BC364" s="1">
        <v>0</v>
      </c>
      <c r="BD364" s="1">
        <v>0</v>
      </c>
      <c r="BE364" s="1">
        <v>0</v>
      </c>
      <c r="BF364" s="1">
        <v>0</v>
      </c>
      <c r="BG364" s="1">
        <v>0</v>
      </c>
      <c r="BH364" s="1" t="b">
        <v>1</v>
      </c>
      <c r="BI364" s="1" t="b">
        <v>1</v>
      </c>
      <c r="BJ364" s="1">
        <v>6</v>
      </c>
      <c r="BK364" s="1" t="s">
        <v>94</v>
      </c>
      <c r="BL364" s="1">
        <v>363</v>
      </c>
      <c r="BM364" s="1">
        <v>363</v>
      </c>
      <c r="BN364" s="1">
        <v>0</v>
      </c>
      <c r="BO364" s="1" t="b">
        <v>0</v>
      </c>
    </row>
    <row r="365" spans="1:67" ht="15.75" customHeight="1">
      <c r="A365" s="1">
        <v>363</v>
      </c>
      <c r="B365" s="1">
        <v>347</v>
      </c>
      <c r="C365" s="1">
        <v>159391</v>
      </c>
      <c r="D365" s="1" t="s">
        <v>1085</v>
      </c>
      <c r="E365" s="1" t="s">
        <v>1086</v>
      </c>
      <c r="F365" s="1" t="s">
        <v>1087</v>
      </c>
      <c r="G365" s="1" t="s">
        <v>1088</v>
      </c>
      <c r="H365" s="1" t="s">
        <v>1089</v>
      </c>
      <c r="I365" s="1" t="s">
        <v>70</v>
      </c>
      <c r="J365" s="1" t="s">
        <v>130</v>
      </c>
      <c r="K365" s="8" t="s">
        <v>1090</v>
      </c>
      <c r="L365" s="1">
        <v>-91.178921000000003</v>
      </c>
      <c r="M365" s="1">
        <v>30.414985999999999</v>
      </c>
      <c r="N365" s="1">
        <v>-91.178921000000003</v>
      </c>
      <c r="O365" s="1">
        <v>30.414985999999999</v>
      </c>
      <c r="P365" s="1">
        <v>11374</v>
      </c>
      <c r="Q365" s="1">
        <v>29704</v>
      </c>
      <c r="R365" s="1">
        <v>46381</v>
      </c>
      <c r="S365" s="1">
        <v>33966</v>
      </c>
      <c r="T365" s="1">
        <v>50643</v>
      </c>
      <c r="U365" s="1">
        <v>17954</v>
      </c>
      <c r="V365" s="1">
        <v>34631</v>
      </c>
      <c r="W365" s="1">
        <v>2</v>
      </c>
      <c r="X365" s="1">
        <v>2</v>
      </c>
      <c r="Y365" s="1">
        <v>5</v>
      </c>
      <c r="Z365" s="1">
        <v>1</v>
      </c>
      <c r="AA365" s="1">
        <v>1</v>
      </c>
      <c r="AB365" s="1">
        <v>76</v>
      </c>
      <c r="AC365" s="1">
        <v>26118</v>
      </c>
      <c r="AD365" s="1" t="s">
        <v>73</v>
      </c>
      <c r="AE365" s="1" t="b">
        <v>1</v>
      </c>
      <c r="AF365" s="1" t="s">
        <v>1091</v>
      </c>
      <c r="AG365" s="1" t="s">
        <v>245</v>
      </c>
      <c r="AH365" s="1" t="s">
        <v>159</v>
      </c>
      <c r="AI365" s="1" t="s">
        <v>172</v>
      </c>
      <c r="AJ365" s="1" t="s">
        <v>89</v>
      </c>
      <c r="AK365" s="1" t="s">
        <v>79</v>
      </c>
      <c r="AL365" s="1" t="s">
        <v>36</v>
      </c>
      <c r="AM365" s="1" t="s">
        <v>92</v>
      </c>
      <c r="AN365" s="1" t="b">
        <v>0</v>
      </c>
      <c r="AO365" s="10" t="s">
        <v>1097</v>
      </c>
      <c r="AP365" s="1">
        <v>1</v>
      </c>
      <c r="AQ365" s="1">
        <v>0</v>
      </c>
      <c r="AR365" s="1">
        <v>0</v>
      </c>
      <c r="AS365" s="1">
        <v>0</v>
      </c>
      <c r="AT365" s="1">
        <v>0</v>
      </c>
      <c r="AU365" s="1">
        <v>0</v>
      </c>
      <c r="AV365" s="1">
        <v>0</v>
      </c>
      <c r="AW365" s="1">
        <v>0</v>
      </c>
      <c r="AX365" s="1">
        <v>0</v>
      </c>
      <c r="AY365" s="1">
        <v>0</v>
      </c>
      <c r="AZ365" s="1">
        <v>0</v>
      </c>
      <c r="BA365" s="1">
        <v>0</v>
      </c>
      <c r="BB365" s="1">
        <v>0</v>
      </c>
      <c r="BC365" s="1">
        <v>0</v>
      </c>
      <c r="BD365" s="1">
        <v>1</v>
      </c>
      <c r="BE365" s="1">
        <v>0</v>
      </c>
      <c r="BF365" s="1">
        <v>0</v>
      </c>
      <c r="BG365" s="1">
        <v>0</v>
      </c>
      <c r="BH365" s="1" t="b">
        <v>1</v>
      </c>
      <c r="BI365" s="1" t="b">
        <v>1</v>
      </c>
      <c r="BJ365" s="1">
        <v>6</v>
      </c>
      <c r="BK365" s="1" t="s">
        <v>89</v>
      </c>
      <c r="BL365" s="1">
        <v>363</v>
      </c>
      <c r="BM365" s="1">
        <v>363</v>
      </c>
      <c r="BN365" s="1">
        <v>0</v>
      </c>
      <c r="BO365" s="1" t="b">
        <v>0</v>
      </c>
    </row>
    <row r="366" spans="1:67" ht="15.75" customHeight="1">
      <c r="A366" s="1">
        <v>364</v>
      </c>
      <c r="B366" s="1">
        <v>348</v>
      </c>
      <c r="C366" s="1">
        <v>159391</v>
      </c>
      <c r="D366" s="1" t="s">
        <v>1085</v>
      </c>
      <c r="E366" s="1" t="s">
        <v>1086</v>
      </c>
      <c r="F366" s="1" t="s">
        <v>1087</v>
      </c>
      <c r="G366" s="1" t="s">
        <v>1088</v>
      </c>
      <c r="H366" s="1" t="s">
        <v>1089</v>
      </c>
      <c r="I366" s="1" t="s">
        <v>70</v>
      </c>
      <c r="J366" s="1" t="s">
        <v>130</v>
      </c>
      <c r="K366" s="8" t="s">
        <v>1090</v>
      </c>
      <c r="L366" s="1">
        <v>-91.178921000000003</v>
      </c>
      <c r="M366" s="1">
        <v>30.414985999999999</v>
      </c>
      <c r="N366" s="1">
        <v>-91.178921000000003</v>
      </c>
      <c r="O366" s="1">
        <v>30.414985999999999</v>
      </c>
      <c r="P366" s="1">
        <v>11374</v>
      </c>
      <c r="Q366" s="1">
        <v>29704</v>
      </c>
      <c r="R366" s="1">
        <v>46381</v>
      </c>
      <c r="S366" s="1">
        <v>33966</v>
      </c>
      <c r="T366" s="1">
        <v>50643</v>
      </c>
      <c r="U366" s="1">
        <v>17954</v>
      </c>
      <c r="V366" s="1">
        <v>34631</v>
      </c>
      <c r="W366" s="1">
        <v>2</v>
      </c>
      <c r="X366" s="1">
        <v>2</v>
      </c>
      <c r="Y366" s="1">
        <v>5</v>
      </c>
      <c r="Z366" s="1">
        <v>1</v>
      </c>
      <c r="AA366" s="1">
        <v>1</v>
      </c>
      <c r="AB366" s="1">
        <v>76</v>
      </c>
      <c r="AC366" s="1">
        <v>26118</v>
      </c>
      <c r="AD366" s="1" t="s">
        <v>73</v>
      </c>
      <c r="AE366" s="1" t="b">
        <v>1</v>
      </c>
      <c r="AF366" s="1" t="s">
        <v>1091</v>
      </c>
      <c r="AG366" s="1" t="s">
        <v>1095</v>
      </c>
      <c r="AH366" s="1" t="s">
        <v>159</v>
      </c>
      <c r="AI366" s="1" t="s">
        <v>95</v>
      </c>
      <c r="AJ366" s="1" t="s">
        <v>94</v>
      </c>
      <c r="AK366" s="1" t="s">
        <v>79</v>
      </c>
      <c r="AL366" s="1" t="s">
        <v>36</v>
      </c>
      <c r="AM366" s="1" t="s">
        <v>96</v>
      </c>
      <c r="AN366" s="1" t="b">
        <v>0</v>
      </c>
      <c r="AO366" s="10" t="s">
        <v>1098</v>
      </c>
      <c r="AP366" s="1">
        <v>0</v>
      </c>
      <c r="AQ366" s="1">
        <v>0</v>
      </c>
      <c r="AR366" s="1">
        <v>0</v>
      </c>
      <c r="AS366" s="1">
        <v>0</v>
      </c>
      <c r="AT366" s="1">
        <v>0</v>
      </c>
      <c r="AU366" s="1">
        <v>0</v>
      </c>
      <c r="AV366" s="1">
        <v>0</v>
      </c>
      <c r="AW366" s="1">
        <v>0</v>
      </c>
      <c r="AX366" s="1">
        <v>0</v>
      </c>
      <c r="AY366" s="1">
        <v>0</v>
      </c>
      <c r="AZ366" s="1">
        <v>0</v>
      </c>
      <c r="BA366" s="1">
        <v>0</v>
      </c>
      <c r="BB366" s="1">
        <v>0</v>
      </c>
      <c r="BC366" s="1">
        <v>0</v>
      </c>
      <c r="BD366" s="1">
        <v>0</v>
      </c>
      <c r="BE366" s="1">
        <v>0</v>
      </c>
      <c r="BF366" s="1">
        <v>0</v>
      </c>
      <c r="BG366" s="1">
        <v>0</v>
      </c>
      <c r="BH366" s="1" t="b">
        <v>1</v>
      </c>
      <c r="BI366" s="1" t="b">
        <v>1</v>
      </c>
      <c r="BJ366" s="1">
        <v>6</v>
      </c>
      <c r="BK366" s="1" t="s">
        <v>94</v>
      </c>
      <c r="BL366" s="1">
        <v>363</v>
      </c>
      <c r="BM366" s="1">
        <v>363</v>
      </c>
      <c r="BN366" s="1">
        <v>0</v>
      </c>
      <c r="BO366" s="1" t="b">
        <v>0</v>
      </c>
    </row>
    <row r="367" spans="1:67" ht="15.75" customHeight="1">
      <c r="A367" s="1">
        <v>365</v>
      </c>
      <c r="B367" s="1">
        <v>349</v>
      </c>
      <c r="C367" s="1">
        <v>159391</v>
      </c>
      <c r="D367" s="1" t="s">
        <v>1085</v>
      </c>
      <c r="E367" s="1" t="s">
        <v>1086</v>
      </c>
      <c r="F367" s="1" t="s">
        <v>1087</v>
      </c>
      <c r="G367" s="1" t="s">
        <v>1088</v>
      </c>
      <c r="H367" s="1" t="s">
        <v>1089</v>
      </c>
      <c r="I367" s="1" t="s">
        <v>70</v>
      </c>
      <c r="J367" s="1" t="s">
        <v>130</v>
      </c>
      <c r="K367" s="8" t="s">
        <v>1090</v>
      </c>
      <c r="L367" s="1">
        <v>-91.178921000000003</v>
      </c>
      <c r="M367" s="1">
        <v>30.414985999999999</v>
      </c>
      <c r="N367" s="1">
        <v>-91.178921000000003</v>
      </c>
      <c r="O367" s="1">
        <v>30.414985999999999</v>
      </c>
      <c r="P367" s="1">
        <v>11374</v>
      </c>
      <c r="Q367" s="1">
        <v>29704</v>
      </c>
      <c r="R367" s="1">
        <v>46381</v>
      </c>
      <c r="S367" s="1">
        <v>33966</v>
      </c>
      <c r="T367" s="1">
        <v>50643</v>
      </c>
      <c r="U367" s="1">
        <v>17954</v>
      </c>
      <c r="V367" s="1">
        <v>34631</v>
      </c>
      <c r="W367" s="1">
        <v>2</v>
      </c>
      <c r="X367" s="1">
        <v>2</v>
      </c>
      <c r="Y367" s="1">
        <v>5</v>
      </c>
      <c r="Z367" s="1">
        <v>1</v>
      </c>
      <c r="AA367" s="1">
        <v>1</v>
      </c>
      <c r="AB367" s="1">
        <v>76</v>
      </c>
      <c r="AC367" s="1">
        <v>26118</v>
      </c>
      <c r="AD367" s="1" t="s">
        <v>73</v>
      </c>
      <c r="AE367" s="1" t="b">
        <v>1</v>
      </c>
      <c r="AF367" s="1" t="s">
        <v>1091</v>
      </c>
      <c r="AG367" s="9" t="s">
        <v>244</v>
      </c>
      <c r="AH367" s="1" t="s">
        <v>159</v>
      </c>
      <c r="AI367" s="1" t="s">
        <v>1099</v>
      </c>
      <c r="AJ367" s="1" t="s">
        <v>224</v>
      </c>
      <c r="AK367" s="1" t="s">
        <v>179</v>
      </c>
      <c r="AL367" s="9" t="s">
        <v>179</v>
      </c>
      <c r="AM367" s="1" t="s">
        <v>100</v>
      </c>
      <c r="AN367" s="1" t="b">
        <v>0</v>
      </c>
      <c r="AO367" s="10" t="s">
        <v>1100</v>
      </c>
      <c r="AP367" s="1">
        <v>0</v>
      </c>
      <c r="AQ367" s="1">
        <v>0</v>
      </c>
      <c r="AR367" s="1">
        <v>0</v>
      </c>
      <c r="AS367" s="1">
        <v>0</v>
      </c>
      <c r="AT367" s="1">
        <v>0</v>
      </c>
      <c r="AU367" s="1">
        <v>0</v>
      </c>
      <c r="AV367" s="1">
        <v>0</v>
      </c>
      <c r="AW367" s="1">
        <v>0</v>
      </c>
      <c r="AX367" s="1">
        <v>0</v>
      </c>
      <c r="AY367" s="1">
        <v>0</v>
      </c>
      <c r="AZ367" s="1">
        <v>0</v>
      </c>
      <c r="BA367" s="1">
        <v>0</v>
      </c>
      <c r="BB367" s="1">
        <v>0</v>
      </c>
      <c r="BC367" s="1">
        <v>0</v>
      </c>
      <c r="BD367" s="1">
        <v>0</v>
      </c>
      <c r="BE367" s="1">
        <v>0</v>
      </c>
      <c r="BF367" s="1">
        <v>0</v>
      </c>
      <c r="BG367" s="1">
        <v>0</v>
      </c>
      <c r="BH367" s="1" t="b">
        <v>0</v>
      </c>
      <c r="BI367" s="1" t="b">
        <v>1</v>
      </c>
      <c r="BJ367" s="1">
        <v>6</v>
      </c>
      <c r="BK367" s="1" t="s">
        <v>117</v>
      </c>
      <c r="BL367" s="1">
        <v>363</v>
      </c>
      <c r="BM367" s="1">
        <v>363</v>
      </c>
      <c r="BN367" s="1">
        <v>0</v>
      </c>
      <c r="BO367" s="1" t="b">
        <v>0</v>
      </c>
    </row>
    <row r="368" spans="1:67" ht="15.75" customHeight="1">
      <c r="A368" s="1">
        <v>366</v>
      </c>
      <c r="B368" s="1">
        <v>350</v>
      </c>
      <c r="C368" s="1">
        <v>159647</v>
      </c>
      <c r="D368" s="1" t="s">
        <v>1101</v>
      </c>
      <c r="E368" s="1" t="s">
        <v>1102</v>
      </c>
      <c r="F368" s="1" t="s">
        <v>1103</v>
      </c>
      <c r="G368" s="1" t="s">
        <v>1088</v>
      </c>
      <c r="H368" s="1">
        <v>71272</v>
      </c>
      <c r="I368" s="1" t="s">
        <v>70</v>
      </c>
      <c r="J368" s="1" t="s">
        <v>130</v>
      </c>
      <c r="K368" s="8" t="s">
        <v>1104</v>
      </c>
      <c r="L368" s="1">
        <v>-92.649963</v>
      </c>
      <c r="M368" s="1">
        <v>32.528296999999903</v>
      </c>
      <c r="N368" s="1">
        <v>-92.649963</v>
      </c>
      <c r="O368" s="1">
        <v>32.528296999999903</v>
      </c>
      <c r="P368" s="1">
        <v>9645</v>
      </c>
      <c r="Q368" s="1">
        <v>20364</v>
      </c>
      <c r="R368" s="1">
        <v>29277</v>
      </c>
      <c r="S368" s="1">
        <v>22521</v>
      </c>
      <c r="T368" s="1">
        <v>31434</v>
      </c>
      <c r="U368" s="1">
        <v>17625</v>
      </c>
      <c r="V368" s="1">
        <v>26538</v>
      </c>
      <c r="W368" s="1">
        <v>2</v>
      </c>
      <c r="X368" s="1">
        <v>2</v>
      </c>
      <c r="Y368" s="1">
        <v>5</v>
      </c>
      <c r="Z368" s="1">
        <v>1</v>
      </c>
      <c r="AA368" s="1">
        <v>1</v>
      </c>
      <c r="AB368" s="1">
        <v>63</v>
      </c>
      <c r="AC368" s="1">
        <v>11281</v>
      </c>
      <c r="AD368" s="1" t="s">
        <v>73</v>
      </c>
      <c r="AE368" s="1" t="b">
        <v>0</v>
      </c>
      <c r="AF368" s="1" t="s">
        <v>1105</v>
      </c>
      <c r="AG368" s="9" t="s">
        <v>89</v>
      </c>
      <c r="AH368" s="1" t="s">
        <v>159</v>
      </c>
      <c r="AI368" s="1" t="s">
        <v>1106</v>
      </c>
      <c r="AJ368" s="1" t="s">
        <v>89</v>
      </c>
      <c r="AK368" s="1" t="s">
        <v>83</v>
      </c>
      <c r="AL368" s="1" t="s">
        <v>110</v>
      </c>
      <c r="AM368" s="1" t="s">
        <v>100</v>
      </c>
      <c r="AN368" s="1" t="b">
        <v>0</v>
      </c>
      <c r="AO368" s="10" t="s">
        <v>1107</v>
      </c>
      <c r="AP368" s="1">
        <v>1</v>
      </c>
      <c r="AQ368" s="1">
        <v>0</v>
      </c>
      <c r="AR368" s="1">
        <v>0</v>
      </c>
      <c r="AS368" s="1">
        <v>0</v>
      </c>
      <c r="AT368" s="1">
        <v>0</v>
      </c>
      <c r="AU368" s="1">
        <v>0</v>
      </c>
      <c r="AV368" s="1">
        <v>0</v>
      </c>
      <c r="AW368" s="1">
        <v>0</v>
      </c>
      <c r="AX368" s="1">
        <v>0</v>
      </c>
      <c r="AY368" s="1">
        <v>0</v>
      </c>
      <c r="AZ368" s="1">
        <v>0</v>
      </c>
      <c r="BA368" s="1">
        <v>0</v>
      </c>
      <c r="BB368" s="1">
        <v>0</v>
      </c>
      <c r="BC368" s="1">
        <v>0</v>
      </c>
      <c r="BD368" s="1">
        <v>1</v>
      </c>
      <c r="BE368" s="1">
        <v>0</v>
      </c>
      <c r="BF368" s="1">
        <v>0</v>
      </c>
      <c r="BG368" s="1">
        <v>0</v>
      </c>
      <c r="BH368" s="1" t="b">
        <v>0</v>
      </c>
      <c r="BI368" s="1" t="b">
        <v>0</v>
      </c>
      <c r="BJ368" s="1">
        <v>3</v>
      </c>
      <c r="BK368" s="1" t="s">
        <v>89</v>
      </c>
      <c r="BL368" s="1">
        <v>363</v>
      </c>
      <c r="BM368" s="1">
        <v>363</v>
      </c>
      <c r="BN368" s="1">
        <v>0</v>
      </c>
      <c r="BO368" s="1" t="b">
        <v>0</v>
      </c>
    </row>
    <row r="369" spans="1:67" ht="15.75" customHeight="1">
      <c r="A369" s="1">
        <v>367</v>
      </c>
      <c r="B369" s="1">
        <v>351</v>
      </c>
      <c r="C369" s="1">
        <v>159647</v>
      </c>
      <c r="D369" s="1" t="s">
        <v>1101</v>
      </c>
      <c r="E369" s="1" t="s">
        <v>1102</v>
      </c>
      <c r="F369" s="1" t="s">
        <v>1103</v>
      </c>
      <c r="G369" s="1" t="s">
        <v>1088</v>
      </c>
      <c r="H369" s="1">
        <v>71272</v>
      </c>
      <c r="I369" s="1" t="s">
        <v>70</v>
      </c>
      <c r="J369" s="1" t="s">
        <v>130</v>
      </c>
      <c r="K369" s="8" t="s">
        <v>1104</v>
      </c>
      <c r="L369" s="1">
        <v>-92.649963</v>
      </c>
      <c r="M369" s="1">
        <v>32.528296999999903</v>
      </c>
      <c r="N369" s="1">
        <v>-92.649963</v>
      </c>
      <c r="O369" s="1">
        <v>32.528296999999903</v>
      </c>
      <c r="P369" s="1">
        <v>9645</v>
      </c>
      <c r="Q369" s="1">
        <v>20364</v>
      </c>
      <c r="R369" s="1">
        <v>29277</v>
      </c>
      <c r="S369" s="1">
        <v>22521</v>
      </c>
      <c r="T369" s="1">
        <v>31434</v>
      </c>
      <c r="U369" s="1">
        <v>17625</v>
      </c>
      <c r="V369" s="1">
        <v>26538</v>
      </c>
      <c r="W369" s="1">
        <v>2</v>
      </c>
      <c r="X369" s="1">
        <v>2</v>
      </c>
      <c r="Y369" s="1">
        <v>5</v>
      </c>
      <c r="Z369" s="1">
        <v>1</v>
      </c>
      <c r="AA369" s="1">
        <v>1</v>
      </c>
      <c r="AB369" s="1">
        <v>63</v>
      </c>
      <c r="AC369" s="1">
        <v>11281</v>
      </c>
      <c r="AD369" s="1" t="s">
        <v>73</v>
      </c>
      <c r="AE369" s="1" t="b">
        <v>0</v>
      </c>
      <c r="AF369" s="1" t="s">
        <v>1105</v>
      </c>
      <c r="AG369" s="9" t="s">
        <v>89</v>
      </c>
      <c r="AH369" s="1" t="s">
        <v>159</v>
      </c>
      <c r="AI369" s="1" t="s">
        <v>567</v>
      </c>
      <c r="AJ369" s="1" t="s">
        <v>89</v>
      </c>
      <c r="AK369" s="1" t="s">
        <v>79</v>
      </c>
      <c r="AL369" s="1" t="s">
        <v>36</v>
      </c>
      <c r="AM369" s="1" t="s">
        <v>92</v>
      </c>
      <c r="AN369" s="1" t="b">
        <v>0</v>
      </c>
      <c r="AO369" s="10" t="s">
        <v>1108</v>
      </c>
      <c r="AP369" s="1">
        <v>1</v>
      </c>
      <c r="AQ369" s="1">
        <v>0</v>
      </c>
      <c r="AR369" s="1">
        <v>0</v>
      </c>
      <c r="AS369" s="1">
        <v>0</v>
      </c>
      <c r="AT369" s="1">
        <v>0</v>
      </c>
      <c r="AU369" s="1">
        <v>0</v>
      </c>
      <c r="AV369" s="1">
        <v>0</v>
      </c>
      <c r="AW369" s="1">
        <v>0</v>
      </c>
      <c r="AX369" s="1">
        <v>0</v>
      </c>
      <c r="AY369" s="1">
        <v>0</v>
      </c>
      <c r="AZ369" s="1">
        <v>0</v>
      </c>
      <c r="BA369" s="1">
        <v>0</v>
      </c>
      <c r="BB369" s="1">
        <v>0</v>
      </c>
      <c r="BC369" s="1">
        <v>0</v>
      </c>
      <c r="BD369" s="1">
        <v>1</v>
      </c>
      <c r="BE369" s="1">
        <v>0</v>
      </c>
      <c r="BF369" s="1">
        <v>0</v>
      </c>
      <c r="BG369" s="1">
        <v>0</v>
      </c>
      <c r="BH369" s="1" t="b">
        <v>1</v>
      </c>
      <c r="BI369" s="1" t="b">
        <v>0</v>
      </c>
      <c r="BJ369" s="1">
        <v>3</v>
      </c>
      <c r="BK369" s="1" t="s">
        <v>89</v>
      </c>
      <c r="BL369" s="1">
        <v>363</v>
      </c>
      <c r="BM369" s="1">
        <v>363</v>
      </c>
      <c r="BN369" s="1">
        <v>0</v>
      </c>
      <c r="BO369" s="1" t="b">
        <v>0</v>
      </c>
    </row>
    <row r="370" spans="1:67" ht="15.75" customHeight="1">
      <c r="A370" s="1">
        <v>368</v>
      </c>
      <c r="B370" s="1">
        <v>352</v>
      </c>
      <c r="C370" s="1">
        <v>159647</v>
      </c>
      <c r="D370" s="1" t="s">
        <v>1101</v>
      </c>
      <c r="E370" s="1" t="s">
        <v>1102</v>
      </c>
      <c r="F370" s="1" t="s">
        <v>1103</v>
      </c>
      <c r="G370" s="1" t="s">
        <v>1088</v>
      </c>
      <c r="H370" s="1">
        <v>71272</v>
      </c>
      <c r="I370" s="1" t="s">
        <v>70</v>
      </c>
      <c r="J370" s="1" t="s">
        <v>130</v>
      </c>
      <c r="K370" s="8" t="s">
        <v>1104</v>
      </c>
      <c r="L370" s="1">
        <v>-92.649963</v>
      </c>
      <c r="M370" s="1">
        <v>32.528296999999903</v>
      </c>
      <c r="N370" s="1">
        <v>-92.649963</v>
      </c>
      <c r="O370" s="1">
        <v>32.528296999999903</v>
      </c>
      <c r="P370" s="1">
        <v>9645</v>
      </c>
      <c r="Q370" s="1">
        <v>20364</v>
      </c>
      <c r="R370" s="1">
        <v>29277</v>
      </c>
      <c r="S370" s="1">
        <v>22521</v>
      </c>
      <c r="T370" s="1">
        <v>31434</v>
      </c>
      <c r="U370" s="1">
        <v>17625</v>
      </c>
      <c r="V370" s="1">
        <v>26538</v>
      </c>
      <c r="W370" s="1">
        <v>2</v>
      </c>
      <c r="X370" s="1">
        <v>2</v>
      </c>
      <c r="Y370" s="1">
        <v>5</v>
      </c>
      <c r="Z370" s="1">
        <v>1</v>
      </c>
      <c r="AA370" s="1">
        <v>1</v>
      </c>
      <c r="AB370" s="1">
        <v>63</v>
      </c>
      <c r="AC370" s="1">
        <v>11281</v>
      </c>
      <c r="AD370" s="1" t="s">
        <v>73</v>
      </c>
      <c r="AE370" s="1" t="b">
        <v>0</v>
      </c>
      <c r="AF370" s="1" t="s">
        <v>1105</v>
      </c>
      <c r="AG370" s="9" t="s">
        <v>109</v>
      </c>
      <c r="AH370" s="1" t="s">
        <v>159</v>
      </c>
      <c r="AI370" s="1" t="s">
        <v>162</v>
      </c>
      <c r="AJ370" s="1" t="s">
        <v>109</v>
      </c>
      <c r="AK370" s="1" t="s">
        <v>83</v>
      </c>
      <c r="AL370" s="1" t="s">
        <v>36</v>
      </c>
      <c r="AM370" s="1" t="s">
        <v>144</v>
      </c>
      <c r="AN370" s="1" t="b">
        <v>0</v>
      </c>
      <c r="AO370" s="10" t="s">
        <v>1109</v>
      </c>
      <c r="AP370" s="1">
        <v>0</v>
      </c>
      <c r="AQ370" s="1">
        <v>0</v>
      </c>
      <c r="AR370" s="1">
        <v>0</v>
      </c>
      <c r="AS370" s="1">
        <v>0</v>
      </c>
      <c r="AT370" s="1">
        <v>0</v>
      </c>
      <c r="AU370" s="1">
        <v>0</v>
      </c>
      <c r="AV370" s="1">
        <v>0</v>
      </c>
      <c r="AW370" s="1">
        <v>0</v>
      </c>
      <c r="AX370" s="1">
        <v>0</v>
      </c>
      <c r="AY370" s="1">
        <v>0</v>
      </c>
      <c r="AZ370" s="1">
        <v>0</v>
      </c>
      <c r="BA370" s="1">
        <v>0</v>
      </c>
      <c r="BB370" s="1">
        <v>0</v>
      </c>
      <c r="BC370" s="1">
        <v>0</v>
      </c>
      <c r="BD370" s="1">
        <v>0</v>
      </c>
      <c r="BE370" s="1">
        <v>0</v>
      </c>
      <c r="BF370" s="1">
        <v>0</v>
      </c>
      <c r="BG370" s="1">
        <v>0</v>
      </c>
      <c r="BH370" s="1" t="b">
        <v>1</v>
      </c>
      <c r="BI370" s="1" t="b">
        <v>0</v>
      </c>
      <c r="BJ370" s="1">
        <v>3</v>
      </c>
      <c r="BK370" s="1" t="s">
        <v>109</v>
      </c>
      <c r="BL370" s="1">
        <v>363</v>
      </c>
      <c r="BM370" s="1">
        <v>363</v>
      </c>
      <c r="BN370" s="1">
        <v>0</v>
      </c>
      <c r="BO370" s="1" t="b">
        <v>0</v>
      </c>
    </row>
    <row r="371" spans="1:67" ht="15.75" customHeight="1">
      <c r="A371" s="1">
        <v>369</v>
      </c>
      <c r="B371" s="1">
        <v>672</v>
      </c>
      <c r="C371" s="1">
        <v>160755</v>
      </c>
      <c r="D371" s="1" t="s">
        <v>1110</v>
      </c>
      <c r="E371" s="1" t="s">
        <v>1111</v>
      </c>
      <c r="F371" s="1" t="s">
        <v>1112</v>
      </c>
      <c r="G371" s="1" t="s">
        <v>1088</v>
      </c>
      <c r="H371" s="1" t="s">
        <v>1113</v>
      </c>
      <c r="I371" s="1" t="s">
        <v>70</v>
      </c>
      <c r="J371" s="1" t="s">
        <v>130</v>
      </c>
      <c r="K371" s="8" t="s">
        <v>1114</v>
      </c>
      <c r="L371" s="1">
        <v>-90.120408999999995</v>
      </c>
      <c r="M371" s="1">
        <v>29.939696000000001</v>
      </c>
      <c r="N371" s="1">
        <v>-90.120408999999995</v>
      </c>
      <c r="O371" s="1">
        <v>29.939696000000001</v>
      </c>
      <c r="P371" s="1">
        <v>52960</v>
      </c>
      <c r="Q371" s="1">
        <v>69764</v>
      </c>
      <c r="R371" s="1">
        <v>69764</v>
      </c>
      <c r="S371" s="1">
        <v>69764</v>
      </c>
      <c r="T371" s="1">
        <v>69764</v>
      </c>
      <c r="U371" s="1">
        <v>59164</v>
      </c>
      <c r="V371" s="1">
        <v>59164</v>
      </c>
      <c r="W371" s="1">
        <v>2</v>
      </c>
      <c r="X371" s="1">
        <v>2</v>
      </c>
      <c r="Y371" s="1">
        <v>5</v>
      </c>
      <c r="Z371" s="1">
        <v>2</v>
      </c>
      <c r="AA371" s="1">
        <v>2</v>
      </c>
      <c r="AB371" s="1">
        <v>26</v>
      </c>
      <c r="AC371" s="1">
        <v>7924</v>
      </c>
      <c r="AD371" s="1" t="s">
        <v>123</v>
      </c>
      <c r="AE371" s="1" t="b">
        <v>0</v>
      </c>
      <c r="AF371" s="1" t="s">
        <v>245</v>
      </c>
      <c r="AG371" s="1" t="s">
        <v>1115</v>
      </c>
      <c r="AH371" s="1" t="s">
        <v>90</v>
      </c>
      <c r="AI371" s="1" t="s">
        <v>1116</v>
      </c>
      <c r="AJ371" s="1" t="s">
        <v>224</v>
      </c>
      <c r="AK371" s="1" t="s">
        <v>79</v>
      </c>
      <c r="AL371" s="1" t="s">
        <v>36</v>
      </c>
      <c r="AM371" s="1" t="s">
        <v>528</v>
      </c>
      <c r="AN371" s="1" t="b">
        <v>0</v>
      </c>
      <c r="AO371" s="10" t="s">
        <v>1117</v>
      </c>
      <c r="AP371" s="1">
        <v>0</v>
      </c>
      <c r="AQ371" s="1">
        <v>0</v>
      </c>
      <c r="AR371" s="1">
        <v>1</v>
      </c>
      <c r="AS371" s="1">
        <v>0</v>
      </c>
      <c r="AT371" s="1">
        <v>0</v>
      </c>
      <c r="AU371" s="1">
        <v>0</v>
      </c>
      <c r="AV371" s="1">
        <v>0</v>
      </c>
      <c r="AW371" s="1">
        <v>0</v>
      </c>
      <c r="AX371" s="1">
        <v>0</v>
      </c>
      <c r="AY371" s="1">
        <v>0</v>
      </c>
      <c r="AZ371" s="1">
        <v>0</v>
      </c>
      <c r="BA371" s="1">
        <v>0</v>
      </c>
      <c r="BB371" s="1">
        <v>0</v>
      </c>
      <c r="BC371" s="1">
        <v>0</v>
      </c>
      <c r="BD371" s="1">
        <v>1</v>
      </c>
      <c r="BE371" s="1">
        <v>0</v>
      </c>
      <c r="BF371" s="1">
        <v>0</v>
      </c>
      <c r="BG371" s="1">
        <v>0</v>
      </c>
      <c r="BH371" s="1" t="b">
        <v>1</v>
      </c>
      <c r="BI371" s="1" t="b">
        <v>0</v>
      </c>
      <c r="BJ371" s="1">
        <v>6</v>
      </c>
      <c r="BK371" s="1" t="s">
        <v>117</v>
      </c>
      <c r="BL371" s="1">
        <v>363</v>
      </c>
      <c r="BM371" s="1">
        <v>363</v>
      </c>
      <c r="BN371" s="1">
        <v>1</v>
      </c>
      <c r="BO371" s="1" t="b">
        <v>1</v>
      </c>
    </row>
    <row r="372" spans="1:67" ht="15.75" customHeight="1">
      <c r="A372" s="1">
        <v>370</v>
      </c>
      <c r="B372" s="1">
        <v>673</v>
      </c>
      <c r="C372" s="1">
        <v>160755</v>
      </c>
      <c r="D372" s="1" t="s">
        <v>1110</v>
      </c>
      <c r="E372" s="1" t="s">
        <v>1111</v>
      </c>
      <c r="F372" s="1" t="s">
        <v>1112</v>
      </c>
      <c r="G372" s="1" t="s">
        <v>1088</v>
      </c>
      <c r="H372" s="1" t="s">
        <v>1113</v>
      </c>
      <c r="I372" s="1" t="s">
        <v>70</v>
      </c>
      <c r="J372" s="1" t="s">
        <v>130</v>
      </c>
      <c r="K372" s="8" t="s">
        <v>1114</v>
      </c>
      <c r="L372" s="1">
        <v>-90.120408999999995</v>
      </c>
      <c r="M372" s="1">
        <v>29.939696000000001</v>
      </c>
      <c r="N372" s="1">
        <v>-90.120408999999995</v>
      </c>
      <c r="O372" s="1">
        <v>29.939696000000001</v>
      </c>
      <c r="P372" s="1">
        <v>52960</v>
      </c>
      <c r="Q372" s="1">
        <v>69764</v>
      </c>
      <c r="R372" s="1">
        <v>69764</v>
      </c>
      <c r="S372" s="1">
        <v>69764</v>
      </c>
      <c r="T372" s="1">
        <v>69764</v>
      </c>
      <c r="U372" s="1">
        <v>59164</v>
      </c>
      <c r="V372" s="1">
        <v>59164</v>
      </c>
      <c r="W372" s="1">
        <v>2</v>
      </c>
      <c r="X372" s="1">
        <v>2</v>
      </c>
      <c r="Y372" s="1">
        <v>5</v>
      </c>
      <c r="Z372" s="1">
        <v>2</v>
      </c>
      <c r="AA372" s="1">
        <v>2</v>
      </c>
      <c r="AB372" s="1">
        <v>26</v>
      </c>
      <c r="AC372" s="1">
        <v>7924</v>
      </c>
      <c r="AD372" s="1" t="s">
        <v>123</v>
      </c>
      <c r="AE372" s="1" t="b">
        <v>0</v>
      </c>
      <c r="AF372" s="1" t="s">
        <v>245</v>
      </c>
      <c r="AG372" s="1" t="s">
        <v>1115</v>
      </c>
      <c r="AH372" s="1" t="s">
        <v>90</v>
      </c>
      <c r="AI372" s="1" t="s">
        <v>91</v>
      </c>
      <c r="AJ372" s="1" t="s">
        <v>89</v>
      </c>
      <c r="AK372" s="1" t="s">
        <v>83</v>
      </c>
      <c r="AL372" s="1" t="s">
        <v>36</v>
      </c>
      <c r="AM372" s="1" t="s">
        <v>92</v>
      </c>
      <c r="AN372" s="1" t="b">
        <v>0</v>
      </c>
      <c r="AO372" s="10" t="s">
        <v>1118</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t="b">
        <v>1</v>
      </c>
      <c r="BI372" s="1" t="b">
        <v>0</v>
      </c>
      <c r="BJ372" s="1">
        <v>6</v>
      </c>
      <c r="BK372" s="1" t="s">
        <v>89</v>
      </c>
      <c r="BL372" s="1">
        <v>363</v>
      </c>
      <c r="BM372" s="1">
        <v>363</v>
      </c>
      <c r="BN372" s="1">
        <v>0</v>
      </c>
      <c r="BO372" s="1" t="b">
        <v>0</v>
      </c>
    </row>
    <row r="373" spans="1:67" ht="15.75" customHeight="1">
      <c r="A373" s="1">
        <v>371</v>
      </c>
      <c r="B373" s="1">
        <v>674</v>
      </c>
      <c r="C373" s="1">
        <v>160755</v>
      </c>
      <c r="D373" s="1" t="s">
        <v>1110</v>
      </c>
      <c r="E373" s="1" t="s">
        <v>1111</v>
      </c>
      <c r="F373" s="1" t="s">
        <v>1112</v>
      </c>
      <c r="G373" s="1" t="s">
        <v>1088</v>
      </c>
      <c r="H373" s="1" t="s">
        <v>1113</v>
      </c>
      <c r="I373" s="1" t="s">
        <v>70</v>
      </c>
      <c r="J373" s="1" t="s">
        <v>130</v>
      </c>
      <c r="K373" s="8" t="s">
        <v>1114</v>
      </c>
      <c r="L373" s="1">
        <v>-90.120408999999995</v>
      </c>
      <c r="M373" s="1">
        <v>29.939696000000001</v>
      </c>
      <c r="N373" s="1">
        <v>-90.120408999999995</v>
      </c>
      <c r="O373" s="1">
        <v>29.939696000000001</v>
      </c>
      <c r="P373" s="1">
        <v>52960</v>
      </c>
      <c r="Q373" s="1">
        <v>69764</v>
      </c>
      <c r="R373" s="1">
        <v>69764</v>
      </c>
      <c r="S373" s="1">
        <v>69764</v>
      </c>
      <c r="T373" s="1">
        <v>69764</v>
      </c>
      <c r="U373" s="1">
        <v>59164</v>
      </c>
      <c r="V373" s="1">
        <v>59164</v>
      </c>
      <c r="W373" s="1">
        <v>2</v>
      </c>
      <c r="X373" s="1">
        <v>2</v>
      </c>
      <c r="Y373" s="1">
        <v>5</v>
      </c>
      <c r="Z373" s="1">
        <v>2</v>
      </c>
      <c r="AA373" s="1">
        <v>2</v>
      </c>
      <c r="AB373" s="1">
        <v>26</v>
      </c>
      <c r="AC373" s="1">
        <v>7924</v>
      </c>
      <c r="AD373" s="1" t="s">
        <v>123</v>
      </c>
      <c r="AE373" s="1" t="b">
        <v>0</v>
      </c>
      <c r="AF373" s="1" t="s">
        <v>245</v>
      </c>
      <c r="AG373" s="1" t="s">
        <v>1115</v>
      </c>
      <c r="AH373" s="1" t="s">
        <v>90</v>
      </c>
      <c r="AI373" s="1" t="s">
        <v>532</v>
      </c>
      <c r="AJ373" s="1" t="s">
        <v>89</v>
      </c>
      <c r="AK373" s="1" t="s">
        <v>83</v>
      </c>
      <c r="AL373" s="1" t="s">
        <v>110</v>
      </c>
      <c r="AM373" s="1" t="s">
        <v>100</v>
      </c>
      <c r="AN373" s="1" t="b">
        <v>0</v>
      </c>
      <c r="AO373" s="10" t="s">
        <v>1119</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t="b">
        <v>0</v>
      </c>
      <c r="BI373" s="1" t="b">
        <v>0</v>
      </c>
      <c r="BJ373" s="1">
        <v>6</v>
      </c>
      <c r="BK373" s="1" t="s">
        <v>89</v>
      </c>
      <c r="BL373" s="1">
        <v>363</v>
      </c>
      <c r="BM373" s="1">
        <v>363</v>
      </c>
      <c r="BN373" s="1">
        <v>0</v>
      </c>
      <c r="BO373" s="1" t="b">
        <v>0</v>
      </c>
    </row>
    <row r="374" spans="1:67" ht="15.75" customHeight="1">
      <c r="A374" s="1">
        <v>372</v>
      </c>
      <c r="B374" s="1">
        <v>675</v>
      </c>
      <c r="C374" s="1">
        <v>160755</v>
      </c>
      <c r="D374" s="1" t="s">
        <v>1110</v>
      </c>
      <c r="E374" s="1" t="s">
        <v>1111</v>
      </c>
      <c r="F374" s="1" t="s">
        <v>1112</v>
      </c>
      <c r="G374" s="1" t="s">
        <v>1088</v>
      </c>
      <c r="H374" s="1" t="s">
        <v>1113</v>
      </c>
      <c r="I374" s="1" t="s">
        <v>70</v>
      </c>
      <c r="J374" s="1" t="s">
        <v>130</v>
      </c>
      <c r="K374" s="8" t="s">
        <v>1114</v>
      </c>
      <c r="L374" s="1">
        <v>-90.120408999999995</v>
      </c>
      <c r="M374" s="1">
        <v>29.939696000000001</v>
      </c>
      <c r="N374" s="1">
        <v>-90.120408999999995</v>
      </c>
      <c r="O374" s="1">
        <v>29.939696000000001</v>
      </c>
      <c r="P374" s="1">
        <v>52960</v>
      </c>
      <c r="Q374" s="1">
        <v>69764</v>
      </c>
      <c r="R374" s="1">
        <v>69764</v>
      </c>
      <c r="S374" s="1">
        <v>69764</v>
      </c>
      <c r="T374" s="1">
        <v>69764</v>
      </c>
      <c r="U374" s="1">
        <v>59164</v>
      </c>
      <c r="V374" s="1">
        <v>59164</v>
      </c>
      <c r="W374" s="1">
        <v>2</v>
      </c>
      <c r="X374" s="1">
        <v>2</v>
      </c>
      <c r="Y374" s="1">
        <v>5</v>
      </c>
      <c r="Z374" s="1">
        <v>2</v>
      </c>
      <c r="AA374" s="1">
        <v>2</v>
      </c>
      <c r="AB374" s="1">
        <v>26</v>
      </c>
      <c r="AC374" s="1">
        <v>7924</v>
      </c>
      <c r="AD374" s="1" t="s">
        <v>123</v>
      </c>
      <c r="AE374" s="1" t="b">
        <v>0</v>
      </c>
      <c r="AF374" s="1" t="s">
        <v>245</v>
      </c>
      <c r="AG374" s="1" t="s">
        <v>1115</v>
      </c>
      <c r="AH374" s="1" t="s">
        <v>90</v>
      </c>
      <c r="AI374" s="1" t="s">
        <v>172</v>
      </c>
      <c r="AJ374" s="1" t="s">
        <v>89</v>
      </c>
      <c r="AK374" s="1" t="s">
        <v>79</v>
      </c>
      <c r="AL374" s="1" t="s">
        <v>36</v>
      </c>
      <c r="AM374" s="1" t="s">
        <v>92</v>
      </c>
      <c r="AN374" s="1" t="b">
        <v>0</v>
      </c>
      <c r="AO374" s="10" t="s">
        <v>1120</v>
      </c>
      <c r="AP374" s="1">
        <v>0</v>
      </c>
      <c r="AQ374" s="1">
        <v>0</v>
      </c>
      <c r="AR374" s="1">
        <v>2</v>
      </c>
      <c r="AS374" s="1">
        <v>1</v>
      </c>
      <c r="AT374" s="1">
        <v>0</v>
      </c>
      <c r="AU374" s="1">
        <v>0</v>
      </c>
      <c r="AV374" s="1">
        <v>0</v>
      </c>
      <c r="AW374" s="1">
        <v>0</v>
      </c>
      <c r="AX374" s="1">
        <v>0</v>
      </c>
      <c r="AY374" s="1">
        <v>0</v>
      </c>
      <c r="AZ374" s="1">
        <v>1</v>
      </c>
      <c r="BA374" s="1">
        <v>0</v>
      </c>
      <c r="BB374" s="1">
        <v>0</v>
      </c>
      <c r="BC374" s="1">
        <v>0</v>
      </c>
      <c r="BD374" s="1">
        <v>1</v>
      </c>
      <c r="BE374" s="1">
        <v>0</v>
      </c>
      <c r="BF374" s="1">
        <v>1</v>
      </c>
      <c r="BG374" s="1">
        <v>0</v>
      </c>
      <c r="BH374" s="1" t="b">
        <v>1</v>
      </c>
      <c r="BI374" s="1" t="b">
        <v>0</v>
      </c>
      <c r="BJ374" s="1">
        <v>6</v>
      </c>
      <c r="BK374" s="1" t="s">
        <v>89</v>
      </c>
      <c r="BL374" s="1">
        <v>363</v>
      </c>
      <c r="BM374" s="1">
        <v>363</v>
      </c>
      <c r="BN374" s="1">
        <v>3</v>
      </c>
      <c r="BO374" s="1" t="b">
        <v>1</v>
      </c>
    </row>
    <row r="375" spans="1:67" ht="15.75" customHeight="1">
      <c r="A375" s="1">
        <v>373</v>
      </c>
      <c r="B375" s="1">
        <v>676</v>
      </c>
      <c r="C375" s="1">
        <v>160755</v>
      </c>
      <c r="D375" s="1" t="s">
        <v>1110</v>
      </c>
      <c r="E375" s="1" t="s">
        <v>1111</v>
      </c>
      <c r="F375" s="1" t="s">
        <v>1112</v>
      </c>
      <c r="G375" s="1" t="s">
        <v>1088</v>
      </c>
      <c r="H375" s="1" t="s">
        <v>1113</v>
      </c>
      <c r="I375" s="1" t="s">
        <v>70</v>
      </c>
      <c r="J375" s="1" t="s">
        <v>130</v>
      </c>
      <c r="K375" s="8" t="s">
        <v>1114</v>
      </c>
      <c r="L375" s="1">
        <v>-90.120408999999995</v>
      </c>
      <c r="M375" s="1">
        <v>29.939696000000001</v>
      </c>
      <c r="N375" s="1">
        <v>-90.120408999999995</v>
      </c>
      <c r="O375" s="1">
        <v>29.939696000000001</v>
      </c>
      <c r="P375" s="1">
        <v>52960</v>
      </c>
      <c r="Q375" s="1">
        <v>69764</v>
      </c>
      <c r="R375" s="1">
        <v>69764</v>
      </c>
      <c r="S375" s="1">
        <v>69764</v>
      </c>
      <c r="T375" s="1">
        <v>69764</v>
      </c>
      <c r="U375" s="1">
        <v>59164</v>
      </c>
      <c r="V375" s="1">
        <v>59164</v>
      </c>
      <c r="W375" s="1">
        <v>2</v>
      </c>
      <c r="X375" s="1">
        <v>2</v>
      </c>
      <c r="Y375" s="1">
        <v>5</v>
      </c>
      <c r="Z375" s="1">
        <v>2</v>
      </c>
      <c r="AA375" s="1">
        <v>2</v>
      </c>
      <c r="AB375" s="1">
        <v>26</v>
      </c>
      <c r="AC375" s="1">
        <v>7924</v>
      </c>
      <c r="AD375" s="1" t="s">
        <v>123</v>
      </c>
      <c r="AE375" s="1" t="b">
        <v>0</v>
      </c>
      <c r="AF375" s="1" t="s">
        <v>245</v>
      </c>
      <c r="AG375" s="1" t="s">
        <v>1115</v>
      </c>
      <c r="AH375" s="1" t="s">
        <v>90</v>
      </c>
      <c r="AI375" s="1" t="s">
        <v>1121</v>
      </c>
      <c r="AJ375" s="1" t="s">
        <v>89</v>
      </c>
      <c r="AK375" s="1" t="s">
        <v>79</v>
      </c>
      <c r="AL375" s="1" t="s">
        <v>99</v>
      </c>
      <c r="AM375" s="1" t="s">
        <v>100</v>
      </c>
      <c r="AN375" s="1" t="b">
        <v>1</v>
      </c>
      <c r="AO375" s="10" t="s">
        <v>1122</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0</v>
      </c>
      <c r="BH375" s="1" t="b">
        <v>0</v>
      </c>
      <c r="BI375" s="1" t="b">
        <v>0</v>
      </c>
      <c r="BJ375" s="1">
        <v>6</v>
      </c>
      <c r="BK375" s="1" t="s">
        <v>89</v>
      </c>
      <c r="BL375" s="1">
        <v>363</v>
      </c>
      <c r="BM375" s="1">
        <v>363</v>
      </c>
      <c r="BN375" s="1">
        <v>0</v>
      </c>
      <c r="BO375" s="1" t="b">
        <v>0</v>
      </c>
    </row>
    <row r="376" spans="1:67" ht="15.75" customHeight="1">
      <c r="A376" s="1">
        <v>374</v>
      </c>
      <c r="B376" s="1">
        <v>677</v>
      </c>
      <c r="C376" s="1">
        <v>160755</v>
      </c>
      <c r="D376" s="1" t="s">
        <v>1110</v>
      </c>
      <c r="E376" s="1" t="s">
        <v>1111</v>
      </c>
      <c r="F376" s="1" t="s">
        <v>1112</v>
      </c>
      <c r="G376" s="1" t="s">
        <v>1088</v>
      </c>
      <c r="H376" s="1" t="s">
        <v>1113</v>
      </c>
      <c r="I376" s="1" t="s">
        <v>70</v>
      </c>
      <c r="J376" s="1" t="s">
        <v>130</v>
      </c>
      <c r="K376" s="8" t="s">
        <v>1114</v>
      </c>
      <c r="L376" s="1">
        <v>-90.120408999999995</v>
      </c>
      <c r="M376" s="1">
        <v>29.939696000000001</v>
      </c>
      <c r="N376" s="1">
        <v>-90.120408999999995</v>
      </c>
      <c r="O376" s="1">
        <v>29.939696000000001</v>
      </c>
      <c r="P376" s="1">
        <v>52960</v>
      </c>
      <c r="Q376" s="1">
        <v>69764</v>
      </c>
      <c r="R376" s="1">
        <v>69764</v>
      </c>
      <c r="S376" s="1">
        <v>69764</v>
      </c>
      <c r="T376" s="1">
        <v>69764</v>
      </c>
      <c r="U376" s="1">
        <v>59164</v>
      </c>
      <c r="V376" s="1">
        <v>59164</v>
      </c>
      <c r="W376" s="1">
        <v>2</v>
      </c>
      <c r="X376" s="1">
        <v>2</v>
      </c>
      <c r="Y376" s="1">
        <v>5</v>
      </c>
      <c r="Z376" s="1">
        <v>2</v>
      </c>
      <c r="AA376" s="1">
        <v>2</v>
      </c>
      <c r="AB376" s="1">
        <v>26</v>
      </c>
      <c r="AC376" s="1">
        <v>7924</v>
      </c>
      <c r="AD376" s="1" t="s">
        <v>123</v>
      </c>
      <c r="AE376" s="1" t="b">
        <v>0</v>
      </c>
      <c r="AF376" s="1" t="s">
        <v>245</v>
      </c>
      <c r="AG376" s="1" t="s">
        <v>1115</v>
      </c>
      <c r="AH376" s="1" t="s">
        <v>90</v>
      </c>
      <c r="AI376" s="1" t="s">
        <v>1123</v>
      </c>
      <c r="AJ376" s="1" t="s">
        <v>219</v>
      </c>
      <c r="AK376" s="1" t="s">
        <v>79</v>
      </c>
      <c r="AL376" s="1" t="s">
        <v>36</v>
      </c>
      <c r="AM376" s="1" t="s">
        <v>100</v>
      </c>
      <c r="AN376" s="1" t="b">
        <v>0</v>
      </c>
      <c r="AO376" s="10" t="s">
        <v>1124</v>
      </c>
      <c r="AP376" s="1">
        <v>0</v>
      </c>
      <c r="AQ376" s="1">
        <v>0</v>
      </c>
      <c r="AR376" s="1">
        <v>1</v>
      </c>
      <c r="AS376" s="1">
        <v>2</v>
      </c>
      <c r="AT376" s="1">
        <v>1</v>
      </c>
      <c r="AU376" s="1">
        <v>0</v>
      </c>
      <c r="AV376" s="1">
        <v>0</v>
      </c>
      <c r="AW376" s="1">
        <v>0</v>
      </c>
      <c r="AX376" s="1">
        <v>0</v>
      </c>
      <c r="AY376" s="1">
        <v>0</v>
      </c>
      <c r="AZ376" s="1">
        <v>0</v>
      </c>
      <c r="BA376" s="1">
        <v>0</v>
      </c>
      <c r="BB376" s="1">
        <v>0</v>
      </c>
      <c r="BC376" s="1">
        <v>0</v>
      </c>
      <c r="BD376" s="1">
        <v>1</v>
      </c>
      <c r="BE376" s="1">
        <v>0</v>
      </c>
      <c r="BF376" s="1">
        <v>0</v>
      </c>
      <c r="BG376" s="1">
        <v>1</v>
      </c>
      <c r="BH376" s="1" t="b">
        <v>0</v>
      </c>
      <c r="BI376" s="1" t="b">
        <v>0</v>
      </c>
      <c r="BJ376" s="1">
        <v>6</v>
      </c>
      <c r="BK376" s="1" t="s">
        <v>117</v>
      </c>
      <c r="BL376" s="1">
        <v>363</v>
      </c>
      <c r="BM376" s="1">
        <v>363</v>
      </c>
      <c r="BN376" s="1">
        <v>3</v>
      </c>
      <c r="BO376" s="1" t="b">
        <v>1</v>
      </c>
    </row>
    <row r="377" spans="1:67" ht="15.75" customHeight="1">
      <c r="A377" s="1">
        <v>375</v>
      </c>
      <c r="B377" s="1">
        <v>849</v>
      </c>
      <c r="C377" s="1">
        <v>160658</v>
      </c>
      <c r="D377" s="1" t="s">
        <v>1125</v>
      </c>
      <c r="E377" s="1" t="s">
        <v>1126</v>
      </c>
      <c r="F377" s="1" t="s">
        <v>1127</v>
      </c>
      <c r="G377" s="1" t="s">
        <v>1088</v>
      </c>
      <c r="H377" s="1">
        <v>70503</v>
      </c>
      <c r="I377" s="1" t="s">
        <v>70</v>
      </c>
      <c r="J377" s="1" t="s">
        <v>130</v>
      </c>
      <c r="K377" s="8" t="s">
        <v>1128</v>
      </c>
      <c r="L377" s="1">
        <v>-92.019409999999993</v>
      </c>
      <c r="M377" s="1">
        <v>30.215282999999999</v>
      </c>
      <c r="N377" s="1">
        <v>-92.019409999999993</v>
      </c>
      <c r="O377" s="1">
        <v>30.215282999999999</v>
      </c>
      <c r="P377" s="1">
        <v>9888</v>
      </c>
      <c r="Q377" s="1">
        <v>24775</v>
      </c>
      <c r="R377" s="1">
        <v>38503</v>
      </c>
      <c r="S377" s="1">
        <v>24812</v>
      </c>
      <c r="T377" s="1">
        <v>38540</v>
      </c>
      <c r="U377" s="1">
        <v>15066</v>
      </c>
      <c r="V377" s="1">
        <v>28794</v>
      </c>
      <c r="W377" s="1">
        <v>2</v>
      </c>
      <c r="X377" s="1">
        <v>2</v>
      </c>
      <c r="Y377" s="1">
        <v>5</v>
      </c>
      <c r="Z377" s="1">
        <v>1</v>
      </c>
      <c r="AA377" s="1">
        <v>1</v>
      </c>
      <c r="AB377" s="1">
        <v>51</v>
      </c>
      <c r="AC377" s="1">
        <v>15998</v>
      </c>
      <c r="AD377" s="1" t="s">
        <v>73</v>
      </c>
      <c r="AE377" s="1" t="b">
        <v>0</v>
      </c>
      <c r="AF377" s="12" t="s">
        <v>726</v>
      </c>
      <c r="AG377" s="9" t="s">
        <v>1129</v>
      </c>
      <c r="AH377" s="1" t="s">
        <v>159</v>
      </c>
      <c r="AI377" s="1" t="s">
        <v>150</v>
      </c>
      <c r="AJ377" s="1" t="s">
        <v>89</v>
      </c>
      <c r="AK377" s="1" t="s">
        <v>83</v>
      </c>
      <c r="AL377" s="1" t="s">
        <v>110</v>
      </c>
      <c r="AM377" s="1" t="s">
        <v>100</v>
      </c>
      <c r="AN377" s="1" t="b">
        <v>0</v>
      </c>
      <c r="AO377" s="10" t="s">
        <v>1130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t="b">
        <v>0</v>
      </c>
      <c r="BI377" s="1" t="b">
        <v>0</v>
      </c>
      <c r="BJ377" s="1">
        <v>4</v>
      </c>
      <c r="BK377" s="1" t="s">
        <v>89</v>
      </c>
      <c r="BL377" s="1">
        <v>363</v>
      </c>
      <c r="BM377" s="1">
        <v>363</v>
      </c>
      <c r="BN377" s="1">
        <v>0</v>
      </c>
      <c r="BO377" s="1" t="b">
        <v>0</v>
      </c>
    </row>
    <row r="378" spans="1:67" ht="15.75" customHeight="1">
      <c r="A378" s="1">
        <v>376</v>
      </c>
      <c r="B378" s="1">
        <v>850</v>
      </c>
      <c r="C378" s="1">
        <v>160658</v>
      </c>
      <c r="D378" s="1" t="s">
        <v>1125</v>
      </c>
      <c r="E378" s="1" t="s">
        <v>1126</v>
      </c>
      <c r="F378" s="1" t="s">
        <v>1127</v>
      </c>
      <c r="G378" s="1" t="s">
        <v>1088</v>
      </c>
      <c r="H378" s="1">
        <v>70503</v>
      </c>
      <c r="I378" s="1" t="s">
        <v>70</v>
      </c>
      <c r="J378" s="1" t="s">
        <v>130</v>
      </c>
      <c r="K378" s="8" t="s">
        <v>1128</v>
      </c>
      <c r="L378" s="1">
        <v>-92.019409999999993</v>
      </c>
      <c r="M378" s="1">
        <v>30.215282999999999</v>
      </c>
      <c r="N378" s="1">
        <v>-92.019409999999993</v>
      </c>
      <c r="O378" s="1">
        <v>30.215282999999999</v>
      </c>
      <c r="P378" s="1">
        <v>9888</v>
      </c>
      <c r="Q378" s="1">
        <v>24775</v>
      </c>
      <c r="R378" s="1">
        <v>38503</v>
      </c>
      <c r="S378" s="1">
        <v>24812</v>
      </c>
      <c r="T378" s="1">
        <v>38540</v>
      </c>
      <c r="U378" s="1">
        <v>15066</v>
      </c>
      <c r="V378" s="1">
        <v>28794</v>
      </c>
      <c r="W378" s="1">
        <v>2</v>
      </c>
      <c r="X378" s="1">
        <v>2</v>
      </c>
      <c r="Y378" s="1">
        <v>5</v>
      </c>
      <c r="Z378" s="1">
        <v>1</v>
      </c>
      <c r="AA378" s="1">
        <v>1</v>
      </c>
      <c r="AB378" s="1">
        <v>51</v>
      </c>
      <c r="AC378" s="1">
        <v>15998</v>
      </c>
      <c r="AD378" s="1" t="s">
        <v>73</v>
      </c>
      <c r="AE378" s="1" t="b">
        <v>0</v>
      </c>
      <c r="AF378" s="13" t="s">
        <v>726</v>
      </c>
      <c r="AG378" s="9" t="s">
        <v>1129</v>
      </c>
      <c r="AH378" s="1" t="s">
        <v>159</v>
      </c>
      <c r="AI378" s="1" t="s">
        <v>684</v>
      </c>
      <c r="AJ378" s="1" t="s">
        <v>109</v>
      </c>
      <c r="AK378" s="1" t="s">
        <v>83</v>
      </c>
      <c r="AL378" s="1" t="s">
        <v>36</v>
      </c>
      <c r="AM378" s="1" t="s">
        <v>144</v>
      </c>
      <c r="AN378" s="1" t="b">
        <v>0</v>
      </c>
      <c r="AO378" s="10" t="s">
        <v>1131</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t="b">
        <v>1</v>
      </c>
      <c r="BI378" s="1" t="b">
        <v>0</v>
      </c>
      <c r="BJ378" s="1">
        <v>4</v>
      </c>
      <c r="BK378" s="1" t="s">
        <v>109</v>
      </c>
      <c r="BL378" s="1">
        <v>363</v>
      </c>
      <c r="BM378" s="1">
        <v>363</v>
      </c>
      <c r="BN378" s="1">
        <v>0</v>
      </c>
      <c r="BO378" s="1" t="b">
        <v>0</v>
      </c>
    </row>
    <row r="379" spans="1:67" ht="15.75" customHeight="1">
      <c r="A379" s="1">
        <v>377</v>
      </c>
      <c r="B379" s="1">
        <v>851</v>
      </c>
      <c r="C379" s="1">
        <v>160658</v>
      </c>
      <c r="D379" s="1" t="s">
        <v>1125</v>
      </c>
      <c r="E379" s="1" t="s">
        <v>1126</v>
      </c>
      <c r="F379" s="1" t="s">
        <v>1127</v>
      </c>
      <c r="G379" s="1" t="s">
        <v>1088</v>
      </c>
      <c r="H379" s="1">
        <v>70503</v>
      </c>
      <c r="I379" s="1" t="s">
        <v>70</v>
      </c>
      <c r="J379" s="1" t="s">
        <v>130</v>
      </c>
      <c r="K379" s="8" t="s">
        <v>1128</v>
      </c>
      <c r="L379" s="1">
        <v>-92.019409999999993</v>
      </c>
      <c r="M379" s="1">
        <v>30.215282999999999</v>
      </c>
      <c r="N379" s="1">
        <v>-92.019409999999993</v>
      </c>
      <c r="O379" s="1">
        <v>30.215282999999999</v>
      </c>
      <c r="P379" s="1">
        <v>9888</v>
      </c>
      <c r="Q379" s="1">
        <v>24775</v>
      </c>
      <c r="R379" s="1">
        <v>38503</v>
      </c>
      <c r="S379" s="1">
        <v>24812</v>
      </c>
      <c r="T379" s="1">
        <v>38540</v>
      </c>
      <c r="U379" s="1">
        <v>15066</v>
      </c>
      <c r="V379" s="1">
        <v>28794</v>
      </c>
      <c r="W379" s="1">
        <v>2</v>
      </c>
      <c r="X379" s="1">
        <v>2</v>
      </c>
      <c r="Y379" s="1">
        <v>5</v>
      </c>
      <c r="Z379" s="1">
        <v>1</v>
      </c>
      <c r="AA379" s="1">
        <v>1</v>
      </c>
      <c r="AB379" s="1">
        <v>51</v>
      </c>
      <c r="AC379" s="1">
        <v>15998</v>
      </c>
      <c r="AD379" s="1" t="s">
        <v>73</v>
      </c>
      <c r="AE379" s="1" t="b">
        <v>0</v>
      </c>
      <c r="AF379" s="13" t="s">
        <v>726</v>
      </c>
      <c r="AG379" s="9" t="s">
        <v>1129</v>
      </c>
      <c r="AH379" s="1" t="s">
        <v>159</v>
      </c>
      <c r="AI379" s="1" t="s">
        <v>1132</v>
      </c>
      <c r="AJ379" s="1" t="s">
        <v>141</v>
      </c>
      <c r="AK379" s="1" t="s">
        <v>83</v>
      </c>
      <c r="AL379" s="1" t="s">
        <v>36</v>
      </c>
      <c r="AM379" s="1" t="s">
        <v>100</v>
      </c>
      <c r="AN379" s="1" t="b">
        <v>0</v>
      </c>
      <c r="AO379" s="10" t="s">
        <v>1133</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t="b">
        <v>0</v>
      </c>
      <c r="BI379" s="1" t="b">
        <v>0</v>
      </c>
      <c r="BJ379" s="1">
        <v>4</v>
      </c>
      <c r="BK379" s="1" t="s">
        <v>117</v>
      </c>
      <c r="BL379" s="1">
        <v>363</v>
      </c>
      <c r="BM379" s="1">
        <v>363</v>
      </c>
      <c r="BN379" s="1">
        <v>0</v>
      </c>
      <c r="BO379" s="1" t="b">
        <v>0</v>
      </c>
    </row>
    <row r="380" spans="1:67" ht="15.75" customHeight="1">
      <c r="A380" s="1">
        <v>378</v>
      </c>
      <c r="B380" s="1">
        <v>852</v>
      </c>
      <c r="C380" s="1">
        <v>160658</v>
      </c>
      <c r="D380" s="1" t="s">
        <v>1125</v>
      </c>
      <c r="E380" s="1" t="s">
        <v>1126</v>
      </c>
      <c r="F380" s="1" t="s">
        <v>1127</v>
      </c>
      <c r="G380" s="1" t="s">
        <v>1088</v>
      </c>
      <c r="H380" s="1">
        <v>70503</v>
      </c>
      <c r="I380" s="1" t="s">
        <v>70</v>
      </c>
      <c r="J380" s="1" t="s">
        <v>130</v>
      </c>
      <c r="K380" s="8" t="s">
        <v>1128</v>
      </c>
      <c r="L380" s="1">
        <v>-92.019409999999993</v>
      </c>
      <c r="M380" s="1">
        <v>30.215282999999999</v>
      </c>
      <c r="N380" s="1">
        <v>-92.019409999999993</v>
      </c>
      <c r="O380" s="1">
        <v>30.215282999999999</v>
      </c>
      <c r="P380" s="1">
        <v>9888</v>
      </c>
      <c r="Q380" s="1">
        <v>24775</v>
      </c>
      <c r="R380" s="12">
        <v>27885</v>
      </c>
      <c r="S380" s="1">
        <v>24812</v>
      </c>
      <c r="T380" s="1">
        <v>38540</v>
      </c>
      <c r="U380" s="1">
        <v>15066</v>
      </c>
      <c r="V380" s="1">
        <v>28794</v>
      </c>
      <c r="W380" s="1">
        <v>2</v>
      </c>
      <c r="X380" s="1">
        <v>2</v>
      </c>
      <c r="Y380" s="1">
        <v>5</v>
      </c>
      <c r="Z380" s="1">
        <v>1</v>
      </c>
      <c r="AA380" s="1">
        <v>1</v>
      </c>
      <c r="AB380" s="1">
        <v>51</v>
      </c>
      <c r="AC380" s="1">
        <v>15998</v>
      </c>
      <c r="AD380" s="1" t="s">
        <v>73</v>
      </c>
      <c r="AE380" s="1" t="b">
        <v>0</v>
      </c>
      <c r="AF380" s="13" t="s">
        <v>726</v>
      </c>
      <c r="AG380" s="9" t="s">
        <v>1129</v>
      </c>
      <c r="AH380" s="1" t="s">
        <v>159</v>
      </c>
      <c r="AI380" s="1" t="s">
        <v>172</v>
      </c>
      <c r="AJ380" s="1" t="s">
        <v>89</v>
      </c>
      <c r="AK380" s="1" t="s">
        <v>79</v>
      </c>
      <c r="AL380" s="1" t="s">
        <v>36</v>
      </c>
      <c r="AM380" s="1" t="s">
        <v>92</v>
      </c>
      <c r="AN380" s="1" t="b">
        <v>0</v>
      </c>
      <c r="AO380" s="10" t="s">
        <v>1134</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t="b">
        <v>1</v>
      </c>
      <c r="BI380" s="1" t="b">
        <v>0</v>
      </c>
      <c r="BJ380" s="1">
        <v>4</v>
      </c>
      <c r="BK380" s="1" t="s">
        <v>89</v>
      </c>
      <c r="BL380" s="1">
        <v>363</v>
      </c>
      <c r="BM380" s="1">
        <v>363</v>
      </c>
      <c r="BN380" s="1">
        <v>0</v>
      </c>
      <c r="BO380" s="1" t="b">
        <v>0</v>
      </c>
    </row>
    <row r="381" spans="1:67" ht="15.75" customHeight="1">
      <c r="A381" s="1">
        <v>379</v>
      </c>
      <c r="D381" s="1" t="s">
        <v>1135</v>
      </c>
      <c r="F381" s="1" t="s">
        <v>1112</v>
      </c>
      <c r="G381" s="1" t="s">
        <v>1088</v>
      </c>
      <c r="I381" s="1" t="s">
        <v>70</v>
      </c>
      <c r="J381" s="1" t="s">
        <v>130</v>
      </c>
      <c r="K381" s="8" t="s">
        <v>1136</v>
      </c>
      <c r="L381" s="1">
        <v>-90.120408999999995</v>
      </c>
      <c r="M381" s="1">
        <v>29.939696000000001</v>
      </c>
      <c r="N381" s="1">
        <v>-90.120408999999995</v>
      </c>
      <c r="O381" s="1">
        <v>29.939696000000001</v>
      </c>
      <c r="P381" s="1">
        <v>23816</v>
      </c>
      <c r="Q381" s="9">
        <v>23315</v>
      </c>
      <c r="R381" s="12">
        <v>27885</v>
      </c>
      <c r="S381" s="9">
        <v>23315</v>
      </c>
      <c r="T381" s="12">
        <v>27885</v>
      </c>
      <c r="U381" s="9">
        <v>15652</v>
      </c>
      <c r="V381" s="9">
        <v>20488</v>
      </c>
      <c r="W381" s="9">
        <v>2</v>
      </c>
      <c r="X381" s="9">
        <v>2</v>
      </c>
      <c r="Y381" s="1">
        <v>5</v>
      </c>
      <c r="Z381" s="9">
        <v>1</v>
      </c>
      <c r="AA381" s="9">
        <v>1</v>
      </c>
      <c r="AB381" s="9">
        <v>56</v>
      </c>
      <c r="AC381" s="9">
        <v>6713</v>
      </c>
      <c r="AD381" s="1" t="s">
        <v>73</v>
      </c>
      <c r="AE381" s="1" t="b">
        <v>0</v>
      </c>
      <c r="AF381" s="1" t="s">
        <v>1137</v>
      </c>
      <c r="AG381" s="1" t="s">
        <v>1138</v>
      </c>
      <c r="AH381" s="1" t="s">
        <v>104</v>
      </c>
      <c r="AI381" s="1" t="s">
        <v>77</v>
      </c>
      <c r="AJ381" s="1" t="s">
        <v>78</v>
      </c>
      <c r="AK381" s="1" t="s">
        <v>79</v>
      </c>
      <c r="AL381" s="1" t="s">
        <v>36</v>
      </c>
      <c r="AM381" s="1" t="s">
        <v>80</v>
      </c>
      <c r="AN381" s="1" t="b">
        <v>0</v>
      </c>
      <c r="AO381" s="10" t="s">
        <v>1139</v>
      </c>
      <c r="AP381" s="1">
        <v>0</v>
      </c>
      <c r="AQ381" s="1">
        <v>0</v>
      </c>
      <c r="AR381" s="1">
        <v>0</v>
      </c>
      <c r="AS381" s="1">
        <v>1</v>
      </c>
      <c r="AT381" s="1">
        <v>0</v>
      </c>
      <c r="AU381" s="1">
        <v>0</v>
      </c>
      <c r="AV381" s="1">
        <v>1</v>
      </c>
      <c r="AW381" s="1">
        <v>0</v>
      </c>
      <c r="AX381" s="1">
        <v>0</v>
      </c>
      <c r="AY381" s="1">
        <v>0</v>
      </c>
      <c r="AZ381" s="1">
        <v>0</v>
      </c>
      <c r="BA381" s="1">
        <v>0</v>
      </c>
      <c r="BB381" s="1">
        <v>0</v>
      </c>
      <c r="BC381" s="1">
        <v>0</v>
      </c>
      <c r="BD381" s="1">
        <v>0</v>
      </c>
      <c r="BE381" s="1">
        <v>0</v>
      </c>
      <c r="BF381" s="1">
        <v>0</v>
      </c>
      <c r="BG381" s="1">
        <v>0</v>
      </c>
      <c r="BH381" s="1" t="b">
        <v>1</v>
      </c>
      <c r="BI381" s="1" t="b">
        <v>0</v>
      </c>
      <c r="BJ381" s="1">
        <v>5</v>
      </c>
      <c r="BK381" s="1" t="s">
        <v>78</v>
      </c>
      <c r="BL381" s="1">
        <v>363</v>
      </c>
      <c r="BM381" s="1">
        <v>363</v>
      </c>
      <c r="BN381" s="1">
        <v>1</v>
      </c>
      <c r="BO381" s="1" t="b">
        <v>1</v>
      </c>
    </row>
    <row r="382" spans="1:67" ht="15.75" customHeight="1">
      <c r="A382" s="1">
        <v>380</v>
      </c>
      <c r="D382" s="1" t="s">
        <v>1135</v>
      </c>
      <c r="F382" s="1" t="s">
        <v>1112</v>
      </c>
      <c r="G382" s="1" t="s">
        <v>1088</v>
      </c>
      <c r="I382" s="1" t="s">
        <v>70</v>
      </c>
      <c r="J382" s="1" t="s">
        <v>130</v>
      </c>
      <c r="K382" s="8" t="s">
        <v>1136</v>
      </c>
      <c r="L382" s="1">
        <v>-90.120408999999995</v>
      </c>
      <c r="M382" s="1">
        <v>29.939696000000001</v>
      </c>
      <c r="N382" s="1">
        <v>-90.120408999999995</v>
      </c>
      <c r="O382" s="1">
        <v>29.939696000000001</v>
      </c>
      <c r="P382" s="1">
        <v>23816</v>
      </c>
      <c r="Q382" s="9">
        <v>25804</v>
      </c>
      <c r="R382" s="9">
        <v>30640</v>
      </c>
      <c r="S382" s="9">
        <v>24307</v>
      </c>
      <c r="T382" s="9">
        <v>29143</v>
      </c>
      <c r="U382" s="9">
        <v>15652</v>
      </c>
      <c r="V382" s="9">
        <v>20488</v>
      </c>
      <c r="W382" s="9">
        <v>2</v>
      </c>
      <c r="X382" s="9">
        <v>2</v>
      </c>
      <c r="Y382" s="1">
        <v>5</v>
      </c>
      <c r="Z382" s="9">
        <v>1</v>
      </c>
      <c r="AA382" s="9">
        <v>1</v>
      </c>
      <c r="AB382" s="9">
        <v>56</v>
      </c>
      <c r="AC382" s="9">
        <v>6713</v>
      </c>
      <c r="AD382" s="1" t="s">
        <v>73</v>
      </c>
      <c r="AE382" s="1" t="b">
        <v>0</v>
      </c>
      <c r="AF382" s="1" t="s">
        <v>1137</v>
      </c>
      <c r="AG382" s="1" t="s">
        <v>1138</v>
      </c>
      <c r="AH382" s="1" t="s">
        <v>104</v>
      </c>
      <c r="AI382" s="1" t="s">
        <v>1140</v>
      </c>
      <c r="AJ382" s="1" t="s">
        <v>78</v>
      </c>
      <c r="AK382" s="1" t="s">
        <v>83</v>
      </c>
      <c r="AL382" s="1" t="s">
        <v>110</v>
      </c>
      <c r="AM382" s="1" t="s">
        <v>100</v>
      </c>
      <c r="AN382" s="1" t="b">
        <v>0</v>
      </c>
      <c r="AO382" s="10" t="s">
        <v>1141</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H382" s="1" t="b">
        <v>0</v>
      </c>
      <c r="BI382" s="1" t="b">
        <v>0</v>
      </c>
      <c r="BJ382" s="1">
        <v>5</v>
      </c>
      <c r="BK382" s="1" t="s">
        <v>78</v>
      </c>
      <c r="BL382" s="1">
        <v>363</v>
      </c>
      <c r="BM382" s="1">
        <v>363</v>
      </c>
      <c r="BN382" s="1">
        <v>0</v>
      </c>
      <c r="BO382" s="1" t="b">
        <v>0</v>
      </c>
    </row>
    <row r="383" spans="1:67" ht="15.75" customHeight="1">
      <c r="A383" s="1">
        <v>381</v>
      </c>
      <c r="D383" s="1" t="s">
        <v>1135</v>
      </c>
      <c r="F383" s="1" t="s">
        <v>1112</v>
      </c>
      <c r="G383" s="1" t="s">
        <v>1088</v>
      </c>
      <c r="I383" s="1" t="s">
        <v>70</v>
      </c>
      <c r="J383" s="1" t="s">
        <v>130</v>
      </c>
      <c r="K383" s="8" t="s">
        <v>1136</v>
      </c>
      <c r="L383" s="1">
        <v>-90.120408999999995</v>
      </c>
      <c r="M383" s="1">
        <v>29.939696000000001</v>
      </c>
      <c r="N383" s="1">
        <v>-90.120408999999995</v>
      </c>
      <c r="O383" s="1">
        <v>29.939696000000001</v>
      </c>
      <c r="P383" s="1">
        <v>23816</v>
      </c>
      <c r="Q383" s="19">
        <v>23315</v>
      </c>
      <c r="R383" s="12">
        <v>27885</v>
      </c>
      <c r="S383" s="19">
        <v>23315</v>
      </c>
      <c r="T383" s="12">
        <v>27885</v>
      </c>
      <c r="U383" s="9">
        <v>15652</v>
      </c>
      <c r="V383" s="9">
        <v>20488</v>
      </c>
      <c r="W383" s="9">
        <v>2</v>
      </c>
      <c r="X383" s="9">
        <v>2</v>
      </c>
      <c r="Y383" s="1">
        <v>5</v>
      </c>
      <c r="Z383" s="9">
        <v>1</v>
      </c>
      <c r="AA383" s="9">
        <v>1</v>
      </c>
      <c r="AB383" s="9">
        <v>56</v>
      </c>
      <c r="AC383" s="9">
        <v>6713</v>
      </c>
      <c r="AD383" s="1" t="s">
        <v>73</v>
      </c>
      <c r="AE383" s="1" t="b">
        <v>0</v>
      </c>
      <c r="AF383" s="1" t="s">
        <v>1137</v>
      </c>
      <c r="AG383" s="1" t="s">
        <v>1138</v>
      </c>
      <c r="AH383" s="1" t="s">
        <v>104</v>
      </c>
      <c r="AI383" s="1" t="s">
        <v>1142</v>
      </c>
      <c r="AJ383" s="1" t="s">
        <v>78</v>
      </c>
      <c r="AK383" s="1" t="s">
        <v>79</v>
      </c>
      <c r="AL383" s="1" t="s">
        <v>206</v>
      </c>
      <c r="AM383" s="1" t="s">
        <v>100</v>
      </c>
      <c r="AN383" s="1" t="b">
        <v>0</v>
      </c>
      <c r="AO383" s="10" t="s">
        <v>1143</v>
      </c>
      <c r="AP383" s="1">
        <v>0</v>
      </c>
      <c r="AQ383" s="1">
        <v>0</v>
      </c>
      <c r="AR383" s="1">
        <v>0</v>
      </c>
      <c r="AS383" s="1">
        <v>0</v>
      </c>
      <c r="AT383" s="1">
        <v>0</v>
      </c>
      <c r="AU383" s="1">
        <v>0</v>
      </c>
      <c r="AV383" s="1">
        <v>0</v>
      </c>
      <c r="AW383" s="1">
        <v>0</v>
      </c>
      <c r="AX383" s="1">
        <v>0</v>
      </c>
      <c r="AY383" s="1">
        <v>0</v>
      </c>
      <c r="AZ383" s="1">
        <v>0</v>
      </c>
      <c r="BA383" s="1">
        <v>0</v>
      </c>
      <c r="BB383" s="1">
        <v>0</v>
      </c>
      <c r="BC383" s="1">
        <v>0</v>
      </c>
      <c r="BD383" s="1">
        <v>0</v>
      </c>
      <c r="BE383" s="1">
        <v>0</v>
      </c>
      <c r="BF383" s="1">
        <v>0</v>
      </c>
      <c r="BG383" s="1">
        <v>0</v>
      </c>
      <c r="BH383" s="1" t="b">
        <v>0</v>
      </c>
      <c r="BI383" s="1" t="b">
        <v>0</v>
      </c>
      <c r="BJ383" s="1">
        <v>5</v>
      </c>
      <c r="BK383" s="1" t="s">
        <v>78</v>
      </c>
      <c r="BL383" s="1">
        <v>363</v>
      </c>
      <c r="BM383" s="1">
        <v>363</v>
      </c>
      <c r="BN383" s="1">
        <v>0</v>
      </c>
      <c r="BO383" s="1" t="b">
        <v>0</v>
      </c>
    </row>
    <row r="384" spans="1:67" ht="15.75" customHeight="1">
      <c r="A384" s="1">
        <v>382</v>
      </c>
      <c r="D384" s="1" t="s">
        <v>1135</v>
      </c>
      <c r="F384" s="1" t="s">
        <v>1112</v>
      </c>
      <c r="G384" s="1" t="s">
        <v>1088</v>
      </c>
      <c r="I384" s="1" t="s">
        <v>70</v>
      </c>
      <c r="J384" s="1" t="s">
        <v>130</v>
      </c>
      <c r="K384" s="8" t="s">
        <v>1136</v>
      </c>
      <c r="L384" s="1">
        <v>-90.120408999999995</v>
      </c>
      <c r="M384" s="1">
        <v>29.939696000000001</v>
      </c>
      <c r="N384" s="1">
        <v>-90.120408999999995</v>
      </c>
      <c r="O384" s="1">
        <v>29.939696000000001</v>
      </c>
      <c r="P384" s="1">
        <v>23816</v>
      </c>
      <c r="Q384" s="19">
        <v>23315</v>
      </c>
      <c r="R384" s="12">
        <v>27885</v>
      </c>
      <c r="S384" s="19">
        <v>23315</v>
      </c>
      <c r="T384" s="12">
        <v>27885</v>
      </c>
      <c r="U384" s="9">
        <v>15652</v>
      </c>
      <c r="V384" s="9">
        <v>20488</v>
      </c>
      <c r="W384" s="9">
        <v>2</v>
      </c>
      <c r="X384" s="9">
        <v>2</v>
      </c>
      <c r="Y384" s="1">
        <v>5</v>
      </c>
      <c r="Z384" s="9">
        <v>1</v>
      </c>
      <c r="AA384" s="9">
        <v>1</v>
      </c>
      <c r="AB384" s="9">
        <v>56</v>
      </c>
      <c r="AC384" s="9">
        <v>6713</v>
      </c>
      <c r="AD384" s="1" t="s">
        <v>73</v>
      </c>
      <c r="AE384" s="1" t="b">
        <v>0</v>
      </c>
      <c r="AF384" s="1" t="s">
        <v>1137</v>
      </c>
      <c r="AG384" s="1" t="s">
        <v>1138</v>
      </c>
      <c r="AH384" s="1" t="s">
        <v>104</v>
      </c>
      <c r="AI384" s="1" t="s">
        <v>1144</v>
      </c>
      <c r="AJ384" s="1" t="s">
        <v>78</v>
      </c>
      <c r="AK384" s="1" t="s">
        <v>79</v>
      </c>
      <c r="AL384" s="1" t="s">
        <v>36</v>
      </c>
      <c r="AM384" s="1" t="s">
        <v>100</v>
      </c>
      <c r="AN384" s="1" t="b">
        <v>0</v>
      </c>
      <c r="AO384" s="10" t="s">
        <v>1145</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t="b">
        <v>0</v>
      </c>
      <c r="BI384" s="1" t="b">
        <v>0</v>
      </c>
      <c r="BJ384" s="1">
        <v>5</v>
      </c>
      <c r="BK384" s="1" t="s">
        <v>78</v>
      </c>
      <c r="BL384" s="1">
        <v>363</v>
      </c>
      <c r="BM384" s="1">
        <v>363</v>
      </c>
      <c r="BN384" s="1">
        <v>0</v>
      </c>
      <c r="BO384" s="1" t="b">
        <v>0</v>
      </c>
    </row>
    <row r="385" spans="1:67" ht="15.75" customHeight="1">
      <c r="A385" s="1">
        <v>383</v>
      </c>
      <c r="D385" s="1" t="s">
        <v>1135</v>
      </c>
      <c r="F385" s="1" t="s">
        <v>1112</v>
      </c>
      <c r="G385" s="1" t="s">
        <v>1088</v>
      </c>
      <c r="I385" s="1" t="s">
        <v>70</v>
      </c>
      <c r="J385" s="1" t="s">
        <v>130</v>
      </c>
      <c r="K385" s="8" t="s">
        <v>1136</v>
      </c>
      <c r="L385" s="1">
        <v>-90.120408999999995</v>
      </c>
      <c r="M385" s="1">
        <v>29.939696000000001</v>
      </c>
      <c r="N385" s="1">
        <v>-90.120408999999995</v>
      </c>
      <c r="O385" s="1">
        <v>29.939696000000001</v>
      </c>
      <c r="P385" s="1">
        <v>23816</v>
      </c>
      <c r="Q385" s="19">
        <v>23315</v>
      </c>
      <c r="R385" s="12">
        <v>27885</v>
      </c>
      <c r="S385" s="19">
        <v>23315</v>
      </c>
      <c r="T385" s="12">
        <v>27885</v>
      </c>
      <c r="U385" s="9">
        <v>15652</v>
      </c>
      <c r="V385" s="9">
        <v>20488</v>
      </c>
      <c r="W385" s="9">
        <v>2</v>
      </c>
      <c r="X385" s="9">
        <v>2</v>
      </c>
      <c r="Y385" s="1">
        <v>5</v>
      </c>
      <c r="Z385" s="9">
        <v>1</v>
      </c>
      <c r="AA385" s="9">
        <v>1</v>
      </c>
      <c r="AB385" s="9">
        <v>56</v>
      </c>
      <c r="AC385" s="9">
        <v>6713</v>
      </c>
      <c r="AD385" s="1" t="s">
        <v>73</v>
      </c>
      <c r="AE385" s="1" t="b">
        <v>0</v>
      </c>
      <c r="AF385" s="1" t="s">
        <v>1137</v>
      </c>
      <c r="AG385" s="1" t="s">
        <v>1138</v>
      </c>
      <c r="AH385" s="1" t="s">
        <v>104</v>
      </c>
      <c r="AI385" s="1" t="s">
        <v>1146</v>
      </c>
      <c r="AJ385" s="1" t="s">
        <v>78</v>
      </c>
      <c r="AK385" s="1" t="s">
        <v>179</v>
      </c>
      <c r="AL385" s="1" t="s">
        <v>179</v>
      </c>
      <c r="AM385" s="1" t="s">
        <v>100</v>
      </c>
      <c r="AN385" s="1" t="b">
        <v>0</v>
      </c>
      <c r="AO385" s="10" t="s">
        <v>1147</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t="b">
        <v>0</v>
      </c>
      <c r="BI385" s="1" t="b">
        <v>0</v>
      </c>
      <c r="BJ385" s="1">
        <v>5</v>
      </c>
      <c r="BK385" s="1" t="s">
        <v>78</v>
      </c>
      <c r="BL385" s="1">
        <v>363</v>
      </c>
      <c r="BM385" s="1">
        <v>363</v>
      </c>
      <c r="BN385" s="1">
        <v>0</v>
      </c>
      <c r="BO385" s="1" t="b">
        <v>0</v>
      </c>
    </row>
    <row r="386" spans="1:67" ht="15.75" customHeight="1">
      <c r="A386" s="1">
        <v>384</v>
      </c>
      <c r="B386" s="1">
        <v>66</v>
      </c>
      <c r="C386" s="1">
        <v>164872</v>
      </c>
      <c r="D386" s="1" t="s">
        <v>1148</v>
      </c>
      <c r="E386" s="1" t="s">
        <v>1149</v>
      </c>
      <c r="F386" s="1" t="s">
        <v>1150</v>
      </c>
      <c r="G386" s="1" t="s">
        <v>1151</v>
      </c>
      <c r="H386" s="1" t="s">
        <v>1152</v>
      </c>
      <c r="I386" s="1" t="s">
        <v>538</v>
      </c>
      <c r="J386" s="1" t="s">
        <v>539</v>
      </c>
      <c r="K386" s="8" t="s">
        <v>1153</v>
      </c>
      <c r="L386" s="1">
        <v>-71.085851000000005</v>
      </c>
      <c r="M386" s="1">
        <v>42.348669999999998</v>
      </c>
      <c r="N386" s="1">
        <v>-71.085851000000005</v>
      </c>
      <c r="O386" s="1">
        <v>42.348669999999998</v>
      </c>
      <c r="P386" s="1">
        <v>21174</v>
      </c>
      <c r="Q386" s="9">
        <v>40974</v>
      </c>
      <c r="R386" s="9">
        <v>40974</v>
      </c>
      <c r="S386" s="1">
        <v>40654</v>
      </c>
      <c r="T386" s="1">
        <v>40654</v>
      </c>
      <c r="U386" s="1">
        <v>25408</v>
      </c>
      <c r="V386" s="1">
        <v>25408</v>
      </c>
      <c r="W386" s="1">
        <v>2</v>
      </c>
      <c r="X386" s="1">
        <v>2</v>
      </c>
      <c r="Y386" s="1">
        <v>1</v>
      </c>
      <c r="Z386" s="1">
        <v>2</v>
      </c>
      <c r="AA386" s="1">
        <v>2</v>
      </c>
      <c r="AB386" s="9" t="s">
        <v>244</v>
      </c>
      <c r="AC386" s="1">
        <v>365</v>
      </c>
      <c r="AD386" s="1" t="s">
        <v>123</v>
      </c>
      <c r="AE386" s="1" t="b">
        <v>0</v>
      </c>
      <c r="AF386" s="1" t="s">
        <v>245</v>
      </c>
      <c r="AG386" s="1" t="s">
        <v>89</v>
      </c>
      <c r="AH386" s="1" t="s">
        <v>90</v>
      </c>
      <c r="AI386" s="1" t="s">
        <v>91</v>
      </c>
      <c r="AJ386" s="1" t="s">
        <v>89</v>
      </c>
      <c r="AK386" s="1" t="s">
        <v>83</v>
      </c>
      <c r="AL386" s="1" t="s">
        <v>36</v>
      </c>
      <c r="AM386" s="1" t="s">
        <v>92</v>
      </c>
      <c r="AN386" s="1" t="b">
        <v>0</v>
      </c>
      <c r="AO386" s="10" t="s">
        <v>1154</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t="b">
        <v>1</v>
      </c>
      <c r="BI386" s="1" t="b">
        <v>1</v>
      </c>
      <c r="BJ386" s="1">
        <v>13</v>
      </c>
      <c r="BK386" s="1" t="s">
        <v>89</v>
      </c>
      <c r="BL386" s="1">
        <v>295</v>
      </c>
      <c r="BM386" s="1">
        <v>295</v>
      </c>
      <c r="BN386" s="1">
        <v>0</v>
      </c>
      <c r="BO386" s="1" t="b">
        <v>0</v>
      </c>
    </row>
    <row r="387" spans="1:67" ht="15.75" customHeight="1">
      <c r="A387" s="1">
        <v>385</v>
      </c>
      <c r="B387" s="1">
        <v>67</v>
      </c>
      <c r="C387" s="1">
        <v>164872</v>
      </c>
      <c r="D387" s="1" t="s">
        <v>1148</v>
      </c>
      <c r="E387" s="1" t="s">
        <v>1149</v>
      </c>
      <c r="F387" s="1" t="s">
        <v>1150</v>
      </c>
      <c r="G387" s="1" t="s">
        <v>1151</v>
      </c>
      <c r="H387" s="1" t="s">
        <v>1152</v>
      </c>
      <c r="I387" s="1" t="s">
        <v>538</v>
      </c>
      <c r="J387" s="1" t="s">
        <v>539</v>
      </c>
      <c r="K387" s="8" t="s">
        <v>1153</v>
      </c>
      <c r="L387" s="1">
        <v>-71.085851000000005</v>
      </c>
      <c r="M387" s="1">
        <v>42.348669999999998</v>
      </c>
      <c r="N387" s="1">
        <v>-71.085851000000005</v>
      </c>
      <c r="O387" s="1">
        <v>42.348669999999998</v>
      </c>
      <c r="P387" s="1">
        <v>21174</v>
      </c>
      <c r="Q387" s="9" t="s">
        <v>244</v>
      </c>
      <c r="R387" s="9" t="s">
        <v>244</v>
      </c>
      <c r="S387" s="1">
        <v>40654</v>
      </c>
      <c r="T387" s="1">
        <v>40654</v>
      </c>
      <c r="U387" s="1">
        <v>25408</v>
      </c>
      <c r="V387" s="1">
        <v>25408</v>
      </c>
      <c r="W387" s="1">
        <v>2</v>
      </c>
      <c r="X387" s="1">
        <v>2</v>
      </c>
      <c r="Y387" s="1">
        <v>1</v>
      </c>
      <c r="Z387" s="1">
        <v>2</v>
      </c>
      <c r="AA387" s="1">
        <v>2</v>
      </c>
      <c r="AB387" s="9" t="s">
        <v>244</v>
      </c>
      <c r="AC387" s="1">
        <v>365</v>
      </c>
      <c r="AD387" s="1" t="s">
        <v>123</v>
      </c>
      <c r="AE387" s="1" t="b">
        <v>0</v>
      </c>
      <c r="AF387" s="1" t="s">
        <v>245</v>
      </c>
      <c r="AG387" s="1" t="s">
        <v>89</v>
      </c>
      <c r="AH387" s="1" t="s">
        <v>90</v>
      </c>
      <c r="AI387" s="1" t="s">
        <v>172</v>
      </c>
      <c r="AJ387" s="1" t="s">
        <v>89</v>
      </c>
      <c r="AK387" s="1" t="s">
        <v>79</v>
      </c>
      <c r="AL387" s="1" t="s">
        <v>36</v>
      </c>
      <c r="AM387" s="1" t="s">
        <v>92</v>
      </c>
      <c r="AN387" s="1" t="b">
        <v>0</v>
      </c>
      <c r="AO387" s="10" t="s">
        <v>1154</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t="b">
        <v>1</v>
      </c>
      <c r="BI387" s="1" t="b">
        <v>1</v>
      </c>
      <c r="BJ387" s="1">
        <v>13</v>
      </c>
      <c r="BK387" s="1" t="s">
        <v>89</v>
      </c>
      <c r="BL387" s="1">
        <v>295</v>
      </c>
      <c r="BM387" s="1">
        <v>295</v>
      </c>
      <c r="BN387" s="1">
        <v>0</v>
      </c>
      <c r="BO387" s="1" t="b">
        <v>0</v>
      </c>
    </row>
    <row r="388" spans="1:67" ht="15.75" customHeight="1">
      <c r="A388" s="1">
        <v>386</v>
      </c>
      <c r="B388" s="1">
        <v>68</v>
      </c>
      <c r="C388" s="1">
        <v>164872</v>
      </c>
      <c r="D388" s="1" t="s">
        <v>1148</v>
      </c>
      <c r="E388" s="1" t="s">
        <v>1149</v>
      </c>
      <c r="F388" s="1" t="s">
        <v>1150</v>
      </c>
      <c r="G388" s="1" t="s">
        <v>1151</v>
      </c>
      <c r="H388" s="1" t="s">
        <v>1152</v>
      </c>
      <c r="I388" s="1" t="s">
        <v>538</v>
      </c>
      <c r="J388" s="1" t="s">
        <v>539</v>
      </c>
      <c r="K388" s="8" t="s">
        <v>1153</v>
      </c>
      <c r="L388" s="1">
        <v>-71.085851000000005</v>
      </c>
      <c r="M388" s="1">
        <v>42.348669999999998</v>
      </c>
      <c r="N388" s="1">
        <v>-71.085851000000005</v>
      </c>
      <c r="O388" s="1">
        <v>42.348669999999998</v>
      </c>
      <c r="P388" s="1">
        <v>21174</v>
      </c>
      <c r="Q388" s="9" t="s">
        <v>244</v>
      </c>
      <c r="R388" s="9" t="s">
        <v>244</v>
      </c>
      <c r="S388" s="1">
        <v>40654</v>
      </c>
      <c r="T388" s="1">
        <v>40654</v>
      </c>
      <c r="U388" s="1">
        <v>25408</v>
      </c>
      <c r="V388" s="1">
        <v>25408</v>
      </c>
      <c r="W388" s="1">
        <v>2</v>
      </c>
      <c r="X388" s="1">
        <v>2</v>
      </c>
      <c r="Y388" s="1">
        <v>1</v>
      </c>
      <c r="Z388" s="1">
        <v>2</v>
      </c>
      <c r="AA388" s="1">
        <v>2</v>
      </c>
      <c r="AB388" s="9" t="s">
        <v>244</v>
      </c>
      <c r="AC388" s="1">
        <v>365</v>
      </c>
      <c r="AD388" s="1" t="s">
        <v>123</v>
      </c>
      <c r="AE388" s="1" t="b">
        <v>0</v>
      </c>
      <c r="AF388" s="1" t="s">
        <v>1155</v>
      </c>
      <c r="AG388" s="1" t="s">
        <v>107</v>
      </c>
      <c r="AH388" s="1" t="s">
        <v>90</v>
      </c>
      <c r="AI388" s="1" t="s">
        <v>1156</v>
      </c>
      <c r="AJ388" s="1" t="s">
        <v>109</v>
      </c>
      <c r="AK388" s="1" t="s">
        <v>79</v>
      </c>
      <c r="AL388" s="1" t="s">
        <v>99</v>
      </c>
      <c r="AM388" s="1" t="s">
        <v>100</v>
      </c>
      <c r="AN388" s="1" t="b">
        <v>0</v>
      </c>
      <c r="AO388" s="10" t="s">
        <v>1154</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t="b">
        <v>0</v>
      </c>
      <c r="BI388" s="1" t="b">
        <v>1</v>
      </c>
      <c r="BJ388" s="1">
        <v>13</v>
      </c>
      <c r="BK388" s="1" t="s">
        <v>109</v>
      </c>
      <c r="BL388" s="1">
        <v>295</v>
      </c>
      <c r="BM388" s="1">
        <v>295</v>
      </c>
      <c r="BN388" s="1">
        <v>0</v>
      </c>
      <c r="BO388" s="1" t="b">
        <v>0</v>
      </c>
    </row>
    <row r="389" spans="1:67" ht="15.75" customHeight="1">
      <c r="A389" s="1">
        <v>387</v>
      </c>
      <c r="B389" s="1">
        <v>69</v>
      </c>
      <c r="C389" s="1">
        <v>164872</v>
      </c>
      <c r="D389" s="1" t="s">
        <v>1148</v>
      </c>
      <c r="E389" s="1" t="s">
        <v>1149</v>
      </c>
      <c r="F389" s="1" t="s">
        <v>1150</v>
      </c>
      <c r="G389" s="1" t="s">
        <v>1151</v>
      </c>
      <c r="H389" s="1" t="s">
        <v>1152</v>
      </c>
      <c r="I389" s="1" t="s">
        <v>538</v>
      </c>
      <c r="J389" s="1" t="s">
        <v>539</v>
      </c>
      <c r="K389" s="8" t="s">
        <v>1153</v>
      </c>
      <c r="L389" s="1">
        <v>-71.085851000000005</v>
      </c>
      <c r="M389" s="1">
        <v>42.348669999999998</v>
      </c>
      <c r="N389" s="1">
        <v>-71.085851000000005</v>
      </c>
      <c r="O389" s="1">
        <v>42.348669999999998</v>
      </c>
      <c r="P389" s="1">
        <v>21174</v>
      </c>
      <c r="Q389" s="9" t="s">
        <v>244</v>
      </c>
      <c r="R389" s="9" t="s">
        <v>244</v>
      </c>
      <c r="S389" s="1">
        <v>40654</v>
      </c>
      <c r="T389" s="1">
        <v>40654</v>
      </c>
      <c r="U389" s="1">
        <v>25408</v>
      </c>
      <c r="V389" s="1">
        <v>25408</v>
      </c>
      <c r="W389" s="1">
        <v>2</v>
      </c>
      <c r="X389" s="1">
        <v>2</v>
      </c>
      <c r="Y389" s="1">
        <v>1</v>
      </c>
      <c r="Z389" s="1">
        <v>2</v>
      </c>
      <c r="AA389" s="1">
        <v>2</v>
      </c>
      <c r="AB389" s="9" t="s">
        <v>244</v>
      </c>
      <c r="AC389" s="1">
        <v>365</v>
      </c>
      <c r="AD389" s="1" t="s">
        <v>123</v>
      </c>
      <c r="AE389" s="1" t="b">
        <v>0</v>
      </c>
      <c r="AF389" s="1" t="s">
        <v>1155</v>
      </c>
      <c r="AG389" s="1" t="s">
        <v>107</v>
      </c>
      <c r="AH389" s="1" t="s">
        <v>90</v>
      </c>
      <c r="AI389" s="1" t="s">
        <v>312</v>
      </c>
      <c r="AJ389" s="1" t="s">
        <v>109</v>
      </c>
      <c r="AK389" s="1" t="s">
        <v>79</v>
      </c>
      <c r="AL389" s="1" t="s">
        <v>36</v>
      </c>
      <c r="AM389" s="1" t="s">
        <v>144</v>
      </c>
      <c r="AN389" s="1" t="b">
        <v>0</v>
      </c>
      <c r="AO389" s="10" t="s">
        <v>1154</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t="b">
        <v>1</v>
      </c>
      <c r="BI389" s="1" t="b">
        <v>1</v>
      </c>
      <c r="BJ389" s="1">
        <v>13</v>
      </c>
      <c r="BK389" s="1" t="s">
        <v>109</v>
      </c>
      <c r="BL389" s="1">
        <v>295</v>
      </c>
      <c r="BM389" s="1">
        <v>295</v>
      </c>
      <c r="BN389" s="1">
        <v>0</v>
      </c>
      <c r="BO389" s="1" t="b">
        <v>0</v>
      </c>
    </row>
    <row r="390" spans="1:67" ht="15.75" customHeight="1">
      <c r="A390" s="1">
        <v>388</v>
      </c>
      <c r="B390" s="1">
        <v>70</v>
      </c>
      <c r="C390" s="1">
        <v>164872</v>
      </c>
      <c r="D390" s="1" t="s">
        <v>1148</v>
      </c>
      <c r="E390" s="1" t="s">
        <v>1149</v>
      </c>
      <c r="F390" s="1" t="s">
        <v>1150</v>
      </c>
      <c r="G390" s="1" t="s">
        <v>1151</v>
      </c>
      <c r="H390" s="1" t="s">
        <v>1152</v>
      </c>
      <c r="I390" s="1" t="s">
        <v>538</v>
      </c>
      <c r="J390" s="1" t="s">
        <v>539</v>
      </c>
      <c r="K390" s="8" t="s">
        <v>1153</v>
      </c>
      <c r="L390" s="1">
        <v>-71.085851000000005</v>
      </c>
      <c r="M390" s="1">
        <v>42.348669999999998</v>
      </c>
      <c r="N390" s="1">
        <v>-71.085851000000005</v>
      </c>
      <c r="O390" s="1">
        <v>42.348669999999998</v>
      </c>
      <c r="P390" s="1">
        <v>21174</v>
      </c>
      <c r="Q390" s="9" t="s">
        <v>244</v>
      </c>
      <c r="R390" s="9" t="s">
        <v>244</v>
      </c>
      <c r="S390" s="1">
        <v>40654</v>
      </c>
      <c r="T390" s="1">
        <v>40654</v>
      </c>
      <c r="U390" s="1">
        <v>25408</v>
      </c>
      <c r="V390" s="1">
        <v>25408</v>
      </c>
      <c r="W390" s="1">
        <v>2</v>
      </c>
      <c r="X390" s="1">
        <v>2</v>
      </c>
      <c r="Y390" s="1">
        <v>1</v>
      </c>
      <c r="Z390" s="1">
        <v>2</v>
      </c>
      <c r="AA390" s="1">
        <v>2</v>
      </c>
      <c r="AB390" s="9" t="s">
        <v>244</v>
      </c>
      <c r="AC390" s="1">
        <v>365</v>
      </c>
      <c r="AD390" s="1" t="s">
        <v>123</v>
      </c>
      <c r="AE390" s="1" t="b">
        <v>0</v>
      </c>
      <c r="AF390" s="1" t="s">
        <v>254</v>
      </c>
      <c r="AG390" s="1" t="s">
        <v>94</v>
      </c>
      <c r="AH390" s="1" t="s">
        <v>90</v>
      </c>
      <c r="AI390" s="1" t="s">
        <v>95</v>
      </c>
      <c r="AJ390" s="1" t="s">
        <v>94</v>
      </c>
      <c r="AK390" s="1" t="s">
        <v>79</v>
      </c>
      <c r="AL390" s="1" t="s">
        <v>36</v>
      </c>
      <c r="AM390" s="1" t="s">
        <v>96</v>
      </c>
      <c r="AN390" s="1" t="b">
        <v>0</v>
      </c>
      <c r="AO390" s="10" t="s">
        <v>1154</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t="b">
        <v>1</v>
      </c>
      <c r="BI390" s="1" t="b">
        <v>1</v>
      </c>
      <c r="BJ390" s="1">
        <v>13</v>
      </c>
      <c r="BK390" s="1" t="s">
        <v>94</v>
      </c>
      <c r="BL390" s="1">
        <v>295</v>
      </c>
      <c r="BM390" s="1">
        <v>295</v>
      </c>
      <c r="BN390" s="1">
        <v>0</v>
      </c>
      <c r="BO390" s="1" t="b">
        <v>0</v>
      </c>
    </row>
    <row r="391" spans="1:67" ht="15.75" customHeight="1">
      <c r="A391" s="1">
        <v>389</v>
      </c>
      <c r="B391" s="1">
        <v>71</v>
      </c>
      <c r="C391" s="1">
        <v>164872</v>
      </c>
      <c r="D391" s="1" t="s">
        <v>1148</v>
      </c>
      <c r="E391" s="1" t="s">
        <v>1149</v>
      </c>
      <c r="F391" s="1" t="s">
        <v>1150</v>
      </c>
      <c r="G391" s="1" t="s">
        <v>1151</v>
      </c>
      <c r="H391" s="1" t="s">
        <v>1152</v>
      </c>
      <c r="I391" s="1" t="s">
        <v>538</v>
      </c>
      <c r="J391" s="1" t="s">
        <v>539</v>
      </c>
      <c r="K391" s="8" t="s">
        <v>1153</v>
      </c>
      <c r="L391" s="1">
        <v>-71.085851000000005</v>
      </c>
      <c r="M391" s="1">
        <v>42.348669999999998</v>
      </c>
      <c r="N391" s="1">
        <v>-71.085851000000005</v>
      </c>
      <c r="O391" s="1">
        <v>42.348669999999998</v>
      </c>
      <c r="P391" s="1">
        <v>21174</v>
      </c>
      <c r="Q391" s="9" t="s">
        <v>244</v>
      </c>
      <c r="R391" s="9" t="s">
        <v>244</v>
      </c>
      <c r="S391" s="1">
        <v>40654</v>
      </c>
      <c r="T391" s="1">
        <v>40654</v>
      </c>
      <c r="U391" s="1">
        <v>25408</v>
      </c>
      <c r="V391" s="1">
        <v>25408</v>
      </c>
      <c r="W391" s="1">
        <v>2</v>
      </c>
      <c r="X391" s="1">
        <v>2</v>
      </c>
      <c r="Y391" s="1">
        <v>1</v>
      </c>
      <c r="Z391" s="1">
        <v>2</v>
      </c>
      <c r="AA391" s="1">
        <v>2</v>
      </c>
      <c r="AB391" s="9" t="s">
        <v>244</v>
      </c>
      <c r="AC391" s="1">
        <v>365</v>
      </c>
      <c r="AD391" s="1" t="s">
        <v>123</v>
      </c>
      <c r="AE391" s="1" t="b">
        <v>0</v>
      </c>
      <c r="AF391" s="1" t="s">
        <v>1157</v>
      </c>
      <c r="AG391" s="1" t="s">
        <v>1158</v>
      </c>
      <c r="AH391" s="1" t="s">
        <v>159</v>
      </c>
      <c r="AI391" s="1" t="s">
        <v>1159</v>
      </c>
      <c r="AJ391" s="1" t="s">
        <v>141</v>
      </c>
      <c r="AK391" s="1" t="s">
        <v>79</v>
      </c>
      <c r="AL391" s="1" t="s">
        <v>99</v>
      </c>
      <c r="AM391" s="1" t="s">
        <v>100</v>
      </c>
      <c r="AN391" s="1" t="b">
        <v>0</v>
      </c>
      <c r="AO391" s="10" t="s">
        <v>1160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t="b">
        <v>0</v>
      </c>
      <c r="BI391" s="1" t="b">
        <v>1</v>
      </c>
      <c r="BJ391" s="1">
        <v>13</v>
      </c>
      <c r="BK391" s="1" t="s">
        <v>117</v>
      </c>
      <c r="BL391" s="1">
        <v>295</v>
      </c>
      <c r="BM391" s="1">
        <v>295</v>
      </c>
      <c r="BN391" s="1">
        <v>0</v>
      </c>
      <c r="BO391" s="1" t="b">
        <v>0</v>
      </c>
    </row>
    <row r="392" spans="1:67" ht="15.75" customHeight="1">
      <c r="A392" s="1">
        <v>390</v>
      </c>
      <c r="B392" s="1">
        <v>72</v>
      </c>
      <c r="C392" s="1">
        <v>164872</v>
      </c>
      <c r="D392" s="1" t="s">
        <v>1148</v>
      </c>
      <c r="E392" s="1" t="s">
        <v>1149</v>
      </c>
      <c r="F392" s="1" t="s">
        <v>1150</v>
      </c>
      <c r="G392" s="1" t="s">
        <v>1151</v>
      </c>
      <c r="H392" s="1" t="s">
        <v>1152</v>
      </c>
      <c r="I392" s="1" t="s">
        <v>538</v>
      </c>
      <c r="J392" s="1" t="s">
        <v>539</v>
      </c>
      <c r="K392" s="8" t="s">
        <v>1153</v>
      </c>
      <c r="L392" s="1">
        <v>-71.085851000000005</v>
      </c>
      <c r="M392" s="1">
        <v>42.348669999999998</v>
      </c>
      <c r="N392" s="1">
        <v>-71.085851000000005</v>
      </c>
      <c r="O392" s="1">
        <v>42.348669999999998</v>
      </c>
      <c r="P392" s="1">
        <v>21174</v>
      </c>
      <c r="Q392" s="9" t="s">
        <v>244</v>
      </c>
      <c r="R392" s="9" t="s">
        <v>244</v>
      </c>
      <c r="S392" s="1">
        <v>40654</v>
      </c>
      <c r="T392" s="1">
        <v>40654</v>
      </c>
      <c r="U392" s="1">
        <v>25408</v>
      </c>
      <c r="V392" s="1">
        <v>25408</v>
      </c>
      <c r="W392" s="1">
        <v>2</v>
      </c>
      <c r="X392" s="1">
        <v>2</v>
      </c>
      <c r="Y392" s="1">
        <v>1</v>
      </c>
      <c r="Z392" s="1">
        <v>2</v>
      </c>
      <c r="AA392" s="1">
        <v>2</v>
      </c>
      <c r="AB392" s="9" t="s">
        <v>244</v>
      </c>
      <c r="AC392" s="1">
        <v>365</v>
      </c>
      <c r="AD392" s="1" t="s">
        <v>123</v>
      </c>
      <c r="AE392" s="1" t="b">
        <v>0</v>
      </c>
      <c r="AF392" s="1" t="s">
        <v>1157</v>
      </c>
      <c r="AG392" s="1" t="s">
        <v>1158</v>
      </c>
      <c r="AH392" s="1" t="s">
        <v>159</v>
      </c>
      <c r="AI392" s="1" t="s">
        <v>1161</v>
      </c>
      <c r="AJ392" s="1" t="s">
        <v>219</v>
      </c>
      <c r="AK392" s="1" t="s">
        <v>79</v>
      </c>
      <c r="AL392" s="1" t="s">
        <v>36</v>
      </c>
      <c r="AM392" s="1" t="s">
        <v>100</v>
      </c>
      <c r="AN392" s="1" t="b">
        <v>0</v>
      </c>
      <c r="AO392" s="10" t="s">
        <v>1154</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t="b">
        <v>0</v>
      </c>
      <c r="BI392" s="1" t="b">
        <v>1</v>
      </c>
      <c r="BJ392" s="1">
        <v>13</v>
      </c>
      <c r="BK392" s="1" t="s">
        <v>117</v>
      </c>
      <c r="BL392" s="1">
        <v>295</v>
      </c>
      <c r="BM392" s="1">
        <v>295</v>
      </c>
      <c r="BN392" s="1">
        <v>0</v>
      </c>
      <c r="BO392" s="1" t="b">
        <v>0</v>
      </c>
    </row>
    <row r="393" spans="1:67" ht="15.75" customHeight="1">
      <c r="A393" s="1">
        <v>391</v>
      </c>
      <c r="B393" s="1">
        <v>73</v>
      </c>
      <c r="C393" s="1">
        <v>164872</v>
      </c>
      <c r="D393" s="1" t="s">
        <v>1148</v>
      </c>
      <c r="E393" s="1" t="s">
        <v>1149</v>
      </c>
      <c r="F393" s="1" t="s">
        <v>1150</v>
      </c>
      <c r="G393" s="1" t="s">
        <v>1151</v>
      </c>
      <c r="H393" s="1" t="s">
        <v>1152</v>
      </c>
      <c r="I393" s="1" t="s">
        <v>538</v>
      </c>
      <c r="J393" s="1" t="s">
        <v>539</v>
      </c>
      <c r="K393" s="8" t="s">
        <v>1153</v>
      </c>
      <c r="L393" s="1">
        <v>-71.085851000000005</v>
      </c>
      <c r="M393" s="1">
        <v>42.348669999999998</v>
      </c>
      <c r="N393" s="1">
        <v>-71.085851000000005</v>
      </c>
      <c r="O393" s="1">
        <v>42.348669999999998</v>
      </c>
      <c r="P393" s="1">
        <v>21174</v>
      </c>
      <c r="Q393" s="9" t="s">
        <v>244</v>
      </c>
      <c r="R393" s="9" t="s">
        <v>244</v>
      </c>
      <c r="S393" s="1">
        <v>40654</v>
      </c>
      <c r="T393" s="1">
        <v>40654</v>
      </c>
      <c r="U393" s="1">
        <v>25408</v>
      </c>
      <c r="V393" s="1">
        <v>25408</v>
      </c>
      <c r="W393" s="1">
        <v>2</v>
      </c>
      <c r="X393" s="1">
        <v>2</v>
      </c>
      <c r="Y393" s="1">
        <v>1</v>
      </c>
      <c r="Z393" s="1">
        <v>2</v>
      </c>
      <c r="AA393" s="1">
        <v>2</v>
      </c>
      <c r="AB393" s="9" t="s">
        <v>244</v>
      </c>
      <c r="AC393" s="1">
        <v>365</v>
      </c>
      <c r="AD393" s="1" t="s">
        <v>123</v>
      </c>
      <c r="AE393" s="1" t="b">
        <v>0</v>
      </c>
      <c r="AF393" s="1" t="s">
        <v>1157</v>
      </c>
      <c r="AG393" s="1" t="s">
        <v>1158</v>
      </c>
      <c r="AH393" s="1" t="s">
        <v>159</v>
      </c>
      <c r="AI393" s="1" t="s">
        <v>1162</v>
      </c>
      <c r="AJ393" s="1" t="s">
        <v>114</v>
      </c>
      <c r="AK393" s="1" t="s">
        <v>79</v>
      </c>
      <c r="AL393" s="1" t="s">
        <v>206</v>
      </c>
      <c r="AM393" s="1" t="s">
        <v>100</v>
      </c>
      <c r="AN393" s="1" t="b">
        <v>0</v>
      </c>
      <c r="AO393" s="10" t="s">
        <v>1154</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t="b">
        <v>0</v>
      </c>
      <c r="BI393" s="1" t="b">
        <v>1</v>
      </c>
      <c r="BJ393" s="1">
        <v>13</v>
      </c>
      <c r="BK393" s="1" t="s">
        <v>117</v>
      </c>
      <c r="BL393" s="1">
        <v>295</v>
      </c>
      <c r="BM393" s="1">
        <v>295</v>
      </c>
      <c r="BN393" s="1">
        <v>0</v>
      </c>
      <c r="BO393" s="1" t="b">
        <v>0</v>
      </c>
    </row>
    <row r="394" spans="1:67" ht="15.75" customHeight="1">
      <c r="A394" s="1">
        <v>392</v>
      </c>
      <c r="B394" s="1">
        <v>74</v>
      </c>
      <c r="C394" s="1">
        <v>164872</v>
      </c>
      <c r="D394" s="1" t="s">
        <v>1148</v>
      </c>
      <c r="E394" s="1" t="s">
        <v>1149</v>
      </c>
      <c r="F394" s="1" t="s">
        <v>1150</v>
      </c>
      <c r="G394" s="1" t="s">
        <v>1151</v>
      </c>
      <c r="H394" s="1" t="s">
        <v>1152</v>
      </c>
      <c r="I394" s="1" t="s">
        <v>538</v>
      </c>
      <c r="J394" s="1" t="s">
        <v>539</v>
      </c>
      <c r="K394" s="8" t="s">
        <v>1153</v>
      </c>
      <c r="L394" s="1">
        <v>-71.085851000000005</v>
      </c>
      <c r="M394" s="1">
        <v>42.348669999999998</v>
      </c>
      <c r="N394" s="1">
        <v>-71.085851000000005</v>
      </c>
      <c r="O394" s="1">
        <v>42.348669999999998</v>
      </c>
      <c r="P394" s="1">
        <v>21174</v>
      </c>
      <c r="Q394" s="9" t="s">
        <v>244</v>
      </c>
      <c r="R394" s="9" t="s">
        <v>244</v>
      </c>
      <c r="S394" s="1">
        <v>40654</v>
      </c>
      <c r="T394" s="1">
        <v>40654</v>
      </c>
      <c r="U394" s="1">
        <v>25408</v>
      </c>
      <c r="V394" s="1">
        <v>25408</v>
      </c>
      <c r="W394" s="1">
        <v>2</v>
      </c>
      <c r="X394" s="1">
        <v>2</v>
      </c>
      <c r="Y394" s="1">
        <v>1</v>
      </c>
      <c r="Z394" s="1">
        <v>2</v>
      </c>
      <c r="AA394" s="1">
        <v>2</v>
      </c>
      <c r="AB394" s="9" t="s">
        <v>244</v>
      </c>
      <c r="AC394" s="1">
        <v>365</v>
      </c>
      <c r="AD394" s="1" t="s">
        <v>123</v>
      </c>
      <c r="AE394" s="1" t="b">
        <v>0</v>
      </c>
      <c r="AF394" s="1" t="s">
        <v>1157</v>
      </c>
      <c r="AG394" s="1" t="s">
        <v>1158</v>
      </c>
      <c r="AH394" s="1" t="s">
        <v>159</v>
      </c>
      <c r="AI394" s="1" t="s">
        <v>1163</v>
      </c>
      <c r="AJ394" s="1" t="s">
        <v>224</v>
      </c>
      <c r="AK394" s="1" t="s">
        <v>79</v>
      </c>
      <c r="AL394" s="1" t="s">
        <v>36</v>
      </c>
      <c r="AM394" s="1" t="s">
        <v>100</v>
      </c>
      <c r="AN394" s="1" t="b">
        <v>0</v>
      </c>
      <c r="AO394" s="10" t="s">
        <v>1154</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t="b">
        <v>0</v>
      </c>
      <c r="BI394" s="1" t="b">
        <v>1</v>
      </c>
      <c r="BJ394" s="1">
        <v>13</v>
      </c>
      <c r="BK394" s="1" t="s">
        <v>117</v>
      </c>
      <c r="BL394" s="1">
        <v>295</v>
      </c>
      <c r="BM394" s="1">
        <v>295</v>
      </c>
      <c r="BN394" s="1">
        <v>0</v>
      </c>
      <c r="BO394" s="1" t="b">
        <v>0</v>
      </c>
    </row>
    <row r="395" spans="1:67" ht="15.75" customHeight="1">
      <c r="A395" s="1">
        <v>393</v>
      </c>
      <c r="B395" s="1">
        <v>75</v>
      </c>
      <c r="C395" s="1">
        <v>164872</v>
      </c>
      <c r="D395" s="1" t="s">
        <v>1148</v>
      </c>
      <c r="E395" s="1" t="s">
        <v>1149</v>
      </c>
      <c r="F395" s="1" t="s">
        <v>1150</v>
      </c>
      <c r="G395" s="1" t="s">
        <v>1151</v>
      </c>
      <c r="H395" s="1" t="s">
        <v>1152</v>
      </c>
      <c r="I395" s="1" t="s">
        <v>538</v>
      </c>
      <c r="J395" s="1" t="s">
        <v>539</v>
      </c>
      <c r="K395" s="8" t="s">
        <v>1153</v>
      </c>
      <c r="L395" s="1">
        <v>-71.085851000000005</v>
      </c>
      <c r="M395" s="1">
        <v>42.348669999999998</v>
      </c>
      <c r="N395" s="1">
        <v>-71.085851000000005</v>
      </c>
      <c r="O395" s="1">
        <v>42.348669999999998</v>
      </c>
      <c r="P395" s="1">
        <v>21174</v>
      </c>
      <c r="Q395" s="9">
        <v>40974</v>
      </c>
      <c r="R395" s="9">
        <v>40974</v>
      </c>
      <c r="S395" s="1">
        <v>40654</v>
      </c>
      <c r="T395" s="1">
        <v>40654</v>
      </c>
      <c r="U395" s="1">
        <v>25408</v>
      </c>
      <c r="V395" s="1">
        <v>25408</v>
      </c>
      <c r="W395" s="1">
        <v>2</v>
      </c>
      <c r="X395" s="1">
        <v>2</v>
      </c>
      <c r="Y395" s="1">
        <v>1</v>
      </c>
      <c r="Z395" s="1">
        <v>2</v>
      </c>
      <c r="AA395" s="1">
        <v>2</v>
      </c>
      <c r="AB395" s="9" t="s">
        <v>244</v>
      </c>
      <c r="AC395" s="1">
        <v>365</v>
      </c>
      <c r="AD395" s="1" t="s">
        <v>123</v>
      </c>
      <c r="AE395" s="1" t="b">
        <v>0</v>
      </c>
      <c r="AF395" s="1" t="s">
        <v>1157</v>
      </c>
      <c r="AG395" s="1" t="s">
        <v>1158</v>
      </c>
      <c r="AH395" s="1" t="s">
        <v>159</v>
      </c>
      <c r="AI395" s="1" t="s">
        <v>1164</v>
      </c>
      <c r="AJ395" s="1" t="s">
        <v>141</v>
      </c>
      <c r="AK395" s="1" t="s">
        <v>83</v>
      </c>
      <c r="AL395" s="1" t="s">
        <v>115</v>
      </c>
      <c r="AM395" s="1" t="s">
        <v>100</v>
      </c>
      <c r="AN395" s="1" t="b">
        <v>0</v>
      </c>
      <c r="AO395" s="10" t="s">
        <v>1165</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t="b">
        <v>0</v>
      </c>
      <c r="BI395" s="1" t="b">
        <v>1</v>
      </c>
      <c r="BJ395" s="1">
        <v>13</v>
      </c>
      <c r="BK395" s="1" t="s">
        <v>117</v>
      </c>
      <c r="BL395" s="1">
        <v>295</v>
      </c>
      <c r="BM395" s="1">
        <v>295</v>
      </c>
      <c r="BN395" s="1">
        <v>0</v>
      </c>
      <c r="BO395" s="1" t="b">
        <v>0</v>
      </c>
    </row>
    <row r="396" spans="1:67" ht="15.75" customHeight="1">
      <c r="A396" s="1">
        <v>394</v>
      </c>
      <c r="B396" s="1">
        <v>76</v>
      </c>
      <c r="C396" s="1">
        <v>164872</v>
      </c>
      <c r="D396" s="1" t="s">
        <v>1148</v>
      </c>
      <c r="E396" s="1" t="s">
        <v>1149</v>
      </c>
      <c r="F396" s="1" t="s">
        <v>1150</v>
      </c>
      <c r="G396" s="1" t="s">
        <v>1151</v>
      </c>
      <c r="H396" s="1" t="s">
        <v>1152</v>
      </c>
      <c r="I396" s="1" t="s">
        <v>538</v>
      </c>
      <c r="J396" s="1" t="s">
        <v>539</v>
      </c>
      <c r="K396" s="8" t="s">
        <v>1153</v>
      </c>
      <c r="L396" s="1">
        <v>-71.085851000000005</v>
      </c>
      <c r="M396" s="1">
        <v>42.348669999999998</v>
      </c>
      <c r="N396" s="1">
        <v>-71.085851000000005</v>
      </c>
      <c r="O396" s="1">
        <v>42.348669999999998</v>
      </c>
      <c r="P396" s="1">
        <v>21174</v>
      </c>
      <c r="Q396" s="9">
        <v>40974</v>
      </c>
      <c r="R396" s="9">
        <v>40974</v>
      </c>
      <c r="S396" s="1">
        <v>40654</v>
      </c>
      <c r="T396" s="1">
        <v>40654</v>
      </c>
      <c r="U396" s="1">
        <v>25408</v>
      </c>
      <c r="V396" s="1">
        <v>25408</v>
      </c>
      <c r="W396" s="1">
        <v>2</v>
      </c>
      <c r="X396" s="1">
        <v>2</v>
      </c>
      <c r="Y396" s="1">
        <v>1</v>
      </c>
      <c r="Z396" s="1">
        <v>2</v>
      </c>
      <c r="AA396" s="1">
        <v>2</v>
      </c>
      <c r="AB396" s="9" t="s">
        <v>244</v>
      </c>
      <c r="AC396" s="1">
        <v>365</v>
      </c>
      <c r="AD396" s="1" t="s">
        <v>123</v>
      </c>
      <c r="AE396" s="1" t="b">
        <v>0</v>
      </c>
      <c r="AF396" s="1" t="s">
        <v>1155</v>
      </c>
      <c r="AG396" s="1" t="s">
        <v>107</v>
      </c>
      <c r="AH396" s="1" t="s">
        <v>90</v>
      </c>
      <c r="AI396" s="1" t="s">
        <v>108</v>
      </c>
      <c r="AJ396" s="1" t="s">
        <v>109</v>
      </c>
      <c r="AK396" s="1" t="s">
        <v>83</v>
      </c>
      <c r="AL396" s="1" t="s">
        <v>36</v>
      </c>
      <c r="AM396" s="1" t="s">
        <v>144</v>
      </c>
      <c r="AN396" s="1" t="b">
        <v>0</v>
      </c>
      <c r="AO396" s="10" t="s">
        <v>1154</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t="b">
        <v>1</v>
      </c>
      <c r="BI396" s="1" t="b">
        <v>1</v>
      </c>
      <c r="BJ396" s="1">
        <v>13</v>
      </c>
      <c r="BK396" s="1" t="s">
        <v>109</v>
      </c>
      <c r="BL396" s="1">
        <v>295</v>
      </c>
      <c r="BM396" s="1">
        <v>295</v>
      </c>
      <c r="BN396" s="1">
        <v>0</v>
      </c>
      <c r="BO396" s="1" t="b">
        <v>0</v>
      </c>
    </row>
    <row r="397" spans="1:67" ht="15.75" customHeight="1">
      <c r="A397" s="1">
        <v>395</v>
      </c>
      <c r="B397" s="1">
        <v>77</v>
      </c>
      <c r="C397" s="1">
        <v>164872</v>
      </c>
      <c r="D397" s="1" t="s">
        <v>1148</v>
      </c>
      <c r="E397" s="1" t="s">
        <v>1149</v>
      </c>
      <c r="F397" s="1" t="s">
        <v>1150</v>
      </c>
      <c r="G397" s="1" t="s">
        <v>1151</v>
      </c>
      <c r="H397" s="1" t="s">
        <v>1152</v>
      </c>
      <c r="I397" s="1" t="s">
        <v>538</v>
      </c>
      <c r="J397" s="1" t="s">
        <v>539</v>
      </c>
      <c r="K397" s="8" t="s">
        <v>1153</v>
      </c>
      <c r="L397" s="1">
        <v>-71.085851000000005</v>
      </c>
      <c r="M397" s="1">
        <v>42.348669999999998</v>
      </c>
      <c r="N397" s="1">
        <v>-71.085851000000005</v>
      </c>
      <c r="O397" s="1">
        <v>42.348669999999998</v>
      </c>
      <c r="P397" s="1">
        <v>21174</v>
      </c>
      <c r="Q397" s="9">
        <v>40974</v>
      </c>
      <c r="R397" s="9">
        <v>40974</v>
      </c>
      <c r="S397" s="1">
        <v>40654</v>
      </c>
      <c r="T397" s="1">
        <v>40654</v>
      </c>
      <c r="U397" s="1">
        <v>25408</v>
      </c>
      <c r="V397" s="1">
        <v>25408</v>
      </c>
      <c r="W397" s="1">
        <v>2</v>
      </c>
      <c r="X397" s="1">
        <v>2</v>
      </c>
      <c r="Y397" s="1">
        <v>1</v>
      </c>
      <c r="Z397" s="1">
        <v>2</v>
      </c>
      <c r="AA397" s="1">
        <v>2</v>
      </c>
      <c r="AB397" s="9" t="s">
        <v>244</v>
      </c>
      <c r="AC397" s="1">
        <v>365</v>
      </c>
      <c r="AD397" s="1" t="s">
        <v>123</v>
      </c>
      <c r="AE397" s="1" t="b">
        <v>0</v>
      </c>
      <c r="AF397" s="1" t="s">
        <v>254</v>
      </c>
      <c r="AG397" s="1" t="s">
        <v>94</v>
      </c>
      <c r="AH397" s="1" t="s">
        <v>90</v>
      </c>
      <c r="AI397" s="1" t="s">
        <v>146</v>
      </c>
      <c r="AJ397" s="1" t="s">
        <v>94</v>
      </c>
      <c r="AK397" s="1" t="s">
        <v>83</v>
      </c>
      <c r="AL397" s="1" t="s">
        <v>36</v>
      </c>
      <c r="AM397" s="1" t="s">
        <v>96</v>
      </c>
      <c r="AN397" s="1" t="b">
        <v>0</v>
      </c>
      <c r="AO397" s="10" t="s">
        <v>1154</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t="b">
        <v>1</v>
      </c>
      <c r="BI397" s="1" t="b">
        <v>1</v>
      </c>
      <c r="BJ397" s="1">
        <v>13</v>
      </c>
      <c r="BK397" s="1" t="s">
        <v>94</v>
      </c>
      <c r="BL397" s="1">
        <v>295</v>
      </c>
      <c r="BM397" s="1">
        <v>295</v>
      </c>
      <c r="BN397" s="1">
        <v>0</v>
      </c>
      <c r="BO397" s="1" t="b">
        <v>0</v>
      </c>
    </row>
    <row r="398" spans="1:67" ht="15.75" customHeight="1">
      <c r="A398" s="1">
        <v>396</v>
      </c>
      <c r="B398" s="1">
        <v>78</v>
      </c>
      <c r="C398" s="1">
        <v>164872</v>
      </c>
      <c r="D398" s="1" t="s">
        <v>1148</v>
      </c>
      <c r="E398" s="1" t="s">
        <v>1149</v>
      </c>
      <c r="F398" s="1" t="s">
        <v>1150</v>
      </c>
      <c r="G398" s="1" t="s">
        <v>1151</v>
      </c>
      <c r="H398" s="1" t="s">
        <v>1152</v>
      </c>
      <c r="I398" s="1" t="s">
        <v>538</v>
      </c>
      <c r="J398" s="1" t="s">
        <v>539</v>
      </c>
      <c r="K398" s="8" t="s">
        <v>1153</v>
      </c>
      <c r="L398" s="1">
        <v>-71.085851000000005</v>
      </c>
      <c r="M398" s="1">
        <v>42.348669999999998</v>
      </c>
      <c r="N398" s="1">
        <v>-71.085851000000005</v>
      </c>
      <c r="O398" s="1">
        <v>42.348669999999998</v>
      </c>
      <c r="P398" s="1">
        <v>21174</v>
      </c>
      <c r="Q398" s="9">
        <v>40974</v>
      </c>
      <c r="R398" s="9">
        <v>40974</v>
      </c>
      <c r="S398" s="1">
        <v>40654</v>
      </c>
      <c r="T398" s="1">
        <v>40654</v>
      </c>
      <c r="U398" s="1">
        <v>25408</v>
      </c>
      <c r="V398" s="1">
        <v>25408</v>
      </c>
      <c r="W398" s="1">
        <v>2</v>
      </c>
      <c r="X398" s="1">
        <v>2</v>
      </c>
      <c r="Y398" s="1">
        <v>1</v>
      </c>
      <c r="Z398" s="1">
        <v>2</v>
      </c>
      <c r="AA398" s="1">
        <v>2</v>
      </c>
      <c r="AB398" s="9" t="s">
        <v>244</v>
      </c>
      <c r="AC398" s="1">
        <v>365</v>
      </c>
      <c r="AD398" s="1" t="s">
        <v>123</v>
      </c>
      <c r="AE398" s="1" t="b">
        <v>0</v>
      </c>
      <c r="AF398" s="1" t="s">
        <v>245</v>
      </c>
      <c r="AG398" s="1" t="s">
        <v>89</v>
      </c>
      <c r="AH398" s="1" t="s">
        <v>90</v>
      </c>
      <c r="AI398" s="1" t="s">
        <v>532</v>
      </c>
      <c r="AJ398" s="1" t="s">
        <v>89</v>
      </c>
      <c r="AK398" s="1" t="s">
        <v>83</v>
      </c>
      <c r="AL398" s="1" t="s">
        <v>110</v>
      </c>
      <c r="AM398" s="1" t="s">
        <v>100</v>
      </c>
      <c r="AN398" s="1" t="b">
        <v>0</v>
      </c>
      <c r="AO398" s="10" t="s">
        <v>1166</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t="b">
        <v>0</v>
      </c>
      <c r="BI398" s="1" t="b">
        <v>1</v>
      </c>
      <c r="BJ398" s="1">
        <v>13</v>
      </c>
      <c r="BK398" s="1" t="s">
        <v>89</v>
      </c>
      <c r="BL398" s="1">
        <v>295</v>
      </c>
      <c r="BM398" s="1">
        <v>295</v>
      </c>
      <c r="BN398" s="1">
        <v>0</v>
      </c>
      <c r="BO398" s="1" t="b">
        <v>0</v>
      </c>
    </row>
    <row r="399" spans="1:67" ht="15.75" customHeight="1">
      <c r="A399" s="1">
        <v>397</v>
      </c>
      <c r="B399" s="1">
        <v>79</v>
      </c>
      <c r="C399" s="1">
        <v>164988</v>
      </c>
      <c r="D399" s="1" t="s">
        <v>1167</v>
      </c>
      <c r="E399" s="1" t="s">
        <v>1168</v>
      </c>
      <c r="F399" s="1" t="s">
        <v>1150</v>
      </c>
      <c r="G399" s="1" t="s">
        <v>1151</v>
      </c>
      <c r="H399" s="1">
        <v>2215</v>
      </c>
      <c r="I399" s="1" t="s">
        <v>538</v>
      </c>
      <c r="J399" s="1" t="s">
        <v>539</v>
      </c>
      <c r="K399" s="8" t="s">
        <v>1169</v>
      </c>
      <c r="L399" s="1">
        <v>-71.09984</v>
      </c>
      <c r="M399" s="1">
        <v>42.349581000000001</v>
      </c>
      <c r="N399" s="1">
        <v>-71.085851000000005</v>
      </c>
      <c r="O399" s="1">
        <v>42.348669999999998</v>
      </c>
      <c r="P399" s="1">
        <v>52082</v>
      </c>
      <c r="Q399" s="1">
        <v>70302</v>
      </c>
      <c r="R399" s="1">
        <v>70302</v>
      </c>
      <c r="S399" s="1">
        <v>70302</v>
      </c>
      <c r="T399" s="1">
        <v>70302</v>
      </c>
      <c r="U399" s="1">
        <v>56882</v>
      </c>
      <c r="V399" s="1">
        <v>56882</v>
      </c>
      <c r="W399" s="1">
        <v>2</v>
      </c>
      <c r="X399" s="1">
        <v>2</v>
      </c>
      <c r="Y399" s="1">
        <v>1</v>
      </c>
      <c r="Z399" s="1">
        <v>2</v>
      </c>
      <c r="AA399" s="1">
        <v>2</v>
      </c>
      <c r="AB399" s="1">
        <v>29</v>
      </c>
      <c r="AC399" s="1">
        <v>17944</v>
      </c>
      <c r="AD399" s="1" t="s">
        <v>123</v>
      </c>
      <c r="AE399" s="1" t="b">
        <v>0</v>
      </c>
      <c r="AF399" s="1" t="s">
        <v>1170</v>
      </c>
      <c r="AG399" s="1" t="s">
        <v>1171</v>
      </c>
      <c r="AH399" s="1" t="s">
        <v>320</v>
      </c>
      <c r="AI399" s="1" t="s">
        <v>363</v>
      </c>
      <c r="AJ399" s="1" t="s">
        <v>78</v>
      </c>
      <c r="AK399" s="1" t="s">
        <v>79</v>
      </c>
      <c r="AL399" s="1" t="s">
        <v>36</v>
      </c>
      <c r="AM399" s="1" t="s">
        <v>100</v>
      </c>
      <c r="AN399" s="1" t="b">
        <v>0</v>
      </c>
      <c r="AO399" s="10" t="s">
        <v>1172</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t="b">
        <v>0</v>
      </c>
      <c r="BI399" s="1" t="b">
        <v>0</v>
      </c>
      <c r="BJ399" s="1">
        <v>5</v>
      </c>
      <c r="BK399" s="1" t="s">
        <v>78</v>
      </c>
      <c r="BL399" s="1">
        <v>295</v>
      </c>
      <c r="BM399" s="1">
        <v>295</v>
      </c>
      <c r="BN399" s="1">
        <v>0</v>
      </c>
      <c r="BO399" s="1" t="b">
        <v>0</v>
      </c>
    </row>
    <row r="400" spans="1:67" ht="15.75" customHeight="1">
      <c r="A400" s="1">
        <v>398</v>
      </c>
      <c r="B400" s="1">
        <v>80</v>
      </c>
      <c r="C400" s="1">
        <v>164988</v>
      </c>
      <c r="D400" s="1" t="s">
        <v>1167</v>
      </c>
      <c r="E400" s="1" t="s">
        <v>1168</v>
      </c>
      <c r="F400" s="1" t="s">
        <v>1150</v>
      </c>
      <c r="G400" s="1" t="s">
        <v>1151</v>
      </c>
      <c r="H400" s="1">
        <v>2215</v>
      </c>
      <c r="I400" s="1" t="s">
        <v>538</v>
      </c>
      <c r="J400" s="1" t="s">
        <v>539</v>
      </c>
      <c r="K400" s="8" t="s">
        <v>1169</v>
      </c>
      <c r="L400" s="1">
        <v>-71.09984</v>
      </c>
      <c r="M400" s="1">
        <v>42.349581000000001</v>
      </c>
      <c r="N400" s="1">
        <v>-71.085851000000005</v>
      </c>
      <c r="O400" s="1">
        <v>42.348669999999998</v>
      </c>
      <c r="P400" s="1">
        <v>52082</v>
      </c>
      <c r="Q400" s="1">
        <v>70302</v>
      </c>
      <c r="R400" s="1">
        <v>70302</v>
      </c>
      <c r="S400" s="1">
        <v>70302</v>
      </c>
      <c r="T400" s="1">
        <v>70302</v>
      </c>
      <c r="U400" s="1">
        <v>56882</v>
      </c>
      <c r="V400" s="1">
        <v>56882</v>
      </c>
      <c r="W400" s="1">
        <v>2</v>
      </c>
      <c r="X400" s="1">
        <v>2</v>
      </c>
      <c r="Y400" s="1">
        <v>1</v>
      </c>
      <c r="Z400" s="1">
        <v>2</v>
      </c>
      <c r="AA400" s="1">
        <v>2</v>
      </c>
      <c r="AB400" s="1">
        <v>29</v>
      </c>
      <c r="AC400" s="1">
        <v>17944</v>
      </c>
      <c r="AD400" s="1" t="s">
        <v>123</v>
      </c>
      <c r="AE400" s="1" t="b">
        <v>0</v>
      </c>
      <c r="AF400" s="1" t="s">
        <v>1170</v>
      </c>
      <c r="AG400" s="1" t="s">
        <v>1171</v>
      </c>
      <c r="AH400" s="1" t="s">
        <v>320</v>
      </c>
      <c r="AI400" s="1" t="s">
        <v>1173</v>
      </c>
      <c r="AJ400" s="1" t="s">
        <v>138</v>
      </c>
      <c r="AK400" s="13" t="s">
        <v>225</v>
      </c>
      <c r="AL400" s="13" t="s">
        <v>225</v>
      </c>
      <c r="AM400" s="1" t="s">
        <v>100</v>
      </c>
      <c r="AN400" s="1" t="b">
        <v>0</v>
      </c>
      <c r="AO400" s="10" t="s">
        <v>1174</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t="b">
        <v>0</v>
      </c>
      <c r="BI400" s="1" t="b">
        <v>0</v>
      </c>
      <c r="BJ400" s="1">
        <v>5</v>
      </c>
      <c r="BK400" s="1" t="s">
        <v>117</v>
      </c>
      <c r="BL400" s="1">
        <v>295</v>
      </c>
      <c r="BM400" s="1">
        <v>295</v>
      </c>
      <c r="BN400" s="1">
        <v>0</v>
      </c>
      <c r="BO400" s="1" t="b">
        <v>0</v>
      </c>
    </row>
    <row r="401" spans="1:67" ht="15.75" customHeight="1">
      <c r="A401" s="1">
        <v>399</v>
      </c>
      <c r="B401" s="1">
        <v>81</v>
      </c>
      <c r="C401" s="1">
        <v>164988</v>
      </c>
      <c r="D401" s="1" t="s">
        <v>1167</v>
      </c>
      <c r="E401" s="1" t="s">
        <v>1168</v>
      </c>
      <c r="F401" s="1" t="s">
        <v>1150</v>
      </c>
      <c r="G401" s="1" t="s">
        <v>1151</v>
      </c>
      <c r="H401" s="1">
        <v>2215</v>
      </c>
      <c r="I401" s="1" t="s">
        <v>538</v>
      </c>
      <c r="J401" s="1" t="s">
        <v>539</v>
      </c>
      <c r="K401" s="8" t="s">
        <v>1169</v>
      </c>
      <c r="L401" s="1">
        <v>-71.09984</v>
      </c>
      <c r="M401" s="1">
        <v>42.349581000000001</v>
      </c>
      <c r="N401" s="1">
        <v>-71.085851000000005</v>
      </c>
      <c r="O401" s="1">
        <v>42.348669999999998</v>
      </c>
      <c r="P401" s="1">
        <v>52082</v>
      </c>
      <c r="Q401" s="1">
        <v>70302</v>
      </c>
      <c r="R401" s="1">
        <v>70302</v>
      </c>
      <c r="S401" s="1">
        <v>70302</v>
      </c>
      <c r="T401" s="1">
        <v>70302</v>
      </c>
      <c r="U401" s="1">
        <v>56882</v>
      </c>
      <c r="V401" s="1">
        <v>56882</v>
      </c>
      <c r="W401" s="1">
        <v>2</v>
      </c>
      <c r="X401" s="1">
        <v>2</v>
      </c>
      <c r="Y401" s="1">
        <v>1</v>
      </c>
      <c r="Z401" s="1">
        <v>2</v>
      </c>
      <c r="AA401" s="1">
        <v>2</v>
      </c>
      <c r="AB401" s="1">
        <v>29</v>
      </c>
      <c r="AC401" s="1">
        <v>17944</v>
      </c>
      <c r="AD401" s="1" t="s">
        <v>123</v>
      </c>
      <c r="AE401" s="1" t="b">
        <v>0</v>
      </c>
      <c r="AF401" s="1" t="s">
        <v>1170</v>
      </c>
      <c r="AG401" s="1" t="s">
        <v>1171</v>
      </c>
      <c r="AH401" s="1" t="s">
        <v>320</v>
      </c>
      <c r="AI401" s="1" t="s">
        <v>1175</v>
      </c>
      <c r="AJ401" s="1" t="s">
        <v>78</v>
      </c>
      <c r="AK401" s="1" t="s">
        <v>79</v>
      </c>
      <c r="AL401" s="1" t="s">
        <v>36</v>
      </c>
      <c r="AM401" s="1" t="s">
        <v>100</v>
      </c>
      <c r="AN401" s="1" t="b">
        <v>0</v>
      </c>
      <c r="AO401" s="10" t="s">
        <v>1176</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t="b">
        <v>0</v>
      </c>
      <c r="BI401" s="1" t="b">
        <v>0</v>
      </c>
      <c r="BJ401" s="1">
        <v>5</v>
      </c>
      <c r="BK401" s="1" t="s">
        <v>78</v>
      </c>
      <c r="BL401" s="1">
        <v>295</v>
      </c>
      <c r="BM401" s="1">
        <v>295</v>
      </c>
      <c r="BN401" s="1">
        <v>0</v>
      </c>
      <c r="BO401" s="1" t="b">
        <v>0</v>
      </c>
    </row>
    <row r="402" spans="1:67" ht="15.75" customHeight="1">
      <c r="A402" s="1">
        <v>400</v>
      </c>
      <c r="B402" s="1">
        <v>82</v>
      </c>
      <c r="C402" s="1">
        <v>164988</v>
      </c>
      <c r="D402" s="1" t="s">
        <v>1167</v>
      </c>
      <c r="E402" s="1" t="s">
        <v>1168</v>
      </c>
      <c r="F402" s="1" t="s">
        <v>1150</v>
      </c>
      <c r="G402" s="1" t="s">
        <v>1151</v>
      </c>
      <c r="H402" s="1">
        <v>2215</v>
      </c>
      <c r="I402" s="1" t="s">
        <v>538</v>
      </c>
      <c r="J402" s="1" t="s">
        <v>539</v>
      </c>
      <c r="K402" s="8" t="s">
        <v>1169</v>
      </c>
      <c r="L402" s="1">
        <v>-71.09984</v>
      </c>
      <c r="M402" s="1">
        <v>42.349581000000001</v>
      </c>
      <c r="N402" s="1">
        <v>-71.085851000000005</v>
      </c>
      <c r="O402" s="1">
        <v>42.348669999999998</v>
      </c>
      <c r="P402" s="1">
        <v>52082</v>
      </c>
      <c r="Q402" s="1">
        <v>70302</v>
      </c>
      <c r="R402" s="1">
        <v>70302</v>
      </c>
      <c r="S402" s="1">
        <v>70302</v>
      </c>
      <c r="T402" s="1">
        <v>70302</v>
      </c>
      <c r="U402" s="1">
        <v>56882</v>
      </c>
      <c r="V402" s="1">
        <v>56882</v>
      </c>
      <c r="W402" s="1">
        <v>2</v>
      </c>
      <c r="X402" s="1">
        <v>2</v>
      </c>
      <c r="Y402" s="1">
        <v>1</v>
      </c>
      <c r="Z402" s="1">
        <v>2</v>
      </c>
      <c r="AA402" s="1">
        <v>2</v>
      </c>
      <c r="AB402" s="1">
        <v>29</v>
      </c>
      <c r="AC402" s="1">
        <v>17944</v>
      </c>
      <c r="AD402" s="1" t="s">
        <v>123</v>
      </c>
      <c r="AE402" s="1" t="b">
        <v>0</v>
      </c>
      <c r="AF402" s="1" t="s">
        <v>1170</v>
      </c>
      <c r="AG402" s="1" t="s">
        <v>1171</v>
      </c>
      <c r="AH402" s="1" t="s">
        <v>320</v>
      </c>
      <c r="AI402" s="1" t="s">
        <v>1177</v>
      </c>
      <c r="AJ402" s="1" t="s">
        <v>78</v>
      </c>
      <c r="AK402" s="13" t="s">
        <v>225</v>
      </c>
      <c r="AL402" s="13" t="s">
        <v>225</v>
      </c>
      <c r="AM402" s="1" t="s">
        <v>100</v>
      </c>
      <c r="AN402" s="1" t="b">
        <v>0</v>
      </c>
      <c r="AO402" s="10" t="s">
        <v>1178</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t="b">
        <v>0</v>
      </c>
      <c r="BI402" s="1" t="b">
        <v>0</v>
      </c>
      <c r="BJ402" s="1">
        <v>5</v>
      </c>
      <c r="BK402" s="1" t="s">
        <v>117</v>
      </c>
      <c r="BL402" s="1">
        <v>295</v>
      </c>
      <c r="BM402" s="1">
        <v>295</v>
      </c>
      <c r="BN402" s="1">
        <v>0</v>
      </c>
      <c r="BO402" s="1" t="b">
        <v>0</v>
      </c>
    </row>
    <row r="403" spans="1:67" ht="15.75" customHeight="1">
      <c r="A403" s="1">
        <v>401</v>
      </c>
      <c r="B403" s="1">
        <v>83</v>
      </c>
      <c r="C403" s="1">
        <v>164988</v>
      </c>
      <c r="D403" s="1" t="s">
        <v>1167</v>
      </c>
      <c r="E403" s="1" t="s">
        <v>1168</v>
      </c>
      <c r="F403" s="1" t="s">
        <v>1150</v>
      </c>
      <c r="G403" s="1" t="s">
        <v>1151</v>
      </c>
      <c r="H403" s="1">
        <v>2215</v>
      </c>
      <c r="I403" s="1" t="s">
        <v>538</v>
      </c>
      <c r="J403" s="1" t="s">
        <v>539</v>
      </c>
      <c r="K403" s="8" t="s">
        <v>1169</v>
      </c>
      <c r="L403" s="1">
        <v>-71.09984</v>
      </c>
      <c r="M403" s="1">
        <v>42.349581000000001</v>
      </c>
      <c r="N403" s="1">
        <v>-71.085851000000005</v>
      </c>
      <c r="O403" s="1">
        <v>42.348669999999998</v>
      </c>
      <c r="P403" s="1">
        <v>52082</v>
      </c>
      <c r="Q403" s="1">
        <v>70302</v>
      </c>
      <c r="R403" s="1">
        <v>70302</v>
      </c>
      <c r="S403" s="1">
        <v>70302</v>
      </c>
      <c r="T403" s="1">
        <v>70302</v>
      </c>
      <c r="U403" s="1">
        <v>56882</v>
      </c>
      <c r="V403" s="1">
        <v>56882</v>
      </c>
      <c r="W403" s="1">
        <v>2</v>
      </c>
      <c r="X403" s="1">
        <v>2</v>
      </c>
      <c r="Y403" s="1">
        <v>1</v>
      </c>
      <c r="Z403" s="1">
        <v>2</v>
      </c>
      <c r="AA403" s="1">
        <v>2</v>
      </c>
      <c r="AB403" s="1">
        <v>29</v>
      </c>
      <c r="AC403" s="1">
        <v>17944</v>
      </c>
      <c r="AD403" s="1" t="s">
        <v>123</v>
      </c>
      <c r="AE403" s="1" t="b">
        <v>0</v>
      </c>
      <c r="AF403" s="1" t="s">
        <v>1170</v>
      </c>
      <c r="AG403" s="1" t="s">
        <v>1171</v>
      </c>
      <c r="AH403" s="1" t="s">
        <v>320</v>
      </c>
      <c r="AI403" s="1" t="s">
        <v>1179</v>
      </c>
      <c r="AJ403" s="1" t="s">
        <v>78</v>
      </c>
      <c r="AK403" s="1" t="s">
        <v>83</v>
      </c>
      <c r="AL403" s="1" t="s">
        <v>115</v>
      </c>
      <c r="AM403" s="1" t="s">
        <v>100</v>
      </c>
      <c r="AN403" s="1" t="b">
        <v>0</v>
      </c>
      <c r="AO403" s="10" t="s">
        <v>1180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t="b">
        <v>0</v>
      </c>
      <c r="BI403" s="1" t="b">
        <v>0</v>
      </c>
      <c r="BJ403" s="1">
        <v>5</v>
      </c>
      <c r="BK403" s="1" t="s">
        <v>78</v>
      </c>
      <c r="BL403" s="1">
        <v>295</v>
      </c>
      <c r="BM403" s="1">
        <v>295</v>
      </c>
      <c r="BN403" s="1">
        <v>0</v>
      </c>
      <c r="BO403" s="1" t="b">
        <v>0</v>
      </c>
    </row>
    <row r="404" spans="1:67" ht="15.75" customHeight="1">
      <c r="A404" s="1">
        <v>402</v>
      </c>
      <c r="B404" s="1">
        <v>265</v>
      </c>
      <c r="C404" s="1">
        <v>166027</v>
      </c>
      <c r="D404" s="1" t="s">
        <v>1181</v>
      </c>
      <c r="E404" s="1" t="s">
        <v>1182</v>
      </c>
      <c r="F404" s="1" t="s">
        <v>1183</v>
      </c>
      <c r="G404" s="1" t="s">
        <v>1151</v>
      </c>
      <c r="H404" s="1">
        <v>2138</v>
      </c>
      <c r="I404" s="1" t="s">
        <v>538</v>
      </c>
      <c r="J404" s="1" t="s">
        <v>539</v>
      </c>
      <c r="K404" s="8" t="s">
        <v>1184</v>
      </c>
      <c r="L404" s="1">
        <v>-71.118313000000001</v>
      </c>
      <c r="M404" s="1">
        <v>42.374471</v>
      </c>
      <c r="N404" s="1">
        <v>-71.094982999999999</v>
      </c>
      <c r="O404" s="1">
        <v>42.336632000000002</v>
      </c>
      <c r="P404" s="1">
        <v>48949</v>
      </c>
      <c r="Q404" s="1">
        <v>69600</v>
      </c>
      <c r="R404" s="1">
        <v>69600</v>
      </c>
      <c r="S404" s="1">
        <v>69600</v>
      </c>
      <c r="T404" s="1">
        <v>69600</v>
      </c>
      <c r="U404" s="9" t="s">
        <v>244</v>
      </c>
      <c r="V404" s="9" t="s">
        <v>244</v>
      </c>
      <c r="W404" s="1">
        <v>2</v>
      </c>
      <c r="X404" s="1">
        <v>2</v>
      </c>
      <c r="Y404" s="1">
        <v>1</v>
      </c>
      <c r="Z404" s="1">
        <v>2</v>
      </c>
      <c r="AA404" s="1">
        <v>2</v>
      </c>
      <c r="AB404" s="1">
        <v>5</v>
      </c>
      <c r="AC404" s="1">
        <v>9915</v>
      </c>
      <c r="AD404" s="1" t="s">
        <v>123</v>
      </c>
      <c r="AE404" s="1" t="b">
        <v>0</v>
      </c>
      <c r="AF404" s="1" t="s">
        <v>1185</v>
      </c>
      <c r="AG404" s="1" t="s">
        <v>1186</v>
      </c>
      <c r="AH404" s="1" t="s">
        <v>159</v>
      </c>
      <c r="AI404" s="1" t="s">
        <v>1187</v>
      </c>
      <c r="AJ404" s="1" t="s">
        <v>89</v>
      </c>
      <c r="AK404" s="1" t="s">
        <v>79</v>
      </c>
      <c r="AL404" s="1" t="s">
        <v>99</v>
      </c>
      <c r="AM404" s="1" t="s">
        <v>100</v>
      </c>
      <c r="AN404" s="1" t="b">
        <v>1</v>
      </c>
      <c r="AO404" s="10" t="s">
        <v>1188</v>
      </c>
      <c r="AP404" s="1">
        <v>0</v>
      </c>
      <c r="AQ404" s="1">
        <v>0</v>
      </c>
      <c r="AR404" s="1">
        <v>1</v>
      </c>
      <c r="AS404" s="1">
        <v>0</v>
      </c>
      <c r="AT404" s="1">
        <v>0</v>
      </c>
      <c r="AU404" s="1">
        <v>0</v>
      </c>
      <c r="AV404" s="1">
        <v>0</v>
      </c>
      <c r="AW404" s="1">
        <v>0</v>
      </c>
      <c r="AX404" s="1">
        <v>0</v>
      </c>
      <c r="AY404" s="1">
        <v>0</v>
      </c>
      <c r="AZ404" s="1">
        <v>0</v>
      </c>
      <c r="BA404" s="1">
        <v>0</v>
      </c>
      <c r="BB404" s="1">
        <v>1</v>
      </c>
      <c r="BC404" s="1">
        <v>0</v>
      </c>
      <c r="BD404" s="1">
        <v>0</v>
      </c>
      <c r="BE404" s="1">
        <v>0</v>
      </c>
      <c r="BF404" s="1">
        <v>0</v>
      </c>
      <c r="BG404" s="1">
        <v>0</v>
      </c>
      <c r="BH404" s="1" t="b">
        <v>0</v>
      </c>
      <c r="BI404" s="1" t="b">
        <v>0</v>
      </c>
      <c r="BJ404" s="1">
        <v>11</v>
      </c>
      <c r="BK404" s="1" t="s">
        <v>89</v>
      </c>
      <c r="BL404" s="1">
        <v>295</v>
      </c>
      <c r="BM404" s="1">
        <v>295</v>
      </c>
      <c r="BN404" s="1">
        <v>1</v>
      </c>
      <c r="BO404" s="1" t="b">
        <v>1</v>
      </c>
    </row>
    <row r="405" spans="1:67" ht="15.75" customHeight="1">
      <c r="A405" s="1">
        <v>403</v>
      </c>
      <c r="B405" s="1">
        <v>266</v>
      </c>
      <c r="C405" s="1">
        <v>166027</v>
      </c>
      <c r="D405" s="1" t="s">
        <v>1181</v>
      </c>
      <c r="E405" s="1" t="s">
        <v>1182</v>
      </c>
      <c r="F405" s="1" t="s">
        <v>1183</v>
      </c>
      <c r="G405" s="1" t="s">
        <v>1151</v>
      </c>
      <c r="H405" s="1">
        <v>2138</v>
      </c>
      <c r="I405" s="1" t="s">
        <v>538</v>
      </c>
      <c r="J405" s="1" t="s">
        <v>539</v>
      </c>
      <c r="K405" s="8" t="s">
        <v>1184</v>
      </c>
      <c r="L405" s="1">
        <v>-71.118313000000001</v>
      </c>
      <c r="M405" s="1">
        <v>42.374471</v>
      </c>
      <c r="N405" s="1">
        <v>-71.094982999999999</v>
      </c>
      <c r="O405" s="1">
        <v>42.336632000000002</v>
      </c>
      <c r="P405" s="1">
        <v>48949</v>
      </c>
      <c r="Q405" s="1">
        <v>69600</v>
      </c>
      <c r="R405" s="1">
        <v>69600</v>
      </c>
      <c r="S405" s="1">
        <v>69600</v>
      </c>
      <c r="T405" s="1">
        <v>69600</v>
      </c>
      <c r="U405" s="9" t="s">
        <v>244</v>
      </c>
      <c r="V405" s="9" t="s">
        <v>244</v>
      </c>
      <c r="W405" s="1">
        <v>2</v>
      </c>
      <c r="X405" s="1">
        <v>2</v>
      </c>
      <c r="Y405" s="1">
        <v>1</v>
      </c>
      <c r="Z405" s="1">
        <v>2</v>
      </c>
      <c r="AA405" s="1">
        <v>2</v>
      </c>
      <c r="AB405" s="1">
        <v>5</v>
      </c>
      <c r="AC405" s="1">
        <v>9915</v>
      </c>
      <c r="AD405" s="1" t="s">
        <v>123</v>
      </c>
      <c r="AE405" s="1" t="b">
        <v>0</v>
      </c>
      <c r="AF405" s="1" t="s">
        <v>1185</v>
      </c>
      <c r="AG405" s="1" t="s">
        <v>1186</v>
      </c>
      <c r="AH405" s="1" t="s">
        <v>159</v>
      </c>
      <c r="AI405" s="1" t="s">
        <v>1189</v>
      </c>
      <c r="AJ405" s="1" t="s">
        <v>94</v>
      </c>
      <c r="AK405" s="1" t="s">
        <v>79</v>
      </c>
      <c r="AL405" s="1" t="s">
        <v>99</v>
      </c>
      <c r="AM405" s="1" t="s">
        <v>100</v>
      </c>
      <c r="AN405" s="1" t="b">
        <v>1</v>
      </c>
      <c r="AO405" s="10" t="s">
        <v>1190</v>
      </c>
      <c r="AP405" s="1">
        <v>0</v>
      </c>
      <c r="AQ405" s="1">
        <v>0</v>
      </c>
      <c r="AR405" s="1">
        <v>1</v>
      </c>
      <c r="AS405" s="1">
        <v>0</v>
      </c>
      <c r="AT405" s="1">
        <v>0</v>
      </c>
      <c r="AU405" s="1">
        <v>0</v>
      </c>
      <c r="AV405" s="1">
        <v>0</v>
      </c>
      <c r="AW405" s="1">
        <v>0</v>
      </c>
      <c r="AX405" s="1">
        <v>0</v>
      </c>
      <c r="AY405" s="1">
        <v>0</v>
      </c>
      <c r="AZ405" s="1">
        <v>0</v>
      </c>
      <c r="BA405" s="1">
        <v>0</v>
      </c>
      <c r="BB405" s="1">
        <v>1</v>
      </c>
      <c r="BC405" s="1">
        <v>0</v>
      </c>
      <c r="BD405" s="1">
        <v>0</v>
      </c>
      <c r="BE405" s="1">
        <v>0</v>
      </c>
      <c r="BF405" s="1">
        <v>0</v>
      </c>
      <c r="BG405" s="1">
        <v>0</v>
      </c>
      <c r="BH405" s="1" t="b">
        <v>0</v>
      </c>
      <c r="BI405" s="1" t="b">
        <v>0</v>
      </c>
      <c r="BJ405" s="1">
        <v>11</v>
      </c>
      <c r="BK405" s="1" t="s">
        <v>94</v>
      </c>
      <c r="BL405" s="1">
        <v>295</v>
      </c>
      <c r="BM405" s="1">
        <v>295</v>
      </c>
      <c r="BN405" s="1">
        <v>1</v>
      </c>
      <c r="BO405" s="1" t="b">
        <v>1</v>
      </c>
    </row>
    <row r="406" spans="1:67" ht="15.75" customHeight="1">
      <c r="A406" s="1">
        <v>404</v>
      </c>
      <c r="B406" s="1">
        <v>267</v>
      </c>
      <c r="C406" s="1">
        <v>166027</v>
      </c>
      <c r="D406" s="1" t="s">
        <v>1181</v>
      </c>
      <c r="E406" s="1" t="s">
        <v>1182</v>
      </c>
      <c r="F406" s="1" t="s">
        <v>1183</v>
      </c>
      <c r="G406" s="1" t="s">
        <v>1151</v>
      </c>
      <c r="H406" s="1">
        <v>2138</v>
      </c>
      <c r="I406" s="1" t="s">
        <v>538</v>
      </c>
      <c r="J406" s="1" t="s">
        <v>539</v>
      </c>
      <c r="K406" s="8" t="s">
        <v>1184</v>
      </c>
      <c r="L406" s="1">
        <v>-71.118313000000001</v>
      </c>
      <c r="M406" s="1">
        <v>42.374471</v>
      </c>
      <c r="N406" s="1">
        <v>-71.094982999999999</v>
      </c>
      <c r="O406" s="1">
        <v>42.336632000000002</v>
      </c>
      <c r="P406" s="1">
        <v>48949</v>
      </c>
      <c r="Q406" s="1">
        <v>69600</v>
      </c>
      <c r="R406" s="1">
        <v>69600</v>
      </c>
      <c r="S406" s="1">
        <v>69600</v>
      </c>
      <c r="T406" s="1">
        <v>69600</v>
      </c>
      <c r="U406" s="9" t="s">
        <v>244</v>
      </c>
      <c r="V406" s="9" t="s">
        <v>244</v>
      </c>
      <c r="W406" s="1">
        <v>2</v>
      </c>
      <c r="X406" s="1">
        <v>2</v>
      </c>
      <c r="Y406" s="1">
        <v>1</v>
      </c>
      <c r="Z406" s="1">
        <v>2</v>
      </c>
      <c r="AA406" s="1">
        <v>2</v>
      </c>
      <c r="AB406" s="1">
        <v>5</v>
      </c>
      <c r="AC406" s="1">
        <v>9915</v>
      </c>
      <c r="AD406" s="1" t="s">
        <v>123</v>
      </c>
      <c r="AE406" s="1" t="b">
        <v>0</v>
      </c>
      <c r="AF406" s="1" t="s">
        <v>1185</v>
      </c>
      <c r="AG406" s="1" t="s">
        <v>1186</v>
      </c>
      <c r="AH406" s="1" t="s">
        <v>159</v>
      </c>
      <c r="AI406" s="1" t="s">
        <v>330</v>
      </c>
      <c r="AJ406" s="1" t="s">
        <v>78</v>
      </c>
      <c r="AK406" s="1" t="s">
        <v>79</v>
      </c>
      <c r="AL406" s="1" t="s">
        <v>36</v>
      </c>
      <c r="AM406" s="1" t="s">
        <v>80</v>
      </c>
      <c r="AN406" s="1" t="b">
        <v>0</v>
      </c>
      <c r="AO406" s="1" t="s">
        <v>1191</v>
      </c>
      <c r="AP406" s="1">
        <v>0</v>
      </c>
      <c r="AQ406" s="1">
        <v>0</v>
      </c>
      <c r="AR406" s="1">
        <v>3</v>
      </c>
      <c r="AS406" s="1">
        <v>0</v>
      </c>
      <c r="AT406" s="1">
        <v>0</v>
      </c>
      <c r="AU406" s="1">
        <v>1</v>
      </c>
      <c r="AV406" s="1">
        <v>1</v>
      </c>
      <c r="AW406" s="1">
        <v>0</v>
      </c>
      <c r="AX406" s="1">
        <v>0</v>
      </c>
      <c r="AY406" s="1">
        <v>1</v>
      </c>
      <c r="AZ406" s="1">
        <v>0</v>
      </c>
      <c r="BA406" s="1">
        <v>1</v>
      </c>
      <c r="BB406" s="1">
        <v>1</v>
      </c>
      <c r="BC406" s="1">
        <v>1</v>
      </c>
      <c r="BD406" s="1">
        <v>1</v>
      </c>
      <c r="BE406" s="1">
        <v>1</v>
      </c>
      <c r="BF406" s="1">
        <v>0</v>
      </c>
      <c r="BG406" s="1">
        <v>0</v>
      </c>
      <c r="BH406" s="1" t="b">
        <v>1</v>
      </c>
      <c r="BI406" s="1" t="b">
        <v>0</v>
      </c>
      <c r="BJ406" s="1">
        <v>11</v>
      </c>
      <c r="BK406" s="1" t="s">
        <v>78</v>
      </c>
      <c r="BL406" s="1">
        <v>295</v>
      </c>
      <c r="BM406" s="1">
        <v>295</v>
      </c>
      <c r="BN406" s="1">
        <v>3</v>
      </c>
      <c r="BO406" s="1" t="b">
        <v>1</v>
      </c>
    </row>
    <row r="407" spans="1:67" ht="15.75" customHeight="1">
      <c r="A407" s="1">
        <v>405</v>
      </c>
      <c r="B407" s="1">
        <v>268</v>
      </c>
      <c r="C407" s="1">
        <v>166027</v>
      </c>
      <c r="D407" s="1" t="s">
        <v>1181</v>
      </c>
      <c r="E407" s="1" t="s">
        <v>1182</v>
      </c>
      <c r="F407" s="1" t="s">
        <v>1183</v>
      </c>
      <c r="G407" s="1" t="s">
        <v>1151</v>
      </c>
      <c r="H407" s="1">
        <v>2138</v>
      </c>
      <c r="I407" s="1" t="s">
        <v>538</v>
      </c>
      <c r="J407" s="1" t="s">
        <v>539</v>
      </c>
      <c r="K407" s="8" t="s">
        <v>1184</v>
      </c>
      <c r="L407" s="1">
        <v>-71.118313000000001</v>
      </c>
      <c r="M407" s="1">
        <v>42.374471</v>
      </c>
      <c r="N407" s="1">
        <v>-71.094982999999999</v>
      </c>
      <c r="O407" s="1">
        <v>42.336632000000002</v>
      </c>
      <c r="P407" s="1">
        <v>48949</v>
      </c>
      <c r="Q407" s="1">
        <v>69600</v>
      </c>
      <c r="R407" s="1">
        <v>69600</v>
      </c>
      <c r="S407" s="1">
        <v>69600</v>
      </c>
      <c r="T407" s="1">
        <v>69600</v>
      </c>
      <c r="U407" s="9" t="s">
        <v>244</v>
      </c>
      <c r="V407" s="9" t="s">
        <v>244</v>
      </c>
      <c r="W407" s="1">
        <v>2</v>
      </c>
      <c r="X407" s="1">
        <v>2</v>
      </c>
      <c r="Y407" s="1">
        <v>1</v>
      </c>
      <c r="Z407" s="1">
        <v>2</v>
      </c>
      <c r="AA407" s="1">
        <v>2</v>
      </c>
      <c r="AB407" s="1">
        <v>5</v>
      </c>
      <c r="AC407" s="1">
        <v>9915</v>
      </c>
      <c r="AD407" s="1" t="s">
        <v>123</v>
      </c>
      <c r="AE407" s="1" t="b">
        <v>0</v>
      </c>
      <c r="AF407" s="1" t="s">
        <v>1185</v>
      </c>
      <c r="AG407" s="1" t="s">
        <v>89</v>
      </c>
      <c r="AH407" s="1" t="s">
        <v>159</v>
      </c>
      <c r="AI407" s="1" t="s">
        <v>172</v>
      </c>
      <c r="AJ407" s="1" t="s">
        <v>89</v>
      </c>
      <c r="AK407" s="1" t="s">
        <v>79</v>
      </c>
      <c r="AL407" s="1" t="s">
        <v>36</v>
      </c>
      <c r="AM407" s="1" t="s">
        <v>92</v>
      </c>
      <c r="AN407" s="1" t="b">
        <v>0</v>
      </c>
      <c r="AO407" s="10" t="s">
        <v>1192</v>
      </c>
      <c r="AP407" s="1">
        <v>0</v>
      </c>
      <c r="AQ407" s="1">
        <v>0</v>
      </c>
      <c r="AR407" s="1">
        <v>5</v>
      </c>
      <c r="AS407" s="1">
        <v>0</v>
      </c>
      <c r="AT407" s="1">
        <v>0</v>
      </c>
      <c r="AU407" s="1">
        <v>0</v>
      </c>
      <c r="AV407" s="1">
        <v>0</v>
      </c>
      <c r="AW407" s="1">
        <v>0</v>
      </c>
      <c r="AX407" s="1">
        <v>0</v>
      </c>
      <c r="AY407" s="1">
        <v>1</v>
      </c>
      <c r="AZ407" s="1">
        <v>0</v>
      </c>
      <c r="BA407" s="1">
        <v>1</v>
      </c>
      <c r="BB407" s="1">
        <v>1</v>
      </c>
      <c r="BC407" s="1">
        <v>1</v>
      </c>
      <c r="BD407" s="1">
        <v>0</v>
      </c>
      <c r="BE407" s="1">
        <v>1</v>
      </c>
      <c r="BF407" s="1">
        <v>0</v>
      </c>
      <c r="BG407" s="1">
        <v>0</v>
      </c>
      <c r="BH407" s="1" t="b">
        <v>1</v>
      </c>
      <c r="BI407" s="1" t="b">
        <v>0</v>
      </c>
      <c r="BJ407" s="1">
        <v>11</v>
      </c>
      <c r="BK407" s="1" t="s">
        <v>89</v>
      </c>
      <c r="BL407" s="1">
        <v>295</v>
      </c>
      <c r="BM407" s="1">
        <v>295</v>
      </c>
      <c r="BN407" s="1">
        <v>5</v>
      </c>
      <c r="BO407" s="1" t="b">
        <v>1</v>
      </c>
    </row>
    <row r="408" spans="1:67" ht="15.75" customHeight="1">
      <c r="A408" s="1">
        <v>406</v>
      </c>
      <c r="B408" s="1">
        <v>269</v>
      </c>
      <c r="C408" s="1">
        <v>166027</v>
      </c>
      <c r="D408" s="1" t="s">
        <v>1181</v>
      </c>
      <c r="E408" s="1" t="s">
        <v>1182</v>
      </c>
      <c r="F408" s="1" t="s">
        <v>1183</v>
      </c>
      <c r="G408" s="1" t="s">
        <v>1151</v>
      </c>
      <c r="H408" s="1">
        <v>2138</v>
      </c>
      <c r="I408" s="1" t="s">
        <v>538</v>
      </c>
      <c r="J408" s="1" t="s">
        <v>539</v>
      </c>
      <c r="K408" s="8" t="s">
        <v>1184</v>
      </c>
      <c r="L408" s="1">
        <v>-71.118313000000001</v>
      </c>
      <c r="M408" s="1">
        <v>42.374471</v>
      </c>
      <c r="N408" s="1">
        <v>-71.094982999999999</v>
      </c>
      <c r="O408" s="1">
        <v>42.336632000000002</v>
      </c>
      <c r="P408" s="1">
        <v>48949</v>
      </c>
      <c r="Q408" s="1">
        <v>69600</v>
      </c>
      <c r="R408" s="1">
        <v>69600</v>
      </c>
      <c r="S408" s="1">
        <v>69600</v>
      </c>
      <c r="T408" s="1">
        <v>69600</v>
      </c>
      <c r="U408" s="9" t="s">
        <v>244</v>
      </c>
      <c r="V408" s="9" t="s">
        <v>244</v>
      </c>
      <c r="W408" s="1">
        <v>2</v>
      </c>
      <c r="X408" s="1">
        <v>2</v>
      </c>
      <c r="Y408" s="1">
        <v>1</v>
      </c>
      <c r="Z408" s="1">
        <v>2</v>
      </c>
      <c r="AA408" s="1">
        <v>2</v>
      </c>
      <c r="AB408" s="1">
        <v>5</v>
      </c>
      <c r="AC408" s="1">
        <v>9915</v>
      </c>
      <c r="AD408" s="1" t="s">
        <v>123</v>
      </c>
      <c r="AE408" s="1" t="b">
        <v>0</v>
      </c>
      <c r="AF408" s="1" t="s">
        <v>1185</v>
      </c>
      <c r="AG408" s="1" t="s">
        <v>94</v>
      </c>
      <c r="AH408" s="1" t="s">
        <v>159</v>
      </c>
      <c r="AI408" s="1" t="s">
        <v>95</v>
      </c>
      <c r="AJ408" s="1" t="s">
        <v>94</v>
      </c>
      <c r="AK408" s="1" t="s">
        <v>79</v>
      </c>
      <c r="AL408" s="1" t="s">
        <v>36</v>
      </c>
      <c r="AM408" s="1" t="s">
        <v>96</v>
      </c>
      <c r="AN408" s="1" t="b">
        <v>1</v>
      </c>
      <c r="AO408" s="1" t="s">
        <v>1193</v>
      </c>
      <c r="AP408" s="1">
        <v>0</v>
      </c>
      <c r="AQ408" s="1">
        <v>0</v>
      </c>
      <c r="AR408" s="1">
        <v>5</v>
      </c>
      <c r="AS408" s="1">
        <v>0</v>
      </c>
      <c r="AT408" s="1">
        <v>0</v>
      </c>
      <c r="AU408" s="1">
        <v>0</v>
      </c>
      <c r="AV408" s="1">
        <v>0</v>
      </c>
      <c r="AW408" s="1">
        <v>0</v>
      </c>
      <c r="AX408" s="1">
        <v>0</v>
      </c>
      <c r="AY408" s="1">
        <v>0</v>
      </c>
      <c r="AZ408" s="1">
        <v>0</v>
      </c>
      <c r="BA408" s="1">
        <v>1</v>
      </c>
      <c r="BB408" s="1">
        <v>1</v>
      </c>
      <c r="BC408" s="1">
        <v>1</v>
      </c>
      <c r="BD408" s="1">
        <v>1</v>
      </c>
      <c r="BE408" s="1">
        <v>1</v>
      </c>
      <c r="BF408" s="1">
        <v>0</v>
      </c>
      <c r="BG408" s="1">
        <v>0</v>
      </c>
      <c r="BH408" s="1" t="b">
        <v>1</v>
      </c>
      <c r="BI408" s="1" t="b">
        <v>0</v>
      </c>
      <c r="BJ408" s="1">
        <v>11</v>
      </c>
      <c r="BK408" s="1" t="s">
        <v>94</v>
      </c>
      <c r="BL408" s="1">
        <v>295</v>
      </c>
      <c r="BM408" s="1">
        <v>295</v>
      </c>
      <c r="BN408" s="1">
        <v>5</v>
      </c>
      <c r="BO408" s="1" t="b">
        <v>1</v>
      </c>
    </row>
    <row r="409" spans="1:67" ht="15.75" customHeight="1">
      <c r="A409" s="1">
        <v>407</v>
      </c>
      <c r="B409" s="1">
        <v>270</v>
      </c>
      <c r="C409" s="1">
        <v>166027</v>
      </c>
      <c r="D409" s="1" t="s">
        <v>1181</v>
      </c>
      <c r="E409" s="1" t="s">
        <v>1182</v>
      </c>
      <c r="F409" s="1" t="s">
        <v>1183</v>
      </c>
      <c r="G409" s="1" t="s">
        <v>1151</v>
      </c>
      <c r="H409" s="1">
        <v>2138</v>
      </c>
      <c r="I409" s="1" t="s">
        <v>538</v>
      </c>
      <c r="J409" s="1" t="s">
        <v>539</v>
      </c>
      <c r="K409" s="8" t="s">
        <v>1184</v>
      </c>
      <c r="L409" s="1">
        <v>-71.118313000000001</v>
      </c>
      <c r="M409" s="1">
        <v>42.374471</v>
      </c>
      <c r="N409" s="1">
        <v>-71.094982999999999</v>
      </c>
      <c r="O409" s="1">
        <v>42.336632000000002</v>
      </c>
      <c r="P409" s="1">
        <v>48949</v>
      </c>
      <c r="Q409" s="1">
        <v>69600</v>
      </c>
      <c r="R409" s="1">
        <v>69600</v>
      </c>
      <c r="S409" s="1">
        <v>69600</v>
      </c>
      <c r="T409" s="1">
        <v>69600</v>
      </c>
      <c r="U409" s="9" t="s">
        <v>244</v>
      </c>
      <c r="V409" s="9" t="s">
        <v>244</v>
      </c>
      <c r="W409" s="1">
        <v>2</v>
      </c>
      <c r="X409" s="1">
        <v>2</v>
      </c>
      <c r="Y409" s="1">
        <v>1</v>
      </c>
      <c r="Z409" s="1">
        <v>2</v>
      </c>
      <c r="AA409" s="1">
        <v>2</v>
      </c>
      <c r="AB409" s="1">
        <v>5</v>
      </c>
      <c r="AC409" s="1">
        <v>9915</v>
      </c>
      <c r="AD409" s="1" t="s">
        <v>123</v>
      </c>
      <c r="AE409" s="1" t="b">
        <v>0</v>
      </c>
      <c r="AF409" s="1" t="s">
        <v>1185</v>
      </c>
      <c r="AG409" s="1" t="s">
        <v>1158</v>
      </c>
      <c r="AH409" s="1" t="s">
        <v>159</v>
      </c>
      <c r="AI409" s="1" t="s">
        <v>1194</v>
      </c>
      <c r="AJ409" s="1" t="s">
        <v>141</v>
      </c>
      <c r="AK409" s="1" t="s">
        <v>79</v>
      </c>
      <c r="AL409" s="1" t="s">
        <v>206</v>
      </c>
      <c r="AM409" s="1" t="s">
        <v>100</v>
      </c>
      <c r="AN409" s="1" t="b">
        <v>0</v>
      </c>
      <c r="AO409" s="10" t="s">
        <v>1195</v>
      </c>
      <c r="AP409" s="1">
        <v>0</v>
      </c>
      <c r="AQ409" s="1">
        <v>0</v>
      </c>
      <c r="AR409" s="1">
        <v>5</v>
      </c>
      <c r="AS409" s="1">
        <v>0</v>
      </c>
      <c r="AT409" s="1">
        <v>0</v>
      </c>
      <c r="AU409" s="1">
        <v>0</v>
      </c>
      <c r="AV409" s="1">
        <v>0</v>
      </c>
      <c r="AW409" s="1">
        <v>0</v>
      </c>
      <c r="AX409" s="1">
        <v>0</v>
      </c>
      <c r="AY409" s="1">
        <v>1</v>
      </c>
      <c r="AZ409" s="1">
        <v>0</v>
      </c>
      <c r="BA409" s="1">
        <v>1</v>
      </c>
      <c r="BB409" s="1">
        <v>1</v>
      </c>
      <c r="BC409" s="1">
        <v>1</v>
      </c>
      <c r="BD409" s="1">
        <v>1</v>
      </c>
      <c r="BE409" s="1">
        <v>0</v>
      </c>
      <c r="BF409" s="1">
        <v>0</v>
      </c>
      <c r="BG409" s="1">
        <v>0</v>
      </c>
      <c r="BH409" s="1" t="b">
        <v>0</v>
      </c>
      <c r="BI409" s="1" t="b">
        <v>0</v>
      </c>
      <c r="BJ409" s="1">
        <v>11</v>
      </c>
      <c r="BK409" s="1" t="s">
        <v>117</v>
      </c>
      <c r="BL409" s="1">
        <v>295</v>
      </c>
      <c r="BM409" s="1">
        <v>295</v>
      </c>
      <c r="BN409" s="1">
        <v>5</v>
      </c>
      <c r="BO409" s="1" t="b">
        <v>1</v>
      </c>
    </row>
    <row r="410" spans="1:67" ht="15.75" customHeight="1">
      <c r="A410" s="1">
        <v>408</v>
      </c>
      <c r="B410" s="1">
        <v>271</v>
      </c>
      <c r="C410" s="1">
        <v>166027</v>
      </c>
      <c r="D410" s="1" t="s">
        <v>1181</v>
      </c>
      <c r="E410" s="1" t="s">
        <v>1182</v>
      </c>
      <c r="F410" s="1" t="s">
        <v>1183</v>
      </c>
      <c r="G410" s="1" t="s">
        <v>1151</v>
      </c>
      <c r="H410" s="1">
        <v>2138</v>
      </c>
      <c r="I410" s="1" t="s">
        <v>538</v>
      </c>
      <c r="J410" s="1" t="s">
        <v>539</v>
      </c>
      <c r="K410" s="8" t="s">
        <v>1184</v>
      </c>
      <c r="L410" s="1">
        <v>-71.118313000000001</v>
      </c>
      <c r="M410" s="1">
        <v>42.374471</v>
      </c>
      <c r="N410" s="1">
        <v>-71.094982999999999</v>
      </c>
      <c r="O410" s="1">
        <v>42.336632000000002</v>
      </c>
      <c r="P410" s="1">
        <v>48949</v>
      </c>
      <c r="Q410" s="1">
        <v>69600</v>
      </c>
      <c r="R410" s="1">
        <v>69600</v>
      </c>
      <c r="S410" s="1">
        <v>69600</v>
      </c>
      <c r="T410" s="1">
        <v>69600</v>
      </c>
      <c r="U410" s="9" t="s">
        <v>244</v>
      </c>
      <c r="V410" s="9" t="s">
        <v>244</v>
      </c>
      <c r="W410" s="1">
        <v>2</v>
      </c>
      <c r="X410" s="1">
        <v>2</v>
      </c>
      <c r="Y410" s="1">
        <v>1</v>
      </c>
      <c r="Z410" s="1">
        <v>2</v>
      </c>
      <c r="AA410" s="1">
        <v>2</v>
      </c>
      <c r="AB410" s="1">
        <v>5</v>
      </c>
      <c r="AC410" s="1">
        <v>9915</v>
      </c>
      <c r="AD410" s="1" t="s">
        <v>123</v>
      </c>
      <c r="AE410" s="1" t="b">
        <v>0</v>
      </c>
      <c r="AF410" s="1" t="s">
        <v>1196</v>
      </c>
      <c r="AG410" s="1" t="s">
        <v>1197</v>
      </c>
      <c r="AH410" s="1" t="s">
        <v>159</v>
      </c>
      <c r="AI410" s="1" t="s">
        <v>1198</v>
      </c>
      <c r="AJ410" s="1" t="s">
        <v>135</v>
      </c>
      <c r="AK410" s="1" t="s">
        <v>79</v>
      </c>
      <c r="AL410" s="1" t="s">
        <v>206</v>
      </c>
      <c r="AM410" s="1" t="s">
        <v>100</v>
      </c>
      <c r="AN410" s="1" t="b">
        <v>1</v>
      </c>
      <c r="AO410" s="10" t="s">
        <v>1199</v>
      </c>
      <c r="AP410" s="1">
        <v>0</v>
      </c>
      <c r="AQ410" s="1">
        <v>0</v>
      </c>
      <c r="AR410" s="1">
        <v>5</v>
      </c>
      <c r="AS410" s="1">
        <v>0</v>
      </c>
      <c r="AT410" s="1">
        <v>0</v>
      </c>
      <c r="AU410" s="1">
        <v>0</v>
      </c>
      <c r="AV410" s="1">
        <v>0</v>
      </c>
      <c r="AW410" s="1">
        <v>0</v>
      </c>
      <c r="AX410" s="1">
        <v>0</v>
      </c>
      <c r="AY410" s="1">
        <v>1</v>
      </c>
      <c r="AZ410" s="1">
        <v>0</v>
      </c>
      <c r="BA410" s="1">
        <v>1</v>
      </c>
      <c r="BB410" s="1">
        <v>1</v>
      </c>
      <c r="BC410" s="1">
        <v>1</v>
      </c>
      <c r="BD410" s="1">
        <v>1</v>
      </c>
      <c r="BE410" s="1">
        <v>0</v>
      </c>
      <c r="BF410" s="1">
        <v>0</v>
      </c>
      <c r="BG410" s="1">
        <v>0</v>
      </c>
      <c r="BH410" s="1" t="b">
        <v>0</v>
      </c>
      <c r="BI410" s="1" t="b">
        <v>0</v>
      </c>
      <c r="BJ410" s="1">
        <v>11</v>
      </c>
      <c r="BK410" s="1" t="s">
        <v>117</v>
      </c>
      <c r="BL410" s="1">
        <v>295</v>
      </c>
      <c r="BM410" s="1">
        <v>295</v>
      </c>
      <c r="BN410" s="1">
        <v>5</v>
      </c>
      <c r="BO410" s="1" t="b">
        <v>1</v>
      </c>
    </row>
    <row r="411" spans="1:67" ht="15.75" customHeight="1">
      <c r="A411" s="1">
        <v>409</v>
      </c>
      <c r="B411" s="1">
        <v>272</v>
      </c>
      <c r="C411" s="1">
        <v>166027</v>
      </c>
      <c r="D411" s="1" t="s">
        <v>1181</v>
      </c>
      <c r="E411" s="1" t="s">
        <v>1182</v>
      </c>
      <c r="F411" s="1" t="s">
        <v>1183</v>
      </c>
      <c r="G411" s="1" t="s">
        <v>1151</v>
      </c>
      <c r="H411" s="1">
        <v>2138</v>
      </c>
      <c r="I411" s="1" t="s">
        <v>538</v>
      </c>
      <c r="J411" s="1" t="s">
        <v>539</v>
      </c>
      <c r="K411" s="8" t="s">
        <v>1184</v>
      </c>
      <c r="L411" s="1">
        <v>-71.118313000000001</v>
      </c>
      <c r="M411" s="1">
        <v>42.374471</v>
      </c>
      <c r="N411" s="1">
        <v>-71.094982999999999</v>
      </c>
      <c r="O411" s="1">
        <v>42.336632000000002</v>
      </c>
      <c r="P411" s="1">
        <v>48949</v>
      </c>
      <c r="Q411" s="1">
        <v>69600</v>
      </c>
      <c r="R411" s="1">
        <v>69600</v>
      </c>
      <c r="S411" s="1">
        <v>69600</v>
      </c>
      <c r="T411" s="1">
        <v>69600</v>
      </c>
      <c r="U411" s="9" t="s">
        <v>244</v>
      </c>
      <c r="V411" s="9" t="s">
        <v>244</v>
      </c>
      <c r="W411" s="1">
        <v>2</v>
      </c>
      <c r="X411" s="1">
        <v>2</v>
      </c>
      <c r="Y411" s="1">
        <v>1</v>
      </c>
      <c r="Z411" s="1">
        <v>2</v>
      </c>
      <c r="AA411" s="1">
        <v>2</v>
      </c>
      <c r="AB411" s="1">
        <v>5</v>
      </c>
      <c r="AC411" s="1">
        <v>9915</v>
      </c>
      <c r="AD411" s="1" t="s">
        <v>123</v>
      </c>
      <c r="AE411" s="1" t="b">
        <v>0</v>
      </c>
      <c r="AF411" s="1" t="s">
        <v>1185</v>
      </c>
      <c r="AG411" s="9" t="s">
        <v>244</v>
      </c>
      <c r="AH411" s="1" t="s">
        <v>159</v>
      </c>
      <c r="AI411" s="1" t="s">
        <v>1200</v>
      </c>
      <c r="AJ411" s="1" t="s">
        <v>141</v>
      </c>
      <c r="AK411" s="1" t="s">
        <v>179</v>
      </c>
      <c r="AL411" s="1" t="s">
        <v>179</v>
      </c>
      <c r="AM411" s="1" t="s">
        <v>100</v>
      </c>
      <c r="AN411" s="1" t="b">
        <v>0</v>
      </c>
      <c r="AO411" s="10" t="s">
        <v>1201</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t="b">
        <v>0</v>
      </c>
      <c r="BI411" s="1" t="b">
        <v>0</v>
      </c>
      <c r="BJ411" s="1">
        <v>11</v>
      </c>
      <c r="BK411" s="1" t="s">
        <v>117</v>
      </c>
      <c r="BL411" s="1">
        <v>295</v>
      </c>
      <c r="BM411" s="1">
        <v>295</v>
      </c>
      <c r="BN411" s="1">
        <v>0</v>
      </c>
      <c r="BO411" s="1" t="b">
        <v>0</v>
      </c>
    </row>
    <row r="412" spans="1:67" ht="15.75" customHeight="1">
      <c r="A412" s="1">
        <v>410</v>
      </c>
      <c r="B412" s="1">
        <v>273</v>
      </c>
      <c r="C412" s="1">
        <v>166027</v>
      </c>
      <c r="D412" s="1" t="s">
        <v>1181</v>
      </c>
      <c r="E412" s="1" t="s">
        <v>1182</v>
      </c>
      <c r="F412" s="1" t="s">
        <v>1183</v>
      </c>
      <c r="G412" s="1" t="s">
        <v>1151</v>
      </c>
      <c r="H412" s="1">
        <v>2138</v>
      </c>
      <c r="I412" s="1" t="s">
        <v>538</v>
      </c>
      <c r="J412" s="1" t="s">
        <v>539</v>
      </c>
      <c r="K412" s="8" t="s">
        <v>1184</v>
      </c>
      <c r="L412" s="1">
        <v>-71.118313000000001</v>
      </c>
      <c r="M412" s="1">
        <v>42.374471</v>
      </c>
      <c r="N412" s="1">
        <v>-71.094982999999999</v>
      </c>
      <c r="O412" s="1">
        <v>42.336632000000002</v>
      </c>
      <c r="P412" s="1">
        <v>48949</v>
      </c>
      <c r="Q412" s="1">
        <v>69600</v>
      </c>
      <c r="R412" s="1">
        <v>69600</v>
      </c>
      <c r="S412" s="1">
        <v>69600</v>
      </c>
      <c r="T412" s="1">
        <v>69600</v>
      </c>
      <c r="U412" s="9" t="s">
        <v>244</v>
      </c>
      <c r="V412" s="9" t="s">
        <v>244</v>
      </c>
      <c r="W412" s="1">
        <v>2</v>
      </c>
      <c r="X412" s="1">
        <v>2</v>
      </c>
      <c r="Y412" s="1">
        <v>1</v>
      </c>
      <c r="Z412" s="1">
        <v>2</v>
      </c>
      <c r="AA412" s="1">
        <v>2</v>
      </c>
      <c r="AB412" s="1">
        <v>5</v>
      </c>
      <c r="AC412" s="1">
        <v>9915</v>
      </c>
      <c r="AD412" s="1" t="s">
        <v>123</v>
      </c>
      <c r="AE412" s="1" t="b">
        <v>0</v>
      </c>
      <c r="AF412" s="1" t="s">
        <v>1202</v>
      </c>
      <c r="AG412" s="9" t="s">
        <v>244</v>
      </c>
      <c r="AH412" s="1" t="s">
        <v>159</v>
      </c>
      <c r="AI412" s="1" t="s">
        <v>405</v>
      </c>
      <c r="AJ412" s="1" t="s">
        <v>89</v>
      </c>
      <c r="AK412" s="1" t="s">
        <v>179</v>
      </c>
      <c r="AL412" s="1" t="s">
        <v>179</v>
      </c>
      <c r="AM412" s="1" t="s">
        <v>100</v>
      </c>
      <c r="AN412" s="1" t="b">
        <v>0</v>
      </c>
      <c r="AO412" s="10" t="s">
        <v>1203</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t="b">
        <v>0</v>
      </c>
      <c r="BI412" s="1" t="b">
        <v>0</v>
      </c>
      <c r="BJ412" s="1">
        <v>11</v>
      </c>
      <c r="BK412" s="1" t="s">
        <v>89</v>
      </c>
      <c r="BL412" s="1">
        <v>295</v>
      </c>
      <c r="BM412" s="1">
        <v>295</v>
      </c>
      <c r="BN412" s="1">
        <v>0</v>
      </c>
      <c r="BO412" s="1" t="b">
        <v>0</v>
      </c>
    </row>
    <row r="413" spans="1:67" ht="15.75" customHeight="1">
      <c r="A413" s="1">
        <v>411</v>
      </c>
      <c r="B413" s="1">
        <v>274</v>
      </c>
      <c r="C413" s="1">
        <v>166027</v>
      </c>
      <c r="D413" s="1" t="s">
        <v>1181</v>
      </c>
      <c r="E413" s="1" t="s">
        <v>1182</v>
      </c>
      <c r="F413" s="1" t="s">
        <v>1183</v>
      </c>
      <c r="G413" s="1" t="s">
        <v>1151</v>
      </c>
      <c r="H413" s="1">
        <v>2138</v>
      </c>
      <c r="I413" s="1" t="s">
        <v>538</v>
      </c>
      <c r="J413" s="1" t="s">
        <v>539</v>
      </c>
      <c r="K413" s="8" t="s">
        <v>1184</v>
      </c>
      <c r="L413" s="1">
        <v>-71.118313000000001</v>
      </c>
      <c r="M413" s="1">
        <v>42.374471</v>
      </c>
      <c r="N413" s="1">
        <v>-71.094982999999999</v>
      </c>
      <c r="O413" s="1">
        <v>42.336632000000002</v>
      </c>
      <c r="P413" s="1">
        <v>48949</v>
      </c>
      <c r="Q413" s="1">
        <v>69600</v>
      </c>
      <c r="R413" s="1">
        <v>69600</v>
      </c>
      <c r="S413" s="1">
        <v>69600</v>
      </c>
      <c r="T413" s="1">
        <v>69600</v>
      </c>
      <c r="U413" s="9" t="s">
        <v>244</v>
      </c>
      <c r="V413" s="9" t="s">
        <v>244</v>
      </c>
      <c r="W413" s="1">
        <v>2</v>
      </c>
      <c r="X413" s="1">
        <v>2</v>
      </c>
      <c r="Y413" s="1">
        <v>1</v>
      </c>
      <c r="Z413" s="1">
        <v>2</v>
      </c>
      <c r="AA413" s="1">
        <v>2</v>
      </c>
      <c r="AB413" s="1">
        <v>5</v>
      </c>
      <c r="AC413" s="1">
        <v>9915</v>
      </c>
      <c r="AD413" s="1" t="s">
        <v>123</v>
      </c>
      <c r="AE413" s="1" t="b">
        <v>0</v>
      </c>
      <c r="AF413" s="1" t="s">
        <v>1202</v>
      </c>
      <c r="AG413" s="9" t="s">
        <v>244</v>
      </c>
      <c r="AH413" s="1" t="s">
        <v>159</v>
      </c>
      <c r="AI413" s="1" t="s">
        <v>412</v>
      </c>
      <c r="AJ413" s="1" t="s">
        <v>94</v>
      </c>
      <c r="AK413" s="1" t="s">
        <v>179</v>
      </c>
      <c r="AL413" s="1" t="s">
        <v>179</v>
      </c>
      <c r="AM413" s="1" t="s">
        <v>100</v>
      </c>
      <c r="AN413" s="1" t="b">
        <v>0</v>
      </c>
      <c r="AO413" s="10" t="s">
        <v>1203</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t="b">
        <v>0</v>
      </c>
      <c r="BI413" s="1" t="b">
        <v>0</v>
      </c>
      <c r="BJ413" s="1">
        <v>11</v>
      </c>
      <c r="BK413" s="1" t="s">
        <v>94</v>
      </c>
      <c r="BL413" s="1">
        <v>295</v>
      </c>
      <c r="BM413" s="1">
        <v>295</v>
      </c>
      <c r="BN413" s="1">
        <v>0</v>
      </c>
      <c r="BO413" s="1" t="b">
        <v>0</v>
      </c>
    </row>
    <row r="414" spans="1:67" ht="15.75" customHeight="1">
      <c r="A414" s="1">
        <v>412</v>
      </c>
      <c r="B414" s="1">
        <v>275</v>
      </c>
      <c r="C414" s="1">
        <v>166027</v>
      </c>
      <c r="D414" s="1" t="s">
        <v>1181</v>
      </c>
      <c r="E414" s="1" t="s">
        <v>1182</v>
      </c>
      <c r="F414" s="1" t="s">
        <v>1183</v>
      </c>
      <c r="G414" s="1" t="s">
        <v>1151</v>
      </c>
      <c r="H414" s="1">
        <v>2138</v>
      </c>
      <c r="I414" s="1" t="s">
        <v>538</v>
      </c>
      <c r="J414" s="1" t="s">
        <v>539</v>
      </c>
      <c r="K414" s="8" t="s">
        <v>1184</v>
      </c>
      <c r="L414" s="1">
        <v>-71.118313000000001</v>
      </c>
      <c r="M414" s="1">
        <v>42.374471</v>
      </c>
      <c r="N414" s="1">
        <v>-71.094982999999999</v>
      </c>
      <c r="O414" s="1">
        <v>42.336632000000002</v>
      </c>
      <c r="P414" s="1">
        <v>48949</v>
      </c>
      <c r="Q414" s="1">
        <v>69600</v>
      </c>
      <c r="R414" s="1">
        <v>69600</v>
      </c>
      <c r="S414" s="1">
        <v>69600</v>
      </c>
      <c r="T414" s="1">
        <v>69600</v>
      </c>
      <c r="U414" s="9" t="s">
        <v>244</v>
      </c>
      <c r="V414" s="9" t="s">
        <v>244</v>
      </c>
      <c r="W414" s="1">
        <v>2</v>
      </c>
      <c r="X414" s="1">
        <v>2</v>
      </c>
      <c r="Y414" s="1">
        <v>1</v>
      </c>
      <c r="Z414" s="1">
        <v>2</v>
      </c>
      <c r="AA414" s="1">
        <v>2</v>
      </c>
      <c r="AB414" s="1">
        <v>5</v>
      </c>
      <c r="AC414" s="1">
        <v>9915</v>
      </c>
      <c r="AD414" s="1" t="s">
        <v>123</v>
      </c>
      <c r="AE414" s="1" t="b">
        <v>0</v>
      </c>
      <c r="AF414" s="1" t="s">
        <v>1202</v>
      </c>
      <c r="AG414" s="9" t="s">
        <v>244</v>
      </c>
      <c r="AH414" s="1" t="s">
        <v>159</v>
      </c>
      <c r="AI414" s="1" t="s">
        <v>183</v>
      </c>
      <c r="AJ414" s="1" t="s">
        <v>78</v>
      </c>
      <c r="AK414" s="1" t="s">
        <v>179</v>
      </c>
      <c r="AL414" s="1" t="s">
        <v>179</v>
      </c>
      <c r="AM414" s="1" t="s">
        <v>100</v>
      </c>
      <c r="AN414" s="1" t="b">
        <v>0</v>
      </c>
      <c r="AO414" s="10" t="s">
        <v>1203</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t="b">
        <v>0</v>
      </c>
      <c r="BI414" s="1" t="b">
        <v>0</v>
      </c>
      <c r="BJ414" s="1">
        <v>11</v>
      </c>
      <c r="BK414" s="1" t="s">
        <v>78</v>
      </c>
      <c r="BL414" s="1">
        <v>295</v>
      </c>
      <c r="BM414" s="1">
        <v>295</v>
      </c>
      <c r="BN414" s="1">
        <v>0</v>
      </c>
      <c r="BO414" s="1" t="b">
        <v>0</v>
      </c>
    </row>
    <row r="415" spans="1:67" ht="15.75" customHeight="1">
      <c r="A415" s="1">
        <v>413</v>
      </c>
      <c r="B415" s="1">
        <v>358</v>
      </c>
      <c r="C415" s="1">
        <v>166674</v>
      </c>
      <c r="D415" s="1" t="s">
        <v>1204</v>
      </c>
      <c r="E415" s="1" t="s">
        <v>1205</v>
      </c>
      <c r="F415" s="1" t="s">
        <v>1150</v>
      </c>
      <c r="G415" s="1" t="s">
        <v>1151</v>
      </c>
      <c r="H415" s="1" t="s">
        <v>1206</v>
      </c>
      <c r="I415" s="1" t="s">
        <v>538</v>
      </c>
      <c r="J415" s="1" t="s">
        <v>539</v>
      </c>
      <c r="K415" s="8" t="s">
        <v>1207</v>
      </c>
      <c r="L415" s="1">
        <v>-71.099275000000006</v>
      </c>
      <c r="M415" s="1">
        <v>42.336861999999897</v>
      </c>
      <c r="N415" s="1">
        <v>-71.085851000000005</v>
      </c>
      <c r="O415" s="1">
        <v>42.348669999999998</v>
      </c>
      <c r="P415" s="1">
        <v>12700</v>
      </c>
      <c r="Q415" s="1">
        <v>29700</v>
      </c>
      <c r="R415" s="1">
        <v>51400</v>
      </c>
      <c r="S415" s="1">
        <v>29700</v>
      </c>
      <c r="T415" s="1">
        <v>51400</v>
      </c>
      <c r="U415" s="1">
        <v>20200</v>
      </c>
      <c r="V415" s="1">
        <v>41900</v>
      </c>
      <c r="W415" s="1">
        <v>2</v>
      </c>
      <c r="X415" s="1">
        <v>2</v>
      </c>
      <c r="Y415" s="1">
        <v>1</v>
      </c>
      <c r="Z415" s="1">
        <v>1</v>
      </c>
      <c r="AA415" s="1">
        <v>1</v>
      </c>
      <c r="AB415" s="1">
        <v>71</v>
      </c>
      <c r="AC415" s="1">
        <v>1842</v>
      </c>
      <c r="AD415" s="1" t="s">
        <v>123</v>
      </c>
      <c r="AE415" s="1" t="b">
        <v>0</v>
      </c>
      <c r="AF415" s="9" t="s">
        <v>244</v>
      </c>
      <c r="AG415" s="1" t="s">
        <v>89</v>
      </c>
      <c r="AH415" s="1" t="s">
        <v>159</v>
      </c>
      <c r="AI415" s="1" t="s">
        <v>172</v>
      </c>
      <c r="AJ415" s="1" t="s">
        <v>89</v>
      </c>
      <c r="AK415" s="1" t="s">
        <v>79</v>
      </c>
      <c r="AL415" s="1" t="s">
        <v>36</v>
      </c>
      <c r="AM415" s="1" t="s">
        <v>92</v>
      </c>
      <c r="AN415" s="1" t="b">
        <v>0</v>
      </c>
      <c r="AO415" s="10" t="s">
        <v>1208</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t="b">
        <v>1</v>
      </c>
      <c r="BI415" s="1" t="b">
        <v>0</v>
      </c>
      <c r="BJ415" s="1">
        <v>2</v>
      </c>
      <c r="BK415" s="1" t="s">
        <v>89</v>
      </c>
      <c r="BL415" s="1">
        <v>295</v>
      </c>
      <c r="BM415" s="1">
        <v>295</v>
      </c>
      <c r="BN415" s="1">
        <v>0</v>
      </c>
      <c r="BO415" s="1" t="b">
        <v>0</v>
      </c>
    </row>
    <row r="416" spans="1:67" ht="15.75" customHeight="1">
      <c r="A416" s="1">
        <v>414</v>
      </c>
      <c r="B416" s="1">
        <v>359</v>
      </c>
      <c r="C416" s="1">
        <v>166674</v>
      </c>
      <c r="D416" s="1" t="s">
        <v>1204</v>
      </c>
      <c r="E416" s="1" t="s">
        <v>1205</v>
      </c>
      <c r="F416" s="1" t="s">
        <v>1150</v>
      </c>
      <c r="G416" s="1" t="s">
        <v>1151</v>
      </c>
      <c r="H416" s="1" t="s">
        <v>1206</v>
      </c>
      <c r="I416" s="1" t="s">
        <v>538</v>
      </c>
      <c r="J416" s="1" t="s">
        <v>539</v>
      </c>
      <c r="K416" s="8" t="s">
        <v>1207</v>
      </c>
      <c r="L416" s="1">
        <v>-71.099275000000006</v>
      </c>
      <c r="M416" s="1">
        <v>42.336861999999897</v>
      </c>
      <c r="N416" s="1">
        <v>-71.085851000000005</v>
      </c>
      <c r="O416" s="1">
        <v>42.348669999999998</v>
      </c>
      <c r="P416" s="1">
        <v>12700</v>
      </c>
      <c r="Q416" s="1">
        <v>29700</v>
      </c>
      <c r="R416" s="1">
        <v>51400</v>
      </c>
      <c r="S416" s="1">
        <v>29700</v>
      </c>
      <c r="T416" s="1">
        <v>51400</v>
      </c>
      <c r="U416" s="1">
        <v>20200</v>
      </c>
      <c r="V416" s="1">
        <v>41900</v>
      </c>
      <c r="W416" s="1">
        <v>2</v>
      </c>
      <c r="X416" s="1">
        <v>2</v>
      </c>
      <c r="Y416" s="1">
        <v>1</v>
      </c>
      <c r="Z416" s="1">
        <v>1</v>
      </c>
      <c r="AA416" s="1">
        <v>1</v>
      </c>
      <c r="AB416" s="1">
        <v>71</v>
      </c>
      <c r="AC416" s="1">
        <v>1842</v>
      </c>
      <c r="AD416" s="1" t="s">
        <v>123</v>
      </c>
      <c r="AE416" s="1" t="b">
        <v>0</v>
      </c>
      <c r="AF416" s="9" t="s">
        <v>244</v>
      </c>
      <c r="AG416" s="1" t="s">
        <v>89</v>
      </c>
      <c r="AH416" s="1" t="s">
        <v>90</v>
      </c>
      <c r="AI416" s="1" t="s">
        <v>786</v>
      </c>
      <c r="AJ416" s="1" t="s">
        <v>89</v>
      </c>
      <c r="AK416" s="1" t="s">
        <v>83</v>
      </c>
      <c r="AL416" s="1" t="s">
        <v>110</v>
      </c>
      <c r="AM416" s="1" t="s">
        <v>100</v>
      </c>
      <c r="AN416" s="1" t="b">
        <v>0</v>
      </c>
      <c r="AO416" s="10" t="s">
        <v>1208</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t="b">
        <v>0</v>
      </c>
      <c r="BI416" s="1" t="b">
        <v>0</v>
      </c>
      <c r="BJ416" s="1">
        <v>2</v>
      </c>
      <c r="BK416" s="1" t="s">
        <v>89</v>
      </c>
      <c r="BL416" s="1">
        <v>295</v>
      </c>
      <c r="BM416" s="1">
        <v>295</v>
      </c>
      <c r="BN416" s="1">
        <v>0</v>
      </c>
      <c r="BO416" s="1" t="b">
        <v>0</v>
      </c>
    </row>
    <row r="417" spans="1:67" ht="15.75" customHeight="1">
      <c r="A417" s="1">
        <v>415</v>
      </c>
      <c r="B417" s="1">
        <v>360</v>
      </c>
      <c r="C417" s="1">
        <v>166683</v>
      </c>
      <c r="D417" s="1" t="s">
        <v>1209</v>
      </c>
      <c r="E417" s="1" t="s">
        <v>1210</v>
      </c>
      <c r="F417" s="1" t="s">
        <v>1183</v>
      </c>
      <c r="G417" s="1" t="s">
        <v>1151</v>
      </c>
      <c r="H417" s="1" t="s">
        <v>1211</v>
      </c>
      <c r="I417" s="1" t="s">
        <v>538</v>
      </c>
      <c r="J417" s="1" t="s">
        <v>539</v>
      </c>
      <c r="K417" s="8" t="s">
        <v>1212</v>
      </c>
      <c r="L417" s="1">
        <v>-71.092115000000007</v>
      </c>
      <c r="M417" s="1">
        <v>42.360095000000001</v>
      </c>
      <c r="N417" s="1">
        <v>-71.094982999999999</v>
      </c>
      <c r="O417" s="1">
        <v>42.336632000000002</v>
      </c>
      <c r="P417" s="1">
        <v>49892</v>
      </c>
      <c r="Q417" s="1">
        <v>67430</v>
      </c>
      <c r="R417" s="1">
        <v>67430</v>
      </c>
      <c r="S417" s="1">
        <v>50892</v>
      </c>
      <c r="T417" s="1">
        <v>50892</v>
      </c>
      <c r="U417" s="1">
        <v>52710</v>
      </c>
      <c r="V417" s="1">
        <v>52710</v>
      </c>
      <c r="W417" s="1">
        <v>2</v>
      </c>
      <c r="X417" s="1">
        <v>2</v>
      </c>
      <c r="Y417" s="1">
        <v>1</v>
      </c>
      <c r="Z417" s="1">
        <v>2</v>
      </c>
      <c r="AA417" s="1">
        <v>2</v>
      </c>
      <c r="AB417" s="1">
        <v>8</v>
      </c>
      <c r="AC417" s="1">
        <v>4524</v>
      </c>
      <c r="AD417" s="1" t="s">
        <v>123</v>
      </c>
      <c r="AE417" s="1" t="b">
        <v>0</v>
      </c>
      <c r="AF417" s="12" t="s">
        <v>1213</v>
      </c>
      <c r="AG417" s="12" t="s">
        <v>1214</v>
      </c>
      <c r="AH417" s="1" t="s">
        <v>90</v>
      </c>
      <c r="AI417" s="12" t="s">
        <v>1215</v>
      </c>
      <c r="AJ417" s="1" t="s">
        <v>78</v>
      </c>
      <c r="AK417" s="1" t="s">
        <v>83</v>
      </c>
      <c r="AL417" s="1" t="s">
        <v>110</v>
      </c>
      <c r="AM417" s="1" t="s">
        <v>100</v>
      </c>
      <c r="AN417" s="1" t="b">
        <v>0</v>
      </c>
      <c r="AO417" s="10" t="s">
        <v>1216</v>
      </c>
      <c r="AP417" s="1">
        <v>1</v>
      </c>
      <c r="AQ417" s="1">
        <v>0</v>
      </c>
      <c r="AR417" s="1">
        <v>0</v>
      </c>
      <c r="AS417" s="1">
        <v>0</v>
      </c>
      <c r="AT417" s="1">
        <v>0</v>
      </c>
      <c r="AU417" s="1">
        <v>0</v>
      </c>
      <c r="AV417" s="1">
        <v>0</v>
      </c>
      <c r="AW417" s="1">
        <v>0</v>
      </c>
      <c r="AX417" s="1">
        <v>0</v>
      </c>
      <c r="AY417" s="1">
        <v>0</v>
      </c>
      <c r="AZ417" s="1">
        <v>0</v>
      </c>
      <c r="BA417" s="1">
        <v>0</v>
      </c>
      <c r="BB417" s="1">
        <v>1</v>
      </c>
      <c r="BC417" s="1">
        <v>0</v>
      </c>
      <c r="BD417" s="1">
        <v>0</v>
      </c>
      <c r="BE417" s="1">
        <v>0</v>
      </c>
      <c r="BF417" s="1">
        <v>0</v>
      </c>
      <c r="BG417" s="1">
        <v>0</v>
      </c>
      <c r="BH417" s="1" t="b">
        <v>0</v>
      </c>
      <c r="BI417" s="1" t="b">
        <v>0</v>
      </c>
      <c r="BJ417" s="1">
        <v>13</v>
      </c>
      <c r="BK417" s="1" t="s">
        <v>78</v>
      </c>
      <c r="BL417" s="1">
        <v>295</v>
      </c>
      <c r="BM417" s="1">
        <v>295</v>
      </c>
      <c r="BN417" s="1">
        <v>0</v>
      </c>
      <c r="BO417" s="1" t="b">
        <v>0</v>
      </c>
    </row>
    <row r="418" spans="1:67" ht="15.75" customHeight="1">
      <c r="A418" s="1">
        <v>416</v>
      </c>
      <c r="B418" s="1">
        <v>361</v>
      </c>
      <c r="C418" s="1">
        <v>166683</v>
      </c>
      <c r="D418" s="1" t="s">
        <v>1209</v>
      </c>
      <c r="E418" s="1" t="s">
        <v>1210</v>
      </c>
      <c r="F418" s="1" t="s">
        <v>1183</v>
      </c>
      <c r="G418" s="1" t="s">
        <v>1151</v>
      </c>
      <c r="H418" s="1" t="s">
        <v>1211</v>
      </c>
      <c r="I418" s="1" t="s">
        <v>538</v>
      </c>
      <c r="J418" s="1" t="s">
        <v>539</v>
      </c>
      <c r="K418" s="8" t="s">
        <v>1212</v>
      </c>
      <c r="L418" s="1">
        <v>-71.092115000000007</v>
      </c>
      <c r="M418" s="1">
        <v>42.360095000000001</v>
      </c>
      <c r="N418" s="1">
        <v>-71.094982999999999</v>
      </c>
      <c r="O418" s="1">
        <v>42.336632000000002</v>
      </c>
      <c r="P418" s="1">
        <v>49892</v>
      </c>
      <c r="Q418" s="1">
        <v>67430</v>
      </c>
      <c r="R418" s="1">
        <v>67430</v>
      </c>
      <c r="S418" s="1">
        <v>50892</v>
      </c>
      <c r="T418" s="1">
        <v>50892</v>
      </c>
      <c r="U418" s="1">
        <v>52710</v>
      </c>
      <c r="V418" s="1">
        <v>52710</v>
      </c>
      <c r="W418" s="1">
        <v>2</v>
      </c>
      <c r="X418" s="1">
        <v>2</v>
      </c>
      <c r="Y418" s="1">
        <v>1</v>
      </c>
      <c r="Z418" s="1">
        <v>2</v>
      </c>
      <c r="AA418" s="1">
        <v>2</v>
      </c>
      <c r="AB418" s="1">
        <v>8</v>
      </c>
      <c r="AC418" s="1">
        <v>4524</v>
      </c>
      <c r="AD418" s="1" t="s">
        <v>123</v>
      </c>
      <c r="AE418" s="1" t="b">
        <v>0</v>
      </c>
      <c r="AF418" s="1" t="s">
        <v>566</v>
      </c>
      <c r="AG418" s="1" t="s">
        <v>89</v>
      </c>
      <c r="AH418" s="1" t="s">
        <v>90</v>
      </c>
      <c r="AI418" s="1" t="s">
        <v>172</v>
      </c>
      <c r="AJ418" s="1" t="s">
        <v>89</v>
      </c>
      <c r="AK418" s="1" t="s">
        <v>79</v>
      </c>
      <c r="AL418" s="1" t="s">
        <v>36</v>
      </c>
      <c r="AM418" s="1" t="s">
        <v>92</v>
      </c>
      <c r="AN418" s="1" t="b">
        <v>0</v>
      </c>
      <c r="AO418" s="10" t="s">
        <v>1217</v>
      </c>
      <c r="AP418" s="1">
        <v>0</v>
      </c>
      <c r="AQ418" s="1">
        <v>0</v>
      </c>
      <c r="AR418" s="1">
        <v>1</v>
      </c>
      <c r="AS418" s="1">
        <v>0</v>
      </c>
      <c r="AT418" s="1">
        <v>0</v>
      </c>
      <c r="AU418" s="1">
        <v>0</v>
      </c>
      <c r="AV418" s="1">
        <v>0</v>
      </c>
      <c r="AW418" s="1">
        <v>0</v>
      </c>
      <c r="AX418" s="1">
        <v>0</v>
      </c>
      <c r="AY418" s="1">
        <v>0</v>
      </c>
      <c r="AZ418" s="1">
        <v>0</v>
      </c>
      <c r="BA418" s="1">
        <v>0</v>
      </c>
      <c r="BB418" s="1">
        <v>1</v>
      </c>
      <c r="BC418" s="1">
        <v>0</v>
      </c>
      <c r="BD418" s="1">
        <v>0</v>
      </c>
      <c r="BE418" s="1">
        <v>0</v>
      </c>
      <c r="BF418" s="1">
        <v>0</v>
      </c>
      <c r="BG418" s="1">
        <v>0</v>
      </c>
      <c r="BH418" s="1" t="b">
        <v>1</v>
      </c>
      <c r="BI418" s="1" t="b">
        <v>0</v>
      </c>
      <c r="BJ418" s="1">
        <v>13</v>
      </c>
      <c r="BK418" s="1" t="s">
        <v>89</v>
      </c>
      <c r="BL418" s="1">
        <v>295</v>
      </c>
      <c r="BM418" s="1">
        <v>295</v>
      </c>
      <c r="BN418" s="1">
        <v>1</v>
      </c>
      <c r="BO418" s="1" t="b">
        <v>1</v>
      </c>
    </row>
    <row r="419" spans="1:67" ht="15.75" customHeight="1">
      <c r="A419" s="1">
        <v>417</v>
      </c>
      <c r="B419" s="1">
        <v>362</v>
      </c>
      <c r="C419" s="1">
        <v>166683</v>
      </c>
      <c r="D419" s="1" t="s">
        <v>1209</v>
      </c>
      <c r="E419" s="1" t="s">
        <v>1210</v>
      </c>
      <c r="F419" s="1" t="s">
        <v>1183</v>
      </c>
      <c r="G419" s="1" t="s">
        <v>1151</v>
      </c>
      <c r="H419" s="1" t="s">
        <v>1211</v>
      </c>
      <c r="I419" s="1" t="s">
        <v>538</v>
      </c>
      <c r="J419" s="1" t="s">
        <v>539</v>
      </c>
      <c r="K419" s="8" t="s">
        <v>1212</v>
      </c>
      <c r="L419" s="1">
        <v>-71.092115000000007</v>
      </c>
      <c r="M419" s="1">
        <v>42.360095000000001</v>
      </c>
      <c r="N419" s="1">
        <v>-71.094982999999999</v>
      </c>
      <c r="O419" s="1">
        <v>42.336632000000002</v>
      </c>
      <c r="P419" s="1">
        <v>49892</v>
      </c>
      <c r="Q419" s="1">
        <v>67430</v>
      </c>
      <c r="R419" s="1">
        <v>67430</v>
      </c>
      <c r="S419" s="1">
        <v>50892</v>
      </c>
      <c r="T419" s="1">
        <v>50892</v>
      </c>
      <c r="U419" s="1">
        <v>52710</v>
      </c>
      <c r="V419" s="1">
        <v>52710</v>
      </c>
      <c r="W419" s="1">
        <v>2</v>
      </c>
      <c r="X419" s="1">
        <v>2</v>
      </c>
      <c r="Y419" s="1">
        <v>1</v>
      </c>
      <c r="Z419" s="1">
        <v>2</v>
      </c>
      <c r="AA419" s="1">
        <v>2</v>
      </c>
      <c r="AB419" s="1">
        <v>8</v>
      </c>
      <c r="AC419" s="1">
        <v>4524</v>
      </c>
      <c r="AD419" s="1" t="s">
        <v>123</v>
      </c>
      <c r="AE419" s="1" t="b">
        <v>0</v>
      </c>
      <c r="AF419" s="1" t="s">
        <v>566</v>
      </c>
      <c r="AG419" s="1" t="s">
        <v>89</v>
      </c>
      <c r="AH419" s="1" t="s">
        <v>90</v>
      </c>
      <c r="AI419" s="1" t="s">
        <v>688</v>
      </c>
      <c r="AJ419" s="1" t="s">
        <v>89</v>
      </c>
      <c r="AK419" s="1" t="s">
        <v>79</v>
      </c>
      <c r="AL419" s="1" t="s">
        <v>206</v>
      </c>
      <c r="AM419" s="1" t="s">
        <v>100</v>
      </c>
      <c r="AN419" s="1" t="b">
        <v>0</v>
      </c>
      <c r="AO419" s="10" t="s">
        <v>1218</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t="b">
        <v>0</v>
      </c>
      <c r="BI419" s="1" t="b">
        <v>0</v>
      </c>
      <c r="BJ419" s="1">
        <v>13</v>
      </c>
      <c r="BK419" s="1" t="s">
        <v>89</v>
      </c>
      <c r="BL419" s="1">
        <v>295</v>
      </c>
      <c r="BM419" s="1">
        <v>295</v>
      </c>
      <c r="BN419" s="1">
        <v>0</v>
      </c>
      <c r="BO419" s="1" t="b">
        <v>0</v>
      </c>
    </row>
    <row r="420" spans="1:67" ht="15.75" customHeight="1">
      <c r="A420" s="1">
        <v>418</v>
      </c>
      <c r="B420" s="1">
        <v>363</v>
      </c>
      <c r="C420" s="1">
        <v>166683</v>
      </c>
      <c r="D420" s="1" t="s">
        <v>1209</v>
      </c>
      <c r="E420" s="1" t="s">
        <v>1210</v>
      </c>
      <c r="F420" s="1" t="s">
        <v>1183</v>
      </c>
      <c r="G420" s="1" t="s">
        <v>1151</v>
      </c>
      <c r="H420" s="1" t="s">
        <v>1211</v>
      </c>
      <c r="I420" s="1" t="s">
        <v>538</v>
      </c>
      <c r="J420" s="1" t="s">
        <v>539</v>
      </c>
      <c r="K420" s="8" t="s">
        <v>1212</v>
      </c>
      <c r="L420" s="1">
        <v>-71.092115000000007</v>
      </c>
      <c r="M420" s="1">
        <v>42.360095000000001</v>
      </c>
      <c r="N420" s="1">
        <v>-71.094982999999999</v>
      </c>
      <c r="O420" s="1">
        <v>42.336632000000002</v>
      </c>
      <c r="P420" s="1">
        <v>49892</v>
      </c>
      <c r="Q420" s="1">
        <v>67430</v>
      </c>
      <c r="R420" s="1">
        <v>67430</v>
      </c>
      <c r="S420" s="1">
        <v>50892</v>
      </c>
      <c r="T420" s="1">
        <v>50892</v>
      </c>
      <c r="U420" s="1">
        <v>52710</v>
      </c>
      <c r="V420" s="1">
        <v>52710</v>
      </c>
      <c r="W420" s="1">
        <v>2</v>
      </c>
      <c r="X420" s="1">
        <v>2</v>
      </c>
      <c r="Y420" s="1">
        <v>1</v>
      </c>
      <c r="Z420" s="1">
        <v>2</v>
      </c>
      <c r="AA420" s="1">
        <v>2</v>
      </c>
      <c r="AB420" s="1">
        <v>8</v>
      </c>
      <c r="AC420" s="1">
        <v>4524</v>
      </c>
      <c r="AD420" s="1" t="s">
        <v>123</v>
      </c>
      <c r="AE420" s="1" t="b">
        <v>0</v>
      </c>
      <c r="AF420" s="1" t="s">
        <v>566</v>
      </c>
      <c r="AG420" s="1" t="s">
        <v>89</v>
      </c>
      <c r="AH420" s="1" t="s">
        <v>90</v>
      </c>
      <c r="AI420" s="1" t="s">
        <v>1219</v>
      </c>
      <c r="AJ420" s="1" t="s">
        <v>135</v>
      </c>
      <c r="AK420" s="1" t="s">
        <v>79</v>
      </c>
      <c r="AL420" s="1" t="s">
        <v>206</v>
      </c>
      <c r="AM420" s="1" t="s">
        <v>100</v>
      </c>
      <c r="AN420" s="1" t="b">
        <v>1</v>
      </c>
      <c r="AO420" s="10" t="s">
        <v>1220</v>
      </c>
      <c r="AP420" s="1">
        <v>0</v>
      </c>
      <c r="AQ420" s="1">
        <v>0</v>
      </c>
      <c r="AR420" s="1">
        <v>0</v>
      </c>
      <c r="AS420" s="1">
        <v>0</v>
      </c>
      <c r="AT420" s="1">
        <v>0</v>
      </c>
      <c r="AU420" s="1">
        <v>0</v>
      </c>
      <c r="AV420" s="1">
        <v>0</v>
      </c>
      <c r="AW420" s="1">
        <v>0</v>
      </c>
      <c r="AX420" s="1">
        <v>0</v>
      </c>
      <c r="AY420" s="1">
        <v>0</v>
      </c>
      <c r="AZ420" s="1">
        <v>0</v>
      </c>
      <c r="BA420" s="1">
        <v>0</v>
      </c>
      <c r="BB420" s="1">
        <v>0</v>
      </c>
      <c r="BC420" s="1">
        <v>0</v>
      </c>
      <c r="BD420" s="1">
        <v>0</v>
      </c>
      <c r="BE420" s="1">
        <v>0</v>
      </c>
      <c r="BF420" s="1">
        <v>0</v>
      </c>
      <c r="BG420" s="1">
        <v>0</v>
      </c>
      <c r="BH420" s="1" t="b">
        <v>0</v>
      </c>
      <c r="BI420" s="1" t="b">
        <v>0</v>
      </c>
      <c r="BJ420" s="1">
        <v>13</v>
      </c>
      <c r="BK420" s="1" t="s">
        <v>117</v>
      </c>
      <c r="BL420" s="1">
        <v>295</v>
      </c>
      <c r="BM420" s="1">
        <v>295</v>
      </c>
      <c r="BN420" s="1">
        <v>0</v>
      </c>
      <c r="BO420" s="1" t="b">
        <v>0</v>
      </c>
    </row>
    <row r="421" spans="1:67" ht="15.75" customHeight="1">
      <c r="A421" s="1">
        <v>419</v>
      </c>
      <c r="B421" s="1">
        <v>364</v>
      </c>
      <c r="C421" s="1">
        <v>166683</v>
      </c>
      <c r="D421" s="1" t="s">
        <v>1209</v>
      </c>
      <c r="E421" s="1" t="s">
        <v>1210</v>
      </c>
      <c r="F421" s="1" t="s">
        <v>1183</v>
      </c>
      <c r="G421" s="1" t="s">
        <v>1151</v>
      </c>
      <c r="H421" s="1" t="s">
        <v>1211</v>
      </c>
      <c r="I421" s="1" t="s">
        <v>538</v>
      </c>
      <c r="J421" s="1" t="s">
        <v>539</v>
      </c>
      <c r="K421" s="8" t="s">
        <v>1212</v>
      </c>
      <c r="L421" s="1">
        <v>-71.092115000000007</v>
      </c>
      <c r="M421" s="1">
        <v>42.360095000000001</v>
      </c>
      <c r="N421" s="1">
        <v>-71.094982999999999</v>
      </c>
      <c r="O421" s="1">
        <v>42.336632000000002</v>
      </c>
      <c r="P421" s="1">
        <v>49892</v>
      </c>
      <c r="Q421" s="1">
        <v>67430</v>
      </c>
      <c r="R421" s="1">
        <v>67430</v>
      </c>
      <c r="S421" s="1">
        <v>50892</v>
      </c>
      <c r="T421" s="1">
        <v>50892</v>
      </c>
      <c r="U421" s="1">
        <v>52710</v>
      </c>
      <c r="V421" s="1">
        <v>52710</v>
      </c>
      <c r="W421" s="1">
        <v>2</v>
      </c>
      <c r="X421" s="1">
        <v>2</v>
      </c>
      <c r="Y421" s="1">
        <v>1</v>
      </c>
      <c r="Z421" s="1">
        <v>2</v>
      </c>
      <c r="AA421" s="1">
        <v>2</v>
      </c>
      <c r="AB421" s="1">
        <v>8</v>
      </c>
      <c r="AC421" s="1">
        <v>4524</v>
      </c>
      <c r="AD421" s="1" t="s">
        <v>123</v>
      </c>
      <c r="AE421" s="1" t="b">
        <v>0</v>
      </c>
      <c r="AF421" s="1" t="s">
        <v>566</v>
      </c>
      <c r="AG421" s="1" t="s">
        <v>89</v>
      </c>
      <c r="AH421" s="1" t="s">
        <v>90</v>
      </c>
      <c r="AI421" s="1" t="s">
        <v>1221</v>
      </c>
      <c r="AJ421" s="1" t="s">
        <v>89</v>
      </c>
      <c r="AK421" s="1" t="s">
        <v>179</v>
      </c>
      <c r="AL421" s="1" t="s">
        <v>179</v>
      </c>
      <c r="AM421" s="1" t="s">
        <v>100</v>
      </c>
      <c r="AN421" s="1" t="b">
        <v>0</v>
      </c>
      <c r="AO421" s="10" t="s">
        <v>1217</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t="b">
        <v>0</v>
      </c>
      <c r="BI421" s="1" t="b">
        <v>0</v>
      </c>
      <c r="BJ421" s="1">
        <v>13</v>
      </c>
      <c r="BK421" s="1" t="s">
        <v>89</v>
      </c>
      <c r="BL421" s="1">
        <v>295</v>
      </c>
      <c r="BM421" s="1">
        <v>295</v>
      </c>
      <c r="BN421" s="1">
        <v>0</v>
      </c>
      <c r="BO421" s="1" t="b">
        <v>0</v>
      </c>
    </row>
    <row r="422" spans="1:67" ht="15.75" customHeight="1">
      <c r="A422" s="1">
        <v>420</v>
      </c>
      <c r="B422" s="1">
        <v>365</v>
      </c>
      <c r="C422" s="1">
        <v>166683</v>
      </c>
      <c r="D422" s="1" t="s">
        <v>1209</v>
      </c>
      <c r="E422" s="1" t="s">
        <v>1210</v>
      </c>
      <c r="F422" s="1" t="s">
        <v>1183</v>
      </c>
      <c r="G422" s="1" t="s">
        <v>1151</v>
      </c>
      <c r="H422" s="1" t="s">
        <v>1211</v>
      </c>
      <c r="I422" s="1" t="s">
        <v>538</v>
      </c>
      <c r="J422" s="1" t="s">
        <v>539</v>
      </c>
      <c r="K422" s="8" t="s">
        <v>1212</v>
      </c>
      <c r="L422" s="1">
        <v>-71.092115000000007</v>
      </c>
      <c r="M422" s="1">
        <v>42.360095000000001</v>
      </c>
      <c r="N422" s="1">
        <v>-71.094982999999999</v>
      </c>
      <c r="O422" s="1">
        <v>42.336632000000002</v>
      </c>
      <c r="P422" s="1">
        <v>49892</v>
      </c>
      <c r="Q422" s="1">
        <v>67430</v>
      </c>
      <c r="R422" s="1">
        <v>67430</v>
      </c>
      <c r="S422" s="1">
        <v>50892</v>
      </c>
      <c r="T422" s="1">
        <v>50892</v>
      </c>
      <c r="U422" s="1">
        <v>52710</v>
      </c>
      <c r="V422" s="1">
        <v>52710</v>
      </c>
      <c r="W422" s="1">
        <v>2</v>
      </c>
      <c r="X422" s="1">
        <v>2</v>
      </c>
      <c r="Y422" s="1">
        <v>1</v>
      </c>
      <c r="Z422" s="1">
        <v>2</v>
      </c>
      <c r="AA422" s="1">
        <v>2</v>
      </c>
      <c r="AB422" s="1">
        <v>8</v>
      </c>
      <c r="AC422" s="1">
        <v>4524</v>
      </c>
      <c r="AD422" s="1" t="s">
        <v>123</v>
      </c>
      <c r="AE422" s="1" t="b">
        <v>0</v>
      </c>
      <c r="AF422" s="1" t="s">
        <v>566</v>
      </c>
      <c r="AG422" s="1" t="s">
        <v>89</v>
      </c>
      <c r="AH422" s="1" t="s">
        <v>90</v>
      </c>
      <c r="AI422" s="1" t="s">
        <v>1222</v>
      </c>
      <c r="AJ422" s="1" t="s">
        <v>135</v>
      </c>
      <c r="AK422" s="1" t="s">
        <v>179</v>
      </c>
      <c r="AL422" s="1" t="s">
        <v>179</v>
      </c>
      <c r="AM422" s="1" t="s">
        <v>100</v>
      </c>
      <c r="AN422" s="1" t="b">
        <v>1</v>
      </c>
      <c r="AO422" s="10" t="s">
        <v>1217</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t="b">
        <v>0</v>
      </c>
      <c r="BI422" s="1" t="b">
        <v>0</v>
      </c>
      <c r="BJ422" s="1">
        <v>13</v>
      </c>
      <c r="BK422" s="1" t="s">
        <v>117</v>
      </c>
      <c r="BL422" s="1">
        <v>295</v>
      </c>
      <c r="BM422" s="1">
        <v>295</v>
      </c>
      <c r="BN422" s="1">
        <v>0</v>
      </c>
      <c r="BO422" s="1" t="b">
        <v>0</v>
      </c>
    </row>
    <row r="423" spans="1:67" ht="15.75" customHeight="1">
      <c r="A423" s="1">
        <v>421</v>
      </c>
      <c r="B423" s="1">
        <v>366</v>
      </c>
      <c r="C423" s="1">
        <v>166683</v>
      </c>
      <c r="D423" s="1" t="s">
        <v>1209</v>
      </c>
      <c r="E423" s="1" t="s">
        <v>1210</v>
      </c>
      <c r="F423" s="1" t="s">
        <v>1183</v>
      </c>
      <c r="G423" s="1" t="s">
        <v>1151</v>
      </c>
      <c r="H423" s="1" t="s">
        <v>1211</v>
      </c>
      <c r="I423" s="1" t="s">
        <v>538</v>
      </c>
      <c r="J423" s="1" t="s">
        <v>539</v>
      </c>
      <c r="K423" s="8" t="s">
        <v>1212</v>
      </c>
      <c r="L423" s="1">
        <v>-71.092115000000007</v>
      </c>
      <c r="M423" s="1">
        <v>42.360095000000001</v>
      </c>
      <c r="N423" s="1">
        <v>-71.094982999999999</v>
      </c>
      <c r="O423" s="1">
        <v>42.336632000000002</v>
      </c>
      <c r="P423" s="1">
        <v>49892</v>
      </c>
      <c r="Q423" s="1">
        <v>67430</v>
      </c>
      <c r="R423" s="1">
        <v>67430</v>
      </c>
      <c r="S423" s="1">
        <v>50892</v>
      </c>
      <c r="T423" s="1">
        <v>50892</v>
      </c>
      <c r="U423" s="1">
        <v>52710</v>
      </c>
      <c r="V423" s="1">
        <v>52710</v>
      </c>
      <c r="W423" s="1">
        <v>2</v>
      </c>
      <c r="X423" s="1">
        <v>2</v>
      </c>
      <c r="Y423" s="1">
        <v>1</v>
      </c>
      <c r="Z423" s="1">
        <v>2</v>
      </c>
      <c r="AA423" s="1">
        <v>2</v>
      </c>
      <c r="AB423" s="1">
        <v>8</v>
      </c>
      <c r="AC423" s="1">
        <v>4524</v>
      </c>
      <c r="AD423" s="1" t="s">
        <v>123</v>
      </c>
      <c r="AE423" s="1" t="b">
        <v>0</v>
      </c>
      <c r="AF423" s="1" t="s">
        <v>566</v>
      </c>
      <c r="AG423" s="1" t="s">
        <v>89</v>
      </c>
      <c r="AH423" s="1" t="s">
        <v>90</v>
      </c>
      <c r="AI423" s="1" t="s">
        <v>1223</v>
      </c>
      <c r="AJ423" s="1" t="s">
        <v>135</v>
      </c>
      <c r="AK423" s="1" t="s">
        <v>179</v>
      </c>
      <c r="AL423" s="1" t="s">
        <v>179</v>
      </c>
      <c r="AM423" s="1" t="s">
        <v>100</v>
      </c>
      <c r="AN423" s="1" t="b">
        <v>1</v>
      </c>
      <c r="AO423" s="10" t="s">
        <v>1217</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t="b">
        <v>0</v>
      </c>
      <c r="BI423" s="1" t="b">
        <v>0</v>
      </c>
      <c r="BJ423" s="1">
        <v>13</v>
      </c>
      <c r="BK423" s="1" t="s">
        <v>117</v>
      </c>
      <c r="BL423" s="1">
        <v>295</v>
      </c>
      <c r="BM423" s="1">
        <v>295</v>
      </c>
      <c r="BN423" s="1">
        <v>0</v>
      </c>
      <c r="BO423" s="1" t="b">
        <v>0</v>
      </c>
    </row>
    <row r="424" spans="1:67" ht="15.75" customHeight="1">
      <c r="A424" s="1">
        <v>422</v>
      </c>
      <c r="B424" s="1">
        <v>367</v>
      </c>
      <c r="C424" s="1">
        <v>166683</v>
      </c>
      <c r="D424" s="1" t="s">
        <v>1209</v>
      </c>
      <c r="E424" s="1" t="s">
        <v>1210</v>
      </c>
      <c r="F424" s="1" t="s">
        <v>1183</v>
      </c>
      <c r="G424" s="1" t="s">
        <v>1151</v>
      </c>
      <c r="H424" s="1" t="s">
        <v>1211</v>
      </c>
      <c r="I424" s="1" t="s">
        <v>538</v>
      </c>
      <c r="J424" s="1" t="s">
        <v>539</v>
      </c>
      <c r="K424" s="8" t="s">
        <v>1212</v>
      </c>
      <c r="L424" s="1">
        <v>-71.092115000000007</v>
      </c>
      <c r="M424" s="1">
        <v>42.360095000000001</v>
      </c>
      <c r="N424" s="1">
        <v>-71.094982999999999</v>
      </c>
      <c r="O424" s="1">
        <v>42.336632000000002</v>
      </c>
      <c r="P424" s="1">
        <v>49892</v>
      </c>
      <c r="Q424" s="1">
        <v>67430</v>
      </c>
      <c r="R424" s="1">
        <v>67430</v>
      </c>
      <c r="S424" s="1">
        <v>50892</v>
      </c>
      <c r="T424" s="1">
        <v>50892</v>
      </c>
      <c r="U424" s="1">
        <v>52710</v>
      </c>
      <c r="V424" s="1">
        <v>52710</v>
      </c>
      <c r="W424" s="1">
        <v>2</v>
      </c>
      <c r="X424" s="1">
        <v>2</v>
      </c>
      <c r="Y424" s="1">
        <v>1</v>
      </c>
      <c r="Z424" s="1">
        <v>2</v>
      </c>
      <c r="AA424" s="1">
        <v>2</v>
      </c>
      <c r="AB424" s="1">
        <v>8</v>
      </c>
      <c r="AC424" s="1">
        <v>4524</v>
      </c>
      <c r="AD424" s="1" t="s">
        <v>123</v>
      </c>
      <c r="AE424" s="1" t="b">
        <v>0</v>
      </c>
      <c r="AF424" s="1" t="s">
        <v>566</v>
      </c>
      <c r="AG424" s="1" t="s">
        <v>1224</v>
      </c>
      <c r="AH424" s="1" t="s">
        <v>90</v>
      </c>
      <c r="AI424" s="1" t="s">
        <v>363</v>
      </c>
      <c r="AJ424" s="1" t="s">
        <v>78</v>
      </c>
      <c r="AK424" s="1" t="s">
        <v>79</v>
      </c>
      <c r="AL424" s="1" t="s">
        <v>36</v>
      </c>
      <c r="AM424" s="1" t="s">
        <v>80</v>
      </c>
      <c r="AN424" s="1" t="b">
        <v>0</v>
      </c>
      <c r="AO424" s="10" t="s">
        <v>1216</v>
      </c>
      <c r="AP424" s="1">
        <v>0</v>
      </c>
      <c r="AQ424" s="1">
        <v>0</v>
      </c>
      <c r="AR424" s="1">
        <v>1</v>
      </c>
      <c r="AS424" s="1">
        <v>3</v>
      </c>
      <c r="AT424" s="1">
        <v>0</v>
      </c>
      <c r="AU424" s="1">
        <v>0</v>
      </c>
      <c r="AV424" s="1">
        <v>0</v>
      </c>
      <c r="AW424" s="1">
        <v>0</v>
      </c>
      <c r="AX424" s="1">
        <v>0</v>
      </c>
      <c r="AY424" s="1">
        <v>0</v>
      </c>
      <c r="AZ424" s="1">
        <v>0</v>
      </c>
      <c r="BA424" s="1">
        <v>0</v>
      </c>
      <c r="BB424" s="1">
        <v>0</v>
      </c>
      <c r="BC424" s="1">
        <v>0</v>
      </c>
      <c r="BD424" s="1">
        <v>1</v>
      </c>
      <c r="BE424" s="1">
        <v>0</v>
      </c>
      <c r="BF424" s="1">
        <v>1</v>
      </c>
      <c r="BG424" s="1">
        <v>2</v>
      </c>
      <c r="BH424" s="1" t="b">
        <v>1</v>
      </c>
      <c r="BI424" s="1" t="b">
        <v>0</v>
      </c>
      <c r="BJ424" s="1">
        <v>13</v>
      </c>
      <c r="BK424" s="1" t="s">
        <v>78</v>
      </c>
      <c r="BL424" s="1">
        <v>295</v>
      </c>
      <c r="BM424" s="1">
        <v>295</v>
      </c>
      <c r="BN424" s="1">
        <v>4</v>
      </c>
      <c r="BO424" s="1" t="b">
        <v>1</v>
      </c>
    </row>
    <row r="425" spans="1:67" ht="15.75" customHeight="1">
      <c r="A425" s="1">
        <v>423</v>
      </c>
      <c r="B425" s="1">
        <v>368</v>
      </c>
      <c r="C425" s="1">
        <v>166683</v>
      </c>
      <c r="D425" s="1" t="s">
        <v>1209</v>
      </c>
      <c r="E425" s="1" t="s">
        <v>1210</v>
      </c>
      <c r="F425" s="1" t="s">
        <v>1183</v>
      </c>
      <c r="G425" s="1" t="s">
        <v>1151</v>
      </c>
      <c r="H425" s="1" t="s">
        <v>1211</v>
      </c>
      <c r="I425" s="1" t="s">
        <v>538</v>
      </c>
      <c r="J425" s="1" t="s">
        <v>539</v>
      </c>
      <c r="K425" s="8" t="s">
        <v>1212</v>
      </c>
      <c r="L425" s="1">
        <v>-71.092115000000007</v>
      </c>
      <c r="M425" s="1">
        <v>42.360095000000001</v>
      </c>
      <c r="N425" s="1">
        <v>-71.094982999999999</v>
      </c>
      <c r="O425" s="1">
        <v>42.336632000000002</v>
      </c>
      <c r="P425" s="1">
        <v>49892</v>
      </c>
      <c r="Q425" s="1">
        <v>67430</v>
      </c>
      <c r="R425" s="1">
        <v>67430</v>
      </c>
      <c r="S425" s="1">
        <v>50892</v>
      </c>
      <c r="T425" s="1">
        <v>50892</v>
      </c>
      <c r="U425" s="1">
        <v>52710</v>
      </c>
      <c r="V425" s="1">
        <v>52710</v>
      </c>
      <c r="W425" s="1">
        <v>2</v>
      </c>
      <c r="X425" s="1">
        <v>2</v>
      </c>
      <c r="Y425" s="1">
        <v>1</v>
      </c>
      <c r="Z425" s="1">
        <v>2</v>
      </c>
      <c r="AA425" s="1">
        <v>2</v>
      </c>
      <c r="AB425" s="1">
        <v>8</v>
      </c>
      <c r="AC425" s="1">
        <v>4524</v>
      </c>
      <c r="AD425" s="1" t="s">
        <v>123</v>
      </c>
      <c r="AE425" s="1" t="b">
        <v>0</v>
      </c>
      <c r="AF425" s="1" t="s">
        <v>566</v>
      </c>
      <c r="AG425" s="1" t="s">
        <v>1224</v>
      </c>
      <c r="AH425" s="1" t="s">
        <v>90</v>
      </c>
      <c r="AI425" s="1" t="s">
        <v>1225</v>
      </c>
      <c r="AJ425" s="1" t="s">
        <v>78</v>
      </c>
      <c r="AK425" s="1" t="s">
        <v>79</v>
      </c>
      <c r="AL425" s="1" t="s">
        <v>206</v>
      </c>
      <c r="AM425" s="1" t="s">
        <v>100</v>
      </c>
      <c r="AN425" s="1" t="b">
        <v>0</v>
      </c>
      <c r="AO425" s="10" t="s">
        <v>1216</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t="b">
        <v>0</v>
      </c>
      <c r="BI425" s="1" t="b">
        <v>0</v>
      </c>
      <c r="BJ425" s="1">
        <v>13</v>
      </c>
      <c r="BK425" s="1" t="s">
        <v>78</v>
      </c>
      <c r="BL425" s="1">
        <v>295</v>
      </c>
      <c r="BM425" s="1">
        <v>295</v>
      </c>
      <c r="BN425" s="1">
        <v>0</v>
      </c>
      <c r="BO425" s="1" t="b">
        <v>0</v>
      </c>
    </row>
    <row r="426" spans="1:67" ht="15.75" customHeight="1">
      <c r="A426" s="1">
        <v>424</v>
      </c>
      <c r="B426" s="1">
        <v>369</v>
      </c>
      <c r="C426" s="1">
        <v>166683</v>
      </c>
      <c r="D426" s="1" t="s">
        <v>1209</v>
      </c>
      <c r="E426" s="1" t="s">
        <v>1210</v>
      </c>
      <c r="F426" s="1" t="s">
        <v>1183</v>
      </c>
      <c r="G426" s="1" t="s">
        <v>1151</v>
      </c>
      <c r="H426" s="1" t="s">
        <v>1211</v>
      </c>
      <c r="I426" s="1" t="s">
        <v>538</v>
      </c>
      <c r="J426" s="1" t="s">
        <v>539</v>
      </c>
      <c r="K426" s="8" t="s">
        <v>1212</v>
      </c>
      <c r="L426" s="1">
        <v>-71.092115000000007</v>
      </c>
      <c r="M426" s="1">
        <v>42.360095000000001</v>
      </c>
      <c r="N426" s="1">
        <v>-71.094982999999999</v>
      </c>
      <c r="O426" s="1">
        <v>42.336632000000002</v>
      </c>
      <c r="P426" s="1">
        <v>49892</v>
      </c>
      <c r="Q426" s="1">
        <v>67430</v>
      </c>
      <c r="R426" s="1">
        <v>67430</v>
      </c>
      <c r="S426" s="1">
        <v>50892</v>
      </c>
      <c r="T426" s="1">
        <v>50892</v>
      </c>
      <c r="U426" s="1">
        <v>52710</v>
      </c>
      <c r="V426" s="1">
        <v>52710</v>
      </c>
      <c r="W426" s="1">
        <v>2</v>
      </c>
      <c r="X426" s="1">
        <v>2</v>
      </c>
      <c r="Y426" s="1">
        <v>1</v>
      </c>
      <c r="Z426" s="1">
        <v>2</v>
      </c>
      <c r="AA426" s="1">
        <v>2</v>
      </c>
      <c r="AB426" s="1">
        <v>8</v>
      </c>
      <c r="AC426" s="1">
        <v>4524</v>
      </c>
      <c r="AD426" s="1" t="s">
        <v>123</v>
      </c>
      <c r="AE426" s="1" t="b">
        <v>0</v>
      </c>
      <c r="AF426" s="1" t="s">
        <v>566</v>
      </c>
      <c r="AG426" s="1" t="s">
        <v>1224</v>
      </c>
      <c r="AH426" s="1" t="s">
        <v>90</v>
      </c>
      <c r="AI426" s="1" t="s">
        <v>1226</v>
      </c>
      <c r="AJ426" s="1" t="s">
        <v>78</v>
      </c>
      <c r="AK426" s="1" t="s">
        <v>179</v>
      </c>
      <c r="AL426" s="1" t="s">
        <v>179</v>
      </c>
      <c r="AM426" s="1" t="s">
        <v>100</v>
      </c>
      <c r="AN426" s="1" t="b">
        <v>0</v>
      </c>
      <c r="AO426" s="10" t="s">
        <v>1216</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t="b">
        <v>0</v>
      </c>
      <c r="BI426" s="1" t="b">
        <v>0</v>
      </c>
      <c r="BJ426" s="1">
        <v>13</v>
      </c>
      <c r="BK426" s="1" t="s">
        <v>78</v>
      </c>
      <c r="BL426" s="1">
        <v>295</v>
      </c>
      <c r="BM426" s="1">
        <v>295</v>
      </c>
      <c r="BN426" s="1">
        <v>0</v>
      </c>
      <c r="BO426" s="1" t="b">
        <v>0</v>
      </c>
    </row>
    <row r="427" spans="1:67" ht="15.75" customHeight="1">
      <c r="A427" s="1">
        <v>425</v>
      </c>
      <c r="B427" s="1">
        <v>370</v>
      </c>
      <c r="C427" s="1">
        <v>166683</v>
      </c>
      <c r="D427" s="1" t="s">
        <v>1209</v>
      </c>
      <c r="E427" s="1" t="s">
        <v>1210</v>
      </c>
      <c r="F427" s="1" t="s">
        <v>1183</v>
      </c>
      <c r="G427" s="1" t="s">
        <v>1151</v>
      </c>
      <c r="H427" s="1" t="s">
        <v>1211</v>
      </c>
      <c r="I427" s="1" t="s">
        <v>538</v>
      </c>
      <c r="J427" s="1" t="s">
        <v>539</v>
      </c>
      <c r="K427" s="8" t="s">
        <v>1212</v>
      </c>
      <c r="L427" s="1">
        <v>-71.092115000000007</v>
      </c>
      <c r="M427" s="1">
        <v>42.360095000000001</v>
      </c>
      <c r="N427" s="1">
        <v>-71.094982999999999</v>
      </c>
      <c r="O427" s="1">
        <v>42.336632000000002</v>
      </c>
      <c r="P427" s="1">
        <v>49892</v>
      </c>
      <c r="Q427" s="1">
        <v>67430</v>
      </c>
      <c r="R427" s="1">
        <v>67430</v>
      </c>
      <c r="S427" s="1">
        <v>50892</v>
      </c>
      <c r="T427" s="1">
        <v>50892</v>
      </c>
      <c r="U427" s="1">
        <v>52710</v>
      </c>
      <c r="V427" s="1">
        <v>52710</v>
      </c>
      <c r="W427" s="1">
        <v>2</v>
      </c>
      <c r="X427" s="1">
        <v>2</v>
      </c>
      <c r="Y427" s="1">
        <v>1</v>
      </c>
      <c r="Z427" s="1">
        <v>2</v>
      </c>
      <c r="AA427" s="1">
        <v>2</v>
      </c>
      <c r="AB427" s="1">
        <v>8</v>
      </c>
      <c r="AC427" s="1">
        <v>4524</v>
      </c>
      <c r="AD427" s="1" t="s">
        <v>123</v>
      </c>
      <c r="AE427" s="1" t="b">
        <v>0</v>
      </c>
      <c r="AF427" s="1" t="s">
        <v>566</v>
      </c>
      <c r="AG427" s="1" t="s">
        <v>219</v>
      </c>
      <c r="AH427" s="1" t="s">
        <v>90</v>
      </c>
      <c r="AI427" s="1" t="s">
        <v>1227</v>
      </c>
      <c r="AJ427" s="1" t="s">
        <v>219</v>
      </c>
      <c r="AK427" s="1" t="s">
        <v>79</v>
      </c>
      <c r="AL427" s="1" t="s">
        <v>36</v>
      </c>
      <c r="AM427" s="1" t="s">
        <v>100</v>
      </c>
      <c r="AN427" s="1" t="b">
        <v>0</v>
      </c>
      <c r="AO427" s="10" t="s">
        <v>1228</v>
      </c>
      <c r="AP427" s="1">
        <v>0</v>
      </c>
      <c r="AQ427" s="1">
        <v>0</v>
      </c>
      <c r="AR427" s="1">
        <v>1</v>
      </c>
      <c r="AS427" s="1">
        <v>3</v>
      </c>
      <c r="AT427" s="1">
        <v>1</v>
      </c>
      <c r="AU427" s="1">
        <v>0</v>
      </c>
      <c r="AV427" s="1">
        <v>1</v>
      </c>
      <c r="AW427" s="1">
        <v>0</v>
      </c>
      <c r="AX427" s="1">
        <v>0</v>
      </c>
      <c r="AY427" s="1">
        <v>0</v>
      </c>
      <c r="AZ427" s="1">
        <v>0</v>
      </c>
      <c r="BA427" s="1">
        <v>1</v>
      </c>
      <c r="BB427" s="1">
        <v>1</v>
      </c>
      <c r="BC427" s="1">
        <v>0</v>
      </c>
      <c r="BD427" s="1">
        <v>1</v>
      </c>
      <c r="BE427" s="1">
        <v>0</v>
      </c>
      <c r="BF427" s="1">
        <v>0</v>
      </c>
      <c r="BG427" s="1">
        <v>1</v>
      </c>
      <c r="BH427" s="1" t="b">
        <v>0</v>
      </c>
      <c r="BI427" s="1" t="b">
        <v>0</v>
      </c>
      <c r="BJ427" s="1">
        <v>13</v>
      </c>
      <c r="BK427" s="1" t="s">
        <v>117</v>
      </c>
      <c r="BL427" s="1">
        <v>295</v>
      </c>
      <c r="BM427" s="1">
        <v>295</v>
      </c>
      <c r="BN427" s="1">
        <v>4</v>
      </c>
      <c r="BO427" s="1" t="b">
        <v>1</v>
      </c>
    </row>
    <row r="428" spans="1:67" ht="15.75" customHeight="1">
      <c r="A428" s="1">
        <v>426</v>
      </c>
      <c r="B428" s="1">
        <v>371</v>
      </c>
      <c r="C428" s="1">
        <v>166683</v>
      </c>
      <c r="D428" s="1" t="s">
        <v>1209</v>
      </c>
      <c r="E428" s="1" t="s">
        <v>1210</v>
      </c>
      <c r="F428" s="1" t="s">
        <v>1183</v>
      </c>
      <c r="G428" s="1" t="s">
        <v>1151</v>
      </c>
      <c r="H428" s="1" t="s">
        <v>1211</v>
      </c>
      <c r="I428" s="1" t="s">
        <v>538</v>
      </c>
      <c r="J428" s="1" t="s">
        <v>539</v>
      </c>
      <c r="K428" s="8" t="s">
        <v>1212</v>
      </c>
      <c r="L428" s="1">
        <v>-71.092115000000007</v>
      </c>
      <c r="M428" s="1">
        <v>42.360095000000001</v>
      </c>
      <c r="N428" s="1">
        <v>-71.094982999999999</v>
      </c>
      <c r="O428" s="1">
        <v>42.336632000000002</v>
      </c>
      <c r="P428" s="1">
        <v>49892</v>
      </c>
      <c r="Q428" s="1">
        <v>67430</v>
      </c>
      <c r="R428" s="1">
        <v>67430</v>
      </c>
      <c r="S428" s="1">
        <v>50892</v>
      </c>
      <c r="T428" s="1">
        <v>50892</v>
      </c>
      <c r="U428" s="1">
        <v>52710</v>
      </c>
      <c r="V428" s="1">
        <v>52710</v>
      </c>
      <c r="W428" s="1">
        <v>2</v>
      </c>
      <c r="X428" s="1">
        <v>2</v>
      </c>
      <c r="Y428" s="1">
        <v>1</v>
      </c>
      <c r="Z428" s="1">
        <v>2</v>
      </c>
      <c r="AA428" s="1">
        <v>2</v>
      </c>
      <c r="AB428" s="1">
        <v>8</v>
      </c>
      <c r="AC428" s="1">
        <v>4524</v>
      </c>
      <c r="AD428" s="1" t="s">
        <v>123</v>
      </c>
      <c r="AE428" s="1" t="b">
        <v>0</v>
      </c>
      <c r="AF428" s="1" t="s">
        <v>566</v>
      </c>
      <c r="AG428" s="1" t="s">
        <v>89</v>
      </c>
      <c r="AH428" s="1" t="s">
        <v>90</v>
      </c>
      <c r="AI428" s="1" t="s">
        <v>532</v>
      </c>
      <c r="AJ428" s="1" t="s">
        <v>89</v>
      </c>
      <c r="AK428" s="1" t="s">
        <v>83</v>
      </c>
      <c r="AL428" s="1" t="s">
        <v>110</v>
      </c>
      <c r="AM428" s="1" t="s">
        <v>100</v>
      </c>
      <c r="AN428" s="1" t="b">
        <v>1</v>
      </c>
      <c r="AO428" s="10" t="s">
        <v>1217</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t="b">
        <v>0</v>
      </c>
      <c r="BI428" s="1" t="b">
        <v>0</v>
      </c>
      <c r="BJ428" s="1">
        <v>13</v>
      </c>
      <c r="BK428" s="1" t="s">
        <v>89</v>
      </c>
      <c r="BL428" s="1">
        <v>295</v>
      </c>
      <c r="BM428" s="1">
        <v>295</v>
      </c>
      <c r="BN428" s="1">
        <v>0</v>
      </c>
      <c r="BO428" s="1" t="b">
        <v>0</v>
      </c>
    </row>
    <row r="429" spans="1:67" ht="15.75" customHeight="1">
      <c r="A429" s="1">
        <v>427</v>
      </c>
      <c r="B429" s="1">
        <v>372</v>
      </c>
      <c r="C429" s="1">
        <v>166683</v>
      </c>
      <c r="D429" s="1" t="s">
        <v>1209</v>
      </c>
      <c r="E429" s="1" t="s">
        <v>1210</v>
      </c>
      <c r="F429" s="1" t="s">
        <v>1183</v>
      </c>
      <c r="G429" s="1" t="s">
        <v>1151</v>
      </c>
      <c r="H429" s="1" t="s">
        <v>1211</v>
      </c>
      <c r="I429" s="1" t="s">
        <v>538</v>
      </c>
      <c r="J429" s="1" t="s">
        <v>539</v>
      </c>
      <c r="K429" s="8" t="s">
        <v>1212</v>
      </c>
      <c r="L429" s="1">
        <v>-71.092115000000007</v>
      </c>
      <c r="M429" s="1">
        <v>42.360095000000001</v>
      </c>
      <c r="N429" s="1">
        <v>-71.094982999999999</v>
      </c>
      <c r="O429" s="1">
        <v>42.336632000000002</v>
      </c>
      <c r="P429" s="1">
        <v>49892</v>
      </c>
      <c r="Q429" s="1">
        <v>67430</v>
      </c>
      <c r="R429" s="1">
        <v>67430</v>
      </c>
      <c r="S429" s="1">
        <v>50892</v>
      </c>
      <c r="T429" s="1">
        <v>50892</v>
      </c>
      <c r="U429" s="1">
        <v>52710</v>
      </c>
      <c r="V429" s="1">
        <v>52710</v>
      </c>
      <c r="W429" s="1">
        <v>2</v>
      </c>
      <c r="X429" s="1">
        <v>2</v>
      </c>
      <c r="Y429" s="1">
        <v>1</v>
      </c>
      <c r="Z429" s="1">
        <v>2</v>
      </c>
      <c r="AA429" s="1">
        <v>2</v>
      </c>
      <c r="AB429" s="1">
        <v>8</v>
      </c>
      <c r="AC429" s="1">
        <v>4524</v>
      </c>
      <c r="AD429" s="1" t="s">
        <v>123</v>
      </c>
      <c r="AE429" s="1" t="b">
        <v>0</v>
      </c>
      <c r="AF429" s="1" t="s">
        <v>566</v>
      </c>
      <c r="AG429" s="1" t="s">
        <v>1224</v>
      </c>
      <c r="AH429" s="1" t="s">
        <v>90</v>
      </c>
      <c r="AI429" s="1" t="s">
        <v>188</v>
      </c>
      <c r="AJ429" s="1" t="s">
        <v>78</v>
      </c>
      <c r="AK429" s="1" t="s">
        <v>83</v>
      </c>
      <c r="AL429" s="1" t="s">
        <v>110</v>
      </c>
      <c r="AM429" s="1" t="s">
        <v>100</v>
      </c>
      <c r="AN429" s="1" t="b">
        <v>0</v>
      </c>
      <c r="AO429" s="10" t="s">
        <v>1229</v>
      </c>
      <c r="AP429" s="1">
        <v>1</v>
      </c>
      <c r="AQ429" s="1">
        <v>1</v>
      </c>
      <c r="AR429" s="1">
        <v>0</v>
      </c>
      <c r="AS429" s="1">
        <v>0</v>
      </c>
      <c r="AT429" s="1">
        <v>0</v>
      </c>
      <c r="AU429" s="1">
        <v>0</v>
      </c>
      <c r="AV429" s="1">
        <v>0</v>
      </c>
      <c r="AW429" s="1">
        <v>0</v>
      </c>
      <c r="AX429" s="1">
        <v>0</v>
      </c>
      <c r="AY429" s="1">
        <v>0</v>
      </c>
      <c r="AZ429" s="1">
        <v>0</v>
      </c>
      <c r="BA429" s="1">
        <v>1</v>
      </c>
      <c r="BB429" s="1">
        <v>1</v>
      </c>
      <c r="BC429" s="1">
        <v>0</v>
      </c>
      <c r="BD429" s="1">
        <v>0</v>
      </c>
      <c r="BE429" s="1">
        <v>0</v>
      </c>
      <c r="BF429" s="1">
        <v>0</v>
      </c>
      <c r="BG429" s="1">
        <v>0</v>
      </c>
      <c r="BH429" s="1" t="b">
        <v>0</v>
      </c>
      <c r="BI429" s="1" t="b">
        <v>0</v>
      </c>
      <c r="BJ429" s="1">
        <v>13</v>
      </c>
      <c r="BK429" s="1" t="s">
        <v>78</v>
      </c>
      <c r="BL429" s="1">
        <v>295</v>
      </c>
      <c r="BM429" s="1">
        <v>295</v>
      </c>
      <c r="BN429" s="1">
        <v>0</v>
      </c>
      <c r="BO429" s="1" t="b">
        <v>0</v>
      </c>
    </row>
    <row r="430" spans="1:67" ht="15.75" customHeight="1">
      <c r="A430" s="1">
        <v>428</v>
      </c>
      <c r="B430" s="1">
        <v>442</v>
      </c>
      <c r="C430" s="1">
        <v>167358</v>
      </c>
      <c r="D430" s="1" t="s">
        <v>1230</v>
      </c>
      <c r="E430" s="1" t="s">
        <v>1231</v>
      </c>
      <c r="F430" s="1" t="s">
        <v>1150</v>
      </c>
      <c r="G430" s="1" t="s">
        <v>1151</v>
      </c>
      <c r="H430" s="1" t="s">
        <v>1232</v>
      </c>
      <c r="I430" s="1" t="s">
        <v>538</v>
      </c>
      <c r="J430" s="1" t="s">
        <v>539</v>
      </c>
      <c r="K430" s="8" t="s">
        <v>1233</v>
      </c>
      <c r="L430" s="1">
        <v>-71.088781999999995</v>
      </c>
      <c r="M430" s="1">
        <v>42.339991999999903</v>
      </c>
      <c r="N430" s="1">
        <v>-71.085851000000005</v>
      </c>
      <c r="O430" s="1">
        <v>42.348669999999998</v>
      </c>
      <c r="P430" s="1">
        <v>49497</v>
      </c>
      <c r="Q430" s="1">
        <v>68177</v>
      </c>
      <c r="R430" s="1">
        <v>68177</v>
      </c>
      <c r="S430" s="1">
        <v>68177</v>
      </c>
      <c r="T430" s="1">
        <v>68177</v>
      </c>
      <c r="U430" s="1">
        <v>52297</v>
      </c>
      <c r="V430" s="1">
        <v>52297</v>
      </c>
      <c r="W430" s="1">
        <v>2</v>
      </c>
      <c r="X430" s="1">
        <v>2</v>
      </c>
      <c r="Y430" s="1">
        <v>1</v>
      </c>
      <c r="Z430" s="1">
        <v>2</v>
      </c>
      <c r="AA430" s="1">
        <v>2</v>
      </c>
      <c r="AB430" s="1">
        <v>29</v>
      </c>
      <c r="AC430" s="1">
        <v>13473</v>
      </c>
      <c r="AD430" s="1" t="s">
        <v>123</v>
      </c>
      <c r="AE430" s="1" t="b">
        <v>0</v>
      </c>
      <c r="AF430" s="1" t="s">
        <v>1234</v>
      </c>
      <c r="AG430" s="1" t="s">
        <v>89</v>
      </c>
      <c r="AH430" s="1" t="s">
        <v>159</v>
      </c>
      <c r="AI430" s="12" t="s">
        <v>146</v>
      </c>
      <c r="AJ430" s="1" t="s">
        <v>94</v>
      </c>
      <c r="AK430" s="1" t="s">
        <v>83</v>
      </c>
      <c r="AL430" s="1" t="s">
        <v>36</v>
      </c>
      <c r="AM430" s="1" t="s">
        <v>100</v>
      </c>
      <c r="AN430" s="1" t="b">
        <v>0</v>
      </c>
      <c r="AO430" s="10" t="s">
        <v>1235</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t="b">
        <v>0</v>
      </c>
      <c r="BI430" s="1" t="b">
        <v>0</v>
      </c>
      <c r="BJ430" s="1">
        <v>11</v>
      </c>
      <c r="BK430" s="1" t="s">
        <v>94</v>
      </c>
      <c r="BL430" s="1">
        <v>295</v>
      </c>
      <c r="BM430" s="1">
        <v>295</v>
      </c>
      <c r="BN430" s="1">
        <v>0</v>
      </c>
      <c r="BO430" s="1" t="b">
        <v>0</v>
      </c>
    </row>
    <row r="431" spans="1:67" ht="15.75" customHeight="1">
      <c r="A431" s="1">
        <v>429</v>
      </c>
      <c r="B431" s="1">
        <v>443</v>
      </c>
      <c r="C431" s="1">
        <v>167358</v>
      </c>
      <c r="D431" s="1" t="s">
        <v>1230</v>
      </c>
      <c r="E431" s="1" t="s">
        <v>1231</v>
      </c>
      <c r="F431" s="1" t="s">
        <v>1150</v>
      </c>
      <c r="G431" s="1" t="s">
        <v>1151</v>
      </c>
      <c r="H431" s="1" t="s">
        <v>1232</v>
      </c>
      <c r="I431" s="1" t="s">
        <v>538</v>
      </c>
      <c r="J431" s="1" t="s">
        <v>539</v>
      </c>
      <c r="K431" s="8" t="s">
        <v>1233</v>
      </c>
      <c r="L431" s="1">
        <v>-71.088781999999995</v>
      </c>
      <c r="M431" s="1">
        <v>42.339991999999903</v>
      </c>
      <c r="N431" s="1">
        <v>-71.085851000000005</v>
      </c>
      <c r="O431" s="1">
        <v>42.348669999999998</v>
      </c>
      <c r="P431" s="1">
        <v>49497</v>
      </c>
      <c r="Q431" s="1">
        <v>68177</v>
      </c>
      <c r="R431" s="1">
        <v>68177</v>
      </c>
      <c r="S431" s="1">
        <v>68177</v>
      </c>
      <c r="T431" s="1">
        <v>68177</v>
      </c>
      <c r="U431" s="1">
        <v>52297</v>
      </c>
      <c r="V431" s="1">
        <v>52297</v>
      </c>
      <c r="W431" s="1">
        <v>2</v>
      </c>
      <c r="X431" s="1">
        <v>2</v>
      </c>
      <c r="Y431" s="1">
        <v>1</v>
      </c>
      <c r="Z431" s="1">
        <v>2</v>
      </c>
      <c r="AA431" s="1">
        <v>2</v>
      </c>
      <c r="AB431" s="1">
        <v>29</v>
      </c>
      <c r="AC431" s="1">
        <v>13473</v>
      </c>
      <c r="AD431" s="1" t="s">
        <v>123</v>
      </c>
      <c r="AE431" s="1" t="b">
        <v>0</v>
      </c>
      <c r="AF431" s="1" t="s">
        <v>1234</v>
      </c>
      <c r="AG431" s="1" t="s">
        <v>89</v>
      </c>
      <c r="AH431" s="1" t="s">
        <v>159</v>
      </c>
      <c r="AI431" s="1" t="s">
        <v>150</v>
      </c>
      <c r="AJ431" s="1" t="s">
        <v>89</v>
      </c>
      <c r="AK431" s="1" t="s">
        <v>83</v>
      </c>
      <c r="AL431" s="1" t="s">
        <v>110</v>
      </c>
      <c r="AM431" s="1" t="s">
        <v>100</v>
      </c>
      <c r="AN431" s="1" t="b">
        <v>0</v>
      </c>
      <c r="AO431" s="10" t="s">
        <v>1236</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t="b">
        <v>0</v>
      </c>
      <c r="BI431" s="1" t="b">
        <v>0</v>
      </c>
      <c r="BJ431" s="1">
        <v>11</v>
      </c>
      <c r="BK431" s="1" t="s">
        <v>89</v>
      </c>
      <c r="BL431" s="1">
        <v>295</v>
      </c>
      <c r="BM431" s="1">
        <v>295</v>
      </c>
      <c r="BN431" s="1">
        <v>0</v>
      </c>
      <c r="BO431" s="1" t="b">
        <v>0</v>
      </c>
    </row>
    <row r="432" spans="1:67" ht="15.75" customHeight="1">
      <c r="A432" s="1">
        <v>430</v>
      </c>
      <c r="B432" s="1">
        <v>444</v>
      </c>
      <c r="C432" s="1">
        <v>167358</v>
      </c>
      <c r="D432" s="1" t="s">
        <v>1230</v>
      </c>
      <c r="E432" s="1" t="s">
        <v>1231</v>
      </c>
      <c r="F432" s="1" t="s">
        <v>1150</v>
      </c>
      <c r="G432" s="1" t="s">
        <v>1151</v>
      </c>
      <c r="H432" s="1" t="s">
        <v>1232</v>
      </c>
      <c r="I432" s="1" t="s">
        <v>538</v>
      </c>
      <c r="J432" s="1" t="s">
        <v>539</v>
      </c>
      <c r="K432" s="8" t="s">
        <v>1233</v>
      </c>
      <c r="L432" s="1">
        <v>-71.088781999999995</v>
      </c>
      <c r="M432" s="1">
        <v>42.339991999999903</v>
      </c>
      <c r="N432" s="1">
        <v>-71.085851000000005</v>
      </c>
      <c r="O432" s="1">
        <v>42.348669999999998</v>
      </c>
      <c r="P432" s="1">
        <v>49497</v>
      </c>
      <c r="Q432" s="1">
        <v>68177</v>
      </c>
      <c r="R432" s="1">
        <v>68177</v>
      </c>
      <c r="S432" s="1">
        <v>68177</v>
      </c>
      <c r="T432" s="1">
        <v>68177</v>
      </c>
      <c r="U432" s="1">
        <v>52297</v>
      </c>
      <c r="V432" s="1">
        <v>52297</v>
      </c>
      <c r="W432" s="1">
        <v>2</v>
      </c>
      <c r="X432" s="1">
        <v>2</v>
      </c>
      <c r="Y432" s="1">
        <v>1</v>
      </c>
      <c r="Z432" s="1">
        <v>2</v>
      </c>
      <c r="AA432" s="1">
        <v>2</v>
      </c>
      <c r="AB432" s="1">
        <v>29</v>
      </c>
      <c r="AC432" s="1">
        <v>13473</v>
      </c>
      <c r="AD432" s="1" t="s">
        <v>123</v>
      </c>
      <c r="AE432" s="1" t="b">
        <v>0</v>
      </c>
      <c r="AF432" s="1" t="s">
        <v>1234</v>
      </c>
      <c r="AG432" s="1" t="s">
        <v>89</v>
      </c>
      <c r="AH432" s="1" t="s">
        <v>159</v>
      </c>
      <c r="AI432" s="1" t="s">
        <v>172</v>
      </c>
      <c r="AJ432" s="1" t="s">
        <v>89</v>
      </c>
      <c r="AK432" s="1" t="s">
        <v>79</v>
      </c>
      <c r="AL432" s="1" t="s">
        <v>36</v>
      </c>
      <c r="AM432" s="1" t="s">
        <v>92</v>
      </c>
      <c r="AN432" s="1" t="b">
        <v>0</v>
      </c>
      <c r="AO432" s="10" t="s">
        <v>1237</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t="b">
        <v>1</v>
      </c>
      <c r="BI432" s="1" t="b">
        <v>0</v>
      </c>
      <c r="BJ432" s="1">
        <v>11</v>
      </c>
      <c r="BK432" s="1" t="s">
        <v>89</v>
      </c>
      <c r="BL432" s="1">
        <v>295</v>
      </c>
      <c r="BM432" s="1">
        <v>295</v>
      </c>
      <c r="BN432" s="1">
        <v>0</v>
      </c>
      <c r="BO432" s="1" t="b">
        <v>0</v>
      </c>
    </row>
    <row r="433" spans="1:67" ht="15.75" customHeight="1">
      <c r="A433" s="1">
        <v>431</v>
      </c>
      <c r="B433" s="1">
        <v>445</v>
      </c>
      <c r="C433" s="1">
        <v>167358</v>
      </c>
      <c r="D433" s="1" t="s">
        <v>1230</v>
      </c>
      <c r="E433" s="1" t="s">
        <v>1231</v>
      </c>
      <c r="F433" s="1" t="s">
        <v>1150</v>
      </c>
      <c r="G433" s="1" t="s">
        <v>1151</v>
      </c>
      <c r="H433" s="1" t="s">
        <v>1232</v>
      </c>
      <c r="I433" s="1" t="s">
        <v>538</v>
      </c>
      <c r="J433" s="1" t="s">
        <v>539</v>
      </c>
      <c r="K433" s="8" t="s">
        <v>1233</v>
      </c>
      <c r="L433" s="1">
        <v>-71.088781999999995</v>
      </c>
      <c r="M433" s="1">
        <v>42.339991999999903</v>
      </c>
      <c r="N433" s="1">
        <v>-71.085851000000005</v>
      </c>
      <c r="O433" s="1">
        <v>42.348669999999998</v>
      </c>
      <c r="P433" s="1">
        <v>49497</v>
      </c>
      <c r="Q433" s="1">
        <v>68177</v>
      </c>
      <c r="R433" s="1">
        <v>68177</v>
      </c>
      <c r="S433" s="1">
        <v>68177</v>
      </c>
      <c r="T433" s="1">
        <v>68177</v>
      </c>
      <c r="U433" s="1">
        <v>52297</v>
      </c>
      <c r="V433" s="1">
        <v>52297</v>
      </c>
      <c r="W433" s="1">
        <v>2</v>
      </c>
      <c r="X433" s="1">
        <v>2</v>
      </c>
      <c r="Y433" s="1">
        <v>1</v>
      </c>
      <c r="Z433" s="1">
        <v>2</v>
      </c>
      <c r="AA433" s="1">
        <v>2</v>
      </c>
      <c r="AB433" s="1">
        <v>29</v>
      </c>
      <c r="AC433" s="1">
        <v>13473</v>
      </c>
      <c r="AD433" s="1" t="s">
        <v>123</v>
      </c>
      <c r="AE433" s="1" t="b">
        <v>0</v>
      </c>
      <c r="AF433" s="1" t="s">
        <v>1234</v>
      </c>
      <c r="AG433" s="1" t="s">
        <v>89</v>
      </c>
      <c r="AH433" s="1" t="s">
        <v>159</v>
      </c>
      <c r="AI433" s="1" t="s">
        <v>1238</v>
      </c>
      <c r="AJ433" s="1" t="s">
        <v>114</v>
      </c>
      <c r="AK433" s="1" t="s">
        <v>79</v>
      </c>
      <c r="AL433" s="1" t="s">
        <v>206</v>
      </c>
      <c r="AM433" s="1" t="s">
        <v>100</v>
      </c>
      <c r="AN433" s="1" t="b">
        <v>0</v>
      </c>
      <c r="AO433" s="10" t="s">
        <v>1239</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t="b">
        <v>0</v>
      </c>
      <c r="BI433" s="1" t="b">
        <v>0</v>
      </c>
      <c r="BJ433" s="1">
        <v>11</v>
      </c>
      <c r="BK433" s="1" t="s">
        <v>117</v>
      </c>
      <c r="BL433" s="1">
        <v>295</v>
      </c>
      <c r="BM433" s="1">
        <v>295</v>
      </c>
      <c r="BN433" s="1">
        <v>0</v>
      </c>
      <c r="BO433" s="1" t="b">
        <v>0</v>
      </c>
    </row>
    <row r="434" spans="1:67" ht="15.75" customHeight="1">
      <c r="A434" s="1">
        <v>432</v>
      </c>
      <c r="B434" s="1">
        <v>446</v>
      </c>
      <c r="C434" s="1">
        <v>167358</v>
      </c>
      <c r="D434" s="1" t="s">
        <v>1230</v>
      </c>
      <c r="E434" s="1" t="s">
        <v>1231</v>
      </c>
      <c r="F434" s="1" t="s">
        <v>1150</v>
      </c>
      <c r="G434" s="1" t="s">
        <v>1151</v>
      </c>
      <c r="H434" s="1" t="s">
        <v>1232</v>
      </c>
      <c r="I434" s="1" t="s">
        <v>538</v>
      </c>
      <c r="J434" s="1" t="s">
        <v>539</v>
      </c>
      <c r="K434" s="8" t="s">
        <v>1233</v>
      </c>
      <c r="L434" s="1">
        <v>-71.088781999999995</v>
      </c>
      <c r="M434" s="1">
        <v>42.339991999999903</v>
      </c>
      <c r="N434" s="1">
        <v>-71.085851000000005</v>
      </c>
      <c r="O434" s="1">
        <v>42.348669999999998</v>
      </c>
      <c r="P434" s="1">
        <v>49497</v>
      </c>
      <c r="Q434" s="1">
        <v>68177</v>
      </c>
      <c r="R434" s="1">
        <v>68177</v>
      </c>
      <c r="S434" s="1">
        <v>68177</v>
      </c>
      <c r="T434" s="1">
        <v>68177</v>
      </c>
      <c r="U434" s="1">
        <v>52297</v>
      </c>
      <c r="V434" s="1">
        <v>52297</v>
      </c>
      <c r="W434" s="1">
        <v>2</v>
      </c>
      <c r="X434" s="1">
        <v>2</v>
      </c>
      <c r="Y434" s="1">
        <v>1</v>
      </c>
      <c r="Z434" s="1">
        <v>2</v>
      </c>
      <c r="AA434" s="1">
        <v>2</v>
      </c>
      <c r="AB434" s="1">
        <v>29</v>
      </c>
      <c r="AC434" s="1">
        <v>13473</v>
      </c>
      <c r="AD434" s="1" t="s">
        <v>123</v>
      </c>
      <c r="AE434" s="1" t="b">
        <v>0</v>
      </c>
      <c r="AF434" s="1" t="s">
        <v>1240</v>
      </c>
      <c r="AG434" s="1" t="s">
        <v>1241</v>
      </c>
      <c r="AH434" s="1" t="s">
        <v>550</v>
      </c>
      <c r="AI434" s="1" t="s">
        <v>1242</v>
      </c>
      <c r="AJ434" s="1" t="s">
        <v>138</v>
      </c>
      <c r="AK434" s="1" t="s">
        <v>79</v>
      </c>
      <c r="AL434" s="1" t="s">
        <v>36</v>
      </c>
      <c r="AM434" s="1" t="s">
        <v>100</v>
      </c>
      <c r="AN434" s="1" t="b">
        <v>0</v>
      </c>
      <c r="AO434" s="10" t="s">
        <v>1243</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t="b">
        <v>0</v>
      </c>
      <c r="BI434" s="1" t="b">
        <v>0</v>
      </c>
      <c r="BJ434" s="1">
        <v>11</v>
      </c>
      <c r="BK434" s="1" t="s">
        <v>117</v>
      </c>
      <c r="BL434" s="1">
        <v>295</v>
      </c>
      <c r="BM434" s="1">
        <v>295</v>
      </c>
      <c r="BN434" s="1">
        <v>0</v>
      </c>
      <c r="BO434" s="1" t="b">
        <v>0</v>
      </c>
    </row>
    <row r="435" spans="1:67" ht="15.75" customHeight="1">
      <c r="A435" s="1">
        <v>433</v>
      </c>
      <c r="B435" s="1">
        <v>447</v>
      </c>
      <c r="C435" s="1">
        <v>167358</v>
      </c>
      <c r="D435" s="1" t="s">
        <v>1230</v>
      </c>
      <c r="E435" s="1" t="s">
        <v>1231</v>
      </c>
      <c r="F435" s="1" t="s">
        <v>1150</v>
      </c>
      <c r="G435" s="1" t="s">
        <v>1151</v>
      </c>
      <c r="H435" s="1" t="s">
        <v>1232</v>
      </c>
      <c r="I435" s="1" t="s">
        <v>538</v>
      </c>
      <c r="J435" s="1" t="s">
        <v>539</v>
      </c>
      <c r="K435" s="8" t="s">
        <v>1233</v>
      </c>
      <c r="L435" s="1">
        <v>-71.088781999999995</v>
      </c>
      <c r="M435" s="1">
        <v>42.339991999999903</v>
      </c>
      <c r="N435" s="1">
        <v>-71.085851000000005</v>
      </c>
      <c r="O435" s="1">
        <v>42.348669999999998</v>
      </c>
      <c r="P435" s="1">
        <v>49497</v>
      </c>
      <c r="Q435" s="1">
        <v>68177</v>
      </c>
      <c r="R435" s="1">
        <v>68177</v>
      </c>
      <c r="S435" s="1">
        <v>68177</v>
      </c>
      <c r="T435" s="1">
        <v>68177</v>
      </c>
      <c r="U435" s="1">
        <v>52297</v>
      </c>
      <c r="V435" s="1">
        <v>52297</v>
      </c>
      <c r="W435" s="1">
        <v>2</v>
      </c>
      <c r="X435" s="1">
        <v>2</v>
      </c>
      <c r="Y435" s="1">
        <v>1</v>
      </c>
      <c r="Z435" s="1">
        <v>2</v>
      </c>
      <c r="AA435" s="1">
        <v>2</v>
      </c>
      <c r="AB435" s="1">
        <v>29</v>
      </c>
      <c r="AC435" s="1">
        <v>13473</v>
      </c>
      <c r="AD435" s="1" t="s">
        <v>123</v>
      </c>
      <c r="AE435" s="1" t="b">
        <v>0</v>
      </c>
      <c r="AF435" s="1" t="s">
        <v>1244</v>
      </c>
      <c r="AG435" s="1" t="s">
        <v>1245</v>
      </c>
      <c r="AH435" s="1" t="s">
        <v>204</v>
      </c>
      <c r="AI435" s="1" t="s">
        <v>1246</v>
      </c>
      <c r="AJ435" s="1" t="s">
        <v>78</v>
      </c>
      <c r="AK435" s="1" t="s">
        <v>79</v>
      </c>
      <c r="AL435" s="1" t="s">
        <v>36</v>
      </c>
      <c r="AM435" s="1" t="s">
        <v>100</v>
      </c>
      <c r="AN435" s="1" t="b">
        <v>0</v>
      </c>
      <c r="AO435" s="10" t="s">
        <v>1247</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t="b">
        <v>0</v>
      </c>
      <c r="BI435" s="1" t="b">
        <v>0</v>
      </c>
      <c r="BJ435" s="1">
        <v>11</v>
      </c>
      <c r="BK435" s="1" t="s">
        <v>78</v>
      </c>
      <c r="BL435" s="1">
        <v>295</v>
      </c>
      <c r="BM435" s="1">
        <v>295</v>
      </c>
      <c r="BN435" s="1">
        <v>0</v>
      </c>
      <c r="BO435" s="1" t="b">
        <v>0</v>
      </c>
    </row>
    <row r="436" spans="1:67" ht="15.75" customHeight="1">
      <c r="A436" s="1">
        <v>434</v>
      </c>
      <c r="B436" s="1">
        <v>448</v>
      </c>
      <c r="C436" s="1">
        <v>167358</v>
      </c>
      <c r="D436" s="1" t="s">
        <v>1230</v>
      </c>
      <c r="E436" s="1" t="s">
        <v>1231</v>
      </c>
      <c r="F436" s="1" t="s">
        <v>1150</v>
      </c>
      <c r="G436" s="1" t="s">
        <v>1151</v>
      </c>
      <c r="H436" s="1" t="s">
        <v>1232</v>
      </c>
      <c r="I436" s="1" t="s">
        <v>538</v>
      </c>
      <c r="J436" s="1" t="s">
        <v>539</v>
      </c>
      <c r="K436" s="8" t="s">
        <v>1233</v>
      </c>
      <c r="L436" s="1">
        <v>-71.088781999999995</v>
      </c>
      <c r="M436" s="1">
        <v>42.339991999999903</v>
      </c>
      <c r="N436" s="1">
        <v>-71.085851000000005</v>
      </c>
      <c r="O436" s="1">
        <v>42.348669999999998</v>
      </c>
      <c r="P436" s="1">
        <v>49497</v>
      </c>
      <c r="Q436" s="1">
        <v>68177</v>
      </c>
      <c r="R436" s="1">
        <v>68177</v>
      </c>
      <c r="S436" s="1">
        <v>68177</v>
      </c>
      <c r="T436" s="1">
        <v>68177</v>
      </c>
      <c r="U436" s="1">
        <v>52297</v>
      </c>
      <c r="V436" s="1">
        <v>52297</v>
      </c>
      <c r="W436" s="1">
        <v>2</v>
      </c>
      <c r="X436" s="1">
        <v>2</v>
      </c>
      <c r="Y436" s="1">
        <v>1</v>
      </c>
      <c r="Z436" s="1">
        <v>2</v>
      </c>
      <c r="AA436" s="1">
        <v>2</v>
      </c>
      <c r="AB436" s="1">
        <v>29</v>
      </c>
      <c r="AC436" s="1">
        <v>13473</v>
      </c>
      <c r="AD436" s="1" t="s">
        <v>123</v>
      </c>
      <c r="AE436" s="1" t="b">
        <v>0</v>
      </c>
      <c r="AF436" s="1" t="s">
        <v>1234</v>
      </c>
      <c r="AG436" s="1" t="s">
        <v>89</v>
      </c>
      <c r="AH436" s="1" t="s">
        <v>159</v>
      </c>
      <c r="AI436" s="1" t="s">
        <v>532</v>
      </c>
      <c r="AJ436" s="1" t="s">
        <v>89</v>
      </c>
      <c r="AK436" s="1" t="s">
        <v>83</v>
      </c>
      <c r="AL436" s="1" t="s">
        <v>110</v>
      </c>
      <c r="AM436" s="1" t="s">
        <v>100</v>
      </c>
      <c r="AN436" s="1" t="b">
        <v>0</v>
      </c>
      <c r="AO436" s="10" t="s">
        <v>1248</v>
      </c>
      <c r="AP436" s="1">
        <v>1</v>
      </c>
      <c r="AQ436" s="1">
        <v>0</v>
      </c>
      <c r="AR436" s="1">
        <v>0</v>
      </c>
      <c r="AS436" s="1">
        <v>0</v>
      </c>
      <c r="AT436" s="1">
        <v>0</v>
      </c>
      <c r="AU436" s="1">
        <v>0</v>
      </c>
      <c r="AV436" s="1">
        <v>0</v>
      </c>
      <c r="AW436" s="1">
        <v>0</v>
      </c>
      <c r="AX436" s="1">
        <v>0</v>
      </c>
      <c r="AY436" s="1">
        <v>0</v>
      </c>
      <c r="AZ436" s="1">
        <v>0</v>
      </c>
      <c r="BA436" s="1">
        <v>0</v>
      </c>
      <c r="BB436" s="1">
        <v>0</v>
      </c>
      <c r="BC436" s="1">
        <v>0</v>
      </c>
      <c r="BD436" s="1">
        <v>1</v>
      </c>
      <c r="BE436" s="1">
        <v>0</v>
      </c>
      <c r="BF436" s="1">
        <v>0</v>
      </c>
      <c r="BG436" s="1">
        <v>0</v>
      </c>
      <c r="BH436" s="1" t="b">
        <v>0</v>
      </c>
      <c r="BI436" s="1" t="b">
        <v>0</v>
      </c>
      <c r="BJ436" s="1">
        <v>11</v>
      </c>
      <c r="BK436" s="1" t="s">
        <v>89</v>
      </c>
      <c r="BL436" s="1">
        <v>295</v>
      </c>
      <c r="BM436" s="1">
        <v>295</v>
      </c>
      <c r="BN436" s="1">
        <v>0</v>
      </c>
      <c r="BO436" s="1" t="b">
        <v>0</v>
      </c>
    </row>
    <row r="437" spans="1:67" ht="15.75" customHeight="1">
      <c r="A437" s="1">
        <v>435</v>
      </c>
      <c r="B437" s="1">
        <v>449</v>
      </c>
      <c r="C437" s="1">
        <v>167358</v>
      </c>
      <c r="D437" s="1" t="s">
        <v>1230</v>
      </c>
      <c r="E437" s="1" t="s">
        <v>1231</v>
      </c>
      <c r="F437" s="1" t="s">
        <v>1150</v>
      </c>
      <c r="G437" s="1" t="s">
        <v>1151</v>
      </c>
      <c r="H437" s="1" t="s">
        <v>1232</v>
      </c>
      <c r="I437" s="1" t="s">
        <v>538</v>
      </c>
      <c r="J437" s="1" t="s">
        <v>539</v>
      </c>
      <c r="K437" s="8" t="s">
        <v>1233</v>
      </c>
      <c r="L437" s="1">
        <v>-71.088781999999995</v>
      </c>
      <c r="M437" s="1">
        <v>42.339991999999903</v>
      </c>
      <c r="N437" s="1">
        <v>-71.085851000000005</v>
      </c>
      <c r="O437" s="1">
        <v>42.348669999999998</v>
      </c>
      <c r="P437" s="1">
        <v>49497</v>
      </c>
      <c r="Q437" s="1">
        <v>68177</v>
      </c>
      <c r="R437" s="1">
        <v>68177</v>
      </c>
      <c r="S437" s="1">
        <v>68177</v>
      </c>
      <c r="T437" s="1">
        <v>68177</v>
      </c>
      <c r="U437" s="1">
        <v>52297</v>
      </c>
      <c r="V437" s="1">
        <v>52297</v>
      </c>
      <c r="W437" s="1">
        <v>2</v>
      </c>
      <c r="X437" s="1">
        <v>2</v>
      </c>
      <c r="Y437" s="1">
        <v>1</v>
      </c>
      <c r="Z437" s="1">
        <v>2</v>
      </c>
      <c r="AA437" s="1">
        <v>2</v>
      </c>
      <c r="AB437" s="1">
        <v>29</v>
      </c>
      <c r="AC437" s="1">
        <v>13473</v>
      </c>
      <c r="AD437" s="1" t="s">
        <v>123</v>
      </c>
      <c r="AE437" s="1" t="b">
        <v>0</v>
      </c>
      <c r="AF437" s="1" t="s">
        <v>1240</v>
      </c>
      <c r="AG437" s="1" t="s">
        <v>1241</v>
      </c>
      <c r="AH437" s="1" t="s">
        <v>550</v>
      </c>
      <c r="AI437" s="1" t="s">
        <v>1249</v>
      </c>
      <c r="AJ437" s="1" t="s">
        <v>135</v>
      </c>
      <c r="AK437" s="1" t="s">
        <v>83</v>
      </c>
      <c r="AL437" s="1" t="s">
        <v>36</v>
      </c>
      <c r="AM437" s="1" t="s">
        <v>296</v>
      </c>
      <c r="AN437" s="1" t="b">
        <v>0</v>
      </c>
      <c r="AO437" s="10" t="s">
        <v>1250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t="b">
        <v>1</v>
      </c>
      <c r="BI437" s="1" t="b">
        <v>0</v>
      </c>
      <c r="BJ437" s="1">
        <v>11</v>
      </c>
      <c r="BK437" s="1" t="s">
        <v>117</v>
      </c>
      <c r="BL437" s="1">
        <v>295</v>
      </c>
      <c r="BM437" s="1">
        <v>295</v>
      </c>
      <c r="BN437" s="1">
        <v>0</v>
      </c>
      <c r="BO437" s="1" t="b">
        <v>0</v>
      </c>
    </row>
    <row r="438" spans="1:67" ht="15.75" customHeight="1">
      <c r="A438" s="1">
        <v>436</v>
      </c>
      <c r="B438" s="1">
        <v>450</v>
      </c>
      <c r="C438" s="1">
        <v>167358</v>
      </c>
      <c r="D438" s="1" t="s">
        <v>1230</v>
      </c>
      <c r="E438" s="1" t="s">
        <v>1231</v>
      </c>
      <c r="F438" s="1" t="s">
        <v>1150</v>
      </c>
      <c r="G438" s="1" t="s">
        <v>1151</v>
      </c>
      <c r="H438" s="1" t="s">
        <v>1232</v>
      </c>
      <c r="I438" s="1" t="s">
        <v>538</v>
      </c>
      <c r="J438" s="1" t="s">
        <v>539</v>
      </c>
      <c r="K438" s="8" t="s">
        <v>1233</v>
      </c>
      <c r="L438" s="1">
        <v>-71.088781999999995</v>
      </c>
      <c r="M438" s="1">
        <v>42.339991999999903</v>
      </c>
      <c r="N438" s="1">
        <v>-71.085851000000005</v>
      </c>
      <c r="O438" s="1">
        <v>42.348669999999998</v>
      </c>
      <c r="P438" s="1">
        <v>49497</v>
      </c>
      <c r="Q438" s="1">
        <v>68177</v>
      </c>
      <c r="R438" s="1">
        <v>68177</v>
      </c>
      <c r="S438" s="1">
        <v>68177</v>
      </c>
      <c r="T438" s="1">
        <v>68177</v>
      </c>
      <c r="U438" s="1">
        <v>52297</v>
      </c>
      <c r="V438" s="1">
        <v>52297</v>
      </c>
      <c r="W438" s="1">
        <v>2</v>
      </c>
      <c r="X438" s="1">
        <v>2</v>
      </c>
      <c r="Y438" s="1">
        <v>1</v>
      </c>
      <c r="Z438" s="1">
        <v>2</v>
      </c>
      <c r="AA438" s="1">
        <v>2</v>
      </c>
      <c r="AB438" s="1">
        <v>29</v>
      </c>
      <c r="AC438" s="1">
        <v>13473</v>
      </c>
      <c r="AD438" s="1" t="s">
        <v>123</v>
      </c>
      <c r="AE438" s="1" t="b">
        <v>0</v>
      </c>
      <c r="AF438" s="1" t="s">
        <v>1240</v>
      </c>
      <c r="AG438" s="1" t="s">
        <v>1241</v>
      </c>
      <c r="AH438" s="1" t="s">
        <v>550</v>
      </c>
      <c r="AI438" s="1" t="s">
        <v>1251</v>
      </c>
      <c r="AJ438" s="1" t="s">
        <v>114</v>
      </c>
      <c r="AK438" s="1" t="s">
        <v>83</v>
      </c>
      <c r="AL438" s="1" t="s">
        <v>115</v>
      </c>
      <c r="AM438" s="1" t="s">
        <v>100</v>
      </c>
      <c r="AN438" s="1" t="b">
        <v>0</v>
      </c>
      <c r="AO438" s="10" t="s">
        <v>1252</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t="b">
        <v>0</v>
      </c>
      <c r="BI438" s="1" t="b">
        <v>0</v>
      </c>
      <c r="BJ438" s="1">
        <v>11</v>
      </c>
      <c r="BK438" s="1" t="s">
        <v>117</v>
      </c>
      <c r="BL438" s="1">
        <v>295</v>
      </c>
      <c r="BM438" s="1">
        <v>295</v>
      </c>
      <c r="BN438" s="1">
        <v>0</v>
      </c>
      <c r="BO438" s="1" t="b">
        <v>0</v>
      </c>
    </row>
    <row r="439" spans="1:67" ht="15.75" customHeight="1">
      <c r="A439" s="1">
        <v>437</v>
      </c>
      <c r="B439" s="1">
        <v>451</v>
      </c>
      <c r="C439" s="1">
        <v>167358</v>
      </c>
      <c r="D439" s="1" t="s">
        <v>1230</v>
      </c>
      <c r="E439" s="1" t="s">
        <v>1231</v>
      </c>
      <c r="F439" s="1" t="s">
        <v>1150</v>
      </c>
      <c r="G439" s="1" t="s">
        <v>1151</v>
      </c>
      <c r="H439" s="1" t="s">
        <v>1232</v>
      </c>
      <c r="I439" s="1" t="s">
        <v>538</v>
      </c>
      <c r="J439" s="1" t="s">
        <v>539</v>
      </c>
      <c r="K439" s="8" t="s">
        <v>1233</v>
      </c>
      <c r="L439" s="1">
        <v>-71.088781999999995</v>
      </c>
      <c r="M439" s="1">
        <v>42.339991999999903</v>
      </c>
      <c r="N439" s="1">
        <v>-71.085851000000005</v>
      </c>
      <c r="O439" s="1">
        <v>42.348669999999998</v>
      </c>
      <c r="P439" s="1">
        <v>49497</v>
      </c>
      <c r="Q439" s="1">
        <v>68177</v>
      </c>
      <c r="R439" s="1">
        <v>68177</v>
      </c>
      <c r="S439" s="1">
        <v>68177</v>
      </c>
      <c r="T439" s="1">
        <v>68177</v>
      </c>
      <c r="U439" s="1">
        <v>52297</v>
      </c>
      <c r="V439" s="1">
        <v>52297</v>
      </c>
      <c r="W439" s="1">
        <v>2</v>
      </c>
      <c r="X439" s="1">
        <v>2</v>
      </c>
      <c r="Y439" s="1">
        <v>1</v>
      </c>
      <c r="Z439" s="1">
        <v>2</v>
      </c>
      <c r="AA439" s="1">
        <v>2</v>
      </c>
      <c r="AB439" s="1">
        <v>29</v>
      </c>
      <c r="AC439" s="1">
        <v>13473</v>
      </c>
      <c r="AD439" s="1" t="s">
        <v>123</v>
      </c>
      <c r="AE439" s="1" t="b">
        <v>0</v>
      </c>
      <c r="AF439" s="1" t="s">
        <v>638</v>
      </c>
      <c r="AG439" s="1" t="s">
        <v>1253</v>
      </c>
      <c r="AH439" s="1" t="s">
        <v>550</v>
      </c>
      <c r="AI439" s="1" t="s">
        <v>1254</v>
      </c>
      <c r="AJ439" s="1" t="s">
        <v>114</v>
      </c>
      <c r="AK439" s="1" t="s">
        <v>83</v>
      </c>
      <c r="AL439" s="1" t="s">
        <v>115</v>
      </c>
      <c r="AM439" s="1" t="s">
        <v>100</v>
      </c>
      <c r="AN439" s="1" t="b">
        <v>0</v>
      </c>
      <c r="AO439" s="10" t="s">
        <v>1255</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t="b">
        <v>0</v>
      </c>
      <c r="BI439" s="1" t="b">
        <v>0</v>
      </c>
      <c r="BJ439" s="1">
        <v>11</v>
      </c>
      <c r="BK439" s="1" t="s">
        <v>117</v>
      </c>
      <c r="BL439" s="1">
        <v>295</v>
      </c>
      <c r="BM439" s="1">
        <v>295</v>
      </c>
      <c r="BN439" s="1">
        <v>0</v>
      </c>
      <c r="BO439" s="1" t="b">
        <v>0</v>
      </c>
    </row>
    <row r="440" spans="1:67" ht="15.75" customHeight="1">
      <c r="A440" s="1">
        <v>438</v>
      </c>
      <c r="B440" s="1">
        <v>452</v>
      </c>
      <c r="C440" s="1">
        <v>167358</v>
      </c>
      <c r="D440" s="1" t="s">
        <v>1230</v>
      </c>
      <c r="E440" s="1" t="s">
        <v>1231</v>
      </c>
      <c r="F440" s="1" t="s">
        <v>1150</v>
      </c>
      <c r="G440" s="1" t="s">
        <v>1151</v>
      </c>
      <c r="H440" s="1" t="s">
        <v>1232</v>
      </c>
      <c r="I440" s="1" t="s">
        <v>538</v>
      </c>
      <c r="J440" s="1" t="s">
        <v>539</v>
      </c>
      <c r="K440" s="8" t="s">
        <v>1233</v>
      </c>
      <c r="L440" s="1">
        <v>-71.088781999999995</v>
      </c>
      <c r="M440" s="1">
        <v>42.339991999999903</v>
      </c>
      <c r="N440" s="1">
        <v>-71.085851000000005</v>
      </c>
      <c r="O440" s="1">
        <v>42.348669999999998</v>
      </c>
      <c r="P440" s="1">
        <v>49497</v>
      </c>
      <c r="Q440" s="1">
        <v>68177</v>
      </c>
      <c r="R440" s="1">
        <v>68177</v>
      </c>
      <c r="S440" s="1">
        <v>68177</v>
      </c>
      <c r="T440" s="1">
        <v>68177</v>
      </c>
      <c r="U440" s="1">
        <v>52297</v>
      </c>
      <c r="V440" s="1">
        <v>52297</v>
      </c>
      <c r="W440" s="1">
        <v>2</v>
      </c>
      <c r="X440" s="1">
        <v>2</v>
      </c>
      <c r="Y440" s="1">
        <v>1</v>
      </c>
      <c r="Z440" s="1">
        <v>2</v>
      </c>
      <c r="AA440" s="1">
        <v>2</v>
      </c>
      <c r="AB440" s="1">
        <v>29</v>
      </c>
      <c r="AC440" s="1">
        <v>13473</v>
      </c>
      <c r="AD440" s="1" t="s">
        <v>123</v>
      </c>
      <c r="AE440" s="1" t="b">
        <v>0</v>
      </c>
      <c r="AF440" s="1" t="s">
        <v>1234</v>
      </c>
      <c r="AG440" s="1" t="s">
        <v>89</v>
      </c>
      <c r="AH440" s="1" t="s">
        <v>159</v>
      </c>
      <c r="AI440" s="1" t="s">
        <v>1256</v>
      </c>
      <c r="AJ440" s="1" t="s">
        <v>141</v>
      </c>
      <c r="AK440" s="1" t="s">
        <v>83</v>
      </c>
      <c r="AL440" s="1" t="s">
        <v>115</v>
      </c>
      <c r="AM440" s="1" t="s">
        <v>100</v>
      </c>
      <c r="AN440" s="1" t="b">
        <v>0</v>
      </c>
      <c r="AO440" s="10" t="s">
        <v>1257</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t="b">
        <v>0</v>
      </c>
      <c r="BI440" s="1" t="b">
        <v>0</v>
      </c>
      <c r="BJ440" s="1">
        <v>11</v>
      </c>
      <c r="BK440" s="1" t="s">
        <v>117</v>
      </c>
      <c r="BL440" s="1">
        <v>295</v>
      </c>
      <c r="BM440" s="1">
        <v>295</v>
      </c>
      <c r="BN440" s="1">
        <v>0</v>
      </c>
      <c r="BO440" s="1" t="b">
        <v>0</v>
      </c>
    </row>
    <row r="441" spans="1:67" ht="15.75" customHeight="1">
      <c r="A441" s="1">
        <v>439</v>
      </c>
      <c r="B441" s="1">
        <v>668</v>
      </c>
      <c r="C441" s="1">
        <v>168148</v>
      </c>
      <c r="D441" s="1" t="s">
        <v>1258</v>
      </c>
      <c r="F441" s="1" t="s">
        <v>1259</v>
      </c>
      <c r="G441" s="1" t="s">
        <v>1151</v>
      </c>
      <c r="H441" s="1" t="s">
        <v>1260</v>
      </c>
      <c r="I441" s="1" t="s">
        <v>538</v>
      </c>
      <c r="J441" s="1" t="s">
        <v>539</v>
      </c>
      <c r="K441" s="8" t="s">
        <v>1261</v>
      </c>
      <c r="L441" s="1">
        <v>-71.120316000000003</v>
      </c>
      <c r="M441" s="1">
        <v>42.408465</v>
      </c>
      <c r="N441" s="1">
        <v>-71.088781999999995</v>
      </c>
      <c r="O441" s="1">
        <v>42.339991999999903</v>
      </c>
      <c r="P441" s="1">
        <v>54318</v>
      </c>
      <c r="Q441" s="1">
        <v>70600</v>
      </c>
      <c r="R441" s="1">
        <v>70600</v>
      </c>
      <c r="S441" s="1">
        <v>70600</v>
      </c>
      <c r="T441" s="1">
        <v>70600</v>
      </c>
      <c r="U441" s="1">
        <v>62500</v>
      </c>
      <c r="V441" s="1">
        <v>62500</v>
      </c>
      <c r="W441" s="1">
        <v>2</v>
      </c>
      <c r="X441" s="1">
        <v>2</v>
      </c>
      <c r="Y441" s="1">
        <v>1</v>
      </c>
      <c r="Z441" s="1">
        <v>2</v>
      </c>
      <c r="AA441" s="1">
        <v>2</v>
      </c>
      <c r="AB441" s="1">
        <v>14</v>
      </c>
      <c r="AC441" s="1">
        <v>5508</v>
      </c>
      <c r="AD441" s="1" t="s">
        <v>123</v>
      </c>
      <c r="AE441" s="1" t="b">
        <v>0</v>
      </c>
      <c r="AF441" s="1" t="s">
        <v>1262</v>
      </c>
      <c r="AG441" s="1" t="s">
        <v>1263</v>
      </c>
      <c r="AH441" s="1" t="s">
        <v>104</v>
      </c>
      <c r="AI441" s="1" t="s">
        <v>1264</v>
      </c>
      <c r="AJ441" s="1" t="s">
        <v>78</v>
      </c>
      <c r="AK441" s="1" t="s">
        <v>79</v>
      </c>
      <c r="AL441" s="1" t="s">
        <v>36</v>
      </c>
      <c r="AM441" s="1" t="s">
        <v>80</v>
      </c>
      <c r="AN441" s="1" t="b">
        <v>0</v>
      </c>
      <c r="AO441" s="10" t="s">
        <v>1265</v>
      </c>
      <c r="AP441" s="1">
        <v>0</v>
      </c>
      <c r="AQ441" s="1">
        <v>0</v>
      </c>
      <c r="AR441" s="1">
        <v>0</v>
      </c>
      <c r="AS441" s="1">
        <v>6</v>
      </c>
      <c r="AT441" s="1">
        <v>1</v>
      </c>
      <c r="AU441" s="1">
        <v>1</v>
      </c>
      <c r="AV441" s="1">
        <v>1</v>
      </c>
      <c r="AW441" s="1">
        <v>0</v>
      </c>
      <c r="AX441" s="1">
        <v>0</v>
      </c>
      <c r="AY441" s="1">
        <v>0</v>
      </c>
      <c r="AZ441" s="1">
        <v>0</v>
      </c>
      <c r="BA441" s="1">
        <v>1</v>
      </c>
      <c r="BB441" s="1">
        <v>0</v>
      </c>
      <c r="BC441" s="1">
        <v>0</v>
      </c>
      <c r="BD441" s="1">
        <v>0</v>
      </c>
      <c r="BE441" s="1">
        <v>0</v>
      </c>
      <c r="BF441" s="1">
        <v>0</v>
      </c>
      <c r="BG441" s="1">
        <v>2</v>
      </c>
      <c r="BH441" s="1" t="b">
        <v>1</v>
      </c>
      <c r="BI441" s="1" t="b">
        <v>0</v>
      </c>
      <c r="BJ441" s="1">
        <v>4</v>
      </c>
      <c r="BK441" s="1" t="s">
        <v>78</v>
      </c>
      <c r="BL441" s="1">
        <v>295</v>
      </c>
      <c r="BM441" s="1">
        <v>295</v>
      </c>
      <c r="BN441" s="1">
        <v>6</v>
      </c>
      <c r="BO441" s="1" t="b">
        <v>1</v>
      </c>
    </row>
    <row r="442" spans="1:67" ht="15.75" customHeight="1">
      <c r="A442" s="1">
        <v>440</v>
      </c>
      <c r="B442" s="1">
        <v>669</v>
      </c>
      <c r="C442" s="1">
        <v>168148</v>
      </c>
      <c r="D442" s="1" t="s">
        <v>1258</v>
      </c>
      <c r="F442" s="1" t="s">
        <v>1259</v>
      </c>
      <c r="G442" s="1" t="s">
        <v>1151</v>
      </c>
      <c r="H442" s="1" t="s">
        <v>1260</v>
      </c>
      <c r="I442" s="1" t="s">
        <v>538</v>
      </c>
      <c r="J442" s="1" t="s">
        <v>539</v>
      </c>
      <c r="K442" s="8" t="s">
        <v>1261</v>
      </c>
      <c r="L442" s="1">
        <v>-71.120316000000003</v>
      </c>
      <c r="M442" s="1">
        <v>42.408465</v>
      </c>
      <c r="N442" s="1">
        <v>-71.088781999999995</v>
      </c>
      <c r="O442" s="1">
        <v>42.339991999999903</v>
      </c>
      <c r="P442" s="1">
        <v>54318</v>
      </c>
      <c r="Q442" s="1">
        <v>70600</v>
      </c>
      <c r="R442" s="1">
        <v>70600</v>
      </c>
      <c r="S442" s="1">
        <v>70600</v>
      </c>
      <c r="T442" s="1">
        <v>70600</v>
      </c>
      <c r="U442" s="1">
        <v>62500</v>
      </c>
      <c r="V442" s="1">
        <v>62500</v>
      </c>
      <c r="W442" s="1">
        <v>2</v>
      </c>
      <c r="X442" s="1">
        <v>2</v>
      </c>
      <c r="Y442" s="1">
        <v>1</v>
      </c>
      <c r="Z442" s="1">
        <v>2</v>
      </c>
      <c r="AA442" s="1">
        <v>2</v>
      </c>
      <c r="AB442" s="1">
        <v>14</v>
      </c>
      <c r="AC442" s="1">
        <v>5508</v>
      </c>
      <c r="AD442" s="1" t="s">
        <v>123</v>
      </c>
      <c r="AE442" s="1" t="b">
        <v>0</v>
      </c>
      <c r="AF442" s="1" t="s">
        <v>1262</v>
      </c>
      <c r="AG442" s="1" t="s">
        <v>1263</v>
      </c>
      <c r="AH442" s="1" t="s">
        <v>104</v>
      </c>
      <c r="AI442" s="1" t="s">
        <v>1266</v>
      </c>
      <c r="AJ442" s="1" t="s">
        <v>78</v>
      </c>
      <c r="AK442" s="1" t="s">
        <v>79</v>
      </c>
      <c r="AL442" s="1" t="s">
        <v>36</v>
      </c>
      <c r="AM442" s="1" t="s">
        <v>80</v>
      </c>
      <c r="AN442" s="1" t="b">
        <v>0</v>
      </c>
      <c r="AO442" s="10" t="s">
        <v>1267</v>
      </c>
      <c r="AP442" s="1">
        <v>1</v>
      </c>
      <c r="AQ442" s="1">
        <v>0</v>
      </c>
      <c r="AR442" s="1">
        <v>0</v>
      </c>
      <c r="AS442" s="1">
        <v>3</v>
      </c>
      <c r="AT442" s="1">
        <v>0</v>
      </c>
      <c r="AU442" s="1">
        <v>0</v>
      </c>
      <c r="AV442" s="1">
        <v>1</v>
      </c>
      <c r="AW442" s="1">
        <v>0</v>
      </c>
      <c r="AX442" s="1">
        <v>0</v>
      </c>
      <c r="AY442" s="1">
        <v>0</v>
      </c>
      <c r="AZ442" s="1">
        <v>0</v>
      </c>
      <c r="BA442" s="1">
        <v>1</v>
      </c>
      <c r="BB442" s="1">
        <v>2</v>
      </c>
      <c r="BC442" s="1">
        <v>0</v>
      </c>
      <c r="BD442" s="1">
        <v>0</v>
      </c>
      <c r="BE442" s="1">
        <v>0</v>
      </c>
      <c r="BF442" s="1">
        <v>0</v>
      </c>
      <c r="BG442" s="1">
        <v>2</v>
      </c>
      <c r="BH442" s="1" t="b">
        <v>1</v>
      </c>
      <c r="BI442" s="1" t="b">
        <v>0</v>
      </c>
      <c r="BJ442" s="1">
        <v>4</v>
      </c>
      <c r="BK442" s="1" t="s">
        <v>78</v>
      </c>
      <c r="BL442" s="1">
        <v>295</v>
      </c>
      <c r="BM442" s="1">
        <v>295</v>
      </c>
      <c r="BN442" s="1">
        <v>3</v>
      </c>
      <c r="BO442" s="1" t="b">
        <v>1</v>
      </c>
    </row>
    <row r="443" spans="1:67" ht="15.75" customHeight="1">
      <c r="A443" s="1">
        <v>441</v>
      </c>
      <c r="B443" s="1">
        <v>670</v>
      </c>
      <c r="C443" s="1">
        <v>168148</v>
      </c>
      <c r="D443" s="1" t="s">
        <v>1258</v>
      </c>
      <c r="F443" s="1" t="s">
        <v>1259</v>
      </c>
      <c r="G443" s="1" t="s">
        <v>1151</v>
      </c>
      <c r="H443" s="1" t="s">
        <v>1260</v>
      </c>
      <c r="I443" s="1" t="s">
        <v>538</v>
      </c>
      <c r="J443" s="1" t="s">
        <v>539</v>
      </c>
      <c r="K443" s="8" t="s">
        <v>1261</v>
      </c>
      <c r="L443" s="1">
        <v>-71.120316000000003</v>
      </c>
      <c r="M443" s="1">
        <v>42.408465</v>
      </c>
      <c r="N443" s="1">
        <v>-71.088781999999995</v>
      </c>
      <c r="O443" s="1">
        <v>42.339991999999903</v>
      </c>
      <c r="P443" s="1">
        <v>54318</v>
      </c>
      <c r="Q443" s="1">
        <v>70600</v>
      </c>
      <c r="R443" s="1">
        <v>70600</v>
      </c>
      <c r="S443" s="1">
        <v>70600</v>
      </c>
      <c r="T443" s="1">
        <v>70600</v>
      </c>
      <c r="U443" s="1">
        <v>62500</v>
      </c>
      <c r="V443" s="1">
        <v>62500</v>
      </c>
      <c r="W443" s="1">
        <v>2</v>
      </c>
      <c r="X443" s="1">
        <v>2</v>
      </c>
      <c r="Y443" s="1">
        <v>1</v>
      </c>
      <c r="Z443" s="1">
        <v>2</v>
      </c>
      <c r="AA443" s="1">
        <v>2</v>
      </c>
      <c r="AB443" s="1">
        <v>14</v>
      </c>
      <c r="AC443" s="1">
        <v>5508</v>
      </c>
      <c r="AD443" s="1" t="s">
        <v>123</v>
      </c>
      <c r="AE443" s="1" t="b">
        <v>0</v>
      </c>
      <c r="AF443" s="1" t="s">
        <v>1262</v>
      </c>
      <c r="AG443" s="1" t="s">
        <v>1263</v>
      </c>
      <c r="AH443" s="1" t="s">
        <v>104</v>
      </c>
      <c r="AI443" s="1" t="s">
        <v>1268</v>
      </c>
      <c r="AJ443" s="1" t="s">
        <v>78</v>
      </c>
      <c r="AK443" s="1" t="s">
        <v>79</v>
      </c>
      <c r="AL443" s="9" t="s">
        <v>99</v>
      </c>
      <c r="AM443" s="1" t="s">
        <v>100</v>
      </c>
      <c r="AN443" s="1" t="b">
        <v>0</v>
      </c>
      <c r="AO443" s="10" t="s">
        <v>1269</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t="b">
        <v>0</v>
      </c>
      <c r="BI443" s="1" t="b">
        <v>0</v>
      </c>
      <c r="BJ443" s="1">
        <v>4</v>
      </c>
      <c r="BK443" s="1" t="s">
        <v>78</v>
      </c>
      <c r="BL443" s="1">
        <v>295</v>
      </c>
      <c r="BM443" s="1">
        <v>295</v>
      </c>
      <c r="BN443" s="1">
        <v>0</v>
      </c>
      <c r="BO443" s="1" t="b">
        <v>0</v>
      </c>
    </row>
    <row r="444" spans="1:67" ht="15.75" customHeight="1">
      <c r="A444" s="1">
        <v>442</v>
      </c>
      <c r="B444" s="1">
        <v>671</v>
      </c>
      <c r="C444" s="1">
        <v>168148</v>
      </c>
      <c r="D444" s="1" t="s">
        <v>1258</v>
      </c>
      <c r="F444" s="1" t="s">
        <v>1259</v>
      </c>
      <c r="G444" s="1" t="s">
        <v>1151</v>
      </c>
      <c r="H444" s="1" t="s">
        <v>1260</v>
      </c>
      <c r="I444" s="1" t="s">
        <v>538</v>
      </c>
      <c r="J444" s="1" t="s">
        <v>539</v>
      </c>
      <c r="K444" s="8" t="s">
        <v>1261</v>
      </c>
      <c r="L444" s="1">
        <v>-71.120316000000003</v>
      </c>
      <c r="M444" s="1">
        <v>42.408465</v>
      </c>
      <c r="N444" s="1">
        <v>-71.088781999999995</v>
      </c>
      <c r="O444" s="1">
        <v>42.339991999999903</v>
      </c>
      <c r="P444" s="1">
        <v>54318</v>
      </c>
      <c r="Q444" s="1">
        <v>70600</v>
      </c>
      <c r="R444" s="1">
        <v>70600</v>
      </c>
      <c r="S444" s="1">
        <v>70600</v>
      </c>
      <c r="T444" s="1">
        <v>70600</v>
      </c>
      <c r="U444" s="1">
        <v>62500</v>
      </c>
      <c r="V444" s="1">
        <v>62500</v>
      </c>
      <c r="W444" s="1">
        <v>2</v>
      </c>
      <c r="X444" s="1">
        <v>2</v>
      </c>
      <c r="Y444" s="1">
        <v>1</v>
      </c>
      <c r="Z444" s="1">
        <v>2</v>
      </c>
      <c r="AA444" s="1">
        <v>2</v>
      </c>
      <c r="AB444" s="1">
        <v>14</v>
      </c>
      <c r="AC444" s="1">
        <v>5508</v>
      </c>
      <c r="AD444" s="1" t="s">
        <v>123</v>
      </c>
      <c r="AE444" s="1" t="b">
        <v>0</v>
      </c>
      <c r="AF444" s="1" t="s">
        <v>1262</v>
      </c>
      <c r="AG444" s="1" t="s">
        <v>1263</v>
      </c>
      <c r="AH444" s="1" t="s">
        <v>104</v>
      </c>
      <c r="AI444" s="1" t="s">
        <v>1270</v>
      </c>
      <c r="AJ444" s="1" t="s">
        <v>138</v>
      </c>
      <c r="AK444" s="1" t="s">
        <v>79</v>
      </c>
      <c r="AL444" s="1" t="s">
        <v>36</v>
      </c>
      <c r="AM444" s="1" t="s">
        <v>100</v>
      </c>
      <c r="AN444" s="1" t="b">
        <v>0</v>
      </c>
      <c r="AO444" s="10" t="s">
        <v>1271</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0</v>
      </c>
      <c r="BG444" s="1">
        <v>0</v>
      </c>
      <c r="BH444" s="1" t="b">
        <v>0</v>
      </c>
      <c r="BI444" s="1" t="b">
        <v>0</v>
      </c>
      <c r="BJ444" s="1">
        <v>4</v>
      </c>
      <c r="BK444" s="1" t="s">
        <v>117</v>
      </c>
      <c r="BL444" s="1">
        <v>295</v>
      </c>
      <c r="BM444" s="1">
        <v>295</v>
      </c>
      <c r="BN444" s="1">
        <v>0</v>
      </c>
      <c r="BO444" s="1" t="b">
        <v>0</v>
      </c>
    </row>
    <row r="445" spans="1:67" ht="15.75" customHeight="1">
      <c r="A445" s="1">
        <v>443</v>
      </c>
      <c r="B445" s="1">
        <v>864</v>
      </c>
      <c r="C445" s="1">
        <v>166629</v>
      </c>
      <c r="D445" s="1" t="s">
        <v>1272</v>
      </c>
      <c r="E445" s="1" t="s">
        <v>1273</v>
      </c>
      <c r="F445" s="1" t="s">
        <v>1274</v>
      </c>
      <c r="G445" s="1" t="s">
        <v>1151</v>
      </c>
      <c r="H445" s="1">
        <v>1003</v>
      </c>
      <c r="I445" s="1" t="s">
        <v>538</v>
      </c>
      <c r="J445" s="1" t="s">
        <v>539</v>
      </c>
      <c r="K445" s="8" t="s">
        <v>1275</v>
      </c>
      <c r="L445" s="1">
        <v>-72.526728000000006</v>
      </c>
      <c r="M445" s="1">
        <v>42.385998999999998</v>
      </c>
      <c r="N445" s="1">
        <v>-72.526728000000006</v>
      </c>
      <c r="O445" s="1">
        <v>42.385998999999998</v>
      </c>
      <c r="P445" s="1">
        <v>15411</v>
      </c>
      <c r="Q445" s="1">
        <v>30069</v>
      </c>
      <c r="R445" s="1">
        <v>48135</v>
      </c>
      <c r="S445" s="1">
        <v>30069</v>
      </c>
      <c r="T445" s="1">
        <v>48135</v>
      </c>
      <c r="U445" s="1">
        <v>19811</v>
      </c>
      <c r="V445" s="1">
        <v>37877</v>
      </c>
      <c r="W445" s="1">
        <v>2</v>
      </c>
      <c r="X445" s="1">
        <v>2</v>
      </c>
      <c r="Y445" s="1">
        <v>1</v>
      </c>
      <c r="Z445" s="1">
        <v>1</v>
      </c>
      <c r="AA445" s="1">
        <v>1</v>
      </c>
      <c r="AB445" s="1">
        <v>60</v>
      </c>
      <c r="AC445" s="1">
        <v>23373</v>
      </c>
      <c r="AD445" s="1" t="s">
        <v>73</v>
      </c>
      <c r="AE445" s="1" t="b">
        <v>1</v>
      </c>
      <c r="AF445" s="1" t="s">
        <v>1276</v>
      </c>
      <c r="AG445" s="1" t="s">
        <v>1277</v>
      </c>
      <c r="AH445" s="1" t="s">
        <v>204</v>
      </c>
      <c r="AI445" s="1" t="s">
        <v>95</v>
      </c>
      <c r="AJ445" s="1" t="s">
        <v>94</v>
      </c>
      <c r="AK445" s="1" t="s">
        <v>79</v>
      </c>
      <c r="AL445" s="1" t="s">
        <v>36</v>
      </c>
      <c r="AM445" s="1" t="s">
        <v>96</v>
      </c>
      <c r="AN445" s="1" t="b">
        <v>0</v>
      </c>
      <c r="AO445" s="10" t="s">
        <v>1278</v>
      </c>
      <c r="AP445" s="1">
        <v>1</v>
      </c>
      <c r="AQ445" s="1">
        <v>0</v>
      </c>
      <c r="AR445" s="1">
        <v>3</v>
      </c>
      <c r="AS445" s="1">
        <v>0</v>
      </c>
      <c r="AT445" s="1">
        <v>0</v>
      </c>
      <c r="AU445" s="1">
        <v>0</v>
      </c>
      <c r="AV445" s="1">
        <v>0</v>
      </c>
      <c r="AW445" s="1">
        <v>0</v>
      </c>
      <c r="AX445" s="1">
        <v>0</v>
      </c>
      <c r="AY445" s="1">
        <v>0</v>
      </c>
      <c r="AZ445" s="1">
        <v>1</v>
      </c>
      <c r="BA445" s="1">
        <v>0</v>
      </c>
      <c r="BB445" s="1">
        <v>1</v>
      </c>
      <c r="BC445" s="1">
        <v>0</v>
      </c>
      <c r="BD445" s="1">
        <v>1</v>
      </c>
      <c r="BE445" s="1">
        <v>0</v>
      </c>
      <c r="BF445" s="1">
        <v>0</v>
      </c>
      <c r="BG445" s="1">
        <v>1</v>
      </c>
      <c r="BH445" s="1" t="b">
        <v>1</v>
      </c>
      <c r="BI445" s="1" t="b">
        <v>0</v>
      </c>
      <c r="BJ445" s="1">
        <v>10</v>
      </c>
      <c r="BK445" s="1" t="s">
        <v>94</v>
      </c>
      <c r="BL445" s="1">
        <v>295</v>
      </c>
      <c r="BM445" s="1">
        <v>295</v>
      </c>
      <c r="BN445" s="1">
        <v>3</v>
      </c>
      <c r="BO445" s="1" t="b">
        <v>1</v>
      </c>
    </row>
    <row r="446" spans="1:67" ht="15.75" customHeight="1">
      <c r="A446" s="1">
        <v>444</v>
      </c>
      <c r="B446" s="1">
        <v>865</v>
      </c>
      <c r="C446" s="1">
        <v>166629</v>
      </c>
      <c r="D446" s="1" t="s">
        <v>1272</v>
      </c>
      <c r="E446" s="1" t="s">
        <v>1273</v>
      </c>
      <c r="F446" s="1" t="s">
        <v>1274</v>
      </c>
      <c r="G446" s="1" t="s">
        <v>1151</v>
      </c>
      <c r="H446" s="1">
        <v>1003</v>
      </c>
      <c r="I446" s="1" t="s">
        <v>538</v>
      </c>
      <c r="J446" s="1" t="s">
        <v>539</v>
      </c>
      <c r="K446" s="8" t="s">
        <v>1275</v>
      </c>
      <c r="L446" s="1">
        <v>-72.526728000000006</v>
      </c>
      <c r="M446" s="1">
        <v>42.385998999999998</v>
      </c>
      <c r="N446" s="1">
        <v>-72.526728000000006</v>
      </c>
      <c r="O446" s="1">
        <v>42.385998999999998</v>
      </c>
      <c r="P446" s="1">
        <v>15411</v>
      </c>
      <c r="Q446" s="1">
        <v>30069</v>
      </c>
      <c r="R446" s="1">
        <v>48135</v>
      </c>
      <c r="S446" s="1">
        <v>30069</v>
      </c>
      <c r="T446" s="1">
        <v>48135</v>
      </c>
      <c r="U446" s="1">
        <v>19811</v>
      </c>
      <c r="V446" s="1">
        <v>37877</v>
      </c>
      <c r="W446" s="1">
        <v>2</v>
      </c>
      <c r="X446" s="1">
        <v>2</v>
      </c>
      <c r="Y446" s="1">
        <v>1</v>
      </c>
      <c r="Z446" s="1">
        <v>1</v>
      </c>
      <c r="AA446" s="1">
        <v>1</v>
      </c>
      <c r="AB446" s="1">
        <v>60</v>
      </c>
      <c r="AC446" s="1">
        <v>23373</v>
      </c>
      <c r="AD446" s="1" t="s">
        <v>73</v>
      </c>
      <c r="AE446" s="1" t="b">
        <v>1</v>
      </c>
      <c r="AF446" s="1" t="s">
        <v>1276</v>
      </c>
      <c r="AG446" s="1" t="s">
        <v>1277</v>
      </c>
      <c r="AH446" s="1" t="s">
        <v>204</v>
      </c>
      <c r="AI446" s="1" t="s">
        <v>1279</v>
      </c>
      <c r="AJ446" s="1" t="s">
        <v>78</v>
      </c>
      <c r="AK446" s="1" t="s">
        <v>79</v>
      </c>
      <c r="AL446" s="1" t="s">
        <v>36</v>
      </c>
      <c r="AM446" s="1" t="s">
        <v>80</v>
      </c>
      <c r="AN446" s="1" t="b">
        <v>0</v>
      </c>
      <c r="AO446" s="10" t="s">
        <v>1280</v>
      </c>
      <c r="AP446" s="1">
        <v>1</v>
      </c>
      <c r="AQ446" s="1">
        <v>0</v>
      </c>
      <c r="AR446" s="1">
        <v>2</v>
      </c>
      <c r="AS446" s="1">
        <v>3</v>
      </c>
      <c r="AT446" s="1">
        <v>0</v>
      </c>
      <c r="AU446" s="1">
        <v>0</v>
      </c>
      <c r="AV446" s="1">
        <v>1</v>
      </c>
      <c r="AW446" s="1">
        <v>0</v>
      </c>
      <c r="AX446" s="1">
        <v>0</v>
      </c>
      <c r="AY446" s="1">
        <v>1</v>
      </c>
      <c r="AZ446" s="1">
        <v>0</v>
      </c>
      <c r="BA446" s="1">
        <v>0</v>
      </c>
      <c r="BB446" s="1">
        <v>1</v>
      </c>
      <c r="BC446" s="1">
        <v>0</v>
      </c>
      <c r="BD446" s="1">
        <v>1</v>
      </c>
      <c r="BE446" s="1">
        <v>0</v>
      </c>
      <c r="BF446" s="1">
        <v>0</v>
      </c>
      <c r="BG446" s="1">
        <v>2</v>
      </c>
      <c r="BH446" s="1" t="b">
        <v>1</v>
      </c>
      <c r="BI446" s="1" t="b">
        <v>0</v>
      </c>
      <c r="BJ446" s="1">
        <v>10</v>
      </c>
      <c r="BK446" s="1" t="s">
        <v>78</v>
      </c>
      <c r="BL446" s="1">
        <v>295</v>
      </c>
      <c r="BM446" s="1">
        <v>295</v>
      </c>
      <c r="BN446" s="1">
        <v>5</v>
      </c>
      <c r="BO446" s="1" t="b">
        <v>1</v>
      </c>
    </row>
    <row r="447" spans="1:67" ht="15.75" customHeight="1">
      <c r="A447" s="1">
        <v>445</v>
      </c>
      <c r="B447" s="1">
        <v>866</v>
      </c>
      <c r="C447" s="1">
        <v>166629</v>
      </c>
      <c r="D447" s="1" t="s">
        <v>1272</v>
      </c>
      <c r="E447" s="1" t="s">
        <v>1273</v>
      </c>
      <c r="F447" s="1" t="s">
        <v>1274</v>
      </c>
      <c r="G447" s="1" t="s">
        <v>1151</v>
      </c>
      <c r="H447" s="1">
        <v>1003</v>
      </c>
      <c r="I447" s="1" t="s">
        <v>538</v>
      </c>
      <c r="J447" s="1" t="s">
        <v>539</v>
      </c>
      <c r="K447" s="8" t="s">
        <v>1275</v>
      </c>
      <c r="L447" s="1">
        <v>-72.526728000000006</v>
      </c>
      <c r="M447" s="1">
        <v>42.385998999999998</v>
      </c>
      <c r="N447" s="1">
        <v>-72.526728000000006</v>
      </c>
      <c r="O447" s="1">
        <v>42.385998999999998</v>
      </c>
      <c r="P447" s="1">
        <v>15411</v>
      </c>
      <c r="Q447" s="1">
        <v>30069</v>
      </c>
      <c r="R447" s="1">
        <v>48135</v>
      </c>
      <c r="S447" s="1">
        <v>30069</v>
      </c>
      <c r="T447" s="1">
        <v>48135</v>
      </c>
      <c r="U447" s="1">
        <v>19811</v>
      </c>
      <c r="V447" s="1">
        <v>37877</v>
      </c>
      <c r="W447" s="1">
        <v>2</v>
      </c>
      <c r="X447" s="1">
        <v>2</v>
      </c>
      <c r="Y447" s="1">
        <v>1</v>
      </c>
      <c r="Z447" s="1">
        <v>1</v>
      </c>
      <c r="AA447" s="1">
        <v>1</v>
      </c>
      <c r="AB447" s="1">
        <v>60</v>
      </c>
      <c r="AC447" s="1">
        <v>23373</v>
      </c>
      <c r="AD447" s="1" t="s">
        <v>73</v>
      </c>
      <c r="AE447" s="1" t="b">
        <v>1</v>
      </c>
      <c r="AF447" s="1" t="s">
        <v>1276</v>
      </c>
      <c r="AG447" s="1" t="s">
        <v>1277</v>
      </c>
      <c r="AH447" s="1" t="s">
        <v>204</v>
      </c>
      <c r="AI447" s="1" t="s">
        <v>1281</v>
      </c>
      <c r="AJ447" s="1" t="s">
        <v>78</v>
      </c>
      <c r="AK447" s="1" t="s">
        <v>179</v>
      </c>
      <c r="AL447" s="1" t="s">
        <v>179</v>
      </c>
      <c r="AM447" s="1" t="s">
        <v>100</v>
      </c>
      <c r="AN447" s="1" t="b">
        <v>0</v>
      </c>
      <c r="AO447" s="10" t="s">
        <v>1282</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t="b">
        <v>0</v>
      </c>
      <c r="BI447" s="1" t="b">
        <v>0</v>
      </c>
      <c r="BJ447" s="1">
        <v>10</v>
      </c>
      <c r="BK447" s="1" t="s">
        <v>78</v>
      </c>
      <c r="BL447" s="1">
        <v>295</v>
      </c>
      <c r="BM447" s="1">
        <v>295</v>
      </c>
      <c r="BN447" s="1">
        <v>0</v>
      </c>
      <c r="BO447" s="1" t="b">
        <v>0</v>
      </c>
    </row>
    <row r="448" spans="1:67" ht="15.75" customHeight="1">
      <c r="A448" s="1">
        <v>446</v>
      </c>
      <c r="B448" s="1">
        <v>867</v>
      </c>
      <c r="C448" s="1">
        <v>166629</v>
      </c>
      <c r="D448" s="1" t="s">
        <v>1272</v>
      </c>
      <c r="E448" s="1" t="s">
        <v>1273</v>
      </c>
      <c r="F448" s="1" t="s">
        <v>1274</v>
      </c>
      <c r="G448" s="1" t="s">
        <v>1151</v>
      </c>
      <c r="H448" s="1">
        <v>1003</v>
      </c>
      <c r="I448" s="1" t="s">
        <v>538</v>
      </c>
      <c r="J448" s="1" t="s">
        <v>539</v>
      </c>
      <c r="K448" s="8" t="s">
        <v>1275</v>
      </c>
      <c r="L448" s="1">
        <v>-72.526728000000006</v>
      </c>
      <c r="M448" s="1">
        <v>42.385998999999998</v>
      </c>
      <c r="N448" s="1">
        <v>-72.526728000000006</v>
      </c>
      <c r="O448" s="1">
        <v>42.385998999999998</v>
      </c>
      <c r="P448" s="1">
        <v>15411</v>
      </c>
      <c r="Q448" s="1">
        <v>30069</v>
      </c>
      <c r="R448" s="1">
        <v>48135</v>
      </c>
      <c r="S448" s="1">
        <v>30069</v>
      </c>
      <c r="T448" s="1">
        <v>48135</v>
      </c>
      <c r="U448" s="1">
        <v>19811</v>
      </c>
      <c r="V448" s="1">
        <v>37877</v>
      </c>
      <c r="W448" s="1">
        <v>2</v>
      </c>
      <c r="X448" s="1">
        <v>2</v>
      </c>
      <c r="Y448" s="1">
        <v>1</v>
      </c>
      <c r="Z448" s="1">
        <v>1</v>
      </c>
      <c r="AA448" s="1">
        <v>1</v>
      </c>
      <c r="AB448" s="1">
        <v>60</v>
      </c>
      <c r="AC448" s="1">
        <v>23373</v>
      </c>
      <c r="AD448" s="1" t="s">
        <v>73</v>
      </c>
      <c r="AE448" s="1" t="b">
        <v>1</v>
      </c>
      <c r="AF448" s="1" t="s">
        <v>1283</v>
      </c>
      <c r="AG448" s="1" t="s">
        <v>89</v>
      </c>
      <c r="AH448" s="1" t="s">
        <v>104</v>
      </c>
      <c r="AI448" s="1" t="s">
        <v>172</v>
      </c>
      <c r="AJ448" s="1" t="s">
        <v>89</v>
      </c>
      <c r="AK448" s="1" t="s">
        <v>79</v>
      </c>
      <c r="AL448" s="1" t="s">
        <v>36</v>
      </c>
      <c r="AM448" s="1" t="s">
        <v>92</v>
      </c>
      <c r="AN448" s="1" t="b">
        <v>0</v>
      </c>
      <c r="AO448" s="10" t="s">
        <v>1284</v>
      </c>
      <c r="AP448" s="1">
        <v>0</v>
      </c>
      <c r="AQ448" s="1">
        <v>0</v>
      </c>
      <c r="AR448" s="1">
        <v>2</v>
      </c>
      <c r="AS448" s="1">
        <v>0</v>
      </c>
      <c r="AT448" s="1">
        <v>0</v>
      </c>
      <c r="AU448" s="1">
        <v>0</v>
      </c>
      <c r="AV448" s="1">
        <v>0</v>
      </c>
      <c r="AW448" s="1">
        <v>0</v>
      </c>
      <c r="AX448" s="1">
        <v>0</v>
      </c>
      <c r="AY448" s="1">
        <v>1</v>
      </c>
      <c r="AZ448" s="1">
        <v>0</v>
      </c>
      <c r="BA448" s="1">
        <v>0</v>
      </c>
      <c r="BB448" s="1">
        <v>1</v>
      </c>
      <c r="BC448" s="1">
        <v>0</v>
      </c>
      <c r="BD448" s="1">
        <v>0</v>
      </c>
      <c r="BE448" s="1">
        <v>0</v>
      </c>
      <c r="BF448" s="1">
        <v>0</v>
      </c>
      <c r="BG448" s="1">
        <v>0</v>
      </c>
      <c r="BH448" s="1" t="b">
        <v>1</v>
      </c>
      <c r="BI448" s="1" t="b">
        <v>0</v>
      </c>
      <c r="BJ448" s="1">
        <v>10</v>
      </c>
      <c r="BK448" s="1" t="s">
        <v>89</v>
      </c>
      <c r="BL448" s="1">
        <v>295</v>
      </c>
      <c r="BM448" s="1">
        <v>295</v>
      </c>
      <c r="BN448" s="1">
        <v>2</v>
      </c>
      <c r="BO448" s="1" t="b">
        <v>1</v>
      </c>
    </row>
    <row r="449" spans="1:67" ht="15.75" customHeight="1">
      <c r="A449" s="1">
        <v>447</v>
      </c>
      <c r="B449" s="1">
        <v>868</v>
      </c>
      <c r="C449" s="1">
        <v>166629</v>
      </c>
      <c r="D449" s="1" t="s">
        <v>1272</v>
      </c>
      <c r="E449" s="1" t="s">
        <v>1273</v>
      </c>
      <c r="F449" s="1" t="s">
        <v>1274</v>
      </c>
      <c r="G449" s="1" t="s">
        <v>1151</v>
      </c>
      <c r="H449" s="1">
        <v>1003</v>
      </c>
      <c r="I449" s="1" t="s">
        <v>538</v>
      </c>
      <c r="J449" s="1" t="s">
        <v>539</v>
      </c>
      <c r="K449" s="8" t="s">
        <v>1275</v>
      </c>
      <c r="L449" s="1">
        <v>-72.526728000000006</v>
      </c>
      <c r="M449" s="1">
        <v>42.385998999999998</v>
      </c>
      <c r="N449" s="1">
        <v>-72.526728000000006</v>
      </c>
      <c r="O449" s="1">
        <v>42.385998999999998</v>
      </c>
      <c r="P449" s="1">
        <v>15411</v>
      </c>
      <c r="Q449" s="1">
        <v>30069</v>
      </c>
      <c r="R449" s="1">
        <v>48135</v>
      </c>
      <c r="S449" s="1">
        <v>30069</v>
      </c>
      <c r="T449" s="1">
        <v>48135</v>
      </c>
      <c r="U449" s="1">
        <v>19811</v>
      </c>
      <c r="V449" s="1">
        <v>37877</v>
      </c>
      <c r="W449" s="1">
        <v>2</v>
      </c>
      <c r="X449" s="1">
        <v>2</v>
      </c>
      <c r="Y449" s="1">
        <v>1</v>
      </c>
      <c r="Z449" s="1">
        <v>1</v>
      </c>
      <c r="AA449" s="1">
        <v>1</v>
      </c>
      <c r="AB449" s="1">
        <v>60</v>
      </c>
      <c r="AC449" s="1">
        <v>23373</v>
      </c>
      <c r="AD449" s="1" t="s">
        <v>73</v>
      </c>
      <c r="AE449" s="1" t="b">
        <v>1</v>
      </c>
      <c r="AF449" s="1" t="s">
        <v>1283</v>
      </c>
      <c r="AG449" s="1" t="s">
        <v>89</v>
      </c>
      <c r="AH449" s="1" t="s">
        <v>104</v>
      </c>
      <c r="AI449" s="1" t="s">
        <v>1285</v>
      </c>
      <c r="AJ449" s="1" t="s">
        <v>141</v>
      </c>
      <c r="AK449" s="1" t="s">
        <v>79</v>
      </c>
      <c r="AL449" s="9" t="s">
        <v>99</v>
      </c>
      <c r="AM449" s="1" t="s">
        <v>100</v>
      </c>
      <c r="AN449" s="1" t="b">
        <v>0</v>
      </c>
      <c r="AO449" s="10" t="s">
        <v>1286</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t="b">
        <v>0</v>
      </c>
      <c r="BI449" s="1" t="b">
        <v>0</v>
      </c>
      <c r="BJ449" s="1">
        <v>10</v>
      </c>
      <c r="BK449" s="1" t="s">
        <v>117</v>
      </c>
      <c r="BL449" s="1">
        <v>295</v>
      </c>
      <c r="BM449" s="1">
        <v>295</v>
      </c>
      <c r="BN449" s="1">
        <v>0</v>
      </c>
      <c r="BO449" s="1" t="b">
        <v>0</v>
      </c>
    </row>
    <row r="450" spans="1:67" ht="15.75" customHeight="1">
      <c r="A450" s="1">
        <v>448</v>
      </c>
      <c r="B450" s="1">
        <v>869</v>
      </c>
      <c r="C450" s="1">
        <v>166629</v>
      </c>
      <c r="D450" s="1" t="s">
        <v>1272</v>
      </c>
      <c r="E450" s="1" t="s">
        <v>1273</v>
      </c>
      <c r="F450" s="1" t="s">
        <v>1274</v>
      </c>
      <c r="G450" s="1" t="s">
        <v>1151</v>
      </c>
      <c r="H450" s="1">
        <v>1003</v>
      </c>
      <c r="I450" s="1" t="s">
        <v>538</v>
      </c>
      <c r="J450" s="1" t="s">
        <v>539</v>
      </c>
      <c r="K450" s="8" t="s">
        <v>1275</v>
      </c>
      <c r="L450" s="1">
        <v>-72.526728000000006</v>
      </c>
      <c r="M450" s="1">
        <v>42.385998999999998</v>
      </c>
      <c r="N450" s="1">
        <v>-72.526728000000006</v>
      </c>
      <c r="O450" s="1">
        <v>42.385998999999998</v>
      </c>
      <c r="P450" s="1">
        <v>15411</v>
      </c>
      <c r="Q450" s="1">
        <v>30069</v>
      </c>
      <c r="R450" s="1">
        <v>48135</v>
      </c>
      <c r="S450" s="1">
        <v>30069</v>
      </c>
      <c r="T450" s="1">
        <v>48135</v>
      </c>
      <c r="U450" s="1">
        <v>19811</v>
      </c>
      <c r="V450" s="1">
        <v>37877</v>
      </c>
      <c r="W450" s="1">
        <v>2</v>
      </c>
      <c r="X450" s="1">
        <v>2</v>
      </c>
      <c r="Y450" s="1">
        <v>1</v>
      </c>
      <c r="Z450" s="1">
        <v>1</v>
      </c>
      <c r="AA450" s="1">
        <v>1</v>
      </c>
      <c r="AB450" s="1">
        <v>60</v>
      </c>
      <c r="AC450" s="1">
        <v>23373</v>
      </c>
      <c r="AD450" s="1" t="s">
        <v>73</v>
      </c>
      <c r="AE450" s="1" t="b">
        <v>1</v>
      </c>
      <c r="AF450" s="1" t="s">
        <v>1283</v>
      </c>
      <c r="AG450" s="1" t="s">
        <v>89</v>
      </c>
      <c r="AH450" s="1" t="s">
        <v>104</v>
      </c>
      <c r="AI450" s="1" t="s">
        <v>1163</v>
      </c>
      <c r="AJ450" s="1" t="s">
        <v>224</v>
      </c>
      <c r="AK450" s="1" t="s">
        <v>79</v>
      </c>
      <c r="AL450" s="1" t="s">
        <v>36</v>
      </c>
      <c r="AM450" s="1" t="s">
        <v>100</v>
      </c>
      <c r="AN450" s="1" t="b">
        <v>0</v>
      </c>
      <c r="AO450" s="10" t="s">
        <v>1287</v>
      </c>
      <c r="AP450" s="1">
        <v>0</v>
      </c>
      <c r="AQ450" s="1">
        <v>0</v>
      </c>
      <c r="AR450" s="1">
        <v>1</v>
      </c>
      <c r="AS450" s="1">
        <v>0</v>
      </c>
      <c r="AT450" s="1">
        <v>0</v>
      </c>
      <c r="AU450" s="1">
        <v>0</v>
      </c>
      <c r="AV450" s="1">
        <v>0</v>
      </c>
      <c r="AW450" s="1">
        <v>0</v>
      </c>
      <c r="AX450" s="1">
        <v>0</v>
      </c>
      <c r="AY450" s="1">
        <v>0</v>
      </c>
      <c r="AZ450" s="1">
        <v>0</v>
      </c>
      <c r="BA450" s="1">
        <v>0</v>
      </c>
      <c r="BB450" s="1">
        <v>0</v>
      </c>
      <c r="BC450" s="1">
        <v>0</v>
      </c>
      <c r="BD450" s="1">
        <v>1</v>
      </c>
      <c r="BE450" s="1">
        <v>0</v>
      </c>
      <c r="BF450" s="1">
        <v>0</v>
      </c>
      <c r="BG450" s="1">
        <v>0</v>
      </c>
      <c r="BH450" s="1" t="b">
        <v>0</v>
      </c>
      <c r="BI450" s="1" t="b">
        <v>0</v>
      </c>
      <c r="BJ450" s="1">
        <v>10</v>
      </c>
      <c r="BK450" s="1" t="s">
        <v>117</v>
      </c>
      <c r="BL450" s="1">
        <v>295</v>
      </c>
      <c r="BM450" s="1">
        <v>295</v>
      </c>
      <c r="BN450" s="1">
        <v>1</v>
      </c>
      <c r="BO450" s="1" t="b">
        <v>1</v>
      </c>
    </row>
    <row r="451" spans="1:67" ht="15.75" customHeight="1">
      <c r="A451" s="1">
        <v>449</v>
      </c>
      <c r="B451" s="1">
        <v>870</v>
      </c>
      <c r="C451" s="1">
        <v>166629</v>
      </c>
      <c r="D451" s="1" t="s">
        <v>1272</v>
      </c>
      <c r="E451" s="1" t="s">
        <v>1273</v>
      </c>
      <c r="F451" s="1" t="s">
        <v>1274</v>
      </c>
      <c r="G451" s="1" t="s">
        <v>1151</v>
      </c>
      <c r="H451" s="1">
        <v>1003</v>
      </c>
      <c r="I451" s="1" t="s">
        <v>538</v>
      </c>
      <c r="J451" s="1" t="s">
        <v>539</v>
      </c>
      <c r="K451" s="8" t="s">
        <v>1275</v>
      </c>
      <c r="L451" s="1">
        <v>-72.526728000000006</v>
      </c>
      <c r="M451" s="1">
        <v>42.385998999999998</v>
      </c>
      <c r="N451" s="1">
        <v>-72.526728000000006</v>
      </c>
      <c r="O451" s="1">
        <v>42.385998999999998</v>
      </c>
      <c r="P451" s="1">
        <v>15411</v>
      </c>
      <c r="Q451" s="1">
        <v>30069</v>
      </c>
      <c r="R451" s="1">
        <v>48135</v>
      </c>
      <c r="S451" s="1">
        <v>30069</v>
      </c>
      <c r="T451" s="1">
        <v>48135</v>
      </c>
      <c r="U451" s="1">
        <v>19811</v>
      </c>
      <c r="V451" s="1">
        <v>37877</v>
      </c>
      <c r="W451" s="1">
        <v>2</v>
      </c>
      <c r="X451" s="1">
        <v>2</v>
      </c>
      <c r="Y451" s="1">
        <v>1</v>
      </c>
      <c r="Z451" s="1">
        <v>1</v>
      </c>
      <c r="AA451" s="1">
        <v>1</v>
      </c>
      <c r="AB451" s="1">
        <v>60</v>
      </c>
      <c r="AC451" s="1">
        <v>23373</v>
      </c>
      <c r="AD451" s="1" t="s">
        <v>73</v>
      </c>
      <c r="AE451" s="1" t="b">
        <v>1</v>
      </c>
      <c r="AF451" s="1" t="s">
        <v>1283</v>
      </c>
      <c r="AG451" s="1" t="s">
        <v>89</v>
      </c>
      <c r="AH451" s="1" t="s">
        <v>104</v>
      </c>
      <c r="AI451" s="12" t="s">
        <v>1288</v>
      </c>
      <c r="AJ451" s="1" t="s">
        <v>89</v>
      </c>
      <c r="AK451" s="1" t="s">
        <v>83</v>
      </c>
      <c r="AL451" s="1" t="s">
        <v>110</v>
      </c>
      <c r="AM451" s="1" t="s">
        <v>100</v>
      </c>
      <c r="AN451" s="1" t="b">
        <v>0</v>
      </c>
      <c r="AO451" s="10" t="s">
        <v>1289</v>
      </c>
      <c r="AP451" s="1">
        <v>0</v>
      </c>
      <c r="AQ451" s="1">
        <v>0</v>
      </c>
      <c r="AR451" s="1">
        <v>0</v>
      </c>
      <c r="AS451" s="1">
        <v>0</v>
      </c>
      <c r="AT451" s="1">
        <v>0</v>
      </c>
      <c r="AU451" s="1">
        <v>0</v>
      </c>
      <c r="AV451" s="1">
        <v>0</v>
      </c>
      <c r="AW451" s="1">
        <v>0</v>
      </c>
      <c r="AX451" s="1">
        <v>0</v>
      </c>
      <c r="AY451" s="1">
        <v>0</v>
      </c>
      <c r="AZ451" s="1">
        <v>0</v>
      </c>
      <c r="BA451" s="1">
        <v>0</v>
      </c>
      <c r="BB451" s="1">
        <v>0</v>
      </c>
      <c r="BC451" s="1">
        <v>0</v>
      </c>
      <c r="BD451" s="1">
        <v>0</v>
      </c>
      <c r="BE451" s="1">
        <v>0</v>
      </c>
      <c r="BF451" s="1">
        <v>0</v>
      </c>
      <c r="BG451" s="1">
        <v>0</v>
      </c>
      <c r="BH451" s="1" t="b">
        <v>0</v>
      </c>
      <c r="BI451" s="1" t="b">
        <v>0</v>
      </c>
      <c r="BJ451" s="1">
        <v>10</v>
      </c>
      <c r="BK451" s="1" t="s">
        <v>89</v>
      </c>
      <c r="BL451" s="1">
        <v>295</v>
      </c>
      <c r="BM451" s="1">
        <v>295</v>
      </c>
      <c r="BN451" s="1">
        <v>0</v>
      </c>
      <c r="BO451" s="1" t="b">
        <v>0</v>
      </c>
    </row>
    <row r="452" spans="1:67" ht="15.75" customHeight="1">
      <c r="A452" s="1">
        <v>450</v>
      </c>
      <c r="B452" s="1">
        <v>871</v>
      </c>
      <c r="C452" s="1">
        <v>166629</v>
      </c>
      <c r="D452" s="1" t="s">
        <v>1272</v>
      </c>
      <c r="E452" s="1" t="s">
        <v>1273</v>
      </c>
      <c r="F452" s="1" t="s">
        <v>1274</v>
      </c>
      <c r="G452" s="1" t="s">
        <v>1151</v>
      </c>
      <c r="H452" s="1">
        <v>1003</v>
      </c>
      <c r="I452" s="1" t="s">
        <v>538</v>
      </c>
      <c r="J452" s="1" t="s">
        <v>539</v>
      </c>
      <c r="K452" s="8" t="s">
        <v>1275</v>
      </c>
      <c r="L452" s="1">
        <v>-72.526728000000006</v>
      </c>
      <c r="M452" s="1">
        <v>42.385998999999998</v>
      </c>
      <c r="N452" s="1">
        <v>-72.526728000000006</v>
      </c>
      <c r="O452" s="1">
        <v>42.385998999999998</v>
      </c>
      <c r="P452" s="1">
        <v>15411</v>
      </c>
      <c r="Q452" s="1">
        <v>30069</v>
      </c>
      <c r="R452" s="1">
        <v>48135</v>
      </c>
      <c r="S452" s="1">
        <v>30069</v>
      </c>
      <c r="T452" s="1">
        <v>48135</v>
      </c>
      <c r="U452" s="1">
        <v>19811</v>
      </c>
      <c r="V452" s="1">
        <v>37877</v>
      </c>
      <c r="W452" s="1">
        <v>2</v>
      </c>
      <c r="X452" s="1">
        <v>2</v>
      </c>
      <c r="Y452" s="1">
        <v>1</v>
      </c>
      <c r="Z452" s="1">
        <v>1</v>
      </c>
      <c r="AA452" s="1">
        <v>1</v>
      </c>
      <c r="AB452" s="1">
        <v>60</v>
      </c>
      <c r="AC452" s="1">
        <v>23373</v>
      </c>
      <c r="AD452" s="1" t="s">
        <v>73</v>
      </c>
      <c r="AE452" s="1" t="b">
        <v>1</v>
      </c>
      <c r="AF452" s="1" t="s">
        <v>1283</v>
      </c>
      <c r="AG452" s="1" t="s">
        <v>89</v>
      </c>
      <c r="AH452" s="1" t="s">
        <v>104</v>
      </c>
      <c r="AI452" s="12" t="s">
        <v>1290</v>
      </c>
      <c r="AJ452" s="1" t="s">
        <v>141</v>
      </c>
      <c r="AK452" s="1" t="s">
        <v>83</v>
      </c>
      <c r="AL452" s="1" t="s">
        <v>110</v>
      </c>
      <c r="AM452" s="1" t="s">
        <v>100</v>
      </c>
      <c r="AN452" s="1" t="b">
        <v>0</v>
      </c>
      <c r="AO452" s="21" t="s">
        <v>1289</v>
      </c>
      <c r="AP452" s="1">
        <v>0</v>
      </c>
      <c r="AQ452" s="1">
        <v>0</v>
      </c>
      <c r="AR452" s="1">
        <v>0</v>
      </c>
      <c r="AS452" s="1">
        <v>0</v>
      </c>
      <c r="AT452" s="1">
        <v>0</v>
      </c>
      <c r="AU452" s="1">
        <v>0</v>
      </c>
      <c r="AV452" s="1">
        <v>0</v>
      </c>
      <c r="AW452" s="1">
        <v>0</v>
      </c>
      <c r="AX452" s="1">
        <v>0</v>
      </c>
      <c r="AY452" s="1">
        <v>0</v>
      </c>
      <c r="AZ452" s="1">
        <v>0</v>
      </c>
      <c r="BA452" s="1">
        <v>0</v>
      </c>
      <c r="BB452" s="1">
        <v>0</v>
      </c>
      <c r="BC452" s="1">
        <v>0</v>
      </c>
      <c r="BD452" s="1">
        <v>0</v>
      </c>
      <c r="BE452" s="1">
        <v>0</v>
      </c>
      <c r="BF452" s="1">
        <v>0</v>
      </c>
      <c r="BG452" s="1">
        <v>0</v>
      </c>
      <c r="BH452" s="1" t="b">
        <v>0</v>
      </c>
      <c r="BI452" s="1" t="b">
        <v>0</v>
      </c>
      <c r="BJ452" s="1">
        <v>10</v>
      </c>
      <c r="BK452" s="1" t="s">
        <v>117</v>
      </c>
      <c r="BL452" s="1">
        <v>295</v>
      </c>
      <c r="BM452" s="1">
        <v>295</v>
      </c>
      <c r="BN452" s="1">
        <v>0</v>
      </c>
      <c r="BO452" s="1" t="b">
        <v>0</v>
      </c>
    </row>
    <row r="453" spans="1:67" ht="15.75" customHeight="1">
      <c r="A453" s="1">
        <v>451</v>
      </c>
      <c r="B453" s="1">
        <v>872</v>
      </c>
      <c r="C453" s="1">
        <v>166629</v>
      </c>
      <c r="D453" s="1" t="s">
        <v>1272</v>
      </c>
      <c r="E453" s="1" t="s">
        <v>1273</v>
      </c>
      <c r="F453" s="1" t="s">
        <v>1274</v>
      </c>
      <c r="G453" s="1" t="s">
        <v>1151</v>
      </c>
      <c r="H453" s="1">
        <v>1003</v>
      </c>
      <c r="I453" s="1" t="s">
        <v>538</v>
      </c>
      <c r="J453" s="1" t="s">
        <v>539</v>
      </c>
      <c r="K453" s="8" t="s">
        <v>1275</v>
      </c>
      <c r="L453" s="1">
        <v>-72.526728000000006</v>
      </c>
      <c r="M453" s="1">
        <v>42.385998999999998</v>
      </c>
      <c r="N453" s="1">
        <v>-72.526728000000006</v>
      </c>
      <c r="O453" s="1">
        <v>42.385998999999998</v>
      </c>
      <c r="P453" s="1">
        <v>15411</v>
      </c>
      <c r="Q453" s="1">
        <v>30069</v>
      </c>
      <c r="R453" s="1">
        <v>48135</v>
      </c>
      <c r="S453" s="1">
        <v>30069</v>
      </c>
      <c r="T453" s="1">
        <v>48135</v>
      </c>
      <c r="U453" s="1">
        <v>19811</v>
      </c>
      <c r="V453" s="1">
        <v>37877</v>
      </c>
      <c r="W453" s="1">
        <v>2</v>
      </c>
      <c r="X453" s="1">
        <v>2</v>
      </c>
      <c r="Y453" s="1">
        <v>1</v>
      </c>
      <c r="Z453" s="1">
        <v>1</v>
      </c>
      <c r="AA453" s="1">
        <v>1</v>
      </c>
      <c r="AB453" s="1">
        <v>60</v>
      </c>
      <c r="AC453" s="1">
        <v>23373</v>
      </c>
      <c r="AD453" s="1" t="s">
        <v>73</v>
      </c>
      <c r="AE453" s="1" t="b">
        <v>1</v>
      </c>
      <c r="AF453" s="1" t="s">
        <v>1276</v>
      </c>
      <c r="AG453" s="1" t="s">
        <v>1277</v>
      </c>
      <c r="AH453" s="1" t="s">
        <v>204</v>
      </c>
      <c r="AI453" s="1" t="s">
        <v>194</v>
      </c>
      <c r="AJ453" s="1" t="s">
        <v>94</v>
      </c>
      <c r="AK453" s="1" t="s">
        <v>83</v>
      </c>
      <c r="AL453" s="1" t="s">
        <v>36</v>
      </c>
      <c r="AM453" s="1" t="s">
        <v>96</v>
      </c>
      <c r="AN453" s="1" t="b">
        <v>0</v>
      </c>
      <c r="AO453" s="10" t="s">
        <v>1291</v>
      </c>
      <c r="AP453" s="1">
        <v>0</v>
      </c>
      <c r="AQ453" s="1">
        <v>0</v>
      </c>
      <c r="AR453" s="1">
        <v>0</v>
      </c>
      <c r="AS453" s="1">
        <v>0</v>
      </c>
      <c r="AT453" s="1">
        <v>0</v>
      </c>
      <c r="AU453" s="1">
        <v>0</v>
      </c>
      <c r="AV453" s="1">
        <v>0</v>
      </c>
      <c r="AW453" s="1">
        <v>0</v>
      </c>
      <c r="AX453" s="1">
        <v>0</v>
      </c>
      <c r="AY453" s="1">
        <v>0</v>
      </c>
      <c r="AZ453" s="1">
        <v>0</v>
      </c>
      <c r="BA453" s="1">
        <v>0</v>
      </c>
      <c r="BB453" s="1">
        <v>0</v>
      </c>
      <c r="BC453" s="1">
        <v>0</v>
      </c>
      <c r="BD453" s="1">
        <v>0</v>
      </c>
      <c r="BE453" s="1">
        <v>0</v>
      </c>
      <c r="BF453" s="1">
        <v>0</v>
      </c>
      <c r="BG453" s="1">
        <v>0</v>
      </c>
      <c r="BH453" s="1" t="b">
        <v>1</v>
      </c>
      <c r="BI453" s="1" t="b">
        <v>0</v>
      </c>
      <c r="BJ453" s="1">
        <v>10</v>
      </c>
      <c r="BK453" s="1" t="s">
        <v>94</v>
      </c>
      <c r="BL453" s="1">
        <v>295</v>
      </c>
      <c r="BM453" s="1">
        <v>295</v>
      </c>
      <c r="BN453" s="1">
        <v>0</v>
      </c>
      <c r="BO453" s="1" t="b">
        <v>0</v>
      </c>
    </row>
    <row r="454" spans="1:67" ht="15.75" customHeight="1">
      <c r="A454" s="1">
        <v>452</v>
      </c>
      <c r="B454" s="1">
        <v>873</v>
      </c>
      <c r="C454" s="1">
        <v>166629</v>
      </c>
      <c r="D454" s="1" t="s">
        <v>1272</v>
      </c>
      <c r="E454" s="1" t="s">
        <v>1273</v>
      </c>
      <c r="F454" s="1" t="s">
        <v>1274</v>
      </c>
      <c r="G454" s="1" t="s">
        <v>1151</v>
      </c>
      <c r="H454" s="1">
        <v>1003</v>
      </c>
      <c r="I454" s="1" t="s">
        <v>538</v>
      </c>
      <c r="J454" s="1" t="s">
        <v>539</v>
      </c>
      <c r="K454" s="8" t="s">
        <v>1275</v>
      </c>
      <c r="L454" s="1">
        <v>-72.526728000000006</v>
      </c>
      <c r="M454" s="1">
        <v>42.385998999999998</v>
      </c>
      <c r="N454" s="1">
        <v>-72.526728000000006</v>
      </c>
      <c r="O454" s="1">
        <v>42.385998999999998</v>
      </c>
      <c r="P454" s="1">
        <v>15411</v>
      </c>
      <c r="Q454" s="1">
        <v>30069</v>
      </c>
      <c r="R454" s="1">
        <v>48135</v>
      </c>
      <c r="S454" s="1">
        <v>30069</v>
      </c>
      <c r="T454" s="1">
        <v>48135</v>
      </c>
      <c r="U454" s="1">
        <v>19811</v>
      </c>
      <c r="V454" s="1">
        <v>37877</v>
      </c>
      <c r="W454" s="1">
        <v>2</v>
      </c>
      <c r="X454" s="1">
        <v>2</v>
      </c>
      <c r="Y454" s="1">
        <v>1</v>
      </c>
      <c r="Z454" s="1">
        <v>1</v>
      </c>
      <c r="AA454" s="1">
        <v>1</v>
      </c>
      <c r="AB454" s="1">
        <v>60</v>
      </c>
      <c r="AC454" s="1">
        <v>23373</v>
      </c>
      <c r="AD454" s="1" t="s">
        <v>73</v>
      </c>
      <c r="AE454" s="1" t="b">
        <v>1</v>
      </c>
      <c r="AF454" s="1" t="s">
        <v>1276</v>
      </c>
      <c r="AG454" s="1" t="s">
        <v>1277</v>
      </c>
      <c r="AH454" s="1" t="s">
        <v>204</v>
      </c>
      <c r="AI454" s="1" t="s">
        <v>1292</v>
      </c>
      <c r="AJ454" s="1" t="s">
        <v>78</v>
      </c>
      <c r="AK454" s="1" t="s">
        <v>83</v>
      </c>
      <c r="AL454" s="12" t="s">
        <v>380</v>
      </c>
      <c r="AM454" s="1" t="s">
        <v>100</v>
      </c>
      <c r="AN454" s="1" t="b">
        <v>0</v>
      </c>
      <c r="AO454" s="10" t="s">
        <v>1293</v>
      </c>
      <c r="AP454" s="1">
        <v>2</v>
      </c>
      <c r="AQ454" s="1">
        <v>0</v>
      </c>
      <c r="AR454" s="1">
        <v>0</v>
      </c>
      <c r="AS454" s="1">
        <v>0</v>
      </c>
      <c r="AT454" s="1">
        <v>0</v>
      </c>
      <c r="AU454" s="1">
        <v>0</v>
      </c>
      <c r="AV454" s="1">
        <v>0</v>
      </c>
      <c r="AW454" s="1">
        <v>0</v>
      </c>
      <c r="AX454" s="1">
        <v>0</v>
      </c>
      <c r="AY454" s="1">
        <v>1</v>
      </c>
      <c r="AZ454" s="1">
        <v>0</v>
      </c>
      <c r="BA454" s="1">
        <v>0</v>
      </c>
      <c r="BB454" s="1">
        <v>1</v>
      </c>
      <c r="BC454" s="1">
        <v>0</v>
      </c>
      <c r="BD454" s="1">
        <v>0</v>
      </c>
      <c r="BE454" s="1">
        <v>0</v>
      </c>
      <c r="BF454" s="1">
        <v>0</v>
      </c>
      <c r="BG454" s="1">
        <v>0</v>
      </c>
      <c r="BH454" s="1" t="b">
        <v>0</v>
      </c>
      <c r="BI454" s="1" t="b">
        <v>0</v>
      </c>
      <c r="BJ454" s="1">
        <v>10</v>
      </c>
      <c r="BK454" s="1" t="s">
        <v>78</v>
      </c>
      <c r="BL454" s="1">
        <v>295</v>
      </c>
      <c r="BM454" s="1">
        <v>295</v>
      </c>
      <c r="BN454" s="1">
        <v>0</v>
      </c>
      <c r="BO454" s="1" t="b">
        <v>0</v>
      </c>
    </row>
    <row r="455" spans="1:67" ht="15.75" customHeight="1">
      <c r="A455" s="1">
        <v>453</v>
      </c>
      <c r="B455" s="1">
        <v>874</v>
      </c>
      <c r="C455" s="1">
        <v>166638</v>
      </c>
      <c r="D455" s="1" t="s">
        <v>1294</v>
      </c>
      <c r="E455" s="1" t="s">
        <v>1295</v>
      </c>
      <c r="F455" s="1" t="s">
        <v>1150</v>
      </c>
      <c r="G455" s="1" t="s">
        <v>1151</v>
      </c>
      <c r="H455" s="1" t="s">
        <v>1296</v>
      </c>
      <c r="I455" s="1" t="s">
        <v>538</v>
      </c>
      <c r="J455" s="1" t="s">
        <v>539</v>
      </c>
      <c r="K455" s="8" t="s">
        <v>1297</v>
      </c>
      <c r="L455" s="1">
        <v>-71.036865000000006</v>
      </c>
      <c r="M455" s="1">
        <v>42.312880999999997</v>
      </c>
      <c r="N455" s="1">
        <v>-71.085851000000005</v>
      </c>
      <c r="O455" s="1">
        <v>42.348669999999998</v>
      </c>
      <c r="P455" s="1">
        <v>13828</v>
      </c>
      <c r="Q455" s="9" t="s">
        <v>244</v>
      </c>
      <c r="R455" s="9" t="s">
        <v>244</v>
      </c>
      <c r="S455" s="1">
        <v>27784</v>
      </c>
      <c r="T455" s="1">
        <v>46941</v>
      </c>
      <c r="U455" s="1">
        <v>17584</v>
      </c>
      <c r="V455" s="1">
        <v>36741</v>
      </c>
      <c r="W455" s="1">
        <v>2</v>
      </c>
      <c r="X455" s="1">
        <v>2</v>
      </c>
      <c r="Y455" s="1">
        <v>1</v>
      </c>
      <c r="Z455" s="1">
        <v>1</v>
      </c>
      <c r="AA455" s="1">
        <v>1</v>
      </c>
      <c r="AB455" s="1">
        <v>69</v>
      </c>
      <c r="AC455" s="1">
        <v>12847</v>
      </c>
      <c r="AD455" s="1" t="s">
        <v>73</v>
      </c>
      <c r="AE455" s="1" t="b">
        <v>1</v>
      </c>
      <c r="AF455" s="1" t="s">
        <v>1298</v>
      </c>
      <c r="AG455" s="9" t="s">
        <v>1299</v>
      </c>
      <c r="AH455" s="1" t="s">
        <v>76</v>
      </c>
      <c r="AI455" s="1" t="s">
        <v>1300</v>
      </c>
      <c r="AJ455" s="1" t="s">
        <v>78</v>
      </c>
      <c r="AK455" s="1" t="s">
        <v>79</v>
      </c>
      <c r="AL455" s="1" t="s">
        <v>36</v>
      </c>
      <c r="AM455" s="1" t="s">
        <v>100</v>
      </c>
      <c r="AN455" s="1" t="b">
        <v>0</v>
      </c>
      <c r="AO455" s="10" t="s">
        <v>1301</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t="b">
        <v>0</v>
      </c>
      <c r="BI455" s="1" t="b">
        <v>0</v>
      </c>
      <c r="BJ455" s="1">
        <v>1</v>
      </c>
      <c r="BK455" s="1" t="s">
        <v>78</v>
      </c>
      <c r="BL455" s="1">
        <v>295</v>
      </c>
      <c r="BM455" s="1">
        <v>295</v>
      </c>
      <c r="BN455" s="1">
        <v>0</v>
      </c>
      <c r="BO455" s="1" t="b">
        <v>0</v>
      </c>
    </row>
    <row r="456" spans="1:67" ht="15.75" customHeight="1">
      <c r="A456" s="1">
        <v>454</v>
      </c>
      <c r="B456" s="1">
        <v>1099</v>
      </c>
      <c r="C456" s="1">
        <v>168227</v>
      </c>
      <c r="D456" s="1" t="s">
        <v>1302</v>
      </c>
      <c r="E456" s="1" t="s">
        <v>1303</v>
      </c>
      <c r="F456" s="1" t="s">
        <v>1150</v>
      </c>
      <c r="G456" s="1" t="s">
        <v>1151</v>
      </c>
      <c r="H456" s="1">
        <v>2115</v>
      </c>
      <c r="I456" s="1" t="s">
        <v>538</v>
      </c>
      <c r="J456" s="1" t="s">
        <v>539</v>
      </c>
      <c r="K456" s="8" t="s">
        <v>1304</v>
      </c>
      <c r="L456" s="1">
        <v>-71.094982999999999</v>
      </c>
      <c r="M456" s="1">
        <v>42.336632000000002</v>
      </c>
      <c r="N456" s="1">
        <v>-71.085851000000005</v>
      </c>
      <c r="O456" s="1">
        <v>42.348669999999998</v>
      </c>
      <c r="P456" s="1">
        <v>34977</v>
      </c>
      <c r="Q456" s="1">
        <v>54071</v>
      </c>
      <c r="R456" s="1">
        <v>54071</v>
      </c>
      <c r="S456" s="1">
        <v>54071</v>
      </c>
      <c r="T456" s="1">
        <v>54071</v>
      </c>
      <c r="U456" s="1">
        <v>43307</v>
      </c>
      <c r="V456" s="1">
        <v>43307</v>
      </c>
      <c r="W456" s="1">
        <v>2</v>
      </c>
      <c r="X456" s="1">
        <v>2</v>
      </c>
      <c r="Y456" s="1">
        <v>1</v>
      </c>
      <c r="Z456" s="1">
        <v>2</v>
      </c>
      <c r="AA456" s="1">
        <v>2</v>
      </c>
      <c r="AB456" s="1">
        <v>71</v>
      </c>
      <c r="AC456" s="1">
        <v>4317</v>
      </c>
      <c r="AD456" s="1" t="s">
        <v>123</v>
      </c>
      <c r="AE456" s="1" t="b">
        <v>0</v>
      </c>
      <c r="AF456" s="1" t="s">
        <v>1305</v>
      </c>
      <c r="AG456" s="1" t="s">
        <v>89</v>
      </c>
      <c r="AH456" s="1" t="s">
        <v>90</v>
      </c>
      <c r="AI456" s="1" t="s">
        <v>532</v>
      </c>
      <c r="AJ456" s="1" t="s">
        <v>89</v>
      </c>
      <c r="AK456" s="1" t="s">
        <v>83</v>
      </c>
      <c r="AL456" s="1" t="s">
        <v>110</v>
      </c>
      <c r="AM456" s="1" t="s">
        <v>100</v>
      </c>
      <c r="AN456" s="1" t="b">
        <v>0</v>
      </c>
      <c r="AO456" s="10" t="s">
        <v>1306</v>
      </c>
      <c r="AP456" s="1">
        <v>0</v>
      </c>
      <c r="AQ456" s="1">
        <v>0</v>
      </c>
      <c r="AR456" s="1">
        <v>0</v>
      </c>
      <c r="AS456" s="1">
        <v>0</v>
      </c>
      <c r="AT456" s="1">
        <v>0</v>
      </c>
      <c r="AU456" s="1">
        <v>0</v>
      </c>
      <c r="AV456" s="1">
        <v>0</v>
      </c>
      <c r="AW456" s="1">
        <v>0</v>
      </c>
      <c r="AX456" s="1">
        <v>0</v>
      </c>
      <c r="AY456" s="1">
        <v>0</v>
      </c>
      <c r="AZ456" s="1">
        <v>0</v>
      </c>
      <c r="BA456" s="1">
        <v>0</v>
      </c>
      <c r="BB456" s="1">
        <v>0</v>
      </c>
      <c r="BC456" s="1">
        <v>0</v>
      </c>
      <c r="BD456" s="1">
        <v>0</v>
      </c>
      <c r="BE456" s="1">
        <v>0</v>
      </c>
      <c r="BF456" s="1">
        <v>0</v>
      </c>
      <c r="BG456" s="1">
        <v>0</v>
      </c>
      <c r="BH456" s="1" t="b">
        <v>0</v>
      </c>
      <c r="BI456" s="1" t="b">
        <v>0</v>
      </c>
      <c r="BJ456" s="1">
        <v>6</v>
      </c>
      <c r="BK456" s="1" t="s">
        <v>89</v>
      </c>
      <c r="BL456" s="1">
        <v>295</v>
      </c>
      <c r="BM456" s="1">
        <v>295</v>
      </c>
      <c r="BN456" s="1">
        <v>0</v>
      </c>
      <c r="BO456" s="1" t="b">
        <v>0</v>
      </c>
    </row>
    <row r="457" spans="1:67" ht="15.75" customHeight="1">
      <c r="A457" s="1">
        <v>455</v>
      </c>
      <c r="B457" s="1">
        <v>1100</v>
      </c>
      <c r="C457" s="1">
        <v>168227</v>
      </c>
      <c r="D457" s="1" t="s">
        <v>1302</v>
      </c>
      <c r="E457" s="1" t="s">
        <v>1303</v>
      </c>
      <c r="F457" s="1" t="s">
        <v>1150</v>
      </c>
      <c r="G457" s="1" t="s">
        <v>1151</v>
      </c>
      <c r="H457" s="1">
        <v>2115</v>
      </c>
      <c r="I457" s="1" t="s">
        <v>538</v>
      </c>
      <c r="J457" s="1" t="s">
        <v>539</v>
      </c>
      <c r="K457" s="8" t="s">
        <v>1304</v>
      </c>
      <c r="L457" s="1">
        <v>-71.094982999999999</v>
      </c>
      <c r="M457" s="1">
        <v>42.336632000000002</v>
      </c>
      <c r="N457" s="1">
        <v>-71.085851000000005</v>
      </c>
      <c r="O457" s="1">
        <v>42.348669999999998</v>
      </c>
      <c r="P457" s="1">
        <v>34977</v>
      </c>
      <c r="Q457" s="1">
        <v>54071</v>
      </c>
      <c r="R457" s="1">
        <v>54071</v>
      </c>
      <c r="S457" s="1">
        <v>54071</v>
      </c>
      <c r="T457" s="1">
        <v>54071</v>
      </c>
      <c r="U457" s="1">
        <v>43307</v>
      </c>
      <c r="V457" s="1">
        <v>43307</v>
      </c>
      <c r="W457" s="1">
        <v>2</v>
      </c>
      <c r="X457" s="1">
        <v>2</v>
      </c>
      <c r="Y457" s="1">
        <v>1</v>
      </c>
      <c r="Z457" s="1">
        <v>2</v>
      </c>
      <c r="AA457" s="1">
        <v>2</v>
      </c>
      <c r="AB457" s="1">
        <v>71</v>
      </c>
      <c r="AC457" s="1">
        <v>4317</v>
      </c>
      <c r="AD457" s="1" t="s">
        <v>123</v>
      </c>
      <c r="AE457" s="1" t="b">
        <v>0</v>
      </c>
      <c r="AF457" s="1" t="s">
        <v>1305</v>
      </c>
      <c r="AG457" s="1" t="s">
        <v>298</v>
      </c>
      <c r="AH457" s="1" t="s">
        <v>90</v>
      </c>
      <c r="AI457" s="1" t="s">
        <v>299</v>
      </c>
      <c r="AJ457" s="1" t="s">
        <v>135</v>
      </c>
      <c r="AK457" s="1" t="s">
        <v>83</v>
      </c>
      <c r="AL457" s="1" t="s">
        <v>36</v>
      </c>
      <c r="AM457" s="1" t="s">
        <v>100</v>
      </c>
      <c r="AN457" s="1" t="b">
        <v>0</v>
      </c>
      <c r="AO457" s="10" t="s">
        <v>1307</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0</v>
      </c>
      <c r="BH457" s="1" t="b">
        <v>0</v>
      </c>
      <c r="BI457" s="1" t="b">
        <v>0</v>
      </c>
      <c r="BJ457" s="1">
        <v>6</v>
      </c>
      <c r="BK457" s="1" t="s">
        <v>117</v>
      </c>
      <c r="BL457" s="1">
        <v>295</v>
      </c>
      <c r="BM457" s="1">
        <v>295</v>
      </c>
      <c r="BN457" s="1">
        <v>0</v>
      </c>
      <c r="BO457" s="1" t="b">
        <v>0</v>
      </c>
    </row>
    <row r="458" spans="1:67" ht="15.75" customHeight="1">
      <c r="A458" s="1">
        <v>456</v>
      </c>
      <c r="B458" s="1">
        <v>1101</v>
      </c>
      <c r="C458" s="1">
        <v>168227</v>
      </c>
      <c r="D458" s="1" t="s">
        <v>1302</v>
      </c>
      <c r="E458" s="1" t="s">
        <v>1303</v>
      </c>
      <c r="F458" s="1" t="s">
        <v>1150</v>
      </c>
      <c r="G458" s="1" t="s">
        <v>1151</v>
      </c>
      <c r="H458" s="1">
        <v>2115</v>
      </c>
      <c r="I458" s="1" t="s">
        <v>538</v>
      </c>
      <c r="J458" s="1" t="s">
        <v>539</v>
      </c>
      <c r="K458" s="8" t="s">
        <v>1304</v>
      </c>
      <c r="L458" s="1">
        <v>-71.094982999999999</v>
      </c>
      <c r="M458" s="1">
        <v>42.336632000000002</v>
      </c>
      <c r="N458" s="1">
        <v>-71.085851000000005</v>
      </c>
      <c r="O458" s="1">
        <v>42.348669999999998</v>
      </c>
      <c r="P458" s="1">
        <v>34977</v>
      </c>
      <c r="Q458" s="1">
        <v>54071</v>
      </c>
      <c r="R458" s="1">
        <v>54071</v>
      </c>
      <c r="S458" s="1">
        <v>54071</v>
      </c>
      <c r="T458" s="1">
        <v>54071</v>
      </c>
      <c r="U458" s="1">
        <v>43307</v>
      </c>
      <c r="V458" s="1">
        <v>43307</v>
      </c>
      <c r="W458" s="1">
        <v>2</v>
      </c>
      <c r="X458" s="1">
        <v>2</v>
      </c>
      <c r="Y458" s="1">
        <v>1</v>
      </c>
      <c r="Z458" s="1">
        <v>2</v>
      </c>
      <c r="AA458" s="1">
        <v>2</v>
      </c>
      <c r="AB458" s="1">
        <v>71</v>
      </c>
      <c r="AC458" s="1">
        <v>4317</v>
      </c>
      <c r="AD458" s="1" t="s">
        <v>123</v>
      </c>
      <c r="AE458" s="1" t="b">
        <v>0</v>
      </c>
      <c r="AF458" s="1" t="s">
        <v>1305</v>
      </c>
      <c r="AG458" s="1" t="s">
        <v>109</v>
      </c>
      <c r="AH458" s="1" t="s">
        <v>90</v>
      </c>
      <c r="AI458" s="1" t="s">
        <v>162</v>
      </c>
      <c r="AJ458" s="1" t="s">
        <v>109</v>
      </c>
      <c r="AK458" s="1" t="s">
        <v>83</v>
      </c>
      <c r="AL458" s="1" t="s">
        <v>36</v>
      </c>
      <c r="AM458" s="1" t="s">
        <v>144</v>
      </c>
      <c r="AN458" s="1" t="b">
        <v>0</v>
      </c>
      <c r="AO458" s="10" t="s">
        <v>1308</v>
      </c>
      <c r="AP458" s="1">
        <v>0</v>
      </c>
      <c r="AQ458" s="1">
        <v>0</v>
      </c>
      <c r="AR458" s="1">
        <v>0</v>
      </c>
      <c r="AS458" s="1">
        <v>0</v>
      </c>
      <c r="AT458" s="1">
        <v>0</v>
      </c>
      <c r="AU458" s="1">
        <v>0</v>
      </c>
      <c r="AV458" s="1">
        <v>0</v>
      </c>
      <c r="AW458" s="1">
        <v>0</v>
      </c>
      <c r="AX458" s="1">
        <v>0</v>
      </c>
      <c r="AY458" s="1">
        <v>0</v>
      </c>
      <c r="AZ458" s="1">
        <v>0</v>
      </c>
      <c r="BA458" s="1">
        <v>0</v>
      </c>
      <c r="BB458" s="1">
        <v>0</v>
      </c>
      <c r="BC458" s="1">
        <v>0</v>
      </c>
      <c r="BD458" s="1">
        <v>0</v>
      </c>
      <c r="BE458" s="1">
        <v>0</v>
      </c>
      <c r="BF458" s="1">
        <v>0</v>
      </c>
      <c r="BG458" s="1">
        <v>0</v>
      </c>
      <c r="BH458" s="1" t="b">
        <v>1</v>
      </c>
      <c r="BI458" s="1" t="b">
        <v>0</v>
      </c>
      <c r="BJ458" s="1">
        <v>6</v>
      </c>
      <c r="BK458" s="1" t="s">
        <v>109</v>
      </c>
      <c r="BL458" s="1">
        <v>295</v>
      </c>
      <c r="BM458" s="1">
        <v>295</v>
      </c>
      <c r="BN458" s="1">
        <v>0</v>
      </c>
      <c r="BO458" s="1" t="b">
        <v>0</v>
      </c>
    </row>
    <row r="459" spans="1:67" ht="15.75" customHeight="1">
      <c r="A459" s="1">
        <v>457</v>
      </c>
      <c r="B459" s="1">
        <v>1102</v>
      </c>
      <c r="C459" s="1">
        <v>168227</v>
      </c>
      <c r="D459" s="1" t="s">
        <v>1302</v>
      </c>
      <c r="E459" s="1" t="s">
        <v>1303</v>
      </c>
      <c r="F459" s="1" t="s">
        <v>1150</v>
      </c>
      <c r="G459" s="1" t="s">
        <v>1151</v>
      </c>
      <c r="H459" s="1">
        <v>2115</v>
      </c>
      <c r="I459" s="1" t="s">
        <v>538</v>
      </c>
      <c r="J459" s="1" t="s">
        <v>539</v>
      </c>
      <c r="K459" s="8" t="s">
        <v>1304</v>
      </c>
      <c r="L459" s="1">
        <v>-71.094982999999999</v>
      </c>
      <c r="M459" s="1">
        <v>42.336632000000002</v>
      </c>
      <c r="N459" s="1">
        <v>-71.085851000000005</v>
      </c>
      <c r="O459" s="1">
        <v>42.348669999999998</v>
      </c>
      <c r="P459" s="1">
        <v>34977</v>
      </c>
      <c r="Q459" s="1">
        <v>54071</v>
      </c>
      <c r="R459" s="1">
        <v>54071</v>
      </c>
      <c r="S459" s="1">
        <v>54071</v>
      </c>
      <c r="T459" s="1">
        <v>54071</v>
      </c>
      <c r="U459" s="1">
        <v>43307</v>
      </c>
      <c r="V459" s="1">
        <v>43307</v>
      </c>
      <c r="W459" s="1">
        <v>2</v>
      </c>
      <c r="X459" s="1">
        <v>2</v>
      </c>
      <c r="Y459" s="1">
        <v>1</v>
      </c>
      <c r="Z459" s="1">
        <v>2</v>
      </c>
      <c r="AA459" s="1">
        <v>2</v>
      </c>
      <c r="AB459" s="1">
        <v>71</v>
      </c>
      <c r="AC459" s="1">
        <v>4317</v>
      </c>
      <c r="AD459" s="1" t="s">
        <v>123</v>
      </c>
      <c r="AE459" s="1" t="b">
        <v>0</v>
      </c>
      <c r="AF459" s="1" t="s">
        <v>1305</v>
      </c>
      <c r="AG459" s="1" t="s">
        <v>89</v>
      </c>
      <c r="AH459" s="1" t="s">
        <v>90</v>
      </c>
      <c r="AI459" s="1" t="s">
        <v>172</v>
      </c>
      <c r="AJ459" s="1" t="s">
        <v>89</v>
      </c>
      <c r="AK459" s="1" t="s">
        <v>79</v>
      </c>
      <c r="AL459" s="1" t="s">
        <v>36</v>
      </c>
      <c r="AM459" s="1" t="s">
        <v>92</v>
      </c>
      <c r="AN459" s="1" t="b">
        <v>0</v>
      </c>
      <c r="AO459" s="10" t="s">
        <v>1306</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t="b">
        <v>1</v>
      </c>
      <c r="BI459" s="1" t="b">
        <v>0</v>
      </c>
      <c r="BJ459" s="1">
        <v>6</v>
      </c>
      <c r="BK459" s="1" t="s">
        <v>89</v>
      </c>
      <c r="BL459" s="1">
        <v>295</v>
      </c>
      <c r="BM459" s="1">
        <v>295</v>
      </c>
      <c r="BN459" s="1">
        <v>0</v>
      </c>
      <c r="BO459" s="1" t="b">
        <v>0</v>
      </c>
    </row>
    <row r="460" spans="1:67" ht="15.75" customHeight="1">
      <c r="A460" s="1">
        <v>458</v>
      </c>
      <c r="B460" s="1">
        <v>1103</v>
      </c>
      <c r="C460" s="1">
        <v>168227</v>
      </c>
      <c r="D460" s="1" t="s">
        <v>1302</v>
      </c>
      <c r="E460" s="1" t="s">
        <v>1303</v>
      </c>
      <c r="F460" s="1" t="s">
        <v>1150</v>
      </c>
      <c r="G460" s="1" t="s">
        <v>1151</v>
      </c>
      <c r="H460" s="1">
        <v>2115</v>
      </c>
      <c r="I460" s="1" t="s">
        <v>538</v>
      </c>
      <c r="J460" s="1" t="s">
        <v>539</v>
      </c>
      <c r="K460" s="8" t="s">
        <v>1304</v>
      </c>
      <c r="L460" s="1">
        <v>-71.094982999999999</v>
      </c>
      <c r="M460" s="1">
        <v>42.336632000000002</v>
      </c>
      <c r="N460" s="1">
        <v>-71.085851000000005</v>
      </c>
      <c r="O460" s="1">
        <v>42.348669999999998</v>
      </c>
      <c r="P460" s="1">
        <v>34977</v>
      </c>
      <c r="Q460" s="1">
        <v>54071</v>
      </c>
      <c r="R460" s="1">
        <v>54071</v>
      </c>
      <c r="S460" s="1">
        <v>54071</v>
      </c>
      <c r="T460" s="1">
        <v>54071</v>
      </c>
      <c r="U460" s="1">
        <v>43307</v>
      </c>
      <c r="V460" s="1">
        <v>43307</v>
      </c>
      <c r="W460" s="1">
        <v>2</v>
      </c>
      <c r="X460" s="1">
        <v>2</v>
      </c>
      <c r="Y460" s="1">
        <v>1</v>
      </c>
      <c r="Z460" s="1">
        <v>2</v>
      </c>
      <c r="AA460" s="1">
        <v>2</v>
      </c>
      <c r="AB460" s="1">
        <v>71</v>
      </c>
      <c r="AC460" s="1">
        <v>4317</v>
      </c>
      <c r="AD460" s="1" t="s">
        <v>123</v>
      </c>
      <c r="AE460" s="1" t="b">
        <v>0</v>
      </c>
      <c r="AF460" s="1" t="s">
        <v>1305</v>
      </c>
      <c r="AG460" s="1" t="s">
        <v>298</v>
      </c>
      <c r="AH460" s="1" t="s">
        <v>90</v>
      </c>
      <c r="AI460" s="1" t="s">
        <v>1309</v>
      </c>
      <c r="AJ460" s="1" t="s">
        <v>135</v>
      </c>
      <c r="AK460" s="1" t="s">
        <v>79</v>
      </c>
      <c r="AL460" s="1" t="s">
        <v>36</v>
      </c>
      <c r="AM460" s="1" t="s">
        <v>300</v>
      </c>
      <c r="AN460" s="1" t="b">
        <v>0</v>
      </c>
      <c r="AO460" s="10" t="s">
        <v>1310</v>
      </c>
      <c r="AP460" s="1">
        <v>0</v>
      </c>
      <c r="AQ460" s="1">
        <v>0</v>
      </c>
      <c r="AR460" s="1">
        <v>0</v>
      </c>
      <c r="AS460" s="1">
        <v>0</v>
      </c>
      <c r="AT460" s="1">
        <v>0</v>
      </c>
      <c r="AU460" s="1">
        <v>0</v>
      </c>
      <c r="AV460" s="1">
        <v>0</v>
      </c>
      <c r="AW460" s="1">
        <v>0</v>
      </c>
      <c r="AX460" s="1">
        <v>0</v>
      </c>
      <c r="AY460" s="1">
        <v>0</v>
      </c>
      <c r="AZ460" s="1">
        <v>0</v>
      </c>
      <c r="BA460" s="1">
        <v>0</v>
      </c>
      <c r="BB460" s="1">
        <v>0</v>
      </c>
      <c r="BC460" s="1">
        <v>0</v>
      </c>
      <c r="BD460" s="1">
        <v>0</v>
      </c>
      <c r="BE460" s="1">
        <v>0</v>
      </c>
      <c r="BF460" s="1">
        <v>0</v>
      </c>
      <c r="BG460" s="1">
        <v>0</v>
      </c>
      <c r="BH460" s="1" t="b">
        <v>1</v>
      </c>
      <c r="BI460" s="1" t="b">
        <v>0</v>
      </c>
      <c r="BJ460" s="1">
        <v>6</v>
      </c>
      <c r="BK460" s="1" t="s">
        <v>117</v>
      </c>
      <c r="BL460" s="1">
        <v>295</v>
      </c>
      <c r="BM460" s="1">
        <v>295</v>
      </c>
      <c r="BN460" s="1">
        <v>0</v>
      </c>
      <c r="BO460" s="1" t="b">
        <v>0</v>
      </c>
    </row>
    <row r="461" spans="1:67" ht="15.75" customHeight="1">
      <c r="A461" s="1">
        <v>459</v>
      </c>
      <c r="B461" s="1">
        <v>1104</v>
      </c>
      <c r="C461" s="1">
        <v>168227</v>
      </c>
      <c r="D461" s="1" t="s">
        <v>1302</v>
      </c>
      <c r="E461" s="1" t="s">
        <v>1303</v>
      </c>
      <c r="F461" s="1" t="s">
        <v>1150</v>
      </c>
      <c r="G461" s="1" t="s">
        <v>1151</v>
      </c>
      <c r="H461" s="1">
        <v>2115</v>
      </c>
      <c r="I461" s="1" t="s">
        <v>538</v>
      </c>
      <c r="J461" s="1" t="s">
        <v>539</v>
      </c>
      <c r="K461" s="8" t="s">
        <v>1304</v>
      </c>
      <c r="L461" s="1">
        <v>-71.094982999999999</v>
      </c>
      <c r="M461" s="1">
        <v>42.336632000000002</v>
      </c>
      <c r="N461" s="1">
        <v>-71.085851000000005</v>
      </c>
      <c r="O461" s="1">
        <v>42.348669999999998</v>
      </c>
      <c r="P461" s="1">
        <v>34977</v>
      </c>
      <c r="Q461" s="1">
        <v>54071</v>
      </c>
      <c r="R461" s="1">
        <v>54071</v>
      </c>
      <c r="S461" s="1">
        <v>54071</v>
      </c>
      <c r="T461" s="1">
        <v>54071</v>
      </c>
      <c r="U461" s="1">
        <v>43307</v>
      </c>
      <c r="V461" s="1">
        <v>43307</v>
      </c>
      <c r="W461" s="1">
        <v>2</v>
      </c>
      <c r="X461" s="1">
        <v>2</v>
      </c>
      <c r="Y461" s="1">
        <v>1</v>
      </c>
      <c r="Z461" s="1">
        <v>2</v>
      </c>
      <c r="AA461" s="1">
        <v>2</v>
      </c>
      <c r="AB461" s="1">
        <v>71</v>
      </c>
      <c r="AC461" s="1">
        <v>4317</v>
      </c>
      <c r="AD461" s="1" t="s">
        <v>123</v>
      </c>
      <c r="AE461" s="1" t="b">
        <v>0</v>
      </c>
      <c r="AF461" s="1" t="s">
        <v>1305</v>
      </c>
      <c r="AG461" s="1" t="s">
        <v>298</v>
      </c>
      <c r="AH461" s="1" t="s">
        <v>90</v>
      </c>
      <c r="AI461" s="1" t="s">
        <v>1311</v>
      </c>
      <c r="AJ461" s="1" t="s">
        <v>320</v>
      </c>
      <c r="AK461" s="1" t="s">
        <v>79</v>
      </c>
      <c r="AL461" s="1" t="s">
        <v>36</v>
      </c>
      <c r="AM461" s="1" t="s">
        <v>100</v>
      </c>
      <c r="AN461" s="1" t="b">
        <v>0</v>
      </c>
      <c r="AO461" s="10" t="s">
        <v>1312</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t="b">
        <v>0</v>
      </c>
      <c r="BI461" s="1" t="b">
        <v>0</v>
      </c>
      <c r="BJ461" s="1">
        <v>6</v>
      </c>
      <c r="BK461" s="1" t="s">
        <v>117</v>
      </c>
      <c r="BL461" s="1">
        <v>295</v>
      </c>
      <c r="BM461" s="1">
        <v>295</v>
      </c>
      <c r="BN461" s="1">
        <v>0</v>
      </c>
      <c r="BO461" s="1" t="b">
        <v>0</v>
      </c>
    </row>
    <row r="462" spans="1:67" ht="15.75" customHeight="1">
      <c r="A462" s="1">
        <v>460</v>
      </c>
      <c r="B462" s="1">
        <v>1118</v>
      </c>
      <c r="C462" s="1">
        <v>168263</v>
      </c>
      <c r="D462" s="1" t="s">
        <v>1313</v>
      </c>
      <c r="E462" s="1" t="s">
        <v>1314</v>
      </c>
      <c r="F462" s="1" t="s">
        <v>1315</v>
      </c>
      <c r="G462" s="1" t="s">
        <v>1151</v>
      </c>
      <c r="H462" s="1" t="s">
        <v>1316</v>
      </c>
      <c r="I462" s="1" t="s">
        <v>538</v>
      </c>
      <c r="J462" s="1" t="s">
        <v>539</v>
      </c>
      <c r="K462" s="8" t="s">
        <v>1317</v>
      </c>
      <c r="L462" s="1">
        <v>-72.795672999999994</v>
      </c>
      <c r="M462" s="1">
        <v>42.131588999999998</v>
      </c>
      <c r="N462" s="1">
        <v>-72.795672999999994</v>
      </c>
      <c r="O462" s="1">
        <v>42.131588999999998</v>
      </c>
      <c r="P462" s="1">
        <v>9715</v>
      </c>
      <c r="Q462" s="1">
        <v>24076</v>
      </c>
      <c r="R462" s="1">
        <v>30156</v>
      </c>
      <c r="S462" s="1">
        <v>24076</v>
      </c>
      <c r="T462" s="1">
        <v>30156</v>
      </c>
      <c r="U462" s="1">
        <v>13387</v>
      </c>
      <c r="V462" s="1">
        <v>19467</v>
      </c>
      <c r="W462" s="1">
        <v>2</v>
      </c>
      <c r="X462" s="1">
        <v>2</v>
      </c>
      <c r="Y462" s="1">
        <v>1</v>
      </c>
      <c r="Z462" s="1">
        <v>1</v>
      </c>
      <c r="AA462" s="1">
        <v>1</v>
      </c>
      <c r="AB462" s="1">
        <v>78</v>
      </c>
      <c r="AC462" s="1">
        <v>5633</v>
      </c>
      <c r="AD462" s="1" t="s">
        <v>73</v>
      </c>
      <c r="AE462" s="1" t="b">
        <v>0</v>
      </c>
      <c r="AF462" s="1" t="s">
        <v>157</v>
      </c>
      <c r="AG462" s="1" t="s">
        <v>1318</v>
      </c>
      <c r="AH462" s="1" t="s">
        <v>104</v>
      </c>
      <c r="AI462" s="1" t="s">
        <v>1319</v>
      </c>
      <c r="AJ462" s="1" t="s">
        <v>78</v>
      </c>
      <c r="AK462" s="1" t="s">
        <v>83</v>
      </c>
      <c r="AL462" s="1" t="s">
        <v>36</v>
      </c>
      <c r="AM462" s="1" t="s">
        <v>100</v>
      </c>
      <c r="AN462" s="1" t="b">
        <v>0</v>
      </c>
      <c r="AO462" s="10" t="s">
        <v>1320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t="b">
        <v>0</v>
      </c>
      <c r="BI462" s="1" t="b">
        <v>0</v>
      </c>
      <c r="BJ462" s="1">
        <v>1</v>
      </c>
      <c r="BK462" s="1" t="s">
        <v>78</v>
      </c>
      <c r="BL462" s="1">
        <v>295</v>
      </c>
      <c r="BM462" s="1">
        <v>295</v>
      </c>
      <c r="BN462" s="1">
        <v>0</v>
      </c>
      <c r="BO462" s="1" t="b">
        <v>0</v>
      </c>
    </row>
    <row r="463" spans="1:67" ht="15.75" customHeight="1">
      <c r="A463" s="1">
        <v>461</v>
      </c>
      <c r="B463" s="1">
        <v>16</v>
      </c>
      <c r="C463" s="1">
        <v>161767</v>
      </c>
      <c r="D463" s="1" t="s">
        <v>1321</v>
      </c>
      <c r="E463" s="1" t="s">
        <v>1322</v>
      </c>
      <c r="F463" s="1" t="s">
        <v>1323</v>
      </c>
      <c r="G463" s="1" t="s">
        <v>1324</v>
      </c>
      <c r="H463" s="1" t="s">
        <v>1325</v>
      </c>
      <c r="I463" s="1" t="s">
        <v>70</v>
      </c>
      <c r="J463" s="1" t="s">
        <v>564</v>
      </c>
      <c r="K463" s="8" t="s">
        <v>1326</v>
      </c>
      <c r="L463" s="1">
        <v>-76.512222999999906</v>
      </c>
      <c r="M463" s="1">
        <v>39.049813</v>
      </c>
      <c r="N463" s="1">
        <v>-76.512222999999906</v>
      </c>
      <c r="O463" s="1">
        <v>39.049813</v>
      </c>
      <c r="P463" s="1">
        <v>7706</v>
      </c>
      <c r="Q463" s="9" t="s">
        <v>244</v>
      </c>
      <c r="R463" s="9" t="s">
        <v>244</v>
      </c>
      <c r="S463" s="1">
        <v>24328</v>
      </c>
      <c r="T463" s="1">
        <v>29188</v>
      </c>
      <c r="U463" s="1">
        <v>13798</v>
      </c>
      <c r="V463" s="1">
        <v>18658</v>
      </c>
      <c r="W463" s="1">
        <v>2</v>
      </c>
      <c r="X463" s="1">
        <v>2</v>
      </c>
      <c r="Y463" s="1">
        <v>2</v>
      </c>
      <c r="Z463" s="1">
        <v>4</v>
      </c>
      <c r="AA463" s="1">
        <v>1</v>
      </c>
      <c r="AB463" s="18" t="s">
        <v>1327</v>
      </c>
      <c r="AC463" s="1">
        <v>13904</v>
      </c>
      <c r="AD463" s="1" t="s">
        <v>73</v>
      </c>
      <c r="AE463" s="1" t="b">
        <v>0</v>
      </c>
      <c r="AF463" s="1" t="s">
        <v>1328</v>
      </c>
      <c r="AG463" s="1" t="s">
        <v>1329</v>
      </c>
      <c r="AH463" s="1" t="s">
        <v>550</v>
      </c>
      <c r="AI463" s="1" t="s">
        <v>1330</v>
      </c>
      <c r="AJ463" s="1" t="s">
        <v>89</v>
      </c>
      <c r="AK463" s="1" t="s">
        <v>250</v>
      </c>
      <c r="AL463" s="1" t="s">
        <v>110</v>
      </c>
      <c r="AM463" s="1" t="s">
        <v>100</v>
      </c>
      <c r="AN463" s="1" t="b">
        <v>0</v>
      </c>
      <c r="AO463" s="10" t="s">
        <v>1331</v>
      </c>
      <c r="AP463" s="1">
        <v>0</v>
      </c>
      <c r="AQ463" s="1">
        <v>0</v>
      </c>
      <c r="AR463" s="1">
        <v>0</v>
      </c>
      <c r="AS463" s="1">
        <v>0</v>
      </c>
      <c r="AT463" s="1">
        <v>0</v>
      </c>
      <c r="AU463" s="1">
        <v>0</v>
      </c>
      <c r="AV463" s="1">
        <v>0</v>
      </c>
      <c r="AW463" s="1">
        <v>0</v>
      </c>
      <c r="AX463" s="1">
        <v>0</v>
      </c>
      <c r="AY463" s="1">
        <v>0</v>
      </c>
      <c r="AZ463" s="1">
        <v>0</v>
      </c>
      <c r="BA463" s="1">
        <v>0</v>
      </c>
      <c r="BB463" s="1">
        <v>0</v>
      </c>
      <c r="BC463" s="1">
        <v>0</v>
      </c>
      <c r="BD463" s="1">
        <v>0</v>
      </c>
      <c r="BE463" s="1">
        <v>0</v>
      </c>
      <c r="BF463" s="1">
        <v>0</v>
      </c>
      <c r="BG463" s="1">
        <v>0</v>
      </c>
      <c r="BH463" s="1" t="b">
        <v>0</v>
      </c>
      <c r="BI463" s="1" t="b">
        <v>0</v>
      </c>
      <c r="BJ463" s="1">
        <v>11</v>
      </c>
      <c r="BK463" s="1" t="s">
        <v>89</v>
      </c>
      <c r="BL463" s="1">
        <v>363</v>
      </c>
      <c r="BM463" s="1">
        <v>363</v>
      </c>
      <c r="BN463" s="1">
        <v>0</v>
      </c>
      <c r="BO463" s="1" t="b">
        <v>0</v>
      </c>
    </row>
    <row r="464" spans="1:67" ht="15.75" customHeight="1">
      <c r="A464" s="1">
        <v>462</v>
      </c>
      <c r="B464" s="1">
        <v>17</v>
      </c>
      <c r="C464" s="1">
        <v>161767</v>
      </c>
      <c r="D464" s="1" t="s">
        <v>1321</v>
      </c>
      <c r="E464" s="1" t="s">
        <v>1322</v>
      </c>
      <c r="F464" s="1" t="s">
        <v>1323</v>
      </c>
      <c r="G464" s="1" t="s">
        <v>1324</v>
      </c>
      <c r="H464" s="1" t="s">
        <v>1325</v>
      </c>
      <c r="I464" s="1" t="s">
        <v>70</v>
      </c>
      <c r="J464" s="1" t="s">
        <v>564</v>
      </c>
      <c r="K464" s="8" t="s">
        <v>1326</v>
      </c>
      <c r="L464" s="1">
        <v>-76.512222999999906</v>
      </c>
      <c r="M464" s="1">
        <v>39.049813</v>
      </c>
      <c r="N464" s="1">
        <v>-76.512222999999906</v>
      </c>
      <c r="O464" s="1">
        <v>39.049813</v>
      </c>
      <c r="P464" s="1">
        <v>7706</v>
      </c>
      <c r="Q464" s="9" t="s">
        <v>244</v>
      </c>
      <c r="R464" s="9" t="s">
        <v>244</v>
      </c>
      <c r="S464" s="1">
        <v>24328</v>
      </c>
      <c r="T464" s="1">
        <v>29188</v>
      </c>
      <c r="U464" s="1">
        <v>13798</v>
      </c>
      <c r="V464" s="1">
        <v>18658</v>
      </c>
      <c r="W464" s="1">
        <v>2</v>
      </c>
      <c r="X464" s="1">
        <v>2</v>
      </c>
      <c r="Y464" s="1">
        <v>2</v>
      </c>
      <c r="Z464" s="1">
        <v>4</v>
      </c>
      <c r="AA464" s="1">
        <v>1</v>
      </c>
      <c r="AB464" s="18" t="s">
        <v>1327</v>
      </c>
      <c r="AC464" s="1">
        <v>13904</v>
      </c>
      <c r="AD464" s="1" t="s">
        <v>73</v>
      </c>
      <c r="AE464" s="1" t="b">
        <v>0</v>
      </c>
      <c r="AF464" s="1" t="s">
        <v>1328</v>
      </c>
      <c r="AG464" s="1" t="s">
        <v>1329</v>
      </c>
      <c r="AH464" s="1" t="s">
        <v>550</v>
      </c>
      <c r="AI464" s="1" t="s">
        <v>1332</v>
      </c>
      <c r="AJ464" s="1" t="s">
        <v>320</v>
      </c>
      <c r="AK464" s="13" t="s">
        <v>225</v>
      </c>
      <c r="AL464" s="13" t="s">
        <v>225</v>
      </c>
      <c r="AM464" s="1" t="s">
        <v>100</v>
      </c>
      <c r="AN464" s="1" t="b">
        <v>0</v>
      </c>
      <c r="AO464" s="10" t="s">
        <v>1331</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t="b">
        <v>0</v>
      </c>
      <c r="BI464" s="1" t="b">
        <v>0</v>
      </c>
      <c r="BJ464" s="1">
        <v>11</v>
      </c>
      <c r="BK464" s="1" t="s">
        <v>117</v>
      </c>
      <c r="BL464" s="1">
        <v>363</v>
      </c>
      <c r="BM464" s="1">
        <v>363</v>
      </c>
      <c r="BN464" s="1">
        <v>0</v>
      </c>
      <c r="BO464" s="1" t="b">
        <v>0</v>
      </c>
    </row>
    <row r="465" spans="1:67" ht="15.75" customHeight="1">
      <c r="A465" s="1">
        <v>463</v>
      </c>
      <c r="B465" s="1">
        <v>18</v>
      </c>
      <c r="C465" s="1">
        <v>161767</v>
      </c>
      <c r="D465" s="1" t="s">
        <v>1321</v>
      </c>
      <c r="E465" s="1" t="s">
        <v>1322</v>
      </c>
      <c r="F465" s="1" t="s">
        <v>1323</v>
      </c>
      <c r="G465" s="1" t="s">
        <v>1324</v>
      </c>
      <c r="H465" s="1" t="s">
        <v>1325</v>
      </c>
      <c r="I465" s="1" t="s">
        <v>70</v>
      </c>
      <c r="J465" s="1" t="s">
        <v>564</v>
      </c>
      <c r="K465" s="8" t="s">
        <v>1326</v>
      </c>
      <c r="L465" s="1">
        <v>-76.512222999999906</v>
      </c>
      <c r="M465" s="1">
        <v>39.049813</v>
      </c>
      <c r="N465" s="1">
        <v>-76.512222999999906</v>
      </c>
      <c r="O465" s="1">
        <v>39.049813</v>
      </c>
      <c r="P465" s="1">
        <v>7706</v>
      </c>
      <c r="Q465" s="9" t="s">
        <v>244</v>
      </c>
      <c r="R465" s="9" t="s">
        <v>244</v>
      </c>
      <c r="S465" s="1">
        <v>24328</v>
      </c>
      <c r="T465" s="1">
        <v>29188</v>
      </c>
      <c r="U465" s="1">
        <v>13798</v>
      </c>
      <c r="V465" s="1">
        <v>18658</v>
      </c>
      <c r="W465" s="1">
        <v>2</v>
      </c>
      <c r="X465" s="1">
        <v>2</v>
      </c>
      <c r="Y465" s="1">
        <v>2</v>
      </c>
      <c r="Z465" s="1">
        <v>4</v>
      </c>
      <c r="AA465" s="1">
        <v>1</v>
      </c>
      <c r="AB465" s="18" t="s">
        <v>1327</v>
      </c>
      <c r="AC465" s="1">
        <v>13904</v>
      </c>
      <c r="AD465" s="1" t="s">
        <v>73</v>
      </c>
      <c r="AE465" s="1" t="b">
        <v>0</v>
      </c>
      <c r="AF465" s="1" t="s">
        <v>1328</v>
      </c>
      <c r="AG465" s="1" t="s">
        <v>1329</v>
      </c>
      <c r="AH465" s="1" t="s">
        <v>550</v>
      </c>
      <c r="AI465" s="1" t="s">
        <v>1333</v>
      </c>
      <c r="AJ465" s="1" t="s">
        <v>320</v>
      </c>
      <c r="AK465" s="13" t="s">
        <v>225</v>
      </c>
      <c r="AL465" s="13" t="s">
        <v>225</v>
      </c>
      <c r="AM465" s="1" t="s">
        <v>100</v>
      </c>
      <c r="AN465" s="1" t="b">
        <v>0</v>
      </c>
      <c r="AO465" s="10" t="s">
        <v>1331</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t="b">
        <v>0</v>
      </c>
      <c r="BI465" s="1" t="b">
        <v>0</v>
      </c>
      <c r="BJ465" s="1">
        <v>11</v>
      </c>
      <c r="BK465" s="1" t="s">
        <v>117</v>
      </c>
      <c r="BL465" s="1">
        <v>363</v>
      </c>
      <c r="BM465" s="1">
        <v>363</v>
      </c>
      <c r="BN465" s="1">
        <v>0</v>
      </c>
      <c r="BO465" s="1" t="b">
        <v>0</v>
      </c>
    </row>
    <row r="466" spans="1:67" ht="15.75" customHeight="1">
      <c r="A466" s="1">
        <v>464</v>
      </c>
      <c r="B466" s="1">
        <v>19</v>
      </c>
      <c r="C466" s="1">
        <v>161767</v>
      </c>
      <c r="D466" s="1" t="s">
        <v>1321</v>
      </c>
      <c r="E466" s="1" t="s">
        <v>1322</v>
      </c>
      <c r="F466" s="1" t="s">
        <v>1323</v>
      </c>
      <c r="G466" s="1" t="s">
        <v>1324</v>
      </c>
      <c r="H466" s="1" t="s">
        <v>1325</v>
      </c>
      <c r="I466" s="1" t="s">
        <v>70</v>
      </c>
      <c r="J466" s="1" t="s">
        <v>564</v>
      </c>
      <c r="K466" s="8" t="s">
        <v>1326</v>
      </c>
      <c r="L466" s="1">
        <v>-76.512222999999906</v>
      </c>
      <c r="M466" s="1">
        <v>39.049813</v>
      </c>
      <c r="N466" s="1">
        <v>-76.512222999999906</v>
      </c>
      <c r="O466" s="1">
        <v>39.049813</v>
      </c>
      <c r="P466" s="1">
        <v>7706</v>
      </c>
      <c r="Q466" s="9" t="s">
        <v>244</v>
      </c>
      <c r="R466" s="9" t="s">
        <v>244</v>
      </c>
      <c r="S466" s="1">
        <v>24328</v>
      </c>
      <c r="T466" s="1">
        <v>29188</v>
      </c>
      <c r="U466" s="1">
        <v>13798</v>
      </c>
      <c r="V466" s="1">
        <v>18658</v>
      </c>
      <c r="W466" s="1">
        <v>2</v>
      </c>
      <c r="X466" s="1">
        <v>2</v>
      </c>
      <c r="Y466" s="1">
        <v>2</v>
      </c>
      <c r="Z466" s="1">
        <v>4</v>
      </c>
      <c r="AA466" s="1">
        <v>1</v>
      </c>
      <c r="AB466" s="18" t="s">
        <v>1327</v>
      </c>
      <c r="AC466" s="1">
        <v>13904</v>
      </c>
      <c r="AD466" s="1" t="s">
        <v>73</v>
      </c>
      <c r="AE466" s="1" t="b">
        <v>0</v>
      </c>
      <c r="AF466" s="1" t="s">
        <v>1328</v>
      </c>
      <c r="AG466" s="1" t="s">
        <v>1329</v>
      </c>
      <c r="AH466" s="1" t="s">
        <v>550</v>
      </c>
      <c r="AI466" s="1" t="s">
        <v>1334</v>
      </c>
      <c r="AJ466" s="1" t="s">
        <v>89</v>
      </c>
      <c r="AK466" s="1" t="s">
        <v>250</v>
      </c>
      <c r="AL466" s="1" t="s">
        <v>110</v>
      </c>
      <c r="AM466" s="1" t="s">
        <v>100</v>
      </c>
      <c r="AN466" s="1" t="b">
        <v>0</v>
      </c>
      <c r="AO466" s="10" t="s">
        <v>1335</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t="b">
        <v>0</v>
      </c>
      <c r="BI466" s="1" t="b">
        <v>0</v>
      </c>
      <c r="BJ466" s="1">
        <v>11</v>
      </c>
      <c r="BK466" s="1" t="s">
        <v>89</v>
      </c>
      <c r="BL466" s="1">
        <v>363</v>
      </c>
      <c r="BM466" s="1">
        <v>363</v>
      </c>
      <c r="BN466" s="1">
        <v>0</v>
      </c>
      <c r="BO466" s="1" t="b">
        <v>0</v>
      </c>
    </row>
    <row r="467" spans="1:67" ht="15.75" customHeight="1">
      <c r="A467" s="1">
        <v>465</v>
      </c>
      <c r="B467" s="1">
        <v>20</v>
      </c>
      <c r="C467" s="1">
        <v>161767</v>
      </c>
      <c r="D467" s="1" t="s">
        <v>1321</v>
      </c>
      <c r="E467" s="1" t="s">
        <v>1322</v>
      </c>
      <c r="F467" s="1" t="s">
        <v>1323</v>
      </c>
      <c r="G467" s="1" t="s">
        <v>1324</v>
      </c>
      <c r="H467" s="1" t="s">
        <v>1325</v>
      </c>
      <c r="I467" s="1" t="s">
        <v>70</v>
      </c>
      <c r="J467" s="1" t="s">
        <v>564</v>
      </c>
      <c r="K467" s="8" t="s">
        <v>1326</v>
      </c>
      <c r="L467" s="1">
        <v>-76.512222999999906</v>
      </c>
      <c r="M467" s="1">
        <v>39.049813</v>
      </c>
      <c r="N467" s="1">
        <v>-76.512222999999906</v>
      </c>
      <c r="O467" s="1">
        <v>39.049813</v>
      </c>
      <c r="P467" s="1">
        <v>7706</v>
      </c>
      <c r="Q467" s="9" t="s">
        <v>244</v>
      </c>
      <c r="R467" s="9" t="s">
        <v>244</v>
      </c>
      <c r="S467" s="1">
        <v>24328</v>
      </c>
      <c r="T467" s="1">
        <v>29188</v>
      </c>
      <c r="U467" s="1">
        <v>13798</v>
      </c>
      <c r="V467" s="1">
        <v>18658</v>
      </c>
      <c r="W467" s="1">
        <v>2</v>
      </c>
      <c r="X467" s="1">
        <v>2</v>
      </c>
      <c r="Y467" s="1">
        <v>2</v>
      </c>
      <c r="Z467" s="1">
        <v>4</v>
      </c>
      <c r="AA467" s="1">
        <v>1</v>
      </c>
      <c r="AB467" s="18" t="s">
        <v>1327</v>
      </c>
      <c r="AC467" s="1">
        <v>13904</v>
      </c>
      <c r="AD467" s="1" t="s">
        <v>73</v>
      </c>
      <c r="AE467" s="1" t="b">
        <v>0</v>
      </c>
      <c r="AF467" s="1" t="s">
        <v>1328</v>
      </c>
      <c r="AG467" s="1" t="s">
        <v>1329</v>
      </c>
      <c r="AH467" s="1" t="s">
        <v>550</v>
      </c>
      <c r="AI467" s="1" t="s">
        <v>1336</v>
      </c>
      <c r="AJ467" s="1" t="s">
        <v>109</v>
      </c>
      <c r="AK467" s="13" t="s">
        <v>225</v>
      </c>
      <c r="AL467" s="13" t="s">
        <v>225</v>
      </c>
      <c r="AM467" s="1" t="s">
        <v>100</v>
      </c>
      <c r="AN467" s="1" t="b">
        <v>0</v>
      </c>
      <c r="AO467" s="10" t="s">
        <v>1335</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t="b">
        <v>0</v>
      </c>
      <c r="BI467" s="1" t="b">
        <v>0</v>
      </c>
      <c r="BJ467" s="1">
        <v>11</v>
      </c>
      <c r="BK467" s="1" t="s">
        <v>117</v>
      </c>
      <c r="BL467" s="1">
        <v>363</v>
      </c>
      <c r="BM467" s="1">
        <v>363</v>
      </c>
      <c r="BN467" s="1">
        <v>0</v>
      </c>
      <c r="BO467" s="1" t="b">
        <v>0</v>
      </c>
    </row>
    <row r="468" spans="1:67" ht="15.75" customHeight="1">
      <c r="A468" s="1">
        <v>466</v>
      </c>
      <c r="B468" s="1">
        <v>21</v>
      </c>
      <c r="C468" s="1">
        <v>161767</v>
      </c>
      <c r="D468" s="1" t="s">
        <v>1321</v>
      </c>
      <c r="E468" s="1" t="s">
        <v>1322</v>
      </c>
      <c r="F468" s="1" t="s">
        <v>1323</v>
      </c>
      <c r="G468" s="1" t="s">
        <v>1324</v>
      </c>
      <c r="H468" s="1" t="s">
        <v>1325</v>
      </c>
      <c r="I468" s="1" t="s">
        <v>70</v>
      </c>
      <c r="J468" s="1" t="s">
        <v>564</v>
      </c>
      <c r="K468" s="8" t="s">
        <v>1326</v>
      </c>
      <c r="L468" s="1">
        <v>-76.512222999999906</v>
      </c>
      <c r="M468" s="1">
        <v>39.049813</v>
      </c>
      <c r="N468" s="1">
        <v>-76.512222999999906</v>
      </c>
      <c r="O468" s="1">
        <v>39.049813</v>
      </c>
      <c r="P468" s="1">
        <v>7706</v>
      </c>
      <c r="Q468" s="9" t="s">
        <v>244</v>
      </c>
      <c r="R468" s="9" t="s">
        <v>244</v>
      </c>
      <c r="S468" s="1">
        <v>24328</v>
      </c>
      <c r="T468" s="1">
        <v>29188</v>
      </c>
      <c r="U468" s="1">
        <v>13798</v>
      </c>
      <c r="V468" s="1">
        <v>18658</v>
      </c>
      <c r="W468" s="1">
        <v>2</v>
      </c>
      <c r="X468" s="1">
        <v>2</v>
      </c>
      <c r="Y468" s="1">
        <v>2</v>
      </c>
      <c r="Z468" s="1">
        <v>4</v>
      </c>
      <c r="AA468" s="1">
        <v>1</v>
      </c>
      <c r="AB468" s="18" t="s">
        <v>1327</v>
      </c>
      <c r="AC468" s="1">
        <v>13904</v>
      </c>
      <c r="AD468" s="1" t="s">
        <v>73</v>
      </c>
      <c r="AE468" s="1" t="b">
        <v>0</v>
      </c>
      <c r="AF468" s="1" t="s">
        <v>1328</v>
      </c>
      <c r="AG468" s="1" t="s">
        <v>1329</v>
      </c>
      <c r="AH468" s="1" t="s">
        <v>550</v>
      </c>
      <c r="AI468" s="1" t="s">
        <v>1337</v>
      </c>
      <c r="AJ468" s="1" t="s">
        <v>109</v>
      </c>
      <c r="AK468" s="13" t="s">
        <v>225</v>
      </c>
      <c r="AL468" s="13" t="s">
        <v>225</v>
      </c>
      <c r="AM468" s="1" t="s">
        <v>100</v>
      </c>
      <c r="AN468" s="1" t="b">
        <v>0</v>
      </c>
      <c r="AO468" s="10" t="s">
        <v>1335</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t="b">
        <v>0</v>
      </c>
      <c r="BI468" s="1" t="b">
        <v>0</v>
      </c>
      <c r="BJ468" s="1">
        <v>11</v>
      </c>
      <c r="BK468" s="1" t="s">
        <v>117</v>
      </c>
      <c r="BL468" s="1">
        <v>363</v>
      </c>
      <c r="BM468" s="1">
        <v>363</v>
      </c>
      <c r="BN468" s="1">
        <v>0</v>
      </c>
      <c r="BO468" s="1" t="b">
        <v>0</v>
      </c>
    </row>
    <row r="469" spans="1:67" ht="15.75" customHeight="1">
      <c r="A469" s="1">
        <v>467</v>
      </c>
      <c r="B469" s="1">
        <v>22</v>
      </c>
      <c r="C469" s="1">
        <v>161767</v>
      </c>
      <c r="D469" s="1" t="s">
        <v>1321</v>
      </c>
      <c r="E469" s="1" t="s">
        <v>1322</v>
      </c>
      <c r="F469" s="1" t="s">
        <v>1323</v>
      </c>
      <c r="G469" s="1" t="s">
        <v>1324</v>
      </c>
      <c r="H469" s="1" t="s">
        <v>1325</v>
      </c>
      <c r="I469" s="1" t="s">
        <v>70</v>
      </c>
      <c r="J469" s="1" t="s">
        <v>564</v>
      </c>
      <c r="K469" s="8" t="s">
        <v>1326</v>
      </c>
      <c r="L469" s="1">
        <v>-76.512222999999906</v>
      </c>
      <c r="M469" s="1">
        <v>39.049813</v>
      </c>
      <c r="N469" s="1">
        <v>-76.512222999999906</v>
      </c>
      <c r="O469" s="1">
        <v>39.049813</v>
      </c>
      <c r="P469" s="1">
        <v>7706</v>
      </c>
      <c r="Q469" s="9" t="s">
        <v>244</v>
      </c>
      <c r="R469" s="9" t="s">
        <v>244</v>
      </c>
      <c r="S469" s="1">
        <v>24328</v>
      </c>
      <c r="T469" s="1">
        <v>29188</v>
      </c>
      <c r="U469" s="1">
        <v>13798</v>
      </c>
      <c r="V469" s="1">
        <v>18658</v>
      </c>
      <c r="W469" s="1">
        <v>2</v>
      </c>
      <c r="X469" s="1">
        <v>2</v>
      </c>
      <c r="Y469" s="1">
        <v>2</v>
      </c>
      <c r="Z469" s="1">
        <v>4</v>
      </c>
      <c r="AA469" s="1">
        <v>1</v>
      </c>
      <c r="AB469" s="18" t="s">
        <v>1327</v>
      </c>
      <c r="AC469" s="1">
        <v>13904</v>
      </c>
      <c r="AD469" s="1" t="s">
        <v>73</v>
      </c>
      <c r="AE469" s="1" t="b">
        <v>0</v>
      </c>
      <c r="AF469" s="1" t="s">
        <v>1328</v>
      </c>
      <c r="AG469" s="1" t="s">
        <v>1329</v>
      </c>
      <c r="AH469" s="1" t="s">
        <v>550</v>
      </c>
      <c r="AI469" s="1" t="s">
        <v>1338</v>
      </c>
      <c r="AJ469" s="1" t="s">
        <v>135</v>
      </c>
      <c r="AK469" s="1" t="s">
        <v>250</v>
      </c>
      <c r="AL469" s="1" t="s">
        <v>110</v>
      </c>
      <c r="AM469" s="1" t="s">
        <v>100</v>
      </c>
      <c r="AN469" s="1" t="b">
        <v>0</v>
      </c>
      <c r="AO469" s="10" t="s">
        <v>1339</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t="b">
        <v>0</v>
      </c>
      <c r="BI469" s="1" t="b">
        <v>0</v>
      </c>
      <c r="BJ469" s="1">
        <v>11</v>
      </c>
      <c r="BK469" s="1" t="s">
        <v>117</v>
      </c>
      <c r="BL469" s="1">
        <v>363</v>
      </c>
      <c r="BM469" s="1">
        <v>363</v>
      </c>
      <c r="BN469" s="1">
        <v>0</v>
      </c>
      <c r="BO469" s="1" t="b">
        <v>0</v>
      </c>
    </row>
    <row r="470" spans="1:67" ht="15.75" customHeight="1">
      <c r="A470" s="1">
        <v>468</v>
      </c>
      <c r="B470" s="1">
        <v>23</v>
      </c>
      <c r="C470" s="1">
        <v>161767</v>
      </c>
      <c r="D470" s="1" t="s">
        <v>1321</v>
      </c>
      <c r="E470" s="1" t="s">
        <v>1322</v>
      </c>
      <c r="F470" s="1" t="s">
        <v>1323</v>
      </c>
      <c r="G470" s="1" t="s">
        <v>1324</v>
      </c>
      <c r="H470" s="1" t="s">
        <v>1325</v>
      </c>
      <c r="I470" s="1" t="s">
        <v>70</v>
      </c>
      <c r="J470" s="1" t="s">
        <v>564</v>
      </c>
      <c r="K470" s="8" t="s">
        <v>1326</v>
      </c>
      <c r="L470" s="1">
        <v>-76.512222999999906</v>
      </c>
      <c r="M470" s="1">
        <v>39.049813</v>
      </c>
      <c r="N470" s="1">
        <v>-76.512222999999906</v>
      </c>
      <c r="O470" s="1">
        <v>39.049813</v>
      </c>
      <c r="P470" s="1">
        <v>7706</v>
      </c>
      <c r="Q470" s="9" t="s">
        <v>244</v>
      </c>
      <c r="R470" s="9" t="s">
        <v>244</v>
      </c>
      <c r="S470" s="1">
        <v>24328</v>
      </c>
      <c r="T470" s="1">
        <v>29188</v>
      </c>
      <c r="U470" s="1">
        <v>13798</v>
      </c>
      <c r="V470" s="1">
        <v>18658</v>
      </c>
      <c r="W470" s="1">
        <v>2</v>
      </c>
      <c r="X470" s="1">
        <v>2</v>
      </c>
      <c r="Y470" s="1">
        <v>2</v>
      </c>
      <c r="Z470" s="1">
        <v>4</v>
      </c>
      <c r="AA470" s="1">
        <v>1</v>
      </c>
      <c r="AB470" s="18" t="s">
        <v>1327</v>
      </c>
      <c r="AC470" s="1">
        <v>13904</v>
      </c>
      <c r="AD470" s="1" t="s">
        <v>73</v>
      </c>
      <c r="AE470" s="1" t="b">
        <v>0</v>
      </c>
      <c r="AF470" s="1" t="s">
        <v>1328</v>
      </c>
      <c r="AG470" s="1" t="s">
        <v>1329</v>
      </c>
      <c r="AH470" s="1" t="s">
        <v>204</v>
      </c>
      <c r="AI470" s="1" t="s">
        <v>1340</v>
      </c>
      <c r="AJ470" s="24" t="s">
        <v>135</v>
      </c>
      <c r="AK470" s="13" t="s">
        <v>225</v>
      </c>
      <c r="AL470" s="13" t="s">
        <v>225</v>
      </c>
      <c r="AM470" s="1" t="s">
        <v>100</v>
      </c>
      <c r="AN470" s="1" t="b">
        <v>0</v>
      </c>
      <c r="AO470" s="10" t="s">
        <v>1339</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t="b">
        <v>0</v>
      </c>
      <c r="BI470" s="1" t="b">
        <v>0</v>
      </c>
      <c r="BJ470" s="1">
        <v>11</v>
      </c>
      <c r="BK470" s="1" t="s">
        <v>117</v>
      </c>
      <c r="BL470" s="1">
        <v>363</v>
      </c>
      <c r="BM470" s="1">
        <v>363</v>
      </c>
      <c r="BN470" s="1">
        <v>0</v>
      </c>
      <c r="BO470" s="1" t="b">
        <v>0</v>
      </c>
    </row>
    <row r="471" spans="1:67" ht="15.75" customHeight="1">
      <c r="A471" s="1">
        <v>469</v>
      </c>
      <c r="B471" s="1">
        <v>24</v>
      </c>
      <c r="C471" s="1">
        <v>161767</v>
      </c>
      <c r="D471" s="1" t="s">
        <v>1321</v>
      </c>
      <c r="E471" s="1" t="s">
        <v>1322</v>
      </c>
      <c r="F471" s="1" t="s">
        <v>1323</v>
      </c>
      <c r="G471" s="1" t="s">
        <v>1324</v>
      </c>
      <c r="H471" s="1" t="s">
        <v>1325</v>
      </c>
      <c r="I471" s="1" t="s">
        <v>70</v>
      </c>
      <c r="J471" s="1" t="s">
        <v>564</v>
      </c>
      <c r="K471" s="8" t="s">
        <v>1326</v>
      </c>
      <c r="L471" s="1">
        <v>-76.512222999999906</v>
      </c>
      <c r="M471" s="1">
        <v>39.049813</v>
      </c>
      <c r="N471" s="1">
        <v>-76.512222999999906</v>
      </c>
      <c r="O471" s="1">
        <v>39.049813</v>
      </c>
      <c r="P471" s="1">
        <v>7706</v>
      </c>
      <c r="Q471" s="9" t="s">
        <v>244</v>
      </c>
      <c r="R471" s="9" t="s">
        <v>244</v>
      </c>
      <c r="S471" s="1">
        <v>24328</v>
      </c>
      <c r="T471" s="1">
        <v>29188</v>
      </c>
      <c r="U471" s="1">
        <v>13798</v>
      </c>
      <c r="V471" s="1">
        <v>18658</v>
      </c>
      <c r="W471" s="1">
        <v>2</v>
      </c>
      <c r="X471" s="1">
        <v>2</v>
      </c>
      <c r="Y471" s="1">
        <v>2</v>
      </c>
      <c r="Z471" s="1">
        <v>4</v>
      </c>
      <c r="AA471" s="1">
        <v>1</v>
      </c>
      <c r="AB471" s="18" t="s">
        <v>1327</v>
      </c>
      <c r="AC471" s="1">
        <v>13904</v>
      </c>
      <c r="AD471" s="1" t="s">
        <v>73</v>
      </c>
      <c r="AE471" s="1" t="b">
        <v>0</v>
      </c>
      <c r="AF471" s="1" t="s">
        <v>1328</v>
      </c>
      <c r="AG471" s="1" t="s">
        <v>1329</v>
      </c>
      <c r="AH471" s="1" t="s">
        <v>550</v>
      </c>
      <c r="AI471" s="1" t="s">
        <v>1341</v>
      </c>
      <c r="AJ471" s="24" t="s">
        <v>135</v>
      </c>
      <c r="AK471" s="13" t="s">
        <v>225</v>
      </c>
      <c r="AL471" s="13" t="s">
        <v>225</v>
      </c>
      <c r="AM471" s="1" t="s">
        <v>100</v>
      </c>
      <c r="AN471" s="1" t="b">
        <v>0</v>
      </c>
      <c r="AO471" s="10" t="s">
        <v>1339</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t="b">
        <v>0</v>
      </c>
      <c r="BI471" s="1" t="b">
        <v>0</v>
      </c>
      <c r="BJ471" s="1">
        <v>11</v>
      </c>
      <c r="BK471" s="1" t="s">
        <v>117</v>
      </c>
      <c r="BL471" s="1">
        <v>363</v>
      </c>
      <c r="BM471" s="1">
        <v>363</v>
      </c>
      <c r="BN471" s="1">
        <v>0</v>
      </c>
      <c r="BO471" s="1" t="b">
        <v>0</v>
      </c>
    </row>
    <row r="472" spans="1:67" ht="15.75" customHeight="1">
      <c r="A472" s="1">
        <v>470</v>
      </c>
      <c r="B472" s="1">
        <v>25</v>
      </c>
      <c r="C472" s="1">
        <v>161767</v>
      </c>
      <c r="D472" s="1" t="s">
        <v>1321</v>
      </c>
      <c r="E472" s="1" t="s">
        <v>1322</v>
      </c>
      <c r="F472" s="1" t="s">
        <v>1323</v>
      </c>
      <c r="G472" s="1" t="s">
        <v>1324</v>
      </c>
      <c r="H472" s="1" t="s">
        <v>1325</v>
      </c>
      <c r="I472" s="1" t="s">
        <v>70</v>
      </c>
      <c r="J472" s="1" t="s">
        <v>564</v>
      </c>
      <c r="K472" s="8" t="s">
        <v>1326</v>
      </c>
      <c r="L472" s="1">
        <v>-76.512222999999906</v>
      </c>
      <c r="M472" s="1">
        <v>39.049813</v>
      </c>
      <c r="N472" s="1">
        <v>-76.512222999999906</v>
      </c>
      <c r="O472" s="1">
        <v>39.049813</v>
      </c>
      <c r="P472" s="1">
        <v>7706</v>
      </c>
      <c r="Q472" s="9" t="s">
        <v>244</v>
      </c>
      <c r="R472" s="9" t="s">
        <v>244</v>
      </c>
      <c r="S472" s="1">
        <v>24328</v>
      </c>
      <c r="T472" s="1">
        <v>29188</v>
      </c>
      <c r="U472" s="1">
        <v>13798</v>
      </c>
      <c r="V472" s="1">
        <v>18658</v>
      </c>
      <c r="W472" s="1">
        <v>2</v>
      </c>
      <c r="X472" s="1">
        <v>2</v>
      </c>
      <c r="Y472" s="1">
        <v>2</v>
      </c>
      <c r="Z472" s="1">
        <v>4</v>
      </c>
      <c r="AA472" s="1">
        <v>1</v>
      </c>
      <c r="AB472" s="18" t="s">
        <v>1327</v>
      </c>
      <c r="AC472" s="1">
        <v>13904</v>
      </c>
      <c r="AD472" s="1" t="s">
        <v>73</v>
      </c>
      <c r="AE472" s="1" t="b">
        <v>0</v>
      </c>
      <c r="AF472" s="1" t="s">
        <v>1328</v>
      </c>
      <c r="AG472" s="1" t="s">
        <v>1329</v>
      </c>
      <c r="AH472" s="1" t="s">
        <v>550</v>
      </c>
      <c r="AI472" s="1" t="s">
        <v>1342</v>
      </c>
      <c r="AJ472" s="1" t="s">
        <v>94</v>
      </c>
      <c r="AK472" s="1" t="s">
        <v>250</v>
      </c>
      <c r="AL472" s="1" t="s">
        <v>110</v>
      </c>
      <c r="AM472" s="1" t="s">
        <v>100</v>
      </c>
      <c r="AN472" s="1" t="b">
        <v>0</v>
      </c>
      <c r="AO472" s="10" t="s">
        <v>1343</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t="b">
        <v>0</v>
      </c>
      <c r="BI472" s="1" t="b">
        <v>0</v>
      </c>
      <c r="BJ472" s="1">
        <v>11</v>
      </c>
      <c r="BK472" s="1" t="s">
        <v>94</v>
      </c>
      <c r="BL472" s="1">
        <v>363</v>
      </c>
      <c r="BM472" s="1">
        <v>363</v>
      </c>
      <c r="BN472" s="1">
        <v>0</v>
      </c>
      <c r="BO472" s="1" t="b">
        <v>0</v>
      </c>
    </row>
    <row r="473" spans="1:67" ht="15.75" customHeight="1">
      <c r="A473" s="1">
        <v>471</v>
      </c>
      <c r="B473" s="1">
        <v>26</v>
      </c>
      <c r="C473" s="1">
        <v>161767</v>
      </c>
      <c r="D473" s="1" t="s">
        <v>1321</v>
      </c>
      <c r="E473" s="1" t="s">
        <v>1322</v>
      </c>
      <c r="F473" s="1" t="s">
        <v>1323</v>
      </c>
      <c r="G473" s="1" t="s">
        <v>1324</v>
      </c>
      <c r="H473" s="1" t="s">
        <v>1325</v>
      </c>
      <c r="I473" s="1" t="s">
        <v>70</v>
      </c>
      <c r="J473" s="1" t="s">
        <v>564</v>
      </c>
      <c r="K473" s="8" t="s">
        <v>1326</v>
      </c>
      <c r="L473" s="1">
        <v>-76.512222999999906</v>
      </c>
      <c r="M473" s="1">
        <v>39.049813</v>
      </c>
      <c r="N473" s="1">
        <v>-76.512222999999906</v>
      </c>
      <c r="O473" s="1">
        <v>39.049813</v>
      </c>
      <c r="P473" s="1">
        <v>7706</v>
      </c>
      <c r="Q473" s="9" t="s">
        <v>244</v>
      </c>
      <c r="R473" s="9" t="s">
        <v>244</v>
      </c>
      <c r="S473" s="1">
        <v>24328</v>
      </c>
      <c r="T473" s="1">
        <v>29188</v>
      </c>
      <c r="U473" s="1">
        <v>13798</v>
      </c>
      <c r="V473" s="1">
        <v>18658</v>
      </c>
      <c r="W473" s="1">
        <v>2</v>
      </c>
      <c r="X473" s="1">
        <v>2</v>
      </c>
      <c r="Y473" s="1">
        <v>2</v>
      </c>
      <c r="Z473" s="1">
        <v>4</v>
      </c>
      <c r="AA473" s="1">
        <v>1</v>
      </c>
      <c r="AB473" s="18" t="s">
        <v>1327</v>
      </c>
      <c r="AC473" s="1">
        <v>13904</v>
      </c>
      <c r="AD473" s="1" t="s">
        <v>73</v>
      </c>
      <c r="AE473" s="1" t="b">
        <v>0</v>
      </c>
      <c r="AF473" s="1" t="s">
        <v>1328</v>
      </c>
      <c r="AG473" s="1" t="s">
        <v>1329</v>
      </c>
      <c r="AH473" s="1" t="s">
        <v>550</v>
      </c>
      <c r="AI473" s="1" t="s">
        <v>1344</v>
      </c>
      <c r="AJ473" s="1" t="s">
        <v>94</v>
      </c>
      <c r="AK473" s="13" t="s">
        <v>225</v>
      </c>
      <c r="AL473" s="13" t="s">
        <v>225</v>
      </c>
      <c r="AM473" s="1" t="s">
        <v>100</v>
      </c>
      <c r="AN473" s="1" t="b">
        <v>0</v>
      </c>
      <c r="AO473" s="10" t="s">
        <v>1343</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t="b">
        <v>0</v>
      </c>
      <c r="BI473" s="1" t="b">
        <v>0</v>
      </c>
      <c r="BJ473" s="1">
        <v>11</v>
      </c>
      <c r="BK473" s="1" t="s">
        <v>117</v>
      </c>
      <c r="BL473" s="1">
        <v>363</v>
      </c>
      <c r="BM473" s="1">
        <v>363</v>
      </c>
      <c r="BN473" s="1">
        <v>0</v>
      </c>
      <c r="BO473" s="1" t="b">
        <v>0</v>
      </c>
    </row>
    <row r="474" spans="1:67" ht="15.75" customHeight="1">
      <c r="A474" s="1">
        <v>472</v>
      </c>
      <c r="B474" s="1">
        <v>263</v>
      </c>
      <c r="C474" s="1">
        <v>162654</v>
      </c>
      <c r="D474" s="1" t="s">
        <v>1345</v>
      </c>
      <c r="E474" s="1" t="s">
        <v>1346</v>
      </c>
      <c r="F474" s="1" t="s">
        <v>1347</v>
      </c>
      <c r="G474" s="1" t="s">
        <v>1324</v>
      </c>
      <c r="H474" s="1" t="s">
        <v>1348</v>
      </c>
      <c r="I474" s="1" t="s">
        <v>70</v>
      </c>
      <c r="J474" s="1" t="s">
        <v>564</v>
      </c>
      <c r="K474" s="8" t="s">
        <v>1349</v>
      </c>
      <c r="L474" s="1">
        <v>-76.594842999999997</v>
      </c>
      <c r="M474" s="1">
        <v>39.410175000000002</v>
      </c>
      <c r="N474" s="1">
        <v>-76.594842999999997</v>
      </c>
      <c r="O474" s="1">
        <v>39.410175000000002</v>
      </c>
      <c r="P474" s="1">
        <v>43440</v>
      </c>
      <c r="Q474" s="1">
        <v>59810</v>
      </c>
      <c r="R474" s="1">
        <v>59810</v>
      </c>
      <c r="S474" s="1">
        <v>55840</v>
      </c>
      <c r="T474" s="1">
        <v>55840</v>
      </c>
      <c r="U474" s="1">
        <v>47340</v>
      </c>
      <c r="V474" s="1">
        <v>47340</v>
      </c>
      <c r="W474" s="1">
        <v>2</v>
      </c>
      <c r="X474" s="1">
        <v>2</v>
      </c>
      <c r="Y474" s="1">
        <v>2</v>
      </c>
      <c r="Z474" s="1">
        <v>2</v>
      </c>
      <c r="AA474" s="1">
        <v>2</v>
      </c>
      <c r="AB474" s="1">
        <v>79</v>
      </c>
      <c r="AC474" s="1">
        <v>1473</v>
      </c>
      <c r="AD474" s="1" t="s">
        <v>123</v>
      </c>
      <c r="AE474" s="1" t="b">
        <v>0</v>
      </c>
      <c r="AF474" s="25" t="s">
        <v>1350</v>
      </c>
      <c r="AG474" s="9" t="s">
        <v>1351</v>
      </c>
      <c r="AH474" s="1" t="s">
        <v>320</v>
      </c>
      <c r="AI474" s="1" t="s">
        <v>1352</v>
      </c>
      <c r="AJ474" s="1" t="s">
        <v>224</v>
      </c>
      <c r="AK474" s="1" t="s">
        <v>79</v>
      </c>
      <c r="AL474" s="1" t="s">
        <v>36</v>
      </c>
      <c r="AM474" s="1" t="s">
        <v>528</v>
      </c>
      <c r="AN474" s="1" t="b">
        <v>0</v>
      </c>
      <c r="AO474" s="10" t="s">
        <v>1353</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t="b">
        <v>1</v>
      </c>
      <c r="BI474" s="1" t="b">
        <v>0</v>
      </c>
      <c r="BJ474" s="1">
        <v>1</v>
      </c>
      <c r="BK474" s="1" t="s">
        <v>117</v>
      </c>
      <c r="BL474" s="1">
        <v>363</v>
      </c>
      <c r="BM474" s="1">
        <v>363</v>
      </c>
      <c r="BN474" s="1">
        <v>0</v>
      </c>
      <c r="BO474" s="1" t="b">
        <v>0</v>
      </c>
    </row>
    <row r="475" spans="1:67" ht="15.75" customHeight="1">
      <c r="A475" s="1">
        <v>473</v>
      </c>
      <c r="B475" s="1">
        <v>353</v>
      </c>
      <c r="C475" s="1">
        <v>163295</v>
      </c>
      <c r="D475" s="1" t="s">
        <v>1354</v>
      </c>
      <c r="E475" s="1" t="s">
        <v>1355</v>
      </c>
      <c r="F475" s="1" t="s">
        <v>1347</v>
      </c>
      <c r="G475" s="1" t="s">
        <v>1324</v>
      </c>
      <c r="H475" s="1" t="s">
        <v>1356</v>
      </c>
      <c r="I475" s="1" t="s">
        <v>70</v>
      </c>
      <c r="J475" s="1" t="s">
        <v>564</v>
      </c>
      <c r="K475" s="8" t="s">
        <v>1357</v>
      </c>
      <c r="L475" s="1">
        <v>-76.621032999999997</v>
      </c>
      <c r="M475" s="1">
        <v>39.308791999999997</v>
      </c>
      <c r="N475" s="1">
        <v>-76.621032999999997</v>
      </c>
      <c r="O475" s="1">
        <v>39.308791999999997</v>
      </c>
      <c r="P475" s="1">
        <v>46990</v>
      </c>
      <c r="Q475" s="1">
        <v>62850</v>
      </c>
      <c r="R475" s="1">
        <v>62850</v>
      </c>
      <c r="S475" s="1">
        <v>60460</v>
      </c>
      <c r="T475" s="1">
        <v>60460</v>
      </c>
      <c r="U475" s="1">
        <v>49990</v>
      </c>
      <c r="V475" s="1">
        <v>49990</v>
      </c>
      <c r="W475" s="1">
        <v>2</v>
      </c>
      <c r="X475" s="1">
        <v>2</v>
      </c>
      <c r="Y475" s="1">
        <v>2</v>
      </c>
      <c r="Z475" s="1">
        <v>2</v>
      </c>
      <c r="AA475" s="1">
        <v>2</v>
      </c>
      <c r="AB475" s="1">
        <v>57</v>
      </c>
      <c r="AC475" s="1">
        <v>1730</v>
      </c>
      <c r="AD475" s="1" t="s">
        <v>123</v>
      </c>
      <c r="AE475" s="1" t="b">
        <v>0</v>
      </c>
      <c r="AF475" s="9" t="s">
        <v>244</v>
      </c>
      <c r="AG475" s="1" t="s">
        <v>1358</v>
      </c>
      <c r="AH475" s="1" t="s">
        <v>159</v>
      </c>
      <c r="AI475" s="1" t="s">
        <v>1359</v>
      </c>
      <c r="AJ475" s="1" t="s">
        <v>89</v>
      </c>
      <c r="AK475" s="1" t="s">
        <v>83</v>
      </c>
      <c r="AL475" s="1" t="s">
        <v>110</v>
      </c>
      <c r="AM475" s="1" t="s">
        <v>100</v>
      </c>
      <c r="AN475" s="1" t="b">
        <v>0</v>
      </c>
      <c r="AO475" s="10" t="s">
        <v>1360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t="b">
        <v>0</v>
      </c>
      <c r="BI475" s="1" t="b">
        <v>0</v>
      </c>
      <c r="BJ475" s="1">
        <v>1</v>
      </c>
      <c r="BK475" s="1" t="s">
        <v>89</v>
      </c>
      <c r="BL475" s="1">
        <v>363</v>
      </c>
      <c r="BM475" s="1">
        <v>363</v>
      </c>
      <c r="BN475" s="1">
        <v>0</v>
      </c>
      <c r="BO475" s="1" t="b">
        <v>0</v>
      </c>
    </row>
    <row r="476" spans="1:67" ht="15.75" customHeight="1">
      <c r="A476" s="1">
        <v>474</v>
      </c>
      <c r="B476" s="1">
        <v>399</v>
      </c>
      <c r="C476" s="1">
        <v>163453</v>
      </c>
      <c r="D476" s="1" t="s">
        <v>1361</v>
      </c>
      <c r="E476" s="1" t="s">
        <v>1362</v>
      </c>
      <c r="F476" s="1" t="s">
        <v>1347</v>
      </c>
      <c r="G476" s="1" t="s">
        <v>1324</v>
      </c>
      <c r="H476" s="1" t="s">
        <v>1363</v>
      </c>
      <c r="I476" s="1" t="s">
        <v>70</v>
      </c>
      <c r="J476" s="1" t="s">
        <v>564</v>
      </c>
      <c r="K476" s="8" t="s">
        <v>1364</v>
      </c>
      <c r="L476" s="1">
        <v>-76.584237999999999</v>
      </c>
      <c r="M476" s="1">
        <v>39.344234999999998</v>
      </c>
      <c r="N476" s="1">
        <v>-76.584237999999999</v>
      </c>
      <c r="O476" s="1">
        <v>39.344234999999998</v>
      </c>
      <c r="P476" s="1">
        <v>7766</v>
      </c>
      <c r="Q476" s="1">
        <v>23296</v>
      </c>
      <c r="R476" s="1">
        <v>33362</v>
      </c>
      <c r="S476" s="1">
        <v>25187</v>
      </c>
      <c r="T476" s="1">
        <v>35253</v>
      </c>
      <c r="U476" s="1">
        <v>13510</v>
      </c>
      <c r="V476" s="1">
        <v>23576</v>
      </c>
      <c r="W476" s="1">
        <v>1</v>
      </c>
      <c r="X476" s="1">
        <v>2</v>
      </c>
      <c r="Y476" s="1">
        <v>2</v>
      </c>
      <c r="Z476" s="1">
        <v>1</v>
      </c>
      <c r="AA476" s="1">
        <v>1</v>
      </c>
      <c r="AB476" s="1">
        <v>60</v>
      </c>
      <c r="AC476" s="1">
        <v>6362</v>
      </c>
      <c r="AD476" s="1" t="s">
        <v>73</v>
      </c>
      <c r="AE476" s="1" t="b">
        <v>0</v>
      </c>
      <c r="AF476" s="1" t="s">
        <v>566</v>
      </c>
      <c r="AG476" s="1" t="s">
        <v>1365</v>
      </c>
      <c r="AH476" s="1" t="s">
        <v>90</v>
      </c>
      <c r="AI476" s="1" t="s">
        <v>292</v>
      </c>
      <c r="AJ476" s="1" t="s">
        <v>78</v>
      </c>
      <c r="AK476" s="1" t="s">
        <v>79</v>
      </c>
      <c r="AL476" s="1" t="s">
        <v>36</v>
      </c>
      <c r="AM476" s="1" t="s">
        <v>80</v>
      </c>
      <c r="AN476" s="1" t="b">
        <v>0</v>
      </c>
      <c r="AO476" s="10" t="s">
        <v>1366</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t="b">
        <v>1</v>
      </c>
      <c r="BI476" s="1" t="b">
        <v>1</v>
      </c>
      <c r="BJ476" s="1">
        <v>3</v>
      </c>
      <c r="BK476" s="1" t="s">
        <v>78</v>
      </c>
      <c r="BL476" s="1">
        <v>363</v>
      </c>
      <c r="BM476" s="1">
        <v>363</v>
      </c>
      <c r="BN476" s="1">
        <v>0</v>
      </c>
      <c r="BO476" s="1" t="b">
        <v>0</v>
      </c>
    </row>
    <row r="477" spans="1:67" ht="15.75" customHeight="1">
      <c r="A477" s="1">
        <v>475</v>
      </c>
      <c r="B477" s="1">
        <v>400</v>
      </c>
      <c r="C477" s="1">
        <v>163453</v>
      </c>
      <c r="D477" s="1" t="s">
        <v>1361</v>
      </c>
      <c r="E477" s="1" t="s">
        <v>1362</v>
      </c>
      <c r="F477" s="1" t="s">
        <v>1347</v>
      </c>
      <c r="G477" s="1" t="s">
        <v>1324</v>
      </c>
      <c r="H477" s="1" t="s">
        <v>1363</v>
      </c>
      <c r="I477" s="1" t="s">
        <v>70</v>
      </c>
      <c r="J477" s="1" t="s">
        <v>564</v>
      </c>
      <c r="K477" s="8" t="s">
        <v>1364</v>
      </c>
      <c r="L477" s="1">
        <v>-76.584237999999999</v>
      </c>
      <c r="M477" s="1">
        <v>39.344234999999998</v>
      </c>
      <c r="N477" s="1">
        <v>-76.584237999999999</v>
      </c>
      <c r="O477" s="1">
        <v>39.344234999999998</v>
      </c>
      <c r="P477" s="1">
        <v>7766</v>
      </c>
      <c r="Q477" s="1">
        <v>23296</v>
      </c>
      <c r="R477" s="1">
        <v>33362</v>
      </c>
      <c r="S477" s="1">
        <v>25187</v>
      </c>
      <c r="T477" s="1">
        <v>35253</v>
      </c>
      <c r="U477" s="1">
        <v>13510</v>
      </c>
      <c r="V477" s="1">
        <v>23576</v>
      </c>
      <c r="W477" s="1">
        <v>1</v>
      </c>
      <c r="X477" s="1">
        <v>2</v>
      </c>
      <c r="Y477" s="1">
        <v>2</v>
      </c>
      <c r="Z477" s="1">
        <v>1</v>
      </c>
      <c r="AA477" s="1">
        <v>1</v>
      </c>
      <c r="AB477" s="1">
        <v>60</v>
      </c>
      <c r="AC477" s="1">
        <v>6362</v>
      </c>
      <c r="AD477" s="1" t="s">
        <v>73</v>
      </c>
      <c r="AE477" s="1" t="b">
        <v>0</v>
      </c>
      <c r="AF477" s="1" t="s">
        <v>566</v>
      </c>
      <c r="AG477" s="1" t="s">
        <v>1365</v>
      </c>
      <c r="AH477" s="1" t="s">
        <v>90</v>
      </c>
      <c r="AI477" s="1" t="s">
        <v>172</v>
      </c>
      <c r="AJ477" s="1" t="s">
        <v>89</v>
      </c>
      <c r="AK477" s="1" t="s">
        <v>79</v>
      </c>
      <c r="AL477" s="1" t="s">
        <v>36</v>
      </c>
      <c r="AM477" s="1" t="s">
        <v>92</v>
      </c>
      <c r="AN477" s="1" t="b">
        <v>0</v>
      </c>
      <c r="AO477" s="10" t="s">
        <v>1367</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t="b">
        <v>1</v>
      </c>
      <c r="BI477" s="1" t="b">
        <v>1</v>
      </c>
      <c r="BJ477" s="1">
        <v>3</v>
      </c>
      <c r="BK477" s="1" t="s">
        <v>89</v>
      </c>
      <c r="BL477" s="1">
        <v>363</v>
      </c>
      <c r="BM477" s="1">
        <v>363</v>
      </c>
      <c r="BN477" s="1">
        <v>0</v>
      </c>
      <c r="BO477" s="1" t="b">
        <v>0</v>
      </c>
    </row>
    <row r="478" spans="1:67" ht="15.75" customHeight="1">
      <c r="A478" s="1">
        <v>476</v>
      </c>
      <c r="B478" s="1">
        <v>401</v>
      </c>
      <c r="C478" s="1">
        <v>163453</v>
      </c>
      <c r="D478" s="1" t="s">
        <v>1361</v>
      </c>
      <c r="E478" s="1" t="s">
        <v>1362</v>
      </c>
      <c r="F478" s="1" t="s">
        <v>1347</v>
      </c>
      <c r="G478" s="1" t="s">
        <v>1324</v>
      </c>
      <c r="H478" s="1" t="s">
        <v>1363</v>
      </c>
      <c r="I478" s="1" t="s">
        <v>70</v>
      </c>
      <c r="J478" s="1" t="s">
        <v>564</v>
      </c>
      <c r="K478" s="8" t="s">
        <v>1364</v>
      </c>
      <c r="L478" s="1">
        <v>-76.584237999999999</v>
      </c>
      <c r="M478" s="1">
        <v>39.344234999999998</v>
      </c>
      <c r="N478" s="1">
        <v>-76.584237999999999</v>
      </c>
      <c r="O478" s="1">
        <v>39.344234999999998</v>
      </c>
      <c r="P478" s="1">
        <v>7766</v>
      </c>
      <c r="Q478" s="1">
        <v>23296</v>
      </c>
      <c r="R478" s="1">
        <v>33362</v>
      </c>
      <c r="S478" s="1">
        <v>25187</v>
      </c>
      <c r="T478" s="1">
        <v>35253</v>
      </c>
      <c r="U478" s="1">
        <v>13510</v>
      </c>
      <c r="V478" s="1">
        <v>23576</v>
      </c>
      <c r="W478" s="1">
        <v>1</v>
      </c>
      <c r="X478" s="1">
        <v>2</v>
      </c>
      <c r="Y478" s="1">
        <v>2</v>
      </c>
      <c r="Z478" s="1">
        <v>1</v>
      </c>
      <c r="AA478" s="1">
        <v>1</v>
      </c>
      <c r="AB478" s="1">
        <v>60</v>
      </c>
      <c r="AC478" s="1">
        <v>6362</v>
      </c>
      <c r="AD478" s="1" t="s">
        <v>73</v>
      </c>
      <c r="AE478" s="1" t="b">
        <v>0</v>
      </c>
      <c r="AF478" s="1" t="s">
        <v>566</v>
      </c>
      <c r="AG478" s="1" t="s">
        <v>1365</v>
      </c>
      <c r="AH478" s="1" t="s">
        <v>90</v>
      </c>
      <c r="AI478" s="1" t="s">
        <v>95</v>
      </c>
      <c r="AJ478" s="1" t="s">
        <v>94</v>
      </c>
      <c r="AK478" s="1" t="s">
        <v>79</v>
      </c>
      <c r="AL478" s="1" t="s">
        <v>36</v>
      </c>
      <c r="AM478" s="1" t="s">
        <v>96</v>
      </c>
      <c r="AN478" s="1" t="b">
        <v>0</v>
      </c>
      <c r="AO478" s="10" t="s">
        <v>1368</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t="b">
        <v>1</v>
      </c>
      <c r="BI478" s="1" t="b">
        <v>1</v>
      </c>
      <c r="BJ478" s="1">
        <v>3</v>
      </c>
      <c r="BK478" s="1" t="s">
        <v>94</v>
      </c>
      <c r="BL478" s="1">
        <v>363</v>
      </c>
      <c r="BM478" s="1">
        <v>363</v>
      </c>
      <c r="BN478" s="1">
        <v>0</v>
      </c>
      <c r="BO478" s="1" t="b">
        <v>0</v>
      </c>
    </row>
    <row r="479" spans="1:67" ht="15.75" customHeight="1">
      <c r="A479" s="1">
        <v>477</v>
      </c>
      <c r="B479" s="1">
        <v>546</v>
      </c>
      <c r="C479" s="1">
        <v>163851</v>
      </c>
      <c r="D479" s="1" t="s">
        <v>1369</v>
      </c>
      <c r="E479" s="1" t="s">
        <v>1370</v>
      </c>
      <c r="F479" s="1" t="s">
        <v>1371</v>
      </c>
      <c r="G479" s="1" t="s">
        <v>1324</v>
      </c>
      <c r="H479" s="1" t="s">
        <v>1372</v>
      </c>
      <c r="I479" s="1" t="s">
        <v>70</v>
      </c>
      <c r="J479" s="1" t="s">
        <v>564</v>
      </c>
      <c r="K479" s="8" t="s">
        <v>1373</v>
      </c>
      <c r="L479" s="1">
        <v>-75.605705</v>
      </c>
      <c r="M479" s="1">
        <v>38.345447</v>
      </c>
      <c r="N479" s="1">
        <v>-75.605705</v>
      </c>
      <c r="O479" s="1">
        <v>38.345447</v>
      </c>
      <c r="P479" s="1">
        <v>9582</v>
      </c>
      <c r="Q479" s="1">
        <v>25062</v>
      </c>
      <c r="R479" s="1">
        <v>34102</v>
      </c>
      <c r="S479" s="1">
        <v>25062</v>
      </c>
      <c r="T479" s="1">
        <v>34102</v>
      </c>
      <c r="U479" s="1">
        <v>13582</v>
      </c>
      <c r="V479" s="1">
        <v>22622</v>
      </c>
      <c r="W479" s="1">
        <v>2</v>
      </c>
      <c r="X479" s="1">
        <v>2</v>
      </c>
      <c r="Y479" s="1">
        <v>2</v>
      </c>
      <c r="Z479" s="1">
        <v>1</v>
      </c>
      <c r="AA479" s="1">
        <v>1</v>
      </c>
      <c r="AB479" s="1">
        <v>66</v>
      </c>
      <c r="AC479" s="1">
        <v>7861</v>
      </c>
      <c r="AD479" s="1" t="s">
        <v>73</v>
      </c>
      <c r="AE479" s="1" t="b">
        <v>0</v>
      </c>
      <c r="AF479" s="1" t="s">
        <v>1374</v>
      </c>
      <c r="AG479" s="1" t="s">
        <v>1375</v>
      </c>
      <c r="AH479" s="1" t="s">
        <v>550</v>
      </c>
      <c r="AI479" s="1" t="s">
        <v>82</v>
      </c>
      <c r="AJ479" s="1" t="s">
        <v>78</v>
      </c>
      <c r="AK479" s="1" t="s">
        <v>83</v>
      </c>
      <c r="AL479" s="1" t="s">
        <v>36</v>
      </c>
      <c r="AM479" s="1" t="s">
        <v>100</v>
      </c>
      <c r="AN479" s="1" t="b">
        <v>0</v>
      </c>
      <c r="AO479" s="10" t="s">
        <v>1376</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t="b">
        <v>0</v>
      </c>
      <c r="BI479" s="1" t="b">
        <v>0</v>
      </c>
      <c r="BJ479" s="1">
        <v>1</v>
      </c>
      <c r="BK479" s="1" t="s">
        <v>78</v>
      </c>
      <c r="BL479" s="1">
        <v>363</v>
      </c>
      <c r="BM479" s="1">
        <v>363</v>
      </c>
      <c r="BN479" s="1">
        <v>0</v>
      </c>
      <c r="BO479" s="1" t="b">
        <v>0</v>
      </c>
    </row>
    <row r="480" spans="1:67" ht="15.75" customHeight="1">
      <c r="A480" s="1">
        <v>478</v>
      </c>
      <c r="B480" s="1">
        <v>856</v>
      </c>
      <c r="C480" s="1">
        <v>163286</v>
      </c>
      <c r="D480" s="1" t="s">
        <v>1377</v>
      </c>
      <c r="F480" s="1" t="s">
        <v>1378</v>
      </c>
      <c r="G480" s="1" t="s">
        <v>1324</v>
      </c>
      <c r="H480" s="1">
        <v>20742</v>
      </c>
      <c r="I480" s="1" t="s">
        <v>70</v>
      </c>
      <c r="J480" s="1" t="s">
        <v>564</v>
      </c>
      <c r="K480" s="8" t="s">
        <v>1379</v>
      </c>
      <c r="L480" s="1">
        <v>-76.944721000000001</v>
      </c>
      <c r="M480" s="1">
        <v>38.988177999999998</v>
      </c>
      <c r="N480" s="1">
        <v>-76.944721000000001</v>
      </c>
      <c r="O480" s="1">
        <v>38.988177999999998</v>
      </c>
      <c r="P480" s="1">
        <v>10399</v>
      </c>
      <c r="Q480" s="1">
        <v>26491</v>
      </c>
      <c r="R480" s="1">
        <v>49698</v>
      </c>
      <c r="S480" s="1">
        <v>29763</v>
      </c>
      <c r="T480" s="1">
        <v>52970</v>
      </c>
      <c r="U480" s="1">
        <v>15715</v>
      </c>
      <c r="V480" s="1">
        <v>38922</v>
      </c>
      <c r="W480" s="1">
        <v>2</v>
      </c>
      <c r="X480" s="1">
        <v>2</v>
      </c>
      <c r="Y480" s="1">
        <v>2</v>
      </c>
      <c r="Z480" s="1">
        <v>1</v>
      </c>
      <c r="AA480" s="1">
        <v>1</v>
      </c>
      <c r="AB480" s="1">
        <v>48</v>
      </c>
      <c r="AC480" s="1">
        <v>28472</v>
      </c>
      <c r="AD480" s="1" t="s">
        <v>73</v>
      </c>
      <c r="AE480" s="1" t="b">
        <v>1</v>
      </c>
      <c r="AF480" s="1" t="s">
        <v>1380</v>
      </c>
      <c r="AG480" s="1" t="s">
        <v>89</v>
      </c>
      <c r="AH480" s="1" t="s">
        <v>90</v>
      </c>
      <c r="AI480" s="1" t="s">
        <v>172</v>
      </c>
      <c r="AJ480" s="1" t="s">
        <v>89</v>
      </c>
      <c r="AK480" s="1" t="s">
        <v>79</v>
      </c>
      <c r="AL480" s="1" t="s">
        <v>36</v>
      </c>
      <c r="AM480" s="1" t="s">
        <v>92</v>
      </c>
      <c r="AN480" s="1" t="b">
        <v>0</v>
      </c>
      <c r="AO480" s="10" t="s">
        <v>1381</v>
      </c>
      <c r="AP480" s="1">
        <v>0</v>
      </c>
      <c r="AQ480" s="1">
        <v>0</v>
      </c>
      <c r="AR480" s="1">
        <v>2</v>
      </c>
      <c r="AS480" s="1">
        <v>1</v>
      </c>
      <c r="AT480" s="1">
        <v>0</v>
      </c>
      <c r="AU480" s="1">
        <v>0</v>
      </c>
      <c r="AV480" s="1">
        <v>0</v>
      </c>
      <c r="AW480" s="1">
        <v>0</v>
      </c>
      <c r="AX480" s="1">
        <v>0</v>
      </c>
      <c r="AY480" s="1">
        <v>0</v>
      </c>
      <c r="AZ480" s="1">
        <v>1</v>
      </c>
      <c r="BA480" s="1">
        <v>0</v>
      </c>
      <c r="BB480" s="1">
        <v>1</v>
      </c>
      <c r="BC480" s="1">
        <v>0</v>
      </c>
      <c r="BD480" s="1">
        <v>0</v>
      </c>
      <c r="BE480" s="1">
        <v>0</v>
      </c>
      <c r="BF480" s="1">
        <v>1</v>
      </c>
      <c r="BG480" s="1">
        <v>0</v>
      </c>
      <c r="BH480" s="1" t="b">
        <v>1</v>
      </c>
      <c r="BI480" s="1" t="b">
        <v>0</v>
      </c>
      <c r="BJ480" s="1">
        <v>8</v>
      </c>
      <c r="BK480" s="1" t="s">
        <v>89</v>
      </c>
      <c r="BL480" s="1">
        <v>363</v>
      </c>
      <c r="BM480" s="1">
        <v>363</v>
      </c>
      <c r="BN480" s="1">
        <v>3</v>
      </c>
      <c r="BO480" s="1" t="b">
        <v>1</v>
      </c>
    </row>
    <row r="481" spans="1:67" ht="15.75" customHeight="1">
      <c r="A481" s="1">
        <v>479</v>
      </c>
      <c r="B481" s="1">
        <v>857</v>
      </c>
      <c r="C481" s="1">
        <v>163286</v>
      </c>
      <c r="D481" s="1" t="s">
        <v>1377</v>
      </c>
      <c r="F481" s="1" t="s">
        <v>1378</v>
      </c>
      <c r="G481" s="1" t="s">
        <v>1324</v>
      </c>
      <c r="H481" s="1">
        <v>20742</v>
      </c>
      <c r="I481" s="1" t="s">
        <v>70</v>
      </c>
      <c r="J481" s="1" t="s">
        <v>564</v>
      </c>
      <c r="K481" s="8" t="s">
        <v>1379</v>
      </c>
      <c r="L481" s="1">
        <v>-76.944721000000001</v>
      </c>
      <c r="M481" s="1">
        <v>38.988177999999998</v>
      </c>
      <c r="N481" s="1">
        <v>-76.944721000000001</v>
      </c>
      <c r="O481" s="1">
        <v>38.988177999999998</v>
      </c>
      <c r="P481" s="1">
        <v>10399</v>
      </c>
      <c r="Q481" s="1">
        <v>26491</v>
      </c>
      <c r="R481" s="1">
        <v>49698</v>
      </c>
      <c r="S481" s="1">
        <v>29763</v>
      </c>
      <c r="T481" s="1">
        <v>52970</v>
      </c>
      <c r="U481" s="1">
        <v>15715</v>
      </c>
      <c r="V481" s="1">
        <v>38922</v>
      </c>
      <c r="W481" s="1">
        <v>2</v>
      </c>
      <c r="X481" s="1">
        <v>2</v>
      </c>
      <c r="Y481" s="1">
        <v>2</v>
      </c>
      <c r="Z481" s="1">
        <v>1</v>
      </c>
      <c r="AA481" s="1">
        <v>1</v>
      </c>
      <c r="AB481" s="1">
        <v>48</v>
      </c>
      <c r="AC481" s="1">
        <v>28472</v>
      </c>
      <c r="AD481" s="1" t="s">
        <v>73</v>
      </c>
      <c r="AE481" s="1" t="b">
        <v>1</v>
      </c>
      <c r="AF481" s="1" t="s">
        <v>1380</v>
      </c>
      <c r="AG481" s="1" t="s">
        <v>89</v>
      </c>
      <c r="AH481" s="1" t="s">
        <v>90</v>
      </c>
      <c r="AI481" s="1" t="s">
        <v>236</v>
      </c>
      <c r="AJ481" s="1" t="s">
        <v>89</v>
      </c>
      <c r="AK481" s="1" t="s">
        <v>79</v>
      </c>
      <c r="AL481" s="9" t="s">
        <v>99</v>
      </c>
      <c r="AM481" s="1" t="s">
        <v>100</v>
      </c>
      <c r="AN481" s="1" t="b">
        <v>0</v>
      </c>
      <c r="AO481" s="10" t="s">
        <v>1382</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t="b">
        <v>0</v>
      </c>
      <c r="BI481" s="1" t="b">
        <v>0</v>
      </c>
      <c r="BJ481" s="1">
        <v>8</v>
      </c>
      <c r="BK481" s="1" t="s">
        <v>89</v>
      </c>
      <c r="BL481" s="1">
        <v>363</v>
      </c>
      <c r="BM481" s="1">
        <v>363</v>
      </c>
      <c r="BN481" s="1">
        <v>0</v>
      </c>
      <c r="BO481" s="1" t="b">
        <v>0</v>
      </c>
    </row>
    <row r="482" spans="1:67" ht="15.75" customHeight="1">
      <c r="A482" s="1">
        <v>480</v>
      </c>
      <c r="B482" s="1">
        <v>858</v>
      </c>
      <c r="C482" s="1">
        <v>163286</v>
      </c>
      <c r="D482" s="1" t="s">
        <v>1377</v>
      </c>
      <c r="F482" s="1" t="s">
        <v>1378</v>
      </c>
      <c r="G482" s="1" t="s">
        <v>1324</v>
      </c>
      <c r="H482" s="1">
        <v>20742</v>
      </c>
      <c r="I482" s="1" t="s">
        <v>70</v>
      </c>
      <c r="J482" s="1" t="s">
        <v>564</v>
      </c>
      <c r="K482" s="8" t="s">
        <v>1379</v>
      </c>
      <c r="L482" s="1">
        <v>-76.944721000000001</v>
      </c>
      <c r="M482" s="1">
        <v>38.988177999999998</v>
      </c>
      <c r="N482" s="1">
        <v>-76.944721000000001</v>
      </c>
      <c r="O482" s="1">
        <v>38.988177999999998</v>
      </c>
      <c r="P482" s="1">
        <v>10399</v>
      </c>
      <c r="Q482" s="1">
        <v>26491</v>
      </c>
      <c r="R482" s="1">
        <v>49698</v>
      </c>
      <c r="S482" s="1">
        <v>29763</v>
      </c>
      <c r="T482" s="1">
        <v>52970</v>
      </c>
      <c r="U482" s="1">
        <v>15715</v>
      </c>
      <c r="V482" s="1">
        <v>38922</v>
      </c>
      <c r="W482" s="1">
        <v>2</v>
      </c>
      <c r="X482" s="1">
        <v>2</v>
      </c>
      <c r="Y482" s="1">
        <v>2</v>
      </c>
      <c r="Z482" s="1">
        <v>1</v>
      </c>
      <c r="AA482" s="1">
        <v>1</v>
      </c>
      <c r="AB482" s="1">
        <v>48</v>
      </c>
      <c r="AC482" s="1">
        <v>28472</v>
      </c>
      <c r="AD482" s="1" t="s">
        <v>73</v>
      </c>
      <c r="AE482" s="1" t="b">
        <v>0</v>
      </c>
      <c r="AF482" s="1" t="s">
        <v>1383</v>
      </c>
      <c r="AG482" s="1" t="s">
        <v>94</v>
      </c>
      <c r="AH482" s="1" t="s">
        <v>76</v>
      </c>
      <c r="AI482" s="1" t="s">
        <v>146</v>
      </c>
      <c r="AJ482" s="1" t="s">
        <v>94</v>
      </c>
      <c r="AK482" s="1" t="s">
        <v>83</v>
      </c>
      <c r="AL482" s="1" t="s">
        <v>36</v>
      </c>
      <c r="AM482" s="1" t="s">
        <v>96</v>
      </c>
      <c r="AN482" s="1" t="b">
        <v>1</v>
      </c>
      <c r="AO482" s="10" t="s">
        <v>1384</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t="b">
        <v>1</v>
      </c>
      <c r="BI482" s="1" t="b">
        <v>0</v>
      </c>
      <c r="BJ482" s="1">
        <v>8</v>
      </c>
      <c r="BK482" s="1" t="s">
        <v>94</v>
      </c>
      <c r="BL482" s="1">
        <v>363</v>
      </c>
      <c r="BM482" s="1">
        <v>363</v>
      </c>
      <c r="BN482" s="1">
        <v>0</v>
      </c>
      <c r="BO482" s="1" t="b">
        <v>0</v>
      </c>
    </row>
    <row r="483" spans="1:67" ht="15.75" customHeight="1">
      <c r="A483" s="1">
        <v>481</v>
      </c>
      <c r="B483" s="1">
        <v>859</v>
      </c>
      <c r="C483" s="1">
        <v>163286</v>
      </c>
      <c r="D483" s="1" t="s">
        <v>1377</v>
      </c>
      <c r="F483" s="1" t="s">
        <v>1378</v>
      </c>
      <c r="G483" s="1" t="s">
        <v>1324</v>
      </c>
      <c r="H483" s="1">
        <v>20742</v>
      </c>
      <c r="I483" s="1" t="s">
        <v>70</v>
      </c>
      <c r="J483" s="1" t="s">
        <v>564</v>
      </c>
      <c r="K483" s="8" t="s">
        <v>1379</v>
      </c>
      <c r="L483" s="1">
        <v>-76.944721000000001</v>
      </c>
      <c r="M483" s="1">
        <v>38.988177999999998</v>
      </c>
      <c r="N483" s="1">
        <v>-76.944721000000001</v>
      </c>
      <c r="O483" s="1">
        <v>38.988177999999998</v>
      </c>
      <c r="P483" s="1">
        <v>10399</v>
      </c>
      <c r="Q483" s="1">
        <v>26491</v>
      </c>
      <c r="R483" s="1">
        <v>49698</v>
      </c>
      <c r="S483" s="1">
        <v>29763</v>
      </c>
      <c r="T483" s="1">
        <v>52970</v>
      </c>
      <c r="U483" s="1">
        <v>15715</v>
      </c>
      <c r="V483" s="1">
        <v>38922</v>
      </c>
      <c r="W483" s="1">
        <v>2</v>
      </c>
      <c r="X483" s="1">
        <v>2</v>
      </c>
      <c r="Y483" s="1">
        <v>2</v>
      </c>
      <c r="Z483" s="1">
        <v>1</v>
      </c>
      <c r="AA483" s="1">
        <v>1</v>
      </c>
      <c r="AB483" s="1">
        <v>48</v>
      </c>
      <c r="AC483" s="1">
        <v>28472</v>
      </c>
      <c r="AD483" s="1" t="s">
        <v>73</v>
      </c>
      <c r="AE483" s="1" t="b">
        <v>0</v>
      </c>
      <c r="AF483" s="1" t="s">
        <v>1383</v>
      </c>
      <c r="AG483" s="1" t="s">
        <v>94</v>
      </c>
      <c r="AH483" s="1" t="s">
        <v>76</v>
      </c>
      <c r="AI483" s="1" t="s">
        <v>95</v>
      </c>
      <c r="AJ483" s="1" t="s">
        <v>94</v>
      </c>
      <c r="AK483" s="1" t="s">
        <v>79</v>
      </c>
      <c r="AL483" s="1" t="s">
        <v>36</v>
      </c>
      <c r="AM483" s="1" t="s">
        <v>96</v>
      </c>
      <c r="AN483" s="1" t="b">
        <v>0</v>
      </c>
      <c r="AO483" s="10" t="s">
        <v>1385</v>
      </c>
      <c r="AP483" s="1">
        <v>0</v>
      </c>
      <c r="AQ483" s="1">
        <v>0</v>
      </c>
      <c r="AR483" s="1">
        <v>2</v>
      </c>
      <c r="AS483" s="1">
        <v>0</v>
      </c>
      <c r="AT483" s="1">
        <v>0</v>
      </c>
      <c r="AU483" s="1">
        <v>0</v>
      </c>
      <c r="AV483" s="1">
        <v>0</v>
      </c>
      <c r="AW483" s="1">
        <v>0</v>
      </c>
      <c r="AX483" s="1">
        <v>0</v>
      </c>
      <c r="AY483" s="1">
        <v>0</v>
      </c>
      <c r="AZ483" s="1">
        <v>1</v>
      </c>
      <c r="BA483" s="1">
        <v>0</v>
      </c>
      <c r="BB483" s="1">
        <v>1</v>
      </c>
      <c r="BC483" s="1">
        <v>0</v>
      </c>
      <c r="BD483" s="1">
        <v>0</v>
      </c>
      <c r="BE483" s="1">
        <v>0</v>
      </c>
      <c r="BF483" s="1">
        <v>0</v>
      </c>
      <c r="BG483" s="1">
        <v>0</v>
      </c>
      <c r="BH483" s="1" t="b">
        <v>1</v>
      </c>
      <c r="BI483" s="1" t="b">
        <v>0</v>
      </c>
      <c r="BJ483" s="1">
        <v>8</v>
      </c>
      <c r="BK483" s="1" t="s">
        <v>94</v>
      </c>
      <c r="BL483" s="1">
        <v>363</v>
      </c>
      <c r="BM483" s="1">
        <v>363</v>
      </c>
      <c r="BN483" s="1">
        <v>2</v>
      </c>
      <c r="BO483" s="1" t="b">
        <v>1</v>
      </c>
    </row>
    <row r="484" spans="1:67" ht="15.75" customHeight="1">
      <c r="A484" s="1">
        <v>482</v>
      </c>
      <c r="B484" s="1">
        <v>860</v>
      </c>
      <c r="C484" s="1">
        <v>163286</v>
      </c>
      <c r="D484" s="1" t="s">
        <v>1377</v>
      </c>
      <c r="F484" s="1" t="s">
        <v>1378</v>
      </c>
      <c r="G484" s="1" t="s">
        <v>1324</v>
      </c>
      <c r="H484" s="1">
        <v>20742</v>
      </c>
      <c r="I484" s="1" t="s">
        <v>70</v>
      </c>
      <c r="J484" s="1" t="s">
        <v>564</v>
      </c>
      <c r="K484" s="8" t="s">
        <v>1379</v>
      </c>
      <c r="L484" s="1">
        <v>-76.944721000000001</v>
      </c>
      <c r="M484" s="1">
        <v>38.988177999999998</v>
      </c>
      <c r="N484" s="1">
        <v>-76.944721000000001</v>
      </c>
      <c r="O484" s="1">
        <v>38.988177999999998</v>
      </c>
      <c r="P484" s="1">
        <v>10399</v>
      </c>
      <c r="Q484" s="1">
        <v>26491</v>
      </c>
      <c r="R484" s="1">
        <v>49698</v>
      </c>
      <c r="S484" s="1">
        <v>29763</v>
      </c>
      <c r="T484" s="1">
        <v>52970</v>
      </c>
      <c r="U484" s="1">
        <v>15715</v>
      </c>
      <c r="V484" s="1">
        <v>38922</v>
      </c>
      <c r="W484" s="1">
        <v>2</v>
      </c>
      <c r="X484" s="1">
        <v>2</v>
      </c>
      <c r="Y484" s="1">
        <v>2</v>
      </c>
      <c r="Z484" s="1">
        <v>1</v>
      </c>
      <c r="AA484" s="1">
        <v>1</v>
      </c>
      <c r="AB484" s="1">
        <v>48</v>
      </c>
      <c r="AC484" s="1">
        <v>28472</v>
      </c>
      <c r="AD484" s="1" t="s">
        <v>73</v>
      </c>
      <c r="AE484" s="1" t="b">
        <v>1</v>
      </c>
      <c r="AF484" s="1" t="s">
        <v>1380</v>
      </c>
      <c r="AG484" s="1" t="s">
        <v>460</v>
      </c>
      <c r="AH484" s="1" t="s">
        <v>90</v>
      </c>
      <c r="AI484" s="1" t="s">
        <v>105</v>
      </c>
      <c r="AJ484" s="1" t="s">
        <v>78</v>
      </c>
      <c r="AK484" s="1" t="s">
        <v>79</v>
      </c>
      <c r="AL484" s="1" t="s">
        <v>36</v>
      </c>
      <c r="AM484" s="1" t="s">
        <v>80</v>
      </c>
      <c r="AN484" s="1" t="b">
        <v>0</v>
      </c>
      <c r="AO484" s="10" t="s">
        <v>1386</v>
      </c>
      <c r="AP484" s="1">
        <v>0</v>
      </c>
      <c r="AQ484" s="1">
        <v>0</v>
      </c>
      <c r="AR484" s="1">
        <v>3</v>
      </c>
      <c r="AS484" s="1">
        <v>3</v>
      </c>
      <c r="AT484" s="1">
        <v>0</v>
      </c>
      <c r="AU484" s="1">
        <v>1</v>
      </c>
      <c r="AV484" s="1">
        <v>1</v>
      </c>
      <c r="AW484" s="1">
        <v>0</v>
      </c>
      <c r="AX484" s="1">
        <v>0</v>
      </c>
      <c r="AY484" s="1">
        <v>1</v>
      </c>
      <c r="AZ484" s="1">
        <v>1</v>
      </c>
      <c r="BA484" s="1">
        <v>0</v>
      </c>
      <c r="BB484" s="1">
        <v>0</v>
      </c>
      <c r="BC484" s="1">
        <v>0</v>
      </c>
      <c r="BD484" s="1">
        <v>1</v>
      </c>
      <c r="BE484" s="1">
        <v>0</v>
      </c>
      <c r="BF484" s="1">
        <v>1</v>
      </c>
      <c r="BG484" s="1">
        <v>2</v>
      </c>
      <c r="BH484" s="1" t="b">
        <v>1</v>
      </c>
      <c r="BI484" s="1" t="b">
        <v>0</v>
      </c>
      <c r="BJ484" s="1">
        <v>8</v>
      </c>
      <c r="BK484" s="1" t="s">
        <v>78</v>
      </c>
      <c r="BL484" s="1">
        <v>363</v>
      </c>
      <c r="BM484" s="1">
        <v>363</v>
      </c>
      <c r="BN484" s="1">
        <v>6</v>
      </c>
      <c r="BO484" s="1" t="b">
        <v>1</v>
      </c>
    </row>
    <row r="485" spans="1:67" ht="15.75" customHeight="1">
      <c r="A485" s="1">
        <v>483</v>
      </c>
      <c r="B485" s="1">
        <v>861</v>
      </c>
      <c r="C485" s="1">
        <v>163286</v>
      </c>
      <c r="D485" s="1" t="s">
        <v>1377</v>
      </c>
      <c r="F485" s="1" t="s">
        <v>1378</v>
      </c>
      <c r="G485" s="1" t="s">
        <v>1324</v>
      </c>
      <c r="H485" s="1">
        <v>20742</v>
      </c>
      <c r="I485" s="1" t="s">
        <v>70</v>
      </c>
      <c r="J485" s="1" t="s">
        <v>564</v>
      </c>
      <c r="K485" s="8" t="s">
        <v>1379</v>
      </c>
      <c r="L485" s="1">
        <v>-76.944721000000001</v>
      </c>
      <c r="M485" s="1">
        <v>38.988177999999998</v>
      </c>
      <c r="N485" s="1">
        <v>-76.944721000000001</v>
      </c>
      <c r="O485" s="1">
        <v>38.988177999999998</v>
      </c>
      <c r="P485" s="1">
        <v>10399</v>
      </c>
      <c r="Q485" s="1">
        <v>26491</v>
      </c>
      <c r="R485" s="1">
        <v>49698</v>
      </c>
      <c r="S485" s="1">
        <v>29763</v>
      </c>
      <c r="T485" s="1">
        <v>52970</v>
      </c>
      <c r="U485" s="1">
        <v>15715</v>
      </c>
      <c r="V485" s="1">
        <v>38922</v>
      </c>
      <c r="W485" s="1">
        <v>2</v>
      </c>
      <c r="X485" s="1">
        <v>2</v>
      </c>
      <c r="Y485" s="1">
        <v>2</v>
      </c>
      <c r="Z485" s="1">
        <v>1</v>
      </c>
      <c r="AA485" s="1">
        <v>1</v>
      </c>
      <c r="AB485" s="1">
        <v>48</v>
      </c>
      <c r="AC485" s="1">
        <v>28472</v>
      </c>
      <c r="AD485" s="1" t="s">
        <v>73</v>
      </c>
      <c r="AE485" s="1" t="b">
        <v>1</v>
      </c>
      <c r="AF485" s="1" t="s">
        <v>1380</v>
      </c>
      <c r="AG485" s="1" t="s">
        <v>224</v>
      </c>
      <c r="AH485" s="1" t="s">
        <v>90</v>
      </c>
      <c r="AI485" s="1" t="s">
        <v>700</v>
      </c>
      <c r="AJ485" s="1" t="s">
        <v>224</v>
      </c>
      <c r="AK485" s="1" t="s">
        <v>79</v>
      </c>
      <c r="AL485" s="1" t="s">
        <v>36</v>
      </c>
      <c r="AM485" s="1" t="s">
        <v>100</v>
      </c>
      <c r="AN485" s="1" t="b">
        <v>0</v>
      </c>
      <c r="AO485" s="10" t="s">
        <v>1387</v>
      </c>
      <c r="AP485" s="1">
        <v>0</v>
      </c>
      <c r="AQ485" s="1">
        <v>0</v>
      </c>
      <c r="AR485" s="1">
        <v>3</v>
      </c>
      <c r="AS485" s="1">
        <v>3</v>
      </c>
      <c r="AT485" s="1">
        <v>0</v>
      </c>
      <c r="AU485" s="1">
        <v>0</v>
      </c>
      <c r="AV485" s="1">
        <v>0</v>
      </c>
      <c r="AW485" s="1">
        <v>0</v>
      </c>
      <c r="AX485" s="1">
        <v>0</v>
      </c>
      <c r="AY485" s="1">
        <v>1</v>
      </c>
      <c r="AZ485" s="1">
        <v>0</v>
      </c>
      <c r="BA485" s="1">
        <v>0</v>
      </c>
      <c r="BB485" s="1">
        <v>1</v>
      </c>
      <c r="BC485" s="1">
        <v>0</v>
      </c>
      <c r="BD485" s="1">
        <v>1</v>
      </c>
      <c r="BE485" s="1">
        <v>0</v>
      </c>
      <c r="BF485" s="1">
        <v>1</v>
      </c>
      <c r="BG485" s="1">
        <v>2</v>
      </c>
      <c r="BH485" s="1" t="b">
        <v>0</v>
      </c>
      <c r="BI485" s="1" t="b">
        <v>0</v>
      </c>
      <c r="BJ485" s="1">
        <v>8</v>
      </c>
      <c r="BK485" s="1" t="s">
        <v>117</v>
      </c>
      <c r="BL485" s="1">
        <v>363</v>
      </c>
      <c r="BM485" s="1">
        <v>363</v>
      </c>
      <c r="BN485" s="1">
        <v>6</v>
      </c>
      <c r="BO485" s="1" t="b">
        <v>1</v>
      </c>
    </row>
    <row r="486" spans="1:67" ht="15.75" customHeight="1">
      <c r="A486" s="1">
        <v>484</v>
      </c>
      <c r="B486" s="1">
        <v>862</v>
      </c>
      <c r="C486" s="1">
        <v>163286</v>
      </c>
      <c r="D486" s="1" t="s">
        <v>1377</v>
      </c>
      <c r="F486" s="1" t="s">
        <v>1378</v>
      </c>
      <c r="G486" s="1" t="s">
        <v>1324</v>
      </c>
      <c r="H486" s="1">
        <v>20742</v>
      </c>
      <c r="I486" s="1" t="s">
        <v>70</v>
      </c>
      <c r="J486" s="1" t="s">
        <v>564</v>
      </c>
      <c r="K486" s="8" t="s">
        <v>1379</v>
      </c>
      <c r="L486" s="1">
        <v>-76.944721000000001</v>
      </c>
      <c r="M486" s="1">
        <v>38.988177999999998</v>
      </c>
      <c r="N486" s="1">
        <v>-76.944721000000001</v>
      </c>
      <c r="O486" s="1">
        <v>38.988177999999998</v>
      </c>
      <c r="P486" s="1">
        <v>10399</v>
      </c>
      <c r="Q486" s="1">
        <v>26491</v>
      </c>
      <c r="R486" s="1">
        <v>49698</v>
      </c>
      <c r="S486" s="1">
        <v>29763</v>
      </c>
      <c r="T486" s="1">
        <v>52970</v>
      </c>
      <c r="U486" s="1">
        <v>15715</v>
      </c>
      <c r="V486" s="1">
        <v>38922</v>
      </c>
      <c r="W486" s="1">
        <v>2</v>
      </c>
      <c r="X486" s="1">
        <v>2</v>
      </c>
      <c r="Y486" s="1">
        <v>2</v>
      </c>
      <c r="Z486" s="1">
        <v>1</v>
      </c>
      <c r="AA486" s="1">
        <v>1</v>
      </c>
      <c r="AB486" s="1">
        <v>48</v>
      </c>
      <c r="AC486" s="1">
        <v>28472</v>
      </c>
      <c r="AD486" s="1" t="s">
        <v>73</v>
      </c>
      <c r="AE486" s="1" t="b">
        <v>1</v>
      </c>
      <c r="AF486" s="1" t="s">
        <v>1380</v>
      </c>
      <c r="AG486" s="1" t="s">
        <v>1388</v>
      </c>
      <c r="AH486" s="1" t="s">
        <v>90</v>
      </c>
      <c r="AI486" s="1" t="s">
        <v>218</v>
      </c>
      <c r="AJ486" s="1" t="s">
        <v>219</v>
      </c>
      <c r="AK486" s="1" t="s">
        <v>79</v>
      </c>
      <c r="AL486" s="1" t="s">
        <v>36</v>
      </c>
      <c r="AM486" s="1" t="s">
        <v>100</v>
      </c>
      <c r="AN486" s="1" t="b">
        <v>0</v>
      </c>
      <c r="AO486" s="10" t="s">
        <v>1389</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t="b">
        <v>0</v>
      </c>
      <c r="BI486" s="1" t="b">
        <v>0</v>
      </c>
      <c r="BJ486" s="1">
        <v>8</v>
      </c>
      <c r="BK486" s="1" t="s">
        <v>117</v>
      </c>
      <c r="BL486" s="1">
        <v>363</v>
      </c>
      <c r="BM486" s="1">
        <v>363</v>
      </c>
      <c r="BN486" s="1">
        <v>0</v>
      </c>
      <c r="BO486" s="1" t="b">
        <v>0</v>
      </c>
    </row>
    <row r="487" spans="1:67" ht="15.75" customHeight="1">
      <c r="A487" s="1">
        <v>485</v>
      </c>
      <c r="B487" s="1">
        <v>863</v>
      </c>
      <c r="C487" s="1">
        <v>163286</v>
      </c>
      <c r="D487" s="1" t="s">
        <v>1377</v>
      </c>
      <c r="F487" s="1" t="s">
        <v>1378</v>
      </c>
      <c r="G487" s="1" t="s">
        <v>1324</v>
      </c>
      <c r="H487" s="1">
        <v>20742</v>
      </c>
      <c r="I487" s="1" t="s">
        <v>70</v>
      </c>
      <c r="J487" s="1" t="s">
        <v>564</v>
      </c>
      <c r="K487" s="8" t="s">
        <v>1379</v>
      </c>
      <c r="L487" s="1">
        <v>-76.944721000000001</v>
      </c>
      <c r="M487" s="1">
        <v>38.988177999999998</v>
      </c>
      <c r="N487" s="1">
        <v>-76.944721000000001</v>
      </c>
      <c r="O487" s="1">
        <v>38.988177999999998</v>
      </c>
      <c r="P487" s="1">
        <v>10399</v>
      </c>
      <c r="Q487" s="1">
        <v>26491</v>
      </c>
      <c r="R487" s="1">
        <v>49698</v>
      </c>
      <c r="S487" s="1">
        <v>29763</v>
      </c>
      <c r="T487" s="1">
        <v>52970</v>
      </c>
      <c r="U487" s="1">
        <v>15715</v>
      </c>
      <c r="V487" s="1">
        <v>38922</v>
      </c>
      <c r="W487" s="1">
        <v>2</v>
      </c>
      <c r="X487" s="1">
        <v>2</v>
      </c>
      <c r="Y487" s="1">
        <v>2</v>
      </c>
      <c r="Z487" s="1">
        <v>1</v>
      </c>
      <c r="AA487" s="1">
        <v>1</v>
      </c>
      <c r="AB487" s="1">
        <v>48</v>
      </c>
      <c r="AC487" s="1">
        <v>28472</v>
      </c>
      <c r="AD487" s="1" t="s">
        <v>73</v>
      </c>
      <c r="AE487" s="1" t="b">
        <v>1</v>
      </c>
      <c r="AF487" s="1" t="s">
        <v>1380</v>
      </c>
      <c r="AG487" s="1" t="s">
        <v>1390</v>
      </c>
      <c r="AH487" s="1" t="s">
        <v>90</v>
      </c>
      <c r="AI487" s="1" t="s">
        <v>1391</v>
      </c>
      <c r="AJ487" s="1" t="s">
        <v>78</v>
      </c>
      <c r="AK487" s="1" t="s">
        <v>179</v>
      </c>
      <c r="AL487" s="9" t="s">
        <v>179</v>
      </c>
      <c r="AM487" s="1" t="s">
        <v>100</v>
      </c>
      <c r="AN487" s="1" t="b">
        <v>0</v>
      </c>
      <c r="AO487" s="10" t="s">
        <v>1392</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t="b">
        <v>0</v>
      </c>
      <c r="BI487" s="1" t="b">
        <v>0</v>
      </c>
      <c r="BJ487" s="1">
        <v>8</v>
      </c>
      <c r="BK487" s="1" t="s">
        <v>78</v>
      </c>
      <c r="BL487" s="1">
        <v>363</v>
      </c>
      <c r="BM487" s="1">
        <v>363</v>
      </c>
      <c r="BN487" s="1">
        <v>0</v>
      </c>
      <c r="BO487" s="1" t="b">
        <v>0</v>
      </c>
    </row>
    <row r="488" spans="1:67" ht="15.75" customHeight="1">
      <c r="A488" s="1">
        <v>486</v>
      </c>
      <c r="B488" s="1">
        <v>855</v>
      </c>
      <c r="C488" s="1">
        <v>161217</v>
      </c>
      <c r="D488" s="1" t="s">
        <v>1393</v>
      </c>
      <c r="E488" s="1" t="s">
        <v>1394</v>
      </c>
      <c r="F488" s="1" t="s">
        <v>1395</v>
      </c>
      <c r="G488" s="1" t="s">
        <v>1396</v>
      </c>
      <c r="H488" s="1" t="s">
        <v>1397</v>
      </c>
      <c r="I488" s="1" t="s">
        <v>538</v>
      </c>
      <c r="J488" s="1" t="s">
        <v>539</v>
      </c>
      <c r="K488" s="8" t="s">
        <v>1398</v>
      </c>
      <c r="L488" s="1">
        <v>-69.796396000000001</v>
      </c>
      <c r="M488" s="1">
        <v>44.337746000000003</v>
      </c>
      <c r="N488" s="1">
        <v>-69.796396000000001</v>
      </c>
      <c r="O488" s="1">
        <v>44.337746000000003</v>
      </c>
      <c r="P488" s="1">
        <v>7808</v>
      </c>
      <c r="Q488" s="9">
        <v>21378</v>
      </c>
      <c r="R488" s="9">
        <v>31788</v>
      </c>
      <c r="S488" s="1">
        <v>19808</v>
      </c>
      <c r="T488" s="1">
        <v>29498</v>
      </c>
      <c r="U488" s="1">
        <v>12608</v>
      </c>
      <c r="V488" s="1">
        <v>22298</v>
      </c>
      <c r="W488" s="1">
        <v>2</v>
      </c>
      <c r="X488" s="1">
        <v>2</v>
      </c>
      <c r="Y488" s="1">
        <v>1</v>
      </c>
      <c r="Z488" s="1">
        <v>1</v>
      </c>
      <c r="AA488" s="1">
        <v>1</v>
      </c>
      <c r="AB488" s="9" t="s">
        <v>244</v>
      </c>
      <c r="AC488" s="1">
        <v>4416</v>
      </c>
      <c r="AD488" s="1" t="s">
        <v>73</v>
      </c>
      <c r="AE488" s="1" t="b">
        <v>1</v>
      </c>
      <c r="AF488" s="9" t="s">
        <v>731</v>
      </c>
      <c r="AG488" s="1" t="s">
        <v>89</v>
      </c>
      <c r="AH488" s="1" t="s">
        <v>320</v>
      </c>
      <c r="AI488" s="1" t="s">
        <v>91</v>
      </c>
      <c r="AJ488" s="1" t="s">
        <v>89</v>
      </c>
      <c r="AK488" s="1" t="s">
        <v>83</v>
      </c>
      <c r="AL488" s="1" t="s">
        <v>36</v>
      </c>
      <c r="AM488" s="1" t="s">
        <v>92</v>
      </c>
      <c r="AN488" s="1" t="b">
        <v>0</v>
      </c>
      <c r="AO488" s="10" t="s">
        <v>1399</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t="b">
        <v>1</v>
      </c>
      <c r="BI488" s="1" t="b">
        <v>0</v>
      </c>
      <c r="BJ488" s="1">
        <v>1</v>
      </c>
      <c r="BK488" s="1" t="s">
        <v>89</v>
      </c>
      <c r="BL488" s="1">
        <v>295</v>
      </c>
      <c r="BM488" s="1">
        <v>295</v>
      </c>
      <c r="BN488" s="1">
        <v>0</v>
      </c>
      <c r="BO488" s="1" t="b">
        <v>0</v>
      </c>
    </row>
    <row r="489" spans="1:67" ht="15.75" customHeight="1">
      <c r="A489" s="1">
        <v>487</v>
      </c>
      <c r="B489" s="1">
        <v>13</v>
      </c>
      <c r="C489" s="1">
        <v>168740</v>
      </c>
      <c r="D489" s="1" t="s">
        <v>1400</v>
      </c>
      <c r="E489" s="1" t="s">
        <v>1401</v>
      </c>
      <c r="F489" s="1" t="s">
        <v>1402</v>
      </c>
      <c r="G489" s="1" t="s">
        <v>1403</v>
      </c>
      <c r="H489" s="1">
        <v>49104</v>
      </c>
      <c r="I489" s="1" t="s">
        <v>834</v>
      </c>
      <c r="J489" s="1" t="s">
        <v>885</v>
      </c>
      <c r="K489" s="8" t="s">
        <v>1404</v>
      </c>
      <c r="L489" s="1">
        <v>-86.355815000000007</v>
      </c>
      <c r="M489" s="1">
        <v>41.963858999999999</v>
      </c>
      <c r="N489" s="1">
        <v>-86.355815000000007</v>
      </c>
      <c r="O489" s="1">
        <v>41.963858999999999</v>
      </c>
      <c r="P489" s="1">
        <v>28436</v>
      </c>
      <c r="Q489" s="1">
        <v>39714</v>
      </c>
      <c r="R489" s="1">
        <v>39714</v>
      </c>
      <c r="S489" s="1">
        <v>44704</v>
      </c>
      <c r="T489" s="1">
        <v>44704</v>
      </c>
      <c r="U489" s="1">
        <v>30636</v>
      </c>
      <c r="V489" s="1">
        <v>30636</v>
      </c>
      <c r="W489" s="1">
        <v>2</v>
      </c>
      <c r="X489" s="1">
        <v>2</v>
      </c>
      <c r="Y489" s="1">
        <v>3</v>
      </c>
      <c r="Z489" s="1">
        <v>2</v>
      </c>
      <c r="AA489" s="1">
        <v>2</v>
      </c>
      <c r="AB489" s="1">
        <v>40</v>
      </c>
      <c r="AC489" s="1">
        <v>1673</v>
      </c>
      <c r="AD489" s="1" t="s">
        <v>123</v>
      </c>
      <c r="AE489" s="1" t="b">
        <v>0</v>
      </c>
      <c r="AF489" s="1" t="s">
        <v>1405</v>
      </c>
      <c r="AG489" s="1" t="s">
        <v>89</v>
      </c>
      <c r="AH489" s="1" t="s">
        <v>90</v>
      </c>
      <c r="AI489" s="1" t="s">
        <v>172</v>
      </c>
      <c r="AJ489" s="1" t="s">
        <v>89</v>
      </c>
      <c r="AK489" s="1" t="s">
        <v>79</v>
      </c>
      <c r="AL489" s="1" t="s">
        <v>36</v>
      </c>
      <c r="AM489" s="1" t="s">
        <v>92</v>
      </c>
      <c r="AN489" s="1" t="b">
        <v>1</v>
      </c>
      <c r="AO489" s="10" t="s">
        <v>1406</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t="b">
        <v>1</v>
      </c>
      <c r="BI489" s="1" t="b">
        <v>0</v>
      </c>
      <c r="BJ489" s="1">
        <v>3</v>
      </c>
      <c r="BK489" s="1" t="s">
        <v>89</v>
      </c>
      <c r="BL489" s="1">
        <v>253</v>
      </c>
      <c r="BM489" s="1">
        <v>253</v>
      </c>
      <c r="BN489" s="1">
        <v>0</v>
      </c>
      <c r="BO489" s="1" t="b">
        <v>0</v>
      </c>
    </row>
    <row r="490" spans="1:67" ht="15.75" customHeight="1">
      <c r="A490" s="1">
        <v>488</v>
      </c>
      <c r="B490" s="1">
        <v>14</v>
      </c>
      <c r="C490" s="1">
        <v>168740</v>
      </c>
      <c r="D490" s="1" t="s">
        <v>1400</v>
      </c>
      <c r="E490" s="1" t="s">
        <v>1401</v>
      </c>
      <c r="F490" s="1" t="s">
        <v>1402</v>
      </c>
      <c r="G490" s="1" t="s">
        <v>1403</v>
      </c>
      <c r="H490" s="1">
        <v>49104</v>
      </c>
      <c r="I490" s="1" t="s">
        <v>834</v>
      </c>
      <c r="J490" s="1" t="s">
        <v>885</v>
      </c>
      <c r="K490" s="8" t="s">
        <v>1404</v>
      </c>
      <c r="L490" s="1">
        <v>-86.355815000000007</v>
      </c>
      <c r="M490" s="1">
        <v>41.963858999999999</v>
      </c>
      <c r="N490" s="1">
        <v>-86.355815000000007</v>
      </c>
      <c r="O490" s="1">
        <v>41.963858999999999</v>
      </c>
      <c r="P490" s="1">
        <v>28436</v>
      </c>
      <c r="Q490" s="1">
        <v>39714</v>
      </c>
      <c r="R490" s="1">
        <v>39714</v>
      </c>
      <c r="S490" s="1">
        <v>44704</v>
      </c>
      <c r="T490" s="1">
        <v>44704</v>
      </c>
      <c r="U490" s="1">
        <v>30636</v>
      </c>
      <c r="V490" s="1">
        <v>30636</v>
      </c>
      <c r="W490" s="1">
        <v>2</v>
      </c>
      <c r="X490" s="1">
        <v>2</v>
      </c>
      <c r="Y490" s="1">
        <v>3</v>
      </c>
      <c r="Z490" s="1">
        <v>2</v>
      </c>
      <c r="AA490" s="1">
        <v>2</v>
      </c>
      <c r="AB490" s="1">
        <v>40</v>
      </c>
      <c r="AC490" s="1">
        <v>1673</v>
      </c>
      <c r="AD490" s="1" t="s">
        <v>123</v>
      </c>
      <c r="AE490" s="1" t="b">
        <v>0</v>
      </c>
      <c r="AF490" s="1" t="s">
        <v>1405</v>
      </c>
      <c r="AG490" s="9" t="s">
        <v>109</v>
      </c>
      <c r="AH490" s="1" t="s">
        <v>90</v>
      </c>
      <c r="AI490" s="1" t="s">
        <v>684</v>
      </c>
      <c r="AJ490" s="1" t="s">
        <v>109</v>
      </c>
      <c r="AK490" s="1" t="s">
        <v>83</v>
      </c>
      <c r="AL490" s="1" t="s">
        <v>110</v>
      </c>
      <c r="AM490" s="1" t="s">
        <v>100</v>
      </c>
      <c r="AN490" s="1" t="b">
        <v>0</v>
      </c>
      <c r="AO490" s="10" t="s">
        <v>1407</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t="b">
        <v>0</v>
      </c>
      <c r="BI490" s="1" t="b">
        <v>0</v>
      </c>
      <c r="BJ490" s="1">
        <v>3</v>
      </c>
      <c r="BK490" s="1" t="s">
        <v>109</v>
      </c>
      <c r="BL490" s="1">
        <v>253</v>
      </c>
      <c r="BM490" s="1">
        <v>253</v>
      </c>
      <c r="BN490" s="1">
        <v>0</v>
      </c>
      <c r="BO490" s="1" t="b">
        <v>0</v>
      </c>
    </row>
    <row r="491" spans="1:67" ht="15.75" customHeight="1">
      <c r="A491" s="1">
        <v>489</v>
      </c>
      <c r="B491" s="1">
        <v>15</v>
      </c>
      <c r="C491" s="1">
        <v>168740</v>
      </c>
      <c r="D491" s="1" t="s">
        <v>1400</v>
      </c>
      <c r="E491" s="1" t="s">
        <v>1401</v>
      </c>
      <c r="F491" s="1" t="s">
        <v>1402</v>
      </c>
      <c r="G491" s="1" t="s">
        <v>1403</v>
      </c>
      <c r="H491" s="1">
        <v>49104</v>
      </c>
      <c r="I491" s="1" t="s">
        <v>834</v>
      </c>
      <c r="J491" s="1" t="s">
        <v>885</v>
      </c>
      <c r="K491" s="8" t="s">
        <v>1404</v>
      </c>
      <c r="L491" s="1">
        <v>-86.355815000000007</v>
      </c>
      <c r="M491" s="1">
        <v>41.963858999999999</v>
      </c>
      <c r="N491" s="1">
        <v>-86.355815000000007</v>
      </c>
      <c r="O491" s="1">
        <v>41.963858999999999</v>
      </c>
      <c r="P491" s="1">
        <v>28436</v>
      </c>
      <c r="Q491" s="1">
        <v>39714</v>
      </c>
      <c r="R491" s="1">
        <v>39714</v>
      </c>
      <c r="S491" s="1">
        <v>44704</v>
      </c>
      <c r="T491" s="1">
        <v>44704</v>
      </c>
      <c r="U491" s="1">
        <v>30636</v>
      </c>
      <c r="V491" s="1">
        <v>30636</v>
      </c>
      <c r="W491" s="1">
        <v>2</v>
      </c>
      <c r="X491" s="1">
        <v>2</v>
      </c>
      <c r="Y491" s="1">
        <v>3</v>
      </c>
      <c r="Z491" s="1">
        <v>2</v>
      </c>
      <c r="AA491" s="1">
        <v>2</v>
      </c>
      <c r="AB491" s="1">
        <v>40</v>
      </c>
      <c r="AC491" s="1">
        <v>1673</v>
      </c>
      <c r="AD491" s="1" t="s">
        <v>123</v>
      </c>
      <c r="AE491" s="1" t="b">
        <v>0</v>
      </c>
      <c r="AF491" s="1" t="s">
        <v>1405</v>
      </c>
      <c r="AG491" s="1" t="s">
        <v>89</v>
      </c>
      <c r="AH491" s="1" t="s">
        <v>90</v>
      </c>
      <c r="AI491" s="1" t="s">
        <v>532</v>
      </c>
      <c r="AJ491" s="1" t="s">
        <v>89</v>
      </c>
      <c r="AK491" s="1" t="s">
        <v>83</v>
      </c>
      <c r="AL491" s="1" t="s">
        <v>110</v>
      </c>
      <c r="AM491" s="1" t="s">
        <v>100</v>
      </c>
      <c r="AN491" s="1" t="b">
        <v>0</v>
      </c>
      <c r="AO491" s="10" t="s">
        <v>1406</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t="b">
        <v>0</v>
      </c>
      <c r="BI491" s="1" t="b">
        <v>0</v>
      </c>
      <c r="BJ491" s="1">
        <v>3</v>
      </c>
      <c r="BK491" s="1" t="s">
        <v>89</v>
      </c>
      <c r="BL491" s="1">
        <v>253</v>
      </c>
      <c r="BM491" s="1">
        <v>253</v>
      </c>
      <c r="BN491" s="1">
        <v>0</v>
      </c>
      <c r="BO491" s="1" t="b">
        <v>0</v>
      </c>
    </row>
    <row r="492" spans="1:67" ht="15.75" customHeight="1">
      <c r="A492" s="1">
        <v>490</v>
      </c>
      <c r="B492" s="1">
        <v>219</v>
      </c>
      <c r="C492" s="1">
        <v>169798</v>
      </c>
      <c r="D492" s="1" t="s">
        <v>1408</v>
      </c>
      <c r="E492" s="1" t="s">
        <v>1409</v>
      </c>
      <c r="F492" s="1" t="s">
        <v>1410</v>
      </c>
      <c r="G492" s="1" t="s">
        <v>1403</v>
      </c>
      <c r="H492" s="1">
        <v>48197</v>
      </c>
      <c r="I492" s="1" t="s">
        <v>834</v>
      </c>
      <c r="J492" s="1" t="s">
        <v>885</v>
      </c>
      <c r="K492" s="8" t="s">
        <v>1411</v>
      </c>
      <c r="L492" s="1">
        <v>-83.742768999999996</v>
      </c>
      <c r="M492" s="1">
        <v>42.275920999999997</v>
      </c>
      <c r="N492" s="1">
        <v>-83.742768999999996</v>
      </c>
      <c r="O492" s="1">
        <v>42.275920999999997</v>
      </c>
      <c r="P492" s="1">
        <v>12019</v>
      </c>
      <c r="Q492" s="1">
        <v>25307</v>
      </c>
      <c r="R492" s="1">
        <v>42488</v>
      </c>
      <c r="S492" s="1">
        <v>23565</v>
      </c>
      <c r="T492" s="1">
        <v>40746</v>
      </c>
      <c r="U492" s="1">
        <v>17073</v>
      </c>
      <c r="V492" s="1">
        <v>34254</v>
      </c>
      <c r="W492" s="1">
        <v>2</v>
      </c>
      <c r="X492" s="1">
        <v>2</v>
      </c>
      <c r="Y492" s="1">
        <v>3</v>
      </c>
      <c r="Z492" s="1">
        <v>1</v>
      </c>
      <c r="AA492" s="1">
        <v>1</v>
      </c>
      <c r="AB492" s="1">
        <v>73</v>
      </c>
      <c r="AC492" s="1">
        <v>17682</v>
      </c>
      <c r="AD492" s="1" t="s">
        <v>73</v>
      </c>
      <c r="AE492" s="1" t="b">
        <v>0</v>
      </c>
      <c r="AF492" s="1" t="s">
        <v>731</v>
      </c>
      <c r="AG492" s="1" t="s">
        <v>1412</v>
      </c>
      <c r="AH492" s="1" t="s">
        <v>104</v>
      </c>
      <c r="AI492" s="1" t="s">
        <v>675</v>
      </c>
      <c r="AJ492" s="1" t="s">
        <v>78</v>
      </c>
      <c r="AK492" s="1" t="s">
        <v>79</v>
      </c>
      <c r="AL492" s="1" t="s">
        <v>36</v>
      </c>
      <c r="AM492" s="1" t="s">
        <v>100</v>
      </c>
      <c r="AN492" s="1" t="b">
        <v>0</v>
      </c>
      <c r="AO492" s="10" t="s">
        <v>1413</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t="b">
        <v>0</v>
      </c>
      <c r="BI492" s="1" t="b">
        <v>0</v>
      </c>
      <c r="BJ492" s="1">
        <v>2</v>
      </c>
      <c r="BK492" s="1" t="s">
        <v>78</v>
      </c>
      <c r="BL492" s="1">
        <v>253</v>
      </c>
      <c r="BM492" s="1">
        <v>253</v>
      </c>
      <c r="BN492" s="1">
        <v>0</v>
      </c>
      <c r="BO492" s="1" t="b">
        <v>0</v>
      </c>
    </row>
    <row r="493" spans="1:67" ht="15.75" customHeight="1">
      <c r="A493" s="1">
        <v>491</v>
      </c>
      <c r="B493" s="1">
        <v>220</v>
      </c>
      <c r="C493" s="1">
        <v>169798</v>
      </c>
      <c r="D493" s="1" t="s">
        <v>1408</v>
      </c>
      <c r="E493" s="1" t="s">
        <v>1409</v>
      </c>
      <c r="F493" s="1" t="s">
        <v>1410</v>
      </c>
      <c r="G493" s="1" t="s">
        <v>1403</v>
      </c>
      <c r="H493" s="1">
        <v>48197</v>
      </c>
      <c r="I493" s="1" t="s">
        <v>834</v>
      </c>
      <c r="J493" s="1" t="s">
        <v>885</v>
      </c>
      <c r="K493" s="8" t="s">
        <v>1411</v>
      </c>
      <c r="L493" s="1">
        <v>-83.742768999999996</v>
      </c>
      <c r="M493" s="1">
        <v>42.275920999999997</v>
      </c>
      <c r="N493" s="1">
        <v>-83.742768999999996</v>
      </c>
      <c r="O493" s="1">
        <v>42.275920999999997</v>
      </c>
      <c r="P493" s="1">
        <v>12019</v>
      </c>
      <c r="Q493" s="1">
        <v>25307</v>
      </c>
      <c r="R493" s="1">
        <v>42488</v>
      </c>
      <c r="S493" s="1">
        <v>23565</v>
      </c>
      <c r="T493" s="1">
        <v>40746</v>
      </c>
      <c r="U493" s="1">
        <v>17073</v>
      </c>
      <c r="V493" s="1">
        <v>34254</v>
      </c>
      <c r="W493" s="1">
        <v>2</v>
      </c>
      <c r="X493" s="1">
        <v>2</v>
      </c>
      <c r="Y493" s="1">
        <v>3</v>
      </c>
      <c r="Z493" s="1">
        <v>1</v>
      </c>
      <c r="AA493" s="1">
        <v>1</v>
      </c>
      <c r="AB493" s="1">
        <v>73</v>
      </c>
      <c r="AC493" s="1">
        <v>17682</v>
      </c>
      <c r="AD493" s="1" t="s">
        <v>73</v>
      </c>
      <c r="AE493" s="1" t="b">
        <v>0</v>
      </c>
      <c r="AF493" s="1" t="s">
        <v>731</v>
      </c>
      <c r="AG493" s="1" t="s">
        <v>1412</v>
      </c>
      <c r="AH493" s="1" t="s">
        <v>104</v>
      </c>
      <c r="AI493" s="1" t="s">
        <v>82</v>
      </c>
      <c r="AJ493" s="1" t="s">
        <v>78</v>
      </c>
      <c r="AK493" s="1" t="s">
        <v>83</v>
      </c>
      <c r="AL493" s="1" t="s">
        <v>36</v>
      </c>
      <c r="AM493" s="1" t="s">
        <v>80</v>
      </c>
      <c r="AN493" s="1" t="b">
        <v>0</v>
      </c>
      <c r="AO493" s="10" t="s">
        <v>1414</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t="b">
        <v>1</v>
      </c>
      <c r="BI493" s="1" t="b">
        <v>0</v>
      </c>
      <c r="BJ493" s="1">
        <v>2</v>
      </c>
      <c r="BK493" s="1" t="s">
        <v>78</v>
      </c>
      <c r="BL493" s="1">
        <v>253</v>
      </c>
      <c r="BM493" s="1">
        <v>253</v>
      </c>
      <c r="BN493" s="1">
        <v>0</v>
      </c>
      <c r="BO493" s="1" t="b">
        <v>0</v>
      </c>
    </row>
    <row r="494" spans="1:67" ht="15.75" customHeight="1">
      <c r="A494" s="1">
        <v>492</v>
      </c>
      <c r="B494" s="1">
        <v>226</v>
      </c>
      <c r="C494" s="1">
        <v>169910</v>
      </c>
      <c r="D494" s="1" t="s">
        <v>1415</v>
      </c>
      <c r="E494" s="1" t="s">
        <v>1416</v>
      </c>
      <c r="F494" s="1" t="s">
        <v>1417</v>
      </c>
      <c r="G494" s="1" t="s">
        <v>1403</v>
      </c>
      <c r="H494" s="1" t="s">
        <v>1418</v>
      </c>
      <c r="I494" s="1" t="s">
        <v>834</v>
      </c>
      <c r="J494" s="1" t="s">
        <v>885</v>
      </c>
      <c r="K494" s="8" t="s">
        <v>1419</v>
      </c>
      <c r="L494" s="1">
        <v>-85.483508999999998</v>
      </c>
      <c r="M494" s="1">
        <v>43.687463999999999</v>
      </c>
      <c r="N494" s="1">
        <v>-85.483508999999998</v>
      </c>
      <c r="O494" s="1">
        <v>43.687463999999999</v>
      </c>
      <c r="P494" s="1">
        <v>11628</v>
      </c>
      <c r="Q494" s="1">
        <v>23556</v>
      </c>
      <c r="R494" s="1">
        <v>30516</v>
      </c>
      <c r="S494" s="1">
        <v>21942</v>
      </c>
      <c r="T494" s="1">
        <v>28902</v>
      </c>
      <c r="U494" s="1">
        <v>14270</v>
      </c>
      <c r="V494" s="1">
        <v>21230</v>
      </c>
      <c r="W494" s="1">
        <v>2</v>
      </c>
      <c r="X494" s="1">
        <v>2</v>
      </c>
      <c r="Y494" s="1">
        <v>3</v>
      </c>
      <c r="Z494" s="1">
        <v>1</v>
      </c>
      <c r="AA494" s="1">
        <v>1</v>
      </c>
      <c r="AB494" s="1">
        <v>78</v>
      </c>
      <c r="AC494" s="1">
        <v>12866</v>
      </c>
      <c r="AD494" s="1" t="s">
        <v>73</v>
      </c>
      <c r="AE494" s="1" t="b">
        <v>0</v>
      </c>
      <c r="AF494" s="1" t="s">
        <v>1420</v>
      </c>
      <c r="AG494" s="1" t="s">
        <v>89</v>
      </c>
      <c r="AH494" s="1" t="s">
        <v>159</v>
      </c>
      <c r="AI494" s="1" t="s">
        <v>172</v>
      </c>
      <c r="AJ494" s="1" t="s">
        <v>89</v>
      </c>
      <c r="AK494" s="1" t="s">
        <v>79</v>
      </c>
      <c r="AL494" s="1" t="s">
        <v>36</v>
      </c>
      <c r="AM494" s="1" t="s">
        <v>92</v>
      </c>
      <c r="AN494" s="1" t="b">
        <v>0</v>
      </c>
      <c r="AO494" s="10" t="s">
        <v>1421</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t="b">
        <v>1</v>
      </c>
      <c r="BI494" s="1" t="b">
        <v>1</v>
      </c>
      <c r="BJ494" s="1">
        <v>2</v>
      </c>
      <c r="BK494" s="1" t="s">
        <v>89</v>
      </c>
      <c r="BL494" s="1">
        <v>253</v>
      </c>
      <c r="BM494" s="1">
        <v>253</v>
      </c>
      <c r="BN494" s="1">
        <v>0</v>
      </c>
      <c r="BO494" s="1" t="b">
        <v>0</v>
      </c>
    </row>
    <row r="495" spans="1:67" ht="15.75" customHeight="1">
      <c r="A495" s="1">
        <v>493</v>
      </c>
      <c r="B495" s="1">
        <v>227</v>
      </c>
      <c r="C495" s="1">
        <v>169910</v>
      </c>
      <c r="D495" s="1" t="s">
        <v>1415</v>
      </c>
      <c r="E495" s="1" t="s">
        <v>1416</v>
      </c>
      <c r="F495" s="1" t="s">
        <v>1417</v>
      </c>
      <c r="G495" s="1" t="s">
        <v>1403</v>
      </c>
      <c r="H495" s="1" t="s">
        <v>1418</v>
      </c>
      <c r="I495" s="1" t="s">
        <v>834</v>
      </c>
      <c r="J495" s="1" t="s">
        <v>885</v>
      </c>
      <c r="K495" s="8" t="s">
        <v>1419</v>
      </c>
      <c r="L495" s="1">
        <v>-85.483508999999998</v>
      </c>
      <c r="M495" s="1">
        <v>43.687463999999999</v>
      </c>
      <c r="N495" s="1">
        <v>-85.483508999999998</v>
      </c>
      <c r="O495" s="1">
        <v>43.687463999999999</v>
      </c>
      <c r="P495" s="1">
        <v>11628</v>
      </c>
      <c r="Q495" s="1">
        <v>23556</v>
      </c>
      <c r="R495" s="1">
        <v>30516</v>
      </c>
      <c r="S495" s="1">
        <v>21942</v>
      </c>
      <c r="T495" s="1">
        <v>28902</v>
      </c>
      <c r="U495" s="1">
        <v>14270</v>
      </c>
      <c r="V495" s="1">
        <v>21230</v>
      </c>
      <c r="W495" s="1">
        <v>2</v>
      </c>
      <c r="X495" s="1">
        <v>2</v>
      </c>
      <c r="Y495" s="1">
        <v>3</v>
      </c>
      <c r="Z495" s="1">
        <v>1</v>
      </c>
      <c r="AA495" s="1">
        <v>1</v>
      </c>
      <c r="AB495" s="1">
        <v>78</v>
      </c>
      <c r="AC495" s="1">
        <v>12866</v>
      </c>
      <c r="AD495" s="1" t="s">
        <v>73</v>
      </c>
      <c r="AE495" s="1" t="b">
        <v>0</v>
      </c>
      <c r="AF495" s="1" t="s">
        <v>1420</v>
      </c>
      <c r="AG495" s="9" t="s">
        <v>109</v>
      </c>
      <c r="AH495" s="1" t="s">
        <v>159</v>
      </c>
      <c r="AI495" s="1" t="s">
        <v>497</v>
      </c>
      <c r="AJ495" s="1" t="s">
        <v>109</v>
      </c>
      <c r="AK495" s="1" t="s">
        <v>83</v>
      </c>
      <c r="AL495" s="1" t="s">
        <v>36</v>
      </c>
      <c r="AM495" s="1" t="s">
        <v>144</v>
      </c>
      <c r="AN495" s="1" t="b">
        <v>0</v>
      </c>
      <c r="AO495" s="10" t="s">
        <v>1422</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t="b">
        <v>1</v>
      </c>
      <c r="BI495" s="1" t="b">
        <v>1</v>
      </c>
      <c r="BJ495" s="1">
        <v>2</v>
      </c>
      <c r="BK495" s="1" t="s">
        <v>109</v>
      </c>
      <c r="BL495" s="1">
        <v>253</v>
      </c>
      <c r="BM495" s="1">
        <v>253</v>
      </c>
      <c r="BN495" s="1">
        <v>0</v>
      </c>
      <c r="BO495" s="1" t="b">
        <v>0</v>
      </c>
    </row>
    <row r="496" spans="1:67" ht="15.75" customHeight="1">
      <c r="A496" s="1">
        <v>494</v>
      </c>
      <c r="B496" s="1">
        <v>338</v>
      </c>
      <c r="D496" s="1" t="s">
        <v>1423</v>
      </c>
      <c r="E496" s="1" t="s">
        <v>1424</v>
      </c>
      <c r="F496" s="1" t="s">
        <v>1425</v>
      </c>
      <c r="G496" s="1" t="s">
        <v>1403</v>
      </c>
      <c r="I496" s="1" t="s">
        <v>834</v>
      </c>
      <c r="J496" s="1" t="s">
        <v>885</v>
      </c>
      <c r="K496" s="8" t="s">
        <v>1426</v>
      </c>
      <c r="L496" s="1">
        <v>-83.249796700000005</v>
      </c>
      <c r="M496" s="1">
        <v>42.475501100000002</v>
      </c>
      <c r="N496" s="1">
        <v>-83.249796700000005</v>
      </c>
      <c r="O496" s="1">
        <v>42.475501100000002</v>
      </c>
      <c r="P496" s="1">
        <v>51846</v>
      </c>
      <c r="Q496" s="9">
        <v>53676</v>
      </c>
      <c r="R496" s="9">
        <v>53676</v>
      </c>
      <c r="S496" s="19">
        <v>53676</v>
      </c>
      <c r="T496" s="19">
        <v>53676</v>
      </c>
      <c r="U496" s="9">
        <v>42776</v>
      </c>
      <c r="V496" s="9">
        <v>42776</v>
      </c>
      <c r="W496" s="9">
        <v>2</v>
      </c>
      <c r="X496" s="9">
        <v>2</v>
      </c>
      <c r="Y496" s="1">
        <v>3</v>
      </c>
      <c r="Z496" s="9">
        <v>2</v>
      </c>
      <c r="AA496" s="9">
        <v>2</v>
      </c>
      <c r="AB496" s="9">
        <v>79</v>
      </c>
      <c r="AC496" s="9">
        <v>2172</v>
      </c>
      <c r="AD496" s="1" t="s">
        <v>123</v>
      </c>
      <c r="AE496" s="1" t="b">
        <v>0</v>
      </c>
      <c r="AF496" s="1" t="s">
        <v>1427</v>
      </c>
      <c r="AG496" s="1" t="s">
        <v>89</v>
      </c>
      <c r="AH496" s="1" t="s">
        <v>159</v>
      </c>
      <c r="AI496" s="1" t="s">
        <v>108</v>
      </c>
      <c r="AJ496" s="1" t="s">
        <v>109</v>
      </c>
      <c r="AK496" s="1" t="s">
        <v>83</v>
      </c>
      <c r="AL496" s="1" t="s">
        <v>36</v>
      </c>
      <c r="AM496" s="1" t="s">
        <v>144</v>
      </c>
      <c r="AN496" s="1" t="b">
        <v>0</v>
      </c>
      <c r="AO496" s="10" t="s">
        <v>1428</v>
      </c>
      <c r="AP496" s="1">
        <v>1</v>
      </c>
      <c r="AQ496" s="1">
        <v>0</v>
      </c>
      <c r="AR496" s="1">
        <v>0</v>
      </c>
      <c r="AS496" s="1">
        <v>0</v>
      </c>
      <c r="AT496" s="1">
        <v>0</v>
      </c>
      <c r="AU496" s="1">
        <v>0</v>
      </c>
      <c r="AV496" s="1">
        <v>0</v>
      </c>
      <c r="AW496" s="1">
        <v>0</v>
      </c>
      <c r="AX496" s="1">
        <v>0</v>
      </c>
      <c r="AY496" s="1">
        <v>0</v>
      </c>
      <c r="AZ496" s="1">
        <v>0</v>
      </c>
      <c r="BA496" s="1">
        <v>0</v>
      </c>
      <c r="BB496" s="1">
        <v>0</v>
      </c>
      <c r="BC496" s="1">
        <v>0</v>
      </c>
      <c r="BD496" s="1">
        <v>1</v>
      </c>
      <c r="BE496" s="1">
        <v>0</v>
      </c>
      <c r="BF496" s="1">
        <v>0</v>
      </c>
      <c r="BG496" s="1">
        <v>0</v>
      </c>
      <c r="BH496" s="1" t="b">
        <v>1</v>
      </c>
      <c r="BI496" s="1" t="b">
        <v>1</v>
      </c>
      <c r="BJ496" s="1">
        <v>6</v>
      </c>
      <c r="BK496" s="1" t="s">
        <v>109</v>
      </c>
      <c r="BL496" s="1">
        <v>253</v>
      </c>
      <c r="BM496" s="1">
        <v>253</v>
      </c>
      <c r="BN496" s="1">
        <v>0</v>
      </c>
      <c r="BO496" s="1" t="b">
        <v>0</v>
      </c>
    </row>
    <row r="497" spans="1:67" ht="15.75" customHeight="1">
      <c r="A497" s="1">
        <v>495</v>
      </c>
      <c r="B497" s="1">
        <v>339</v>
      </c>
      <c r="D497" s="1" t="s">
        <v>1423</v>
      </c>
      <c r="E497" s="1" t="s">
        <v>1429</v>
      </c>
      <c r="F497" s="1" t="s">
        <v>1425</v>
      </c>
      <c r="G497" s="1" t="s">
        <v>1403</v>
      </c>
      <c r="I497" s="1" t="s">
        <v>834</v>
      </c>
      <c r="J497" s="1" t="s">
        <v>885</v>
      </c>
      <c r="K497" s="8" t="s">
        <v>1426</v>
      </c>
      <c r="L497" s="1">
        <v>-83.249796700000005</v>
      </c>
      <c r="M497" s="1">
        <v>42.475501100000002</v>
      </c>
      <c r="N497" s="1">
        <v>-83.249796700000005</v>
      </c>
      <c r="O497" s="1">
        <v>42.475501100000002</v>
      </c>
      <c r="P497" s="1">
        <v>51846</v>
      </c>
      <c r="Q497" s="9" t="s">
        <v>244</v>
      </c>
      <c r="R497" s="9" t="s">
        <v>244</v>
      </c>
      <c r="S497" s="9" t="s">
        <v>244</v>
      </c>
      <c r="T497" s="9" t="s">
        <v>244</v>
      </c>
      <c r="U497" s="9" t="s">
        <v>244</v>
      </c>
      <c r="V497" s="9" t="s">
        <v>244</v>
      </c>
      <c r="W497" s="9">
        <v>2</v>
      </c>
      <c r="X497" s="9">
        <v>2</v>
      </c>
      <c r="Y497" s="1">
        <v>3</v>
      </c>
      <c r="Z497" s="9">
        <v>2</v>
      </c>
      <c r="AA497" s="9">
        <v>2</v>
      </c>
      <c r="AB497" s="9">
        <v>79</v>
      </c>
      <c r="AC497" s="9">
        <v>2172</v>
      </c>
      <c r="AD497" s="1" t="s">
        <v>123</v>
      </c>
      <c r="AE497" s="1" t="b">
        <v>0</v>
      </c>
      <c r="AF497" s="1" t="s">
        <v>1427</v>
      </c>
      <c r="AG497" s="1" t="s">
        <v>89</v>
      </c>
      <c r="AH497" s="1" t="s">
        <v>159</v>
      </c>
      <c r="AI497" s="1" t="s">
        <v>172</v>
      </c>
      <c r="AJ497" s="1" t="s">
        <v>89</v>
      </c>
      <c r="AK497" s="1" t="s">
        <v>79</v>
      </c>
      <c r="AL497" s="1" t="s">
        <v>36</v>
      </c>
      <c r="AM497" s="1" t="s">
        <v>92</v>
      </c>
      <c r="AN497" s="1" t="b">
        <v>0</v>
      </c>
      <c r="AO497" s="10" t="s">
        <v>1430</v>
      </c>
      <c r="AP497" s="1">
        <v>1</v>
      </c>
      <c r="AQ497" s="1">
        <v>0</v>
      </c>
      <c r="AR497" s="1">
        <v>1</v>
      </c>
      <c r="AS497" s="1">
        <v>3</v>
      </c>
      <c r="AT497" s="1">
        <v>1</v>
      </c>
      <c r="AU497" s="1">
        <v>0</v>
      </c>
      <c r="AV497" s="1">
        <v>0</v>
      </c>
      <c r="AW497" s="1">
        <v>0</v>
      </c>
      <c r="AX497" s="1">
        <v>1</v>
      </c>
      <c r="AY497" s="1">
        <v>0</v>
      </c>
      <c r="AZ497" s="1">
        <v>0</v>
      </c>
      <c r="BA497" s="1">
        <v>2</v>
      </c>
      <c r="BB497" s="1">
        <v>0</v>
      </c>
      <c r="BC497" s="1">
        <v>0</v>
      </c>
      <c r="BD497" s="1">
        <v>1</v>
      </c>
      <c r="BE497" s="1">
        <v>0</v>
      </c>
      <c r="BF497" s="1">
        <v>0</v>
      </c>
      <c r="BG497" s="1">
        <v>1</v>
      </c>
      <c r="BH497" s="1" t="b">
        <v>1</v>
      </c>
      <c r="BI497" s="1" t="b">
        <v>1</v>
      </c>
      <c r="BJ497" s="1">
        <v>6</v>
      </c>
      <c r="BK497" s="1" t="s">
        <v>89</v>
      </c>
      <c r="BL497" s="1">
        <v>253</v>
      </c>
      <c r="BM497" s="1">
        <v>253</v>
      </c>
      <c r="BN497" s="1">
        <v>4</v>
      </c>
      <c r="BO497" s="1" t="b">
        <v>1</v>
      </c>
    </row>
    <row r="498" spans="1:67" ht="15.75" customHeight="1">
      <c r="A498" s="1">
        <v>496</v>
      </c>
      <c r="B498" s="1">
        <v>340</v>
      </c>
      <c r="D498" s="1" t="s">
        <v>1423</v>
      </c>
      <c r="E498" s="1" t="s">
        <v>1431</v>
      </c>
      <c r="F498" s="1" t="s">
        <v>1425</v>
      </c>
      <c r="G498" s="1" t="s">
        <v>1403</v>
      </c>
      <c r="I498" s="1" t="s">
        <v>834</v>
      </c>
      <c r="J498" s="1" t="s">
        <v>885</v>
      </c>
      <c r="K498" s="8" t="s">
        <v>1426</v>
      </c>
      <c r="L498" s="1">
        <v>-83.249796700000005</v>
      </c>
      <c r="M498" s="1">
        <v>42.475501100000002</v>
      </c>
      <c r="N498" s="1">
        <v>-83.249796700000005</v>
      </c>
      <c r="O498" s="1">
        <v>42.475501100000002</v>
      </c>
      <c r="P498" s="1">
        <v>51846</v>
      </c>
      <c r="Q498" s="9">
        <v>53676</v>
      </c>
      <c r="R498" s="9">
        <v>53676</v>
      </c>
      <c r="S498" s="19">
        <v>53676</v>
      </c>
      <c r="T498" s="19">
        <v>53676</v>
      </c>
      <c r="U498" s="9">
        <v>42776</v>
      </c>
      <c r="V498" s="9">
        <v>42776</v>
      </c>
      <c r="W498" s="9">
        <v>2</v>
      </c>
      <c r="X498" s="9">
        <v>2</v>
      </c>
      <c r="Y498" s="1">
        <v>3</v>
      </c>
      <c r="Z498" s="9">
        <v>2</v>
      </c>
      <c r="AA498" s="9">
        <v>2</v>
      </c>
      <c r="AB498" s="9">
        <v>79</v>
      </c>
      <c r="AC498" s="9">
        <v>2172</v>
      </c>
      <c r="AD498" s="1" t="s">
        <v>123</v>
      </c>
      <c r="AE498" s="1" t="b">
        <v>0</v>
      </c>
      <c r="AF498" s="1" t="s">
        <v>1427</v>
      </c>
      <c r="AG498" s="1" t="s">
        <v>89</v>
      </c>
      <c r="AH498" s="1" t="s">
        <v>159</v>
      </c>
      <c r="AI498" s="1" t="s">
        <v>532</v>
      </c>
      <c r="AJ498" s="1" t="s">
        <v>89</v>
      </c>
      <c r="AK498" s="1" t="s">
        <v>83</v>
      </c>
      <c r="AL498" s="1" t="s">
        <v>110</v>
      </c>
      <c r="AM498" s="1" t="s">
        <v>100</v>
      </c>
      <c r="AN498" s="1" t="b">
        <v>0</v>
      </c>
      <c r="AO498" s="10" t="s">
        <v>1430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t="b">
        <v>0</v>
      </c>
      <c r="BI498" s="1" t="b">
        <v>1</v>
      </c>
      <c r="BJ498" s="1">
        <v>6</v>
      </c>
      <c r="BK498" s="1" t="s">
        <v>89</v>
      </c>
      <c r="BL498" s="1">
        <v>253</v>
      </c>
      <c r="BM498" s="1">
        <v>253</v>
      </c>
      <c r="BN498" s="1">
        <v>0</v>
      </c>
      <c r="BO498" s="1" t="b">
        <v>0</v>
      </c>
    </row>
    <row r="499" spans="1:67" ht="15.75" customHeight="1">
      <c r="A499" s="1">
        <v>497</v>
      </c>
      <c r="B499" s="1">
        <v>341</v>
      </c>
      <c r="D499" s="1" t="s">
        <v>1423</v>
      </c>
      <c r="E499" s="1" t="s">
        <v>1432</v>
      </c>
      <c r="F499" s="1" t="s">
        <v>1425</v>
      </c>
      <c r="G499" s="1" t="s">
        <v>1403</v>
      </c>
      <c r="I499" s="1" t="s">
        <v>834</v>
      </c>
      <c r="J499" s="1" t="s">
        <v>885</v>
      </c>
      <c r="K499" s="8" t="s">
        <v>1426</v>
      </c>
      <c r="L499" s="1">
        <v>-83.249796700000005</v>
      </c>
      <c r="M499" s="1">
        <v>42.475501100000002</v>
      </c>
      <c r="N499" s="1">
        <v>-83.249796700000005</v>
      </c>
      <c r="O499" s="1">
        <v>42.475501100000002</v>
      </c>
      <c r="P499" s="1">
        <v>51846</v>
      </c>
      <c r="Q499" s="9">
        <v>53676</v>
      </c>
      <c r="R499" s="9">
        <v>53676</v>
      </c>
      <c r="S499" s="19">
        <v>53676</v>
      </c>
      <c r="T499" s="19">
        <v>53676</v>
      </c>
      <c r="U499" s="9">
        <v>42776</v>
      </c>
      <c r="V499" s="9">
        <v>42776</v>
      </c>
      <c r="W499" s="9">
        <v>2</v>
      </c>
      <c r="X499" s="9">
        <v>2</v>
      </c>
      <c r="Y499" s="1">
        <v>3</v>
      </c>
      <c r="Z499" s="9">
        <v>2</v>
      </c>
      <c r="AA499" s="9">
        <v>2</v>
      </c>
      <c r="AB499" s="9">
        <v>79</v>
      </c>
      <c r="AC499" s="9">
        <v>2172</v>
      </c>
      <c r="AD499" s="1" t="s">
        <v>123</v>
      </c>
      <c r="AE499" s="1" t="b">
        <v>0</v>
      </c>
      <c r="AF499" s="1" t="s">
        <v>1427</v>
      </c>
      <c r="AG499" s="1" t="s">
        <v>89</v>
      </c>
      <c r="AH499" s="1" t="s">
        <v>159</v>
      </c>
      <c r="AI499" s="1" t="s">
        <v>1433</v>
      </c>
      <c r="AJ499" s="1" t="s">
        <v>135</v>
      </c>
      <c r="AK499" s="1" t="s">
        <v>83</v>
      </c>
      <c r="AL499" s="1" t="s">
        <v>36</v>
      </c>
      <c r="AM499" s="1" t="s">
        <v>100</v>
      </c>
      <c r="AN499" s="1" t="b">
        <v>0</v>
      </c>
      <c r="AO499" s="10" t="s">
        <v>1434</v>
      </c>
      <c r="AP499" s="1">
        <v>0</v>
      </c>
      <c r="AQ499" s="1">
        <v>0</v>
      </c>
      <c r="AR499" s="1">
        <v>0</v>
      </c>
      <c r="AS499" s="1">
        <v>1</v>
      </c>
      <c r="AT499" s="1">
        <v>0</v>
      </c>
      <c r="AU499" s="1">
        <v>0</v>
      </c>
      <c r="AV499" s="1">
        <v>0</v>
      </c>
      <c r="AW499" s="1">
        <v>0</v>
      </c>
      <c r="AX499" s="1">
        <v>0</v>
      </c>
      <c r="AY499" s="1">
        <v>0</v>
      </c>
      <c r="AZ499" s="1">
        <v>0</v>
      </c>
      <c r="BA499" s="1">
        <v>0</v>
      </c>
      <c r="BB499" s="1">
        <v>0</v>
      </c>
      <c r="BC499" s="1">
        <v>0</v>
      </c>
      <c r="BD499" s="1">
        <v>1</v>
      </c>
      <c r="BE499" s="1">
        <v>0</v>
      </c>
      <c r="BF499" s="1">
        <v>0</v>
      </c>
      <c r="BG499" s="1">
        <v>0</v>
      </c>
      <c r="BH499" s="1" t="b">
        <v>0</v>
      </c>
      <c r="BI499" s="1" t="b">
        <v>1</v>
      </c>
      <c r="BJ499" s="1">
        <v>6</v>
      </c>
      <c r="BK499" s="1" t="s">
        <v>117</v>
      </c>
      <c r="BL499" s="1">
        <v>253</v>
      </c>
      <c r="BM499" s="1">
        <v>253</v>
      </c>
      <c r="BN499" s="1">
        <v>1</v>
      </c>
      <c r="BO499" s="1" t="b">
        <v>1</v>
      </c>
    </row>
    <row r="500" spans="1:67" ht="15.75" customHeight="1">
      <c r="A500" s="1">
        <v>498</v>
      </c>
      <c r="B500" s="1">
        <v>342</v>
      </c>
      <c r="D500" s="1" t="s">
        <v>1423</v>
      </c>
      <c r="E500" s="1" t="s">
        <v>1435</v>
      </c>
      <c r="F500" s="1" t="s">
        <v>1425</v>
      </c>
      <c r="G500" s="1" t="s">
        <v>1403</v>
      </c>
      <c r="I500" s="1" t="s">
        <v>834</v>
      </c>
      <c r="J500" s="1" t="s">
        <v>885</v>
      </c>
      <c r="K500" s="8" t="s">
        <v>1426</v>
      </c>
      <c r="L500" s="1">
        <v>-83.249796700000005</v>
      </c>
      <c r="M500" s="1">
        <v>42.475501100000002</v>
      </c>
      <c r="N500" s="1">
        <v>-83.249796700000005</v>
      </c>
      <c r="O500" s="1">
        <v>42.475501100000002</v>
      </c>
      <c r="P500" s="1">
        <v>51846</v>
      </c>
      <c r="Q500" s="9">
        <v>53676</v>
      </c>
      <c r="R500" s="9">
        <v>53676</v>
      </c>
      <c r="S500" s="19">
        <v>53676</v>
      </c>
      <c r="T500" s="19">
        <v>53676</v>
      </c>
      <c r="U500" s="9">
        <v>42776</v>
      </c>
      <c r="V500" s="9">
        <v>42776</v>
      </c>
      <c r="W500" s="9">
        <v>2</v>
      </c>
      <c r="X500" s="9">
        <v>2</v>
      </c>
      <c r="Y500" s="1">
        <v>3</v>
      </c>
      <c r="Z500" s="9">
        <v>2</v>
      </c>
      <c r="AA500" s="9">
        <v>2</v>
      </c>
      <c r="AB500" s="9">
        <v>79</v>
      </c>
      <c r="AC500" s="9">
        <v>2172</v>
      </c>
      <c r="AD500" s="1" t="s">
        <v>123</v>
      </c>
      <c r="AE500" s="1" t="b">
        <v>0</v>
      </c>
      <c r="AF500" s="1" t="s">
        <v>1427</v>
      </c>
      <c r="AG500" s="1" t="s">
        <v>89</v>
      </c>
      <c r="AH500" s="1" t="s">
        <v>159</v>
      </c>
      <c r="AI500" s="1" t="s">
        <v>1436</v>
      </c>
      <c r="AJ500" s="1" t="s">
        <v>135</v>
      </c>
      <c r="AK500" s="1" t="s">
        <v>83</v>
      </c>
      <c r="AL500" s="1" t="s">
        <v>36</v>
      </c>
      <c r="AM500" s="1" t="s">
        <v>100</v>
      </c>
      <c r="AN500" s="1" t="b">
        <v>0</v>
      </c>
      <c r="AO500" s="10" t="s">
        <v>1437</v>
      </c>
      <c r="AP500" s="1">
        <v>0</v>
      </c>
      <c r="AQ500" s="1">
        <v>0</v>
      </c>
      <c r="AR500" s="1">
        <v>0</v>
      </c>
      <c r="AS500" s="1">
        <v>1</v>
      </c>
      <c r="AT500" s="1">
        <v>0</v>
      </c>
      <c r="AU500" s="1">
        <v>0</v>
      </c>
      <c r="AV500" s="1">
        <v>0</v>
      </c>
      <c r="AW500" s="1">
        <v>0</v>
      </c>
      <c r="AX500" s="1">
        <v>0</v>
      </c>
      <c r="AY500" s="1">
        <v>0</v>
      </c>
      <c r="AZ500" s="1">
        <v>0</v>
      </c>
      <c r="BA500" s="1">
        <v>0</v>
      </c>
      <c r="BB500" s="1">
        <v>0</v>
      </c>
      <c r="BC500" s="1">
        <v>0</v>
      </c>
      <c r="BD500" s="1">
        <v>1</v>
      </c>
      <c r="BE500" s="1">
        <v>0</v>
      </c>
      <c r="BF500" s="1">
        <v>0</v>
      </c>
      <c r="BG500" s="1">
        <v>0</v>
      </c>
      <c r="BH500" s="1" t="b">
        <v>0</v>
      </c>
      <c r="BI500" s="1" t="b">
        <v>1</v>
      </c>
      <c r="BJ500" s="1">
        <v>6</v>
      </c>
      <c r="BK500" s="1" t="s">
        <v>117</v>
      </c>
      <c r="BL500" s="1">
        <v>253</v>
      </c>
      <c r="BM500" s="1">
        <v>253</v>
      </c>
      <c r="BN500" s="1">
        <v>1</v>
      </c>
      <c r="BO500" s="1" t="b">
        <v>1</v>
      </c>
    </row>
    <row r="501" spans="1:67" ht="15.75" customHeight="1">
      <c r="A501" s="1">
        <v>499</v>
      </c>
      <c r="B501" s="1">
        <v>343</v>
      </c>
      <c r="D501" s="1" t="s">
        <v>1423</v>
      </c>
      <c r="E501" s="1" t="s">
        <v>1438</v>
      </c>
      <c r="F501" s="1" t="s">
        <v>1425</v>
      </c>
      <c r="G501" s="1" t="s">
        <v>1403</v>
      </c>
      <c r="I501" s="1" t="s">
        <v>834</v>
      </c>
      <c r="J501" s="1" t="s">
        <v>885</v>
      </c>
      <c r="K501" s="8" t="s">
        <v>1426</v>
      </c>
      <c r="L501" s="1">
        <v>-83.249796700000005</v>
      </c>
      <c r="M501" s="1">
        <v>42.475501100000002</v>
      </c>
      <c r="N501" s="1">
        <v>-83.249796700000005</v>
      </c>
      <c r="O501" s="1">
        <v>42.475501100000002</v>
      </c>
      <c r="P501" s="1">
        <v>51846</v>
      </c>
      <c r="Q501" s="9">
        <v>53676</v>
      </c>
      <c r="R501" s="9">
        <v>53676</v>
      </c>
      <c r="S501" s="19">
        <v>53676</v>
      </c>
      <c r="T501" s="19">
        <v>53676</v>
      </c>
      <c r="U501" s="9">
        <v>42776</v>
      </c>
      <c r="V501" s="9">
        <v>42776</v>
      </c>
      <c r="W501" s="9">
        <v>2</v>
      </c>
      <c r="X501" s="9">
        <v>2</v>
      </c>
      <c r="Y501" s="1">
        <v>3</v>
      </c>
      <c r="Z501" s="9">
        <v>2</v>
      </c>
      <c r="AA501" s="9">
        <v>2</v>
      </c>
      <c r="AB501" s="9">
        <v>79</v>
      </c>
      <c r="AC501" s="9">
        <v>2172</v>
      </c>
      <c r="AD501" s="1" t="s">
        <v>123</v>
      </c>
      <c r="AE501" s="1" t="b">
        <v>0</v>
      </c>
      <c r="AF501" s="1" t="s">
        <v>1427</v>
      </c>
      <c r="AG501" s="1" t="s">
        <v>89</v>
      </c>
      <c r="AH501" s="1" t="s">
        <v>159</v>
      </c>
      <c r="AI501" s="1" t="s">
        <v>1439</v>
      </c>
      <c r="AJ501" s="1" t="s">
        <v>320</v>
      </c>
      <c r="AK501" s="1" t="s">
        <v>83</v>
      </c>
      <c r="AL501" s="12" t="s">
        <v>380</v>
      </c>
      <c r="AM501" s="1" t="s">
        <v>100</v>
      </c>
      <c r="AN501" s="1" t="b">
        <v>0</v>
      </c>
      <c r="AO501" s="10" t="s">
        <v>1440</v>
      </c>
      <c r="AP501" s="1">
        <v>0</v>
      </c>
      <c r="AQ501" s="1">
        <v>0</v>
      </c>
      <c r="AR501" s="1">
        <v>0</v>
      </c>
      <c r="AS501" s="1">
        <v>1</v>
      </c>
      <c r="AT501" s="1">
        <v>0</v>
      </c>
      <c r="AU501" s="1">
        <v>0</v>
      </c>
      <c r="AV501" s="1">
        <v>0</v>
      </c>
      <c r="AW501" s="1">
        <v>0</v>
      </c>
      <c r="AX501" s="1">
        <v>0</v>
      </c>
      <c r="AY501" s="1">
        <v>0</v>
      </c>
      <c r="AZ501" s="1">
        <v>0</v>
      </c>
      <c r="BA501" s="1">
        <v>0</v>
      </c>
      <c r="BB501" s="1">
        <v>0</v>
      </c>
      <c r="BC501" s="1">
        <v>0</v>
      </c>
      <c r="BD501" s="1">
        <v>0</v>
      </c>
      <c r="BE501" s="1">
        <v>0</v>
      </c>
      <c r="BF501" s="1">
        <v>0</v>
      </c>
      <c r="BG501" s="1">
        <v>1</v>
      </c>
      <c r="BH501" s="1" t="b">
        <v>0</v>
      </c>
      <c r="BI501" s="1" t="b">
        <v>1</v>
      </c>
      <c r="BJ501" s="1">
        <v>6</v>
      </c>
      <c r="BK501" s="1" t="s">
        <v>117</v>
      </c>
      <c r="BL501" s="1">
        <v>253</v>
      </c>
      <c r="BM501" s="1">
        <v>253</v>
      </c>
      <c r="BN501" s="1">
        <v>1</v>
      </c>
      <c r="BO501" s="1" t="b">
        <v>1</v>
      </c>
    </row>
    <row r="502" spans="1:67" ht="15.75" customHeight="1">
      <c r="A502" s="1">
        <v>500</v>
      </c>
      <c r="B502" s="1">
        <v>377</v>
      </c>
      <c r="C502" s="1">
        <v>171100</v>
      </c>
      <c r="D502" s="1" t="s">
        <v>1441</v>
      </c>
      <c r="F502" s="1" t="s">
        <v>1442</v>
      </c>
      <c r="G502" s="1" t="s">
        <v>1403</v>
      </c>
      <c r="H502" s="1" t="s">
        <v>1443</v>
      </c>
      <c r="I502" s="1" t="s">
        <v>834</v>
      </c>
      <c r="J502" s="1" t="s">
        <v>885</v>
      </c>
      <c r="K502" s="8" t="s">
        <v>1444</v>
      </c>
      <c r="L502" s="1">
        <v>-84.476111000000003</v>
      </c>
      <c r="M502" s="1">
        <v>42.732120000000002</v>
      </c>
      <c r="N502" s="1">
        <v>-84.476111000000003</v>
      </c>
      <c r="O502" s="1">
        <v>42.732120000000002</v>
      </c>
      <c r="P502" s="1">
        <v>14460</v>
      </c>
      <c r="Q502" s="1">
        <v>28478</v>
      </c>
      <c r="R502" s="1">
        <v>53424</v>
      </c>
      <c r="S502" s="1">
        <v>28478</v>
      </c>
      <c r="T502" s="1">
        <v>53424</v>
      </c>
      <c r="U502" s="1">
        <v>18452</v>
      </c>
      <c r="V502" s="1">
        <v>43398</v>
      </c>
      <c r="W502" s="1">
        <v>2</v>
      </c>
      <c r="X502" s="1">
        <v>2</v>
      </c>
      <c r="Y502" s="1">
        <v>3</v>
      </c>
      <c r="Z502" s="1">
        <v>1</v>
      </c>
      <c r="AA502" s="1">
        <v>1</v>
      </c>
      <c r="AB502" s="1">
        <v>66</v>
      </c>
      <c r="AC502" s="1">
        <v>39090</v>
      </c>
      <c r="AD502" s="1" t="s">
        <v>73</v>
      </c>
      <c r="AE502" s="1" t="b">
        <v>1</v>
      </c>
      <c r="AF502" s="1" t="s">
        <v>1445</v>
      </c>
      <c r="AG502" s="9" t="s">
        <v>323</v>
      </c>
      <c r="AH502" s="1" t="s">
        <v>90</v>
      </c>
      <c r="AI502" s="1" t="s">
        <v>675</v>
      </c>
      <c r="AJ502" s="1" t="s">
        <v>78</v>
      </c>
      <c r="AK502" s="1" t="s">
        <v>79</v>
      </c>
      <c r="AL502" s="1" t="s">
        <v>36</v>
      </c>
      <c r="AM502" s="1" t="s">
        <v>80</v>
      </c>
      <c r="AN502" s="1" t="b">
        <v>0</v>
      </c>
      <c r="AO502" s="10" t="s">
        <v>1446</v>
      </c>
      <c r="AP502" s="1">
        <v>1</v>
      </c>
      <c r="AQ502" s="1">
        <v>0</v>
      </c>
      <c r="AR502" s="1">
        <v>0</v>
      </c>
      <c r="AS502" s="1">
        <v>0</v>
      </c>
      <c r="AT502" s="1">
        <v>0</v>
      </c>
      <c r="AU502" s="1">
        <v>0</v>
      </c>
      <c r="AV502" s="1">
        <v>0</v>
      </c>
      <c r="AW502" s="1">
        <v>0</v>
      </c>
      <c r="AX502" s="1">
        <v>0</v>
      </c>
      <c r="AY502" s="1">
        <v>0</v>
      </c>
      <c r="AZ502" s="1">
        <v>0</v>
      </c>
      <c r="BA502" s="1">
        <v>0</v>
      </c>
      <c r="BB502" s="1">
        <v>1</v>
      </c>
      <c r="BC502" s="1">
        <v>0</v>
      </c>
      <c r="BD502" s="1">
        <v>0</v>
      </c>
      <c r="BE502" s="1">
        <v>0</v>
      </c>
      <c r="BF502" s="1">
        <v>0</v>
      </c>
      <c r="BG502" s="1">
        <v>0</v>
      </c>
      <c r="BH502" s="1" t="b">
        <v>1</v>
      </c>
      <c r="BI502" s="1" t="b">
        <v>1</v>
      </c>
      <c r="BJ502" s="1">
        <v>8</v>
      </c>
      <c r="BK502" s="1" t="s">
        <v>78</v>
      </c>
      <c r="BL502" s="1">
        <v>253</v>
      </c>
      <c r="BM502" s="1">
        <v>253</v>
      </c>
      <c r="BN502" s="1">
        <v>0</v>
      </c>
      <c r="BO502" s="1" t="b">
        <v>0</v>
      </c>
    </row>
    <row r="503" spans="1:67" ht="15.75" customHeight="1">
      <c r="A503" s="1">
        <v>501</v>
      </c>
      <c r="B503" s="1">
        <v>378</v>
      </c>
      <c r="C503" s="1">
        <v>171100</v>
      </c>
      <c r="D503" s="1" t="s">
        <v>1441</v>
      </c>
      <c r="F503" s="1" t="s">
        <v>1442</v>
      </c>
      <c r="G503" s="1" t="s">
        <v>1403</v>
      </c>
      <c r="H503" s="1" t="s">
        <v>1443</v>
      </c>
      <c r="I503" s="1" t="s">
        <v>834</v>
      </c>
      <c r="J503" s="1" t="s">
        <v>885</v>
      </c>
      <c r="K503" s="8" t="s">
        <v>1444</v>
      </c>
      <c r="L503" s="1">
        <v>-84.476111000000003</v>
      </c>
      <c r="M503" s="1">
        <v>42.732120000000002</v>
      </c>
      <c r="N503" s="1">
        <v>-84.476111000000003</v>
      </c>
      <c r="O503" s="1">
        <v>42.732120000000002</v>
      </c>
      <c r="P503" s="1">
        <v>14460</v>
      </c>
      <c r="Q503" s="1">
        <v>28478</v>
      </c>
      <c r="R503" s="1">
        <v>53424</v>
      </c>
      <c r="S503" s="1">
        <v>28478</v>
      </c>
      <c r="T503" s="1">
        <v>53424</v>
      </c>
      <c r="U503" s="1">
        <v>18452</v>
      </c>
      <c r="V503" s="1">
        <v>43398</v>
      </c>
      <c r="W503" s="1">
        <v>2</v>
      </c>
      <c r="X503" s="1">
        <v>2</v>
      </c>
      <c r="Y503" s="1">
        <v>3</v>
      </c>
      <c r="Z503" s="1">
        <v>1</v>
      </c>
      <c r="AA503" s="1">
        <v>1</v>
      </c>
      <c r="AB503" s="1">
        <v>66</v>
      </c>
      <c r="AC503" s="1">
        <v>39090</v>
      </c>
      <c r="AD503" s="1" t="s">
        <v>73</v>
      </c>
      <c r="AE503" s="1" t="b">
        <v>1</v>
      </c>
      <c r="AF503" s="1" t="s">
        <v>1445</v>
      </c>
      <c r="AG503" s="22" t="s">
        <v>94</v>
      </c>
      <c r="AH503" s="1" t="s">
        <v>90</v>
      </c>
      <c r="AI503" s="1" t="s">
        <v>1447</v>
      </c>
      <c r="AJ503" s="1" t="s">
        <v>78</v>
      </c>
      <c r="AK503" s="1" t="s">
        <v>179</v>
      </c>
      <c r="AL503" s="1" t="s">
        <v>179</v>
      </c>
      <c r="AM503" s="1" t="s">
        <v>100</v>
      </c>
      <c r="AN503" s="1" t="b">
        <v>0</v>
      </c>
      <c r="AO503" s="10" t="s">
        <v>1448</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t="b">
        <v>0</v>
      </c>
      <c r="BI503" s="1" t="b">
        <v>1</v>
      </c>
      <c r="BJ503" s="1">
        <v>8</v>
      </c>
      <c r="BK503" s="1" t="s">
        <v>78</v>
      </c>
      <c r="BL503" s="1">
        <v>253</v>
      </c>
      <c r="BM503" s="1">
        <v>253</v>
      </c>
      <c r="BN503" s="1">
        <v>0</v>
      </c>
      <c r="BO503" s="1" t="b">
        <v>0</v>
      </c>
    </row>
    <row r="504" spans="1:67" ht="15.75" customHeight="1">
      <c r="A504" s="1">
        <v>502</v>
      </c>
      <c r="B504" s="1">
        <v>379</v>
      </c>
      <c r="C504" s="1">
        <v>171100</v>
      </c>
      <c r="D504" s="1" t="s">
        <v>1441</v>
      </c>
      <c r="F504" s="1" t="s">
        <v>1442</v>
      </c>
      <c r="G504" s="1" t="s">
        <v>1403</v>
      </c>
      <c r="H504" s="1" t="s">
        <v>1443</v>
      </c>
      <c r="I504" s="1" t="s">
        <v>834</v>
      </c>
      <c r="J504" s="1" t="s">
        <v>885</v>
      </c>
      <c r="K504" s="8" t="s">
        <v>1444</v>
      </c>
      <c r="L504" s="1">
        <v>-84.476111000000003</v>
      </c>
      <c r="M504" s="1">
        <v>42.732120000000002</v>
      </c>
      <c r="N504" s="1">
        <v>-84.476111000000003</v>
      </c>
      <c r="O504" s="1">
        <v>42.732120000000002</v>
      </c>
      <c r="P504" s="1">
        <v>14460</v>
      </c>
      <c r="Q504" s="1">
        <v>28478</v>
      </c>
      <c r="R504" s="1">
        <v>53424</v>
      </c>
      <c r="S504" s="1">
        <v>28478</v>
      </c>
      <c r="T504" s="1">
        <v>53424</v>
      </c>
      <c r="U504" s="1">
        <v>18452</v>
      </c>
      <c r="V504" s="1">
        <v>43398</v>
      </c>
      <c r="W504" s="1">
        <v>2</v>
      </c>
      <c r="X504" s="1">
        <v>2</v>
      </c>
      <c r="Y504" s="1">
        <v>3</v>
      </c>
      <c r="Z504" s="1">
        <v>1</v>
      </c>
      <c r="AA504" s="1">
        <v>1</v>
      </c>
      <c r="AB504" s="1">
        <v>66</v>
      </c>
      <c r="AC504" s="1">
        <v>39090</v>
      </c>
      <c r="AD504" s="1" t="s">
        <v>73</v>
      </c>
      <c r="AE504" s="1" t="b">
        <v>1</v>
      </c>
      <c r="AF504" s="1" t="s">
        <v>1445</v>
      </c>
      <c r="AG504" s="9" t="s">
        <v>323</v>
      </c>
      <c r="AH504" s="1" t="s">
        <v>90</v>
      </c>
      <c r="AI504" s="1" t="s">
        <v>82</v>
      </c>
      <c r="AJ504" s="1" t="s">
        <v>78</v>
      </c>
      <c r="AK504" s="1" t="s">
        <v>83</v>
      </c>
      <c r="AL504" s="1" t="s">
        <v>36</v>
      </c>
      <c r="AM504" s="1" t="s">
        <v>80</v>
      </c>
      <c r="AN504" s="1" t="b">
        <v>0</v>
      </c>
      <c r="AO504" s="10" t="s">
        <v>1449</v>
      </c>
      <c r="AP504" s="1">
        <v>1</v>
      </c>
      <c r="AQ504" s="1">
        <v>0</v>
      </c>
      <c r="AR504" s="1">
        <v>0</v>
      </c>
      <c r="AS504" s="1">
        <v>0</v>
      </c>
      <c r="AT504" s="1">
        <v>0</v>
      </c>
      <c r="AU504" s="1">
        <v>0</v>
      </c>
      <c r="AV504" s="1">
        <v>0</v>
      </c>
      <c r="AW504" s="1">
        <v>0</v>
      </c>
      <c r="AX504" s="1">
        <v>0</v>
      </c>
      <c r="AY504" s="1">
        <v>0</v>
      </c>
      <c r="AZ504" s="1">
        <v>0</v>
      </c>
      <c r="BA504" s="1">
        <v>0</v>
      </c>
      <c r="BB504" s="1">
        <v>1</v>
      </c>
      <c r="BC504" s="1">
        <v>0</v>
      </c>
      <c r="BD504" s="1">
        <v>0</v>
      </c>
      <c r="BE504" s="1">
        <v>0</v>
      </c>
      <c r="BF504" s="1">
        <v>0</v>
      </c>
      <c r="BG504" s="1">
        <v>0</v>
      </c>
      <c r="BH504" s="1" t="b">
        <v>1</v>
      </c>
      <c r="BI504" s="1" t="b">
        <v>1</v>
      </c>
      <c r="BJ504" s="1">
        <v>8</v>
      </c>
      <c r="BK504" s="1" t="s">
        <v>78</v>
      </c>
      <c r="BL504" s="1">
        <v>253</v>
      </c>
      <c r="BM504" s="1">
        <v>253</v>
      </c>
      <c r="BN504" s="1">
        <v>0</v>
      </c>
      <c r="BO504" s="1" t="b">
        <v>0</v>
      </c>
    </row>
    <row r="505" spans="1:67" ht="15.75" customHeight="1">
      <c r="A505" s="1">
        <v>503</v>
      </c>
      <c r="B505" s="1">
        <v>380</v>
      </c>
      <c r="C505" s="1">
        <v>171100</v>
      </c>
      <c r="D505" s="1" t="s">
        <v>1441</v>
      </c>
      <c r="F505" s="1" t="s">
        <v>1442</v>
      </c>
      <c r="G505" s="1" t="s">
        <v>1403</v>
      </c>
      <c r="H505" s="1" t="s">
        <v>1443</v>
      </c>
      <c r="I505" s="1" t="s">
        <v>834</v>
      </c>
      <c r="J505" s="1" t="s">
        <v>885</v>
      </c>
      <c r="K505" s="8" t="s">
        <v>1444</v>
      </c>
      <c r="L505" s="1">
        <v>-84.476111000000003</v>
      </c>
      <c r="M505" s="1">
        <v>42.732120000000002</v>
      </c>
      <c r="N505" s="1">
        <v>-84.476111000000003</v>
      </c>
      <c r="O505" s="1">
        <v>42.732120000000002</v>
      </c>
      <c r="P505" s="1">
        <v>14460</v>
      </c>
      <c r="Q505" s="1">
        <v>28478</v>
      </c>
      <c r="R505" s="1">
        <v>53424</v>
      </c>
      <c r="S505" s="1">
        <v>28478</v>
      </c>
      <c r="T505" s="1">
        <v>53424</v>
      </c>
      <c r="U505" s="1">
        <v>18452</v>
      </c>
      <c r="V505" s="1">
        <v>43398</v>
      </c>
      <c r="W505" s="1">
        <v>2</v>
      </c>
      <c r="X505" s="1">
        <v>2</v>
      </c>
      <c r="Y505" s="1">
        <v>3</v>
      </c>
      <c r="Z505" s="1">
        <v>1</v>
      </c>
      <c r="AA505" s="1">
        <v>1</v>
      </c>
      <c r="AB505" s="1">
        <v>66</v>
      </c>
      <c r="AC505" s="1">
        <v>39090</v>
      </c>
      <c r="AD505" s="1" t="s">
        <v>73</v>
      </c>
      <c r="AE505" s="1" t="b">
        <v>1</v>
      </c>
      <c r="AF505" s="1" t="s">
        <v>1445</v>
      </c>
      <c r="AG505" s="9" t="s">
        <v>94</v>
      </c>
      <c r="AH505" s="1" t="s">
        <v>90</v>
      </c>
      <c r="AI505" s="1" t="s">
        <v>146</v>
      </c>
      <c r="AJ505" s="1" t="s">
        <v>94</v>
      </c>
      <c r="AK505" s="1" t="s">
        <v>83</v>
      </c>
      <c r="AL505" s="1" t="s">
        <v>36</v>
      </c>
      <c r="AM505" s="1" t="s">
        <v>96</v>
      </c>
      <c r="AN505" s="1" t="b">
        <v>0</v>
      </c>
      <c r="AO505" s="10" t="s">
        <v>1450</v>
      </c>
      <c r="AP505" s="1">
        <v>1</v>
      </c>
      <c r="AQ505" s="1">
        <v>0</v>
      </c>
      <c r="AR505" s="1">
        <v>0</v>
      </c>
      <c r="AS505" s="1">
        <v>0</v>
      </c>
      <c r="AT505" s="1">
        <v>0</v>
      </c>
      <c r="AU505" s="1">
        <v>0</v>
      </c>
      <c r="AV505" s="1">
        <v>0</v>
      </c>
      <c r="AW505" s="1">
        <v>0</v>
      </c>
      <c r="AX505" s="1">
        <v>0</v>
      </c>
      <c r="AY505" s="1">
        <v>0</v>
      </c>
      <c r="AZ505" s="1">
        <v>0</v>
      </c>
      <c r="BA505" s="1">
        <v>0</v>
      </c>
      <c r="BB505" s="1">
        <v>0</v>
      </c>
      <c r="BC505" s="1">
        <v>1</v>
      </c>
      <c r="BD505" s="1">
        <v>0</v>
      </c>
      <c r="BE505" s="1">
        <v>0</v>
      </c>
      <c r="BF505" s="1">
        <v>0</v>
      </c>
      <c r="BG505" s="1">
        <v>0</v>
      </c>
      <c r="BH505" s="1" t="b">
        <v>1</v>
      </c>
      <c r="BI505" s="1" t="b">
        <v>1</v>
      </c>
      <c r="BJ505" s="1">
        <v>8</v>
      </c>
      <c r="BK505" s="1" t="s">
        <v>94</v>
      </c>
      <c r="BL505" s="1">
        <v>253</v>
      </c>
      <c r="BM505" s="1">
        <v>253</v>
      </c>
      <c r="BN505" s="1">
        <v>0</v>
      </c>
      <c r="BO505" s="1" t="b">
        <v>0</v>
      </c>
    </row>
    <row r="506" spans="1:67" ht="15.75" customHeight="1">
      <c r="A506" s="1">
        <v>504</v>
      </c>
      <c r="B506" s="1">
        <v>381</v>
      </c>
      <c r="C506" s="1">
        <v>171100</v>
      </c>
      <c r="D506" s="1" t="s">
        <v>1441</v>
      </c>
      <c r="F506" s="1" t="s">
        <v>1442</v>
      </c>
      <c r="G506" s="1" t="s">
        <v>1403</v>
      </c>
      <c r="H506" s="1" t="s">
        <v>1443</v>
      </c>
      <c r="I506" s="1" t="s">
        <v>834</v>
      </c>
      <c r="J506" s="1" t="s">
        <v>885</v>
      </c>
      <c r="K506" s="8" t="s">
        <v>1444</v>
      </c>
      <c r="L506" s="1">
        <v>-84.476111000000003</v>
      </c>
      <c r="M506" s="1">
        <v>42.732120000000002</v>
      </c>
      <c r="N506" s="1">
        <v>-84.476111000000003</v>
      </c>
      <c r="O506" s="1">
        <v>42.732120000000002</v>
      </c>
      <c r="P506" s="1">
        <v>14460</v>
      </c>
      <c r="Q506" s="1">
        <v>28478</v>
      </c>
      <c r="R506" s="1">
        <v>53424</v>
      </c>
      <c r="S506" s="1">
        <v>28478</v>
      </c>
      <c r="T506" s="1">
        <v>53424</v>
      </c>
      <c r="U506" s="1">
        <v>18452</v>
      </c>
      <c r="V506" s="1">
        <v>43398</v>
      </c>
      <c r="W506" s="1">
        <v>2</v>
      </c>
      <c r="X506" s="1">
        <v>2</v>
      </c>
      <c r="Y506" s="1">
        <v>3</v>
      </c>
      <c r="Z506" s="1">
        <v>1</v>
      </c>
      <c r="AA506" s="1">
        <v>1</v>
      </c>
      <c r="AB506" s="1">
        <v>66</v>
      </c>
      <c r="AC506" s="1">
        <v>39090</v>
      </c>
      <c r="AD506" s="1" t="s">
        <v>73</v>
      </c>
      <c r="AE506" s="1" t="b">
        <v>1</v>
      </c>
      <c r="AF506" s="1" t="s">
        <v>1445</v>
      </c>
      <c r="AG506" s="9" t="s">
        <v>298</v>
      </c>
      <c r="AH506" s="1" t="s">
        <v>90</v>
      </c>
      <c r="AI506" s="1" t="s">
        <v>299</v>
      </c>
      <c r="AJ506" s="1" t="s">
        <v>135</v>
      </c>
      <c r="AK506" s="1" t="s">
        <v>83</v>
      </c>
      <c r="AL506" s="1" t="s">
        <v>36</v>
      </c>
      <c r="AM506" s="1" t="s">
        <v>300</v>
      </c>
      <c r="AN506" s="1" t="b">
        <v>0</v>
      </c>
      <c r="AO506" s="10" t="s">
        <v>1451</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t="b">
        <v>1</v>
      </c>
      <c r="BI506" s="1" t="b">
        <v>1</v>
      </c>
      <c r="BJ506" s="1">
        <v>8</v>
      </c>
      <c r="BK506" s="1" t="s">
        <v>117</v>
      </c>
      <c r="BL506" s="1">
        <v>253</v>
      </c>
      <c r="BM506" s="1">
        <v>253</v>
      </c>
      <c r="BN506" s="1">
        <v>0</v>
      </c>
      <c r="BO506" s="1" t="b">
        <v>0</v>
      </c>
    </row>
    <row r="507" spans="1:67" ht="15.75" customHeight="1">
      <c r="A507" s="1">
        <v>505</v>
      </c>
      <c r="B507" s="1">
        <v>382</v>
      </c>
      <c r="C507" s="1">
        <v>171100</v>
      </c>
      <c r="D507" s="1" t="s">
        <v>1441</v>
      </c>
      <c r="F507" s="1" t="s">
        <v>1442</v>
      </c>
      <c r="G507" s="1" t="s">
        <v>1403</v>
      </c>
      <c r="H507" s="1" t="s">
        <v>1443</v>
      </c>
      <c r="I507" s="1" t="s">
        <v>834</v>
      </c>
      <c r="J507" s="1" t="s">
        <v>885</v>
      </c>
      <c r="K507" s="8" t="s">
        <v>1444</v>
      </c>
      <c r="L507" s="1">
        <v>-84.476111000000003</v>
      </c>
      <c r="M507" s="1">
        <v>42.732120000000002</v>
      </c>
      <c r="N507" s="1">
        <v>-84.476111000000003</v>
      </c>
      <c r="O507" s="1">
        <v>42.732120000000002</v>
      </c>
      <c r="P507" s="1">
        <v>14460</v>
      </c>
      <c r="Q507" s="1">
        <v>28478</v>
      </c>
      <c r="R507" s="1">
        <v>53424</v>
      </c>
      <c r="S507" s="1">
        <v>28478</v>
      </c>
      <c r="T507" s="1">
        <v>53424</v>
      </c>
      <c r="U507" s="1">
        <v>18452</v>
      </c>
      <c r="V507" s="1">
        <v>43398</v>
      </c>
      <c r="W507" s="1">
        <v>2</v>
      </c>
      <c r="X507" s="1">
        <v>2</v>
      </c>
      <c r="Y507" s="1">
        <v>3</v>
      </c>
      <c r="Z507" s="1">
        <v>1</v>
      </c>
      <c r="AA507" s="1">
        <v>1</v>
      </c>
      <c r="AB507" s="1">
        <v>66</v>
      </c>
      <c r="AC507" s="1">
        <v>39090</v>
      </c>
      <c r="AD507" s="1" t="s">
        <v>73</v>
      </c>
      <c r="AE507" s="1" t="b">
        <v>1</v>
      </c>
      <c r="AF507" s="1" t="s">
        <v>1445</v>
      </c>
      <c r="AG507" s="9" t="s">
        <v>109</v>
      </c>
      <c r="AH507" s="1" t="s">
        <v>90</v>
      </c>
      <c r="AI507" s="1" t="s">
        <v>160</v>
      </c>
      <c r="AJ507" s="1" t="s">
        <v>109</v>
      </c>
      <c r="AK507" s="1" t="s">
        <v>83</v>
      </c>
      <c r="AL507" s="1" t="s">
        <v>36</v>
      </c>
      <c r="AM507" s="1" t="s">
        <v>144</v>
      </c>
      <c r="AN507" s="1" t="b">
        <v>0</v>
      </c>
      <c r="AO507" s="10" t="s">
        <v>1452</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t="b">
        <v>1</v>
      </c>
      <c r="BI507" s="1" t="b">
        <v>1</v>
      </c>
      <c r="BJ507" s="1">
        <v>8</v>
      </c>
      <c r="BK507" s="1" t="s">
        <v>109</v>
      </c>
      <c r="BL507" s="1">
        <v>253</v>
      </c>
      <c r="BM507" s="1">
        <v>253</v>
      </c>
      <c r="BN507" s="1">
        <v>0</v>
      </c>
      <c r="BO507" s="1" t="b">
        <v>0</v>
      </c>
    </row>
    <row r="508" spans="1:67" ht="15.75" customHeight="1">
      <c r="A508" s="1">
        <v>506</v>
      </c>
      <c r="B508" s="1">
        <v>383</v>
      </c>
      <c r="C508" s="1">
        <v>171100</v>
      </c>
      <c r="D508" s="1" t="s">
        <v>1441</v>
      </c>
      <c r="F508" s="1" t="s">
        <v>1442</v>
      </c>
      <c r="G508" s="1" t="s">
        <v>1403</v>
      </c>
      <c r="H508" s="1" t="s">
        <v>1443</v>
      </c>
      <c r="I508" s="1" t="s">
        <v>834</v>
      </c>
      <c r="J508" s="1" t="s">
        <v>885</v>
      </c>
      <c r="K508" s="8" t="s">
        <v>1444</v>
      </c>
      <c r="L508" s="1">
        <v>-84.476111000000003</v>
      </c>
      <c r="M508" s="1">
        <v>42.732120000000002</v>
      </c>
      <c r="N508" s="1">
        <v>-84.476111000000003</v>
      </c>
      <c r="O508" s="1">
        <v>42.732120000000002</v>
      </c>
      <c r="P508" s="1">
        <v>14460</v>
      </c>
      <c r="Q508" s="1">
        <v>28478</v>
      </c>
      <c r="R508" s="1">
        <v>53424</v>
      </c>
      <c r="S508" s="1">
        <v>28478</v>
      </c>
      <c r="T508" s="1">
        <v>53424</v>
      </c>
      <c r="U508" s="1">
        <v>18452</v>
      </c>
      <c r="V508" s="1">
        <v>43398</v>
      </c>
      <c r="W508" s="1">
        <v>2</v>
      </c>
      <c r="X508" s="1">
        <v>2</v>
      </c>
      <c r="Y508" s="1">
        <v>3</v>
      </c>
      <c r="Z508" s="1">
        <v>1</v>
      </c>
      <c r="AA508" s="1">
        <v>1</v>
      </c>
      <c r="AB508" s="1">
        <v>66</v>
      </c>
      <c r="AC508" s="1">
        <v>39090</v>
      </c>
      <c r="AD508" s="1" t="s">
        <v>73</v>
      </c>
      <c r="AE508" s="1" t="b">
        <v>1</v>
      </c>
      <c r="AF508" s="1" t="s">
        <v>1445</v>
      </c>
      <c r="AG508" s="9" t="s">
        <v>298</v>
      </c>
      <c r="AH508" s="1" t="s">
        <v>90</v>
      </c>
      <c r="AI508" s="1" t="s">
        <v>1309</v>
      </c>
      <c r="AJ508" s="1" t="s">
        <v>135</v>
      </c>
      <c r="AK508" s="1" t="s">
        <v>79</v>
      </c>
      <c r="AL508" s="1" t="s">
        <v>206</v>
      </c>
      <c r="AM508" s="1" t="s">
        <v>100</v>
      </c>
      <c r="AN508" s="1" t="b">
        <v>1</v>
      </c>
      <c r="AO508" s="10" t="s">
        <v>1453</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t="b">
        <v>0</v>
      </c>
      <c r="BI508" s="1" t="b">
        <v>1</v>
      </c>
      <c r="BJ508" s="1">
        <v>8</v>
      </c>
      <c r="BK508" s="1" t="s">
        <v>117</v>
      </c>
      <c r="BL508" s="1">
        <v>253</v>
      </c>
      <c r="BM508" s="1">
        <v>253</v>
      </c>
      <c r="BN508" s="1">
        <v>0</v>
      </c>
      <c r="BO508" s="1" t="b">
        <v>0</v>
      </c>
    </row>
    <row r="509" spans="1:67" ht="15.75" customHeight="1">
      <c r="A509" s="1">
        <v>507</v>
      </c>
      <c r="B509" s="1">
        <v>384</v>
      </c>
      <c r="C509" s="1">
        <v>171100</v>
      </c>
      <c r="D509" s="1" t="s">
        <v>1441</v>
      </c>
      <c r="F509" s="1" t="s">
        <v>1442</v>
      </c>
      <c r="G509" s="1" t="s">
        <v>1403</v>
      </c>
      <c r="H509" s="1" t="s">
        <v>1443</v>
      </c>
      <c r="I509" s="1" t="s">
        <v>834</v>
      </c>
      <c r="J509" s="1" t="s">
        <v>885</v>
      </c>
      <c r="K509" s="8" t="s">
        <v>1444</v>
      </c>
      <c r="L509" s="1">
        <v>-84.476111000000003</v>
      </c>
      <c r="M509" s="1">
        <v>42.732120000000002</v>
      </c>
      <c r="N509" s="1">
        <v>-84.476111000000003</v>
      </c>
      <c r="O509" s="1">
        <v>42.732120000000002</v>
      </c>
      <c r="P509" s="1">
        <v>14460</v>
      </c>
      <c r="Q509" s="1">
        <v>28478</v>
      </c>
      <c r="R509" s="1">
        <v>53424</v>
      </c>
      <c r="S509" s="1">
        <v>28478</v>
      </c>
      <c r="T509" s="1">
        <v>53424</v>
      </c>
      <c r="U509" s="1">
        <v>18452</v>
      </c>
      <c r="V509" s="1">
        <v>43398</v>
      </c>
      <c r="W509" s="1">
        <v>2</v>
      </c>
      <c r="X509" s="1">
        <v>2</v>
      </c>
      <c r="Y509" s="1">
        <v>3</v>
      </c>
      <c r="Z509" s="1">
        <v>1</v>
      </c>
      <c r="AA509" s="1">
        <v>1</v>
      </c>
      <c r="AB509" s="1">
        <v>66</v>
      </c>
      <c r="AC509" s="1">
        <v>39090</v>
      </c>
      <c r="AD509" s="1" t="s">
        <v>73</v>
      </c>
      <c r="AE509" s="1" t="b">
        <v>1</v>
      </c>
      <c r="AF509" s="1" t="s">
        <v>1445</v>
      </c>
      <c r="AG509" s="9" t="s">
        <v>112</v>
      </c>
      <c r="AH509" s="1" t="s">
        <v>90</v>
      </c>
      <c r="AI509" s="1" t="s">
        <v>1454</v>
      </c>
      <c r="AJ509" s="1" t="s">
        <v>114</v>
      </c>
      <c r="AK509" s="1" t="s">
        <v>79</v>
      </c>
      <c r="AL509" s="1" t="s">
        <v>99</v>
      </c>
      <c r="AM509" s="1" t="s">
        <v>100</v>
      </c>
      <c r="AN509" s="1" t="b">
        <v>0</v>
      </c>
      <c r="AO509" s="10" t="s">
        <v>1455</v>
      </c>
      <c r="AP509" s="1">
        <v>1</v>
      </c>
      <c r="AQ509" s="1">
        <v>0</v>
      </c>
      <c r="AR509" s="1">
        <v>0</v>
      </c>
      <c r="AS509" s="1">
        <v>0</v>
      </c>
      <c r="AT509" s="1">
        <v>0</v>
      </c>
      <c r="AU509" s="1">
        <v>0</v>
      </c>
      <c r="AV509" s="1">
        <v>0</v>
      </c>
      <c r="AW509" s="1">
        <v>0</v>
      </c>
      <c r="AX509" s="1">
        <v>0</v>
      </c>
      <c r="AY509" s="1">
        <v>1</v>
      </c>
      <c r="AZ509" s="1">
        <v>0</v>
      </c>
      <c r="BA509" s="1">
        <v>0</v>
      </c>
      <c r="BB509" s="1">
        <v>0</v>
      </c>
      <c r="BC509" s="1">
        <v>0</v>
      </c>
      <c r="BD509" s="1">
        <v>0</v>
      </c>
      <c r="BE509" s="1">
        <v>0</v>
      </c>
      <c r="BF509" s="1">
        <v>0</v>
      </c>
      <c r="BG509" s="1">
        <v>0</v>
      </c>
      <c r="BH509" s="1" t="b">
        <v>0</v>
      </c>
      <c r="BI509" s="1" t="b">
        <v>1</v>
      </c>
      <c r="BJ509" s="1">
        <v>8</v>
      </c>
      <c r="BK509" s="1" t="s">
        <v>117</v>
      </c>
      <c r="BL509" s="1">
        <v>253</v>
      </c>
      <c r="BM509" s="1">
        <v>253</v>
      </c>
      <c r="BN509" s="1">
        <v>0</v>
      </c>
      <c r="BO509" s="1" t="b">
        <v>0</v>
      </c>
    </row>
    <row r="510" spans="1:67" ht="15.75" customHeight="1">
      <c r="A510" s="1">
        <v>508</v>
      </c>
      <c r="B510" s="1">
        <v>768</v>
      </c>
      <c r="C510" s="1">
        <v>169716</v>
      </c>
      <c r="D510" s="1" t="s">
        <v>1456</v>
      </c>
      <c r="E510" s="1" t="s">
        <v>1457</v>
      </c>
      <c r="F510" s="1" t="s">
        <v>1458</v>
      </c>
      <c r="G510" s="1" t="s">
        <v>1403</v>
      </c>
      <c r="H510" s="1" t="s">
        <v>1459</v>
      </c>
      <c r="I510" s="1" t="s">
        <v>834</v>
      </c>
      <c r="J510" s="1" t="s">
        <v>885</v>
      </c>
      <c r="K510" s="8" t="s">
        <v>1460</v>
      </c>
      <c r="L510" s="1">
        <v>-83.138368999999997</v>
      </c>
      <c r="M510" s="1">
        <v>42.417167999999997</v>
      </c>
      <c r="N510" s="1">
        <v>-83.138368999999997</v>
      </c>
      <c r="O510" s="1">
        <v>42.417167999999997</v>
      </c>
      <c r="P510" s="1">
        <v>41158</v>
      </c>
      <c r="Q510" s="1">
        <v>57378</v>
      </c>
      <c r="R510" s="1">
        <v>57378</v>
      </c>
      <c r="S510" s="1">
        <v>59152</v>
      </c>
      <c r="T510" s="1">
        <v>59152</v>
      </c>
      <c r="U510" s="1">
        <v>49702</v>
      </c>
      <c r="V510" s="1">
        <v>49702</v>
      </c>
      <c r="W510" s="1">
        <v>2</v>
      </c>
      <c r="X510" s="1">
        <v>2</v>
      </c>
      <c r="Y510" s="1">
        <v>3</v>
      </c>
      <c r="Z510" s="1">
        <v>2</v>
      </c>
      <c r="AA510" s="1">
        <v>2</v>
      </c>
      <c r="AB510" s="1">
        <v>78</v>
      </c>
      <c r="AC510" s="1">
        <v>2646</v>
      </c>
      <c r="AD510" s="1" t="s">
        <v>123</v>
      </c>
      <c r="AE510" s="1" t="b">
        <v>0</v>
      </c>
      <c r="AF510" s="1" t="s">
        <v>1461</v>
      </c>
      <c r="AG510" s="9" t="s">
        <v>1462</v>
      </c>
      <c r="AH510" s="1" t="s">
        <v>550</v>
      </c>
      <c r="AI510" s="1" t="s">
        <v>1463</v>
      </c>
      <c r="AJ510" s="1" t="s">
        <v>135</v>
      </c>
      <c r="AK510" s="1" t="s">
        <v>83</v>
      </c>
      <c r="AL510" s="1" t="s">
        <v>36</v>
      </c>
      <c r="AM510" s="1" t="s">
        <v>296</v>
      </c>
      <c r="AN510" s="1" t="b">
        <v>0</v>
      </c>
      <c r="AO510" s="10" t="s">
        <v>1464</v>
      </c>
      <c r="AP510" s="1">
        <v>1</v>
      </c>
      <c r="AQ510" s="1">
        <v>0</v>
      </c>
      <c r="AR510" s="1">
        <v>0</v>
      </c>
      <c r="AS510" s="1">
        <v>0</v>
      </c>
      <c r="AT510" s="1">
        <v>0</v>
      </c>
      <c r="AU510" s="1">
        <v>0</v>
      </c>
      <c r="AV510" s="1">
        <v>0</v>
      </c>
      <c r="AW510" s="1">
        <v>0</v>
      </c>
      <c r="AX510" s="1">
        <v>0</v>
      </c>
      <c r="AY510" s="1">
        <v>0</v>
      </c>
      <c r="AZ510" s="1">
        <v>0</v>
      </c>
      <c r="BA510" s="1">
        <v>0</v>
      </c>
      <c r="BB510" s="1">
        <v>0</v>
      </c>
      <c r="BC510" s="1">
        <v>0</v>
      </c>
      <c r="BD510" s="1">
        <v>1</v>
      </c>
      <c r="BE510" s="1">
        <v>0</v>
      </c>
      <c r="BF510" s="1">
        <v>0</v>
      </c>
      <c r="BG510" s="1">
        <v>0</v>
      </c>
      <c r="BH510" s="1" t="b">
        <v>1</v>
      </c>
      <c r="BI510" s="1" t="b">
        <v>1</v>
      </c>
      <c r="BJ510" s="1">
        <v>4</v>
      </c>
      <c r="BK510" s="1" t="s">
        <v>117</v>
      </c>
      <c r="BL510" s="1">
        <v>253</v>
      </c>
      <c r="BM510" s="1">
        <v>253</v>
      </c>
      <c r="BN510" s="1">
        <v>0</v>
      </c>
      <c r="BO510" s="1" t="b">
        <v>0</v>
      </c>
    </row>
    <row r="511" spans="1:67" ht="15.75" customHeight="1">
      <c r="A511" s="1">
        <v>509</v>
      </c>
      <c r="B511" s="1">
        <v>769</v>
      </c>
      <c r="C511" s="1">
        <v>169716</v>
      </c>
      <c r="D511" s="1" t="s">
        <v>1456</v>
      </c>
      <c r="E511" s="1" t="s">
        <v>1457</v>
      </c>
      <c r="F511" s="1" t="s">
        <v>1458</v>
      </c>
      <c r="G511" s="1" t="s">
        <v>1403</v>
      </c>
      <c r="H511" s="1" t="s">
        <v>1459</v>
      </c>
      <c r="I511" s="1" t="s">
        <v>834</v>
      </c>
      <c r="J511" s="1" t="s">
        <v>885</v>
      </c>
      <c r="K511" s="8" t="s">
        <v>1460</v>
      </c>
      <c r="L511" s="1">
        <v>-83.138368999999997</v>
      </c>
      <c r="M511" s="1">
        <v>42.417167999999997</v>
      </c>
      <c r="N511" s="1">
        <v>-83.138368999999997</v>
      </c>
      <c r="O511" s="1">
        <v>42.417167999999997</v>
      </c>
      <c r="P511" s="1">
        <v>41158</v>
      </c>
      <c r="Q511" s="1">
        <v>57378</v>
      </c>
      <c r="R511" s="1">
        <v>57378</v>
      </c>
      <c r="S511" s="1">
        <v>59152</v>
      </c>
      <c r="T511" s="1">
        <v>59152</v>
      </c>
      <c r="U511" s="1">
        <v>49702</v>
      </c>
      <c r="V511" s="1">
        <v>49702</v>
      </c>
      <c r="W511" s="1">
        <v>2</v>
      </c>
      <c r="X511" s="1">
        <v>2</v>
      </c>
      <c r="Y511" s="1">
        <v>3</v>
      </c>
      <c r="Z511" s="1">
        <v>2</v>
      </c>
      <c r="AA511" s="1">
        <v>2</v>
      </c>
      <c r="AB511" s="1">
        <v>78</v>
      </c>
      <c r="AC511" s="1">
        <v>2646</v>
      </c>
      <c r="AD511" s="1" t="s">
        <v>123</v>
      </c>
      <c r="AE511" s="1" t="b">
        <v>0</v>
      </c>
      <c r="AF511" s="1" t="s">
        <v>245</v>
      </c>
      <c r="AG511" s="9" t="s">
        <v>244</v>
      </c>
      <c r="AH511" s="1" t="s">
        <v>90</v>
      </c>
      <c r="AI511" s="1" t="s">
        <v>172</v>
      </c>
      <c r="AJ511" s="1" t="s">
        <v>89</v>
      </c>
      <c r="AK511" s="1" t="s">
        <v>79</v>
      </c>
      <c r="AL511" s="1" t="s">
        <v>36</v>
      </c>
      <c r="AM511" s="1" t="s">
        <v>92</v>
      </c>
      <c r="AN511" s="1" t="b">
        <v>0</v>
      </c>
      <c r="AO511" s="10" t="s">
        <v>1465</v>
      </c>
      <c r="AP511" s="1">
        <v>1</v>
      </c>
      <c r="AQ511" s="1">
        <v>0</v>
      </c>
      <c r="AR511" s="1">
        <v>0</v>
      </c>
      <c r="AS511" s="1">
        <v>0</v>
      </c>
      <c r="AT511" s="1">
        <v>0</v>
      </c>
      <c r="AU511" s="1">
        <v>0</v>
      </c>
      <c r="AV511" s="1">
        <v>0</v>
      </c>
      <c r="AW511" s="1">
        <v>0</v>
      </c>
      <c r="AX511" s="1">
        <v>0</v>
      </c>
      <c r="AY511" s="1">
        <v>0</v>
      </c>
      <c r="AZ511" s="1">
        <v>0</v>
      </c>
      <c r="BA511" s="1">
        <v>0</v>
      </c>
      <c r="BB511" s="1">
        <v>0</v>
      </c>
      <c r="BC511" s="1">
        <v>0</v>
      </c>
      <c r="BD511" s="1">
        <v>1</v>
      </c>
      <c r="BE511" s="1">
        <v>0</v>
      </c>
      <c r="BF511" s="1">
        <v>0</v>
      </c>
      <c r="BG511" s="1">
        <v>0</v>
      </c>
      <c r="BH511" s="1" t="b">
        <v>1</v>
      </c>
      <c r="BI511" s="1" t="b">
        <v>1</v>
      </c>
      <c r="BJ511" s="1">
        <v>4</v>
      </c>
      <c r="BK511" s="1" t="s">
        <v>89</v>
      </c>
      <c r="BL511" s="1">
        <v>253</v>
      </c>
      <c r="BM511" s="1">
        <v>253</v>
      </c>
      <c r="BN511" s="1">
        <v>0</v>
      </c>
      <c r="BO511" s="1" t="b">
        <v>0</v>
      </c>
    </row>
    <row r="512" spans="1:67" ht="15.75" customHeight="1">
      <c r="A512" s="1">
        <v>510</v>
      </c>
      <c r="B512" s="1">
        <v>770</v>
      </c>
      <c r="C512" s="1">
        <v>169716</v>
      </c>
      <c r="D512" s="1" t="s">
        <v>1456</v>
      </c>
      <c r="E512" s="1" t="s">
        <v>1457</v>
      </c>
      <c r="F512" s="1" t="s">
        <v>1458</v>
      </c>
      <c r="G512" s="1" t="s">
        <v>1403</v>
      </c>
      <c r="H512" s="1" t="s">
        <v>1459</v>
      </c>
      <c r="I512" s="1" t="s">
        <v>834</v>
      </c>
      <c r="J512" s="1" t="s">
        <v>885</v>
      </c>
      <c r="K512" s="8" t="s">
        <v>1460</v>
      </c>
      <c r="L512" s="1">
        <v>-83.138368999999997</v>
      </c>
      <c r="M512" s="1">
        <v>42.417167999999997</v>
      </c>
      <c r="N512" s="1">
        <v>-83.138368999999997</v>
      </c>
      <c r="O512" s="1">
        <v>42.417167999999997</v>
      </c>
      <c r="P512" s="1">
        <v>41158</v>
      </c>
      <c r="Q512" s="1">
        <v>57378</v>
      </c>
      <c r="R512" s="1">
        <v>57378</v>
      </c>
      <c r="S512" s="1">
        <v>59152</v>
      </c>
      <c r="T512" s="1">
        <v>59152</v>
      </c>
      <c r="U512" s="1">
        <v>49702</v>
      </c>
      <c r="V512" s="1">
        <v>49702</v>
      </c>
      <c r="W512" s="1">
        <v>2</v>
      </c>
      <c r="X512" s="1">
        <v>2</v>
      </c>
      <c r="Y512" s="1">
        <v>3</v>
      </c>
      <c r="Z512" s="1">
        <v>2</v>
      </c>
      <c r="AA512" s="1">
        <v>2</v>
      </c>
      <c r="AB512" s="1">
        <v>78</v>
      </c>
      <c r="AC512" s="1">
        <v>2646</v>
      </c>
      <c r="AD512" s="1" t="s">
        <v>123</v>
      </c>
      <c r="AE512" s="1" t="b">
        <v>0</v>
      </c>
      <c r="AF512" s="1" t="s">
        <v>245</v>
      </c>
      <c r="AG512" s="9" t="s">
        <v>244</v>
      </c>
      <c r="AH512" s="1" t="s">
        <v>90</v>
      </c>
      <c r="AI512" s="1" t="s">
        <v>1466</v>
      </c>
      <c r="AJ512" s="1" t="s">
        <v>78</v>
      </c>
      <c r="AK512" s="1" t="s">
        <v>79</v>
      </c>
      <c r="AL512" s="1" t="s">
        <v>36</v>
      </c>
      <c r="AM512" s="1" t="s">
        <v>100</v>
      </c>
      <c r="AN512" s="1" t="b">
        <v>0</v>
      </c>
      <c r="AO512" s="10" t="s">
        <v>1467</v>
      </c>
      <c r="AP512" s="1">
        <v>0</v>
      </c>
      <c r="AQ512" s="1">
        <v>0</v>
      </c>
      <c r="AR512" s="1">
        <v>0</v>
      </c>
      <c r="AS512" s="1">
        <v>0</v>
      </c>
      <c r="AT512" s="1">
        <v>0</v>
      </c>
      <c r="AU512" s="1">
        <v>0</v>
      </c>
      <c r="AV512" s="1">
        <v>0</v>
      </c>
      <c r="AW512" s="1">
        <v>0</v>
      </c>
      <c r="AX512" s="1">
        <v>0</v>
      </c>
      <c r="AY512" s="1">
        <v>0</v>
      </c>
      <c r="AZ512" s="1">
        <v>0</v>
      </c>
      <c r="BA512" s="1">
        <v>0</v>
      </c>
      <c r="BB512" s="1">
        <v>0</v>
      </c>
      <c r="BC512" s="1">
        <v>0</v>
      </c>
      <c r="BD512" s="1">
        <v>0</v>
      </c>
      <c r="BE512" s="1">
        <v>0</v>
      </c>
      <c r="BF512" s="1">
        <v>0</v>
      </c>
      <c r="BG512" s="1">
        <v>0</v>
      </c>
      <c r="BH512" s="1" t="b">
        <v>0</v>
      </c>
      <c r="BI512" s="1" t="b">
        <v>1</v>
      </c>
      <c r="BJ512" s="1">
        <v>4</v>
      </c>
      <c r="BK512" s="1" t="s">
        <v>78</v>
      </c>
      <c r="BL512" s="1">
        <v>253</v>
      </c>
      <c r="BM512" s="1">
        <v>253</v>
      </c>
      <c r="BN512" s="1">
        <v>0</v>
      </c>
      <c r="BO512" s="1" t="b">
        <v>0</v>
      </c>
    </row>
    <row r="513" spans="1:67" ht="15.75" customHeight="1">
      <c r="A513" s="1">
        <v>511</v>
      </c>
      <c r="B513" s="1">
        <v>771</v>
      </c>
      <c r="C513" s="1">
        <v>169716</v>
      </c>
      <c r="D513" s="1" t="s">
        <v>1456</v>
      </c>
      <c r="E513" s="1" t="s">
        <v>1457</v>
      </c>
      <c r="F513" s="1" t="s">
        <v>1458</v>
      </c>
      <c r="G513" s="1" t="s">
        <v>1403</v>
      </c>
      <c r="H513" s="1" t="s">
        <v>1459</v>
      </c>
      <c r="I513" s="1" t="s">
        <v>834</v>
      </c>
      <c r="J513" s="1" t="s">
        <v>885</v>
      </c>
      <c r="K513" s="8" t="s">
        <v>1460</v>
      </c>
      <c r="L513" s="1">
        <v>-83.138368999999997</v>
      </c>
      <c r="M513" s="1">
        <v>42.417167999999997</v>
      </c>
      <c r="N513" s="1">
        <v>-83.138368999999997</v>
      </c>
      <c r="O513" s="1">
        <v>42.417167999999997</v>
      </c>
      <c r="P513" s="1">
        <v>41158</v>
      </c>
      <c r="Q513" s="1">
        <v>57378</v>
      </c>
      <c r="R513" s="1">
        <v>57378</v>
      </c>
      <c r="S513" s="1">
        <v>59152</v>
      </c>
      <c r="T513" s="1">
        <v>59152</v>
      </c>
      <c r="U513" s="1">
        <v>49702</v>
      </c>
      <c r="V513" s="1">
        <v>49702</v>
      </c>
      <c r="W513" s="1">
        <v>2</v>
      </c>
      <c r="X513" s="1">
        <v>2</v>
      </c>
      <c r="Y513" s="1">
        <v>3</v>
      </c>
      <c r="Z513" s="1">
        <v>2</v>
      </c>
      <c r="AA513" s="1">
        <v>2</v>
      </c>
      <c r="AB513" s="1">
        <v>78</v>
      </c>
      <c r="AC513" s="1">
        <v>2646</v>
      </c>
      <c r="AD513" s="1" t="s">
        <v>123</v>
      </c>
      <c r="AE513" s="1" t="b">
        <v>0</v>
      </c>
      <c r="AF513" s="1" t="s">
        <v>245</v>
      </c>
      <c r="AG513" s="9" t="s">
        <v>244</v>
      </c>
      <c r="AH513" s="1" t="s">
        <v>90</v>
      </c>
      <c r="AI513" s="1" t="s">
        <v>532</v>
      </c>
      <c r="AJ513" s="1" t="s">
        <v>89</v>
      </c>
      <c r="AK513" s="1" t="s">
        <v>83</v>
      </c>
      <c r="AL513" s="1" t="s">
        <v>110</v>
      </c>
      <c r="AM513" s="1" t="s">
        <v>100</v>
      </c>
      <c r="AN513" s="1" t="b">
        <v>0</v>
      </c>
      <c r="AO513" s="10" t="s">
        <v>1465</v>
      </c>
      <c r="AP513" s="1">
        <v>0</v>
      </c>
      <c r="AQ513" s="1">
        <v>0</v>
      </c>
      <c r="AR513" s="1">
        <v>0</v>
      </c>
      <c r="AS513" s="1">
        <v>0</v>
      </c>
      <c r="AT513" s="1">
        <v>0</v>
      </c>
      <c r="AU513" s="1">
        <v>0</v>
      </c>
      <c r="AV513" s="1">
        <v>0</v>
      </c>
      <c r="AW513" s="1">
        <v>0</v>
      </c>
      <c r="AX513" s="1">
        <v>0</v>
      </c>
      <c r="AY513" s="1">
        <v>0</v>
      </c>
      <c r="AZ513" s="1">
        <v>0</v>
      </c>
      <c r="BA513" s="1">
        <v>0</v>
      </c>
      <c r="BB513" s="1">
        <v>0</v>
      </c>
      <c r="BC513" s="1">
        <v>0</v>
      </c>
      <c r="BD513" s="1">
        <v>0</v>
      </c>
      <c r="BE513" s="1">
        <v>0</v>
      </c>
      <c r="BF513" s="1">
        <v>0</v>
      </c>
      <c r="BG513" s="1">
        <v>0</v>
      </c>
      <c r="BH513" s="1" t="b">
        <v>0</v>
      </c>
      <c r="BI513" s="1" t="b">
        <v>1</v>
      </c>
      <c r="BJ513" s="1">
        <v>4</v>
      </c>
      <c r="BK513" s="1" t="s">
        <v>89</v>
      </c>
      <c r="BL513" s="1">
        <v>253</v>
      </c>
      <c r="BM513" s="1">
        <v>253</v>
      </c>
      <c r="BN513" s="1">
        <v>0</v>
      </c>
      <c r="BO513" s="1" t="b">
        <v>0</v>
      </c>
    </row>
    <row r="514" spans="1:67" ht="15.75" customHeight="1">
      <c r="A514" s="1">
        <v>512</v>
      </c>
      <c r="B514" s="1">
        <v>885</v>
      </c>
      <c r="C514" s="1">
        <v>170976</v>
      </c>
      <c r="D514" s="1" t="s">
        <v>1468</v>
      </c>
      <c r="E514" s="1" t="s">
        <v>1469</v>
      </c>
      <c r="F514" s="1" t="s">
        <v>1470</v>
      </c>
      <c r="G514" s="1" t="s">
        <v>1403</v>
      </c>
      <c r="H514" s="1">
        <v>48109</v>
      </c>
      <c r="I514" s="1" t="s">
        <v>834</v>
      </c>
      <c r="J514" s="1" t="s">
        <v>885</v>
      </c>
      <c r="K514" s="8" t="s">
        <v>1471</v>
      </c>
      <c r="L514" s="1">
        <v>-83.742768999999996</v>
      </c>
      <c r="M514" s="1">
        <v>42.275920999999997</v>
      </c>
      <c r="N514" s="1">
        <v>-83.742768999999996</v>
      </c>
      <c r="O514" s="1">
        <v>42.275920999999997</v>
      </c>
      <c r="P514" s="1">
        <v>14826</v>
      </c>
      <c r="Q514" s="1">
        <v>29526</v>
      </c>
      <c r="R514" s="1">
        <v>62176</v>
      </c>
      <c r="S514" s="1">
        <v>29526</v>
      </c>
      <c r="T514" s="1">
        <v>62176</v>
      </c>
      <c r="U514" s="1">
        <v>20688</v>
      </c>
      <c r="V514" s="1">
        <v>53338</v>
      </c>
      <c r="W514" s="1">
        <v>2</v>
      </c>
      <c r="X514" s="1">
        <v>2</v>
      </c>
      <c r="Y514" s="1">
        <v>3</v>
      </c>
      <c r="Z514" s="1">
        <v>1</v>
      </c>
      <c r="AA514" s="1">
        <v>1</v>
      </c>
      <c r="AB514" s="1">
        <v>29</v>
      </c>
      <c r="AC514" s="1">
        <v>28983</v>
      </c>
      <c r="AD514" s="1" t="s">
        <v>73</v>
      </c>
      <c r="AE514" s="1" t="b">
        <v>0</v>
      </c>
      <c r="AF514" s="1" t="s">
        <v>1472</v>
      </c>
      <c r="AG514" s="9" t="s">
        <v>244</v>
      </c>
      <c r="AH514" s="1" t="s">
        <v>76</v>
      </c>
      <c r="AI514" s="1" t="s">
        <v>1473</v>
      </c>
      <c r="AJ514" s="1" t="s">
        <v>138</v>
      </c>
      <c r="AK514" s="1" t="s">
        <v>79</v>
      </c>
      <c r="AL514" s="1" t="s">
        <v>36</v>
      </c>
      <c r="AM514" s="1" t="s">
        <v>100</v>
      </c>
      <c r="AN514" s="1" t="b">
        <v>0</v>
      </c>
      <c r="AO514" s="10" t="s">
        <v>1474</v>
      </c>
      <c r="AP514" s="1">
        <v>0</v>
      </c>
      <c r="AQ514" s="1">
        <v>0</v>
      </c>
      <c r="AR514" s="1">
        <v>1</v>
      </c>
      <c r="AS514" s="1">
        <v>3</v>
      </c>
      <c r="AT514" s="1">
        <v>1</v>
      </c>
      <c r="AU514" s="1">
        <v>0</v>
      </c>
      <c r="AV514" s="1">
        <v>1</v>
      </c>
      <c r="AW514" s="1">
        <v>0</v>
      </c>
      <c r="AX514" s="1">
        <v>0</v>
      </c>
      <c r="AY514" s="1">
        <v>0</v>
      </c>
      <c r="AZ514" s="1">
        <v>1</v>
      </c>
      <c r="BA514" s="1">
        <v>0</v>
      </c>
      <c r="BB514" s="1">
        <v>1</v>
      </c>
      <c r="BC514" s="1">
        <v>0</v>
      </c>
      <c r="BD514" s="1">
        <v>0</v>
      </c>
      <c r="BE514" s="1">
        <v>0</v>
      </c>
      <c r="BF514" s="1">
        <v>0</v>
      </c>
      <c r="BG514" s="1">
        <v>0</v>
      </c>
      <c r="BH514" s="1" t="b">
        <v>0</v>
      </c>
      <c r="BI514" s="1" t="b">
        <v>1</v>
      </c>
      <c r="BJ514" s="1">
        <v>11</v>
      </c>
      <c r="BK514" s="1" t="s">
        <v>117</v>
      </c>
      <c r="BL514" s="1">
        <v>253</v>
      </c>
      <c r="BM514" s="1">
        <v>253</v>
      </c>
      <c r="BN514" s="1">
        <v>4</v>
      </c>
      <c r="BO514" s="1" t="b">
        <v>1</v>
      </c>
    </row>
    <row r="515" spans="1:67" ht="15.75" customHeight="1">
      <c r="A515" s="1">
        <v>513</v>
      </c>
      <c r="B515" s="1">
        <v>886</v>
      </c>
      <c r="C515" s="1">
        <v>170976</v>
      </c>
      <c r="D515" s="1" t="s">
        <v>1468</v>
      </c>
      <c r="E515" s="1" t="s">
        <v>1469</v>
      </c>
      <c r="F515" s="1" t="s">
        <v>1470</v>
      </c>
      <c r="G515" s="1" t="s">
        <v>1403</v>
      </c>
      <c r="H515" s="1">
        <v>48109</v>
      </c>
      <c r="I515" s="1" t="s">
        <v>834</v>
      </c>
      <c r="J515" s="1" t="s">
        <v>885</v>
      </c>
      <c r="K515" s="8" t="s">
        <v>1471</v>
      </c>
      <c r="L515" s="1">
        <v>-83.742768999999996</v>
      </c>
      <c r="M515" s="1">
        <v>42.275920999999997</v>
      </c>
      <c r="N515" s="1">
        <v>-83.742768999999996</v>
      </c>
      <c r="O515" s="1">
        <v>42.275920999999997</v>
      </c>
      <c r="P515" s="1">
        <v>14826</v>
      </c>
      <c r="Q515" s="1">
        <v>29526</v>
      </c>
      <c r="R515" s="1">
        <v>62176</v>
      </c>
      <c r="S515" s="1">
        <v>29526</v>
      </c>
      <c r="T515" s="1">
        <v>62176</v>
      </c>
      <c r="U515" s="1">
        <v>20688</v>
      </c>
      <c r="V515" s="1">
        <v>53338</v>
      </c>
      <c r="W515" s="1">
        <v>2</v>
      </c>
      <c r="X515" s="1">
        <v>2</v>
      </c>
      <c r="Y515" s="1">
        <v>3</v>
      </c>
      <c r="Z515" s="1">
        <v>1</v>
      </c>
      <c r="AA515" s="1">
        <v>1</v>
      </c>
      <c r="AB515" s="1">
        <v>29</v>
      </c>
      <c r="AC515" s="1">
        <v>28983</v>
      </c>
      <c r="AD515" s="1" t="s">
        <v>73</v>
      </c>
      <c r="AE515" s="1" t="b">
        <v>0</v>
      </c>
      <c r="AF515" s="1" t="s">
        <v>1472</v>
      </c>
      <c r="AG515" s="9" t="s">
        <v>244</v>
      </c>
      <c r="AH515" s="1" t="s">
        <v>76</v>
      </c>
      <c r="AI515" s="1" t="s">
        <v>95</v>
      </c>
      <c r="AJ515" s="1" t="s">
        <v>94</v>
      </c>
      <c r="AK515" s="1" t="s">
        <v>79</v>
      </c>
      <c r="AL515" s="1" t="s">
        <v>36</v>
      </c>
      <c r="AM515" s="1" t="s">
        <v>96</v>
      </c>
      <c r="AN515" s="1" t="b">
        <v>0</v>
      </c>
      <c r="AO515" s="10" t="s">
        <v>1475</v>
      </c>
      <c r="AP515" s="1">
        <v>0</v>
      </c>
      <c r="AQ515" s="1">
        <v>0</v>
      </c>
      <c r="AR515" s="1">
        <v>1</v>
      </c>
      <c r="AS515" s="1">
        <v>3</v>
      </c>
      <c r="AT515" s="1">
        <v>1</v>
      </c>
      <c r="AU515" s="1">
        <v>0</v>
      </c>
      <c r="AV515" s="1">
        <v>1</v>
      </c>
      <c r="AW515" s="1">
        <v>0</v>
      </c>
      <c r="AX515" s="1">
        <v>0</v>
      </c>
      <c r="AY515" s="1">
        <v>0</v>
      </c>
      <c r="AZ515" s="1">
        <v>1</v>
      </c>
      <c r="BA515" s="1">
        <v>0</v>
      </c>
      <c r="BB515" s="1">
        <v>1</v>
      </c>
      <c r="BC515" s="1">
        <v>0</v>
      </c>
      <c r="BD515" s="1">
        <v>0</v>
      </c>
      <c r="BE515" s="1">
        <v>0</v>
      </c>
      <c r="BF515" s="1">
        <v>0</v>
      </c>
      <c r="BG515" s="1">
        <v>0</v>
      </c>
      <c r="BH515" s="1" t="b">
        <v>1</v>
      </c>
      <c r="BI515" s="1" t="b">
        <v>1</v>
      </c>
      <c r="BJ515" s="1">
        <v>11</v>
      </c>
      <c r="BK515" s="1" t="s">
        <v>94</v>
      </c>
      <c r="BL515" s="1">
        <v>253</v>
      </c>
      <c r="BM515" s="1">
        <v>253</v>
      </c>
      <c r="BN515" s="1">
        <v>4</v>
      </c>
      <c r="BO515" s="1" t="b">
        <v>1</v>
      </c>
    </row>
    <row r="516" spans="1:67" ht="15.75" customHeight="1">
      <c r="A516" s="1">
        <v>514</v>
      </c>
      <c r="B516" s="1">
        <v>887</v>
      </c>
      <c r="C516" s="1">
        <v>170976</v>
      </c>
      <c r="D516" s="1" t="s">
        <v>1468</v>
      </c>
      <c r="E516" s="1" t="s">
        <v>1469</v>
      </c>
      <c r="F516" s="1" t="s">
        <v>1470</v>
      </c>
      <c r="G516" s="1" t="s">
        <v>1403</v>
      </c>
      <c r="H516" s="1">
        <v>48109</v>
      </c>
      <c r="I516" s="1" t="s">
        <v>834</v>
      </c>
      <c r="J516" s="1" t="s">
        <v>885</v>
      </c>
      <c r="K516" s="8" t="s">
        <v>1471</v>
      </c>
      <c r="L516" s="1">
        <v>-83.742768999999996</v>
      </c>
      <c r="M516" s="1">
        <v>42.275920999999997</v>
      </c>
      <c r="N516" s="1">
        <v>-83.742768999999996</v>
      </c>
      <c r="O516" s="1">
        <v>42.275920999999997</v>
      </c>
      <c r="P516" s="1">
        <v>14826</v>
      </c>
      <c r="Q516" s="1">
        <v>29526</v>
      </c>
      <c r="R516" s="1">
        <v>62176</v>
      </c>
      <c r="S516" s="1">
        <v>29526</v>
      </c>
      <c r="T516" s="1">
        <v>62176</v>
      </c>
      <c r="U516" s="1">
        <v>20688</v>
      </c>
      <c r="V516" s="1">
        <v>53338</v>
      </c>
      <c r="W516" s="1">
        <v>2</v>
      </c>
      <c r="X516" s="1">
        <v>2</v>
      </c>
      <c r="Y516" s="1">
        <v>3</v>
      </c>
      <c r="Z516" s="1">
        <v>1</v>
      </c>
      <c r="AA516" s="1">
        <v>1</v>
      </c>
      <c r="AB516" s="1">
        <v>29</v>
      </c>
      <c r="AC516" s="1">
        <v>28983</v>
      </c>
      <c r="AD516" s="1" t="s">
        <v>73</v>
      </c>
      <c r="AE516" s="1" t="b">
        <v>0</v>
      </c>
      <c r="AF516" s="1" t="s">
        <v>1472</v>
      </c>
      <c r="AG516" s="9" t="s">
        <v>244</v>
      </c>
      <c r="AH516" s="1" t="s">
        <v>76</v>
      </c>
      <c r="AI516" s="1" t="s">
        <v>1476</v>
      </c>
      <c r="AJ516" s="1" t="s">
        <v>138</v>
      </c>
      <c r="AK516" s="1" t="s">
        <v>179</v>
      </c>
      <c r="AL516" s="1" t="s">
        <v>179</v>
      </c>
      <c r="AM516" s="1" t="s">
        <v>100</v>
      </c>
      <c r="AN516" s="1" t="b">
        <v>0</v>
      </c>
      <c r="AO516" s="10" t="s">
        <v>1477</v>
      </c>
      <c r="AP516" s="1">
        <v>0</v>
      </c>
      <c r="AQ516" s="1">
        <v>0</v>
      </c>
      <c r="AR516" s="1">
        <v>0</v>
      </c>
      <c r="AS516" s="1">
        <v>0</v>
      </c>
      <c r="AT516" s="1">
        <v>0</v>
      </c>
      <c r="AU516" s="1">
        <v>0</v>
      </c>
      <c r="AV516" s="1">
        <v>0</v>
      </c>
      <c r="AW516" s="1">
        <v>0</v>
      </c>
      <c r="AX516" s="1">
        <v>0</v>
      </c>
      <c r="AY516" s="1">
        <v>0</v>
      </c>
      <c r="AZ516" s="1">
        <v>0</v>
      </c>
      <c r="BA516" s="1">
        <v>0</v>
      </c>
      <c r="BB516" s="1">
        <v>0</v>
      </c>
      <c r="BC516" s="1">
        <v>0</v>
      </c>
      <c r="BD516" s="1">
        <v>0</v>
      </c>
      <c r="BE516" s="1">
        <v>0</v>
      </c>
      <c r="BF516" s="1">
        <v>0</v>
      </c>
      <c r="BG516" s="1">
        <v>0</v>
      </c>
      <c r="BH516" s="1" t="b">
        <v>0</v>
      </c>
      <c r="BI516" s="1" t="b">
        <v>1</v>
      </c>
      <c r="BJ516" s="1">
        <v>11</v>
      </c>
      <c r="BK516" s="1" t="s">
        <v>117</v>
      </c>
      <c r="BL516" s="1">
        <v>253</v>
      </c>
      <c r="BM516" s="1">
        <v>253</v>
      </c>
      <c r="BN516" s="1">
        <v>0</v>
      </c>
      <c r="BO516" s="1" t="b">
        <v>0</v>
      </c>
    </row>
    <row r="517" spans="1:67" ht="15.75" customHeight="1">
      <c r="A517" s="1">
        <v>515</v>
      </c>
      <c r="B517" s="1">
        <v>888</v>
      </c>
      <c r="C517" s="1">
        <v>170976</v>
      </c>
      <c r="D517" s="1" t="s">
        <v>1468</v>
      </c>
      <c r="E517" s="1" t="s">
        <v>1469</v>
      </c>
      <c r="F517" s="1" t="s">
        <v>1470</v>
      </c>
      <c r="G517" s="1" t="s">
        <v>1403</v>
      </c>
      <c r="H517" s="1">
        <v>48109</v>
      </c>
      <c r="I517" s="1" t="s">
        <v>834</v>
      </c>
      <c r="J517" s="1" t="s">
        <v>885</v>
      </c>
      <c r="K517" s="8" t="s">
        <v>1471</v>
      </c>
      <c r="L517" s="1">
        <v>-83.742768999999996</v>
      </c>
      <c r="M517" s="1">
        <v>42.275920999999997</v>
      </c>
      <c r="N517" s="1">
        <v>-83.742768999999996</v>
      </c>
      <c r="O517" s="1">
        <v>42.275920999999997</v>
      </c>
      <c r="P517" s="1">
        <v>14826</v>
      </c>
      <c r="Q517" s="1">
        <v>29526</v>
      </c>
      <c r="R517" s="1">
        <v>62176</v>
      </c>
      <c r="S517" s="1">
        <v>29526</v>
      </c>
      <c r="T517" s="1">
        <v>62176</v>
      </c>
      <c r="U517" s="1">
        <v>20688</v>
      </c>
      <c r="V517" s="1">
        <v>53338</v>
      </c>
      <c r="W517" s="1">
        <v>2</v>
      </c>
      <c r="X517" s="1">
        <v>2</v>
      </c>
      <c r="Y517" s="1">
        <v>3</v>
      </c>
      <c r="Z517" s="1">
        <v>1</v>
      </c>
      <c r="AA517" s="1">
        <v>1</v>
      </c>
      <c r="AB517" s="1">
        <v>29</v>
      </c>
      <c r="AC517" s="1">
        <v>28983</v>
      </c>
      <c r="AD517" s="1" t="s">
        <v>73</v>
      </c>
      <c r="AE517" s="1" t="b">
        <v>0</v>
      </c>
      <c r="AF517" s="1" t="s">
        <v>1478</v>
      </c>
      <c r="AG517" s="1" t="s">
        <v>89</v>
      </c>
      <c r="AH517" s="1" t="s">
        <v>90</v>
      </c>
      <c r="AI517" s="1" t="s">
        <v>172</v>
      </c>
      <c r="AJ517" s="1" t="s">
        <v>89</v>
      </c>
      <c r="AK517" s="1" t="s">
        <v>79</v>
      </c>
      <c r="AL517" s="1" t="s">
        <v>36</v>
      </c>
      <c r="AM517" s="1" t="s">
        <v>92</v>
      </c>
      <c r="AN517" s="1" t="b">
        <v>0</v>
      </c>
      <c r="AO517" s="10" t="s">
        <v>1479</v>
      </c>
      <c r="AP517" s="1">
        <v>0</v>
      </c>
      <c r="AQ517" s="1">
        <v>0</v>
      </c>
      <c r="AR517" s="1">
        <v>2</v>
      </c>
      <c r="AS517" s="1">
        <v>3</v>
      </c>
      <c r="AT517" s="1">
        <v>1</v>
      </c>
      <c r="AU517" s="1">
        <v>0</v>
      </c>
      <c r="AV517" s="1">
        <v>0</v>
      </c>
      <c r="AW517" s="1">
        <v>0</v>
      </c>
      <c r="AX517" s="1">
        <v>0</v>
      </c>
      <c r="AY517" s="1">
        <v>0</v>
      </c>
      <c r="AZ517" s="1">
        <v>0</v>
      </c>
      <c r="BA517" s="1">
        <v>2</v>
      </c>
      <c r="BB517" s="1">
        <v>1</v>
      </c>
      <c r="BC517" s="1">
        <v>1</v>
      </c>
      <c r="BD517" s="1">
        <v>0</v>
      </c>
      <c r="BE517" s="1">
        <v>0</v>
      </c>
      <c r="BF517" s="1">
        <v>0</v>
      </c>
      <c r="BG517" s="1">
        <v>0</v>
      </c>
      <c r="BH517" s="1" t="b">
        <v>1</v>
      </c>
      <c r="BI517" s="1" t="b">
        <v>1</v>
      </c>
      <c r="BJ517" s="1">
        <v>11</v>
      </c>
      <c r="BK517" s="1" t="s">
        <v>89</v>
      </c>
      <c r="BL517" s="1">
        <v>253</v>
      </c>
      <c r="BM517" s="1">
        <v>253</v>
      </c>
      <c r="BN517" s="1">
        <v>5</v>
      </c>
      <c r="BO517" s="1" t="b">
        <v>1</v>
      </c>
    </row>
    <row r="518" spans="1:67" ht="15.75" customHeight="1">
      <c r="A518" s="1">
        <v>516</v>
      </c>
      <c r="B518" s="1">
        <v>889</v>
      </c>
      <c r="C518" s="1">
        <v>170976</v>
      </c>
      <c r="D518" s="1" t="s">
        <v>1468</v>
      </c>
      <c r="E518" s="1" t="s">
        <v>1469</v>
      </c>
      <c r="F518" s="1" t="s">
        <v>1470</v>
      </c>
      <c r="G518" s="1" t="s">
        <v>1403</v>
      </c>
      <c r="H518" s="1">
        <v>48109</v>
      </c>
      <c r="I518" s="1" t="s">
        <v>834</v>
      </c>
      <c r="J518" s="1" t="s">
        <v>885</v>
      </c>
      <c r="K518" s="8" t="s">
        <v>1471</v>
      </c>
      <c r="L518" s="1">
        <v>-83.742768999999996</v>
      </c>
      <c r="M518" s="1">
        <v>42.275920999999997</v>
      </c>
      <c r="N518" s="1">
        <v>-83.742768999999996</v>
      </c>
      <c r="O518" s="1">
        <v>42.275920999999997</v>
      </c>
      <c r="P518" s="1">
        <v>14826</v>
      </c>
      <c r="Q518" s="1">
        <v>29526</v>
      </c>
      <c r="R518" s="1">
        <v>62176</v>
      </c>
      <c r="S518" s="1">
        <v>29526</v>
      </c>
      <c r="T518" s="1">
        <v>62176</v>
      </c>
      <c r="U518" s="1">
        <v>20688</v>
      </c>
      <c r="V518" s="1">
        <v>53338</v>
      </c>
      <c r="W518" s="1">
        <v>2</v>
      </c>
      <c r="X518" s="1">
        <v>2</v>
      </c>
      <c r="Y518" s="1">
        <v>3</v>
      </c>
      <c r="Z518" s="1">
        <v>1</v>
      </c>
      <c r="AA518" s="1">
        <v>1</v>
      </c>
      <c r="AB518" s="1">
        <v>29</v>
      </c>
      <c r="AC518" s="1">
        <v>28983</v>
      </c>
      <c r="AD518" s="1" t="s">
        <v>73</v>
      </c>
      <c r="AE518" s="1" t="b">
        <v>0</v>
      </c>
      <c r="AF518" s="1" t="s">
        <v>1480</v>
      </c>
      <c r="AG518" s="9" t="s">
        <v>460</v>
      </c>
      <c r="AH518" s="1" t="s">
        <v>90</v>
      </c>
      <c r="AI518" s="1" t="s">
        <v>1481</v>
      </c>
      <c r="AJ518" s="1" t="s">
        <v>78</v>
      </c>
      <c r="AK518" s="13" t="s">
        <v>225</v>
      </c>
      <c r="AL518" s="13" t="s">
        <v>225</v>
      </c>
      <c r="AM518" s="1" t="s">
        <v>100</v>
      </c>
      <c r="AN518" s="1" t="b">
        <v>0</v>
      </c>
      <c r="AO518" s="10" t="s">
        <v>1482</v>
      </c>
      <c r="AP518" s="1">
        <v>0</v>
      </c>
      <c r="AQ518" s="1">
        <v>0</v>
      </c>
      <c r="AR518" s="1">
        <v>0</v>
      </c>
      <c r="AS518" s="1">
        <v>0</v>
      </c>
      <c r="AT518" s="1">
        <v>0</v>
      </c>
      <c r="AU518" s="1">
        <v>0</v>
      </c>
      <c r="AV518" s="1">
        <v>0</v>
      </c>
      <c r="AW518" s="1">
        <v>0</v>
      </c>
      <c r="AX518" s="1">
        <v>0</v>
      </c>
      <c r="AY518" s="1">
        <v>0</v>
      </c>
      <c r="AZ518" s="1">
        <v>0</v>
      </c>
      <c r="BA518" s="1">
        <v>0</v>
      </c>
      <c r="BB518" s="1">
        <v>0</v>
      </c>
      <c r="BC518" s="1">
        <v>0</v>
      </c>
      <c r="BD518" s="1">
        <v>0</v>
      </c>
      <c r="BE518" s="1">
        <v>0</v>
      </c>
      <c r="BF518" s="1">
        <v>0</v>
      </c>
      <c r="BG518" s="1">
        <v>0</v>
      </c>
      <c r="BH518" s="1" t="b">
        <v>0</v>
      </c>
      <c r="BI518" s="1" t="b">
        <v>1</v>
      </c>
      <c r="BJ518" s="1">
        <v>11</v>
      </c>
      <c r="BK518" s="1" t="s">
        <v>117</v>
      </c>
      <c r="BL518" s="1">
        <v>253</v>
      </c>
      <c r="BM518" s="1">
        <v>253</v>
      </c>
      <c r="BN518" s="1">
        <v>0</v>
      </c>
      <c r="BO518" s="1" t="b">
        <v>0</v>
      </c>
    </row>
    <row r="519" spans="1:67" ht="15.75" customHeight="1">
      <c r="A519" s="1">
        <v>517</v>
      </c>
      <c r="B519" s="1">
        <v>890</v>
      </c>
      <c r="C519" s="1">
        <v>170976</v>
      </c>
      <c r="D519" s="1" t="s">
        <v>1468</v>
      </c>
      <c r="E519" s="1" t="s">
        <v>1469</v>
      </c>
      <c r="F519" s="1" t="s">
        <v>1470</v>
      </c>
      <c r="G519" s="1" t="s">
        <v>1403</v>
      </c>
      <c r="H519" s="1">
        <v>48109</v>
      </c>
      <c r="I519" s="1" t="s">
        <v>834</v>
      </c>
      <c r="J519" s="1" t="s">
        <v>885</v>
      </c>
      <c r="K519" s="8" t="s">
        <v>1471</v>
      </c>
      <c r="L519" s="1">
        <v>-83.742768999999996</v>
      </c>
      <c r="M519" s="1">
        <v>42.275920999999997</v>
      </c>
      <c r="N519" s="1">
        <v>-83.742768999999996</v>
      </c>
      <c r="O519" s="1">
        <v>42.275920999999997</v>
      </c>
      <c r="P519" s="1">
        <v>14826</v>
      </c>
      <c r="Q519" s="1">
        <v>29526</v>
      </c>
      <c r="R519" s="1">
        <v>62176</v>
      </c>
      <c r="S519" s="1">
        <v>29526</v>
      </c>
      <c r="T519" s="1">
        <v>62176</v>
      </c>
      <c r="U519" s="1">
        <v>20688</v>
      </c>
      <c r="V519" s="1">
        <v>53338</v>
      </c>
      <c r="W519" s="1">
        <v>2</v>
      </c>
      <c r="X519" s="1">
        <v>2</v>
      </c>
      <c r="Y519" s="1">
        <v>3</v>
      </c>
      <c r="Z519" s="1">
        <v>1</v>
      </c>
      <c r="AA519" s="1">
        <v>1</v>
      </c>
      <c r="AB519" s="1">
        <v>29</v>
      </c>
      <c r="AC519" s="1">
        <v>28983</v>
      </c>
      <c r="AD519" s="1" t="s">
        <v>73</v>
      </c>
      <c r="AE519" s="1" t="b">
        <v>0</v>
      </c>
      <c r="AF519" s="1" t="s">
        <v>1478</v>
      </c>
      <c r="AG519" s="1" t="s">
        <v>89</v>
      </c>
      <c r="AH519" s="1" t="s">
        <v>90</v>
      </c>
      <c r="AI519" s="1" t="s">
        <v>405</v>
      </c>
      <c r="AJ519" s="1" t="s">
        <v>89</v>
      </c>
      <c r="AK519" s="1" t="s">
        <v>179</v>
      </c>
      <c r="AL519" s="1" t="s">
        <v>179</v>
      </c>
      <c r="AM519" s="1" t="s">
        <v>100</v>
      </c>
      <c r="AN519" s="1" t="b">
        <v>0</v>
      </c>
      <c r="AO519" s="10" t="s">
        <v>1483</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t="b">
        <v>0</v>
      </c>
      <c r="BI519" s="1" t="b">
        <v>1</v>
      </c>
      <c r="BJ519" s="1">
        <v>11</v>
      </c>
      <c r="BK519" s="1" t="s">
        <v>89</v>
      </c>
      <c r="BL519" s="1">
        <v>253</v>
      </c>
      <c r="BM519" s="1">
        <v>253</v>
      </c>
      <c r="BN519" s="1">
        <v>0</v>
      </c>
      <c r="BO519" s="1" t="b">
        <v>0</v>
      </c>
    </row>
    <row r="520" spans="1:67" ht="15.75" customHeight="1">
      <c r="A520" s="1">
        <v>518</v>
      </c>
      <c r="B520" s="1">
        <v>891</v>
      </c>
      <c r="C520" s="1">
        <v>170976</v>
      </c>
      <c r="D520" s="1" t="s">
        <v>1468</v>
      </c>
      <c r="E520" s="1" t="s">
        <v>1469</v>
      </c>
      <c r="F520" s="1" t="s">
        <v>1470</v>
      </c>
      <c r="G520" s="1" t="s">
        <v>1403</v>
      </c>
      <c r="H520" s="1">
        <v>48109</v>
      </c>
      <c r="I520" s="1" t="s">
        <v>834</v>
      </c>
      <c r="J520" s="1" t="s">
        <v>885</v>
      </c>
      <c r="K520" s="8" t="s">
        <v>1471</v>
      </c>
      <c r="L520" s="1">
        <v>-83.742768999999996</v>
      </c>
      <c r="M520" s="1">
        <v>42.275920999999997</v>
      </c>
      <c r="N520" s="1">
        <v>-83.742768999999996</v>
      </c>
      <c r="O520" s="1">
        <v>42.275920999999997</v>
      </c>
      <c r="P520" s="1">
        <v>14826</v>
      </c>
      <c r="Q520" s="1">
        <v>29526</v>
      </c>
      <c r="R520" s="1">
        <v>62176</v>
      </c>
      <c r="S520" s="1">
        <v>29526</v>
      </c>
      <c r="T520" s="1">
        <v>62176</v>
      </c>
      <c r="U520" s="1">
        <v>20688</v>
      </c>
      <c r="V520" s="1">
        <v>53338</v>
      </c>
      <c r="W520" s="1">
        <v>2</v>
      </c>
      <c r="X520" s="1">
        <v>2</v>
      </c>
      <c r="Y520" s="1">
        <v>3</v>
      </c>
      <c r="Z520" s="1">
        <v>1</v>
      </c>
      <c r="AA520" s="1">
        <v>1</v>
      </c>
      <c r="AB520" s="1">
        <v>29</v>
      </c>
      <c r="AC520" s="1">
        <v>28983</v>
      </c>
      <c r="AD520" s="1" t="s">
        <v>73</v>
      </c>
      <c r="AE520" s="1" t="b">
        <v>0</v>
      </c>
      <c r="AF520" s="1" t="s">
        <v>1478</v>
      </c>
      <c r="AG520" s="1" t="s">
        <v>89</v>
      </c>
      <c r="AH520" s="1" t="s">
        <v>90</v>
      </c>
      <c r="AI520" s="1" t="s">
        <v>1484</v>
      </c>
      <c r="AJ520" s="1" t="s">
        <v>89</v>
      </c>
      <c r="AK520" s="1" t="s">
        <v>79</v>
      </c>
      <c r="AL520" s="1" t="s">
        <v>206</v>
      </c>
      <c r="AM520" s="1" t="s">
        <v>100</v>
      </c>
      <c r="AN520" s="1" t="b">
        <v>0</v>
      </c>
      <c r="AO520" s="10" t="s">
        <v>1485</v>
      </c>
      <c r="AP520" s="1">
        <v>0</v>
      </c>
      <c r="AQ520" s="1">
        <v>0</v>
      </c>
      <c r="AR520" s="1">
        <v>0</v>
      </c>
      <c r="AS520" s="1">
        <v>0</v>
      </c>
      <c r="AT520" s="1">
        <v>0</v>
      </c>
      <c r="AU520" s="1">
        <v>0</v>
      </c>
      <c r="AV520" s="1">
        <v>0</v>
      </c>
      <c r="AW520" s="1">
        <v>0</v>
      </c>
      <c r="AX520" s="1">
        <v>0</v>
      </c>
      <c r="AY520" s="1">
        <v>0</v>
      </c>
      <c r="AZ520" s="1">
        <v>0</v>
      </c>
      <c r="BA520" s="1">
        <v>0</v>
      </c>
      <c r="BB520" s="1">
        <v>0</v>
      </c>
      <c r="BC520" s="1">
        <v>0</v>
      </c>
      <c r="BD520" s="1">
        <v>0</v>
      </c>
      <c r="BE520" s="1">
        <v>0</v>
      </c>
      <c r="BF520" s="1">
        <v>0</v>
      </c>
      <c r="BG520" s="1">
        <v>0</v>
      </c>
      <c r="BH520" s="1" t="b">
        <v>0</v>
      </c>
      <c r="BI520" s="1" t="b">
        <v>1</v>
      </c>
      <c r="BJ520" s="1">
        <v>11</v>
      </c>
      <c r="BK520" s="1" t="s">
        <v>89</v>
      </c>
      <c r="BL520" s="1">
        <v>253</v>
      </c>
      <c r="BM520" s="1">
        <v>253</v>
      </c>
      <c r="BN520" s="1">
        <v>0</v>
      </c>
      <c r="BO520" s="1" t="b">
        <v>0</v>
      </c>
    </row>
    <row r="521" spans="1:67" ht="15.75" customHeight="1">
      <c r="A521" s="1">
        <v>519</v>
      </c>
      <c r="B521" s="1">
        <v>892</v>
      </c>
      <c r="C521" s="1">
        <v>170976</v>
      </c>
      <c r="D521" s="1" t="s">
        <v>1468</v>
      </c>
      <c r="E521" s="1" t="s">
        <v>1469</v>
      </c>
      <c r="F521" s="1" t="s">
        <v>1470</v>
      </c>
      <c r="G521" s="1" t="s">
        <v>1403</v>
      </c>
      <c r="H521" s="1">
        <v>48109</v>
      </c>
      <c r="I521" s="1" t="s">
        <v>834</v>
      </c>
      <c r="J521" s="1" t="s">
        <v>885</v>
      </c>
      <c r="K521" s="8" t="s">
        <v>1471</v>
      </c>
      <c r="L521" s="1">
        <v>-83.742768999999996</v>
      </c>
      <c r="M521" s="1">
        <v>42.275920999999997</v>
      </c>
      <c r="N521" s="1">
        <v>-83.742768999999996</v>
      </c>
      <c r="O521" s="1">
        <v>42.275920999999997</v>
      </c>
      <c r="P521" s="1">
        <v>14826</v>
      </c>
      <c r="Q521" s="1">
        <v>29526</v>
      </c>
      <c r="R521" s="1">
        <v>62176</v>
      </c>
      <c r="S521" s="1">
        <v>29526</v>
      </c>
      <c r="T521" s="1">
        <v>62176</v>
      </c>
      <c r="U521" s="1">
        <v>20688</v>
      </c>
      <c r="V521" s="1">
        <v>53338</v>
      </c>
      <c r="W521" s="1">
        <v>2</v>
      </c>
      <c r="X521" s="1">
        <v>2</v>
      </c>
      <c r="Y521" s="1">
        <v>3</v>
      </c>
      <c r="Z521" s="1">
        <v>1</v>
      </c>
      <c r="AA521" s="1">
        <v>1</v>
      </c>
      <c r="AB521" s="1">
        <v>29</v>
      </c>
      <c r="AC521" s="1">
        <v>28983</v>
      </c>
      <c r="AD521" s="1" t="s">
        <v>73</v>
      </c>
      <c r="AE521" s="1" t="b">
        <v>0</v>
      </c>
      <c r="AF521" s="1" t="s">
        <v>1478</v>
      </c>
      <c r="AG521" s="1" t="s">
        <v>89</v>
      </c>
      <c r="AH521" s="1" t="s">
        <v>90</v>
      </c>
      <c r="AI521" s="1" t="s">
        <v>418</v>
      </c>
      <c r="AJ521" s="1" t="s">
        <v>114</v>
      </c>
      <c r="AK521" s="1" t="s">
        <v>79</v>
      </c>
      <c r="AL521" s="1" t="s">
        <v>99</v>
      </c>
      <c r="AM521" s="1" t="s">
        <v>100</v>
      </c>
      <c r="AN521" s="1" t="b">
        <v>1</v>
      </c>
      <c r="AO521" s="10" t="s">
        <v>1486</v>
      </c>
      <c r="AP521" s="1">
        <v>0</v>
      </c>
      <c r="AQ521" s="1">
        <v>0</v>
      </c>
      <c r="AR521" s="1">
        <v>2</v>
      </c>
      <c r="AS521" s="1">
        <v>0</v>
      </c>
      <c r="AT521" s="1">
        <v>0</v>
      </c>
      <c r="AU521" s="1">
        <v>0</v>
      </c>
      <c r="AV521" s="1">
        <v>0</v>
      </c>
      <c r="AW521" s="1">
        <v>0</v>
      </c>
      <c r="AX521" s="1">
        <v>0</v>
      </c>
      <c r="AY521" s="1">
        <v>0</v>
      </c>
      <c r="AZ521" s="1">
        <v>0</v>
      </c>
      <c r="BA521" s="1">
        <v>0</v>
      </c>
      <c r="BB521" s="1">
        <v>1</v>
      </c>
      <c r="BC521" s="1">
        <v>0</v>
      </c>
      <c r="BD521" s="1">
        <v>1</v>
      </c>
      <c r="BE521" s="1">
        <v>0</v>
      </c>
      <c r="BF521" s="1">
        <v>0</v>
      </c>
      <c r="BG521" s="1">
        <v>0</v>
      </c>
      <c r="BH521" s="1" t="b">
        <v>0</v>
      </c>
      <c r="BI521" s="1" t="b">
        <v>1</v>
      </c>
      <c r="BJ521" s="1">
        <v>11</v>
      </c>
      <c r="BK521" s="1" t="s">
        <v>117</v>
      </c>
      <c r="BL521" s="1">
        <v>253</v>
      </c>
      <c r="BM521" s="1">
        <v>253</v>
      </c>
      <c r="BN521" s="1">
        <v>2</v>
      </c>
      <c r="BO521" s="1" t="b">
        <v>1</v>
      </c>
    </row>
    <row r="522" spans="1:67" ht="15.75" customHeight="1">
      <c r="A522" s="1">
        <v>520</v>
      </c>
      <c r="B522" s="1">
        <v>893</v>
      </c>
      <c r="C522" s="1">
        <v>170976</v>
      </c>
      <c r="D522" s="1" t="s">
        <v>1468</v>
      </c>
      <c r="E522" s="1" t="s">
        <v>1469</v>
      </c>
      <c r="F522" s="1" t="s">
        <v>1470</v>
      </c>
      <c r="G522" s="1" t="s">
        <v>1403</v>
      </c>
      <c r="H522" s="1">
        <v>48109</v>
      </c>
      <c r="I522" s="1" t="s">
        <v>834</v>
      </c>
      <c r="J522" s="1" t="s">
        <v>885</v>
      </c>
      <c r="K522" s="8" t="s">
        <v>1471</v>
      </c>
      <c r="L522" s="1">
        <v>-83.742768999999996</v>
      </c>
      <c r="M522" s="1">
        <v>42.275920999999997</v>
      </c>
      <c r="N522" s="1">
        <v>-83.742768999999996</v>
      </c>
      <c r="O522" s="1">
        <v>42.275920999999997</v>
      </c>
      <c r="P522" s="1">
        <v>14826</v>
      </c>
      <c r="Q522" s="1">
        <v>29526</v>
      </c>
      <c r="R522" s="1">
        <v>62176</v>
      </c>
      <c r="S522" s="1">
        <v>29526</v>
      </c>
      <c r="T522" s="1">
        <v>62176</v>
      </c>
      <c r="U522" s="1">
        <v>20688</v>
      </c>
      <c r="V522" s="1">
        <v>53338</v>
      </c>
      <c r="W522" s="1">
        <v>2</v>
      </c>
      <c r="X522" s="1">
        <v>2</v>
      </c>
      <c r="Y522" s="1">
        <v>3</v>
      </c>
      <c r="Z522" s="1">
        <v>1</v>
      </c>
      <c r="AA522" s="1">
        <v>1</v>
      </c>
      <c r="AB522" s="1">
        <v>29</v>
      </c>
      <c r="AC522" s="1">
        <v>28983</v>
      </c>
      <c r="AD522" s="1" t="s">
        <v>73</v>
      </c>
      <c r="AE522" s="1" t="b">
        <v>0</v>
      </c>
      <c r="AF522" s="1" t="s">
        <v>1478</v>
      </c>
      <c r="AG522" s="9" t="s">
        <v>460</v>
      </c>
      <c r="AH522" s="1" t="s">
        <v>90</v>
      </c>
      <c r="AI522" s="1" t="s">
        <v>77</v>
      </c>
      <c r="AJ522" s="1" t="s">
        <v>78</v>
      </c>
      <c r="AK522" s="1" t="s">
        <v>79</v>
      </c>
      <c r="AL522" s="1" t="s">
        <v>36</v>
      </c>
      <c r="AM522" s="1" t="s">
        <v>80</v>
      </c>
      <c r="AN522" s="1" t="b">
        <v>0</v>
      </c>
      <c r="AO522" s="10" t="s">
        <v>1487</v>
      </c>
      <c r="AP522" s="1">
        <v>0</v>
      </c>
      <c r="AQ522" s="1">
        <v>0</v>
      </c>
      <c r="AR522" s="1">
        <v>3</v>
      </c>
      <c r="AS522" s="1">
        <v>7</v>
      </c>
      <c r="AT522" s="1">
        <v>1</v>
      </c>
      <c r="AU522" s="1">
        <v>1</v>
      </c>
      <c r="AV522" s="1">
        <v>1</v>
      </c>
      <c r="AW522" s="1">
        <v>1</v>
      </c>
      <c r="AX522" s="1">
        <v>0</v>
      </c>
      <c r="AY522" s="1">
        <v>1</v>
      </c>
      <c r="AZ522" s="1">
        <v>0</v>
      </c>
      <c r="BA522" s="1">
        <v>0</v>
      </c>
      <c r="BB522" s="1">
        <v>1</v>
      </c>
      <c r="BC522" s="1">
        <v>0</v>
      </c>
      <c r="BD522" s="1">
        <v>1</v>
      </c>
      <c r="BE522" s="1">
        <v>1</v>
      </c>
      <c r="BF522" s="1">
        <v>0</v>
      </c>
      <c r="BG522" s="1">
        <v>2</v>
      </c>
      <c r="BH522" s="1" t="b">
        <v>1</v>
      </c>
      <c r="BI522" s="1" t="b">
        <v>1</v>
      </c>
      <c r="BJ522" s="1">
        <v>11</v>
      </c>
      <c r="BK522" s="1" t="s">
        <v>78</v>
      </c>
      <c r="BL522" s="1">
        <v>253</v>
      </c>
      <c r="BM522" s="1">
        <v>253</v>
      </c>
      <c r="BN522" s="1">
        <v>10</v>
      </c>
      <c r="BO522" s="1" t="b">
        <v>1</v>
      </c>
    </row>
    <row r="523" spans="1:67" ht="15.75" customHeight="1">
      <c r="A523" s="1">
        <v>521</v>
      </c>
      <c r="B523" s="1">
        <v>894</v>
      </c>
      <c r="C523" s="1">
        <v>170976</v>
      </c>
      <c r="D523" s="1" t="s">
        <v>1468</v>
      </c>
      <c r="E523" s="1" t="s">
        <v>1469</v>
      </c>
      <c r="F523" s="1" t="s">
        <v>1470</v>
      </c>
      <c r="G523" s="1" t="s">
        <v>1403</v>
      </c>
      <c r="H523" s="1">
        <v>48109</v>
      </c>
      <c r="I523" s="1" t="s">
        <v>834</v>
      </c>
      <c r="J523" s="1" t="s">
        <v>885</v>
      </c>
      <c r="K523" s="8" t="s">
        <v>1471</v>
      </c>
      <c r="L523" s="1">
        <v>-83.742768999999996</v>
      </c>
      <c r="M523" s="1">
        <v>42.275920999999997</v>
      </c>
      <c r="N523" s="1">
        <v>-83.742768999999996</v>
      </c>
      <c r="O523" s="1">
        <v>42.275920999999997</v>
      </c>
      <c r="P523" s="1">
        <v>14826</v>
      </c>
      <c r="Q523" s="1">
        <v>29526</v>
      </c>
      <c r="R523" s="1">
        <v>62176</v>
      </c>
      <c r="S523" s="1">
        <v>29526</v>
      </c>
      <c r="T523" s="1">
        <v>62176</v>
      </c>
      <c r="U523" s="1">
        <v>20688</v>
      </c>
      <c r="V523" s="1">
        <v>53338</v>
      </c>
      <c r="W523" s="1">
        <v>2</v>
      </c>
      <c r="X523" s="1">
        <v>2</v>
      </c>
      <c r="Y523" s="1">
        <v>3</v>
      </c>
      <c r="Z523" s="1">
        <v>1</v>
      </c>
      <c r="AA523" s="1">
        <v>1</v>
      </c>
      <c r="AB523" s="1">
        <v>29</v>
      </c>
      <c r="AC523" s="1">
        <v>28983</v>
      </c>
      <c r="AD523" s="1" t="s">
        <v>73</v>
      </c>
      <c r="AE523" s="1" t="b">
        <v>0</v>
      </c>
      <c r="AF523" s="1" t="s">
        <v>1478</v>
      </c>
      <c r="AG523" s="9" t="s">
        <v>460</v>
      </c>
      <c r="AH523" s="1" t="s">
        <v>90</v>
      </c>
      <c r="AI523" s="1" t="s">
        <v>667</v>
      </c>
      <c r="AJ523" s="1" t="s">
        <v>78</v>
      </c>
      <c r="AK523" s="1" t="s">
        <v>179</v>
      </c>
      <c r="AL523" s="1" t="s">
        <v>179</v>
      </c>
      <c r="AM523" s="1" t="s">
        <v>100</v>
      </c>
      <c r="AN523" s="1" t="b">
        <v>0</v>
      </c>
      <c r="AO523" s="10" t="s">
        <v>1488</v>
      </c>
      <c r="AP523" s="1">
        <v>0</v>
      </c>
      <c r="AQ523" s="1">
        <v>0</v>
      </c>
      <c r="AR523" s="1">
        <v>0</v>
      </c>
      <c r="AS523" s="1">
        <v>0</v>
      </c>
      <c r="AT523" s="1">
        <v>0</v>
      </c>
      <c r="AU523" s="1">
        <v>0</v>
      </c>
      <c r="AV523" s="1">
        <v>0</v>
      </c>
      <c r="AW523" s="1">
        <v>0</v>
      </c>
      <c r="AX523" s="1">
        <v>0</v>
      </c>
      <c r="AY523" s="1">
        <v>0</v>
      </c>
      <c r="AZ523" s="1">
        <v>0</v>
      </c>
      <c r="BA523" s="1">
        <v>0</v>
      </c>
      <c r="BB523" s="1">
        <v>0</v>
      </c>
      <c r="BC523" s="1">
        <v>0</v>
      </c>
      <c r="BD523" s="1">
        <v>0</v>
      </c>
      <c r="BE523" s="1">
        <v>0</v>
      </c>
      <c r="BF523" s="1">
        <v>0</v>
      </c>
      <c r="BG523" s="1">
        <v>0</v>
      </c>
      <c r="BH523" s="1" t="b">
        <v>0</v>
      </c>
      <c r="BI523" s="1" t="b">
        <v>1</v>
      </c>
      <c r="BJ523" s="1">
        <v>11</v>
      </c>
      <c r="BK523" s="1" t="s">
        <v>78</v>
      </c>
      <c r="BL523" s="1">
        <v>253</v>
      </c>
      <c r="BM523" s="1">
        <v>253</v>
      </c>
      <c r="BN523" s="1">
        <v>0</v>
      </c>
      <c r="BO523" s="1" t="b">
        <v>0</v>
      </c>
    </row>
    <row r="524" spans="1:67" ht="15.75" customHeight="1">
      <c r="A524" s="1">
        <v>522</v>
      </c>
      <c r="B524" s="1">
        <v>895</v>
      </c>
      <c r="C524" s="1">
        <v>170976</v>
      </c>
      <c r="D524" s="1" t="s">
        <v>1468</v>
      </c>
      <c r="E524" s="1" t="s">
        <v>1469</v>
      </c>
      <c r="F524" s="1" t="s">
        <v>1470</v>
      </c>
      <c r="G524" s="1" t="s">
        <v>1403</v>
      </c>
      <c r="H524" s="1">
        <v>48109</v>
      </c>
      <c r="I524" s="1" t="s">
        <v>834</v>
      </c>
      <c r="J524" s="1" t="s">
        <v>885</v>
      </c>
      <c r="K524" s="8" t="s">
        <v>1471</v>
      </c>
      <c r="L524" s="1">
        <v>-83.742768999999996</v>
      </c>
      <c r="M524" s="1">
        <v>42.275920999999997</v>
      </c>
      <c r="N524" s="1">
        <v>-83.742768999999996</v>
      </c>
      <c r="O524" s="1">
        <v>42.275920999999997</v>
      </c>
      <c r="P524" s="1">
        <v>14826</v>
      </c>
      <c r="Q524" s="1">
        <v>29526</v>
      </c>
      <c r="R524" s="1">
        <v>62176</v>
      </c>
      <c r="S524" s="1">
        <v>29526</v>
      </c>
      <c r="T524" s="1">
        <v>62176</v>
      </c>
      <c r="U524" s="1">
        <v>20688</v>
      </c>
      <c r="V524" s="1">
        <v>53338</v>
      </c>
      <c r="W524" s="1">
        <v>2</v>
      </c>
      <c r="X524" s="1">
        <v>2</v>
      </c>
      <c r="Y524" s="1">
        <v>3</v>
      </c>
      <c r="Z524" s="1">
        <v>1</v>
      </c>
      <c r="AA524" s="1">
        <v>1</v>
      </c>
      <c r="AB524" s="1">
        <v>29</v>
      </c>
      <c r="AC524" s="1">
        <v>28983</v>
      </c>
      <c r="AD524" s="1" t="s">
        <v>73</v>
      </c>
      <c r="AE524" s="1" t="b">
        <v>0</v>
      </c>
      <c r="AF524" s="1" t="s">
        <v>1478</v>
      </c>
      <c r="AG524" s="1" t="s">
        <v>89</v>
      </c>
      <c r="AH524" s="1" t="s">
        <v>90</v>
      </c>
      <c r="AI524" s="1" t="s">
        <v>532</v>
      </c>
      <c r="AJ524" s="1" t="s">
        <v>89</v>
      </c>
      <c r="AK524" s="1" t="s">
        <v>83</v>
      </c>
      <c r="AL524" s="1" t="s">
        <v>110</v>
      </c>
      <c r="AM524" s="1" t="s">
        <v>100</v>
      </c>
      <c r="AN524" s="1" t="b">
        <v>0</v>
      </c>
      <c r="AO524" s="10" t="s">
        <v>1489</v>
      </c>
      <c r="AP524" s="1">
        <v>0</v>
      </c>
      <c r="AQ524" s="1">
        <v>0</v>
      </c>
      <c r="AR524" s="1">
        <v>0</v>
      </c>
      <c r="AS524" s="1">
        <v>0</v>
      </c>
      <c r="AT524" s="1">
        <v>0</v>
      </c>
      <c r="AU524" s="1">
        <v>0</v>
      </c>
      <c r="AV524" s="1">
        <v>0</v>
      </c>
      <c r="AW524" s="1">
        <v>0</v>
      </c>
      <c r="AX524" s="1">
        <v>0</v>
      </c>
      <c r="AY524" s="1">
        <v>0</v>
      </c>
      <c r="AZ524" s="1">
        <v>0</v>
      </c>
      <c r="BA524" s="1">
        <v>0</v>
      </c>
      <c r="BB524" s="1">
        <v>0</v>
      </c>
      <c r="BC524" s="1">
        <v>0</v>
      </c>
      <c r="BD524" s="1">
        <v>0</v>
      </c>
      <c r="BE524" s="1">
        <v>0</v>
      </c>
      <c r="BF524" s="1">
        <v>0</v>
      </c>
      <c r="BG524" s="1">
        <v>0</v>
      </c>
      <c r="BH524" s="1" t="b">
        <v>0</v>
      </c>
      <c r="BI524" s="1" t="b">
        <v>1</v>
      </c>
      <c r="BJ524" s="1">
        <v>11</v>
      </c>
      <c r="BK524" s="1" t="s">
        <v>89</v>
      </c>
      <c r="BL524" s="1">
        <v>253</v>
      </c>
      <c r="BM524" s="1">
        <v>253</v>
      </c>
      <c r="BN524" s="1">
        <v>0</v>
      </c>
      <c r="BO524" s="1" t="b">
        <v>0</v>
      </c>
    </row>
    <row r="525" spans="1:67" ht="15.75" customHeight="1">
      <c r="A525" s="1">
        <v>523</v>
      </c>
      <c r="B525" s="1">
        <v>1097</v>
      </c>
      <c r="C525" s="1">
        <v>172644</v>
      </c>
      <c r="D525" s="1" t="s">
        <v>1490</v>
      </c>
      <c r="E525" s="1" t="s">
        <v>1491</v>
      </c>
      <c r="F525" s="1" t="s">
        <v>1458</v>
      </c>
      <c r="G525" s="1" t="s">
        <v>1403</v>
      </c>
      <c r="H525" s="1">
        <v>48202</v>
      </c>
      <c r="I525" s="1" t="s">
        <v>834</v>
      </c>
      <c r="J525" s="1" t="s">
        <v>885</v>
      </c>
      <c r="K525" s="8" t="s">
        <v>1492</v>
      </c>
      <c r="L525" s="1">
        <v>-83.138368999999997</v>
      </c>
      <c r="M525" s="1">
        <v>42.417167999999997</v>
      </c>
      <c r="N525" s="1">
        <v>-83.138368999999997</v>
      </c>
      <c r="O525" s="1">
        <v>42.417167999999997</v>
      </c>
      <c r="P525" s="1">
        <v>12729</v>
      </c>
      <c r="Q525" s="1">
        <v>26289</v>
      </c>
      <c r="R525" s="1">
        <v>40763</v>
      </c>
      <c r="S525" s="1">
        <v>28491</v>
      </c>
      <c r="T525" s="1">
        <v>42965</v>
      </c>
      <c r="U525" s="1">
        <v>18771</v>
      </c>
      <c r="V525" s="1">
        <v>33245</v>
      </c>
      <c r="W525" s="1">
        <v>2</v>
      </c>
      <c r="X525" s="1">
        <v>2</v>
      </c>
      <c r="Y525" s="1">
        <v>3</v>
      </c>
      <c r="Z525" s="1">
        <v>1</v>
      </c>
      <c r="AA525" s="1">
        <v>1</v>
      </c>
      <c r="AB525" s="1">
        <v>81</v>
      </c>
      <c r="AC525" s="1">
        <v>17220</v>
      </c>
      <c r="AD525" s="1" t="s">
        <v>73</v>
      </c>
      <c r="AE525" s="1" t="b">
        <v>0</v>
      </c>
      <c r="AF525" s="1" t="s">
        <v>181</v>
      </c>
      <c r="AG525" s="1" t="s">
        <v>329</v>
      </c>
      <c r="AH525" s="1" t="s">
        <v>104</v>
      </c>
      <c r="AI525" s="1" t="s">
        <v>332</v>
      </c>
      <c r="AJ525" s="1" t="s">
        <v>78</v>
      </c>
      <c r="AK525" s="1" t="s">
        <v>83</v>
      </c>
      <c r="AL525" s="1" t="s">
        <v>110</v>
      </c>
      <c r="AM525" s="1" t="s">
        <v>100</v>
      </c>
      <c r="AN525" s="1" t="b">
        <v>0</v>
      </c>
      <c r="AO525" s="10" t="s">
        <v>1493</v>
      </c>
      <c r="AP525" s="1">
        <v>0</v>
      </c>
      <c r="AQ525" s="1">
        <v>0</v>
      </c>
      <c r="AR525" s="1">
        <v>0</v>
      </c>
      <c r="AS525" s="1">
        <v>0</v>
      </c>
      <c r="AT525" s="1">
        <v>0</v>
      </c>
      <c r="AU525" s="1">
        <v>0</v>
      </c>
      <c r="AV525" s="1">
        <v>0</v>
      </c>
      <c r="AW525" s="1">
        <v>0</v>
      </c>
      <c r="AX525" s="1">
        <v>0</v>
      </c>
      <c r="AY525" s="1">
        <v>0</v>
      </c>
      <c r="AZ525" s="1">
        <v>0</v>
      </c>
      <c r="BA525" s="1">
        <v>0</v>
      </c>
      <c r="BB525" s="1">
        <v>0</v>
      </c>
      <c r="BC525" s="1">
        <v>0</v>
      </c>
      <c r="BD525" s="1">
        <v>0</v>
      </c>
      <c r="BE525" s="1">
        <v>0</v>
      </c>
      <c r="BF525" s="1">
        <v>0</v>
      </c>
      <c r="BG525" s="1">
        <v>0</v>
      </c>
      <c r="BH525" s="1" t="b">
        <v>0</v>
      </c>
      <c r="BI525" s="1" t="b">
        <v>0</v>
      </c>
      <c r="BJ525" s="1">
        <v>2</v>
      </c>
      <c r="BK525" s="1" t="s">
        <v>78</v>
      </c>
      <c r="BL525" s="1">
        <v>253</v>
      </c>
      <c r="BM525" s="1">
        <v>253</v>
      </c>
      <c r="BN525" s="1">
        <v>0</v>
      </c>
      <c r="BO525" s="1" t="b">
        <v>0</v>
      </c>
    </row>
    <row r="526" spans="1:67" ht="15.75" customHeight="1">
      <c r="A526" s="1">
        <v>524</v>
      </c>
      <c r="B526" s="1">
        <v>1098</v>
      </c>
      <c r="C526" s="1">
        <v>172644</v>
      </c>
      <c r="D526" s="1" t="s">
        <v>1490</v>
      </c>
      <c r="E526" s="1" t="s">
        <v>1491</v>
      </c>
      <c r="F526" s="1" t="s">
        <v>1458</v>
      </c>
      <c r="G526" s="1" t="s">
        <v>1403</v>
      </c>
      <c r="H526" s="1">
        <v>48202</v>
      </c>
      <c r="I526" s="1" t="s">
        <v>834</v>
      </c>
      <c r="J526" s="1" t="s">
        <v>885</v>
      </c>
      <c r="K526" s="8" t="s">
        <v>1492</v>
      </c>
      <c r="L526" s="1">
        <v>-83.138368999999997</v>
      </c>
      <c r="M526" s="1">
        <v>42.417167999999997</v>
      </c>
      <c r="N526" s="1">
        <v>-83.138368999999997</v>
      </c>
      <c r="O526" s="1">
        <v>42.417167999999997</v>
      </c>
      <c r="P526" s="1">
        <v>12729</v>
      </c>
      <c r="Q526" s="1">
        <v>26289</v>
      </c>
      <c r="R526" s="1">
        <v>40763</v>
      </c>
      <c r="S526" s="1">
        <v>28491</v>
      </c>
      <c r="T526" s="1">
        <v>42965</v>
      </c>
      <c r="U526" s="1">
        <v>18771</v>
      </c>
      <c r="V526" s="1">
        <v>33245</v>
      </c>
      <c r="W526" s="1">
        <v>2</v>
      </c>
      <c r="X526" s="1">
        <v>2</v>
      </c>
      <c r="Y526" s="1">
        <v>3</v>
      </c>
      <c r="Z526" s="1">
        <v>1</v>
      </c>
      <c r="AA526" s="1">
        <v>1</v>
      </c>
      <c r="AB526" s="1">
        <v>81</v>
      </c>
      <c r="AC526" s="1">
        <v>17220</v>
      </c>
      <c r="AD526" s="1" t="s">
        <v>73</v>
      </c>
      <c r="AE526" s="1" t="b">
        <v>0</v>
      </c>
      <c r="AF526" s="1" t="s">
        <v>181</v>
      </c>
      <c r="AG526" s="1" t="s">
        <v>329</v>
      </c>
      <c r="AH526" s="1" t="s">
        <v>104</v>
      </c>
      <c r="AI526" s="1" t="s">
        <v>330</v>
      </c>
      <c r="AJ526" s="1" t="s">
        <v>78</v>
      </c>
      <c r="AK526" s="1" t="s">
        <v>79</v>
      </c>
      <c r="AL526" s="1" t="s">
        <v>36</v>
      </c>
      <c r="AM526" s="1" t="s">
        <v>80</v>
      </c>
      <c r="AN526" s="1" t="b">
        <v>0</v>
      </c>
      <c r="AO526" s="10" t="s">
        <v>1494</v>
      </c>
      <c r="AP526" s="1">
        <v>0</v>
      </c>
      <c r="AQ526" s="1">
        <v>0</v>
      </c>
      <c r="AR526" s="1">
        <v>0</v>
      </c>
      <c r="AS526" s="1">
        <v>0</v>
      </c>
      <c r="AT526" s="1">
        <v>0</v>
      </c>
      <c r="AU526" s="1">
        <v>0</v>
      </c>
      <c r="AV526" s="1">
        <v>0</v>
      </c>
      <c r="AW526" s="1">
        <v>0</v>
      </c>
      <c r="AX526" s="1">
        <v>0</v>
      </c>
      <c r="AY526" s="1">
        <v>0</v>
      </c>
      <c r="AZ526" s="1">
        <v>0</v>
      </c>
      <c r="BA526" s="1">
        <v>0</v>
      </c>
      <c r="BB526" s="1">
        <v>0</v>
      </c>
      <c r="BC526" s="1">
        <v>0</v>
      </c>
      <c r="BD526" s="1">
        <v>0</v>
      </c>
      <c r="BE526" s="1">
        <v>0</v>
      </c>
      <c r="BF526" s="1">
        <v>0</v>
      </c>
      <c r="BG526" s="1">
        <v>0</v>
      </c>
      <c r="BH526" s="1" t="b">
        <v>1</v>
      </c>
      <c r="BI526" s="1" t="b">
        <v>0</v>
      </c>
      <c r="BJ526" s="1">
        <v>2</v>
      </c>
      <c r="BK526" s="1" t="s">
        <v>78</v>
      </c>
      <c r="BL526" s="1">
        <v>253</v>
      </c>
      <c r="BM526" s="1">
        <v>253</v>
      </c>
      <c r="BN526" s="1">
        <v>0</v>
      </c>
      <c r="BO526" s="1" t="b">
        <v>0</v>
      </c>
    </row>
    <row r="527" spans="1:67" ht="15.75" customHeight="1">
      <c r="A527" s="1">
        <v>525</v>
      </c>
      <c r="B527" s="1">
        <v>1115</v>
      </c>
      <c r="C527" s="1">
        <v>172699</v>
      </c>
      <c r="D527" s="1" t="s">
        <v>1495</v>
      </c>
      <c r="E527" s="1" t="s">
        <v>1496</v>
      </c>
      <c r="F527" s="1" t="s">
        <v>1497</v>
      </c>
      <c r="G527" s="1" t="s">
        <v>1403</v>
      </c>
      <c r="H527" s="1" t="s">
        <v>1498</v>
      </c>
      <c r="I527" s="1" t="s">
        <v>834</v>
      </c>
      <c r="J527" s="1" t="s">
        <v>885</v>
      </c>
      <c r="K527" s="8" t="s">
        <v>1499</v>
      </c>
      <c r="L527" s="1">
        <v>-85.615119999999905</v>
      </c>
      <c r="M527" s="1">
        <v>42.282589000000002</v>
      </c>
      <c r="N527" s="1">
        <v>-85.615119999999905</v>
      </c>
      <c r="O527" s="1">
        <v>42.282589000000002</v>
      </c>
      <c r="P527" s="1">
        <v>11943</v>
      </c>
      <c r="Q527" s="1">
        <v>25139</v>
      </c>
      <c r="R527" s="1">
        <v>27895</v>
      </c>
      <c r="S527" s="1">
        <v>25139</v>
      </c>
      <c r="T527" s="1">
        <v>27895</v>
      </c>
      <c r="U527" s="1">
        <v>16929</v>
      </c>
      <c r="V527" s="1">
        <v>19685</v>
      </c>
      <c r="W527" s="1">
        <v>2</v>
      </c>
      <c r="X527" s="1">
        <v>2</v>
      </c>
      <c r="Y527" s="1">
        <v>3</v>
      </c>
      <c r="Z527" s="1">
        <v>1</v>
      </c>
      <c r="AA527" s="1">
        <v>1</v>
      </c>
      <c r="AB527" s="1">
        <v>82</v>
      </c>
      <c r="AC527" s="1">
        <v>18313</v>
      </c>
      <c r="AD527" s="1" t="s">
        <v>73</v>
      </c>
      <c r="AE527" s="1" t="b">
        <v>0</v>
      </c>
      <c r="AF527" s="1" t="s">
        <v>731</v>
      </c>
      <c r="AG527" s="1" t="s">
        <v>1500</v>
      </c>
      <c r="AH527" s="1" t="s">
        <v>104</v>
      </c>
      <c r="AI527" s="1" t="s">
        <v>1501</v>
      </c>
      <c r="AJ527" s="1" t="s">
        <v>78</v>
      </c>
      <c r="AK527" s="1" t="s">
        <v>83</v>
      </c>
      <c r="AL527" s="1" t="s">
        <v>110</v>
      </c>
      <c r="AM527" s="1" t="s">
        <v>100</v>
      </c>
      <c r="AN527" s="1" t="b">
        <v>0</v>
      </c>
      <c r="AO527" s="10" t="s">
        <v>1502</v>
      </c>
      <c r="AP527" s="1">
        <v>0</v>
      </c>
      <c r="AQ527" s="1">
        <v>0</v>
      </c>
      <c r="AR527" s="1">
        <v>0</v>
      </c>
      <c r="AS527" s="1">
        <v>0</v>
      </c>
      <c r="AT527" s="1">
        <v>0</v>
      </c>
      <c r="AU527" s="1">
        <v>0</v>
      </c>
      <c r="AV527" s="1">
        <v>0</v>
      </c>
      <c r="AW527" s="1">
        <v>0</v>
      </c>
      <c r="AX527" s="1">
        <v>0</v>
      </c>
      <c r="AY527" s="1">
        <v>0</v>
      </c>
      <c r="AZ527" s="1">
        <v>0</v>
      </c>
      <c r="BA527" s="1">
        <v>0</v>
      </c>
      <c r="BB527" s="1">
        <v>0</v>
      </c>
      <c r="BC527" s="1">
        <v>0</v>
      </c>
      <c r="BD527" s="1">
        <v>0</v>
      </c>
      <c r="BE527" s="1">
        <v>0</v>
      </c>
      <c r="BF527" s="1">
        <v>0</v>
      </c>
      <c r="BG527" s="1">
        <v>0</v>
      </c>
      <c r="BH527" s="1" t="b">
        <v>0</v>
      </c>
      <c r="BI527" s="1" t="b">
        <v>0</v>
      </c>
      <c r="BJ527" s="1">
        <v>2</v>
      </c>
      <c r="BK527" s="1" t="s">
        <v>78</v>
      </c>
      <c r="BL527" s="1">
        <v>253</v>
      </c>
      <c r="BM527" s="1">
        <v>253</v>
      </c>
      <c r="BN527" s="1">
        <v>0</v>
      </c>
      <c r="BO527" s="1" t="b">
        <v>0</v>
      </c>
    </row>
    <row r="528" spans="1:67" ht="15.75" customHeight="1">
      <c r="A528" s="1">
        <v>526</v>
      </c>
      <c r="B528" s="1">
        <v>1116</v>
      </c>
      <c r="C528" s="1">
        <v>172699</v>
      </c>
      <c r="D528" s="1" t="s">
        <v>1495</v>
      </c>
      <c r="E528" s="1" t="s">
        <v>1496</v>
      </c>
      <c r="F528" s="1" t="s">
        <v>1497</v>
      </c>
      <c r="G528" s="1" t="s">
        <v>1403</v>
      </c>
      <c r="H528" s="1" t="s">
        <v>1498</v>
      </c>
      <c r="I528" s="1" t="s">
        <v>834</v>
      </c>
      <c r="J528" s="1" t="s">
        <v>885</v>
      </c>
      <c r="K528" s="8" t="s">
        <v>1499</v>
      </c>
      <c r="L528" s="1">
        <v>-85.615119999999905</v>
      </c>
      <c r="M528" s="1">
        <v>42.282589000000002</v>
      </c>
      <c r="N528" s="1">
        <v>-85.615119999999905</v>
      </c>
      <c r="O528" s="1">
        <v>42.282589000000002</v>
      </c>
      <c r="P528" s="1">
        <v>11943</v>
      </c>
      <c r="Q528" s="1">
        <v>25139</v>
      </c>
      <c r="R528" s="1">
        <v>27895</v>
      </c>
      <c r="S528" s="1">
        <v>25139</v>
      </c>
      <c r="T528" s="1">
        <v>27895</v>
      </c>
      <c r="U528" s="1">
        <v>16929</v>
      </c>
      <c r="V528" s="1">
        <v>19685</v>
      </c>
      <c r="W528" s="1">
        <v>2</v>
      </c>
      <c r="X528" s="1">
        <v>2</v>
      </c>
      <c r="Y528" s="1">
        <v>3</v>
      </c>
      <c r="Z528" s="1">
        <v>1</v>
      </c>
      <c r="AA528" s="1">
        <v>1</v>
      </c>
      <c r="AB528" s="1">
        <v>82</v>
      </c>
      <c r="AC528" s="1">
        <v>18313</v>
      </c>
      <c r="AD528" s="1" t="s">
        <v>73</v>
      </c>
      <c r="AE528" s="1" t="b">
        <v>0</v>
      </c>
      <c r="AF528" s="1" t="s">
        <v>731</v>
      </c>
      <c r="AG528" s="1" t="s">
        <v>1500</v>
      </c>
      <c r="AH528" s="1" t="s">
        <v>104</v>
      </c>
      <c r="AI528" s="1" t="s">
        <v>1503</v>
      </c>
      <c r="AJ528" s="1" t="s">
        <v>78</v>
      </c>
      <c r="AK528" s="1" t="s">
        <v>79</v>
      </c>
      <c r="AL528" s="1" t="s">
        <v>206</v>
      </c>
      <c r="AM528" s="1" t="s">
        <v>100</v>
      </c>
      <c r="AN528" s="1" t="b">
        <v>0</v>
      </c>
      <c r="AO528" s="10" t="s">
        <v>1504</v>
      </c>
      <c r="AP528" s="1">
        <v>0</v>
      </c>
      <c r="AQ528" s="1">
        <v>0</v>
      </c>
      <c r="AR528" s="1">
        <v>0</v>
      </c>
      <c r="AS528" s="1">
        <v>0</v>
      </c>
      <c r="AT528" s="1">
        <v>0</v>
      </c>
      <c r="AU528" s="1">
        <v>0</v>
      </c>
      <c r="AV528" s="1">
        <v>0</v>
      </c>
      <c r="AW528" s="1">
        <v>0</v>
      </c>
      <c r="AX528" s="1">
        <v>0</v>
      </c>
      <c r="AY528" s="1">
        <v>0</v>
      </c>
      <c r="AZ528" s="1">
        <v>0</v>
      </c>
      <c r="BA528" s="1">
        <v>0</v>
      </c>
      <c r="BB528" s="1">
        <v>0</v>
      </c>
      <c r="BC528" s="1">
        <v>0</v>
      </c>
      <c r="BD528" s="1">
        <v>0</v>
      </c>
      <c r="BE528" s="1">
        <v>0</v>
      </c>
      <c r="BF528" s="1">
        <v>0</v>
      </c>
      <c r="BG528" s="1">
        <v>0</v>
      </c>
      <c r="BH528" s="1" t="b">
        <v>0</v>
      </c>
      <c r="BI528" s="1" t="b">
        <v>0</v>
      </c>
      <c r="BJ528" s="1">
        <v>2</v>
      </c>
      <c r="BK528" s="1" t="s">
        <v>78</v>
      </c>
      <c r="BL528" s="1">
        <v>253</v>
      </c>
      <c r="BM528" s="1">
        <v>253</v>
      </c>
      <c r="BN528" s="1">
        <v>0</v>
      </c>
      <c r="BO528" s="1" t="b">
        <v>0</v>
      </c>
    </row>
    <row r="529" spans="1:67" ht="15.75" customHeight="1">
      <c r="A529" s="1">
        <v>527</v>
      </c>
      <c r="B529" s="1">
        <v>205</v>
      </c>
      <c r="C529" s="1">
        <v>175227</v>
      </c>
      <c r="D529" s="1" t="s">
        <v>1505</v>
      </c>
      <c r="E529" s="1" t="s">
        <v>1506</v>
      </c>
      <c r="F529" s="1" t="s">
        <v>1507</v>
      </c>
      <c r="G529" s="1" t="s">
        <v>1508</v>
      </c>
      <c r="H529" s="1" t="s">
        <v>1509</v>
      </c>
      <c r="I529" s="1" t="s">
        <v>834</v>
      </c>
      <c r="J529" s="1" t="s">
        <v>835</v>
      </c>
      <c r="K529" s="8" t="s">
        <v>1510</v>
      </c>
      <c r="L529" s="1">
        <v>-93.290068999999903</v>
      </c>
      <c r="M529" s="1">
        <v>44.973081000000001</v>
      </c>
      <c r="N529" s="1">
        <v>-93.290068999999903</v>
      </c>
      <c r="O529" s="1">
        <v>44.973081000000001</v>
      </c>
      <c r="P529" s="1">
        <v>21610</v>
      </c>
      <c r="Q529" s="9">
        <v>37418</v>
      </c>
      <c r="R529" s="9">
        <v>37418</v>
      </c>
      <c r="S529" s="1">
        <v>32508</v>
      </c>
      <c r="T529" s="1">
        <v>32508</v>
      </c>
      <c r="U529" s="1">
        <v>24858</v>
      </c>
      <c r="V529" s="1">
        <v>24858</v>
      </c>
      <c r="W529" s="1">
        <v>2</v>
      </c>
      <c r="X529" s="1">
        <v>2</v>
      </c>
      <c r="Y529" s="1">
        <v>4</v>
      </c>
      <c r="Z529" s="1">
        <v>2</v>
      </c>
      <c r="AA529" s="1">
        <v>2</v>
      </c>
      <c r="AB529" s="1">
        <v>67</v>
      </c>
      <c r="AC529" s="1">
        <v>1264</v>
      </c>
      <c r="AD529" s="1" t="s">
        <v>123</v>
      </c>
      <c r="AE529" s="1" t="b">
        <v>0</v>
      </c>
      <c r="AF529" s="1" t="s">
        <v>1511</v>
      </c>
      <c r="AG529" s="9" t="s">
        <v>244</v>
      </c>
      <c r="AH529" s="1" t="s">
        <v>550</v>
      </c>
      <c r="AI529" s="1" t="s">
        <v>91</v>
      </c>
      <c r="AJ529" s="1" t="s">
        <v>89</v>
      </c>
      <c r="AK529" s="1" t="s">
        <v>83</v>
      </c>
      <c r="AL529" s="1" t="s">
        <v>36</v>
      </c>
      <c r="AM529" s="1" t="s">
        <v>92</v>
      </c>
      <c r="AN529" s="1" t="b">
        <v>0</v>
      </c>
      <c r="AO529" s="10" t="s">
        <v>1512</v>
      </c>
      <c r="AP529" s="1">
        <v>0</v>
      </c>
      <c r="AQ529" s="1">
        <v>0</v>
      </c>
      <c r="AR529" s="1">
        <v>0</v>
      </c>
      <c r="AS529" s="1">
        <v>0</v>
      </c>
      <c r="AT529" s="1">
        <v>0</v>
      </c>
      <c r="AU529" s="1">
        <v>0</v>
      </c>
      <c r="AV529" s="1">
        <v>0</v>
      </c>
      <c r="AW529" s="1">
        <v>0</v>
      </c>
      <c r="AX529" s="1">
        <v>0</v>
      </c>
      <c r="AY529" s="1">
        <v>0</v>
      </c>
      <c r="AZ529" s="1">
        <v>0</v>
      </c>
      <c r="BA529" s="1">
        <v>0</v>
      </c>
      <c r="BB529" s="1">
        <v>0</v>
      </c>
      <c r="BC529" s="1">
        <v>0</v>
      </c>
      <c r="BD529" s="1">
        <v>0</v>
      </c>
      <c r="BE529" s="1">
        <v>0</v>
      </c>
      <c r="BF529" s="1">
        <v>0</v>
      </c>
      <c r="BG529" s="1">
        <v>0</v>
      </c>
      <c r="BH529" s="1" t="b">
        <v>1</v>
      </c>
      <c r="BI529" s="1" t="b">
        <v>1</v>
      </c>
      <c r="BJ529" s="1">
        <v>11</v>
      </c>
      <c r="BK529" s="1" t="s">
        <v>89</v>
      </c>
      <c r="BL529" s="1">
        <v>253</v>
      </c>
      <c r="BM529" s="1">
        <v>253</v>
      </c>
      <c r="BN529" s="1">
        <v>0</v>
      </c>
      <c r="BO529" s="1" t="b">
        <v>0</v>
      </c>
    </row>
    <row r="530" spans="1:67" ht="15.75" customHeight="1">
      <c r="A530" s="1">
        <v>528</v>
      </c>
      <c r="B530" s="1">
        <v>206</v>
      </c>
      <c r="C530" s="1">
        <v>175227</v>
      </c>
      <c r="D530" s="1" t="s">
        <v>1505</v>
      </c>
      <c r="E530" s="1" t="s">
        <v>1506</v>
      </c>
      <c r="F530" s="1" t="s">
        <v>1507</v>
      </c>
      <c r="G530" s="1" t="s">
        <v>1508</v>
      </c>
      <c r="H530" s="1" t="s">
        <v>1509</v>
      </c>
      <c r="I530" s="1" t="s">
        <v>834</v>
      </c>
      <c r="J530" s="1" t="s">
        <v>835</v>
      </c>
      <c r="K530" s="8" t="s">
        <v>1510</v>
      </c>
      <c r="L530" s="1">
        <v>-93.290068999999903</v>
      </c>
      <c r="M530" s="1">
        <v>44.973081000000001</v>
      </c>
      <c r="N530" s="1">
        <v>-93.290068999999903</v>
      </c>
      <c r="O530" s="1">
        <v>44.973081000000001</v>
      </c>
      <c r="P530" s="1">
        <v>21610</v>
      </c>
      <c r="Q530" s="9">
        <v>37418</v>
      </c>
      <c r="R530" s="9">
        <v>37418</v>
      </c>
      <c r="S530" s="1">
        <v>32508</v>
      </c>
      <c r="T530" s="1">
        <v>32508</v>
      </c>
      <c r="U530" s="1">
        <v>24858</v>
      </c>
      <c r="V530" s="1">
        <v>24858</v>
      </c>
      <c r="W530" s="1">
        <v>2</v>
      </c>
      <c r="X530" s="1">
        <v>2</v>
      </c>
      <c r="Y530" s="1">
        <v>4</v>
      </c>
      <c r="Z530" s="1">
        <v>2</v>
      </c>
      <c r="AA530" s="1">
        <v>2</v>
      </c>
      <c r="AB530" s="1">
        <v>67</v>
      </c>
      <c r="AC530" s="1">
        <v>1264</v>
      </c>
      <c r="AD530" s="1" t="s">
        <v>123</v>
      </c>
      <c r="AE530" s="1" t="b">
        <v>0</v>
      </c>
      <c r="AF530" s="1" t="s">
        <v>1511</v>
      </c>
      <c r="AG530" s="9" t="s">
        <v>244</v>
      </c>
      <c r="AH530" s="1" t="s">
        <v>550</v>
      </c>
      <c r="AI530" s="1" t="s">
        <v>1513</v>
      </c>
      <c r="AJ530" s="1" t="s">
        <v>89</v>
      </c>
      <c r="AK530" s="1" t="s">
        <v>250</v>
      </c>
      <c r="AL530" s="1" t="s">
        <v>110</v>
      </c>
      <c r="AM530" s="1" t="s">
        <v>100</v>
      </c>
      <c r="AN530" s="1" t="b">
        <v>0</v>
      </c>
      <c r="AO530" s="10" t="s">
        <v>1514</v>
      </c>
      <c r="AP530" s="1">
        <v>0</v>
      </c>
      <c r="AQ530" s="1">
        <v>0</v>
      </c>
      <c r="AR530" s="1">
        <v>0</v>
      </c>
      <c r="AS530" s="1">
        <v>0</v>
      </c>
      <c r="AT530" s="1">
        <v>0</v>
      </c>
      <c r="AU530" s="1">
        <v>0</v>
      </c>
      <c r="AV530" s="1">
        <v>0</v>
      </c>
      <c r="AW530" s="1">
        <v>0</v>
      </c>
      <c r="AX530" s="1">
        <v>0</v>
      </c>
      <c r="AY530" s="1">
        <v>0</v>
      </c>
      <c r="AZ530" s="1">
        <v>0</v>
      </c>
      <c r="BA530" s="1">
        <v>0</v>
      </c>
      <c r="BB530" s="1">
        <v>0</v>
      </c>
      <c r="BC530" s="1">
        <v>0</v>
      </c>
      <c r="BD530" s="1">
        <v>0</v>
      </c>
      <c r="BE530" s="1">
        <v>0</v>
      </c>
      <c r="BF530" s="1">
        <v>0</v>
      </c>
      <c r="BG530" s="1">
        <v>0</v>
      </c>
      <c r="BH530" s="1" t="b">
        <v>0</v>
      </c>
      <c r="BI530" s="1" t="b">
        <v>1</v>
      </c>
      <c r="BJ530" s="1">
        <v>11</v>
      </c>
      <c r="BK530" s="1" t="s">
        <v>89</v>
      </c>
      <c r="BL530" s="1">
        <v>253</v>
      </c>
      <c r="BM530" s="1">
        <v>253</v>
      </c>
      <c r="BN530" s="1">
        <v>0</v>
      </c>
      <c r="BO530" s="1" t="b">
        <v>0</v>
      </c>
    </row>
    <row r="531" spans="1:67" ht="15.75" customHeight="1">
      <c r="A531" s="1">
        <v>529</v>
      </c>
      <c r="B531" s="1">
        <v>207</v>
      </c>
      <c r="C531" s="1">
        <v>175227</v>
      </c>
      <c r="D531" s="1" t="s">
        <v>1505</v>
      </c>
      <c r="E531" s="1" t="s">
        <v>1506</v>
      </c>
      <c r="F531" s="1" t="s">
        <v>1507</v>
      </c>
      <c r="G531" s="1" t="s">
        <v>1508</v>
      </c>
      <c r="H531" s="1" t="s">
        <v>1509</v>
      </c>
      <c r="I531" s="1" t="s">
        <v>834</v>
      </c>
      <c r="J531" s="1" t="s">
        <v>835</v>
      </c>
      <c r="K531" s="8" t="s">
        <v>1510</v>
      </c>
      <c r="L531" s="1">
        <v>-93.290068999999903</v>
      </c>
      <c r="M531" s="1">
        <v>44.973081000000001</v>
      </c>
      <c r="N531" s="1">
        <v>-93.290068999999903</v>
      </c>
      <c r="O531" s="1">
        <v>44.973081000000001</v>
      </c>
      <c r="P531" s="1">
        <v>21610</v>
      </c>
      <c r="Q531" s="9">
        <v>37418</v>
      </c>
      <c r="R531" s="9">
        <v>37418</v>
      </c>
      <c r="S531" s="1">
        <v>32508</v>
      </c>
      <c r="T531" s="1">
        <v>32508</v>
      </c>
      <c r="U531" s="1">
        <v>24858</v>
      </c>
      <c r="V531" s="1">
        <v>24858</v>
      </c>
      <c r="W531" s="1">
        <v>2</v>
      </c>
      <c r="X531" s="1">
        <v>2</v>
      </c>
      <c r="Y531" s="1">
        <v>4</v>
      </c>
      <c r="Z531" s="1">
        <v>2</v>
      </c>
      <c r="AA531" s="1">
        <v>2</v>
      </c>
      <c r="AB531" s="1">
        <v>67</v>
      </c>
      <c r="AC531" s="1">
        <v>1264</v>
      </c>
      <c r="AD531" s="1" t="s">
        <v>123</v>
      </c>
      <c r="AE531" s="1" t="b">
        <v>0</v>
      </c>
      <c r="AF531" s="1" t="s">
        <v>1511</v>
      </c>
      <c r="AG531" s="9" t="s">
        <v>244</v>
      </c>
      <c r="AH531" s="1" t="s">
        <v>550</v>
      </c>
      <c r="AI531" s="1" t="s">
        <v>1515</v>
      </c>
      <c r="AJ531" s="1" t="s">
        <v>135</v>
      </c>
      <c r="AK531" s="1" t="s">
        <v>250</v>
      </c>
      <c r="AL531" s="1" t="s">
        <v>110</v>
      </c>
      <c r="AM531" s="1" t="s">
        <v>100</v>
      </c>
      <c r="AN531" s="1" t="b">
        <v>0</v>
      </c>
      <c r="AO531" s="10" t="s">
        <v>1516</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0</v>
      </c>
      <c r="BH531" s="1" t="b">
        <v>0</v>
      </c>
      <c r="BI531" s="1" t="b">
        <v>1</v>
      </c>
      <c r="BJ531" s="1">
        <v>11</v>
      </c>
      <c r="BK531" s="1" t="s">
        <v>117</v>
      </c>
      <c r="BL531" s="1">
        <v>253</v>
      </c>
      <c r="BM531" s="1">
        <v>253</v>
      </c>
      <c r="BN531" s="1">
        <v>0</v>
      </c>
      <c r="BO531" s="1" t="b">
        <v>0</v>
      </c>
    </row>
    <row r="532" spans="1:67" ht="15.75" customHeight="1">
      <c r="A532" s="1">
        <v>530</v>
      </c>
      <c r="B532" s="1">
        <v>208</v>
      </c>
      <c r="C532" s="1">
        <v>175227</v>
      </c>
      <c r="D532" s="1" t="s">
        <v>1505</v>
      </c>
      <c r="E532" s="1" t="s">
        <v>1506</v>
      </c>
      <c r="F532" s="1" t="s">
        <v>1507</v>
      </c>
      <c r="G532" s="1" t="s">
        <v>1508</v>
      </c>
      <c r="H532" s="1" t="s">
        <v>1509</v>
      </c>
      <c r="I532" s="1" t="s">
        <v>834</v>
      </c>
      <c r="J532" s="1" t="s">
        <v>835</v>
      </c>
      <c r="K532" s="8" t="s">
        <v>1510</v>
      </c>
      <c r="L532" s="1">
        <v>-93.290068999999903</v>
      </c>
      <c r="M532" s="1">
        <v>44.973081000000001</v>
      </c>
      <c r="N532" s="1">
        <v>-93.290068999999903</v>
      </c>
      <c r="O532" s="1">
        <v>44.973081000000001</v>
      </c>
      <c r="P532" s="1">
        <v>21610</v>
      </c>
      <c r="Q532" s="9">
        <v>37418</v>
      </c>
      <c r="R532" s="9">
        <v>37418</v>
      </c>
      <c r="S532" s="1">
        <v>32508</v>
      </c>
      <c r="T532" s="1">
        <v>32508</v>
      </c>
      <c r="U532" s="1">
        <v>24858</v>
      </c>
      <c r="V532" s="1">
        <v>24858</v>
      </c>
      <c r="W532" s="1">
        <v>2</v>
      </c>
      <c r="X532" s="1">
        <v>2</v>
      </c>
      <c r="Y532" s="1">
        <v>4</v>
      </c>
      <c r="Z532" s="1">
        <v>2</v>
      </c>
      <c r="AA532" s="1">
        <v>2</v>
      </c>
      <c r="AB532" s="1">
        <v>67</v>
      </c>
      <c r="AC532" s="1">
        <v>1264</v>
      </c>
      <c r="AD532" s="1" t="s">
        <v>123</v>
      </c>
      <c r="AE532" s="1" t="b">
        <v>0</v>
      </c>
      <c r="AF532" s="1" t="s">
        <v>1511</v>
      </c>
      <c r="AG532" s="9" t="s">
        <v>244</v>
      </c>
      <c r="AH532" s="1" t="s">
        <v>550</v>
      </c>
      <c r="AI532" s="1" t="s">
        <v>1517</v>
      </c>
      <c r="AJ532" s="1" t="s">
        <v>135</v>
      </c>
      <c r="AK532" s="1" t="s">
        <v>250</v>
      </c>
      <c r="AL532" s="1" t="s">
        <v>110</v>
      </c>
      <c r="AM532" s="1" t="s">
        <v>420</v>
      </c>
      <c r="AN532" s="1" t="b">
        <v>0</v>
      </c>
      <c r="AO532" s="10" t="s">
        <v>1518</v>
      </c>
      <c r="AP532" s="1">
        <v>0</v>
      </c>
      <c r="AQ532" s="1">
        <v>0</v>
      </c>
      <c r="AR532" s="1">
        <v>0</v>
      </c>
      <c r="AS532" s="1">
        <v>0</v>
      </c>
      <c r="AT532" s="1">
        <v>0</v>
      </c>
      <c r="AU532" s="1">
        <v>0</v>
      </c>
      <c r="AV532" s="1">
        <v>0</v>
      </c>
      <c r="AW532" s="1">
        <v>0</v>
      </c>
      <c r="AX532" s="1">
        <v>0</v>
      </c>
      <c r="AY532" s="1">
        <v>0</v>
      </c>
      <c r="AZ532" s="1">
        <v>0</v>
      </c>
      <c r="BA532" s="1">
        <v>0</v>
      </c>
      <c r="BB532" s="1">
        <v>0</v>
      </c>
      <c r="BC532" s="1">
        <v>0</v>
      </c>
      <c r="BD532" s="1">
        <v>0</v>
      </c>
      <c r="BE532" s="1">
        <v>0</v>
      </c>
      <c r="BF532" s="1">
        <v>0</v>
      </c>
      <c r="BG532" s="1">
        <v>0</v>
      </c>
      <c r="BH532" s="1" t="b">
        <v>1</v>
      </c>
      <c r="BI532" s="1" t="b">
        <v>1</v>
      </c>
      <c r="BJ532" s="1">
        <v>11</v>
      </c>
      <c r="BK532" s="1" t="s">
        <v>117</v>
      </c>
      <c r="BL532" s="1">
        <v>253</v>
      </c>
      <c r="BM532" s="1">
        <v>253</v>
      </c>
      <c r="BN532" s="1">
        <v>0</v>
      </c>
      <c r="BO532" s="1" t="b">
        <v>0</v>
      </c>
    </row>
    <row r="533" spans="1:67" ht="15.75" customHeight="1">
      <c r="A533" s="1">
        <v>531</v>
      </c>
      <c r="B533" s="1">
        <v>209</v>
      </c>
      <c r="C533" s="1">
        <v>175227</v>
      </c>
      <c r="D533" s="1" t="s">
        <v>1505</v>
      </c>
      <c r="E533" s="1" t="s">
        <v>1506</v>
      </c>
      <c r="F533" s="1" t="s">
        <v>1507</v>
      </c>
      <c r="G533" s="1" t="s">
        <v>1508</v>
      </c>
      <c r="H533" s="1" t="s">
        <v>1509</v>
      </c>
      <c r="I533" s="1" t="s">
        <v>834</v>
      </c>
      <c r="J533" s="1" t="s">
        <v>835</v>
      </c>
      <c r="K533" s="8" t="s">
        <v>1510</v>
      </c>
      <c r="L533" s="1">
        <v>-93.290068999999903</v>
      </c>
      <c r="M533" s="1">
        <v>44.973081000000001</v>
      </c>
      <c r="N533" s="1">
        <v>-93.290068999999903</v>
      </c>
      <c r="O533" s="1">
        <v>44.973081000000001</v>
      </c>
      <c r="P533" s="1">
        <v>21610</v>
      </c>
      <c r="Q533" s="9">
        <v>37418</v>
      </c>
      <c r="R533" s="9">
        <v>37418</v>
      </c>
      <c r="S533" s="1">
        <v>32508</v>
      </c>
      <c r="T533" s="1">
        <v>32508</v>
      </c>
      <c r="U533" s="1">
        <v>24858</v>
      </c>
      <c r="V533" s="1">
        <v>24858</v>
      </c>
      <c r="W533" s="1">
        <v>2</v>
      </c>
      <c r="X533" s="1">
        <v>2</v>
      </c>
      <c r="Y533" s="1">
        <v>4</v>
      </c>
      <c r="Z533" s="1">
        <v>2</v>
      </c>
      <c r="AA533" s="1">
        <v>2</v>
      </c>
      <c r="AB533" s="1">
        <v>67</v>
      </c>
      <c r="AC533" s="1">
        <v>1264</v>
      </c>
      <c r="AD533" s="1" t="s">
        <v>123</v>
      </c>
      <c r="AE533" s="1" t="b">
        <v>0</v>
      </c>
      <c r="AF533" s="1" t="s">
        <v>1511</v>
      </c>
      <c r="AG533" s="9" t="s">
        <v>244</v>
      </c>
      <c r="AH533" s="1" t="s">
        <v>550</v>
      </c>
      <c r="AI533" s="1" t="s">
        <v>1519</v>
      </c>
      <c r="AJ533" s="1" t="s">
        <v>135</v>
      </c>
      <c r="AK533" s="1" t="s">
        <v>250</v>
      </c>
      <c r="AL533" s="1" t="s">
        <v>110</v>
      </c>
      <c r="AM533" s="1" t="s">
        <v>100</v>
      </c>
      <c r="AN533" s="1" t="b">
        <v>0</v>
      </c>
      <c r="AO533" s="10" t="s">
        <v>1520</v>
      </c>
      <c r="AP533" s="1">
        <v>0</v>
      </c>
      <c r="AQ533" s="1">
        <v>0</v>
      </c>
      <c r="AR533" s="1">
        <v>0</v>
      </c>
      <c r="AS533" s="1">
        <v>0</v>
      </c>
      <c r="AT533" s="1">
        <v>0</v>
      </c>
      <c r="AU533" s="1">
        <v>0</v>
      </c>
      <c r="AV533" s="1">
        <v>0</v>
      </c>
      <c r="AW533" s="1">
        <v>0</v>
      </c>
      <c r="AX533" s="1">
        <v>0</v>
      </c>
      <c r="AY533" s="1">
        <v>0</v>
      </c>
      <c r="AZ533" s="1">
        <v>0</v>
      </c>
      <c r="BA533" s="1">
        <v>0</v>
      </c>
      <c r="BB533" s="1">
        <v>0</v>
      </c>
      <c r="BC533" s="1">
        <v>0</v>
      </c>
      <c r="BD533" s="1">
        <v>0</v>
      </c>
      <c r="BE533" s="1">
        <v>0</v>
      </c>
      <c r="BF533" s="1">
        <v>0</v>
      </c>
      <c r="BG533" s="1">
        <v>0</v>
      </c>
      <c r="BH533" s="1" t="b">
        <v>0</v>
      </c>
      <c r="BI533" s="1" t="b">
        <v>1</v>
      </c>
      <c r="BJ533" s="1">
        <v>11</v>
      </c>
      <c r="BK533" s="1" t="s">
        <v>117</v>
      </c>
      <c r="BL533" s="1">
        <v>253</v>
      </c>
      <c r="BM533" s="1">
        <v>253</v>
      </c>
      <c r="BN533" s="1">
        <v>0</v>
      </c>
      <c r="BO533" s="1" t="b">
        <v>0</v>
      </c>
    </row>
    <row r="534" spans="1:67" ht="15.75" customHeight="1">
      <c r="A534" s="1">
        <v>532</v>
      </c>
      <c r="B534" s="1">
        <v>210</v>
      </c>
      <c r="C534" s="1">
        <v>175227</v>
      </c>
      <c r="D534" s="1" t="s">
        <v>1505</v>
      </c>
      <c r="E534" s="1" t="s">
        <v>1506</v>
      </c>
      <c r="F534" s="1" t="s">
        <v>1507</v>
      </c>
      <c r="G534" s="1" t="s">
        <v>1508</v>
      </c>
      <c r="H534" s="1" t="s">
        <v>1509</v>
      </c>
      <c r="I534" s="1" t="s">
        <v>834</v>
      </c>
      <c r="J534" s="1" t="s">
        <v>835</v>
      </c>
      <c r="K534" s="8" t="s">
        <v>1510</v>
      </c>
      <c r="L534" s="1">
        <v>-93.290068999999903</v>
      </c>
      <c r="M534" s="1">
        <v>44.973081000000001</v>
      </c>
      <c r="N534" s="1">
        <v>-93.290068999999903</v>
      </c>
      <c r="O534" s="1">
        <v>44.973081000000001</v>
      </c>
      <c r="P534" s="1">
        <v>21610</v>
      </c>
      <c r="Q534" s="9">
        <v>37418</v>
      </c>
      <c r="R534" s="9">
        <v>37418</v>
      </c>
      <c r="S534" s="1">
        <v>32508</v>
      </c>
      <c r="T534" s="1">
        <v>32508</v>
      </c>
      <c r="U534" s="1">
        <v>24858</v>
      </c>
      <c r="V534" s="1">
        <v>24858</v>
      </c>
      <c r="W534" s="1">
        <v>2</v>
      </c>
      <c r="X534" s="1">
        <v>2</v>
      </c>
      <c r="Y534" s="1">
        <v>4</v>
      </c>
      <c r="Z534" s="1">
        <v>2</v>
      </c>
      <c r="AA534" s="1">
        <v>2</v>
      </c>
      <c r="AB534" s="1">
        <v>67</v>
      </c>
      <c r="AC534" s="1">
        <v>1264</v>
      </c>
      <c r="AD534" s="1" t="s">
        <v>123</v>
      </c>
      <c r="AE534" s="1" t="b">
        <v>0</v>
      </c>
      <c r="AF534" s="1" t="s">
        <v>1511</v>
      </c>
      <c r="AG534" s="9" t="s">
        <v>244</v>
      </c>
      <c r="AH534" s="1" t="s">
        <v>550</v>
      </c>
      <c r="AI534" s="1" t="s">
        <v>1521</v>
      </c>
      <c r="AJ534" s="1" t="s">
        <v>320</v>
      </c>
      <c r="AK534" s="1" t="s">
        <v>250</v>
      </c>
      <c r="AL534" s="1" t="s">
        <v>110</v>
      </c>
      <c r="AM534" s="1" t="s">
        <v>100</v>
      </c>
      <c r="AN534" s="1" t="b">
        <v>0</v>
      </c>
      <c r="AO534" s="10" t="s">
        <v>1522</v>
      </c>
      <c r="AP534" s="1">
        <v>0</v>
      </c>
      <c r="AQ534" s="1">
        <v>0</v>
      </c>
      <c r="AR534" s="1">
        <v>0</v>
      </c>
      <c r="AS534" s="1">
        <v>0</v>
      </c>
      <c r="AT534" s="1">
        <v>0</v>
      </c>
      <c r="AU534" s="1">
        <v>0</v>
      </c>
      <c r="AV534" s="1">
        <v>0</v>
      </c>
      <c r="AW534" s="1">
        <v>0</v>
      </c>
      <c r="AX534" s="1">
        <v>0</v>
      </c>
      <c r="AY534" s="1">
        <v>0</v>
      </c>
      <c r="AZ534" s="1">
        <v>0</v>
      </c>
      <c r="BA534" s="1">
        <v>0</v>
      </c>
      <c r="BB534" s="1">
        <v>0</v>
      </c>
      <c r="BC534" s="1">
        <v>0</v>
      </c>
      <c r="BD534" s="1">
        <v>0</v>
      </c>
      <c r="BE534" s="1">
        <v>0</v>
      </c>
      <c r="BF534" s="1">
        <v>0</v>
      </c>
      <c r="BG534" s="1">
        <v>0</v>
      </c>
      <c r="BH534" s="1" t="b">
        <v>0</v>
      </c>
      <c r="BI534" s="1" t="b">
        <v>1</v>
      </c>
      <c r="BJ534" s="1">
        <v>11</v>
      </c>
      <c r="BK534" s="1" t="s">
        <v>117</v>
      </c>
      <c r="BL534" s="1">
        <v>253</v>
      </c>
      <c r="BM534" s="1">
        <v>253</v>
      </c>
      <c r="BN534" s="1">
        <v>0</v>
      </c>
      <c r="BO534" s="1" t="b">
        <v>0</v>
      </c>
    </row>
    <row r="535" spans="1:67" ht="15.75" customHeight="1">
      <c r="A535" s="1">
        <v>533</v>
      </c>
      <c r="B535" s="1">
        <v>211</v>
      </c>
      <c r="C535" s="1">
        <v>175227</v>
      </c>
      <c r="D535" s="1" t="s">
        <v>1505</v>
      </c>
      <c r="E535" s="1" t="s">
        <v>1506</v>
      </c>
      <c r="F535" s="1" t="s">
        <v>1507</v>
      </c>
      <c r="G535" s="1" t="s">
        <v>1508</v>
      </c>
      <c r="H535" s="1" t="s">
        <v>1509</v>
      </c>
      <c r="I535" s="1" t="s">
        <v>834</v>
      </c>
      <c r="J535" s="1" t="s">
        <v>835</v>
      </c>
      <c r="K535" s="8" t="s">
        <v>1510</v>
      </c>
      <c r="L535" s="1">
        <v>-93.290068999999903</v>
      </c>
      <c r="M535" s="1">
        <v>44.973081000000001</v>
      </c>
      <c r="N535" s="1">
        <v>-93.290068999999903</v>
      </c>
      <c r="O535" s="1">
        <v>44.973081000000001</v>
      </c>
      <c r="P535" s="1">
        <v>21610</v>
      </c>
      <c r="Q535" s="9">
        <v>37418</v>
      </c>
      <c r="R535" s="9">
        <v>37418</v>
      </c>
      <c r="S535" s="1">
        <v>32508</v>
      </c>
      <c r="T535" s="1">
        <v>32508</v>
      </c>
      <c r="U535" s="1">
        <v>24858</v>
      </c>
      <c r="V535" s="1">
        <v>24858</v>
      </c>
      <c r="W535" s="1">
        <v>2</v>
      </c>
      <c r="X535" s="1">
        <v>2</v>
      </c>
      <c r="Y535" s="1">
        <v>4</v>
      </c>
      <c r="Z535" s="1">
        <v>2</v>
      </c>
      <c r="AA535" s="1">
        <v>2</v>
      </c>
      <c r="AB535" s="1">
        <v>67</v>
      </c>
      <c r="AC535" s="1">
        <v>1264</v>
      </c>
      <c r="AD535" s="1" t="s">
        <v>123</v>
      </c>
      <c r="AE535" s="1" t="b">
        <v>0</v>
      </c>
      <c r="AF535" s="1" t="s">
        <v>1511</v>
      </c>
      <c r="AG535" s="9" t="s">
        <v>244</v>
      </c>
      <c r="AH535" s="1" t="s">
        <v>550</v>
      </c>
      <c r="AI535" s="1" t="s">
        <v>1523</v>
      </c>
      <c r="AJ535" s="1" t="s">
        <v>135</v>
      </c>
      <c r="AK535" s="1" t="s">
        <v>250</v>
      </c>
      <c r="AL535" s="1" t="s">
        <v>110</v>
      </c>
      <c r="AM535" s="1" t="s">
        <v>753</v>
      </c>
      <c r="AN535" s="1" t="b">
        <v>0</v>
      </c>
      <c r="AO535" s="10" t="s">
        <v>1524</v>
      </c>
      <c r="AP535" s="1">
        <v>0</v>
      </c>
      <c r="AQ535" s="1">
        <v>0</v>
      </c>
      <c r="AR535" s="1">
        <v>0</v>
      </c>
      <c r="AS535" s="1">
        <v>0</v>
      </c>
      <c r="AT535" s="1">
        <v>0</v>
      </c>
      <c r="AU535" s="1">
        <v>0</v>
      </c>
      <c r="AV535" s="1">
        <v>0</v>
      </c>
      <c r="AW535" s="1">
        <v>0</v>
      </c>
      <c r="AX535" s="1">
        <v>0</v>
      </c>
      <c r="AY535" s="1">
        <v>0</v>
      </c>
      <c r="AZ535" s="1">
        <v>0</v>
      </c>
      <c r="BA535" s="1">
        <v>0</v>
      </c>
      <c r="BB535" s="1">
        <v>0</v>
      </c>
      <c r="BC535" s="1">
        <v>0</v>
      </c>
      <c r="BD535" s="1">
        <v>0</v>
      </c>
      <c r="BE535" s="1">
        <v>0</v>
      </c>
      <c r="BF535" s="1">
        <v>0</v>
      </c>
      <c r="BG535" s="1">
        <v>0</v>
      </c>
      <c r="BH535" s="1" t="b">
        <v>1</v>
      </c>
      <c r="BI535" s="1" t="b">
        <v>1</v>
      </c>
      <c r="BJ535" s="1">
        <v>11</v>
      </c>
      <c r="BK535" s="1" t="s">
        <v>117</v>
      </c>
      <c r="BL535" s="1">
        <v>253</v>
      </c>
      <c r="BM535" s="1">
        <v>253</v>
      </c>
      <c r="BN535" s="1">
        <v>0</v>
      </c>
      <c r="BO535" s="1" t="b">
        <v>0</v>
      </c>
    </row>
    <row r="536" spans="1:67" ht="15.75" customHeight="1">
      <c r="A536" s="1">
        <v>534</v>
      </c>
      <c r="B536" s="1">
        <v>212</v>
      </c>
      <c r="C536" s="1">
        <v>175227</v>
      </c>
      <c r="D536" s="1" t="s">
        <v>1505</v>
      </c>
      <c r="E536" s="1" t="s">
        <v>1506</v>
      </c>
      <c r="F536" s="1" t="s">
        <v>1507</v>
      </c>
      <c r="G536" s="1" t="s">
        <v>1508</v>
      </c>
      <c r="H536" s="1" t="s">
        <v>1509</v>
      </c>
      <c r="I536" s="1" t="s">
        <v>834</v>
      </c>
      <c r="J536" s="1" t="s">
        <v>835</v>
      </c>
      <c r="K536" s="8" t="s">
        <v>1510</v>
      </c>
      <c r="L536" s="1">
        <v>-93.290068999999903</v>
      </c>
      <c r="M536" s="1">
        <v>44.973081000000001</v>
      </c>
      <c r="N536" s="1">
        <v>-93.290068999999903</v>
      </c>
      <c r="O536" s="1">
        <v>44.973081000000001</v>
      </c>
      <c r="P536" s="1">
        <v>21610</v>
      </c>
      <c r="Q536" s="9">
        <v>37418</v>
      </c>
      <c r="R536" s="9">
        <v>37418</v>
      </c>
      <c r="S536" s="1">
        <v>32508</v>
      </c>
      <c r="T536" s="1">
        <v>32508</v>
      </c>
      <c r="U536" s="1">
        <v>24858</v>
      </c>
      <c r="V536" s="1">
        <v>24858</v>
      </c>
      <c r="W536" s="1">
        <v>2</v>
      </c>
      <c r="X536" s="1">
        <v>2</v>
      </c>
      <c r="Y536" s="1">
        <v>4</v>
      </c>
      <c r="Z536" s="1">
        <v>2</v>
      </c>
      <c r="AA536" s="1">
        <v>2</v>
      </c>
      <c r="AB536" s="1">
        <v>67</v>
      </c>
      <c r="AC536" s="1">
        <v>1264</v>
      </c>
      <c r="AD536" s="1" t="s">
        <v>123</v>
      </c>
      <c r="AE536" s="1" t="b">
        <v>0</v>
      </c>
      <c r="AF536" s="1" t="s">
        <v>1511</v>
      </c>
      <c r="AG536" s="9" t="s">
        <v>244</v>
      </c>
      <c r="AH536" s="1" t="s">
        <v>550</v>
      </c>
      <c r="AI536" s="1" t="s">
        <v>1525</v>
      </c>
      <c r="AJ536" s="1" t="s">
        <v>135</v>
      </c>
      <c r="AK536" s="1" t="s">
        <v>250</v>
      </c>
      <c r="AL536" s="1" t="s">
        <v>110</v>
      </c>
      <c r="AM536" s="1" t="s">
        <v>753</v>
      </c>
      <c r="AN536" s="1" t="b">
        <v>0</v>
      </c>
      <c r="AO536" s="10" t="s">
        <v>1526</v>
      </c>
      <c r="AP536" s="1">
        <v>0</v>
      </c>
      <c r="AQ536" s="1">
        <v>0</v>
      </c>
      <c r="AR536" s="1">
        <v>0</v>
      </c>
      <c r="AS536" s="1">
        <v>0</v>
      </c>
      <c r="AT536" s="1">
        <v>0</v>
      </c>
      <c r="AU536" s="1">
        <v>0</v>
      </c>
      <c r="AV536" s="1">
        <v>0</v>
      </c>
      <c r="AW536" s="1">
        <v>0</v>
      </c>
      <c r="AX536" s="1">
        <v>0</v>
      </c>
      <c r="AY536" s="1">
        <v>0</v>
      </c>
      <c r="AZ536" s="1">
        <v>0</v>
      </c>
      <c r="BA536" s="1">
        <v>0</v>
      </c>
      <c r="BB536" s="1">
        <v>0</v>
      </c>
      <c r="BC536" s="1">
        <v>0</v>
      </c>
      <c r="BD536" s="1">
        <v>0</v>
      </c>
      <c r="BE536" s="1">
        <v>0</v>
      </c>
      <c r="BF536" s="1">
        <v>0</v>
      </c>
      <c r="BG536" s="1">
        <v>0</v>
      </c>
      <c r="BH536" s="1" t="b">
        <v>1</v>
      </c>
      <c r="BI536" s="1" t="b">
        <v>1</v>
      </c>
      <c r="BJ536" s="1">
        <v>11</v>
      </c>
      <c r="BK536" s="1" t="s">
        <v>117</v>
      </c>
      <c r="BL536" s="1">
        <v>253</v>
      </c>
      <c r="BM536" s="1">
        <v>253</v>
      </c>
      <c r="BN536" s="1">
        <v>0</v>
      </c>
      <c r="BO536" s="1" t="b">
        <v>0</v>
      </c>
    </row>
    <row r="537" spans="1:67" ht="15.75" customHeight="1">
      <c r="A537" s="1">
        <v>535</v>
      </c>
      <c r="B537" s="1">
        <v>213</v>
      </c>
      <c r="C537" s="1">
        <v>175227</v>
      </c>
      <c r="D537" s="1" t="s">
        <v>1505</v>
      </c>
      <c r="E537" s="1" t="s">
        <v>1506</v>
      </c>
      <c r="F537" s="1" t="s">
        <v>1507</v>
      </c>
      <c r="G537" s="1" t="s">
        <v>1508</v>
      </c>
      <c r="H537" s="1" t="s">
        <v>1509</v>
      </c>
      <c r="I537" s="1" t="s">
        <v>834</v>
      </c>
      <c r="J537" s="1" t="s">
        <v>835</v>
      </c>
      <c r="K537" s="8" t="s">
        <v>1510</v>
      </c>
      <c r="L537" s="1">
        <v>-93.290068999999903</v>
      </c>
      <c r="M537" s="1">
        <v>44.973081000000001</v>
      </c>
      <c r="N537" s="1">
        <v>-93.290068999999903</v>
      </c>
      <c r="O537" s="1">
        <v>44.973081000000001</v>
      </c>
      <c r="P537" s="1">
        <v>21610</v>
      </c>
      <c r="Q537" s="9">
        <v>37418</v>
      </c>
      <c r="R537" s="9">
        <v>37418</v>
      </c>
      <c r="S537" s="1">
        <v>32508</v>
      </c>
      <c r="T537" s="1">
        <v>32508</v>
      </c>
      <c r="U537" s="1">
        <v>24858</v>
      </c>
      <c r="V537" s="1">
        <v>24858</v>
      </c>
      <c r="W537" s="1">
        <v>2</v>
      </c>
      <c r="X537" s="1">
        <v>2</v>
      </c>
      <c r="Y537" s="1">
        <v>4</v>
      </c>
      <c r="Z537" s="1">
        <v>2</v>
      </c>
      <c r="AA537" s="1">
        <v>2</v>
      </c>
      <c r="AB537" s="1">
        <v>67</v>
      </c>
      <c r="AC537" s="1">
        <v>1264</v>
      </c>
      <c r="AD537" s="1" t="s">
        <v>123</v>
      </c>
      <c r="AE537" s="1" t="b">
        <v>0</v>
      </c>
      <c r="AF537" s="1" t="s">
        <v>1511</v>
      </c>
      <c r="AG537" s="9" t="s">
        <v>244</v>
      </c>
      <c r="AH537" s="1" t="s">
        <v>550</v>
      </c>
      <c r="AI537" s="1" t="s">
        <v>1527</v>
      </c>
      <c r="AJ537" s="1" t="s">
        <v>135</v>
      </c>
      <c r="AK537" s="1" t="s">
        <v>250</v>
      </c>
      <c r="AL537" s="1" t="s">
        <v>110</v>
      </c>
      <c r="AM537" s="1" t="s">
        <v>100</v>
      </c>
      <c r="AN537" s="1" t="b">
        <v>0</v>
      </c>
      <c r="AO537" s="10" t="s">
        <v>1528</v>
      </c>
      <c r="AP537" s="1">
        <v>0</v>
      </c>
      <c r="AQ537" s="1">
        <v>0</v>
      </c>
      <c r="AR537" s="1">
        <v>0</v>
      </c>
      <c r="AS537" s="1">
        <v>0</v>
      </c>
      <c r="AT537" s="1">
        <v>0</v>
      </c>
      <c r="AU537" s="1">
        <v>0</v>
      </c>
      <c r="AV537" s="1">
        <v>0</v>
      </c>
      <c r="AW537" s="1">
        <v>0</v>
      </c>
      <c r="AX537" s="1">
        <v>0</v>
      </c>
      <c r="AY537" s="1">
        <v>0</v>
      </c>
      <c r="AZ537" s="1">
        <v>0</v>
      </c>
      <c r="BA537" s="1">
        <v>0</v>
      </c>
      <c r="BB537" s="1">
        <v>0</v>
      </c>
      <c r="BC537" s="1">
        <v>0</v>
      </c>
      <c r="BD537" s="1">
        <v>0</v>
      </c>
      <c r="BE537" s="1">
        <v>0</v>
      </c>
      <c r="BF537" s="1">
        <v>0</v>
      </c>
      <c r="BG537" s="1">
        <v>0</v>
      </c>
      <c r="BH537" s="1" t="b">
        <v>0</v>
      </c>
      <c r="BI537" s="1" t="b">
        <v>1</v>
      </c>
      <c r="BJ537" s="1">
        <v>11</v>
      </c>
      <c r="BK537" s="1" t="s">
        <v>117</v>
      </c>
      <c r="BL537" s="1">
        <v>253</v>
      </c>
      <c r="BM537" s="1">
        <v>253</v>
      </c>
      <c r="BN537" s="1">
        <v>0</v>
      </c>
      <c r="BO537" s="1" t="b">
        <v>0</v>
      </c>
    </row>
    <row r="538" spans="1:67" ht="15.75" customHeight="1">
      <c r="A538" s="1">
        <v>536</v>
      </c>
      <c r="B538" s="1">
        <v>214</v>
      </c>
      <c r="C538" s="1">
        <v>175227</v>
      </c>
      <c r="D538" s="1" t="s">
        <v>1505</v>
      </c>
      <c r="E538" s="1" t="s">
        <v>1506</v>
      </c>
      <c r="F538" s="1" t="s">
        <v>1507</v>
      </c>
      <c r="G538" s="1" t="s">
        <v>1508</v>
      </c>
      <c r="H538" s="1" t="s">
        <v>1509</v>
      </c>
      <c r="I538" s="1" t="s">
        <v>834</v>
      </c>
      <c r="J538" s="1" t="s">
        <v>835</v>
      </c>
      <c r="K538" s="8" t="s">
        <v>1510</v>
      </c>
      <c r="L538" s="1">
        <v>-93.290068999999903</v>
      </c>
      <c r="M538" s="1">
        <v>44.973081000000001</v>
      </c>
      <c r="N538" s="1">
        <v>-93.290068999999903</v>
      </c>
      <c r="O538" s="1">
        <v>44.973081000000001</v>
      </c>
      <c r="P538" s="1">
        <v>21610</v>
      </c>
      <c r="Q538" s="9">
        <v>37418</v>
      </c>
      <c r="R538" s="9">
        <v>37418</v>
      </c>
      <c r="S538" s="1">
        <v>32508</v>
      </c>
      <c r="T538" s="1">
        <v>32508</v>
      </c>
      <c r="U538" s="1">
        <v>24858</v>
      </c>
      <c r="V538" s="1">
        <v>24858</v>
      </c>
      <c r="W538" s="1">
        <v>2</v>
      </c>
      <c r="X538" s="1">
        <v>2</v>
      </c>
      <c r="Y538" s="1">
        <v>4</v>
      </c>
      <c r="Z538" s="1">
        <v>2</v>
      </c>
      <c r="AA538" s="1">
        <v>2</v>
      </c>
      <c r="AB538" s="1">
        <v>67</v>
      </c>
      <c r="AC538" s="1">
        <v>1264</v>
      </c>
      <c r="AD538" s="1" t="s">
        <v>123</v>
      </c>
      <c r="AE538" s="1" t="b">
        <v>0</v>
      </c>
      <c r="AF538" s="1" t="s">
        <v>1511</v>
      </c>
      <c r="AG538" s="9" t="s">
        <v>244</v>
      </c>
      <c r="AH538" s="1" t="s">
        <v>550</v>
      </c>
      <c r="AI538" s="1" t="s">
        <v>299</v>
      </c>
      <c r="AJ538" s="1" t="s">
        <v>135</v>
      </c>
      <c r="AK538" s="1" t="s">
        <v>83</v>
      </c>
      <c r="AL538" s="1" t="s">
        <v>36</v>
      </c>
      <c r="AM538" s="1" t="s">
        <v>100</v>
      </c>
      <c r="AN538" s="1" t="b">
        <v>0</v>
      </c>
      <c r="AO538" s="10" t="s">
        <v>1529</v>
      </c>
      <c r="AP538" s="1">
        <v>0</v>
      </c>
      <c r="AQ538" s="1">
        <v>0</v>
      </c>
      <c r="AR538" s="1">
        <v>0</v>
      </c>
      <c r="AS538" s="1">
        <v>0</v>
      </c>
      <c r="AT538" s="1">
        <v>0</v>
      </c>
      <c r="AU538" s="1">
        <v>0</v>
      </c>
      <c r="AV538" s="1">
        <v>0</v>
      </c>
      <c r="AW538" s="1">
        <v>0</v>
      </c>
      <c r="AX538" s="1">
        <v>0</v>
      </c>
      <c r="AY538" s="1">
        <v>0</v>
      </c>
      <c r="AZ538" s="1">
        <v>0</v>
      </c>
      <c r="BA538" s="1">
        <v>0</v>
      </c>
      <c r="BB538" s="1">
        <v>0</v>
      </c>
      <c r="BC538" s="1">
        <v>0</v>
      </c>
      <c r="BD538" s="1">
        <v>0</v>
      </c>
      <c r="BE538" s="1">
        <v>0</v>
      </c>
      <c r="BF538" s="1">
        <v>0</v>
      </c>
      <c r="BG538" s="1">
        <v>0</v>
      </c>
      <c r="BH538" s="1" t="b">
        <v>0</v>
      </c>
      <c r="BI538" s="1" t="b">
        <v>1</v>
      </c>
      <c r="BJ538" s="1">
        <v>11</v>
      </c>
      <c r="BK538" s="1" t="s">
        <v>117</v>
      </c>
      <c r="BL538" s="1">
        <v>253</v>
      </c>
      <c r="BM538" s="1">
        <v>253</v>
      </c>
      <c r="BN538" s="1">
        <v>0</v>
      </c>
      <c r="BO538" s="1" t="b">
        <v>0</v>
      </c>
    </row>
    <row r="539" spans="1:67" ht="15.75" customHeight="1">
      <c r="A539" s="1">
        <v>537</v>
      </c>
      <c r="B539" s="1">
        <v>215</v>
      </c>
      <c r="C539" s="1">
        <v>175227</v>
      </c>
      <c r="D539" s="1" t="s">
        <v>1505</v>
      </c>
      <c r="E539" s="1" t="s">
        <v>1506</v>
      </c>
      <c r="F539" s="1" t="s">
        <v>1507</v>
      </c>
      <c r="G539" s="1" t="s">
        <v>1508</v>
      </c>
      <c r="H539" s="1" t="s">
        <v>1509</v>
      </c>
      <c r="I539" s="1" t="s">
        <v>834</v>
      </c>
      <c r="J539" s="1" t="s">
        <v>835</v>
      </c>
      <c r="K539" s="8" t="s">
        <v>1510</v>
      </c>
      <c r="L539" s="1">
        <v>-93.290068999999903</v>
      </c>
      <c r="M539" s="1">
        <v>44.973081000000001</v>
      </c>
      <c r="N539" s="1">
        <v>-93.290068999999903</v>
      </c>
      <c r="O539" s="1">
        <v>44.973081000000001</v>
      </c>
      <c r="P539" s="1">
        <v>21610</v>
      </c>
      <c r="Q539" s="9">
        <v>37418</v>
      </c>
      <c r="R539" s="9">
        <v>37418</v>
      </c>
      <c r="S539" s="1">
        <v>32508</v>
      </c>
      <c r="T539" s="1">
        <v>32508</v>
      </c>
      <c r="U539" s="1">
        <v>24858</v>
      </c>
      <c r="V539" s="1">
        <v>24858</v>
      </c>
      <c r="W539" s="1">
        <v>2</v>
      </c>
      <c r="X539" s="1">
        <v>2</v>
      </c>
      <c r="Y539" s="1">
        <v>4</v>
      </c>
      <c r="Z539" s="1">
        <v>2</v>
      </c>
      <c r="AA539" s="1">
        <v>2</v>
      </c>
      <c r="AB539" s="1">
        <v>67</v>
      </c>
      <c r="AC539" s="1">
        <v>1264</v>
      </c>
      <c r="AD539" s="1" t="s">
        <v>123</v>
      </c>
      <c r="AE539" s="1" t="b">
        <v>0</v>
      </c>
      <c r="AF539" s="1" t="s">
        <v>1511</v>
      </c>
      <c r="AG539" s="9" t="s">
        <v>244</v>
      </c>
      <c r="AH539" s="1" t="s">
        <v>550</v>
      </c>
      <c r="AI539" s="1" t="s">
        <v>162</v>
      </c>
      <c r="AJ539" s="1" t="s">
        <v>109</v>
      </c>
      <c r="AK539" s="1" t="s">
        <v>83</v>
      </c>
      <c r="AL539" s="1" t="s">
        <v>36</v>
      </c>
      <c r="AM539" s="1" t="s">
        <v>144</v>
      </c>
      <c r="AN539" s="1" t="b">
        <v>0</v>
      </c>
      <c r="AO539" s="10" t="s">
        <v>1530</v>
      </c>
      <c r="AP539" s="1">
        <v>0</v>
      </c>
      <c r="AQ539" s="1">
        <v>0</v>
      </c>
      <c r="AR539" s="1">
        <v>0</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t="b">
        <v>1</v>
      </c>
      <c r="BI539" s="1" t="b">
        <v>1</v>
      </c>
      <c r="BJ539" s="1">
        <v>11</v>
      </c>
      <c r="BK539" s="1" t="s">
        <v>109</v>
      </c>
      <c r="BL539" s="1">
        <v>253</v>
      </c>
      <c r="BM539" s="1">
        <v>253</v>
      </c>
      <c r="BN539" s="1">
        <v>0</v>
      </c>
      <c r="BO539" s="1" t="b">
        <v>0</v>
      </c>
    </row>
    <row r="540" spans="1:67" ht="15.75" customHeight="1">
      <c r="A540" s="1">
        <v>538</v>
      </c>
      <c r="B540" s="1">
        <v>387</v>
      </c>
      <c r="C540" s="1">
        <v>173920</v>
      </c>
      <c r="D540" s="1" t="s">
        <v>1531</v>
      </c>
      <c r="E540" s="1" t="s">
        <v>1532</v>
      </c>
      <c r="F540" s="1" t="s">
        <v>1533</v>
      </c>
      <c r="G540" s="1" t="s">
        <v>1508</v>
      </c>
      <c r="H540" s="1">
        <v>56001</v>
      </c>
      <c r="I540" s="1" t="s">
        <v>834</v>
      </c>
      <c r="J540" s="1" t="s">
        <v>835</v>
      </c>
      <c r="K540" s="8" t="s">
        <v>1534</v>
      </c>
      <c r="L540" s="1">
        <v>-93.999449999999996</v>
      </c>
      <c r="M540" s="1">
        <v>44.146712000000001</v>
      </c>
      <c r="N540" s="1">
        <v>-93.999449999999996</v>
      </c>
      <c r="O540" s="1">
        <v>44.146712000000001</v>
      </c>
      <c r="P540" s="1">
        <v>8164</v>
      </c>
      <c r="Q540" s="1">
        <v>20226</v>
      </c>
      <c r="R540" s="1">
        <v>28278</v>
      </c>
      <c r="S540" s="1">
        <v>18844</v>
      </c>
      <c r="T540" s="1">
        <v>26896</v>
      </c>
      <c r="U540" s="1">
        <v>11716</v>
      </c>
      <c r="V540" s="1">
        <v>19768</v>
      </c>
      <c r="W540" s="1">
        <v>2</v>
      </c>
      <c r="X540" s="1">
        <v>2</v>
      </c>
      <c r="Y540" s="1">
        <v>4</v>
      </c>
      <c r="Z540" s="1">
        <v>1</v>
      </c>
      <c r="AA540" s="1">
        <v>1</v>
      </c>
      <c r="AB540" s="1">
        <v>62</v>
      </c>
      <c r="AC540" s="1">
        <v>13192</v>
      </c>
      <c r="AD540" s="1" t="s">
        <v>73</v>
      </c>
      <c r="AE540" s="1" t="b">
        <v>0</v>
      </c>
      <c r="AF540" s="1" t="s">
        <v>202</v>
      </c>
      <c r="AG540" s="1" t="s">
        <v>1535</v>
      </c>
      <c r="AH540" s="1" t="s">
        <v>204</v>
      </c>
      <c r="AI540" s="1" t="s">
        <v>1536</v>
      </c>
      <c r="AJ540" s="1" t="s">
        <v>78</v>
      </c>
      <c r="AK540" s="1" t="s">
        <v>79</v>
      </c>
      <c r="AL540" s="1" t="s">
        <v>36</v>
      </c>
      <c r="AM540" s="1" t="s">
        <v>80</v>
      </c>
      <c r="AN540" s="1" t="b">
        <v>0</v>
      </c>
      <c r="AO540" s="10" t="s">
        <v>1537</v>
      </c>
      <c r="AP540" s="1">
        <v>0</v>
      </c>
      <c r="AQ540" s="1">
        <v>0</v>
      </c>
      <c r="AR540" s="1">
        <v>0</v>
      </c>
      <c r="AS540" s="1">
        <v>0</v>
      </c>
      <c r="AT540" s="1">
        <v>0</v>
      </c>
      <c r="AU540" s="1">
        <v>0</v>
      </c>
      <c r="AV540" s="1">
        <v>0</v>
      </c>
      <c r="AW540" s="1">
        <v>0</v>
      </c>
      <c r="AX540" s="1">
        <v>0</v>
      </c>
      <c r="AY540" s="1">
        <v>0</v>
      </c>
      <c r="AZ540" s="1">
        <v>0</v>
      </c>
      <c r="BA540" s="1">
        <v>0</v>
      </c>
      <c r="BB540" s="1">
        <v>0</v>
      </c>
      <c r="BC540" s="1">
        <v>0</v>
      </c>
      <c r="BD540" s="1">
        <v>0</v>
      </c>
      <c r="BE540" s="1">
        <v>0</v>
      </c>
      <c r="BF540" s="1">
        <v>0</v>
      </c>
      <c r="BG540" s="1">
        <v>0</v>
      </c>
      <c r="BH540" s="1" t="b">
        <v>1</v>
      </c>
      <c r="BI540" s="1" t="b">
        <v>0</v>
      </c>
      <c r="BJ540" s="1">
        <v>2</v>
      </c>
      <c r="BK540" s="1" t="s">
        <v>78</v>
      </c>
      <c r="BL540" s="1">
        <v>253</v>
      </c>
      <c r="BM540" s="1">
        <v>253</v>
      </c>
      <c r="BN540" s="1">
        <v>0</v>
      </c>
      <c r="BO540" s="1" t="b">
        <v>0</v>
      </c>
    </row>
    <row r="541" spans="1:67" ht="15.75" customHeight="1">
      <c r="A541" s="1">
        <v>539</v>
      </c>
      <c r="B541" s="1">
        <v>388</v>
      </c>
      <c r="C541" s="1">
        <v>173920</v>
      </c>
      <c r="D541" s="1" t="s">
        <v>1531</v>
      </c>
      <c r="E541" s="1" t="s">
        <v>1532</v>
      </c>
      <c r="F541" s="1" t="s">
        <v>1533</v>
      </c>
      <c r="G541" s="1" t="s">
        <v>1508</v>
      </c>
      <c r="H541" s="1">
        <v>56001</v>
      </c>
      <c r="I541" s="1" t="s">
        <v>834</v>
      </c>
      <c r="J541" s="1" t="s">
        <v>835</v>
      </c>
      <c r="K541" s="8" t="s">
        <v>1534</v>
      </c>
      <c r="L541" s="1">
        <v>-93.999449999999996</v>
      </c>
      <c r="M541" s="1">
        <v>44.146712000000001</v>
      </c>
      <c r="N541" s="1">
        <v>-93.999449999999996</v>
      </c>
      <c r="O541" s="1">
        <v>44.146712000000001</v>
      </c>
      <c r="P541" s="1">
        <v>8164</v>
      </c>
      <c r="Q541" s="1">
        <v>20226</v>
      </c>
      <c r="R541" s="1">
        <v>28278</v>
      </c>
      <c r="S541" s="1">
        <v>18844</v>
      </c>
      <c r="T541" s="1">
        <v>26896</v>
      </c>
      <c r="U541" s="1">
        <v>11716</v>
      </c>
      <c r="V541" s="1">
        <v>19768</v>
      </c>
      <c r="W541" s="1">
        <v>2</v>
      </c>
      <c r="X541" s="1">
        <v>2</v>
      </c>
      <c r="Y541" s="1">
        <v>4</v>
      </c>
      <c r="Z541" s="1">
        <v>1</v>
      </c>
      <c r="AA541" s="1">
        <v>1</v>
      </c>
      <c r="AB541" s="1">
        <v>62</v>
      </c>
      <c r="AC541" s="1">
        <v>13192</v>
      </c>
      <c r="AD541" s="1" t="s">
        <v>73</v>
      </c>
      <c r="AE541" s="1" t="b">
        <v>0</v>
      </c>
      <c r="AF541" s="1" t="s">
        <v>202</v>
      </c>
      <c r="AG541" s="1" t="s">
        <v>1535</v>
      </c>
      <c r="AH541" s="1" t="s">
        <v>204</v>
      </c>
      <c r="AI541" s="1" t="s">
        <v>1538</v>
      </c>
      <c r="AJ541" s="1" t="s">
        <v>78</v>
      </c>
      <c r="AK541" s="1" t="s">
        <v>83</v>
      </c>
      <c r="AL541" s="1" t="s">
        <v>110</v>
      </c>
      <c r="AM541" s="1" t="s">
        <v>100</v>
      </c>
      <c r="AN541" s="1" t="b">
        <v>0</v>
      </c>
      <c r="AO541" s="10" t="s">
        <v>1539</v>
      </c>
      <c r="AP541" s="1">
        <v>0</v>
      </c>
      <c r="AQ541" s="1">
        <v>0</v>
      </c>
      <c r="AR541" s="1">
        <v>0</v>
      </c>
      <c r="AS541" s="1">
        <v>0</v>
      </c>
      <c r="AT541" s="1">
        <v>0</v>
      </c>
      <c r="AU541" s="1">
        <v>0</v>
      </c>
      <c r="AV541" s="1">
        <v>0</v>
      </c>
      <c r="AW541" s="1">
        <v>0</v>
      </c>
      <c r="AX541" s="1">
        <v>0</v>
      </c>
      <c r="AY541" s="1">
        <v>0</v>
      </c>
      <c r="AZ541" s="1">
        <v>0</v>
      </c>
      <c r="BA541" s="1">
        <v>0</v>
      </c>
      <c r="BB541" s="1">
        <v>0</v>
      </c>
      <c r="BC541" s="1">
        <v>0</v>
      </c>
      <c r="BD541" s="1">
        <v>0</v>
      </c>
      <c r="BE541" s="1">
        <v>0</v>
      </c>
      <c r="BF541" s="1">
        <v>0</v>
      </c>
      <c r="BG541" s="1">
        <v>0</v>
      </c>
      <c r="BH541" s="1" t="b">
        <v>0</v>
      </c>
      <c r="BI541" s="1" t="b">
        <v>0</v>
      </c>
      <c r="BJ541" s="1">
        <v>2</v>
      </c>
      <c r="BK541" s="1" t="s">
        <v>78</v>
      </c>
      <c r="BL541" s="1">
        <v>253</v>
      </c>
      <c r="BM541" s="1">
        <v>253</v>
      </c>
      <c r="BN541" s="1">
        <v>0</v>
      </c>
      <c r="BO541" s="1" t="b">
        <v>0</v>
      </c>
    </row>
    <row r="542" spans="1:67" ht="15.75" customHeight="1">
      <c r="A542" s="1">
        <v>540</v>
      </c>
      <c r="B542" s="1">
        <v>544</v>
      </c>
      <c r="C542" s="1">
        <v>174783</v>
      </c>
      <c r="D542" s="1" t="s">
        <v>1540</v>
      </c>
      <c r="E542" s="1" t="s">
        <v>1541</v>
      </c>
      <c r="F542" s="1" t="s">
        <v>1542</v>
      </c>
      <c r="G542" s="1" t="s">
        <v>1508</v>
      </c>
      <c r="H542" s="1" t="s">
        <v>1543</v>
      </c>
      <c r="I542" s="1" t="s">
        <v>834</v>
      </c>
      <c r="J542" s="1" t="s">
        <v>835</v>
      </c>
      <c r="K542" s="8" t="s">
        <v>1544</v>
      </c>
      <c r="L542" s="1">
        <v>-94.152999999999906</v>
      </c>
      <c r="M542" s="1">
        <v>45.552417999999903</v>
      </c>
      <c r="N542" s="1">
        <v>-94.152999999999906</v>
      </c>
      <c r="O542" s="1">
        <v>45.552417999999903</v>
      </c>
      <c r="P542" s="1">
        <v>8228</v>
      </c>
      <c r="Q542" s="1">
        <v>20686</v>
      </c>
      <c r="R542" s="1">
        <v>28920</v>
      </c>
      <c r="S542" s="1">
        <v>20686</v>
      </c>
      <c r="T542" s="1">
        <v>28920</v>
      </c>
      <c r="U542" s="1">
        <v>12128</v>
      </c>
      <c r="V542" s="1">
        <v>20362</v>
      </c>
      <c r="W542" s="1">
        <v>2</v>
      </c>
      <c r="X542" s="1">
        <v>2</v>
      </c>
      <c r="Y542" s="1">
        <v>4</v>
      </c>
      <c r="Z542" s="1">
        <v>1</v>
      </c>
      <c r="AA542" s="1">
        <v>1</v>
      </c>
      <c r="AB542" s="1">
        <v>85</v>
      </c>
      <c r="AC542" s="1">
        <v>13878</v>
      </c>
      <c r="AD542" s="1" t="s">
        <v>73</v>
      </c>
      <c r="AE542" s="1" t="b">
        <v>0</v>
      </c>
      <c r="AF542" s="1" t="s">
        <v>361</v>
      </c>
      <c r="AG542" s="1" t="s">
        <v>1545</v>
      </c>
      <c r="AH542" s="1" t="s">
        <v>204</v>
      </c>
      <c r="AI542" s="1" t="s">
        <v>1546</v>
      </c>
      <c r="AJ542" s="1" t="s">
        <v>78</v>
      </c>
      <c r="AK542" s="1" t="s">
        <v>83</v>
      </c>
      <c r="AL542" s="1" t="s">
        <v>36</v>
      </c>
      <c r="AM542" s="1" t="s">
        <v>100</v>
      </c>
      <c r="AN542" s="1" t="b">
        <v>0</v>
      </c>
      <c r="AO542" s="10" t="s">
        <v>1547</v>
      </c>
      <c r="AP542" s="1">
        <v>0</v>
      </c>
      <c r="AQ542" s="1">
        <v>0</v>
      </c>
      <c r="AR542" s="1">
        <v>0</v>
      </c>
      <c r="AS542" s="1">
        <v>0</v>
      </c>
      <c r="AT542" s="1">
        <v>0</v>
      </c>
      <c r="AU542" s="1">
        <v>0</v>
      </c>
      <c r="AV542" s="1">
        <v>0</v>
      </c>
      <c r="AW542" s="1">
        <v>0</v>
      </c>
      <c r="AX542" s="1">
        <v>0</v>
      </c>
      <c r="AY542" s="1">
        <v>0</v>
      </c>
      <c r="AZ542" s="1">
        <v>0</v>
      </c>
      <c r="BA542" s="1">
        <v>0</v>
      </c>
      <c r="BB542" s="1">
        <v>0</v>
      </c>
      <c r="BC542" s="1">
        <v>0</v>
      </c>
      <c r="BD542" s="1">
        <v>0</v>
      </c>
      <c r="BE542" s="1">
        <v>0</v>
      </c>
      <c r="BF542" s="1">
        <v>0</v>
      </c>
      <c r="BG542" s="1">
        <v>0</v>
      </c>
      <c r="BH542" s="1" t="b">
        <v>0</v>
      </c>
      <c r="BI542" s="1" t="b">
        <v>0</v>
      </c>
      <c r="BJ542" s="1">
        <v>1</v>
      </c>
      <c r="BK542" s="1" t="s">
        <v>78</v>
      </c>
      <c r="BL542" s="1">
        <v>253</v>
      </c>
      <c r="BM542" s="1">
        <v>253</v>
      </c>
      <c r="BN542" s="1">
        <v>0</v>
      </c>
      <c r="BO542" s="1" t="b">
        <v>0</v>
      </c>
    </row>
    <row r="543" spans="1:67" ht="15.75" customHeight="1">
      <c r="A543" s="1">
        <v>541</v>
      </c>
      <c r="B543" s="1">
        <v>896</v>
      </c>
      <c r="C543" s="1">
        <v>174066</v>
      </c>
      <c r="D543" s="1" t="s">
        <v>1548</v>
      </c>
      <c r="E543" s="1" t="s">
        <v>1549</v>
      </c>
      <c r="F543" s="1" t="s">
        <v>1507</v>
      </c>
      <c r="G543" s="1" t="s">
        <v>1508</v>
      </c>
      <c r="H543" s="1" t="s">
        <v>1550</v>
      </c>
      <c r="I543" s="1" t="s">
        <v>834</v>
      </c>
      <c r="J543" s="1" t="s">
        <v>835</v>
      </c>
      <c r="K543" s="8" t="s">
        <v>1551</v>
      </c>
      <c r="L543" s="1">
        <v>-93.235352000000006</v>
      </c>
      <c r="M543" s="1">
        <v>44.977885999999998</v>
      </c>
      <c r="N543" s="1">
        <v>-93.290068999999903</v>
      </c>
      <c r="O543" s="1">
        <v>44.973081000000001</v>
      </c>
      <c r="P543" s="1">
        <v>14417</v>
      </c>
      <c r="Q543" s="1">
        <v>27469</v>
      </c>
      <c r="R543" s="1">
        <v>39655</v>
      </c>
      <c r="S543" s="1">
        <v>27469</v>
      </c>
      <c r="T543" s="1">
        <v>39655</v>
      </c>
      <c r="U543" s="1">
        <v>17617</v>
      </c>
      <c r="V543" s="1">
        <v>29803</v>
      </c>
      <c r="W543" s="1">
        <v>2</v>
      </c>
      <c r="X543" s="1">
        <v>2</v>
      </c>
      <c r="Y543" s="1">
        <v>4</v>
      </c>
      <c r="Z543" s="1">
        <v>1</v>
      </c>
      <c r="AA543" s="1">
        <v>1</v>
      </c>
      <c r="AB543" s="1">
        <v>44</v>
      </c>
      <c r="AC543" s="1">
        <v>34870</v>
      </c>
      <c r="AD543" s="1" t="s">
        <v>73</v>
      </c>
      <c r="AE543" s="1" t="b">
        <v>1</v>
      </c>
      <c r="AF543" s="1" t="s">
        <v>739</v>
      </c>
      <c r="AG543" s="1" t="s">
        <v>245</v>
      </c>
      <c r="AH543" s="1" t="s">
        <v>159</v>
      </c>
      <c r="AI543" s="1" t="s">
        <v>681</v>
      </c>
      <c r="AJ543" s="1" t="s">
        <v>89</v>
      </c>
      <c r="AK543" s="1" t="s">
        <v>83</v>
      </c>
      <c r="AL543" s="1" t="s">
        <v>110</v>
      </c>
      <c r="AM543" s="1" t="s">
        <v>100</v>
      </c>
      <c r="AN543" s="1" t="b">
        <v>0</v>
      </c>
      <c r="AO543" s="10" t="s">
        <v>1552</v>
      </c>
      <c r="AP543" s="1">
        <v>0</v>
      </c>
      <c r="AQ543" s="1">
        <v>0</v>
      </c>
      <c r="AR543" s="1">
        <v>0</v>
      </c>
      <c r="AS543" s="1">
        <v>0</v>
      </c>
      <c r="AT543" s="1">
        <v>0</v>
      </c>
      <c r="AU543" s="1">
        <v>0</v>
      </c>
      <c r="AV543" s="1">
        <v>0</v>
      </c>
      <c r="AW543" s="1">
        <v>0</v>
      </c>
      <c r="AX543" s="1">
        <v>0</v>
      </c>
      <c r="AY543" s="1">
        <v>0</v>
      </c>
      <c r="AZ543" s="1">
        <v>0</v>
      </c>
      <c r="BA543" s="1">
        <v>0</v>
      </c>
      <c r="BB543" s="1">
        <v>0</v>
      </c>
      <c r="BC543" s="1">
        <v>0</v>
      </c>
      <c r="BD543" s="1">
        <v>0</v>
      </c>
      <c r="BE543" s="1">
        <v>0</v>
      </c>
      <c r="BF543" s="1">
        <v>0</v>
      </c>
      <c r="BG543" s="1">
        <v>0</v>
      </c>
      <c r="BH543" s="1" t="b">
        <v>0</v>
      </c>
      <c r="BI543" s="1" t="b">
        <v>1</v>
      </c>
      <c r="BJ543" s="1">
        <v>21</v>
      </c>
      <c r="BK543" s="1" t="s">
        <v>89</v>
      </c>
      <c r="BL543" s="1">
        <v>253</v>
      </c>
      <c r="BM543" s="1">
        <v>253</v>
      </c>
      <c r="BN543" s="1">
        <v>0</v>
      </c>
      <c r="BO543" s="1" t="b">
        <v>0</v>
      </c>
    </row>
    <row r="544" spans="1:67" ht="15.75" customHeight="1">
      <c r="A544" s="1">
        <v>542</v>
      </c>
      <c r="B544" s="1">
        <v>897</v>
      </c>
      <c r="C544" s="1">
        <v>174066</v>
      </c>
      <c r="D544" s="1" t="s">
        <v>1548</v>
      </c>
      <c r="E544" s="1" t="s">
        <v>1549</v>
      </c>
      <c r="F544" s="1" t="s">
        <v>1507</v>
      </c>
      <c r="G544" s="1" t="s">
        <v>1508</v>
      </c>
      <c r="H544" s="1" t="s">
        <v>1550</v>
      </c>
      <c r="I544" s="1" t="s">
        <v>834</v>
      </c>
      <c r="J544" s="1" t="s">
        <v>835</v>
      </c>
      <c r="K544" s="8" t="s">
        <v>1551</v>
      </c>
      <c r="L544" s="1">
        <v>-93.235352000000006</v>
      </c>
      <c r="M544" s="1">
        <v>44.977885999999998</v>
      </c>
      <c r="N544" s="1">
        <v>-93.290068999999903</v>
      </c>
      <c r="O544" s="1">
        <v>44.973081000000001</v>
      </c>
      <c r="P544" s="1">
        <v>14417</v>
      </c>
      <c r="Q544" s="1">
        <v>27469</v>
      </c>
      <c r="R544" s="1">
        <v>39655</v>
      </c>
      <c r="S544" s="1">
        <v>27469</v>
      </c>
      <c r="T544" s="1">
        <v>39655</v>
      </c>
      <c r="U544" s="1">
        <v>17617</v>
      </c>
      <c r="V544" s="1">
        <v>29803</v>
      </c>
      <c r="W544" s="1">
        <v>2</v>
      </c>
      <c r="X544" s="1">
        <v>2</v>
      </c>
      <c r="Y544" s="1">
        <v>4</v>
      </c>
      <c r="Z544" s="1">
        <v>1</v>
      </c>
      <c r="AA544" s="1">
        <v>1</v>
      </c>
      <c r="AB544" s="1">
        <v>44</v>
      </c>
      <c r="AC544" s="1">
        <v>34870</v>
      </c>
      <c r="AD544" s="1" t="s">
        <v>73</v>
      </c>
      <c r="AE544" s="1" t="b">
        <v>1</v>
      </c>
      <c r="AF544" s="1" t="s">
        <v>739</v>
      </c>
      <c r="AG544" s="1" t="s">
        <v>245</v>
      </c>
      <c r="AH544" s="1" t="s">
        <v>159</v>
      </c>
      <c r="AI544" s="1" t="s">
        <v>172</v>
      </c>
      <c r="AJ544" s="1" t="s">
        <v>89</v>
      </c>
      <c r="AK544" s="1" t="s">
        <v>79</v>
      </c>
      <c r="AL544" s="1" t="s">
        <v>36</v>
      </c>
      <c r="AM544" s="1" t="s">
        <v>92</v>
      </c>
      <c r="AN544" s="1" t="b">
        <v>0</v>
      </c>
      <c r="AO544" s="10" t="s">
        <v>1553</v>
      </c>
      <c r="AP544" s="1">
        <v>0</v>
      </c>
      <c r="AQ544" s="1">
        <v>0</v>
      </c>
      <c r="AR544" s="1">
        <v>3</v>
      </c>
      <c r="AS544" s="1">
        <v>1</v>
      </c>
      <c r="AT544" s="1">
        <v>0</v>
      </c>
      <c r="AU544" s="1">
        <v>0</v>
      </c>
      <c r="AV544" s="1">
        <v>0</v>
      </c>
      <c r="AW544" s="1">
        <v>0</v>
      </c>
      <c r="AX544" s="1">
        <v>0</v>
      </c>
      <c r="AY544" s="1">
        <v>0</v>
      </c>
      <c r="AZ544" s="1">
        <v>0</v>
      </c>
      <c r="BA544" s="1">
        <v>0</v>
      </c>
      <c r="BB544" s="1">
        <v>0</v>
      </c>
      <c r="BC544" s="1">
        <v>0</v>
      </c>
      <c r="BD544" s="1">
        <v>3</v>
      </c>
      <c r="BE544" s="1">
        <v>0</v>
      </c>
      <c r="BF544" s="1">
        <v>0</v>
      </c>
      <c r="BG544" s="1">
        <v>1</v>
      </c>
      <c r="BH544" s="1" t="b">
        <v>1</v>
      </c>
      <c r="BI544" s="1" t="b">
        <v>1</v>
      </c>
      <c r="BJ544" s="1">
        <v>21</v>
      </c>
      <c r="BK544" s="1" t="s">
        <v>89</v>
      </c>
      <c r="BL544" s="1">
        <v>253</v>
      </c>
      <c r="BM544" s="1">
        <v>253</v>
      </c>
      <c r="BN544" s="1">
        <v>4</v>
      </c>
      <c r="BO544" s="1" t="b">
        <v>1</v>
      </c>
    </row>
    <row r="545" spans="1:67" ht="15.75" customHeight="1">
      <c r="A545" s="1">
        <v>543</v>
      </c>
      <c r="B545" s="1">
        <v>898</v>
      </c>
      <c r="C545" s="1">
        <v>174066</v>
      </c>
      <c r="D545" s="1" t="s">
        <v>1548</v>
      </c>
      <c r="E545" s="1" t="s">
        <v>1549</v>
      </c>
      <c r="F545" s="1" t="s">
        <v>1507</v>
      </c>
      <c r="G545" s="1" t="s">
        <v>1508</v>
      </c>
      <c r="H545" s="1" t="s">
        <v>1550</v>
      </c>
      <c r="I545" s="1" t="s">
        <v>834</v>
      </c>
      <c r="J545" s="1" t="s">
        <v>835</v>
      </c>
      <c r="K545" s="8" t="s">
        <v>1551</v>
      </c>
      <c r="L545" s="1">
        <v>-93.235352000000006</v>
      </c>
      <c r="M545" s="1">
        <v>44.977885999999998</v>
      </c>
      <c r="N545" s="1">
        <v>-93.290068999999903</v>
      </c>
      <c r="O545" s="1">
        <v>44.973081000000001</v>
      </c>
      <c r="P545" s="1">
        <v>14417</v>
      </c>
      <c r="Q545" s="1">
        <v>27469</v>
      </c>
      <c r="R545" s="1">
        <v>39655</v>
      </c>
      <c r="S545" s="1">
        <v>27469</v>
      </c>
      <c r="T545" s="1">
        <v>39655</v>
      </c>
      <c r="U545" s="1">
        <v>17617</v>
      </c>
      <c r="V545" s="1">
        <v>29803</v>
      </c>
      <c r="W545" s="1">
        <v>2</v>
      </c>
      <c r="X545" s="1">
        <v>2</v>
      </c>
      <c r="Y545" s="1">
        <v>4</v>
      </c>
      <c r="Z545" s="1">
        <v>1</v>
      </c>
      <c r="AA545" s="1">
        <v>1</v>
      </c>
      <c r="AB545" s="1">
        <v>44</v>
      </c>
      <c r="AC545" s="1">
        <v>34870</v>
      </c>
      <c r="AD545" s="1" t="s">
        <v>73</v>
      </c>
      <c r="AE545" s="1" t="b">
        <v>1</v>
      </c>
      <c r="AF545" s="1" t="s">
        <v>739</v>
      </c>
      <c r="AG545" s="1" t="s">
        <v>245</v>
      </c>
      <c r="AH545" s="1" t="s">
        <v>159</v>
      </c>
      <c r="AI545" s="12" t="s">
        <v>1554</v>
      </c>
      <c r="AJ545" s="1" t="s">
        <v>89</v>
      </c>
      <c r="AK545" s="1" t="s">
        <v>79</v>
      </c>
      <c r="AL545" s="1" t="s">
        <v>206</v>
      </c>
      <c r="AM545" s="1" t="s">
        <v>100</v>
      </c>
      <c r="AN545" s="1" t="b">
        <v>0</v>
      </c>
      <c r="AO545" s="10" t="s">
        <v>1555</v>
      </c>
      <c r="AP545" s="1">
        <v>0</v>
      </c>
      <c r="AQ545" s="1">
        <v>0</v>
      </c>
      <c r="AR545" s="1">
        <v>1</v>
      </c>
      <c r="AS545" s="1">
        <v>0</v>
      </c>
      <c r="AT545" s="1">
        <v>0</v>
      </c>
      <c r="AU545" s="1">
        <v>0</v>
      </c>
      <c r="AV545" s="1">
        <v>0</v>
      </c>
      <c r="AW545" s="1">
        <v>0</v>
      </c>
      <c r="AX545" s="1">
        <v>0</v>
      </c>
      <c r="AY545" s="1">
        <v>0</v>
      </c>
      <c r="AZ545" s="1">
        <v>0</v>
      </c>
      <c r="BA545" s="1">
        <v>0</v>
      </c>
      <c r="BB545" s="1">
        <v>0</v>
      </c>
      <c r="BC545" s="1">
        <v>0</v>
      </c>
      <c r="BD545" s="1">
        <v>1</v>
      </c>
      <c r="BE545" s="1">
        <v>0</v>
      </c>
      <c r="BF545" s="1">
        <v>0</v>
      </c>
      <c r="BG545" s="1">
        <v>0</v>
      </c>
      <c r="BH545" s="1" t="b">
        <v>0</v>
      </c>
      <c r="BI545" s="1" t="b">
        <v>1</v>
      </c>
      <c r="BJ545" s="1">
        <v>21</v>
      </c>
      <c r="BK545" s="1" t="s">
        <v>89</v>
      </c>
      <c r="BL545" s="1">
        <v>253</v>
      </c>
      <c r="BM545" s="1">
        <v>253</v>
      </c>
      <c r="BN545" s="1">
        <v>1</v>
      </c>
      <c r="BO545" s="1" t="b">
        <v>1</v>
      </c>
    </row>
    <row r="546" spans="1:67" ht="21" customHeight="1">
      <c r="A546" s="1">
        <v>544</v>
      </c>
      <c r="B546" s="1">
        <v>899</v>
      </c>
      <c r="C546" s="1">
        <v>174066</v>
      </c>
      <c r="D546" s="1" t="s">
        <v>1548</v>
      </c>
      <c r="E546" s="1" t="s">
        <v>1549</v>
      </c>
      <c r="F546" s="1" t="s">
        <v>1507</v>
      </c>
      <c r="G546" s="1" t="s">
        <v>1508</v>
      </c>
      <c r="H546" s="1" t="s">
        <v>1550</v>
      </c>
      <c r="I546" s="1" t="s">
        <v>834</v>
      </c>
      <c r="J546" s="1" t="s">
        <v>835</v>
      </c>
      <c r="K546" s="8" t="s">
        <v>1551</v>
      </c>
      <c r="L546" s="1">
        <v>-93.235352000000006</v>
      </c>
      <c r="M546" s="1">
        <v>44.977885999999998</v>
      </c>
      <c r="N546" s="1">
        <v>-93.290068999999903</v>
      </c>
      <c r="O546" s="1">
        <v>44.973081000000001</v>
      </c>
      <c r="P546" s="1">
        <v>14417</v>
      </c>
      <c r="Q546" s="1">
        <v>27469</v>
      </c>
      <c r="R546" s="1">
        <v>39655</v>
      </c>
      <c r="S546" s="1">
        <v>27469</v>
      </c>
      <c r="T546" s="1">
        <v>39655</v>
      </c>
      <c r="U546" s="1">
        <v>17617</v>
      </c>
      <c r="V546" s="1">
        <v>29803</v>
      </c>
      <c r="W546" s="1">
        <v>2</v>
      </c>
      <c r="X546" s="1">
        <v>2</v>
      </c>
      <c r="Y546" s="1">
        <v>4</v>
      </c>
      <c r="Z546" s="1">
        <v>1</v>
      </c>
      <c r="AA546" s="1">
        <v>1</v>
      </c>
      <c r="AB546" s="1">
        <v>44</v>
      </c>
      <c r="AC546" s="1">
        <v>34870</v>
      </c>
      <c r="AD546" s="1" t="s">
        <v>73</v>
      </c>
      <c r="AE546" s="1" t="b">
        <v>1</v>
      </c>
      <c r="AF546" s="1" t="s">
        <v>739</v>
      </c>
      <c r="AG546" s="1" t="s">
        <v>245</v>
      </c>
      <c r="AH546" s="1" t="s">
        <v>159</v>
      </c>
      <c r="AI546" s="12" t="s">
        <v>1556</v>
      </c>
      <c r="AJ546" s="1" t="s">
        <v>89</v>
      </c>
      <c r="AK546" s="1" t="s">
        <v>79</v>
      </c>
      <c r="AL546" s="1" t="s">
        <v>206</v>
      </c>
      <c r="AM546" s="1" t="s">
        <v>100</v>
      </c>
      <c r="AN546" s="1" t="b">
        <v>0</v>
      </c>
      <c r="AO546" s="10" t="s">
        <v>1557</v>
      </c>
      <c r="AP546" s="1">
        <v>0</v>
      </c>
      <c r="AQ546" s="1">
        <v>0</v>
      </c>
      <c r="AR546" s="1">
        <v>1</v>
      </c>
      <c r="AS546" s="1">
        <v>0</v>
      </c>
      <c r="AT546" s="1">
        <v>0</v>
      </c>
      <c r="AU546" s="1">
        <v>0</v>
      </c>
      <c r="AV546" s="1">
        <v>0</v>
      </c>
      <c r="AW546" s="1">
        <v>0</v>
      </c>
      <c r="AX546" s="1">
        <v>0</v>
      </c>
      <c r="AY546" s="1">
        <v>0</v>
      </c>
      <c r="AZ546" s="1">
        <v>0</v>
      </c>
      <c r="BA546" s="1">
        <v>0</v>
      </c>
      <c r="BB546" s="1">
        <v>0</v>
      </c>
      <c r="BC546" s="1">
        <v>0</v>
      </c>
      <c r="BD546" s="1">
        <v>1</v>
      </c>
      <c r="BE546" s="1">
        <v>0</v>
      </c>
      <c r="BF546" s="1">
        <v>0</v>
      </c>
      <c r="BG546" s="1">
        <v>0</v>
      </c>
      <c r="BH546" s="1" t="b">
        <v>0</v>
      </c>
      <c r="BI546" s="1" t="b">
        <v>1</v>
      </c>
      <c r="BJ546" s="1">
        <v>21</v>
      </c>
      <c r="BK546" s="1" t="s">
        <v>89</v>
      </c>
      <c r="BL546" s="1">
        <v>253</v>
      </c>
      <c r="BM546" s="1">
        <v>253</v>
      </c>
      <c r="BN546" s="1">
        <v>1</v>
      </c>
      <c r="BO546" s="1" t="b">
        <v>1</v>
      </c>
    </row>
    <row r="547" spans="1:67" ht="15.75" customHeight="1">
      <c r="A547" s="1">
        <v>545</v>
      </c>
      <c r="B547" s="1">
        <v>900</v>
      </c>
      <c r="C547" s="1">
        <v>174066</v>
      </c>
      <c r="D547" s="1" t="s">
        <v>1548</v>
      </c>
      <c r="E547" s="1" t="s">
        <v>1549</v>
      </c>
      <c r="F547" s="1" t="s">
        <v>1507</v>
      </c>
      <c r="G547" s="1" t="s">
        <v>1508</v>
      </c>
      <c r="H547" s="1" t="s">
        <v>1550</v>
      </c>
      <c r="I547" s="1" t="s">
        <v>834</v>
      </c>
      <c r="J547" s="1" t="s">
        <v>835</v>
      </c>
      <c r="K547" s="8" t="s">
        <v>1551</v>
      </c>
      <c r="L547" s="1">
        <v>-93.235352000000006</v>
      </c>
      <c r="M547" s="1">
        <v>44.977885999999998</v>
      </c>
      <c r="N547" s="1">
        <v>-93.290068999999903</v>
      </c>
      <c r="O547" s="1">
        <v>44.973081000000001</v>
      </c>
      <c r="P547" s="1">
        <v>14417</v>
      </c>
      <c r="Q547" s="1">
        <v>27469</v>
      </c>
      <c r="R547" s="1">
        <v>39655</v>
      </c>
      <c r="S547" s="1">
        <v>27469</v>
      </c>
      <c r="T547" s="1">
        <v>39655</v>
      </c>
      <c r="U547" s="1">
        <v>17617</v>
      </c>
      <c r="V547" s="1">
        <v>29803</v>
      </c>
      <c r="W547" s="1">
        <v>2</v>
      </c>
      <c r="X547" s="1">
        <v>2</v>
      </c>
      <c r="Y547" s="1">
        <v>4</v>
      </c>
      <c r="Z547" s="1">
        <v>1</v>
      </c>
      <c r="AA547" s="1">
        <v>1</v>
      </c>
      <c r="AB547" s="1">
        <v>44</v>
      </c>
      <c r="AC547" s="1">
        <v>34870</v>
      </c>
      <c r="AD547" s="1" t="s">
        <v>73</v>
      </c>
      <c r="AE547" s="1" t="b">
        <v>1</v>
      </c>
      <c r="AF547" s="1" t="s">
        <v>739</v>
      </c>
      <c r="AG547" s="1" t="s">
        <v>245</v>
      </c>
      <c r="AH547" s="1" t="s">
        <v>159</v>
      </c>
      <c r="AI547" s="12" t="s">
        <v>1558</v>
      </c>
      <c r="AJ547" s="1" t="s">
        <v>89</v>
      </c>
      <c r="AK547" s="1" t="s">
        <v>79</v>
      </c>
      <c r="AL547" s="1" t="s">
        <v>206</v>
      </c>
      <c r="AM547" s="1" t="s">
        <v>100</v>
      </c>
      <c r="AN547" s="1" t="b">
        <v>0</v>
      </c>
      <c r="AO547" s="10" t="s">
        <v>1559</v>
      </c>
      <c r="AP547" s="1">
        <v>0</v>
      </c>
      <c r="AQ547" s="1">
        <v>0</v>
      </c>
      <c r="AR547" s="1">
        <v>1</v>
      </c>
      <c r="AS547" s="1">
        <v>0</v>
      </c>
      <c r="AT547" s="1">
        <v>0</v>
      </c>
      <c r="AU547" s="1">
        <v>0</v>
      </c>
      <c r="AV547" s="1">
        <v>0</v>
      </c>
      <c r="AW547" s="1">
        <v>0</v>
      </c>
      <c r="AX547" s="1">
        <v>0</v>
      </c>
      <c r="AY547" s="1">
        <v>0</v>
      </c>
      <c r="AZ547" s="1">
        <v>0</v>
      </c>
      <c r="BA547" s="1">
        <v>0</v>
      </c>
      <c r="BB547" s="1">
        <v>0</v>
      </c>
      <c r="BC547" s="1">
        <v>0</v>
      </c>
      <c r="BD547" s="1">
        <v>1</v>
      </c>
      <c r="BE547" s="1">
        <v>0</v>
      </c>
      <c r="BF547" s="1">
        <v>0</v>
      </c>
      <c r="BG547" s="1">
        <v>0</v>
      </c>
      <c r="BH547" s="1" t="b">
        <v>0</v>
      </c>
      <c r="BI547" s="1" t="b">
        <v>1</v>
      </c>
      <c r="BJ547" s="1">
        <v>21</v>
      </c>
      <c r="BK547" s="1" t="s">
        <v>89</v>
      </c>
      <c r="BL547" s="1">
        <v>253</v>
      </c>
      <c r="BM547" s="1">
        <v>253</v>
      </c>
      <c r="BN547" s="1">
        <v>1</v>
      </c>
      <c r="BO547" s="1" t="b">
        <v>1</v>
      </c>
    </row>
    <row r="548" spans="1:67" ht="15.75" customHeight="1">
      <c r="A548" s="1">
        <v>546</v>
      </c>
      <c r="B548" s="1">
        <v>901</v>
      </c>
      <c r="C548" s="1">
        <v>174066</v>
      </c>
      <c r="D548" s="1" t="s">
        <v>1548</v>
      </c>
      <c r="E548" s="1" t="s">
        <v>1549</v>
      </c>
      <c r="F548" s="1" t="s">
        <v>1507</v>
      </c>
      <c r="G548" s="1" t="s">
        <v>1508</v>
      </c>
      <c r="H548" s="1" t="s">
        <v>1550</v>
      </c>
      <c r="I548" s="1" t="s">
        <v>834</v>
      </c>
      <c r="J548" s="1" t="s">
        <v>835</v>
      </c>
      <c r="K548" s="8" t="s">
        <v>1551</v>
      </c>
      <c r="L548" s="1">
        <v>-93.235352000000006</v>
      </c>
      <c r="M548" s="1">
        <v>44.977885999999998</v>
      </c>
      <c r="N548" s="1">
        <v>-93.290068999999903</v>
      </c>
      <c r="O548" s="1">
        <v>44.973081000000001</v>
      </c>
      <c r="P548" s="1">
        <v>14417</v>
      </c>
      <c r="Q548" s="1">
        <v>27469</v>
      </c>
      <c r="R548" s="1">
        <v>39655</v>
      </c>
      <c r="S548" s="1">
        <v>27469</v>
      </c>
      <c r="T548" s="1">
        <v>39655</v>
      </c>
      <c r="U548" s="1">
        <v>17617</v>
      </c>
      <c r="V548" s="1">
        <v>29803</v>
      </c>
      <c r="W548" s="1">
        <v>2</v>
      </c>
      <c r="X548" s="1">
        <v>2</v>
      </c>
      <c r="Y548" s="1">
        <v>4</v>
      </c>
      <c r="Z548" s="1">
        <v>1</v>
      </c>
      <c r="AA548" s="1">
        <v>1</v>
      </c>
      <c r="AB548" s="1">
        <v>44</v>
      </c>
      <c r="AC548" s="1">
        <v>34870</v>
      </c>
      <c r="AD548" s="1" t="s">
        <v>73</v>
      </c>
      <c r="AE548" s="1" t="b">
        <v>1</v>
      </c>
      <c r="AF548" s="1" t="s">
        <v>739</v>
      </c>
      <c r="AG548" s="1" t="s">
        <v>245</v>
      </c>
      <c r="AH548" s="1" t="s">
        <v>159</v>
      </c>
      <c r="AI548" s="1" t="s">
        <v>1560</v>
      </c>
      <c r="AJ548" s="1" t="s">
        <v>224</v>
      </c>
      <c r="AK548" s="1" t="s">
        <v>79</v>
      </c>
      <c r="AL548" s="1" t="s">
        <v>36</v>
      </c>
      <c r="AM548" s="1" t="s">
        <v>100</v>
      </c>
      <c r="AN548" s="1" t="b">
        <v>0</v>
      </c>
      <c r="AO548" s="10" t="s">
        <v>1561</v>
      </c>
      <c r="AP548" s="1">
        <v>0</v>
      </c>
      <c r="AQ548" s="1">
        <v>0</v>
      </c>
      <c r="AR548" s="1">
        <v>0</v>
      </c>
      <c r="AS548" s="1">
        <v>0</v>
      </c>
      <c r="AT548" s="1">
        <v>0</v>
      </c>
      <c r="AU548" s="1">
        <v>0</v>
      </c>
      <c r="AV548" s="1">
        <v>0</v>
      </c>
      <c r="AW548" s="1">
        <v>0</v>
      </c>
      <c r="AX548" s="1">
        <v>0</v>
      </c>
      <c r="AY548" s="1">
        <v>0</v>
      </c>
      <c r="AZ548" s="1">
        <v>0</v>
      </c>
      <c r="BA548" s="1">
        <v>0</v>
      </c>
      <c r="BB548" s="1">
        <v>0</v>
      </c>
      <c r="BC548" s="1">
        <v>0</v>
      </c>
      <c r="BD548" s="1">
        <v>0</v>
      </c>
      <c r="BE548" s="1">
        <v>0</v>
      </c>
      <c r="BF548" s="1">
        <v>0</v>
      </c>
      <c r="BG548" s="1">
        <v>0</v>
      </c>
      <c r="BH548" s="1" t="b">
        <v>0</v>
      </c>
      <c r="BI548" s="1" t="b">
        <v>1</v>
      </c>
      <c r="BJ548" s="1">
        <v>21</v>
      </c>
      <c r="BK548" s="1" t="s">
        <v>117</v>
      </c>
      <c r="BL548" s="1">
        <v>253</v>
      </c>
      <c r="BM548" s="1">
        <v>253</v>
      </c>
      <c r="BN548" s="1">
        <v>0</v>
      </c>
      <c r="BO548" s="1" t="b">
        <v>0</v>
      </c>
    </row>
    <row r="549" spans="1:67" ht="15.75" customHeight="1">
      <c r="A549" s="1">
        <v>547</v>
      </c>
      <c r="B549" s="1">
        <v>902</v>
      </c>
      <c r="C549" s="1">
        <v>174066</v>
      </c>
      <c r="D549" s="1" t="s">
        <v>1548</v>
      </c>
      <c r="E549" s="1" t="s">
        <v>1549</v>
      </c>
      <c r="F549" s="1" t="s">
        <v>1507</v>
      </c>
      <c r="G549" s="1" t="s">
        <v>1508</v>
      </c>
      <c r="H549" s="1" t="s">
        <v>1550</v>
      </c>
      <c r="I549" s="1" t="s">
        <v>834</v>
      </c>
      <c r="J549" s="1" t="s">
        <v>835</v>
      </c>
      <c r="K549" s="8" t="s">
        <v>1551</v>
      </c>
      <c r="L549" s="1">
        <v>-93.235352000000006</v>
      </c>
      <c r="M549" s="1">
        <v>44.977885999999998</v>
      </c>
      <c r="N549" s="1">
        <v>-93.290068999999903</v>
      </c>
      <c r="O549" s="1">
        <v>44.973081000000001</v>
      </c>
      <c r="P549" s="1">
        <v>14417</v>
      </c>
      <c r="Q549" s="1">
        <v>27469</v>
      </c>
      <c r="R549" s="1">
        <v>39655</v>
      </c>
      <c r="S549" s="1">
        <v>27469</v>
      </c>
      <c r="T549" s="1">
        <v>39655</v>
      </c>
      <c r="U549" s="1">
        <v>17617</v>
      </c>
      <c r="V549" s="1">
        <v>29803</v>
      </c>
      <c r="W549" s="1">
        <v>2</v>
      </c>
      <c r="X549" s="1">
        <v>2</v>
      </c>
      <c r="Y549" s="1">
        <v>4</v>
      </c>
      <c r="Z549" s="1">
        <v>1</v>
      </c>
      <c r="AA549" s="1">
        <v>1</v>
      </c>
      <c r="AB549" s="1">
        <v>44</v>
      </c>
      <c r="AC549" s="1">
        <v>34870</v>
      </c>
      <c r="AD549" s="1" t="s">
        <v>73</v>
      </c>
      <c r="AE549" s="1" t="b">
        <v>1</v>
      </c>
      <c r="AF549" s="1" t="s">
        <v>739</v>
      </c>
      <c r="AG549" s="1" t="s">
        <v>109</v>
      </c>
      <c r="AH549" s="1" t="s">
        <v>159</v>
      </c>
      <c r="AI549" s="1" t="s">
        <v>849</v>
      </c>
      <c r="AJ549" s="1" t="s">
        <v>109</v>
      </c>
      <c r="AK549" s="1" t="s">
        <v>79</v>
      </c>
      <c r="AL549" s="1" t="s">
        <v>36</v>
      </c>
      <c r="AM549" s="1" t="s">
        <v>100</v>
      </c>
      <c r="AN549" s="1" t="b">
        <v>0</v>
      </c>
      <c r="AO549" s="1" t="s">
        <v>1562</v>
      </c>
      <c r="AP549" s="1">
        <v>0</v>
      </c>
      <c r="AQ549" s="1">
        <v>0</v>
      </c>
      <c r="AR549" s="1">
        <v>0</v>
      </c>
      <c r="AS549" s="1">
        <v>0</v>
      </c>
      <c r="AT549" s="1">
        <v>0</v>
      </c>
      <c r="AU549" s="1">
        <v>0</v>
      </c>
      <c r="AV549" s="1">
        <v>0</v>
      </c>
      <c r="AW549" s="1">
        <v>0</v>
      </c>
      <c r="AX549" s="1">
        <v>0</v>
      </c>
      <c r="AY549" s="1">
        <v>0</v>
      </c>
      <c r="AZ549" s="1">
        <v>0</v>
      </c>
      <c r="BA549" s="1">
        <v>0</v>
      </c>
      <c r="BB549" s="1">
        <v>0</v>
      </c>
      <c r="BC549" s="1">
        <v>0</v>
      </c>
      <c r="BD549" s="1">
        <v>0</v>
      </c>
      <c r="BE549" s="1">
        <v>0</v>
      </c>
      <c r="BF549" s="1">
        <v>0</v>
      </c>
      <c r="BG549" s="1">
        <v>0</v>
      </c>
      <c r="BH549" s="1" t="b">
        <v>0</v>
      </c>
      <c r="BI549" s="1" t="b">
        <v>1</v>
      </c>
      <c r="BJ549" s="1">
        <v>21</v>
      </c>
      <c r="BK549" s="1" t="s">
        <v>109</v>
      </c>
      <c r="BL549" s="1">
        <v>253</v>
      </c>
      <c r="BM549" s="1">
        <v>253</v>
      </c>
      <c r="BN549" s="1">
        <v>0</v>
      </c>
      <c r="BO549" s="1" t="b">
        <v>0</v>
      </c>
    </row>
    <row r="550" spans="1:67" ht="15.75" customHeight="1">
      <c r="A550" s="1">
        <v>548</v>
      </c>
      <c r="B550" s="1">
        <v>903</v>
      </c>
      <c r="C550" s="1">
        <v>174066</v>
      </c>
      <c r="D550" s="1" t="s">
        <v>1548</v>
      </c>
      <c r="E550" s="1" t="s">
        <v>1549</v>
      </c>
      <c r="F550" s="1" t="s">
        <v>1507</v>
      </c>
      <c r="G550" s="1" t="s">
        <v>1508</v>
      </c>
      <c r="H550" s="1" t="s">
        <v>1550</v>
      </c>
      <c r="I550" s="1" t="s">
        <v>834</v>
      </c>
      <c r="J550" s="1" t="s">
        <v>835</v>
      </c>
      <c r="K550" s="8" t="s">
        <v>1551</v>
      </c>
      <c r="L550" s="1">
        <v>-93.235352000000006</v>
      </c>
      <c r="M550" s="1">
        <v>44.977885999999998</v>
      </c>
      <c r="N550" s="1">
        <v>-93.290068999999903</v>
      </c>
      <c r="O550" s="1">
        <v>44.973081000000001</v>
      </c>
      <c r="P550" s="1">
        <v>14417</v>
      </c>
      <c r="Q550" s="1">
        <v>27469</v>
      </c>
      <c r="R550" s="1">
        <v>39655</v>
      </c>
      <c r="S550" s="1">
        <v>27469</v>
      </c>
      <c r="T550" s="1">
        <v>39655</v>
      </c>
      <c r="U550" s="1">
        <v>17617</v>
      </c>
      <c r="V550" s="1">
        <v>29803</v>
      </c>
      <c r="W550" s="1">
        <v>2</v>
      </c>
      <c r="X550" s="1">
        <v>2</v>
      </c>
      <c r="Y550" s="1">
        <v>4</v>
      </c>
      <c r="Z550" s="1">
        <v>1</v>
      </c>
      <c r="AA550" s="1">
        <v>1</v>
      </c>
      <c r="AB550" s="1">
        <v>44</v>
      </c>
      <c r="AC550" s="1">
        <v>34870</v>
      </c>
      <c r="AD550" s="1" t="s">
        <v>73</v>
      </c>
      <c r="AE550" s="1" t="b">
        <v>1</v>
      </c>
      <c r="AF550" s="1" t="s">
        <v>739</v>
      </c>
      <c r="AG550" s="1" t="s">
        <v>109</v>
      </c>
      <c r="AH550" s="1" t="s">
        <v>159</v>
      </c>
      <c r="AI550" s="1" t="s">
        <v>1563</v>
      </c>
      <c r="AJ550" s="1" t="s">
        <v>109</v>
      </c>
      <c r="AK550" s="1" t="s">
        <v>79</v>
      </c>
      <c r="AL550" s="1" t="s">
        <v>36</v>
      </c>
      <c r="AM550" s="1" t="s">
        <v>100</v>
      </c>
      <c r="AN550" s="1" t="b">
        <v>0</v>
      </c>
      <c r="AO550" s="10" t="s">
        <v>1564</v>
      </c>
      <c r="AP550" s="1">
        <v>0</v>
      </c>
      <c r="AQ550" s="1">
        <v>0</v>
      </c>
      <c r="AR550" s="1">
        <v>0</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t="b">
        <v>0</v>
      </c>
      <c r="BI550" s="1" t="b">
        <v>1</v>
      </c>
      <c r="BJ550" s="1">
        <v>21</v>
      </c>
      <c r="BK550" s="1" t="s">
        <v>109</v>
      </c>
      <c r="BL550" s="1">
        <v>253</v>
      </c>
      <c r="BM550" s="1">
        <v>253</v>
      </c>
      <c r="BN550" s="1">
        <v>0</v>
      </c>
      <c r="BO550" s="1" t="b">
        <v>0</v>
      </c>
    </row>
    <row r="551" spans="1:67" ht="15.75" customHeight="1">
      <c r="A551" s="1">
        <v>549</v>
      </c>
      <c r="B551" s="1">
        <v>904</v>
      </c>
      <c r="C551" s="1">
        <v>174066</v>
      </c>
      <c r="D551" s="1" t="s">
        <v>1548</v>
      </c>
      <c r="E551" s="1" t="s">
        <v>1549</v>
      </c>
      <c r="F551" s="1" t="s">
        <v>1507</v>
      </c>
      <c r="G551" s="1" t="s">
        <v>1508</v>
      </c>
      <c r="H551" s="1" t="s">
        <v>1550</v>
      </c>
      <c r="I551" s="1" t="s">
        <v>834</v>
      </c>
      <c r="J551" s="1" t="s">
        <v>835</v>
      </c>
      <c r="K551" s="8" t="s">
        <v>1551</v>
      </c>
      <c r="L551" s="1">
        <v>-93.235352000000006</v>
      </c>
      <c r="M551" s="1">
        <v>44.977885999999998</v>
      </c>
      <c r="N551" s="1">
        <v>-93.290068999999903</v>
      </c>
      <c r="O551" s="1">
        <v>44.973081000000001</v>
      </c>
      <c r="P551" s="1">
        <v>14417</v>
      </c>
      <c r="Q551" s="1">
        <v>27469</v>
      </c>
      <c r="R551" s="1">
        <v>39655</v>
      </c>
      <c r="S551" s="1">
        <v>27469</v>
      </c>
      <c r="T551" s="1">
        <v>39655</v>
      </c>
      <c r="U551" s="1">
        <v>17617</v>
      </c>
      <c r="V551" s="1">
        <v>29803</v>
      </c>
      <c r="W551" s="1">
        <v>2</v>
      </c>
      <c r="X551" s="1">
        <v>2</v>
      </c>
      <c r="Y551" s="1">
        <v>4</v>
      </c>
      <c r="Z551" s="1">
        <v>1</v>
      </c>
      <c r="AA551" s="1">
        <v>1</v>
      </c>
      <c r="AB551" s="1">
        <v>44</v>
      </c>
      <c r="AC551" s="1">
        <v>34870</v>
      </c>
      <c r="AD551" s="1" t="s">
        <v>73</v>
      </c>
      <c r="AE551" s="1" t="b">
        <v>1</v>
      </c>
      <c r="AF551" s="1" t="s">
        <v>739</v>
      </c>
      <c r="AG551" s="1" t="s">
        <v>109</v>
      </c>
      <c r="AH551" s="1" t="s">
        <v>159</v>
      </c>
      <c r="AI551" s="1" t="s">
        <v>696</v>
      </c>
      <c r="AJ551" s="1" t="s">
        <v>109</v>
      </c>
      <c r="AK551" s="1" t="s">
        <v>179</v>
      </c>
      <c r="AL551" s="12" t="s">
        <v>179</v>
      </c>
      <c r="AM551" s="1" t="s">
        <v>100</v>
      </c>
      <c r="AN551" s="1" t="b">
        <v>0</v>
      </c>
      <c r="AO551" s="10" t="s">
        <v>1564</v>
      </c>
      <c r="AP551" s="1">
        <v>0</v>
      </c>
      <c r="AQ551" s="1">
        <v>0</v>
      </c>
      <c r="AR551" s="1">
        <v>0</v>
      </c>
      <c r="AS551" s="1">
        <v>0</v>
      </c>
      <c r="AT551" s="1">
        <v>0</v>
      </c>
      <c r="AU551" s="1">
        <v>0</v>
      </c>
      <c r="AV551" s="1">
        <v>0</v>
      </c>
      <c r="AW551" s="1">
        <v>0</v>
      </c>
      <c r="AX551" s="1">
        <v>0</v>
      </c>
      <c r="AY551" s="1">
        <v>0</v>
      </c>
      <c r="AZ551" s="1">
        <v>0</v>
      </c>
      <c r="BA551" s="1">
        <v>0</v>
      </c>
      <c r="BB551" s="1">
        <v>0</v>
      </c>
      <c r="BC551" s="1">
        <v>0</v>
      </c>
      <c r="BD551" s="1">
        <v>0</v>
      </c>
      <c r="BE551" s="1">
        <v>0</v>
      </c>
      <c r="BF551" s="1">
        <v>0</v>
      </c>
      <c r="BG551" s="1">
        <v>0</v>
      </c>
      <c r="BH551" s="1" t="b">
        <v>0</v>
      </c>
      <c r="BI551" s="1" t="b">
        <v>1</v>
      </c>
      <c r="BJ551" s="1">
        <v>21</v>
      </c>
      <c r="BK551" s="1" t="s">
        <v>109</v>
      </c>
      <c r="BL551" s="1">
        <v>253</v>
      </c>
      <c r="BM551" s="1">
        <v>253</v>
      </c>
      <c r="BN551" s="1">
        <v>0</v>
      </c>
      <c r="BO551" s="1" t="b">
        <v>0</v>
      </c>
    </row>
    <row r="552" spans="1:6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5"/>
      <c r="AM552" s="1"/>
      <c r="AN552" s="1"/>
      <c r="AO552" s="16"/>
      <c r="AP552" s="1">
        <v>0</v>
      </c>
      <c r="AQ552" s="1">
        <v>0</v>
      </c>
      <c r="AR552" s="1">
        <v>0</v>
      </c>
      <c r="AS552" s="1">
        <v>0</v>
      </c>
      <c r="AT552" s="1">
        <v>0</v>
      </c>
      <c r="AU552" s="1">
        <v>0</v>
      </c>
      <c r="AV552" s="1">
        <v>0</v>
      </c>
      <c r="AW552" s="1">
        <v>0</v>
      </c>
      <c r="AX552" s="1">
        <v>0</v>
      </c>
      <c r="AY552" s="1">
        <v>0</v>
      </c>
      <c r="AZ552" s="1">
        <v>0</v>
      </c>
      <c r="BA552" s="1">
        <v>0</v>
      </c>
      <c r="BB552" s="1">
        <v>0</v>
      </c>
      <c r="BC552" s="1">
        <v>0</v>
      </c>
      <c r="BD552" s="1">
        <v>0</v>
      </c>
      <c r="BE552" s="1">
        <v>0</v>
      </c>
      <c r="BF552" s="1">
        <v>0</v>
      </c>
      <c r="BG552" s="1">
        <v>0</v>
      </c>
      <c r="BH552" s="1" t="b">
        <v>0</v>
      </c>
      <c r="BI552" s="1" t="b">
        <v>1</v>
      </c>
      <c r="BJ552" s="1">
        <v>21</v>
      </c>
      <c r="BK552" s="1" t="s">
        <v>78</v>
      </c>
      <c r="BL552" s="1">
        <v>253</v>
      </c>
      <c r="BM552" s="1">
        <v>253</v>
      </c>
      <c r="BN552" s="1">
        <v>0</v>
      </c>
      <c r="BO552" s="1" t="b">
        <v>0</v>
      </c>
    </row>
    <row r="553" spans="1:6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5"/>
      <c r="AM553" s="1"/>
      <c r="AN553" s="1"/>
      <c r="AO553" s="16"/>
      <c r="AP553" s="1">
        <v>0</v>
      </c>
      <c r="AQ553" s="1">
        <v>0</v>
      </c>
      <c r="AR553" s="1">
        <v>0</v>
      </c>
      <c r="AS553" s="1">
        <v>0</v>
      </c>
      <c r="AT553" s="1">
        <v>0</v>
      </c>
      <c r="AU553" s="1">
        <v>0</v>
      </c>
      <c r="AV553" s="1">
        <v>0</v>
      </c>
      <c r="AW553" s="1">
        <v>0</v>
      </c>
      <c r="AX553" s="1">
        <v>0</v>
      </c>
      <c r="AY553" s="1">
        <v>0</v>
      </c>
      <c r="AZ553" s="1">
        <v>0</v>
      </c>
      <c r="BA553" s="1">
        <v>0</v>
      </c>
      <c r="BB553" s="1">
        <v>0</v>
      </c>
      <c r="BC553" s="1">
        <v>0</v>
      </c>
      <c r="BD553" s="1">
        <v>0</v>
      </c>
      <c r="BE553" s="1">
        <v>0</v>
      </c>
      <c r="BF553" s="1">
        <v>0</v>
      </c>
      <c r="BG553" s="1">
        <v>0</v>
      </c>
      <c r="BH553" s="1" t="b">
        <v>0</v>
      </c>
      <c r="BI553" s="1" t="b">
        <v>1</v>
      </c>
      <c r="BJ553" s="1">
        <v>21</v>
      </c>
      <c r="BK553" s="1" t="s">
        <v>78</v>
      </c>
      <c r="BL553" s="1">
        <v>253</v>
      </c>
      <c r="BM553" s="1">
        <v>253</v>
      </c>
      <c r="BN553" s="1">
        <v>0</v>
      </c>
      <c r="BO553" s="1" t="b">
        <v>0</v>
      </c>
    </row>
    <row r="554" spans="1:67" ht="15.75" customHeight="1">
      <c r="A554" s="1">
        <v>552</v>
      </c>
      <c r="B554" s="1">
        <v>907</v>
      </c>
      <c r="C554" s="1">
        <v>174066</v>
      </c>
      <c r="D554" s="1" t="s">
        <v>1548</v>
      </c>
      <c r="E554" s="1" t="s">
        <v>1549</v>
      </c>
      <c r="F554" s="1" t="s">
        <v>1507</v>
      </c>
      <c r="G554" s="1" t="s">
        <v>1508</v>
      </c>
      <c r="H554" s="1" t="s">
        <v>1550</v>
      </c>
      <c r="I554" s="1" t="s">
        <v>834</v>
      </c>
      <c r="J554" s="1" t="s">
        <v>835</v>
      </c>
      <c r="K554" s="8" t="s">
        <v>1551</v>
      </c>
      <c r="L554" s="1">
        <v>-93.235352000000006</v>
      </c>
      <c r="M554" s="1">
        <v>44.977885999999998</v>
      </c>
      <c r="N554" s="1">
        <v>-93.290068999999903</v>
      </c>
      <c r="O554" s="1">
        <v>44.973081000000001</v>
      </c>
      <c r="P554" s="1">
        <v>14417</v>
      </c>
      <c r="Q554" s="1">
        <v>27469</v>
      </c>
      <c r="R554" s="1">
        <v>39655</v>
      </c>
      <c r="S554" s="1">
        <v>27469</v>
      </c>
      <c r="T554" s="1">
        <v>39655</v>
      </c>
      <c r="U554" s="1">
        <v>17617</v>
      </c>
      <c r="V554" s="1">
        <v>29803</v>
      </c>
      <c r="W554" s="1">
        <v>2</v>
      </c>
      <c r="X554" s="1">
        <v>2</v>
      </c>
      <c r="Y554" s="1">
        <v>4</v>
      </c>
      <c r="Z554" s="1">
        <v>1</v>
      </c>
      <c r="AA554" s="1">
        <v>1</v>
      </c>
      <c r="AB554" s="1">
        <v>44</v>
      </c>
      <c r="AC554" s="1">
        <v>34870</v>
      </c>
      <c r="AD554" s="1" t="s">
        <v>73</v>
      </c>
      <c r="AE554" s="1" t="b">
        <v>1</v>
      </c>
      <c r="AF554" s="1" t="s">
        <v>739</v>
      </c>
      <c r="AG554" s="1" t="s">
        <v>1565</v>
      </c>
      <c r="AH554" s="1" t="s">
        <v>159</v>
      </c>
      <c r="AI554" s="1" t="s">
        <v>1566</v>
      </c>
      <c r="AJ554" s="1" t="s">
        <v>78</v>
      </c>
      <c r="AK554" s="1" t="s">
        <v>179</v>
      </c>
      <c r="AL554" s="1" t="s">
        <v>179</v>
      </c>
      <c r="AM554" s="1" t="s">
        <v>100</v>
      </c>
      <c r="AN554" s="1" t="b">
        <v>0</v>
      </c>
      <c r="AO554" s="10" t="s">
        <v>1567</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t="b">
        <v>0</v>
      </c>
      <c r="BI554" s="1" t="b">
        <v>1</v>
      </c>
      <c r="BJ554" s="1">
        <v>21</v>
      </c>
      <c r="BK554" s="1" t="s">
        <v>78</v>
      </c>
      <c r="BL554" s="1">
        <v>253</v>
      </c>
      <c r="BM554" s="1">
        <v>253</v>
      </c>
      <c r="BN554" s="1">
        <v>0</v>
      </c>
      <c r="BO554" s="1" t="b">
        <v>0</v>
      </c>
    </row>
    <row r="555" spans="1:67" ht="15.75" customHeight="1">
      <c r="A555" s="1">
        <v>553</v>
      </c>
      <c r="B555" s="1">
        <v>908</v>
      </c>
      <c r="C555" s="1">
        <v>174066</v>
      </c>
      <c r="D555" s="1" t="s">
        <v>1548</v>
      </c>
      <c r="E555" s="1" t="s">
        <v>1549</v>
      </c>
      <c r="F555" s="1" t="s">
        <v>1507</v>
      </c>
      <c r="G555" s="1" t="s">
        <v>1508</v>
      </c>
      <c r="H555" s="1" t="s">
        <v>1550</v>
      </c>
      <c r="I555" s="1" t="s">
        <v>834</v>
      </c>
      <c r="J555" s="1" t="s">
        <v>835</v>
      </c>
      <c r="K555" s="8" t="s">
        <v>1551</v>
      </c>
      <c r="L555" s="1">
        <v>-93.235352000000006</v>
      </c>
      <c r="M555" s="1">
        <v>44.977885999999998</v>
      </c>
      <c r="N555" s="1">
        <v>-93.290068999999903</v>
      </c>
      <c r="O555" s="1">
        <v>44.973081000000001</v>
      </c>
      <c r="P555" s="1">
        <v>14417</v>
      </c>
      <c r="Q555" s="1">
        <v>27469</v>
      </c>
      <c r="R555" s="1">
        <v>39655</v>
      </c>
      <c r="S555" s="1">
        <v>27469</v>
      </c>
      <c r="T555" s="1">
        <v>39655</v>
      </c>
      <c r="U555" s="1">
        <v>17617</v>
      </c>
      <c r="V555" s="1">
        <v>29803</v>
      </c>
      <c r="W555" s="1">
        <v>2</v>
      </c>
      <c r="X555" s="1">
        <v>2</v>
      </c>
      <c r="Y555" s="1">
        <v>4</v>
      </c>
      <c r="Z555" s="1">
        <v>1</v>
      </c>
      <c r="AA555" s="1">
        <v>1</v>
      </c>
      <c r="AB555" s="1">
        <v>44</v>
      </c>
      <c r="AC555" s="1">
        <v>34870</v>
      </c>
      <c r="AD555" s="1" t="s">
        <v>73</v>
      </c>
      <c r="AE555" s="1" t="b">
        <v>1</v>
      </c>
      <c r="AF555" s="1" t="s">
        <v>739</v>
      </c>
      <c r="AG555" s="1" t="s">
        <v>94</v>
      </c>
      <c r="AH555" s="1" t="s">
        <v>159</v>
      </c>
      <c r="AI555" s="1" t="s">
        <v>95</v>
      </c>
      <c r="AJ555" s="1" t="s">
        <v>94</v>
      </c>
      <c r="AK555" s="1" t="s">
        <v>79</v>
      </c>
      <c r="AL555" s="1" t="s">
        <v>36</v>
      </c>
      <c r="AM555" s="1" t="s">
        <v>96</v>
      </c>
      <c r="AN555" s="1" t="b">
        <v>0</v>
      </c>
      <c r="AO555" s="10" t="s">
        <v>1568</v>
      </c>
      <c r="AP555" s="1">
        <v>1</v>
      </c>
      <c r="AQ555" s="1">
        <v>0</v>
      </c>
      <c r="AR555" s="1">
        <v>1</v>
      </c>
      <c r="AS555" s="1">
        <v>0</v>
      </c>
      <c r="AT555" s="1">
        <v>0</v>
      </c>
      <c r="AU555" s="1">
        <v>0</v>
      </c>
      <c r="AV555" s="1">
        <v>0</v>
      </c>
      <c r="AW555" s="1">
        <v>0</v>
      </c>
      <c r="AX555" s="1">
        <v>0</v>
      </c>
      <c r="AY555" s="1">
        <v>1</v>
      </c>
      <c r="AZ555" s="1">
        <v>0</v>
      </c>
      <c r="BA555" s="1">
        <v>0</v>
      </c>
      <c r="BB555" s="1">
        <v>1</v>
      </c>
      <c r="BC555" s="1">
        <v>0</v>
      </c>
      <c r="BD555" s="1">
        <v>0</v>
      </c>
      <c r="BE555" s="1">
        <v>0</v>
      </c>
      <c r="BF555" s="1">
        <v>0</v>
      </c>
      <c r="BG555" s="1">
        <v>0</v>
      </c>
      <c r="BH555" s="1" t="b">
        <v>1</v>
      </c>
      <c r="BI555" s="1" t="b">
        <v>1</v>
      </c>
      <c r="BJ555" s="1">
        <v>21</v>
      </c>
      <c r="BK555" s="1" t="s">
        <v>94</v>
      </c>
      <c r="BL555" s="1">
        <v>253</v>
      </c>
      <c r="BM555" s="1">
        <v>253</v>
      </c>
      <c r="BN555" s="1">
        <v>1</v>
      </c>
      <c r="BO555" s="1" t="b">
        <v>1</v>
      </c>
    </row>
    <row r="556" spans="1:67" ht="15.75" customHeight="1">
      <c r="A556" s="1">
        <v>554</v>
      </c>
      <c r="B556" s="1">
        <v>909</v>
      </c>
      <c r="C556" s="1">
        <v>174066</v>
      </c>
      <c r="D556" s="1" t="s">
        <v>1548</v>
      </c>
      <c r="E556" s="1" t="s">
        <v>1549</v>
      </c>
      <c r="F556" s="1" t="s">
        <v>1507</v>
      </c>
      <c r="G556" s="1" t="s">
        <v>1508</v>
      </c>
      <c r="H556" s="1" t="s">
        <v>1550</v>
      </c>
      <c r="I556" s="1" t="s">
        <v>834</v>
      </c>
      <c r="J556" s="1" t="s">
        <v>835</v>
      </c>
      <c r="K556" s="8" t="s">
        <v>1551</v>
      </c>
      <c r="L556" s="1">
        <v>-93.235352000000006</v>
      </c>
      <c r="M556" s="1">
        <v>44.977885999999998</v>
      </c>
      <c r="N556" s="1">
        <v>-93.290068999999903</v>
      </c>
      <c r="O556" s="1">
        <v>44.973081000000001</v>
      </c>
      <c r="P556" s="1">
        <v>14417</v>
      </c>
      <c r="Q556" s="1">
        <v>27469</v>
      </c>
      <c r="R556" s="1">
        <v>39655</v>
      </c>
      <c r="S556" s="1">
        <v>27469</v>
      </c>
      <c r="T556" s="1">
        <v>39655</v>
      </c>
      <c r="U556" s="1">
        <v>17617</v>
      </c>
      <c r="V556" s="1">
        <v>29803</v>
      </c>
      <c r="W556" s="1">
        <v>2</v>
      </c>
      <c r="X556" s="1">
        <v>2</v>
      </c>
      <c r="Y556" s="1">
        <v>4</v>
      </c>
      <c r="Z556" s="1">
        <v>1</v>
      </c>
      <c r="AA556" s="1">
        <v>1</v>
      </c>
      <c r="AB556" s="1">
        <v>44</v>
      </c>
      <c r="AC556" s="1">
        <v>34870</v>
      </c>
      <c r="AD556" s="1" t="s">
        <v>73</v>
      </c>
      <c r="AE556" s="1" t="b">
        <v>1</v>
      </c>
      <c r="AF556" s="1" t="s">
        <v>739</v>
      </c>
      <c r="AG556" s="1" t="s">
        <v>94</v>
      </c>
      <c r="AH556" s="1" t="s">
        <v>159</v>
      </c>
      <c r="AI556" s="1" t="s">
        <v>1569</v>
      </c>
      <c r="AJ556" s="1" t="s">
        <v>94</v>
      </c>
      <c r="AK556" s="1" t="s">
        <v>79</v>
      </c>
      <c r="AL556" s="1" t="s">
        <v>206</v>
      </c>
      <c r="AM556" s="1" t="s">
        <v>100</v>
      </c>
      <c r="AN556" s="1" t="b">
        <v>0</v>
      </c>
      <c r="AO556" s="10" t="s">
        <v>1570</v>
      </c>
      <c r="AP556" s="1">
        <v>0</v>
      </c>
      <c r="AQ556" s="1">
        <v>0</v>
      </c>
      <c r="AR556" s="1">
        <v>0</v>
      </c>
      <c r="AS556" s="1">
        <v>0</v>
      </c>
      <c r="AT556" s="1">
        <v>0</v>
      </c>
      <c r="AU556" s="1">
        <v>0</v>
      </c>
      <c r="AV556" s="1">
        <v>0</v>
      </c>
      <c r="AW556" s="1">
        <v>0</v>
      </c>
      <c r="AX556" s="1">
        <v>0</v>
      </c>
      <c r="AY556" s="1">
        <v>0</v>
      </c>
      <c r="AZ556" s="1">
        <v>0</v>
      </c>
      <c r="BA556" s="1">
        <v>0</v>
      </c>
      <c r="BB556" s="1">
        <v>0</v>
      </c>
      <c r="BC556" s="1">
        <v>0</v>
      </c>
      <c r="BD556" s="1">
        <v>0</v>
      </c>
      <c r="BE556" s="1">
        <v>0</v>
      </c>
      <c r="BF556" s="1">
        <v>0</v>
      </c>
      <c r="BG556" s="1">
        <v>0</v>
      </c>
      <c r="BH556" s="1" t="b">
        <v>0</v>
      </c>
      <c r="BI556" s="1" t="b">
        <v>1</v>
      </c>
      <c r="BJ556" s="1">
        <v>21</v>
      </c>
      <c r="BK556" s="1" t="s">
        <v>94</v>
      </c>
      <c r="BL556" s="1">
        <v>253</v>
      </c>
      <c r="BM556" s="1">
        <v>253</v>
      </c>
      <c r="BN556" s="1">
        <v>0</v>
      </c>
      <c r="BO556" s="1" t="b">
        <v>0</v>
      </c>
    </row>
    <row r="557" spans="1:67" ht="15.75" customHeight="1">
      <c r="A557" s="1">
        <v>555</v>
      </c>
      <c r="B557" s="1">
        <v>910</v>
      </c>
      <c r="C557" s="1">
        <v>174066</v>
      </c>
      <c r="D557" s="1" t="s">
        <v>1548</v>
      </c>
      <c r="E557" s="1" t="s">
        <v>1549</v>
      </c>
      <c r="F557" s="1" t="s">
        <v>1507</v>
      </c>
      <c r="G557" s="1" t="s">
        <v>1508</v>
      </c>
      <c r="H557" s="1" t="s">
        <v>1550</v>
      </c>
      <c r="I557" s="1" t="s">
        <v>834</v>
      </c>
      <c r="J557" s="1" t="s">
        <v>835</v>
      </c>
      <c r="K557" s="8" t="s">
        <v>1551</v>
      </c>
      <c r="L557" s="1">
        <v>-93.235352000000006</v>
      </c>
      <c r="M557" s="1">
        <v>44.977885999999998</v>
      </c>
      <c r="N557" s="1">
        <v>-93.290068999999903</v>
      </c>
      <c r="O557" s="1">
        <v>44.973081000000001</v>
      </c>
      <c r="P557" s="1">
        <v>14417</v>
      </c>
      <c r="Q557" s="1">
        <v>27469</v>
      </c>
      <c r="R557" s="1">
        <v>39655</v>
      </c>
      <c r="S557" s="1">
        <v>27469</v>
      </c>
      <c r="T557" s="1">
        <v>39655</v>
      </c>
      <c r="U557" s="1">
        <v>17617</v>
      </c>
      <c r="V557" s="1">
        <v>29803</v>
      </c>
      <c r="W557" s="1">
        <v>2</v>
      </c>
      <c r="X557" s="1">
        <v>2</v>
      </c>
      <c r="Y557" s="1">
        <v>4</v>
      </c>
      <c r="Z557" s="1">
        <v>1</v>
      </c>
      <c r="AA557" s="1">
        <v>1</v>
      </c>
      <c r="AB557" s="1">
        <v>44</v>
      </c>
      <c r="AC557" s="1">
        <v>34870</v>
      </c>
      <c r="AD557" s="1" t="s">
        <v>73</v>
      </c>
      <c r="AE557" s="1" t="b">
        <v>1</v>
      </c>
      <c r="AF557" s="12" t="s">
        <v>1571</v>
      </c>
      <c r="AG557" s="9" t="s">
        <v>244</v>
      </c>
      <c r="AH557" s="1" t="s">
        <v>320</v>
      </c>
      <c r="AI557" s="1" t="s">
        <v>1572</v>
      </c>
      <c r="AJ557" s="1" t="s">
        <v>320</v>
      </c>
      <c r="AK557" s="13" t="s">
        <v>225</v>
      </c>
      <c r="AL557" s="12" t="s">
        <v>225</v>
      </c>
      <c r="AM557" s="1" t="s">
        <v>100</v>
      </c>
      <c r="AN557" s="1" t="b">
        <v>0</v>
      </c>
      <c r="AO557" s="10" t="s">
        <v>1573</v>
      </c>
      <c r="AP557" s="1">
        <v>0</v>
      </c>
      <c r="AQ557" s="1">
        <v>0</v>
      </c>
      <c r="AR557" s="1">
        <v>0</v>
      </c>
      <c r="AS557" s="1">
        <v>0</v>
      </c>
      <c r="AT557" s="1">
        <v>0</v>
      </c>
      <c r="AU557" s="1">
        <v>0</v>
      </c>
      <c r="AV557" s="1">
        <v>0</v>
      </c>
      <c r="AW557" s="1">
        <v>0</v>
      </c>
      <c r="AX557" s="1">
        <v>0</v>
      </c>
      <c r="AY557" s="1">
        <v>0</v>
      </c>
      <c r="AZ557" s="1">
        <v>0</v>
      </c>
      <c r="BA557" s="1">
        <v>0</v>
      </c>
      <c r="BB557" s="1">
        <v>0</v>
      </c>
      <c r="BC557" s="1">
        <v>0</v>
      </c>
      <c r="BD557" s="1">
        <v>0</v>
      </c>
      <c r="BE557" s="1">
        <v>0</v>
      </c>
      <c r="BF557" s="1">
        <v>0</v>
      </c>
      <c r="BG557" s="1">
        <v>0</v>
      </c>
      <c r="BH557" s="1" t="b">
        <v>0</v>
      </c>
      <c r="BI557" s="1" t="b">
        <v>1</v>
      </c>
      <c r="BJ557" s="1">
        <v>21</v>
      </c>
      <c r="BK557" s="1" t="s">
        <v>117</v>
      </c>
      <c r="BL557" s="1">
        <v>253</v>
      </c>
      <c r="BM557" s="1">
        <v>253</v>
      </c>
      <c r="BN557" s="1">
        <v>0</v>
      </c>
      <c r="BO557" s="1" t="b">
        <v>0</v>
      </c>
    </row>
    <row r="558" spans="1:6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9"/>
      <c r="AL558" s="1"/>
      <c r="AM558" s="1"/>
      <c r="AN558" s="1"/>
      <c r="AO558" s="16"/>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ht="15.75" customHeight="1">
      <c r="A559" s="1">
        <v>557</v>
      </c>
      <c r="B559" s="1">
        <v>912</v>
      </c>
      <c r="C559" s="1">
        <v>174066</v>
      </c>
      <c r="D559" s="1" t="s">
        <v>1548</v>
      </c>
      <c r="E559" s="1" t="s">
        <v>1549</v>
      </c>
      <c r="F559" s="1" t="s">
        <v>1507</v>
      </c>
      <c r="G559" s="1" t="s">
        <v>1508</v>
      </c>
      <c r="H559" s="1" t="s">
        <v>1550</v>
      </c>
      <c r="I559" s="1" t="s">
        <v>834</v>
      </c>
      <c r="J559" s="1" t="s">
        <v>835</v>
      </c>
      <c r="K559" s="8" t="s">
        <v>1551</v>
      </c>
      <c r="L559" s="1">
        <v>-93.235352000000006</v>
      </c>
      <c r="M559" s="1">
        <v>44.977885999999998</v>
      </c>
      <c r="N559" s="1">
        <v>-93.290068999999903</v>
      </c>
      <c r="O559" s="1">
        <v>44.973081000000001</v>
      </c>
      <c r="P559" s="1">
        <v>14417</v>
      </c>
      <c r="Q559" s="1">
        <v>27469</v>
      </c>
      <c r="R559" s="1">
        <v>39655</v>
      </c>
      <c r="S559" s="1">
        <v>27469</v>
      </c>
      <c r="T559" s="1">
        <v>39655</v>
      </c>
      <c r="U559" s="1">
        <v>17617</v>
      </c>
      <c r="V559" s="1">
        <v>29803</v>
      </c>
      <c r="W559" s="1">
        <v>2</v>
      </c>
      <c r="X559" s="1">
        <v>2</v>
      </c>
      <c r="Y559" s="1">
        <v>4</v>
      </c>
      <c r="Z559" s="1">
        <v>1</v>
      </c>
      <c r="AA559" s="1">
        <v>1</v>
      </c>
      <c r="AB559" s="1">
        <v>44</v>
      </c>
      <c r="AC559" s="1">
        <v>34870</v>
      </c>
      <c r="AD559" s="1" t="s">
        <v>73</v>
      </c>
      <c r="AE559" s="1" t="b">
        <v>1</v>
      </c>
      <c r="AF559" s="1" t="s">
        <v>739</v>
      </c>
      <c r="AG559" s="1" t="s">
        <v>1574</v>
      </c>
      <c r="AH559" s="1" t="s">
        <v>159</v>
      </c>
      <c r="AI559" s="1" t="s">
        <v>1575</v>
      </c>
      <c r="AJ559" s="1" t="s">
        <v>320</v>
      </c>
      <c r="AK559" s="1" t="s">
        <v>79</v>
      </c>
      <c r="AL559" s="1" t="s">
        <v>206</v>
      </c>
      <c r="AM559" s="1" t="s">
        <v>100</v>
      </c>
      <c r="AN559" s="1" t="b">
        <v>0</v>
      </c>
      <c r="AO559" s="10" t="s">
        <v>1576</v>
      </c>
      <c r="AP559" s="1">
        <v>0</v>
      </c>
      <c r="AQ559" s="1">
        <v>0</v>
      </c>
      <c r="AR559" s="1">
        <v>0</v>
      </c>
      <c r="AS559" s="1">
        <v>0</v>
      </c>
      <c r="AT559" s="1">
        <v>0</v>
      </c>
      <c r="AU559" s="1">
        <v>0</v>
      </c>
      <c r="AV559" s="1">
        <v>0</v>
      </c>
      <c r="AW559" s="1">
        <v>0</v>
      </c>
      <c r="AX559" s="1">
        <v>0</v>
      </c>
      <c r="AY559" s="1">
        <v>0</v>
      </c>
      <c r="AZ559" s="1">
        <v>0</v>
      </c>
      <c r="BA559" s="1">
        <v>0</v>
      </c>
      <c r="BB559" s="1">
        <v>0</v>
      </c>
      <c r="BC559" s="1">
        <v>0</v>
      </c>
      <c r="BD559" s="1">
        <v>0</v>
      </c>
      <c r="BE559" s="1">
        <v>0</v>
      </c>
      <c r="BF559" s="1">
        <v>0</v>
      </c>
      <c r="BG559" s="1">
        <v>0</v>
      </c>
      <c r="BH559" s="1" t="b">
        <v>0</v>
      </c>
      <c r="BI559" s="1" t="b">
        <v>1</v>
      </c>
      <c r="BJ559" s="1">
        <v>21</v>
      </c>
      <c r="BK559" s="1" t="s">
        <v>117</v>
      </c>
      <c r="BL559" s="1">
        <v>253</v>
      </c>
      <c r="BM559" s="1">
        <v>253</v>
      </c>
      <c r="BN559" s="1">
        <v>0</v>
      </c>
      <c r="BO559" s="1" t="b">
        <v>0</v>
      </c>
    </row>
    <row r="560" spans="1:67" ht="15.75" customHeight="1">
      <c r="A560" s="1">
        <v>558</v>
      </c>
      <c r="B560" s="1">
        <v>913</v>
      </c>
      <c r="C560" s="1">
        <v>174066</v>
      </c>
      <c r="D560" s="1" t="s">
        <v>1548</v>
      </c>
      <c r="E560" s="1" t="s">
        <v>1549</v>
      </c>
      <c r="F560" s="1" t="s">
        <v>1507</v>
      </c>
      <c r="G560" s="1" t="s">
        <v>1508</v>
      </c>
      <c r="H560" s="1" t="s">
        <v>1550</v>
      </c>
      <c r="I560" s="1" t="s">
        <v>834</v>
      </c>
      <c r="J560" s="1" t="s">
        <v>835</v>
      </c>
      <c r="K560" s="8" t="s">
        <v>1551</v>
      </c>
      <c r="L560" s="1">
        <v>-93.235352000000006</v>
      </c>
      <c r="M560" s="1">
        <v>44.977885999999998</v>
      </c>
      <c r="N560" s="1">
        <v>-93.290068999999903</v>
      </c>
      <c r="O560" s="1">
        <v>44.973081000000001</v>
      </c>
      <c r="P560" s="1">
        <v>14417</v>
      </c>
      <c r="Q560" s="1">
        <v>27469</v>
      </c>
      <c r="R560" s="1">
        <v>39655</v>
      </c>
      <c r="S560" s="1">
        <v>27469</v>
      </c>
      <c r="T560" s="1">
        <v>39655</v>
      </c>
      <c r="U560" s="1">
        <v>17617</v>
      </c>
      <c r="V560" s="1">
        <v>29803</v>
      </c>
      <c r="W560" s="1">
        <v>2</v>
      </c>
      <c r="X560" s="1">
        <v>2</v>
      </c>
      <c r="Y560" s="1">
        <v>4</v>
      </c>
      <c r="Z560" s="1">
        <v>1</v>
      </c>
      <c r="AA560" s="1">
        <v>1</v>
      </c>
      <c r="AB560" s="1">
        <v>44</v>
      </c>
      <c r="AC560" s="1">
        <v>34870</v>
      </c>
      <c r="AD560" s="1" t="s">
        <v>73</v>
      </c>
      <c r="AE560" s="1" t="b">
        <v>1</v>
      </c>
      <c r="AF560" s="1" t="s">
        <v>739</v>
      </c>
      <c r="AG560" s="1" t="s">
        <v>1574</v>
      </c>
      <c r="AH560" s="1" t="s">
        <v>159</v>
      </c>
      <c r="AI560" s="1" t="s">
        <v>1577</v>
      </c>
      <c r="AJ560" s="1" t="s">
        <v>320</v>
      </c>
      <c r="AK560" s="1" t="s">
        <v>79</v>
      </c>
      <c r="AL560" s="1" t="s">
        <v>179</v>
      </c>
      <c r="AM560" s="1" t="s">
        <v>100</v>
      </c>
      <c r="AN560" s="1" t="b">
        <v>0</v>
      </c>
      <c r="AO560" s="10" t="s">
        <v>1576</v>
      </c>
      <c r="AP560" s="1">
        <v>0</v>
      </c>
      <c r="AQ560" s="1">
        <v>0</v>
      </c>
      <c r="AR560" s="1">
        <v>0</v>
      </c>
      <c r="AS560" s="1">
        <v>0</v>
      </c>
      <c r="AT560" s="1">
        <v>0</v>
      </c>
      <c r="AU560" s="1">
        <v>0</v>
      </c>
      <c r="AV560" s="1">
        <v>0</v>
      </c>
      <c r="AW560" s="1">
        <v>0</v>
      </c>
      <c r="AX560" s="1">
        <v>0</v>
      </c>
      <c r="AY560" s="1">
        <v>0</v>
      </c>
      <c r="AZ560" s="1">
        <v>0</v>
      </c>
      <c r="BA560" s="1">
        <v>0</v>
      </c>
      <c r="BB560" s="1">
        <v>0</v>
      </c>
      <c r="BC560" s="1">
        <v>0</v>
      </c>
      <c r="BD560" s="1">
        <v>0</v>
      </c>
      <c r="BE560" s="1">
        <v>0</v>
      </c>
      <c r="BF560" s="1">
        <v>0</v>
      </c>
      <c r="BG560" s="1">
        <v>0</v>
      </c>
      <c r="BH560" s="1" t="b">
        <v>0</v>
      </c>
      <c r="BI560" s="1" t="b">
        <v>1</v>
      </c>
      <c r="BJ560" s="1">
        <v>21</v>
      </c>
      <c r="BK560" s="1" t="s">
        <v>117</v>
      </c>
      <c r="BL560" s="1">
        <v>253</v>
      </c>
      <c r="BM560" s="1">
        <v>253</v>
      </c>
      <c r="BN560" s="1">
        <v>0</v>
      </c>
      <c r="BO560" s="1" t="b">
        <v>0</v>
      </c>
    </row>
    <row r="561" spans="1:67" ht="15.75" customHeight="1">
      <c r="A561" s="1">
        <v>559</v>
      </c>
      <c r="B561" s="1">
        <v>914</v>
      </c>
      <c r="C561" s="1">
        <v>174066</v>
      </c>
      <c r="D561" s="1" t="s">
        <v>1548</v>
      </c>
      <c r="E561" s="1" t="s">
        <v>1549</v>
      </c>
      <c r="F561" s="1" t="s">
        <v>1507</v>
      </c>
      <c r="G561" s="1" t="s">
        <v>1508</v>
      </c>
      <c r="H561" s="1" t="s">
        <v>1550</v>
      </c>
      <c r="I561" s="1" t="s">
        <v>834</v>
      </c>
      <c r="J561" s="1" t="s">
        <v>835</v>
      </c>
      <c r="K561" s="8" t="s">
        <v>1551</v>
      </c>
      <c r="L561" s="1">
        <v>-93.235352000000006</v>
      </c>
      <c r="M561" s="1">
        <v>44.977885999999998</v>
      </c>
      <c r="N561" s="1">
        <v>-93.290068999999903</v>
      </c>
      <c r="O561" s="1">
        <v>44.973081000000001</v>
      </c>
      <c r="P561" s="1">
        <v>14417</v>
      </c>
      <c r="Q561" s="1">
        <v>27469</v>
      </c>
      <c r="R561" s="1">
        <v>39655</v>
      </c>
      <c r="S561" s="1">
        <v>27469</v>
      </c>
      <c r="T561" s="1">
        <v>39655</v>
      </c>
      <c r="U561" s="1">
        <v>17617</v>
      </c>
      <c r="V561" s="1">
        <v>29803</v>
      </c>
      <c r="W561" s="1">
        <v>2</v>
      </c>
      <c r="X561" s="1">
        <v>2</v>
      </c>
      <c r="Y561" s="1">
        <v>4</v>
      </c>
      <c r="Z561" s="1">
        <v>1</v>
      </c>
      <c r="AA561" s="1">
        <v>1</v>
      </c>
      <c r="AB561" s="1">
        <v>44</v>
      </c>
      <c r="AC561" s="1">
        <v>34870</v>
      </c>
      <c r="AD561" s="1" t="s">
        <v>73</v>
      </c>
      <c r="AE561" s="1" t="b">
        <v>1</v>
      </c>
      <c r="AF561" s="1" t="s">
        <v>739</v>
      </c>
      <c r="AG561" s="1" t="s">
        <v>94</v>
      </c>
      <c r="AH561" s="1" t="s">
        <v>159</v>
      </c>
      <c r="AI561" s="12" t="s">
        <v>194</v>
      </c>
      <c r="AJ561" s="1" t="s">
        <v>94</v>
      </c>
      <c r="AK561" s="1" t="s">
        <v>83</v>
      </c>
      <c r="AL561" s="1" t="s">
        <v>110</v>
      </c>
      <c r="AM561" s="1" t="s">
        <v>100</v>
      </c>
      <c r="AN561" s="1" t="b">
        <v>0</v>
      </c>
      <c r="AO561" s="10" t="s">
        <v>1578</v>
      </c>
      <c r="AP561" s="1">
        <v>1</v>
      </c>
      <c r="AQ561" s="1">
        <v>0</v>
      </c>
      <c r="AR561" s="1">
        <v>0</v>
      </c>
      <c r="AS561" s="1">
        <v>0</v>
      </c>
      <c r="AT561" s="1">
        <v>0</v>
      </c>
      <c r="AU561" s="1">
        <v>0</v>
      </c>
      <c r="AV561" s="1">
        <v>0</v>
      </c>
      <c r="AW561" s="1">
        <v>0</v>
      </c>
      <c r="AX561" s="1">
        <v>0</v>
      </c>
      <c r="AY561" s="1">
        <v>0</v>
      </c>
      <c r="AZ561" s="1">
        <v>0</v>
      </c>
      <c r="BA561" s="1">
        <v>0</v>
      </c>
      <c r="BB561" s="1">
        <v>0</v>
      </c>
      <c r="BC561" s="1">
        <v>0</v>
      </c>
      <c r="BD561" s="1">
        <v>1</v>
      </c>
      <c r="BE561" s="1">
        <v>0</v>
      </c>
      <c r="BF561" s="1">
        <v>0</v>
      </c>
      <c r="BG561" s="1">
        <v>0</v>
      </c>
      <c r="BH561" s="1" t="b">
        <v>0</v>
      </c>
      <c r="BI561" s="1" t="b">
        <v>1</v>
      </c>
      <c r="BJ561" s="1">
        <v>21</v>
      </c>
      <c r="BK561" s="1" t="s">
        <v>94</v>
      </c>
      <c r="BL561" s="1">
        <v>253</v>
      </c>
      <c r="BM561" s="1">
        <v>253</v>
      </c>
      <c r="BN561" s="1">
        <v>0</v>
      </c>
      <c r="BO561" s="1" t="b">
        <v>0</v>
      </c>
    </row>
    <row r="562" spans="1:67" ht="15.75" customHeight="1">
      <c r="A562" s="1">
        <v>560</v>
      </c>
      <c r="B562" s="1">
        <v>915</v>
      </c>
      <c r="C562" s="1">
        <v>174066</v>
      </c>
      <c r="D562" s="1" t="s">
        <v>1548</v>
      </c>
      <c r="E562" s="1" t="s">
        <v>1549</v>
      </c>
      <c r="F562" s="1" t="s">
        <v>1507</v>
      </c>
      <c r="G562" s="1" t="s">
        <v>1508</v>
      </c>
      <c r="H562" s="1" t="s">
        <v>1550</v>
      </c>
      <c r="I562" s="1" t="s">
        <v>834</v>
      </c>
      <c r="J562" s="1" t="s">
        <v>835</v>
      </c>
      <c r="K562" s="8" t="s">
        <v>1551</v>
      </c>
      <c r="L562" s="1">
        <v>-93.235352000000006</v>
      </c>
      <c r="M562" s="1">
        <v>44.977885999999998</v>
      </c>
      <c r="N562" s="1">
        <v>-93.290068999999903</v>
      </c>
      <c r="O562" s="1">
        <v>44.973081000000001</v>
      </c>
      <c r="P562" s="1">
        <v>14417</v>
      </c>
      <c r="Q562" s="1">
        <v>27469</v>
      </c>
      <c r="R562" s="1">
        <v>39655</v>
      </c>
      <c r="S562" s="1">
        <v>27469</v>
      </c>
      <c r="T562" s="1">
        <v>39655</v>
      </c>
      <c r="U562" s="1">
        <v>17617</v>
      </c>
      <c r="V562" s="1">
        <v>29803</v>
      </c>
      <c r="W562" s="1">
        <v>2</v>
      </c>
      <c r="X562" s="1">
        <v>2</v>
      </c>
      <c r="Y562" s="1">
        <v>4</v>
      </c>
      <c r="Z562" s="1">
        <v>1</v>
      </c>
      <c r="AA562" s="1">
        <v>1</v>
      </c>
      <c r="AB562" s="1">
        <v>44</v>
      </c>
      <c r="AC562" s="1">
        <v>34870</v>
      </c>
      <c r="AD562" s="1" t="s">
        <v>73</v>
      </c>
      <c r="AE562" s="1" t="b">
        <v>1</v>
      </c>
      <c r="AF562" s="1" t="s">
        <v>739</v>
      </c>
      <c r="AG562" s="1" t="s">
        <v>245</v>
      </c>
      <c r="AH562" s="1" t="s">
        <v>159</v>
      </c>
      <c r="AI562" s="1" t="s">
        <v>532</v>
      </c>
      <c r="AJ562" s="1" t="s">
        <v>89</v>
      </c>
      <c r="AK562" s="1" t="s">
        <v>83</v>
      </c>
      <c r="AL562" s="1" t="s">
        <v>110</v>
      </c>
      <c r="AM562" s="1" t="s">
        <v>100</v>
      </c>
      <c r="AN562" s="1" t="b">
        <v>0</v>
      </c>
      <c r="AO562" s="10" t="s">
        <v>1579</v>
      </c>
      <c r="AP562" s="1">
        <v>0</v>
      </c>
      <c r="AQ562" s="1">
        <v>0</v>
      </c>
      <c r="AR562" s="1">
        <v>0</v>
      </c>
      <c r="AS562" s="1">
        <v>0</v>
      </c>
      <c r="AT562" s="1">
        <v>0</v>
      </c>
      <c r="AU562" s="1">
        <v>0</v>
      </c>
      <c r="AV562" s="1">
        <v>0</v>
      </c>
      <c r="AW562" s="1">
        <v>0</v>
      </c>
      <c r="AX562" s="1">
        <v>0</v>
      </c>
      <c r="AY562" s="1">
        <v>0</v>
      </c>
      <c r="AZ562" s="1">
        <v>0</v>
      </c>
      <c r="BA562" s="1">
        <v>0</v>
      </c>
      <c r="BB562" s="1">
        <v>0</v>
      </c>
      <c r="BC562" s="1">
        <v>0</v>
      </c>
      <c r="BD562" s="1">
        <v>0</v>
      </c>
      <c r="BE562" s="1">
        <v>0</v>
      </c>
      <c r="BF562" s="1">
        <v>0</v>
      </c>
      <c r="BG562" s="1">
        <v>0</v>
      </c>
      <c r="BH562" s="1" t="b">
        <v>0</v>
      </c>
      <c r="BI562" s="1" t="b">
        <v>1</v>
      </c>
      <c r="BJ562" s="1">
        <v>21</v>
      </c>
      <c r="BK562" s="1" t="s">
        <v>89</v>
      </c>
      <c r="BL562" s="1">
        <v>253</v>
      </c>
      <c r="BM562" s="1">
        <v>253</v>
      </c>
      <c r="BN562" s="1">
        <v>0</v>
      </c>
      <c r="BO562" s="1" t="b">
        <v>0</v>
      </c>
    </row>
    <row r="563" spans="1:67" ht="15.75" customHeight="1">
      <c r="A563" s="1">
        <v>561</v>
      </c>
      <c r="B563" s="1">
        <v>916</v>
      </c>
      <c r="C563" s="1">
        <v>174066</v>
      </c>
      <c r="D563" s="1" t="s">
        <v>1548</v>
      </c>
      <c r="E563" s="1" t="s">
        <v>1549</v>
      </c>
      <c r="F563" s="1" t="s">
        <v>1507</v>
      </c>
      <c r="G563" s="1" t="s">
        <v>1508</v>
      </c>
      <c r="H563" s="1" t="s">
        <v>1550</v>
      </c>
      <c r="I563" s="1" t="s">
        <v>834</v>
      </c>
      <c r="J563" s="1" t="s">
        <v>835</v>
      </c>
      <c r="K563" s="8" t="s">
        <v>1551</v>
      </c>
      <c r="L563" s="1">
        <v>-93.235352000000006</v>
      </c>
      <c r="M563" s="1">
        <v>44.977885999999998</v>
      </c>
      <c r="N563" s="1">
        <v>-93.290068999999903</v>
      </c>
      <c r="O563" s="1">
        <v>44.973081000000001</v>
      </c>
      <c r="P563" s="1">
        <v>14417</v>
      </c>
      <c r="Q563" s="1">
        <v>27469</v>
      </c>
      <c r="R563" s="1">
        <v>39655</v>
      </c>
      <c r="S563" s="1">
        <v>27469</v>
      </c>
      <c r="T563" s="1">
        <v>39655</v>
      </c>
      <c r="U563" s="1">
        <v>17617</v>
      </c>
      <c r="V563" s="1">
        <v>29803</v>
      </c>
      <c r="W563" s="1">
        <v>2</v>
      </c>
      <c r="X563" s="1">
        <v>2</v>
      </c>
      <c r="Y563" s="1">
        <v>4</v>
      </c>
      <c r="Z563" s="1">
        <v>1</v>
      </c>
      <c r="AA563" s="1">
        <v>1</v>
      </c>
      <c r="AB563" s="1">
        <v>44</v>
      </c>
      <c r="AC563" s="1">
        <v>34870</v>
      </c>
      <c r="AD563" s="1" t="s">
        <v>73</v>
      </c>
      <c r="AE563" s="1" t="b">
        <v>1</v>
      </c>
      <c r="AF563" s="1" t="s">
        <v>739</v>
      </c>
      <c r="AG563" s="1" t="s">
        <v>109</v>
      </c>
      <c r="AH563" s="1" t="s">
        <v>159</v>
      </c>
      <c r="AI563" s="1" t="s">
        <v>162</v>
      </c>
      <c r="AJ563" s="1" t="s">
        <v>109</v>
      </c>
      <c r="AK563" s="1" t="s">
        <v>83</v>
      </c>
      <c r="AL563" s="1" t="s">
        <v>36</v>
      </c>
      <c r="AM563" s="1" t="s">
        <v>144</v>
      </c>
      <c r="AN563" s="1" t="b">
        <v>0</v>
      </c>
      <c r="AO563" s="10" t="s">
        <v>1580</v>
      </c>
      <c r="AP563" s="1">
        <v>0</v>
      </c>
      <c r="AQ563" s="1">
        <v>0</v>
      </c>
      <c r="AR563" s="1">
        <v>0</v>
      </c>
      <c r="AS563" s="1">
        <v>0</v>
      </c>
      <c r="AT563" s="1">
        <v>0</v>
      </c>
      <c r="AU563" s="1">
        <v>0</v>
      </c>
      <c r="AV563" s="1">
        <v>0</v>
      </c>
      <c r="AW563" s="1">
        <v>0</v>
      </c>
      <c r="AX563" s="1">
        <v>0</v>
      </c>
      <c r="AY563" s="1">
        <v>0</v>
      </c>
      <c r="AZ563" s="1">
        <v>0</v>
      </c>
      <c r="BA563" s="1">
        <v>0</v>
      </c>
      <c r="BB563" s="1">
        <v>0</v>
      </c>
      <c r="BC563" s="1">
        <v>0</v>
      </c>
      <c r="BD563" s="1">
        <v>0</v>
      </c>
      <c r="BE563" s="1">
        <v>0</v>
      </c>
      <c r="BF563" s="1">
        <v>0</v>
      </c>
      <c r="BG563" s="1">
        <v>0</v>
      </c>
      <c r="BH563" s="1" t="b">
        <v>1</v>
      </c>
      <c r="BI563" s="1" t="b">
        <v>1</v>
      </c>
      <c r="BJ563" s="1">
        <v>21</v>
      </c>
      <c r="BK563" s="1" t="s">
        <v>109</v>
      </c>
      <c r="BL563" s="1">
        <v>253</v>
      </c>
      <c r="BM563" s="1">
        <v>253</v>
      </c>
      <c r="BN563" s="1">
        <v>0</v>
      </c>
      <c r="BO563" s="1" t="b">
        <v>0</v>
      </c>
    </row>
    <row r="564" spans="1:67" ht="15.75" customHeight="1">
      <c r="A564" s="1">
        <v>562</v>
      </c>
      <c r="B564" s="1">
        <v>203</v>
      </c>
      <c r="C564" s="1">
        <v>177214</v>
      </c>
      <c r="D564" s="1" t="s">
        <v>1581</v>
      </c>
      <c r="E564" s="1" t="s">
        <v>1582</v>
      </c>
      <c r="F564" s="1" t="s">
        <v>1583</v>
      </c>
      <c r="G564" s="1" t="s">
        <v>1584</v>
      </c>
      <c r="H564" s="1" t="s">
        <v>1585</v>
      </c>
      <c r="I564" s="1" t="s">
        <v>834</v>
      </c>
      <c r="J564" s="1" t="s">
        <v>835</v>
      </c>
      <c r="K564" s="8" t="s">
        <v>1586</v>
      </c>
      <c r="L564" s="1">
        <v>-93.285772999999907</v>
      </c>
      <c r="M564" s="1">
        <v>37.219757000000001</v>
      </c>
      <c r="N564" s="1">
        <v>-93.285772999999907</v>
      </c>
      <c r="O564" s="1">
        <v>37.219757000000001</v>
      </c>
      <c r="P564" s="1">
        <v>27015</v>
      </c>
      <c r="Q564" s="1">
        <v>39451</v>
      </c>
      <c r="R564" s="1">
        <v>39451</v>
      </c>
      <c r="S564" s="1">
        <v>37705</v>
      </c>
      <c r="T564" s="1">
        <v>37705</v>
      </c>
      <c r="U564" s="1">
        <v>31415</v>
      </c>
      <c r="V564" s="1">
        <v>31415</v>
      </c>
      <c r="W564" s="1">
        <v>2</v>
      </c>
      <c r="X564" s="1">
        <v>2</v>
      </c>
      <c r="Y564" s="1">
        <v>4</v>
      </c>
      <c r="Z564" s="1">
        <v>2</v>
      </c>
      <c r="AA564" s="1">
        <v>2</v>
      </c>
      <c r="AB564" s="1">
        <v>70</v>
      </c>
      <c r="AC564" s="1">
        <v>3330</v>
      </c>
      <c r="AD564" s="1" t="s">
        <v>123</v>
      </c>
      <c r="AE564" s="1" t="b">
        <v>0</v>
      </c>
      <c r="AF564" s="1" t="s">
        <v>1587</v>
      </c>
      <c r="AG564" s="9" t="s">
        <v>244</v>
      </c>
      <c r="AH564" s="1" t="s">
        <v>90</v>
      </c>
      <c r="AI564" s="1" t="s">
        <v>172</v>
      </c>
      <c r="AJ564" s="1" t="s">
        <v>89</v>
      </c>
      <c r="AK564" s="1" t="s">
        <v>79</v>
      </c>
      <c r="AL564" s="1" t="s">
        <v>36</v>
      </c>
      <c r="AM564" s="1" t="s">
        <v>92</v>
      </c>
      <c r="AN564" s="1" t="b">
        <v>0</v>
      </c>
      <c r="AO564" s="10" t="s">
        <v>1588</v>
      </c>
      <c r="AP564" s="1">
        <v>0</v>
      </c>
      <c r="AQ564" s="1">
        <v>0</v>
      </c>
      <c r="AR564" s="1">
        <v>0</v>
      </c>
      <c r="AS564" s="1">
        <v>0</v>
      </c>
      <c r="AT564" s="1">
        <v>0</v>
      </c>
      <c r="AU564" s="1">
        <v>0</v>
      </c>
      <c r="AV564" s="1">
        <v>0</v>
      </c>
      <c r="AW564" s="1">
        <v>0</v>
      </c>
      <c r="AX564" s="1">
        <v>0</v>
      </c>
      <c r="AY564" s="1">
        <v>0</v>
      </c>
      <c r="AZ564" s="1">
        <v>0</v>
      </c>
      <c r="BA564" s="1">
        <v>0</v>
      </c>
      <c r="BB564" s="1">
        <v>0</v>
      </c>
      <c r="BC564" s="1">
        <v>0</v>
      </c>
      <c r="BD564" s="1">
        <v>0</v>
      </c>
      <c r="BE564" s="1">
        <v>0</v>
      </c>
      <c r="BF564" s="1">
        <v>0</v>
      </c>
      <c r="BG564" s="1">
        <v>0</v>
      </c>
      <c r="BH564" s="1" t="b">
        <v>1</v>
      </c>
      <c r="BI564" s="1" t="b">
        <v>0</v>
      </c>
      <c r="BJ564" s="1">
        <v>2</v>
      </c>
      <c r="BK564" s="1" t="s">
        <v>89</v>
      </c>
      <c r="BL564" s="1">
        <v>253</v>
      </c>
      <c r="BM564" s="1">
        <v>253</v>
      </c>
      <c r="BN564" s="1">
        <v>0</v>
      </c>
      <c r="BO564" s="1" t="b">
        <v>0</v>
      </c>
    </row>
    <row r="565" spans="1:67" ht="15.75" customHeight="1">
      <c r="A565" s="1">
        <v>563</v>
      </c>
      <c r="B565" s="1">
        <v>204</v>
      </c>
      <c r="C565" s="1">
        <v>177214</v>
      </c>
      <c r="D565" s="1" t="s">
        <v>1581</v>
      </c>
      <c r="E565" s="1" t="s">
        <v>1582</v>
      </c>
      <c r="F565" s="1" t="s">
        <v>1583</v>
      </c>
      <c r="G565" s="1" t="s">
        <v>1584</v>
      </c>
      <c r="H565" s="1" t="s">
        <v>1585</v>
      </c>
      <c r="I565" s="1" t="s">
        <v>834</v>
      </c>
      <c r="J565" s="1" t="s">
        <v>835</v>
      </c>
      <c r="K565" s="8" t="s">
        <v>1586</v>
      </c>
      <c r="L565" s="1">
        <v>-93.285772999999907</v>
      </c>
      <c r="M565" s="1">
        <v>37.219757000000001</v>
      </c>
      <c r="N565" s="1">
        <v>-93.285772999999907</v>
      </c>
      <c r="O565" s="1">
        <v>37.219757000000001</v>
      </c>
      <c r="P565" s="1">
        <v>27015</v>
      </c>
      <c r="Q565" s="1">
        <v>39451</v>
      </c>
      <c r="R565" s="1">
        <v>39451</v>
      </c>
      <c r="S565" s="1">
        <v>37705</v>
      </c>
      <c r="T565" s="1">
        <v>37705</v>
      </c>
      <c r="U565" s="1">
        <v>31415</v>
      </c>
      <c r="V565" s="1">
        <v>31415</v>
      </c>
      <c r="W565" s="1">
        <v>2</v>
      </c>
      <c r="X565" s="1">
        <v>2</v>
      </c>
      <c r="Y565" s="1">
        <v>4</v>
      </c>
      <c r="Z565" s="1">
        <v>2</v>
      </c>
      <c r="AA565" s="1">
        <v>2</v>
      </c>
      <c r="AB565" s="1">
        <v>70</v>
      </c>
      <c r="AC565" s="1">
        <v>3330</v>
      </c>
      <c r="AD565" s="1" t="s">
        <v>123</v>
      </c>
      <c r="AE565" s="1" t="b">
        <v>0</v>
      </c>
      <c r="AF565" s="1" t="s">
        <v>1587</v>
      </c>
      <c r="AG565" s="9" t="s">
        <v>244</v>
      </c>
      <c r="AH565" s="1" t="s">
        <v>90</v>
      </c>
      <c r="AI565" s="1" t="s">
        <v>150</v>
      </c>
      <c r="AJ565" s="1" t="s">
        <v>89</v>
      </c>
      <c r="AK565" s="1" t="s">
        <v>83</v>
      </c>
      <c r="AL565" s="1" t="s">
        <v>110</v>
      </c>
      <c r="AM565" s="1" t="s">
        <v>100</v>
      </c>
      <c r="AN565" s="1" t="b">
        <v>0</v>
      </c>
      <c r="AO565" s="10" t="s">
        <v>1589</v>
      </c>
      <c r="AP565" s="1">
        <v>0</v>
      </c>
      <c r="AQ565" s="1">
        <v>0</v>
      </c>
      <c r="AR565" s="1">
        <v>0</v>
      </c>
      <c r="AS565" s="1">
        <v>0</v>
      </c>
      <c r="AT565" s="1">
        <v>0</v>
      </c>
      <c r="AU565" s="1">
        <v>0</v>
      </c>
      <c r="AV565" s="1">
        <v>0</v>
      </c>
      <c r="AW565" s="1">
        <v>0</v>
      </c>
      <c r="AX565" s="1">
        <v>0</v>
      </c>
      <c r="AY565" s="1">
        <v>0</v>
      </c>
      <c r="AZ565" s="1">
        <v>0</v>
      </c>
      <c r="BA565" s="1">
        <v>0</v>
      </c>
      <c r="BB565" s="1">
        <v>0</v>
      </c>
      <c r="BC565" s="1">
        <v>0</v>
      </c>
      <c r="BD565" s="1">
        <v>0</v>
      </c>
      <c r="BE565" s="1">
        <v>0</v>
      </c>
      <c r="BF565" s="1">
        <v>0</v>
      </c>
      <c r="BG565" s="1">
        <v>0</v>
      </c>
      <c r="BH565" s="1" t="b">
        <v>0</v>
      </c>
      <c r="BI565" s="1" t="b">
        <v>0</v>
      </c>
      <c r="BJ565" s="1">
        <v>2</v>
      </c>
      <c r="BK565" s="1" t="s">
        <v>89</v>
      </c>
      <c r="BL565" s="1">
        <v>253</v>
      </c>
      <c r="BM565" s="1">
        <v>253</v>
      </c>
      <c r="BN565" s="1">
        <v>0</v>
      </c>
      <c r="BO565" s="1" t="b">
        <v>0</v>
      </c>
    </row>
    <row r="566" spans="1:67" ht="15.75" customHeight="1">
      <c r="A566" s="1">
        <v>564</v>
      </c>
      <c r="B566" s="1">
        <v>395</v>
      </c>
      <c r="C566" s="1">
        <v>179566</v>
      </c>
      <c r="D566" s="1" t="s">
        <v>1590</v>
      </c>
      <c r="E566" s="1" t="s">
        <v>1591</v>
      </c>
      <c r="F566" s="1" t="s">
        <v>1583</v>
      </c>
      <c r="G566" s="1" t="s">
        <v>1584</v>
      </c>
      <c r="H566" s="1">
        <v>65897</v>
      </c>
      <c r="I566" s="1" t="s">
        <v>834</v>
      </c>
      <c r="J566" s="1" t="s">
        <v>835</v>
      </c>
      <c r="K566" s="8" t="s">
        <v>1592</v>
      </c>
      <c r="L566" s="1">
        <v>-93.276820999999998</v>
      </c>
      <c r="M566" s="1">
        <v>37.197983000000001</v>
      </c>
      <c r="N566" s="1">
        <v>-93.276820999999998</v>
      </c>
      <c r="O566" s="1">
        <v>37.197983000000001</v>
      </c>
      <c r="P566" s="1">
        <v>7306</v>
      </c>
      <c r="Q566" s="1">
        <v>21062</v>
      </c>
      <c r="R566" s="1">
        <v>28502</v>
      </c>
      <c r="S566" s="1">
        <v>21062</v>
      </c>
      <c r="T566" s="1">
        <v>28502</v>
      </c>
      <c r="U566" s="1">
        <v>12525</v>
      </c>
      <c r="V566" s="1">
        <v>19965</v>
      </c>
      <c r="W566" s="1">
        <v>2</v>
      </c>
      <c r="X566" s="1">
        <v>2</v>
      </c>
      <c r="Y566" s="1">
        <v>4</v>
      </c>
      <c r="Z566" s="1">
        <v>1</v>
      </c>
      <c r="AA566" s="1">
        <v>1</v>
      </c>
      <c r="AB566" s="1">
        <v>84</v>
      </c>
      <c r="AC566" s="1">
        <v>20316</v>
      </c>
      <c r="AD566" s="1" t="s">
        <v>73</v>
      </c>
      <c r="AE566" s="1" t="b">
        <v>0</v>
      </c>
      <c r="AF566" s="9" t="s">
        <v>1593</v>
      </c>
      <c r="AG566" s="1" t="s">
        <v>1594</v>
      </c>
      <c r="AH566" s="1" t="s">
        <v>320</v>
      </c>
      <c r="AI566" s="1" t="s">
        <v>1595</v>
      </c>
      <c r="AJ566" s="1" t="s">
        <v>78</v>
      </c>
      <c r="AK566" s="1" t="s">
        <v>79</v>
      </c>
      <c r="AL566" s="1" t="s">
        <v>206</v>
      </c>
      <c r="AM566" s="1" t="s">
        <v>100</v>
      </c>
      <c r="AN566" s="1" t="b">
        <v>0</v>
      </c>
      <c r="AO566" s="10" t="s">
        <v>1596</v>
      </c>
      <c r="AP566" s="1">
        <v>0</v>
      </c>
      <c r="AQ566" s="1">
        <v>0</v>
      </c>
      <c r="AR566" s="1">
        <v>0</v>
      </c>
      <c r="AS566" s="1">
        <v>0</v>
      </c>
      <c r="AT566" s="1">
        <v>0</v>
      </c>
      <c r="AU566" s="1">
        <v>0</v>
      </c>
      <c r="AV566" s="1">
        <v>0</v>
      </c>
      <c r="AW566" s="1">
        <v>0</v>
      </c>
      <c r="AX566" s="1">
        <v>0</v>
      </c>
      <c r="AY566" s="1">
        <v>0</v>
      </c>
      <c r="AZ566" s="1">
        <v>0</v>
      </c>
      <c r="BA566" s="1">
        <v>0</v>
      </c>
      <c r="BB566" s="1">
        <v>0</v>
      </c>
      <c r="BC566" s="1">
        <v>0</v>
      </c>
      <c r="BD566" s="1">
        <v>0</v>
      </c>
      <c r="BE566" s="1">
        <v>0</v>
      </c>
      <c r="BF566" s="1">
        <v>0</v>
      </c>
      <c r="BG566" s="1">
        <v>0</v>
      </c>
      <c r="BH566" s="1" t="b">
        <v>0</v>
      </c>
      <c r="BI566" s="1" t="b">
        <v>0</v>
      </c>
      <c r="BJ566" s="1">
        <v>2</v>
      </c>
      <c r="BK566" s="1" t="s">
        <v>78</v>
      </c>
      <c r="BL566" s="1">
        <v>253</v>
      </c>
      <c r="BM566" s="1">
        <v>253</v>
      </c>
      <c r="BN566" s="1">
        <v>0</v>
      </c>
      <c r="BO566" s="1" t="b">
        <v>0</v>
      </c>
    </row>
    <row r="567" spans="1:67" ht="15.75" customHeight="1">
      <c r="A567" s="1">
        <v>565</v>
      </c>
      <c r="B567" s="1">
        <v>396</v>
      </c>
      <c r="C567" s="1">
        <v>179566</v>
      </c>
      <c r="D567" s="1" t="s">
        <v>1590</v>
      </c>
      <c r="E567" s="1" t="s">
        <v>1591</v>
      </c>
      <c r="F567" s="1" t="s">
        <v>1583</v>
      </c>
      <c r="G567" s="1" t="s">
        <v>1584</v>
      </c>
      <c r="H567" s="1">
        <v>65897</v>
      </c>
      <c r="I567" s="1" t="s">
        <v>834</v>
      </c>
      <c r="J567" s="1" t="s">
        <v>835</v>
      </c>
      <c r="K567" s="8" t="s">
        <v>1592</v>
      </c>
      <c r="L567" s="1">
        <v>-93.276820999999998</v>
      </c>
      <c r="M567" s="1">
        <v>37.197983000000001</v>
      </c>
      <c r="N567" s="1">
        <v>-93.276820999999998</v>
      </c>
      <c r="O567" s="1">
        <v>37.197983000000001</v>
      </c>
      <c r="P567" s="1">
        <v>7306</v>
      </c>
      <c r="Q567" s="1">
        <v>21062</v>
      </c>
      <c r="R567" s="1">
        <v>28502</v>
      </c>
      <c r="S567" s="1">
        <v>21062</v>
      </c>
      <c r="T567" s="1">
        <v>28502</v>
      </c>
      <c r="U567" s="1">
        <v>12525</v>
      </c>
      <c r="V567" s="1">
        <v>19965</v>
      </c>
      <c r="W567" s="1">
        <v>2</v>
      </c>
      <c r="X567" s="1">
        <v>2</v>
      </c>
      <c r="Y567" s="1">
        <v>4</v>
      </c>
      <c r="Z567" s="1">
        <v>1</v>
      </c>
      <c r="AA567" s="1">
        <v>1</v>
      </c>
      <c r="AB567" s="1">
        <v>84</v>
      </c>
      <c r="AC567" s="1">
        <v>20316</v>
      </c>
      <c r="AD567" s="1" t="s">
        <v>73</v>
      </c>
      <c r="AE567" s="1" t="b">
        <v>0</v>
      </c>
      <c r="AF567" s="9" t="s">
        <v>1593</v>
      </c>
      <c r="AG567" s="1" t="s">
        <v>1594</v>
      </c>
      <c r="AH567" s="1" t="s">
        <v>320</v>
      </c>
      <c r="AI567" s="1" t="s">
        <v>856</v>
      </c>
      <c r="AJ567" s="1" t="s">
        <v>78</v>
      </c>
      <c r="AK567" s="1" t="s">
        <v>83</v>
      </c>
      <c r="AL567" s="1" t="s">
        <v>36</v>
      </c>
      <c r="AM567" s="1" t="s">
        <v>100</v>
      </c>
      <c r="AN567" s="1" t="b">
        <v>0</v>
      </c>
      <c r="AO567" s="10" t="s">
        <v>1597</v>
      </c>
      <c r="AP567" s="1">
        <v>0</v>
      </c>
      <c r="AQ567" s="1">
        <v>0</v>
      </c>
      <c r="AR567" s="1">
        <v>0</v>
      </c>
      <c r="AS567" s="1">
        <v>0</v>
      </c>
      <c r="AT567" s="1">
        <v>0</v>
      </c>
      <c r="AU567" s="1">
        <v>0</v>
      </c>
      <c r="AV567" s="1">
        <v>0</v>
      </c>
      <c r="AW567" s="1">
        <v>0</v>
      </c>
      <c r="AX567" s="1">
        <v>0</v>
      </c>
      <c r="AY567" s="1">
        <v>0</v>
      </c>
      <c r="AZ567" s="1">
        <v>0</v>
      </c>
      <c r="BA567" s="1">
        <v>0</v>
      </c>
      <c r="BB567" s="1">
        <v>0</v>
      </c>
      <c r="BC567" s="1">
        <v>0</v>
      </c>
      <c r="BD567" s="1">
        <v>0</v>
      </c>
      <c r="BE567" s="1">
        <v>0</v>
      </c>
      <c r="BF567" s="1">
        <v>0</v>
      </c>
      <c r="BG567" s="1">
        <v>0</v>
      </c>
      <c r="BH567" s="1" t="b">
        <v>0</v>
      </c>
      <c r="BI567" s="1" t="b">
        <v>0</v>
      </c>
      <c r="BJ567" s="1">
        <v>2</v>
      </c>
      <c r="BK567" s="1" t="s">
        <v>78</v>
      </c>
      <c r="BL567" s="1">
        <v>253</v>
      </c>
      <c r="BM567" s="1">
        <v>253</v>
      </c>
      <c r="BN567" s="1">
        <v>0</v>
      </c>
      <c r="BO567" s="1" t="b">
        <v>0</v>
      </c>
    </row>
    <row r="568" spans="1:67" ht="15.75" customHeight="1">
      <c r="A568" s="1">
        <v>566</v>
      </c>
      <c r="B568" s="1">
        <v>545</v>
      </c>
      <c r="C568" s="1">
        <v>179159</v>
      </c>
      <c r="D568" s="1" t="s">
        <v>1598</v>
      </c>
      <c r="E568" s="1" t="s">
        <v>1599</v>
      </c>
      <c r="F568" s="1" t="s">
        <v>1600</v>
      </c>
      <c r="G568" s="1" t="s">
        <v>1584</v>
      </c>
      <c r="H568" s="1" t="s">
        <v>1601</v>
      </c>
      <c r="I568" s="1" t="s">
        <v>834</v>
      </c>
      <c r="J568" s="1" t="s">
        <v>835</v>
      </c>
      <c r="K568" s="8" t="s">
        <v>1602</v>
      </c>
      <c r="L568" s="1">
        <v>-90.233429999999998</v>
      </c>
      <c r="M568" s="1">
        <v>38.636516</v>
      </c>
      <c r="N568" s="1">
        <v>-90.233429999999998</v>
      </c>
      <c r="O568" s="1">
        <v>38.636516</v>
      </c>
      <c r="P568" s="1">
        <v>42166</v>
      </c>
      <c r="Q568" s="1">
        <v>57214</v>
      </c>
      <c r="R568" s="1">
        <v>57214</v>
      </c>
      <c r="S568" s="1">
        <v>57214</v>
      </c>
      <c r="T568" s="1">
        <v>57214</v>
      </c>
      <c r="U568" s="1">
        <v>46218</v>
      </c>
      <c r="V568" s="1">
        <v>46218</v>
      </c>
      <c r="W568" s="1">
        <v>2</v>
      </c>
      <c r="X568" s="1">
        <v>2</v>
      </c>
      <c r="Y568" s="1">
        <v>4</v>
      </c>
      <c r="Z568" s="1">
        <v>2</v>
      </c>
      <c r="AA568" s="1">
        <v>2</v>
      </c>
      <c r="AB568" s="1">
        <v>65</v>
      </c>
      <c r="AC568" s="1">
        <v>11779</v>
      </c>
      <c r="AD568" s="1" t="s">
        <v>123</v>
      </c>
      <c r="AE568" s="1" t="b">
        <v>0</v>
      </c>
      <c r="AF568" s="1" t="s">
        <v>1603</v>
      </c>
      <c r="AG568" s="1" t="s">
        <v>1604</v>
      </c>
      <c r="AH568" s="1" t="s">
        <v>204</v>
      </c>
      <c r="AI568" s="1" t="s">
        <v>1605</v>
      </c>
      <c r="AJ568" s="1" t="s">
        <v>78</v>
      </c>
      <c r="AK568" s="1" t="s">
        <v>79</v>
      </c>
      <c r="AL568" s="1" t="s">
        <v>36</v>
      </c>
      <c r="AM568" s="1" t="s">
        <v>100</v>
      </c>
      <c r="AN568" s="1" t="b">
        <v>0</v>
      </c>
      <c r="AO568" s="10" t="s">
        <v>1606</v>
      </c>
      <c r="AP568" s="1">
        <v>0</v>
      </c>
      <c r="AQ568" s="1">
        <v>0</v>
      </c>
      <c r="AR568" s="1">
        <v>0</v>
      </c>
      <c r="AS568" s="1">
        <v>0</v>
      </c>
      <c r="AT568" s="1">
        <v>0</v>
      </c>
      <c r="AU568" s="1">
        <v>0</v>
      </c>
      <c r="AV568" s="1">
        <v>0</v>
      </c>
      <c r="AW568" s="1">
        <v>0</v>
      </c>
      <c r="AX568" s="1">
        <v>0</v>
      </c>
      <c r="AY568" s="1">
        <v>0</v>
      </c>
      <c r="AZ568" s="1">
        <v>0</v>
      </c>
      <c r="BA568" s="1">
        <v>0</v>
      </c>
      <c r="BB568" s="1">
        <v>0</v>
      </c>
      <c r="BC568" s="1">
        <v>0</v>
      </c>
      <c r="BD568" s="1">
        <v>0</v>
      </c>
      <c r="BE568" s="1">
        <v>0</v>
      </c>
      <c r="BF568" s="1">
        <v>0</v>
      </c>
      <c r="BG568" s="1">
        <v>0</v>
      </c>
      <c r="BH568" s="1" t="b">
        <v>0</v>
      </c>
      <c r="BI568" s="1" t="b">
        <v>0</v>
      </c>
      <c r="BJ568" s="1">
        <v>1</v>
      </c>
      <c r="BK568" s="1" t="s">
        <v>78</v>
      </c>
      <c r="BL568" s="1">
        <v>253</v>
      </c>
      <c r="BM568" s="1">
        <v>253</v>
      </c>
      <c r="BN568" s="1">
        <v>0</v>
      </c>
      <c r="BO568" s="1" t="b">
        <v>0</v>
      </c>
    </row>
    <row r="569" spans="1:67" ht="15.75" customHeight="1">
      <c r="A569" s="1">
        <v>567</v>
      </c>
      <c r="B569" s="1">
        <v>569</v>
      </c>
      <c r="C569" s="1">
        <v>179557</v>
      </c>
      <c r="D569" s="1" t="s">
        <v>1607</v>
      </c>
      <c r="E569" s="1" t="s">
        <v>1608</v>
      </c>
      <c r="F569" s="1" t="s">
        <v>1609</v>
      </c>
      <c r="G569" s="1" t="s">
        <v>1584</v>
      </c>
      <c r="H569" s="1">
        <v>63701</v>
      </c>
      <c r="I569" s="1" t="s">
        <v>834</v>
      </c>
      <c r="J569" s="1" t="s">
        <v>835</v>
      </c>
      <c r="K569" s="8" t="s">
        <v>1610</v>
      </c>
      <c r="L569" s="1">
        <v>-89.529118999999994</v>
      </c>
      <c r="M569" s="1">
        <v>37.315750000000001</v>
      </c>
      <c r="N569" s="1">
        <v>-89.529118999999994</v>
      </c>
      <c r="O569" s="1">
        <v>37.315750000000001</v>
      </c>
      <c r="P569" s="1">
        <v>7185</v>
      </c>
      <c r="Q569" s="1">
        <v>21004</v>
      </c>
      <c r="R569" s="1">
        <v>26539</v>
      </c>
      <c r="S569" s="1">
        <v>21004</v>
      </c>
      <c r="T569" s="1">
        <v>26539</v>
      </c>
      <c r="U569" s="1">
        <v>12289</v>
      </c>
      <c r="V569" s="1">
        <v>17824</v>
      </c>
      <c r="W569" s="1">
        <v>2</v>
      </c>
      <c r="X569" s="1">
        <v>2</v>
      </c>
      <c r="Y569" s="1">
        <v>4</v>
      </c>
      <c r="Z569" s="1">
        <v>1</v>
      </c>
      <c r="AA569" s="1">
        <v>1</v>
      </c>
      <c r="AB569" s="1">
        <v>83</v>
      </c>
      <c r="AC569" s="1">
        <v>10693</v>
      </c>
      <c r="AD569" s="1" t="s">
        <v>73</v>
      </c>
      <c r="AE569" s="1" t="b">
        <v>0</v>
      </c>
      <c r="AF569" s="12" t="s">
        <v>1611</v>
      </c>
      <c r="AG569" s="1" t="s">
        <v>1612</v>
      </c>
      <c r="AH569" s="1" t="s">
        <v>204</v>
      </c>
      <c r="AI569" s="1" t="s">
        <v>1613</v>
      </c>
      <c r="AJ569" s="1" t="s">
        <v>224</v>
      </c>
      <c r="AK569" s="1" t="s">
        <v>79</v>
      </c>
      <c r="AL569" s="1" t="s">
        <v>36</v>
      </c>
      <c r="AM569" s="1" t="s">
        <v>100</v>
      </c>
      <c r="AN569" s="1" t="b">
        <v>0</v>
      </c>
      <c r="AO569" s="10" t="s">
        <v>1614</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0</v>
      </c>
      <c r="BH569" s="1" t="b">
        <v>0</v>
      </c>
      <c r="BI569" s="1" t="b">
        <v>0</v>
      </c>
      <c r="BJ569" s="1">
        <v>2</v>
      </c>
      <c r="BK569" s="1" t="s">
        <v>117</v>
      </c>
      <c r="BL569" s="1">
        <v>253</v>
      </c>
      <c r="BM569" s="1">
        <v>253</v>
      </c>
      <c r="BN569" s="1">
        <v>0</v>
      </c>
      <c r="BO569" s="1" t="b">
        <v>0</v>
      </c>
    </row>
    <row r="570" spans="1:67" ht="15.75" customHeight="1">
      <c r="A570" s="1">
        <v>568</v>
      </c>
      <c r="B570" s="1">
        <v>570</v>
      </c>
      <c r="C570" s="1">
        <v>179557</v>
      </c>
      <c r="D570" s="1" t="s">
        <v>1607</v>
      </c>
      <c r="E570" s="1" t="s">
        <v>1608</v>
      </c>
      <c r="F570" s="1" t="s">
        <v>1609</v>
      </c>
      <c r="G570" s="1" t="s">
        <v>1584</v>
      </c>
      <c r="H570" s="1">
        <v>63701</v>
      </c>
      <c r="I570" s="1" t="s">
        <v>834</v>
      </c>
      <c r="J570" s="1" t="s">
        <v>835</v>
      </c>
      <c r="K570" s="8" t="s">
        <v>1610</v>
      </c>
      <c r="L570" s="1">
        <v>-89.529118999999994</v>
      </c>
      <c r="M570" s="1">
        <v>37.315750000000001</v>
      </c>
      <c r="N570" s="1">
        <v>-89.529118999999994</v>
      </c>
      <c r="O570" s="1">
        <v>37.315750000000001</v>
      </c>
      <c r="P570" s="1">
        <v>7185</v>
      </c>
      <c r="Q570" s="1">
        <v>21004</v>
      </c>
      <c r="R570" s="1">
        <v>26539</v>
      </c>
      <c r="S570" s="1">
        <v>21004</v>
      </c>
      <c r="T570" s="1">
        <v>26539</v>
      </c>
      <c r="U570" s="1">
        <v>12289</v>
      </c>
      <c r="V570" s="1">
        <v>17824</v>
      </c>
      <c r="W570" s="1">
        <v>2</v>
      </c>
      <c r="X570" s="1">
        <v>2</v>
      </c>
      <c r="Y570" s="1">
        <v>4</v>
      </c>
      <c r="Z570" s="1">
        <v>1</v>
      </c>
      <c r="AA570" s="1">
        <v>1</v>
      </c>
      <c r="AB570" s="1">
        <v>83</v>
      </c>
      <c r="AC570" s="1">
        <v>10693</v>
      </c>
      <c r="AD570" s="1" t="s">
        <v>73</v>
      </c>
      <c r="AE570" s="1" t="b">
        <v>0</v>
      </c>
      <c r="AF570" s="13" t="s">
        <v>1611</v>
      </c>
      <c r="AG570" s="1" t="s">
        <v>1612</v>
      </c>
      <c r="AH570" s="1" t="s">
        <v>204</v>
      </c>
      <c r="AI570" s="1" t="s">
        <v>1615</v>
      </c>
      <c r="AJ570" s="1" t="s">
        <v>224</v>
      </c>
      <c r="AK570" s="1" t="s">
        <v>83</v>
      </c>
      <c r="AL570" s="1" t="s">
        <v>36</v>
      </c>
      <c r="AM570" s="1" t="s">
        <v>528</v>
      </c>
      <c r="AN570" s="1" t="b">
        <v>0</v>
      </c>
      <c r="AO570" s="10" t="s">
        <v>1616</v>
      </c>
      <c r="AP570" s="1">
        <v>0</v>
      </c>
      <c r="AQ570" s="1">
        <v>0</v>
      </c>
      <c r="AR570" s="1">
        <v>0</v>
      </c>
      <c r="AS570" s="1">
        <v>0</v>
      </c>
      <c r="AT570" s="1">
        <v>0</v>
      </c>
      <c r="AU570" s="1">
        <v>0</v>
      </c>
      <c r="AV570" s="1">
        <v>0</v>
      </c>
      <c r="AW570" s="1">
        <v>0</v>
      </c>
      <c r="AX570" s="1">
        <v>0</v>
      </c>
      <c r="AY570" s="1">
        <v>0</v>
      </c>
      <c r="AZ570" s="1">
        <v>0</v>
      </c>
      <c r="BA570" s="1">
        <v>0</v>
      </c>
      <c r="BB570" s="1">
        <v>0</v>
      </c>
      <c r="BC570" s="1">
        <v>0</v>
      </c>
      <c r="BD570" s="1">
        <v>0</v>
      </c>
      <c r="BE570" s="1">
        <v>0</v>
      </c>
      <c r="BF570" s="1">
        <v>0</v>
      </c>
      <c r="BG570" s="1">
        <v>0</v>
      </c>
      <c r="BH570" s="1" t="b">
        <v>1</v>
      </c>
      <c r="BI570" s="1" t="b">
        <v>0</v>
      </c>
      <c r="BJ570" s="1">
        <v>2</v>
      </c>
      <c r="BK570" s="1" t="s">
        <v>117</v>
      </c>
      <c r="BL570" s="1">
        <v>253</v>
      </c>
      <c r="BM570" s="1">
        <v>253</v>
      </c>
      <c r="BN570" s="1">
        <v>0</v>
      </c>
      <c r="BO570" s="1" t="b">
        <v>0</v>
      </c>
    </row>
    <row r="571" spans="1:67" ht="15.75" customHeight="1">
      <c r="A571" s="1">
        <v>569</v>
      </c>
      <c r="B571" s="1">
        <v>917</v>
      </c>
      <c r="C571" s="1">
        <v>178402</v>
      </c>
      <c r="D571" s="1" t="s">
        <v>1617</v>
      </c>
      <c r="E571" s="1" t="s">
        <v>1618</v>
      </c>
      <c r="F571" s="1" t="s">
        <v>1619</v>
      </c>
      <c r="G571" s="1" t="s">
        <v>1584</v>
      </c>
      <c r="H571" s="1">
        <v>64110</v>
      </c>
      <c r="I571" s="1" t="s">
        <v>834</v>
      </c>
      <c r="J571" s="1" t="s">
        <v>835</v>
      </c>
      <c r="K571" s="8" t="s">
        <v>1620</v>
      </c>
      <c r="L571" s="1">
        <v>-94.578039000000004</v>
      </c>
      <c r="M571" s="1">
        <v>39.035365999999897</v>
      </c>
      <c r="N571" s="1">
        <v>-94.578039000000004</v>
      </c>
      <c r="O571" s="1">
        <v>39.035365999999897</v>
      </c>
      <c r="P571" s="1">
        <v>8011</v>
      </c>
      <c r="Q571" s="1">
        <v>23529</v>
      </c>
      <c r="R571" s="1">
        <v>35311</v>
      </c>
      <c r="S571" s="1">
        <v>23145</v>
      </c>
      <c r="T571" s="1">
        <v>34927</v>
      </c>
      <c r="U571" s="1">
        <v>13223</v>
      </c>
      <c r="V571" s="1">
        <v>25005</v>
      </c>
      <c r="W571" s="1">
        <v>2</v>
      </c>
      <c r="X571" s="1">
        <v>2</v>
      </c>
      <c r="Y571" s="1">
        <v>4</v>
      </c>
      <c r="Z571" s="1">
        <v>1</v>
      </c>
      <c r="AA571" s="1">
        <v>1</v>
      </c>
      <c r="AB571" s="1">
        <v>62</v>
      </c>
      <c r="AC571" s="1">
        <v>11704</v>
      </c>
      <c r="AD571" s="1" t="s">
        <v>73</v>
      </c>
      <c r="AE571" s="1" t="b">
        <v>1</v>
      </c>
      <c r="AF571" s="1" t="s">
        <v>731</v>
      </c>
      <c r="AG571" s="1" t="s">
        <v>1621</v>
      </c>
      <c r="AH571" s="1" t="s">
        <v>104</v>
      </c>
      <c r="AI571" s="1" t="s">
        <v>1622</v>
      </c>
      <c r="AJ571" s="1" t="s">
        <v>78</v>
      </c>
      <c r="AK571" s="1" t="s">
        <v>83</v>
      </c>
      <c r="AL571" s="1" t="s">
        <v>36</v>
      </c>
      <c r="AM571" s="1" t="s">
        <v>80</v>
      </c>
      <c r="AN571" s="1" t="b">
        <v>0</v>
      </c>
      <c r="AO571" s="10" t="s">
        <v>1623</v>
      </c>
      <c r="AP571" s="1">
        <v>0</v>
      </c>
      <c r="AQ571" s="1">
        <v>0</v>
      </c>
      <c r="AR571" s="1">
        <v>0</v>
      </c>
      <c r="AS571" s="1">
        <v>0</v>
      </c>
      <c r="AT571" s="1">
        <v>0</v>
      </c>
      <c r="AU571" s="1">
        <v>0</v>
      </c>
      <c r="AV571" s="1">
        <v>0</v>
      </c>
      <c r="AW571" s="1">
        <v>0</v>
      </c>
      <c r="AX571" s="1">
        <v>0</v>
      </c>
      <c r="AY571" s="1">
        <v>0</v>
      </c>
      <c r="AZ571" s="1">
        <v>0</v>
      </c>
      <c r="BA571" s="1">
        <v>0</v>
      </c>
      <c r="BB571" s="1">
        <v>0</v>
      </c>
      <c r="BC571" s="1">
        <v>0</v>
      </c>
      <c r="BD571" s="1">
        <v>0</v>
      </c>
      <c r="BE571" s="1">
        <v>0</v>
      </c>
      <c r="BF571" s="1">
        <v>0</v>
      </c>
      <c r="BG571" s="1">
        <v>0</v>
      </c>
      <c r="BH571" s="1" t="b">
        <v>1</v>
      </c>
      <c r="BI571" s="1" t="b">
        <v>0</v>
      </c>
      <c r="BJ571" s="1">
        <v>3</v>
      </c>
      <c r="BK571" s="1" t="s">
        <v>78</v>
      </c>
      <c r="BL571" s="1">
        <v>253</v>
      </c>
      <c r="BM571" s="1">
        <v>253</v>
      </c>
      <c r="BN571" s="1">
        <v>0</v>
      </c>
      <c r="BO571" s="1" t="b">
        <v>0</v>
      </c>
    </row>
    <row r="572" spans="1:67" ht="15.75" customHeight="1">
      <c r="A572" s="1">
        <v>570</v>
      </c>
      <c r="B572" s="1">
        <v>918</v>
      </c>
      <c r="C572" s="1">
        <v>178402</v>
      </c>
      <c r="D572" s="1" t="s">
        <v>1617</v>
      </c>
      <c r="E572" s="1" t="s">
        <v>1618</v>
      </c>
      <c r="F572" s="1" t="s">
        <v>1619</v>
      </c>
      <c r="G572" s="1" t="s">
        <v>1584</v>
      </c>
      <c r="H572" s="1">
        <v>64110</v>
      </c>
      <c r="I572" s="1" t="s">
        <v>834</v>
      </c>
      <c r="J572" s="1" t="s">
        <v>835</v>
      </c>
      <c r="K572" s="8" t="s">
        <v>1620</v>
      </c>
      <c r="L572" s="1">
        <v>-94.578039000000004</v>
      </c>
      <c r="M572" s="1">
        <v>39.035365999999897</v>
      </c>
      <c r="N572" s="1">
        <v>-94.578039000000004</v>
      </c>
      <c r="O572" s="1">
        <v>39.035365999999897</v>
      </c>
      <c r="P572" s="1">
        <v>8011</v>
      </c>
      <c r="Q572" s="1">
        <v>23529</v>
      </c>
      <c r="R572" s="1">
        <v>35311</v>
      </c>
      <c r="S572" s="1">
        <v>23145</v>
      </c>
      <c r="T572" s="1">
        <v>34927</v>
      </c>
      <c r="U572" s="1">
        <v>13223</v>
      </c>
      <c r="V572" s="1">
        <v>25005</v>
      </c>
      <c r="W572" s="1">
        <v>2</v>
      </c>
      <c r="X572" s="1">
        <v>2</v>
      </c>
      <c r="Y572" s="1">
        <v>4</v>
      </c>
      <c r="Z572" s="1">
        <v>1</v>
      </c>
      <c r="AA572" s="1">
        <v>1</v>
      </c>
      <c r="AB572" s="1">
        <v>62</v>
      </c>
      <c r="AC572" s="1">
        <v>11704</v>
      </c>
      <c r="AD572" s="1" t="s">
        <v>73</v>
      </c>
      <c r="AE572" s="1" t="b">
        <v>1</v>
      </c>
      <c r="AF572" s="1" t="s">
        <v>731</v>
      </c>
      <c r="AG572" s="1" t="s">
        <v>1621</v>
      </c>
      <c r="AH572" s="1" t="s">
        <v>104</v>
      </c>
      <c r="AI572" s="1" t="s">
        <v>424</v>
      </c>
      <c r="AJ572" s="1" t="s">
        <v>78</v>
      </c>
      <c r="AK572" s="1" t="s">
        <v>83</v>
      </c>
      <c r="AL572" s="1" t="s">
        <v>115</v>
      </c>
      <c r="AM572" s="1" t="s">
        <v>100</v>
      </c>
      <c r="AN572" s="1" t="b">
        <v>0</v>
      </c>
      <c r="AO572" s="10" t="s">
        <v>1624</v>
      </c>
      <c r="AP572" s="1">
        <v>0</v>
      </c>
      <c r="AQ572" s="1">
        <v>0</v>
      </c>
      <c r="AR572" s="1">
        <v>0</v>
      </c>
      <c r="AS572" s="1">
        <v>0</v>
      </c>
      <c r="AT572" s="1">
        <v>0</v>
      </c>
      <c r="AU572" s="1">
        <v>0</v>
      </c>
      <c r="AV572" s="1">
        <v>0</v>
      </c>
      <c r="AW572" s="1">
        <v>0</v>
      </c>
      <c r="AX572" s="1">
        <v>0</v>
      </c>
      <c r="AY572" s="1">
        <v>0</v>
      </c>
      <c r="AZ572" s="1">
        <v>0</v>
      </c>
      <c r="BA572" s="1">
        <v>0</v>
      </c>
      <c r="BB572" s="1">
        <v>0</v>
      </c>
      <c r="BC572" s="1">
        <v>0</v>
      </c>
      <c r="BD572" s="1">
        <v>0</v>
      </c>
      <c r="BE572" s="1">
        <v>0</v>
      </c>
      <c r="BF572" s="1">
        <v>0</v>
      </c>
      <c r="BG572" s="1">
        <v>0</v>
      </c>
      <c r="BH572" s="1" t="b">
        <v>0</v>
      </c>
      <c r="BI572" s="1" t="b">
        <v>0</v>
      </c>
      <c r="BJ572" s="1">
        <v>3</v>
      </c>
      <c r="BK572" s="1" t="s">
        <v>78</v>
      </c>
      <c r="BL572" s="1">
        <v>253</v>
      </c>
      <c r="BM572" s="1">
        <v>253</v>
      </c>
      <c r="BN572" s="1">
        <v>0</v>
      </c>
      <c r="BO572" s="1" t="b">
        <v>0</v>
      </c>
    </row>
    <row r="573" spans="1:67" ht="15.75" customHeight="1">
      <c r="A573" s="1">
        <v>571</v>
      </c>
      <c r="B573" s="1">
        <v>919</v>
      </c>
      <c r="C573" s="1">
        <v>178402</v>
      </c>
      <c r="D573" s="1" t="s">
        <v>1617</v>
      </c>
      <c r="E573" s="1" t="s">
        <v>1618</v>
      </c>
      <c r="F573" s="1" t="s">
        <v>1619</v>
      </c>
      <c r="G573" s="1" t="s">
        <v>1584</v>
      </c>
      <c r="H573" s="1">
        <v>64110</v>
      </c>
      <c r="I573" s="1" t="s">
        <v>834</v>
      </c>
      <c r="J573" s="1" t="s">
        <v>835</v>
      </c>
      <c r="K573" s="8" t="s">
        <v>1620</v>
      </c>
      <c r="L573" s="1">
        <v>-94.578039000000004</v>
      </c>
      <c r="M573" s="1">
        <v>39.035365999999897</v>
      </c>
      <c r="N573" s="1">
        <v>-94.578039000000004</v>
      </c>
      <c r="O573" s="1">
        <v>39.035365999999897</v>
      </c>
      <c r="P573" s="1">
        <v>8011</v>
      </c>
      <c r="Q573" s="1">
        <v>23529</v>
      </c>
      <c r="R573" s="1">
        <v>35311</v>
      </c>
      <c r="S573" s="1">
        <v>23145</v>
      </c>
      <c r="T573" s="1">
        <v>34927</v>
      </c>
      <c r="U573" s="1">
        <v>13223</v>
      </c>
      <c r="V573" s="1">
        <v>25005</v>
      </c>
      <c r="W573" s="1">
        <v>2</v>
      </c>
      <c r="X573" s="1">
        <v>2</v>
      </c>
      <c r="Y573" s="1">
        <v>4</v>
      </c>
      <c r="Z573" s="1">
        <v>1</v>
      </c>
      <c r="AA573" s="1">
        <v>1</v>
      </c>
      <c r="AB573" s="1">
        <v>62</v>
      </c>
      <c r="AC573" s="1">
        <v>11704</v>
      </c>
      <c r="AD573" s="1" t="s">
        <v>73</v>
      </c>
      <c r="AE573" s="1" t="b">
        <v>1</v>
      </c>
      <c r="AF573" s="1" t="s">
        <v>731</v>
      </c>
      <c r="AG573" s="1" t="s">
        <v>1621</v>
      </c>
      <c r="AH573" s="1" t="s">
        <v>104</v>
      </c>
      <c r="AI573" s="1" t="s">
        <v>1625</v>
      </c>
      <c r="AJ573" s="1" t="s">
        <v>224</v>
      </c>
      <c r="AK573" s="13" t="s">
        <v>225</v>
      </c>
      <c r="AL573" s="13" t="s">
        <v>225</v>
      </c>
      <c r="AM573" s="1" t="s">
        <v>100</v>
      </c>
      <c r="AN573" s="1" t="b">
        <v>0</v>
      </c>
      <c r="AO573" s="10" t="s">
        <v>1626</v>
      </c>
      <c r="AP573" s="1">
        <v>0</v>
      </c>
      <c r="AQ573" s="1">
        <v>0</v>
      </c>
      <c r="AR573" s="1">
        <v>0</v>
      </c>
      <c r="AS573" s="1">
        <v>0</v>
      </c>
      <c r="AT573" s="1">
        <v>0</v>
      </c>
      <c r="AU573" s="1">
        <v>0</v>
      </c>
      <c r="AV573" s="1">
        <v>0</v>
      </c>
      <c r="AW573" s="1">
        <v>0</v>
      </c>
      <c r="AX573" s="1">
        <v>0</v>
      </c>
      <c r="AY573" s="1">
        <v>0</v>
      </c>
      <c r="AZ573" s="1">
        <v>0</v>
      </c>
      <c r="BA573" s="1">
        <v>0</v>
      </c>
      <c r="BB573" s="1">
        <v>0</v>
      </c>
      <c r="BC573" s="1">
        <v>0</v>
      </c>
      <c r="BD573" s="1">
        <v>0</v>
      </c>
      <c r="BE573" s="1">
        <v>0</v>
      </c>
      <c r="BF573" s="1">
        <v>0</v>
      </c>
      <c r="BG573" s="1">
        <v>0</v>
      </c>
      <c r="BH573" s="1" t="b">
        <v>0</v>
      </c>
      <c r="BI573" s="1" t="b">
        <v>0</v>
      </c>
      <c r="BJ573" s="1">
        <v>3</v>
      </c>
      <c r="BK573" s="1" t="s">
        <v>117</v>
      </c>
      <c r="BL573" s="1">
        <v>253</v>
      </c>
      <c r="BM573" s="1">
        <v>253</v>
      </c>
      <c r="BN573" s="1">
        <v>0</v>
      </c>
      <c r="BO573" s="1" t="b">
        <v>0</v>
      </c>
    </row>
    <row r="574" spans="1:67" ht="15.75" customHeight="1">
      <c r="A574" s="1">
        <v>572</v>
      </c>
      <c r="B574" s="1">
        <v>1086</v>
      </c>
      <c r="C574" s="1">
        <v>179867</v>
      </c>
      <c r="D574" s="1" t="s">
        <v>1627</v>
      </c>
      <c r="E574" s="1" t="s">
        <v>1628</v>
      </c>
      <c r="F574" s="1" t="s">
        <v>1600</v>
      </c>
      <c r="G574" s="1" t="s">
        <v>1584</v>
      </c>
      <c r="H574" s="1" t="s">
        <v>1629</v>
      </c>
      <c r="I574" s="1" t="s">
        <v>834</v>
      </c>
      <c r="J574" s="1" t="s">
        <v>835</v>
      </c>
      <c r="K574" s="8" t="s">
        <v>1630</v>
      </c>
      <c r="L574" s="1">
        <v>-90.310603999999998</v>
      </c>
      <c r="M574" s="1">
        <v>38.647928999999998</v>
      </c>
      <c r="N574" s="1">
        <v>-90.310603999999998</v>
      </c>
      <c r="O574" s="1">
        <v>38.647928999999998</v>
      </c>
      <c r="P574" s="1">
        <v>51533</v>
      </c>
      <c r="Q574" s="1">
        <v>71975</v>
      </c>
      <c r="R574" s="1">
        <v>71975</v>
      </c>
      <c r="S574" s="1">
        <v>71975</v>
      </c>
      <c r="T574" s="1">
        <v>71975</v>
      </c>
      <c r="U574" s="1">
        <v>57331</v>
      </c>
      <c r="V574" s="1">
        <v>57331</v>
      </c>
      <c r="W574" s="1">
        <v>2</v>
      </c>
      <c r="X574" s="1">
        <v>2</v>
      </c>
      <c r="Y574" s="1">
        <v>4</v>
      </c>
      <c r="Z574" s="1">
        <v>2</v>
      </c>
      <c r="AA574" s="1">
        <v>2</v>
      </c>
      <c r="AB574" s="1">
        <v>17</v>
      </c>
      <c r="AC574" s="1">
        <v>7555</v>
      </c>
      <c r="AD574" s="1" t="s">
        <v>123</v>
      </c>
      <c r="AE574" s="1" t="b">
        <v>0</v>
      </c>
      <c r="AF574" s="1" t="s">
        <v>1631</v>
      </c>
      <c r="AG574" s="1" t="s">
        <v>887</v>
      </c>
      <c r="AH574" s="1" t="s">
        <v>159</v>
      </c>
      <c r="AI574" s="1" t="s">
        <v>258</v>
      </c>
      <c r="AJ574" s="1" t="s">
        <v>89</v>
      </c>
      <c r="AK574" s="1" t="s">
        <v>83</v>
      </c>
      <c r="AL574" s="1" t="s">
        <v>115</v>
      </c>
      <c r="AM574" s="1" t="s">
        <v>100</v>
      </c>
      <c r="AN574" s="1" t="b">
        <v>0</v>
      </c>
      <c r="AO574" s="10" t="s">
        <v>1632</v>
      </c>
      <c r="AP574" s="1">
        <v>0</v>
      </c>
      <c r="AQ574" s="1">
        <v>0</v>
      </c>
      <c r="AR574" s="1">
        <v>0</v>
      </c>
      <c r="AS574" s="1">
        <v>0</v>
      </c>
      <c r="AT574" s="1">
        <v>0</v>
      </c>
      <c r="AU574" s="1">
        <v>0</v>
      </c>
      <c r="AV574" s="1">
        <v>0</v>
      </c>
      <c r="AW574" s="1">
        <v>0</v>
      </c>
      <c r="AX574" s="1">
        <v>0</v>
      </c>
      <c r="AY574" s="1">
        <v>0</v>
      </c>
      <c r="AZ574" s="1">
        <v>0</v>
      </c>
      <c r="BA574" s="1">
        <v>0</v>
      </c>
      <c r="BB574" s="1">
        <v>0</v>
      </c>
      <c r="BC574" s="1">
        <v>0</v>
      </c>
      <c r="BD574" s="1">
        <v>0</v>
      </c>
      <c r="BE574" s="1">
        <v>0</v>
      </c>
      <c r="BF574" s="1">
        <v>0</v>
      </c>
      <c r="BG574" s="1">
        <v>0</v>
      </c>
      <c r="BH574" s="1" t="b">
        <v>0</v>
      </c>
      <c r="BI574" s="1" t="b">
        <v>0</v>
      </c>
      <c r="BJ574" s="1">
        <v>11</v>
      </c>
      <c r="BK574" s="1" t="s">
        <v>89</v>
      </c>
      <c r="BL574" s="1">
        <v>253</v>
      </c>
      <c r="BM574" s="1">
        <v>253</v>
      </c>
      <c r="BN574" s="1">
        <v>0</v>
      </c>
      <c r="BO574" s="1" t="b">
        <v>0</v>
      </c>
    </row>
    <row r="575" spans="1:67" ht="15.75" customHeight="1">
      <c r="A575" s="1">
        <v>573</v>
      </c>
      <c r="B575" s="1">
        <v>1087</v>
      </c>
      <c r="C575" s="1">
        <v>179867</v>
      </c>
      <c r="D575" s="1" t="s">
        <v>1627</v>
      </c>
      <c r="E575" s="1" t="s">
        <v>1628</v>
      </c>
      <c r="F575" s="1" t="s">
        <v>1600</v>
      </c>
      <c r="G575" s="1" t="s">
        <v>1584</v>
      </c>
      <c r="H575" s="1" t="s">
        <v>1629</v>
      </c>
      <c r="I575" s="1" t="s">
        <v>834</v>
      </c>
      <c r="J575" s="1" t="s">
        <v>835</v>
      </c>
      <c r="K575" s="8" t="s">
        <v>1630</v>
      </c>
      <c r="L575" s="1">
        <v>-90.310603999999998</v>
      </c>
      <c r="M575" s="1">
        <v>38.647928999999998</v>
      </c>
      <c r="N575" s="1">
        <v>-90.310603999999998</v>
      </c>
      <c r="O575" s="1">
        <v>38.647928999999998</v>
      </c>
      <c r="P575" s="1">
        <v>51533</v>
      </c>
      <c r="Q575" s="1">
        <v>71975</v>
      </c>
      <c r="R575" s="1">
        <v>71975</v>
      </c>
      <c r="S575" s="1">
        <v>71975</v>
      </c>
      <c r="T575" s="1">
        <v>71975</v>
      </c>
      <c r="U575" s="1">
        <v>57331</v>
      </c>
      <c r="V575" s="1">
        <v>57331</v>
      </c>
      <c r="W575" s="1">
        <v>2</v>
      </c>
      <c r="X575" s="1">
        <v>2</v>
      </c>
      <c r="Y575" s="1">
        <v>4</v>
      </c>
      <c r="Z575" s="1">
        <v>2</v>
      </c>
      <c r="AA575" s="1">
        <v>2</v>
      </c>
      <c r="AB575" s="1">
        <v>17</v>
      </c>
      <c r="AC575" s="1">
        <v>7555</v>
      </c>
      <c r="AD575" s="1" t="s">
        <v>123</v>
      </c>
      <c r="AE575" s="1" t="b">
        <v>0</v>
      </c>
      <c r="AF575" s="1" t="s">
        <v>1631</v>
      </c>
      <c r="AG575" s="1" t="s">
        <v>887</v>
      </c>
      <c r="AH575" s="1" t="s">
        <v>159</v>
      </c>
      <c r="AI575" s="1" t="s">
        <v>532</v>
      </c>
      <c r="AJ575" s="1" t="s">
        <v>89</v>
      </c>
      <c r="AK575" s="1" t="s">
        <v>83</v>
      </c>
      <c r="AL575" s="1" t="s">
        <v>110</v>
      </c>
      <c r="AM575" s="1" t="s">
        <v>100</v>
      </c>
      <c r="AN575" s="1" t="b">
        <v>0</v>
      </c>
      <c r="AO575" s="10" t="s">
        <v>1632</v>
      </c>
      <c r="AP575" s="1">
        <v>0</v>
      </c>
      <c r="AQ575" s="1">
        <v>0</v>
      </c>
      <c r="AR575" s="1">
        <v>0</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t="b">
        <v>0</v>
      </c>
      <c r="BI575" s="1" t="b">
        <v>0</v>
      </c>
      <c r="BJ575" s="1">
        <v>11</v>
      </c>
      <c r="BK575" s="1" t="s">
        <v>89</v>
      </c>
      <c r="BL575" s="1">
        <v>253</v>
      </c>
      <c r="BM575" s="1">
        <v>253</v>
      </c>
      <c r="BN575" s="1">
        <v>0</v>
      </c>
      <c r="BO575" s="1" t="b">
        <v>0</v>
      </c>
    </row>
    <row r="576" spans="1:67" ht="15.75" customHeight="1">
      <c r="A576" s="1">
        <v>574</v>
      </c>
      <c r="B576" s="1">
        <v>1088</v>
      </c>
      <c r="C576" s="1">
        <v>179867</v>
      </c>
      <c r="D576" s="1" t="s">
        <v>1627</v>
      </c>
      <c r="E576" s="1" t="s">
        <v>1628</v>
      </c>
      <c r="F576" s="1" t="s">
        <v>1600</v>
      </c>
      <c r="G576" s="1" t="s">
        <v>1584</v>
      </c>
      <c r="H576" s="1" t="s">
        <v>1629</v>
      </c>
      <c r="I576" s="1" t="s">
        <v>834</v>
      </c>
      <c r="J576" s="1" t="s">
        <v>835</v>
      </c>
      <c r="K576" s="8" t="s">
        <v>1630</v>
      </c>
      <c r="L576" s="1">
        <v>-90.310603999999998</v>
      </c>
      <c r="M576" s="1">
        <v>38.647928999999998</v>
      </c>
      <c r="N576" s="1">
        <v>-90.310603999999998</v>
      </c>
      <c r="O576" s="1">
        <v>38.647928999999998</v>
      </c>
      <c r="P576" s="1">
        <v>51533</v>
      </c>
      <c r="Q576" s="1">
        <v>71975</v>
      </c>
      <c r="R576" s="1">
        <v>71975</v>
      </c>
      <c r="S576" s="1">
        <v>71975</v>
      </c>
      <c r="T576" s="1">
        <v>71975</v>
      </c>
      <c r="U576" s="1">
        <v>57331</v>
      </c>
      <c r="V576" s="1">
        <v>57331</v>
      </c>
      <c r="W576" s="1">
        <v>2</v>
      </c>
      <c r="X576" s="1">
        <v>2</v>
      </c>
      <c r="Y576" s="1">
        <v>4</v>
      </c>
      <c r="Z576" s="1">
        <v>2</v>
      </c>
      <c r="AA576" s="1">
        <v>2</v>
      </c>
      <c r="AB576" s="1">
        <v>17</v>
      </c>
      <c r="AC576" s="1">
        <v>7555</v>
      </c>
      <c r="AD576" s="1" t="s">
        <v>123</v>
      </c>
      <c r="AE576" s="1" t="b">
        <v>0</v>
      </c>
      <c r="AF576" s="1" t="s">
        <v>1633</v>
      </c>
      <c r="AG576" s="1" t="s">
        <v>1634</v>
      </c>
      <c r="AH576" s="1" t="s">
        <v>104</v>
      </c>
      <c r="AI576" s="1" t="s">
        <v>1635</v>
      </c>
      <c r="AJ576" s="1" t="s">
        <v>78</v>
      </c>
      <c r="AK576" s="1" t="s">
        <v>83</v>
      </c>
      <c r="AL576" s="1" t="s">
        <v>115</v>
      </c>
      <c r="AM576" s="1" t="s">
        <v>100</v>
      </c>
      <c r="AN576" s="1" t="b">
        <v>0</v>
      </c>
      <c r="AO576" s="10" t="s">
        <v>1636</v>
      </c>
      <c r="AP576" s="1">
        <v>0</v>
      </c>
      <c r="AQ576" s="1">
        <v>0</v>
      </c>
      <c r="AR576" s="1">
        <v>0</v>
      </c>
      <c r="AS576" s="1">
        <v>0</v>
      </c>
      <c r="AT576" s="1">
        <v>0</v>
      </c>
      <c r="AU576" s="1">
        <v>0</v>
      </c>
      <c r="AV576" s="1">
        <v>0</v>
      </c>
      <c r="AW576" s="1">
        <v>0</v>
      </c>
      <c r="AX576" s="1">
        <v>0</v>
      </c>
      <c r="AY576" s="1">
        <v>0</v>
      </c>
      <c r="AZ576" s="1">
        <v>0</v>
      </c>
      <c r="BA576" s="1">
        <v>0</v>
      </c>
      <c r="BB576" s="1">
        <v>0</v>
      </c>
      <c r="BC576" s="1">
        <v>0</v>
      </c>
      <c r="BD576" s="1">
        <v>0</v>
      </c>
      <c r="BE576" s="1">
        <v>0</v>
      </c>
      <c r="BF576" s="1">
        <v>0</v>
      </c>
      <c r="BG576" s="1">
        <v>0</v>
      </c>
      <c r="BH576" s="1" t="b">
        <v>0</v>
      </c>
      <c r="BI576" s="1" t="b">
        <v>0</v>
      </c>
      <c r="BJ576" s="1">
        <v>11</v>
      </c>
      <c r="BK576" s="1" t="s">
        <v>78</v>
      </c>
      <c r="BL576" s="1">
        <v>253</v>
      </c>
      <c r="BM576" s="1">
        <v>253</v>
      </c>
      <c r="BN576" s="1">
        <v>0</v>
      </c>
      <c r="BO576" s="1" t="b">
        <v>0</v>
      </c>
    </row>
    <row r="577" spans="1:67" ht="15.75" customHeight="1">
      <c r="A577" s="1">
        <v>575</v>
      </c>
      <c r="B577" s="1">
        <v>1089</v>
      </c>
      <c r="C577" s="1">
        <v>179867</v>
      </c>
      <c r="D577" s="1" t="s">
        <v>1627</v>
      </c>
      <c r="E577" s="1" t="s">
        <v>1628</v>
      </c>
      <c r="F577" s="1" t="s">
        <v>1600</v>
      </c>
      <c r="G577" s="1" t="s">
        <v>1584</v>
      </c>
      <c r="H577" s="1" t="s">
        <v>1629</v>
      </c>
      <c r="I577" s="1" t="s">
        <v>834</v>
      </c>
      <c r="J577" s="1" t="s">
        <v>835</v>
      </c>
      <c r="K577" s="8" t="s">
        <v>1630</v>
      </c>
      <c r="L577" s="1">
        <v>-90.310603999999998</v>
      </c>
      <c r="M577" s="1">
        <v>38.647928999999998</v>
      </c>
      <c r="N577" s="1">
        <v>-90.310603999999998</v>
      </c>
      <c r="O577" s="1">
        <v>38.647928999999998</v>
      </c>
      <c r="P577" s="1">
        <v>51533</v>
      </c>
      <c r="Q577" s="1">
        <v>71975</v>
      </c>
      <c r="R577" s="1">
        <v>71975</v>
      </c>
      <c r="S577" s="1">
        <v>71975</v>
      </c>
      <c r="T577" s="1">
        <v>71975</v>
      </c>
      <c r="U577" s="1">
        <v>57331</v>
      </c>
      <c r="V577" s="1">
        <v>57331</v>
      </c>
      <c r="W577" s="1">
        <v>2</v>
      </c>
      <c r="X577" s="1">
        <v>2</v>
      </c>
      <c r="Y577" s="1">
        <v>4</v>
      </c>
      <c r="Z577" s="1">
        <v>2</v>
      </c>
      <c r="AA577" s="1">
        <v>2</v>
      </c>
      <c r="AB577" s="1">
        <v>17</v>
      </c>
      <c r="AC577" s="1">
        <v>7555</v>
      </c>
      <c r="AD577" s="1" t="s">
        <v>123</v>
      </c>
      <c r="AE577" s="1" t="b">
        <v>0</v>
      </c>
      <c r="AF577" s="1" t="s">
        <v>1631</v>
      </c>
      <c r="AG577" s="1" t="s">
        <v>887</v>
      </c>
      <c r="AH577" s="1" t="s">
        <v>159</v>
      </c>
      <c r="AI577" s="1" t="s">
        <v>172</v>
      </c>
      <c r="AJ577" s="1" t="s">
        <v>89</v>
      </c>
      <c r="AK577" s="1" t="s">
        <v>79</v>
      </c>
      <c r="AL577" s="1" t="s">
        <v>36</v>
      </c>
      <c r="AM577" s="1" t="s">
        <v>92</v>
      </c>
      <c r="AN577" s="1" t="b">
        <v>1</v>
      </c>
      <c r="AO577" s="10" t="s">
        <v>1637</v>
      </c>
      <c r="AP577" s="1">
        <v>0</v>
      </c>
      <c r="AQ577" s="1">
        <v>0</v>
      </c>
      <c r="AR577" s="1">
        <v>2</v>
      </c>
      <c r="AS577" s="1">
        <v>4</v>
      </c>
      <c r="AT577" s="1">
        <v>1</v>
      </c>
      <c r="AU577" s="1">
        <v>0</v>
      </c>
      <c r="AV577" s="1">
        <v>0</v>
      </c>
      <c r="AW577" s="1">
        <v>1</v>
      </c>
      <c r="AX577" s="1">
        <v>0</v>
      </c>
      <c r="AY577" s="1">
        <v>1</v>
      </c>
      <c r="AZ577" s="1">
        <v>0</v>
      </c>
      <c r="BA577" s="1">
        <v>2</v>
      </c>
      <c r="BB577" s="1">
        <v>0</v>
      </c>
      <c r="BC577" s="1">
        <v>1</v>
      </c>
      <c r="BD577" s="1">
        <v>0</v>
      </c>
      <c r="BE577" s="1">
        <v>0</v>
      </c>
      <c r="BF577" s="1">
        <v>0</v>
      </c>
      <c r="BG577" s="1">
        <v>0</v>
      </c>
      <c r="BH577" s="1" t="b">
        <v>1</v>
      </c>
      <c r="BI577" s="1" t="b">
        <v>0</v>
      </c>
      <c r="BJ577" s="1">
        <v>11</v>
      </c>
      <c r="BK577" s="1" t="s">
        <v>89</v>
      </c>
      <c r="BL577" s="1">
        <v>253</v>
      </c>
      <c r="BM577" s="1">
        <v>253</v>
      </c>
      <c r="BN577" s="1">
        <v>6</v>
      </c>
      <c r="BO577" s="1" t="b">
        <v>1</v>
      </c>
    </row>
    <row r="578" spans="1:67" ht="15.75" customHeight="1">
      <c r="A578" s="1">
        <v>576</v>
      </c>
      <c r="B578" s="1">
        <v>1090</v>
      </c>
      <c r="C578" s="1">
        <v>179867</v>
      </c>
      <c r="D578" s="1" t="s">
        <v>1627</v>
      </c>
      <c r="E578" s="1" t="s">
        <v>1628</v>
      </c>
      <c r="F578" s="1" t="s">
        <v>1600</v>
      </c>
      <c r="G578" s="1" t="s">
        <v>1584</v>
      </c>
      <c r="H578" s="1" t="s">
        <v>1629</v>
      </c>
      <c r="I578" s="1" t="s">
        <v>834</v>
      </c>
      <c r="J578" s="1" t="s">
        <v>835</v>
      </c>
      <c r="K578" s="8" t="s">
        <v>1630</v>
      </c>
      <c r="L578" s="1">
        <v>-90.310603999999998</v>
      </c>
      <c r="M578" s="1">
        <v>38.647928999999998</v>
      </c>
      <c r="N578" s="1">
        <v>-90.310603999999998</v>
      </c>
      <c r="O578" s="1">
        <v>38.647928999999998</v>
      </c>
      <c r="P578" s="1">
        <v>51533</v>
      </c>
      <c r="Q578" s="1">
        <v>71975</v>
      </c>
      <c r="R578" s="1">
        <v>71975</v>
      </c>
      <c r="S578" s="1">
        <v>71975</v>
      </c>
      <c r="T578" s="1">
        <v>71975</v>
      </c>
      <c r="U578" s="1">
        <v>57331</v>
      </c>
      <c r="V578" s="1">
        <v>57331</v>
      </c>
      <c r="W578" s="1">
        <v>2</v>
      </c>
      <c r="X578" s="1">
        <v>2</v>
      </c>
      <c r="Y578" s="1">
        <v>4</v>
      </c>
      <c r="Z578" s="1">
        <v>2</v>
      </c>
      <c r="AA578" s="1">
        <v>2</v>
      </c>
      <c r="AB578" s="1">
        <v>17</v>
      </c>
      <c r="AC578" s="1">
        <v>7555</v>
      </c>
      <c r="AD578" s="1" t="s">
        <v>123</v>
      </c>
      <c r="AE578" s="1" t="b">
        <v>0</v>
      </c>
      <c r="AF578" s="1" t="s">
        <v>1631</v>
      </c>
      <c r="AG578" s="1" t="s">
        <v>887</v>
      </c>
      <c r="AH578" s="1" t="s">
        <v>159</v>
      </c>
      <c r="AI578" s="1" t="s">
        <v>95</v>
      </c>
      <c r="AJ578" s="1" t="s">
        <v>94</v>
      </c>
      <c r="AK578" s="1" t="s">
        <v>79</v>
      </c>
      <c r="AL578" s="1" t="s">
        <v>36</v>
      </c>
      <c r="AM578" s="1" t="s">
        <v>96</v>
      </c>
      <c r="AN578" s="1" t="b">
        <v>0</v>
      </c>
      <c r="AO578" s="10" t="s">
        <v>1638</v>
      </c>
      <c r="AP578" s="1">
        <v>0</v>
      </c>
      <c r="AQ578" s="1">
        <v>0</v>
      </c>
      <c r="AR578" s="1">
        <v>2</v>
      </c>
      <c r="AS578" s="1">
        <v>0</v>
      </c>
      <c r="AT578" s="1">
        <v>0</v>
      </c>
      <c r="AU578" s="1">
        <v>0</v>
      </c>
      <c r="AV578" s="1">
        <v>0</v>
      </c>
      <c r="AW578" s="1">
        <v>0</v>
      </c>
      <c r="AX578" s="1">
        <v>0</v>
      </c>
      <c r="AY578" s="1">
        <v>0</v>
      </c>
      <c r="AZ578" s="1">
        <v>0</v>
      </c>
      <c r="BA578" s="1">
        <v>0</v>
      </c>
      <c r="BB578" s="1">
        <v>0</v>
      </c>
      <c r="BC578" s="1">
        <v>1</v>
      </c>
      <c r="BD578" s="1">
        <v>1</v>
      </c>
      <c r="BE578" s="1">
        <v>0</v>
      </c>
      <c r="BF578" s="1">
        <v>0</v>
      </c>
      <c r="BG578" s="1">
        <v>0</v>
      </c>
      <c r="BH578" s="1" t="b">
        <v>1</v>
      </c>
      <c r="BI578" s="1" t="b">
        <v>0</v>
      </c>
      <c r="BJ578" s="1">
        <v>11</v>
      </c>
      <c r="BK578" s="1" t="s">
        <v>94</v>
      </c>
      <c r="BL578" s="1">
        <v>253</v>
      </c>
      <c r="BM578" s="1">
        <v>253</v>
      </c>
      <c r="BN578" s="1">
        <v>2</v>
      </c>
      <c r="BO578" s="1" t="b">
        <v>1</v>
      </c>
    </row>
    <row r="579" spans="1:67" ht="15.75" customHeight="1">
      <c r="A579" s="1">
        <v>577</v>
      </c>
      <c r="B579" s="1">
        <v>1091</v>
      </c>
      <c r="C579" s="1">
        <v>179867</v>
      </c>
      <c r="D579" s="1" t="s">
        <v>1627</v>
      </c>
      <c r="E579" s="1" t="s">
        <v>1628</v>
      </c>
      <c r="F579" s="1" t="s">
        <v>1600</v>
      </c>
      <c r="G579" s="1" t="s">
        <v>1584</v>
      </c>
      <c r="H579" s="1" t="s">
        <v>1629</v>
      </c>
      <c r="I579" s="1" t="s">
        <v>834</v>
      </c>
      <c r="J579" s="1" t="s">
        <v>835</v>
      </c>
      <c r="K579" s="8" t="s">
        <v>1630</v>
      </c>
      <c r="L579" s="1">
        <v>-90.310603999999998</v>
      </c>
      <c r="M579" s="1">
        <v>38.647928999999998</v>
      </c>
      <c r="N579" s="1">
        <v>-90.310603999999998</v>
      </c>
      <c r="O579" s="1">
        <v>38.647928999999998</v>
      </c>
      <c r="P579" s="1">
        <v>51533</v>
      </c>
      <c r="Q579" s="1">
        <v>71975</v>
      </c>
      <c r="R579" s="1">
        <v>71975</v>
      </c>
      <c r="S579" s="1">
        <v>71975</v>
      </c>
      <c r="T579" s="1">
        <v>71975</v>
      </c>
      <c r="U579" s="1">
        <v>57331</v>
      </c>
      <c r="V579" s="1">
        <v>57331</v>
      </c>
      <c r="W579" s="1">
        <v>2</v>
      </c>
      <c r="X579" s="1">
        <v>2</v>
      </c>
      <c r="Y579" s="1">
        <v>4</v>
      </c>
      <c r="Z579" s="1">
        <v>2</v>
      </c>
      <c r="AA579" s="1">
        <v>2</v>
      </c>
      <c r="AB579" s="1">
        <v>17</v>
      </c>
      <c r="AC579" s="1">
        <v>7555</v>
      </c>
      <c r="AD579" s="1" t="s">
        <v>123</v>
      </c>
      <c r="AE579" s="1" t="b">
        <v>0</v>
      </c>
      <c r="AF579" s="1" t="s">
        <v>1631</v>
      </c>
      <c r="AG579" s="1" t="s">
        <v>887</v>
      </c>
      <c r="AH579" s="1" t="s">
        <v>159</v>
      </c>
      <c r="AI579" s="1" t="s">
        <v>418</v>
      </c>
      <c r="AJ579" s="1" t="s">
        <v>114</v>
      </c>
      <c r="AK579" s="1" t="s">
        <v>79</v>
      </c>
      <c r="AL579" s="1" t="s">
        <v>99</v>
      </c>
      <c r="AM579" s="1" t="s">
        <v>100</v>
      </c>
      <c r="AN579" s="1" t="b">
        <v>0</v>
      </c>
      <c r="AO579" s="10" t="s">
        <v>1639</v>
      </c>
      <c r="AP579" s="1">
        <v>0</v>
      </c>
      <c r="AQ579" s="1">
        <v>0</v>
      </c>
      <c r="AR579" s="1">
        <v>1</v>
      </c>
      <c r="AS579" s="1">
        <v>0</v>
      </c>
      <c r="AT579" s="1">
        <v>0</v>
      </c>
      <c r="AU579" s="1">
        <v>0</v>
      </c>
      <c r="AV579" s="1">
        <v>0</v>
      </c>
      <c r="AW579" s="1">
        <v>0</v>
      </c>
      <c r="AX579" s="1">
        <v>0</v>
      </c>
      <c r="AY579" s="1">
        <v>1</v>
      </c>
      <c r="AZ579" s="1">
        <v>0</v>
      </c>
      <c r="BA579" s="1">
        <v>0</v>
      </c>
      <c r="BB579" s="1">
        <v>0</v>
      </c>
      <c r="BC579" s="1">
        <v>0</v>
      </c>
      <c r="BD579" s="1">
        <v>1</v>
      </c>
      <c r="BE579" s="1">
        <v>0</v>
      </c>
      <c r="BF579" s="1">
        <v>0</v>
      </c>
      <c r="BG579" s="1">
        <v>0</v>
      </c>
      <c r="BH579" s="1" t="b">
        <v>0</v>
      </c>
      <c r="BI579" s="1" t="b">
        <v>0</v>
      </c>
      <c r="BJ579" s="1">
        <v>11</v>
      </c>
      <c r="BK579" s="1" t="s">
        <v>117</v>
      </c>
      <c r="BL579" s="1">
        <v>253</v>
      </c>
      <c r="BM579" s="1">
        <v>253</v>
      </c>
      <c r="BN579" s="1">
        <v>1</v>
      </c>
      <c r="BO579" s="1" t="b">
        <v>1</v>
      </c>
    </row>
    <row r="580" spans="1:67" ht="15.75" customHeight="1">
      <c r="A580" s="1">
        <v>578</v>
      </c>
      <c r="B580" s="1">
        <v>1092</v>
      </c>
      <c r="C580" s="1">
        <v>179867</v>
      </c>
      <c r="D580" s="1" t="s">
        <v>1627</v>
      </c>
      <c r="E580" s="1" t="s">
        <v>1628</v>
      </c>
      <c r="F580" s="1" t="s">
        <v>1600</v>
      </c>
      <c r="G580" s="1" t="s">
        <v>1584</v>
      </c>
      <c r="H580" s="1" t="s">
        <v>1629</v>
      </c>
      <c r="I580" s="1" t="s">
        <v>834</v>
      </c>
      <c r="J580" s="1" t="s">
        <v>835</v>
      </c>
      <c r="K580" s="8" t="s">
        <v>1630</v>
      </c>
      <c r="L580" s="1">
        <v>-90.310603999999998</v>
      </c>
      <c r="M580" s="1">
        <v>38.647928999999998</v>
      </c>
      <c r="N580" s="1">
        <v>-90.310603999999998</v>
      </c>
      <c r="O580" s="1">
        <v>38.647928999999998</v>
      </c>
      <c r="P580" s="1">
        <v>51533</v>
      </c>
      <c r="Q580" s="1">
        <v>71975</v>
      </c>
      <c r="R580" s="1">
        <v>71975</v>
      </c>
      <c r="S580" s="1">
        <v>71975</v>
      </c>
      <c r="T580" s="1">
        <v>71975</v>
      </c>
      <c r="U580" s="1">
        <v>57331</v>
      </c>
      <c r="V580" s="1">
        <v>57331</v>
      </c>
      <c r="W580" s="1">
        <v>2</v>
      </c>
      <c r="X580" s="1">
        <v>2</v>
      </c>
      <c r="Y580" s="1">
        <v>4</v>
      </c>
      <c r="Z580" s="1">
        <v>2</v>
      </c>
      <c r="AA580" s="1">
        <v>2</v>
      </c>
      <c r="AB580" s="1">
        <v>17</v>
      </c>
      <c r="AC580" s="1">
        <v>7555</v>
      </c>
      <c r="AD580" s="1" t="s">
        <v>123</v>
      </c>
      <c r="AE580" s="1" t="b">
        <v>0</v>
      </c>
      <c r="AF580" s="1" t="s">
        <v>1631</v>
      </c>
      <c r="AG580" s="1" t="s">
        <v>887</v>
      </c>
      <c r="AH580" s="1" t="s">
        <v>159</v>
      </c>
      <c r="AI580" s="1" t="s">
        <v>1640</v>
      </c>
      <c r="AJ580" s="1" t="s">
        <v>89</v>
      </c>
      <c r="AK580" s="1" t="s">
        <v>79</v>
      </c>
      <c r="AL580" s="1" t="s">
        <v>99</v>
      </c>
      <c r="AM580" s="1" t="s">
        <v>100</v>
      </c>
      <c r="AN580" s="1" t="b">
        <v>0</v>
      </c>
      <c r="AO580" s="10" t="s">
        <v>1641</v>
      </c>
      <c r="AP580" s="1">
        <v>0</v>
      </c>
      <c r="AQ580" s="1">
        <v>0</v>
      </c>
      <c r="AR580" s="1">
        <v>0</v>
      </c>
      <c r="AS580" s="1">
        <v>0</v>
      </c>
      <c r="AT580" s="1">
        <v>0</v>
      </c>
      <c r="AU580" s="1">
        <v>0</v>
      </c>
      <c r="AV580" s="1">
        <v>0</v>
      </c>
      <c r="AW580" s="1">
        <v>0</v>
      </c>
      <c r="AX580" s="1">
        <v>0</v>
      </c>
      <c r="AY580" s="1">
        <v>0</v>
      </c>
      <c r="AZ580" s="1">
        <v>0</v>
      </c>
      <c r="BA580" s="1">
        <v>0</v>
      </c>
      <c r="BB580" s="1">
        <v>0</v>
      </c>
      <c r="BC580" s="1">
        <v>0</v>
      </c>
      <c r="BD580" s="1">
        <v>0</v>
      </c>
      <c r="BE580" s="1">
        <v>0</v>
      </c>
      <c r="BF580" s="1">
        <v>0</v>
      </c>
      <c r="BG580" s="1">
        <v>0</v>
      </c>
      <c r="BH580" s="1" t="b">
        <v>0</v>
      </c>
      <c r="BI580" s="1" t="b">
        <v>0</v>
      </c>
      <c r="BJ580" s="1">
        <v>11</v>
      </c>
      <c r="BK580" s="1" t="s">
        <v>89</v>
      </c>
      <c r="BL580" s="1">
        <v>253</v>
      </c>
      <c r="BM580" s="1">
        <v>253</v>
      </c>
      <c r="BN580" s="1">
        <v>0</v>
      </c>
      <c r="BO580" s="1" t="b">
        <v>0</v>
      </c>
    </row>
    <row r="581" spans="1:67" ht="15.75" customHeight="1">
      <c r="A581" s="1">
        <v>579</v>
      </c>
      <c r="B581" s="1">
        <v>1093</v>
      </c>
      <c r="C581" s="1">
        <v>179867</v>
      </c>
      <c r="D581" s="1" t="s">
        <v>1627</v>
      </c>
      <c r="E581" s="1" t="s">
        <v>1628</v>
      </c>
      <c r="F581" s="1" t="s">
        <v>1600</v>
      </c>
      <c r="G581" s="1" t="s">
        <v>1584</v>
      </c>
      <c r="H581" s="1" t="s">
        <v>1629</v>
      </c>
      <c r="I581" s="1" t="s">
        <v>834</v>
      </c>
      <c r="J581" s="1" t="s">
        <v>835</v>
      </c>
      <c r="K581" s="8" t="s">
        <v>1630</v>
      </c>
      <c r="L581" s="1">
        <v>-90.310603999999998</v>
      </c>
      <c r="M581" s="1">
        <v>38.647928999999998</v>
      </c>
      <c r="N581" s="1">
        <v>-90.310603999999998</v>
      </c>
      <c r="O581" s="1">
        <v>38.647928999999998</v>
      </c>
      <c r="P581" s="1">
        <v>51533</v>
      </c>
      <c r="Q581" s="1">
        <v>71975</v>
      </c>
      <c r="R581" s="1">
        <v>71975</v>
      </c>
      <c r="S581" s="1">
        <v>71975</v>
      </c>
      <c r="T581" s="1">
        <v>71975</v>
      </c>
      <c r="U581" s="1">
        <v>57331</v>
      </c>
      <c r="V581" s="1">
        <v>57331</v>
      </c>
      <c r="W581" s="1">
        <v>2</v>
      </c>
      <c r="X581" s="1">
        <v>2</v>
      </c>
      <c r="Y581" s="1">
        <v>4</v>
      </c>
      <c r="Z581" s="1">
        <v>2</v>
      </c>
      <c r="AA581" s="1">
        <v>2</v>
      </c>
      <c r="AB581" s="1">
        <v>17</v>
      </c>
      <c r="AC581" s="1">
        <v>7555</v>
      </c>
      <c r="AD581" s="1" t="s">
        <v>123</v>
      </c>
      <c r="AE581" s="1" t="b">
        <v>0</v>
      </c>
      <c r="AF581" s="1" t="s">
        <v>1631</v>
      </c>
      <c r="AG581" s="1" t="s">
        <v>887</v>
      </c>
      <c r="AH581" s="1" t="s">
        <v>159</v>
      </c>
      <c r="AI581" s="1" t="s">
        <v>688</v>
      </c>
      <c r="AJ581" s="1" t="s">
        <v>89</v>
      </c>
      <c r="AK581" s="1" t="s">
        <v>79</v>
      </c>
      <c r="AL581" s="1" t="s">
        <v>206</v>
      </c>
      <c r="AM581" s="1" t="s">
        <v>100</v>
      </c>
      <c r="AN581" s="1" t="b">
        <v>0</v>
      </c>
      <c r="AO581" s="10" t="s">
        <v>1642</v>
      </c>
      <c r="AP581" s="1">
        <v>0</v>
      </c>
      <c r="AQ581" s="1">
        <v>0</v>
      </c>
      <c r="AR581" s="1">
        <v>0</v>
      </c>
      <c r="AS581" s="1">
        <v>0</v>
      </c>
      <c r="AT581" s="1">
        <v>0</v>
      </c>
      <c r="AU581" s="1">
        <v>0</v>
      </c>
      <c r="AV581" s="1">
        <v>0</v>
      </c>
      <c r="AW581" s="1">
        <v>0</v>
      </c>
      <c r="AX581" s="1">
        <v>0</v>
      </c>
      <c r="AY581" s="1">
        <v>0</v>
      </c>
      <c r="AZ581" s="1">
        <v>0</v>
      </c>
      <c r="BA581" s="1">
        <v>0</v>
      </c>
      <c r="BB581" s="1">
        <v>0</v>
      </c>
      <c r="BC581" s="1">
        <v>0</v>
      </c>
      <c r="BD581" s="1">
        <v>0</v>
      </c>
      <c r="BE581" s="1">
        <v>0</v>
      </c>
      <c r="BF581" s="1">
        <v>0</v>
      </c>
      <c r="BG581" s="1">
        <v>0</v>
      </c>
      <c r="BH581" s="1" t="b">
        <v>0</v>
      </c>
      <c r="BI581" s="1" t="b">
        <v>0</v>
      </c>
      <c r="BJ581" s="1">
        <v>11</v>
      </c>
      <c r="BK581" s="1" t="s">
        <v>89</v>
      </c>
      <c r="BL581" s="1">
        <v>253</v>
      </c>
      <c r="BM581" s="1">
        <v>253</v>
      </c>
      <c r="BN581" s="1">
        <v>0</v>
      </c>
      <c r="BO581" s="1" t="b">
        <v>0</v>
      </c>
    </row>
    <row r="582" spans="1:67" ht="15.75" customHeight="1">
      <c r="A582" s="1">
        <v>580</v>
      </c>
      <c r="B582" s="1">
        <v>1094</v>
      </c>
      <c r="C582" s="1">
        <v>179867</v>
      </c>
      <c r="D582" s="1" t="s">
        <v>1627</v>
      </c>
      <c r="E582" s="1" t="s">
        <v>1628</v>
      </c>
      <c r="F582" s="1" t="s">
        <v>1600</v>
      </c>
      <c r="G582" s="1" t="s">
        <v>1584</v>
      </c>
      <c r="H582" s="1" t="s">
        <v>1629</v>
      </c>
      <c r="I582" s="1" t="s">
        <v>834</v>
      </c>
      <c r="J582" s="1" t="s">
        <v>835</v>
      </c>
      <c r="K582" s="8" t="s">
        <v>1630</v>
      </c>
      <c r="L582" s="1">
        <v>-90.310603999999998</v>
      </c>
      <c r="M582" s="1">
        <v>38.647928999999998</v>
      </c>
      <c r="N582" s="1">
        <v>-90.310603999999998</v>
      </c>
      <c r="O582" s="1">
        <v>38.647928999999998</v>
      </c>
      <c r="P582" s="1">
        <v>51533</v>
      </c>
      <c r="Q582" s="1">
        <v>71975</v>
      </c>
      <c r="R582" s="1">
        <v>71975</v>
      </c>
      <c r="S582" s="1">
        <v>71975</v>
      </c>
      <c r="T582" s="1">
        <v>71975</v>
      </c>
      <c r="U582" s="1">
        <v>57331</v>
      </c>
      <c r="V582" s="1">
        <v>57331</v>
      </c>
      <c r="W582" s="1">
        <v>2</v>
      </c>
      <c r="X582" s="1">
        <v>2</v>
      </c>
      <c r="Y582" s="1">
        <v>4</v>
      </c>
      <c r="Z582" s="1">
        <v>2</v>
      </c>
      <c r="AA582" s="1">
        <v>2</v>
      </c>
      <c r="AB582" s="1">
        <v>17</v>
      </c>
      <c r="AC582" s="1">
        <v>7555</v>
      </c>
      <c r="AD582" s="1" t="s">
        <v>123</v>
      </c>
      <c r="AE582" s="1" t="b">
        <v>0</v>
      </c>
      <c r="AF582" s="1" t="s">
        <v>1631</v>
      </c>
      <c r="AG582" s="1" t="s">
        <v>887</v>
      </c>
      <c r="AH582" s="1" t="s">
        <v>159</v>
      </c>
      <c r="AI582" s="1" t="s">
        <v>1643</v>
      </c>
      <c r="AJ582" s="1" t="s">
        <v>114</v>
      </c>
      <c r="AK582" s="1" t="s">
        <v>179</v>
      </c>
      <c r="AL582" s="1" t="s">
        <v>179</v>
      </c>
      <c r="AM582" s="1" t="s">
        <v>100</v>
      </c>
      <c r="AN582" s="1" t="b">
        <v>0</v>
      </c>
      <c r="AO582" s="10" t="s">
        <v>1644</v>
      </c>
      <c r="AP582" s="1">
        <v>0</v>
      </c>
      <c r="AQ582" s="1">
        <v>0</v>
      </c>
      <c r="AR582" s="1">
        <v>0</v>
      </c>
      <c r="AS582" s="1">
        <v>0</v>
      </c>
      <c r="AT582" s="1">
        <v>0</v>
      </c>
      <c r="AU582" s="1">
        <v>0</v>
      </c>
      <c r="AV582" s="1">
        <v>0</v>
      </c>
      <c r="AW582" s="1">
        <v>0</v>
      </c>
      <c r="AX582" s="1">
        <v>0</v>
      </c>
      <c r="AY582" s="1">
        <v>0</v>
      </c>
      <c r="AZ582" s="1">
        <v>0</v>
      </c>
      <c r="BA582" s="1">
        <v>0</v>
      </c>
      <c r="BB582" s="1">
        <v>0</v>
      </c>
      <c r="BC582" s="1">
        <v>0</v>
      </c>
      <c r="BD582" s="1">
        <v>0</v>
      </c>
      <c r="BE582" s="1">
        <v>0</v>
      </c>
      <c r="BF582" s="1">
        <v>0</v>
      </c>
      <c r="BG582" s="1">
        <v>0</v>
      </c>
      <c r="BH582" s="1" t="b">
        <v>0</v>
      </c>
      <c r="BI582" s="1" t="b">
        <v>0</v>
      </c>
      <c r="BJ582" s="1">
        <v>11</v>
      </c>
      <c r="BK582" s="1" t="s">
        <v>117</v>
      </c>
      <c r="BL582" s="1">
        <v>253</v>
      </c>
      <c r="BM582" s="1">
        <v>253</v>
      </c>
      <c r="BN582" s="1">
        <v>0</v>
      </c>
      <c r="BO582" s="1" t="b">
        <v>0</v>
      </c>
    </row>
    <row r="583" spans="1:67" ht="15.75" customHeight="1">
      <c r="A583" s="1">
        <v>581</v>
      </c>
      <c r="B583" s="1">
        <v>1095</v>
      </c>
      <c r="C583" s="1">
        <v>179867</v>
      </c>
      <c r="D583" s="1" t="s">
        <v>1627</v>
      </c>
      <c r="E583" s="1" t="s">
        <v>1628</v>
      </c>
      <c r="F583" s="1" t="s">
        <v>1600</v>
      </c>
      <c r="G583" s="1" t="s">
        <v>1584</v>
      </c>
      <c r="H583" s="1" t="s">
        <v>1629</v>
      </c>
      <c r="I583" s="1" t="s">
        <v>834</v>
      </c>
      <c r="J583" s="1" t="s">
        <v>835</v>
      </c>
      <c r="K583" s="8" t="s">
        <v>1630</v>
      </c>
      <c r="L583" s="1">
        <v>-90.310603999999998</v>
      </c>
      <c r="M583" s="1">
        <v>38.647928999999998</v>
      </c>
      <c r="N583" s="1">
        <v>-90.310603999999998</v>
      </c>
      <c r="O583" s="1">
        <v>38.647928999999998</v>
      </c>
      <c r="P583" s="1">
        <v>51533</v>
      </c>
      <c r="Q583" s="1">
        <v>71975</v>
      </c>
      <c r="R583" s="1">
        <v>71975</v>
      </c>
      <c r="S583" s="1">
        <v>71975</v>
      </c>
      <c r="T583" s="1">
        <v>71975</v>
      </c>
      <c r="U583" s="1">
        <v>57331</v>
      </c>
      <c r="V583" s="1">
        <v>57331</v>
      </c>
      <c r="W583" s="1">
        <v>2</v>
      </c>
      <c r="X583" s="1">
        <v>2</v>
      </c>
      <c r="Y583" s="1">
        <v>4</v>
      </c>
      <c r="Z583" s="1">
        <v>2</v>
      </c>
      <c r="AA583" s="1">
        <v>2</v>
      </c>
      <c r="AB583" s="1">
        <v>17</v>
      </c>
      <c r="AC583" s="1">
        <v>7555</v>
      </c>
      <c r="AD583" s="1" t="s">
        <v>123</v>
      </c>
      <c r="AE583" s="1" t="b">
        <v>0</v>
      </c>
      <c r="AF583" s="1" t="s">
        <v>1631</v>
      </c>
      <c r="AG583" s="1" t="s">
        <v>887</v>
      </c>
      <c r="AH583" s="1" t="s">
        <v>159</v>
      </c>
      <c r="AI583" s="1" t="s">
        <v>1645</v>
      </c>
      <c r="AJ583" s="1" t="s">
        <v>78</v>
      </c>
      <c r="AK583" s="1" t="s">
        <v>179</v>
      </c>
      <c r="AL583" s="1" t="s">
        <v>179</v>
      </c>
      <c r="AM583" s="1" t="s">
        <v>100</v>
      </c>
      <c r="AN583" s="1" t="b">
        <v>0</v>
      </c>
      <c r="AO583" s="10" t="s">
        <v>1636</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t="b">
        <v>0</v>
      </c>
      <c r="BI583" s="1" t="b">
        <v>0</v>
      </c>
      <c r="BJ583" s="1">
        <v>11</v>
      </c>
      <c r="BK583" s="1" t="s">
        <v>78</v>
      </c>
      <c r="BL583" s="1">
        <v>253</v>
      </c>
      <c r="BM583" s="1">
        <v>253</v>
      </c>
      <c r="BN583" s="1">
        <v>0</v>
      </c>
      <c r="BO583" s="1" t="b">
        <v>0</v>
      </c>
    </row>
    <row r="584" spans="1:67" ht="15.75" customHeight="1">
      <c r="A584" s="1">
        <v>582</v>
      </c>
      <c r="B584" s="1">
        <v>1096</v>
      </c>
      <c r="C584" s="1">
        <v>179867</v>
      </c>
      <c r="D584" s="1" t="s">
        <v>1627</v>
      </c>
      <c r="E584" s="1" t="s">
        <v>1628</v>
      </c>
      <c r="F584" s="1" t="s">
        <v>1600</v>
      </c>
      <c r="G584" s="1" t="s">
        <v>1584</v>
      </c>
      <c r="H584" s="1" t="s">
        <v>1629</v>
      </c>
      <c r="I584" s="1" t="s">
        <v>834</v>
      </c>
      <c r="J584" s="1" t="s">
        <v>835</v>
      </c>
      <c r="K584" s="8" t="s">
        <v>1630</v>
      </c>
      <c r="L584" s="1">
        <v>-90.310603999999998</v>
      </c>
      <c r="M584" s="1">
        <v>38.647928999999998</v>
      </c>
      <c r="N584" s="1">
        <v>-90.310603999999998</v>
      </c>
      <c r="O584" s="1">
        <v>38.647928999999998</v>
      </c>
      <c r="P584" s="1">
        <v>51533</v>
      </c>
      <c r="Q584" s="1">
        <v>71975</v>
      </c>
      <c r="R584" s="1">
        <v>71975</v>
      </c>
      <c r="S584" s="1">
        <v>71975</v>
      </c>
      <c r="T584" s="1">
        <v>71975</v>
      </c>
      <c r="U584" s="1">
        <v>57331</v>
      </c>
      <c r="V584" s="1">
        <v>57331</v>
      </c>
      <c r="W584" s="1">
        <v>2</v>
      </c>
      <c r="X584" s="1">
        <v>2</v>
      </c>
      <c r="Y584" s="1">
        <v>4</v>
      </c>
      <c r="Z584" s="1">
        <v>2</v>
      </c>
      <c r="AA584" s="1">
        <v>2</v>
      </c>
      <c r="AB584" s="1">
        <v>17</v>
      </c>
      <c r="AC584" s="1">
        <v>7555</v>
      </c>
      <c r="AD584" s="1" t="s">
        <v>123</v>
      </c>
      <c r="AE584" s="1" t="b">
        <v>0</v>
      </c>
      <c r="AF584" s="1" t="s">
        <v>1646</v>
      </c>
      <c r="AG584" s="1" t="s">
        <v>1647</v>
      </c>
      <c r="AH584" s="1" t="s">
        <v>550</v>
      </c>
      <c r="AI584" s="1" t="s">
        <v>356</v>
      </c>
      <c r="AJ584" s="1" t="s">
        <v>135</v>
      </c>
      <c r="AK584" s="1" t="s">
        <v>79</v>
      </c>
      <c r="AL584" s="1" t="s">
        <v>36</v>
      </c>
      <c r="AM584" s="1" t="s">
        <v>100</v>
      </c>
      <c r="AN584" s="1" t="b">
        <v>0</v>
      </c>
      <c r="AO584" s="10" t="s">
        <v>1648</v>
      </c>
      <c r="AP584" s="1">
        <v>0</v>
      </c>
      <c r="AQ584" s="1">
        <v>0</v>
      </c>
      <c r="AR584" s="1">
        <v>0</v>
      </c>
      <c r="AS584" s="1">
        <v>1</v>
      </c>
      <c r="AT584" s="1">
        <v>0</v>
      </c>
      <c r="AU584" s="1">
        <v>0</v>
      </c>
      <c r="AV584" s="1">
        <v>0</v>
      </c>
      <c r="AW584" s="1">
        <v>0</v>
      </c>
      <c r="AX584" s="1">
        <v>0</v>
      </c>
      <c r="AY584" s="1">
        <v>0</v>
      </c>
      <c r="AZ584" s="1">
        <v>0</v>
      </c>
      <c r="BA584" s="1">
        <v>1</v>
      </c>
      <c r="BB584" s="1">
        <v>0</v>
      </c>
      <c r="BC584" s="1">
        <v>0</v>
      </c>
      <c r="BD584" s="1">
        <v>0</v>
      </c>
      <c r="BE584" s="1">
        <v>0</v>
      </c>
      <c r="BF584" s="1">
        <v>0</v>
      </c>
      <c r="BG584" s="1">
        <v>0</v>
      </c>
      <c r="BH584" s="1" t="b">
        <v>0</v>
      </c>
      <c r="BI584" s="1" t="b">
        <v>0</v>
      </c>
      <c r="BJ584" s="1">
        <v>11</v>
      </c>
      <c r="BK584" s="1" t="s">
        <v>117</v>
      </c>
      <c r="BL584" s="1">
        <v>253</v>
      </c>
      <c r="BM584" s="1">
        <v>253</v>
      </c>
      <c r="BN584" s="1">
        <v>1</v>
      </c>
      <c r="BO584" s="1" t="b">
        <v>1</v>
      </c>
    </row>
    <row r="585" spans="1:67" ht="15.75" customHeight="1">
      <c r="A585" s="1">
        <v>583</v>
      </c>
      <c r="B585" s="1">
        <v>302</v>
      </c>
      <c r="C585" s="1">
        <v>175856</v>
      </c>
      <c r="D585" s="1" t="s">
        <v>1649</v>
      </c>
      <c r="E585" s="1" t="s">
        <v>1650</v>
      </c>
      <c r="F585" s="1" t="s">
        <v>1651</v>
      </c>
      <c r="G585" s="1" t="s">
        <v>1652</v>
      </c>
      <c r="H585" s="1">
        <v>39217</v>
      </c>
      <c r="I585" s="1" t="s">
        <v>70</v>
      </c>
      <c r="J585" s="1" t="s">
        <v>71</v>
      </c>
      <c r="K585" s="8" t="s">
        <v>1653</v>
      </c>
      <c r="L585" s="1">
        <v>-90.206630000000004</v>
      </c>
      <c r="M585" s="1">
        <v>32.296781000000003</v>
      </c>
      <c r="N585" s="1">
        <v>-90.206630000000004</v>
      </c>
      <c r="O585" s="1">
        <v>32.296781000000003</v>
      </c>
      <c r="P585" s="1">
        <v>7621</v>
      </c>
      <c r="Q585" s="1">
        <v>23096</v>
      </c>
      <c r="R585" s="1">
        <v>33789</v>
      </c>
      <c r="S585" s="1">
        <v>20221</v>
      </c>
      <c r="T585" s="1">
        <v>30914</v>
      </c>
      <c r="U585" s="1">
        <v>14121</v>
      </c>
      <c r="V585" s="1">
        <v>24814</v>
      </c>
      <c r="W585" s="1">
        <v>1</v>
      </c>
      <c r="X585" s="1">
        <v>2</v>
      </c>
      <c r="Y585" s="1">
        <v>5</v>
      </c>
      <c r="Z585" s="1">
        <v>1</v>
      </c>
      <c r="AA585" s="1">
        <v>1</v>
      </c>
      <c r="AB585" s="1">
        <v>63</v>
      </c>
      <c r="AC585" s="1">
        <v>7492</v>
      </c>
      <c r="AD585" s="1" t="s">
        <v>73</v>
      </c>
      <c r="AE585" s="1" t="b">
        <v>0</v>
      </c>
      <c r="AF585" s="1" t="s">
        <v>1654</v>
      </c>
      <c r="AG585" s="1" t="s">
        <v>323</v>
      </c>
      <c r="AH585" s="1" t="s">
        <v>550</v>
      </c>
      <c r="AI585" s="1" t="s">
        <v>1655</v>
      </c>
      <c r="AJ585" s="1" t="s">
        <v>78</v>
      </c>
      <c r="AK585" s="1" t="s">
        <v>79</v>
      </c>
      <c r="AL585" s="1" t="s">
        <v>36</v>
      </c>
      <c r="AM585" s="1" t="s">
        <v>80</v>
      </c>
      <c r="AN585" s="1" t="b">
        <v>0</v>
      </c>
      <c r="AO585" s="10" t="s">
        <v>1656</v>
      </c>
      <c r="AP585" s="1">
        <v>0</v>
      </c>
      <c r="AQ585" s="1">
        <v>0</v>
      </c>
      <c r="AR585" s="1">
        <v>0</v>
      </c>
      <c r="AS585" s="1">
        <v>0</v>
      </c>
      <c r="AT585" s="1">
        <v>0</v>
      </c>
      <c r="AU585" s="1">
        <v>0</v>
      </c>
      <c r="AV585" s="1">
        <v>0</v>
      </c>
      <c r="AW585" s="1">
        <v>0</v>
      </c>
      <c r="AX585" s="1">
        <v>0</v>
      </c>
      <c r="AY585" s="1">
        <v>0</v>
      </c>
      <c r="AZ585" s="1">
        <v>0</v>
      </c>
      <c r="BA585" s="1">
        <v>0</v>
      </c>
      <c r="BB585" s="1">
        <v>0</v>
      </c>
      <c r="BC585" s="1">
        <v>0</v>
      </c>
      <c r="BD585" s="1">
        <v>0</v>
      </c>
      <c r="BE585" s="1">
        <v>0</v>
      </c>
      <c r="BF585" s="1">
        <v>0</v>
      </c>
      <c r="BG585" s="1">
        <v>0</v>
      </c>
      <c r="BH585" s="1" t="b">
        <v>1</v>
      </c>
      <c r="BI585" s="1" t="b">
        <v>0</v>
      </c>
      <c r="BJ585" s="1">
        <v>2</v>
      </c>
      <c r="BK585" s="1" t="s">
        <v>78</v>
      </c>
      <c r="BL585" s="1">
        <v>363</v>
      </c>
      <c r="BM585" s="1">
        <v>363</v>
      </c>
      <c r="BN585" s="1">
        <v>0</v>
      </c>
      <c r="BO585" s="1" t="b">
        <v>0</v>
      </c>
    </row>
    <row r="586" spans="1:67" ht="15.75" customHeight="1">
      <c r="A586" s="1">
        <v>584</v>
      </c>
      <c r="B586" s="1">
        <v>303</v>
      </c>
      <c r="C586" s="1">
        <v>175856</v>
      </c>
      <c r="D586" s="1" t="s">
        <v>1649</v>
      </c>
      <c r="E586" s="1" t="s">
        <v>1650</v>
      </c>
      <c r="F586" s="1" t="s">
        <v>1651</v>
      </c>
      <c r="G586" s="1" t="s">
        <v>1652</v>
      </c>
      <c r="H586" s="1">
        <v>39217</v>
      </c>
      <c r="I586" s="1" t="s">
        <v>70</v>
      </c>
      <c r="J586" s="1" t="s">
        <v>71</v>
      </c>
      <c r="K586" s="8" t="s">
        <v>1653</v>
      </c>
      <c r="L586" s="1">
        <v>-90.206630000000004</v>
      </c>
      <c r="M586" s="1">
        <v>32.296781000000003</v>
      </c>
      <c r="N586" s="1">
        <v>-90.206630000000004</v>
      </c>
      <c r="O586" s="1">
        <v>32.296781000000003</v>
      </c>
      <c r="P586" s="1">
        <v>7621</v>
      </c>
      <c r="Q586" s="1">
        <v>23096</v>
      </c>
      <c r="R586" s="1">
        <v>33789</v>
      </c>
      <c r="S586" s="1">
        <v>20221</v>
      </c>
      <c r="T586" s="1">
        <v>30914</v>
      </c>
      <c r="U586" s="1">
        <v>14121</v>
      </c>
      <c r="V586" s="1">
        <v>24814</v>
      </c>
      <c r="W586" s="1">
        <v>1</v>
      </c>
      <c r="X586" s="1">
        <v>2</v>
      </c>
      <c r="Y586" s="1">
        <v>5</v>
      </c>
      <c r="Z586" s="1">
        <v>1</v>
      </c>
      <c r="AA586" s="1">
        <v>1</v>
      </c>
      <c r="AB586" s="1">
        <v>63</v>
      </c>
      <c r="AC586" s="1">
        <v>7492</v>
      </c>
      <c r="AD586" s="1" t="s">
        <v>73</v>
      </c>
      <c r="AE586" s="1" t="b">
        <v>0</v>
      </c>
      <c r="AF586" s="1" t="s">
        <v>1654</v>
      </c>
      <c r="AG586" s="1" t="s">
        <v>323</v>
      </c>
      <c r="AH586" s="1" t="s">
        <v>550</v>
      </c>
      <c r="AI586" s="1" t="s">
        <v>667</v>
      </c>
      <c r="AJ586" s="1" t="s">
        <v>78</v>
      </c>
      <c r="AK586" s="1" t="s">
        <v>179</v>
      </c>
      <c r="AL586" s="1" t="s">
        <v>179</v>
      </c>
      <c r="AM586" s="1" t="s">
        <v>100</v>
      </c>
      <c r="AN586" s="1" t="b">
        <v>0</v>
      </c>
      <c r="AO586" s="10" t="s">
        <v>1657</v>
      </c>
      <c r="AP586" s="1">
        <v>0</v>
      </c>
      <c r="AQ586" s="1">
        <v>0</v>
      </c>
      <c r="AR586" s="1">
        <v>0</v>
      </c>
      <c r="AS586" s="1">
        <v>0</v>
      </c>
      <c r="AT586" s="1">
        <v>0</v>
      </c>
      <c r="AU586" s="1">
        <v>0</v>
      </c>
      <c r="AV586" s="1">
        <v>0</v>
      </c>
      <c r="AW586" s="1">
        <v>0</v>
      </c>
      <c r="AX586" s="1">
        <v>0</v>
      </c>
      <c r="AY586" s="1">
        <v>0</v>
      </c>
      <c r="AZ586" s="1">
        <v>0</v>
      </c>
      <c r="BA586" s="1">
        <v>0</v>
      </c>
      <c r="BB586" s="1">
        <v>0</v>
      </c>
      <c r="BC586" s="1">
        <v>0</v>
      </c>
      <c r="BD586" s="1">
        <v>0</v>
      </c>
      <c r="BE586" s="1">
        <v>0</v>
      </c>
      <c r="BF586" s="1">
        <v>0</v>
      </c>
      <c r="BG586" s="1">
        <v>0</v>
      </c>
      <c r="BH586" s="1" t="b">
        <v>0</v>
      </c>
      <c r="BI586" s="1" t="b">
        <v>0</v>
      </c>
      <c r="BJ586" s="1">
        <v>2</v>
      </c>
      <c r="BK586" s="1" t="s">
        <v>78</v>
      </c>
      <c r="BL586" s="1">
        <v>363</v>
      </c>
      <c r="BM586" s="1">
        <v>363</v>
      </c>
      <c r="BN586" s="1">
        <v>0</v>
      </c>
      <c r="BO586" s="1" t="b">
        <v>0</v>
      </c>
    </row>
    <row r="587" spans="1:67" ht="15.75" customHeight="1">
      <c r="A587" s="1">
        <v>585</v>
      </c>
      <c r="B587" s="1">
        <v>389</v>
      </c>
      <c r="C587" s="1">
        <v>176080</v>
      </c>
      <c r="D587" s="1" t="s">
        <v>1658</v>
      </c>
      <c r="E587" s="1" t="s">
        <v>1659</v>
      </c>
      <c r="F587" s="1" t="s">
        <v>1660</v>
      </c>
      <c r="G587" s="1" t="s">
        <v>1652</v>
      </c>
      <c r="H587" s="1">
        <v>39762</v>
      </c>
      <c r="I587" s="1" t="s">
        <v>70</v>
      </c>
      <c r="J587" s="1" t="s">
        <v>71</v>
      </c>
      <c r="K587" s="8" t="s">
        <v>1661</v>
      </c>
      <c r="L587" s="1">
        <v>-88.790138999999996</v>
      </c>
      <c r="M587" s="1">
        <v>33.454852000000002</v>
      </c>
      <c r="N587" s="1">
        <v>-88.790138999999996</v>
      </c>
      <c r="O587" s="1">
        <v>33.454852000000002</v>
      </c>
      <c r="P587" s="1">
        <v>8318</v>
      </c>
      <c r="Q587" s="1">
        <v>24370</v>
      </c>
      <c r="R587" s="1">
        <v>38410</v>
      </c>
      <c r="S587" s="1">
        <v>24370</v>
      </c>
      <c r="T587" s="1">
        <v>38410</v>
      </c>
      <c r="U587" s="1">
        <v>14976</v>
      </c>
      <c r="V587" s="1">
        <v>29016</v>
      </c>
      <c r="W587" s="1">
        <v>2</v>
      </c>
      <c r="X587" s="1">
        <v>2</v>
      </c>
      <c r="Y587" s="1">
        <v>5</v>
      </c>
      <c r="Z587" s="1">
        <v>1</v>
      </c>
      <c r="AA587" s="1">
        <v>1</v>
      </c>
      <c r="AB587" s="1">
        <v>56</v>
      </c>
      <c r="AC587" s="1">
        <v>18090</v>
      </c>
      <c r="AD587" s="1" t="s">
        <v>73</v>
      </c>
      <c r="AE587" s="1" t="b">
        <v>1</v>
      </c>
      <c r="AF587" s="1" t="s">
        <v>1662</v>
      </c>
      <c r="AG587" s="1" t="s">
        <v>245</v>
      </c>
      <c r="AH587" s="1" t="s">
        <v>159</v>
      </c>
      <c r="AI587" s="1" t="s">
        <v>91</v>
      </c>
      <c r="AJ587" s="1" t="s">
        <v>89</v>
      </c>
      <c r="AK587" s="1" t="s">
        <v>83</v>
      </c>
      <c r="AL587" s="1" t="s">
        <v>36</v>
      </c>
      <c r="AM587" s="1" t="s">
        <v>92</v>
      </c>
      <c r="AN587" s="1" t="b">
        <v>0</v>
      </c>
      <c r="AO587" s="10" t="s">
        <v>1663</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t="b">
        <v>1</v>
      </c>
      <c r="BI587" s="1" t="b">
        <v>0</v>
      </c>
      <c r="BJ587" s="1">
        <v>6</v>
      </c>
      <c r="BK587" s="1" t="s">
        <v>89</v>
      </c>
      <c r="BL587" s="1">
        <v>363</v>
      </c>
      <c r="BM587" s="1">
        <v>363</v>
      </c>
      <c r="BN587" s="1">
        <v>0</v>
      </c>
      <c r="BO587" s="1" t="b">
        <v>0</v>
      </c>
    </row>
    <row r="588" spans="1:67" ht="15.75" customHeight="1">
      <c r="A588" s="1">
        <v>586</v>
      </c>
      <c r="B588" s="1">
        <v>390</v>
      </c>
      <c r="C588" s="1">
        <v>176080</v>
      </c>
      <c r="D588" s="1" t="s">
        <v>1658</v>
      </c>
      <c r="E588" s="1" t="s">
        <v>1659</v>
      </c>
      <c r="F588" s="1" t="s">
        <v>1660</v>
      </c>
      <c r="G588" s="1" t="s">
        <v>1652</v>
      </c>
      <c r="H588" s="1">
        <v>39762</v>
      </c>
      <c r="I588" s="1" t="s">
        <v>70</v>
      </c>
      <c r="J588" s="1" t="s">
        <v>71</v>
      </c>
      <c r="K588" s="8" t="s">
        <v>1661</v>
      </c>
      <c r="L588" s="1">
        <v>-88.790138999999996</v>
      </c>
      <c r="M588" s="1">
        <v>33.454852000000002</v>
      </c>
      <c r="N588" s="1">
        <v>-88.790138999999996</v>
      </c>
      <c r="O588" s="1">
        <v>33.454852000000002</v>
      </c>
      <c r="P588" s="1">
        <v>8318</v>
      </c>
      <c r="Q588" s="1">
        <v>24370</v>
      </c>
      <c r="R588" s="1">
        <v>38410</v>
      </c>
      <c r="S588" s="1">
        <v>24370</v>
      </c>
      <c r="T588" s="1">
        <v>38410</v>
      </c>
      <c r="U588" s="1">
        <v>14976</v>
      </c>
      <c r="V588" s="1">
        <v>29016</v>
      </c>
      <c r="W588" s="1">
        <v>2</v>
      </c>
      <c r="X588" s="1">
        <v>2</v>
      </c>
      <c r="Y588" s="1">
        <v>5</v>
      </c>
      <c r="Z588" s="1">
        <v>1</v>
      </c>
      <c r="AA588" s="1">
        <v>1</v>
      </c>
      <c r="AB588" s="1">
        <v>56</v>
      </c>
      <c r="AC588" s="1">
        <v>18090</v>
      </c>
      <c r="AD588" s="1" t="s">
        <v>73</v>
      </c>
      <c r="AE588" s="1" t="b">
        <v>1</v>
      </c>
      <c r="AF588" s="1" t="s">
        <v>1664</v>
      </c>
      <c r="AG588" s="1" t="s">
        <v>314</v>
      </c>
      <c r="AH588" s="1" t="s">
        <v>76</v>
      </c>
      <c r="AI588" s="1" t="s">
        <v>146</v>
      </c>
      <c r="AJ588" s="1" t="s">
        <v>94</v>
      </c>
      <c r="AK588" s="1" t="s">
        <v>83</v>
      </c>
      <c r="AL588" s="1" t="s">
        <v>36</v>
      </c>
      <c r="AM588" s="1" t="s">
        <v>96</v>
      </c>
      <c r="AN588" s="1" t="b">
        <v>0</v>
      </c>
      <c r="AO588" s="10" t="s">
        <v>1665</v>
      </c>
      <c r="AP588" s="1">
        <v>0</v>
      </c>
      <c r="AQ588" s="1">
        <v>1</v>
      </c>
      <c r="AR588" s="1">
        <v>0</v>
      </c>
      <c r="AS588" s="1">
        <v>0</v>
      </c>
      <c r="AT588" s="1">
        <v>0</v>
      </c>
      <c r="AU588" s="1">
        <v>0</v>
      </c>
      <c r="AV588" s="1">
        <v>0</v>
      </c>
      <c r="AW588" s="1">
        <v>0</v>
      </c>
      <c r="AX588" s="1">
        <v>0</v>
      </c>
      <c r="AY588" s="1">
        <v>0</v>
      </c>
      <c r="AZ588" s="1">
        <v>0</v>
      </c>
      <c r="BA588" s="1">
        <v>1</v>
      </c>
      <c r="BB588" s="1">
        <v>0</v>
      </c>
      <c r="BC588" s="1">
        <v>0</v>
      </c>
      <c r="BD588" s="1">
        <v>0</v>
      </c>
      <c r="BE588" s="1">
        <v>0</v>
      </c>
      <c r="BF588" s="1">
        <v>0</v>
      </c>
      <c r="BG588" s="1">
        <v>0</v>
      </c>
      <c r="BH588" s="1" t="b">
        <v>1</v>
      </c>
      <c r="BI588" s="1" t="b">
        <v>0</v>
      </c>
      <c r="BJ588" s="1">
        <v>6</v>
      </c>
      <c r="BK588" s="1" t="s">
        <v>94</v>
      </c>
      <c r="BL588" s="1">
        <v>363</v>
      </c>
      <c r="BM588" s="1">
        <v>363</v>
      </c>
      <c r="BN588" s="1">
        <v>0</v>
      </c>
      <c r="BO588" s="1" t="b">
        <v>0</v>
      </c>
    </row>
    <row r="589" spans="1:67" ht="15.75" customHeight="1">
      <c r="A589" s="1">
        <v>587</v>
      </c>
      <c r="B589" s="1">
        <v>391</v>
      </c>
      <c r="C589" s="1">
        <v>176080</v>
      </c>
      <c r="D589" s="1" t="s">
        <v>1658</v>
      </c>
      <c r="E589" s="1" t="s">
        <v>1659</v>
      </c>
      <c r="F589" s="1" t="s">
        <v>1660</v>
      </c>
      <c r="G589" s="1" t="s">
        <v>1652</v>
      </c>
      <c r="H589" s="1">
        <v>39762</v>
      </c>
      <c r="I589" s="1" t="s">
        <v>70</v>
      </c>
      <c r="J589" s="1" t="s">
        <v>71</v>
      </c>
      <c r="K589" s="8" t="s">
        <v>1661</v>
      </c>
      <c r="L589" s="1">
        <v>-88.790138999999996</v>
      </c>
      <c r="M589" s="1">
        <v>33.454852000000002</v>
      </c>
      <c r="N589" s="1">
        <v>-88.790138999999996</v>
      </c>
      <c r="O589" s="1">
        <v>33.454852000000002</v>
      </c>
      <c r="P589" s="1">
        <v>8318</v>
      </c>
      <c r="Q589" s="1">
        <v>24370</v>
      </c>
      <c r="R589" s="1">
        <v>38410</v>
      </c>
      <c r="S589" s="1">
        <v>24370</v>
      </c>
      <c r="T589" s="1">
        <v>38410</v>
      </c>
      <c r="U589" s="1">
        <v>14976</v>
      </c>
      <c r="V589" s="1">
        <v>29016</v>
      </c>
      <c r="W589" s="1">
        <v>2</v>
      </c>
      <c r="X589" s="1">
        <v>2</v>
      </c>
      <c r="Y589" s="1">
        <v>5</v>
      </c>
      <c r="Z589" s="1">
        <v>1</v>
      </c>
      <c r="AA589" s="1">
        <v>1</v>
      </c>
      <c r="AB589" s="1">
        <v>56</v>
      </c>
      <c r="AC589" s="1">
        <v>18090</v>
      </c>
      <c r="AD589" s="1" t="s">
        <v>73</v>
      </c>
      <c r="AE589" s="1" t="b">
        <v>1</v>
      </c>
      <c r="AF589" s="1" t="s">
        <v>1664</v>
      </c>
      <c r="AG589" s="1" t="s">
        <v>314</v>
      </c>
      <c r="AH589" s="1" t="s">
        <v>76</v>
      </c>
      <c r="AI589" s="1" t="s">
        <v>1666</v>
      </c>
      <c r="AJ589" s="1" t="s">
        <v>135</v>
      </c>
      <c r="AK589" s="1" t="s">
        <v>83</v>
      </c>
      <c r="AL589" s="1" t="s">
        <v>36</v>
      </c>
      <c r="AM589" s="1" t="s">
        <v>528</v>
      </c>
      <c r="AN589" s="1" t="b">
        <v>0</v>
      </c>
      <c r="AO589" s="10" t="s">
        <v>1667</v>
      </c>
      <c r="AP589" s="1">
        <v>0</v>
      </c>
      <c r="AQ589" s="1">
        <v>1</v>
      </c>
      <c r="AR589" s="1">
        <v>0</v>
      </c>
      <c r="AS589" s="1">
        <v>0</v>
      </c>
      <c r="AT589" s="1">
        <v>0</v>
      </c>
      <c r="AU589" s="1">
        <v>0</v>
      </c>
      <c r="AV589" s="1">
        <v>0</v>
      </c>
      <c r="AW589" s="1">
        <v>0</v>
      </c>
      <c r="AX589" s="1">
        <v>0</v>
      </c>
      <c r="AY589" s="1">
        <v>1</v>
      </c>
      <c r="AZ589" s="1">
        <v>0</v>
      </c>
      <c r="BA589" s="1">
        <v>0</v>
      </c>
      <c r="BB589" s="1">
        <v>0</v>
      </c>
      <c r="BC589" s="1">
        <v>0</v>
      </c>
      <c r="BD589" s="1">
        <v>0</v>
      </c>
      <c r="BE589" s="1">
        <v>0</v>
      </c>
      <c r="BF589" s="1">
        <v>0</v>
      </c>
      <c r="BG589" s="1">
        <v>0</v>
      </c>
      <c r="BH589" s="1" t="b">
        <v>1</v>
      </c>
      <c r="BI589" s="1" t="b">
        <v>0</v>
      </c>
      <c r="BJ589" s="1">
        <v>6</v>
      </c>
      <c r="BK589" s="1" t="s">
        <v>117</v>
      </c>
      <c r="BL589" s="1">
        <v>363</v>
      </c>
      <c r="BM589" s="1">
        <v>363</v>
      </c>
      <c r="BN589" s="1">
        <v>0</v>
      </c>
      <c r="BO589" s="1" t="b">
        <v>0</v>
      </c>
    </row>
    <row r="590" spans="1:67" ht="15.75" customHeight="1">
      <c r="A590" s="1">
        <v>588</v>
      </c>
      <c r="B590" s="1">
        <v>392</v>
      </c>
      <c r="C590" s="1">
        <v>176080</v>
      </c>
      <c r="D590" s="1" t="s">
        <v>1658</v>
      </c>
      <c r="E590" s="1" t="s">
        <v>1659</v>
      </c>
      <c r="F590" s="1" t="s">
        <v>1660</v>
      </c>
      <c r="G590" s="1" t="s">
        <v>1652</v>
      </c>
      <c r="H590" s="1">
        <v>39762</v>
      </c>
      <c r="I590" s="1" t="s">
        <v>70</v>
      </c>
      <c r="J590" s="1" t="s">
        <v>71</v>
      </c>
      <c r="K590" s="8" t="s">
        <v>1661</v>
      </c>
      <c r="L590" s="1">
        <v>-88.790138999999996</v>
      </c>
      <c r="M590" s="1">
        <v>33.454852000000002</v>
      </c>
      <c r="N590" s="1">
        <v>-88.790138999999996</v>
      </c>
      <c r="O590" s="1">
        <v>33.454852000000002</v>
      </c>
      <c r="P590" s="1">
        <v>8318</v>
      </c>
      <c r="Q590" s="1">
        <v>24370</v>
      </c>
      <c r="R590" s="1">
        <v>38410</v>
      </c>
      <c r="S590" s="1">
        <v>24370</v>
      </c>
      <c r="T590" s="1">
        <v>38410</v>
      </c>
      <c r="U590" s="1">
        <v>14976</v>
      </c>
      <c r="V590" s="1">
        <v>29016</v>
      </c>
      <c r="W590" s="1">
        <v>2</v>
      </c>
      <c r="X590" s="1">
        <v>2</v>
      </c>
      <c r="Y590" s="1">
        <v>5</v>
      </c>
      <c r="Z590" s="1">
        <v>1</v>
      </c>
      <c r="AA590" s="1">
        <v>1</v>
      </c>
      <c r="AB590" s="1">
        <v>56</v>
      </c>
      <c r="AC590" s="1">
        <v>18090</v>
      </c>
      <c r="AD590" s="1" t="s">
        <v>73</v>
      </c>
      <c r="AE590" s="1" t="b">
        <v>1</v>
      </c>
      <c r="AF590" s="1" t="s">
        <v>1664</v>
      </c>
      <c r="AG590" s="1" t="s">
        <v>314</v>
      </c>
      <c r="AH590" s="1" t="s">
        <v>76</v>
      </c>
      <c r="AI590" s="1" t="s">
        <v>95</v>
      </c>
      <c r="AJ590" s="1" t="s">
        <v>94</v>
      </c>
      <c r="AK590" s="1" t="s">
        <v>79</v>
      </c>
      <c r="AL590" s="1" t="s">
        <v>36</v>
      </c>
      <c r="AM590" s="1" t="s">
        <v>96</v>
      </c>
      <c r="AN590" s="1" t="b">
        <v>0</v>
      </c>
      <c r="AO590" s="10" t="s">
        <v>1668</v>
      </c>
      <c r="AP590" s="1">
        <v>0</v>
      </c>
      <c r="AQ590" s="1">
        <v>0</v>
      </c>
      <c r="AR590" s="1">
        <v>0</v>
      </c>
      <c r="AS590" s="1">
        <v>0</v>
      </c>
      <c r="AT590" s="1">
        <v>0</v>
      </c>
      <c r="AU590" s="1">
        <v>0</v>
      </c>
      <c r="AV590" s="1">
        <v>0</v>
      </c>
      <c r="AW590" s="1">
        <v>0</v>
      </c>
      <c r="AX590" s="1">
        <v>0</v>
      </c>
      <c r="AY590" s="1">
        <v>0</v>
      </c>
      <c r="AZ590" s="1">
        <v>0</v>
      </c>
      <c r="BA590" s="1">
        <v>0</v>
      </c>
      <c r="BB590" s="1">
        <v>0</v>
      </c>
      <c r="BC590" s="1">
        <v>0</v>
      </c>
      <c r="BD590" s="1">
        <v>0</v>
      </c>
      <c r="BE590" s="1">
        <v>0</v>
      </c>
      <c r="BF590" s="1">
        <v>0</v>
      </c>
      <c r="BG590" s="1">
        <v>0</v>
      </c>
      <c r="BH590" s="1" t="b">
        <v>1</v>
      </c>
      <c r="BI590" s="1" t="b">
        <v>0</v>
      </c>
      <c r="BJ590" s="1">
        <v>6</v>
      </c>
      <c r="BK590" s="1" t="s">
        <v>94</v>
      </c>
      <c r="BL590" s="1">
        <v>363</v>
      </c>
      <c r="BM590" s="1">
        <v>363</v>
      </c>
      <c r="BN590" s="1">
        <v>0</v>
      </c>
      <c r="BO590" s="1" t="b">
        <v>0</v>
      </c>
    </row>
    <row r="591" spans="1:67" ht="15.75" customHeight="1">
      <c r="A591" s="1">
        <v>589</v>
      </c>
      <c r="B591" s="1">
        <v>393</v>
      </c>
      <c r="C591" s="1">
        <v>176080</v>
      </c>
      <c r="D591" s="1" t="s">
        <v>1658</v>
      </c>
      <c r="E591" s="1" t="s">
        <v>1659</v>
      </c>
      <c r="F591" s="1" t="s">
        <v>1660</v>
      </c>
      <c r="G591" s="1" t="s">
        <v>1652</v>
      </c>
      <c r="H591" s="1">
        <v>39762</v>
      </c>
      <c r="I591" s="1" t="s">
        <v>70</v>
      </c>
      <c r="J591" s="1" t="s">
        <v>71</v>
      </c>
      <c r="K591" s="8" t="s">
        <v>1661</v>
      </c>
      <c r="L591" s="1">
        <v>-88.790138999999996</v>
      </c>
      <c r="M591" s="1">
        <v>33.454852000000002</v>
      </c>
      <c r="N591" s="1">
        <v>-88.790138999999996</v>
      </c>
      <c r="O591" s="1">
        <v>33.454852000000002</v>
      </c>
      <c r="P591" s="1">
        <v>8318</v>
      </c>
      <c r="Q591" s="1">
        <v>24370</v>
      </c>
      <c r="R591" s="1">
        <v>38410</v>
      </c>
      <c r="S591" s="1">
        <v>24370</v>
      </c>
      <c r="T591" s="1">
        <v>38410</v>
      </c>
      <c r="U591" s="1">
        <v>14976</v>
      </c>
      <c r="V591" s="1">
        <v>29016</v>
      </c>
      <c r="W591" s="1">
        <v>2</v>
      </c>
      <c r="X591" s="1">
        <v>2</v>
      </c>
      <c r="Y591" s="1">
        <v>5</v>
      </c>
      <c r="Z591" s="1">
        <v>1</v>
      </c>
      <c r="AA591" s="1">
        <v>1</v>
      </c>
      <c r="AB591" s="1">
        <v>56</v>
      </c>
      <c r="AC591" s="1">
        <v>18090</v>
      </c>
      <c r="AD591" s="1" t="s">
        <v>73</v>
      </c>
      <c r="AE591" s="1" t="b">
        <v>1</v>
      </c>
      <c r="AF591" s="1" t="s">
        <v>1662</v>
      </c>
      <c r="AG591" s="9" t="s">
        <v>244</v>
      </c>
      <c r="AH591" s="1" t="s">
        <v>159</v>
      </c>
      <c r="AI591" s="12" t="s">
        <v>1669</v>
      </c>
      <c r="AJ591" s="1" t="s">
        <v>135</v>
      </c>
      <c r="AK591" s="1" t="s">
        <v>83</v>
      </c>
      <c r="AL591" s="1" t="s">
        <v>36</v>
      </c>
      <c r="AM591" s="1" t="s">
        <v>100</v>
      </c>
      <c r="AN591" s="1" t="b">
        <v>0</v>
      </c>
      <c r="AO591" s="10" t="s">
        <v>1670</v>
      </c>
      <c r="AP591" s="1">
        <v>0</v>
      </c>
      <c r="AQ591" s="1">
        <v>0</v>
      </c>
      <c r="AR591" s="1">
        <v>0</v>
      </c>
      <c r="AS591" s="1">
        <v>0</v>
      </c>
      <c r="AT591" s="1">
        <v>0</v>
      </c>
      <c r="AU591" s="1">
        <v>0</v>
      </c>
      <c r="AV591" s="1">
        <v>0</v>
      </c>
      <c r="AW591" s="1">
        <v>0</v>
      </c>
      <c r="AX591" s="1">
        <v>0</v>
      </c>
      <c r="AY591" s="1">
        <v>0</v>
      </c>
      <c r="AZ591" s="1">
        <v>0</v>
      </c>
      <c r="BA591" s="1">
        <v>0</v>
      </c>
      <c r="BB591" s="1">
        <v>0</v>
      </c>
      <c r="BC591" s="1">
        <v>0</v>
      </c>
      <c r="BD591" s="1">
        <v>0</v>
      </c>
      <c r="BE591" s="1">
        <v>0</v>
      </c>
      <c r="BF591" s="1">
        <v>0</v>
      </c>
      <c r="BG591" s="1">
        <v>0</v>
      </c>
      <c r="BH591" s="1" t="b">
        <v>0</v>
      </c>
      <c r="BI591" s="1" t="b">
        <v>0</v>
      </c>
      <c r="BJ591" s="1">
        <v>6</v>
      </c>
      <c r="BK591" s="1" t="s">
        <v>117</v>
      </c>
      <c r="BL591" s="1">
        <v>363</v>
      </c>
      <c r="BM591" s="1">
        <v>363</v>
      </c>
      <c r="BN591" s="1">
        <v>0</v>
      </c>
      <c r="BO591" s="1" t="b">
        <v>0</v>
      </c>
    </row>
    <row r="592" spans="1:67" ht="15.75" customHeight="1">
      <c r="A592" s="1">
        <v>590</v>
      </c>
      <c r="B592" s="1">
        <v>394</v>
      </c>
      <c r="C592" s="1">
        <v>176080</v>
      </c>
      <c r="D592" s="1" t="s">
        <v>1658</v>
      </c>
      <c r="E592" s="1" t="s">
        <v>1659</v>
      </c>
      <c r="F592" s="1" t="s">
        <v>1660</v>
      </c>
      <c r="G592" s="1" t="s">
        <v>1652</v>
      </c>
      <c r="H592" s="1">
        <v>39762</v>
      </c>
      <c r="I592" s="1" t="s">
        <v>70</v>
      </c>
      <c r="J592" s="1" t="s">
        <v>71</v>
      </c>
      <c r="K592" s="8" t="s">
        <v>1661</v>
      </c>
      <c r="L592" s="1">
        <v>-88.790138999999996</v>
      </c>
      <c r="M592" s="1">
        <v>33.454852000000002</v>
      </c>
      <c r="N592" s="1">
        <v>-88.790138999999996</v>
      </c>
      <c r="O592" s="1">
        <v>33.454852000000002</v>
      </c>
      <c r="P592" s="1">
        <v>8318</v>
      </c>
      <c r="Q592" s="1">
        <v>24370</v>
      </c>
      <c r="R592" s="1">
        <v>38410</v>
      </c>
      <c r="S592" s="1">
        <v>24370</v>
      </c>
      <c r="T592" s="1">
        <v>38410</v>
      </c>
      <c r="U592" s="1">
        <v>14976</v>
      </c>
      <c r="V592" s="1">
        <v>29016</v>
      </c>
      <c r="W592" s="1">
        <v>2</v>
      </c>
      <c r="X592" s="1">
        <v>2</v>
      </c>
      <c r="Y592" s="1">
        <v>5</v>
      </c>
      <c r="Z592" s="1">
        <v>1</v>
      </c>
      <c r="AA592" s="1">
        <v>1</v>
      </c>
      <c r="AB592" s="1">
        <v>56</v>
      </c>
      <c r="AC592" s="1">
        <v>18090</v>
      </c>
      <c r="AD592" s="1" t="s">
        <v>73</v>
      </c>
      <c r="AE592" s="1" t="b">
        <v>1</v>
      </c>
      <c r="AF592" s="1" t="s">
        <v>1662</v>
      </c>
      <c r="AG592" s="9" t="s">
        <v>244</v>
      </c>
      <c r="AH592" s="1" t="s">
        <v>159</v>
      </c>
      <c r="AI592" s="1" t="s">
        <v>162</v>
      </c>
      <c r="AJ592" s="1" t="s">
        <v>109</v>
      </c>
      <c r="AK592" s="1" t="s">
        <v>83</v>
      </c>
      <c r="AL592" s="1" t="s">
        <v>36</v>
      </c>
      <c r="AM592" s="1" t="s">
        <v>144</v>
      </c>
      <c r="AN592" s="1" t="b">
        <v>0</v>
      </c>
      <c r="AO592" s="10" t="s">
        <v>1671</v>
      </c>
      <c r="AP592" s="1">
        <v>0</v>
      </c>
      <c r="AQ592" s="1">
        <v>0</v>
      </c>
      <c r="AR592" s="1">
        <v>0</v>
      </c>
      <c r="AS592" s="1">
        <v>0</v>
      </c>
      <c r="AT592" s="1">
        <v>0</v>
      </c>
      <c r="AU592" s="1">
        <v>0</v>
      </c>
      <c r="AV592" s="1">
        <v>0</v>
      </c>
      <c r="AW592" s="1">
        <v>0</v>
      </c>
      <c r="AX592" s="1">
        <v>0</v>
      </c>
      <c r="AY592" s="1">
        <v>0</v>
      </c>
      <c r="AZ592" s="1">
        <v>0</v>
      </c>
      <c r="BA592" s="1">
        <v>0</v>
      </c>
      <c r="BB592" s="1">
        <v>0</v>
      </c>
      <c r="BC592" s="1">
        <v>0</v>
      </c>
      <c r="BD592" s="1">
        <v>0</v>
      </c>
      <c r="BE592" s="1">
        <v>0</v>
      </c>
      <c r="BF592" s="1">
        <v>0</v>
      </c>
      <c r="BG592" s="1">
        <v>0</v>
      </c>
      <c r="BH592" s="1" t="b">
        <v>1</v>
      </c>
      <c r="BI592" s="1" t="b">
        <v>0</v>
      </c>
      <c r="BJ592" s="1">
        <v>6</v>
      </c>
      <c r="BK592" s="1" t="s">
        <v>109</v>
      </c>
      <c r="BL592" s="1">
        <v>363</v>
      </c>
      <c r="BM592" s="1">
        <v>363</v>
      </c>
      <c r="BN592" s="1">
        <v>0</v>
      </c>
      <c r="BO592" s="1" t="b">
        <v>0</v>
      </c>
    </row>
    <row r="593" spans="1:67" ht="15.75" customHeight="1">
      <c r="A593" s="1">
        <v>591</v>
      </c>
      <c r="B593" s="1">
        <v>397</v>
      </c>
      <c r="C593" s="1">
        <v>180461</v>
      </c>
      <c r="D593" s="1" t="s">
        <v>1672</v>
      </c>
      <c r="E593" s="1" t="s">
        <v>1672</v>
      </c>
      <c r="F593" s="1" t="s">
        <v>1673</v>
      </c>
      <c r="G593" s="1" t="s">
        <v>1674</v>
      </c>
      <c r="H593" s="1">
        <v>59717</v>
      </c>
      <c r="I593" s="1" t="s">
        <v>167</v>
      </c>
      <c r="J593" s="1" t="s">
        <v>168</v>
      </c>
      <c r="K593" s="8" t="s">
        <v>1675</v>
      </c>
      <c r="L593" s="1">
        <v>-111.048812</v>
      </c>
      <c r="M593" s="1">
        <v>45.666725999999997</v>
      </c>
      <c r="N593" s="1">
        <v>-111.048812</v>
      </c>
      <c r="O593" s="1">
        <v>45.666725999999997</v>
      </c>
      <c r="P593" s="1">
        <v>7079</v>
      </c>
      <c r="Q593" s="1">
        <v>21129</v>
      </c>
      <c r="R593" s="1">
        <v>38121</v>
      </c>
      <c r="S593" s="1">
        <v>21129</v>
      </c>
      <c r="T593" s="1">
        <v>38121</v>
      </c>
      <c r="U593" s="1">
        <v>11879</v>
      </c>
      <c r="V593" s="1">
        <v>28871</v>
      </c>
      <c r="W593" s="1">
        <v>2</v>
      </c>
      <c r="X593" s="1">
        <v>2</v>
      </c>
      <c r="Y593" s="1">
        <v>7</v>
      </c>
      <c r="Z593" s="1">
        <v>1</v>
      </c>
      <c r="AA593" s="1">
        <v>1</v>
      </c>
      <c r="AB593" s="1">
        <v>83</v>
      </c>
      <c r="AC593" s="1">
        <v>14340</v>
      </c>
      <c r="AD593" s="1" t="s">
        <v>73</v>
      </c>
      <c r="AE593" s="1" t="b">
        <v>1</v>
      </c>
      <c r="AF593" s="1" t="s">
        <v>1676</v>
      </c>
      <c r="AG593" s="1" t="s">
        <v>245</v>
      </c>
      <c r="AH593" s="1" t="s">
        <v>159</v>
      </c>
      <c r="AI593" s="1" t="s">
        <v>997</v>
      </c>
      <c r="AJ593" s="1" t="s">
        <v>114</v>
      </c>
      <c r="AK593" s="1" t="s">
        <v>83</v>
      </c>
      <c r="AL593" s="1" t="s">
        <v>110</v>
      </c>
      <c r="AM593" s="1" t="s">
        <v>100</v>
      </c>
      <c r="AN593" s="1" t="b">
        <v>0</v>
      </c>
      <c r="AO593" s="14" t="s">
        <v>1677</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0</v>
      </c>
      <c r="BH593" s="1" t="b">
        <v>1</v>
      </c>
      <c r="BI593" s="1" t="b">
        <v>0</v>
      </c>
      <c r="BJ593" s="1">
        <v>2</v>
      </c>
      <c r="BK593" s="1" t="s">
        <v>117</v>
      </c>
      <c r="BL593" s="1">
        <v>210</v>
      </c>
      <c r="BM593" s="1">
        <v>210</v>
      </c>
      <c r="BN593" s="1">
        <v>0</v>
      </c>
      <c r="BO593" s="1" t="b">
        <v>0</v>
      </c>
    </row>
    <row r="594" spans="1:67" ht="15.75" customHeight="1">
      <c r="A594" s="1">
        <v>592</v>
      </c>
      <c r="B594" s="1">
        <v>398</v>
      </c>
      <c r="C594" s="1">
        <v>180461</v>
      </c>
      <c r="D594" s="1" t="s">
        <v>1672</v>
      </c>
      <c r="E594" s="1" t="s">
        <v>1672</v>
      </c>
      <c r="F594" s="1" t="s">
        <v>1673</v>
      </c>
      <c r="G594" s="1" t="s">
        <v>1674</v>
      </c>
      <c r="H594" s="1">
        <v>59717</v>
      </c>
      <c r="I594" s="1" t="s">
        <v>167</v>
      </c>
      <c r="J594" s="1" t="s">
        <v>168</v>
      </c>
      <c r="K594" s="8" t="s">
        <v>1675</v>
      </c>
      <c r="L594" s="1">
        <v>-111.048812</v>
      </c>
      <c r="M594" s="1">
        <v>45.666725999999997</v>
      </c>
      <c r="N594" s="1">
        <v>-111.048812</v>
      </c>
      <c r="O594" s="1">
        <v>45.666725999999997</v>
      </c>
      <c r="P594" s="1">
        <v>7079</v>
      </c>
      <c r="Q594" s="1">
        <v>21129</v>
      </c>
      <c r="R594" s="1">
        <v>38121</v>
      </c>
      <c r="S594" s="1">
        <v>21129</v>
      </c>
      <c r="T594" s="1">
        <v>38121</v>
      </c>
      <c r="U594" s="1">
        <v>11879</v>
      </c>
      <c r="V594" s="1">
        <v>28871</v>
      </c>
      <c r="W594" s="1">
        <v>2</v>
      </c>
      <c r="X594" s="1">
        <v>2</v>
      </c>
      <c r="Y594" s="1">
        <v>7</v>
      </c>
      <c r="Z594" s="1">
        <v>1</v>
      </c>
      <c r="AA594" s="1">
        <v>1</v>
      </c>
      <c r="AB594" s="1">
        <v>83</v>
      </c>
      <c r="AC594" s="1">
        <v>14340</v>
      </c>
      <c r="AD594" s="1" t="s">
        <v>73</v>
      </c>
      <c r="AE594" s="1" t="b">
        <v>1</v>
      </c>
      <c r="AF594" s="1" t="s">
        <v>1676</v>
      </c>
      <c r="AG594" s="1" t="s">
        <v>245</v>
      </c>
      <c r="AH594" s="1" t="s">
        <v>159</v>
      </c>
      <c r="AI594" s="1" t="s">
        <v>172</v>
      </c>
      <c r="AJ594" s="1" t="s">
        <v>89</v>
      </c>
      <c r="AK594" s="1" t="s">
        <v>79</v>
      </c>
      <c r="AL594" s="1" t="s">
        <v>36</v>
      </c>
      <c r="AM594" s="1" t="s">
        <v>92</v>
      </c>
      <c r="AN594" s="1" t="b">
        <v>0</v>
      </c>
      <c r="AO594" s="10" t="s">
        <v>1678</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t="b">
        <v>1</v>
      </c>
      <c r="BI594" s="1" t="b">
        <v>0</v>
      </c>
      <c r="BJ594" s="1">
        <v>2</v>
      </c>
      <c r="BK594" s="1" t="s">
        <v>89</v>
      </c>
      <c r="BL594" s="1">
        <v>210</v>
      </c>
      <c r="BM594" s="1">
        <v>210</v>
      </c>
      <c r="BN594" s="1">
        <v>0</v>
      </c>
      <c r="BO594" s="1" t="b">
        <v>0</v>
      </c>
    </row>
    <row r="595" spans="1:67" ht="15.75" customHeight="1">
      <c r="A595" s="1">
        <v>593</v>
      </c>
      <c r="B595" s="1">
        <v>27</v>
      </c>
      <c r="C595" s="1">
        <v>197869</v>
      </c>
      <c r="D595" s="1" t="s">
        <v>1679</v>
      </c>
      <c r="E595" s="1" t="s">
        <v>1680</v>
      </c>
      <c r="F595" s="1" t="s">
        <v>1681</v>
      </c>
      <c r="G595" s="1" t="s">
        <v>1682</v>
      </c>
      <c r="H595" s="1">
        <v>28608</v>
      </c>
      <c r="I595" s="1" t="s">
        <v>70</v>
      </c>
      <c r="J595" s="1" t="s">
        <v>564</v>
      </c>
      <c r="K595" s="8" t="s">
        <v>1683</v>
      </c>
      <c r="L595" s="1">
        <v>-81.680233999999999</v>
      </c>
      <c r="M595" s="1">
        <v>36.214843999999999</v>
      </c>
      <c r="N595" s="1">
        <v>-81.680233999999999</v>
      </c>
      <c r="O595" s="1">
        <v>36.214843999999999</v>
      </c>
      <c r="P595" s="1">
        <v>7302</v>
      </c>
      <c r="Q595" s="1">
        <v>19012</v>
      </c>
      <c r="R595" s="1">
        <v>33819</v>
      </c>
      <c r="S595" s="1">
        <v>19573</v>
      </c>
      <c r="T595" s="1">
        <v>34380</v>
      </c>
      <c r="U595" s="1">
        <v>11139</v>
      </c>
      <c r="V595" s="1">
        <v>25946</v>
      </c>
      <c r="W595" s="1">
        <v>2</v>
      </c>
      <c r="X595" s="1">
        <v>2</v>
      </c>
      <c r="Y595" s="1">
        <v>5</v>
      </c>
      <c r="Z595" s="1">
        <v>1</v>
      </c>
      <c r="AA595" s="1">
        <v>1</v>
      </c>
      <c r="AB595" s="1">
        <v>68</v>
      </c>
      <c r="AC595" s="1">
        <v>16595</v>
      </c>
      <c r="AD595" s="1" t="s">
        <v>73</v>
      </c>
      <c r="AE595" s="1" t="b">
        <v>0</v>
      </c>
      <c r="AF595" s="1" t="s">
        <v>1684</v>
      </c>
      <c r="AG595" s="1" t="s">
        <v>1685</v>
      </c>
      <c r="AH595" s="1" t="s">
        <v>104</v>
      </c>
      <c r="AI595" s="1" t="s">
        <v>977</v>
      </c>
      <c r="AJ595" s="1" t="s">
        <v>78</v>
      </c>
      <c r="AK595" s="1" t="s">
        <v>79</v>
      </c>
      <c r="AL595" s="1" t="s">
        <v>36</v>
      </c>
      <c r="AM595" s="1" t="s">
        <v>100</v>
      </c>
      <c r="AN595" s="1" t="b">
        <v>0</v>
      </c>
      <c r="AO595" s="10" t="s">
        <v>1686</v>
      </c>
      <c r="AP595" s="1">
        <v>0</v>
      </c>
      <c r="AQ595" s="1">
        <v>0</v>
      </c>
      <c r="AR595" s="1">
        <v>0</v>
      </c>
      <c r="AS595" s="1">
        <v>0</v>
      </c>
      <c r="AT595" s="1">
        <v>0</v>
      </c>
      <c r="AU595" s="1">
        <v>0</v>
      </c>
      <c r="AV595" s="1">
        <v>0</v>
      </c>
      <c r="AW595" s="1">
        <v>0</v>
      </c>
      <c r="AX595" s="1">
        <v>0</v>
      </c>
      <c r="AY595" s="1">
        <v>0</v>
      </c>
      <c r="AZ595" s="1">
        <v>0</v>
      </c>
      <c r="BA595" s="1">
        <v>0</v>
      </c>
      <c r="BB595" s="1">
        <v>0</v>
      </c>
      <c r="BC595" s="1">
        <v>0</v>
      </c>
      <c r="BD595" s="1">
        <v>0</v>
      </c>
      <c r="BE595" s="1">
        <v>0</v>
      </c>
      <c r="BF595" s="1">
        <v>0</v>
      </c>
      <c r="BG595" s="1">
        <v>0</v>
      </c>
      <c r="BH595" s="1" t="b">
        <v>0</v>
      </c>
      <c r="BI595" s="1" t="b">
        <v>0</v>
      </c>
      <c r="BJ595" s="1">
        <v>2</v>
      </c>
      <c r="BK595" s="1" t="s">
        <v>78</v>
      </c>
      <c r="BL595" s="1">
        <v>363</v>
      </c>
      <c r="BM595" s="1">
        <v>363</v>
      </c>
      <c r="BN595" s="1">
        <v>0</v>
      </c>
      <c r="BO595" s="1" t="b">
        <v>0</v>
      </c>
    </row>
    <row r="596" spans="1:67" ht="15.75" customHeight="1">
      <c r="A596" s="1">
        <v>594</v>
      </c>
      <c r="B596" s="1">
        <v>28</v>
      </c>
      <c r="C596" s="1">
        <v>197869</v>
      </c>
      <c r="D596" s="1" t="s">
        <v>1679</v>
      </c>
      <c r="E596" s="1" t="s">
        <v>1680</v>
      </c>
      <c r="F596" s="1" t="s">
        <v>1681</v>
      </c>
      <c r="G596" s="1" t="s">
        <v>1682</v>
      </c>
      <c r="H596" s="1">
        <v>28608</v>
      </c>
      <c r="I596" s="1" t="s">
        <v>70</v>
      </c>
      <c r="J596" s="1" t="s">
        <v>564</v>
      </c>
      <c r="K596" s="8" t="s">
        <v>1683</v>
      </c>
      <c r="L596" s="1">
        <v>-81.680233999999999</v>
      </c>
      <c r="M596" s="1">
        <v>36.214843999999999</v>
      </c>
      <c r="N596" s="1">
        <v>-81.680233999999999</v>
      </c>
      <c r="O596" s="1">
        <v>36.214843999999999</v>
      </c>
      <c r="P596" s="1">
        <v>7302</v>
      </c>
      <c r="Q596" s="1">
        <v>19012</v>
      </c>
      <c r="R596" s="1">
        <v>33819</v>
      </c>
      <c r="S596" s="1">
        <v>19573</v>
      </c>
      <c r="T596" s="1">
        <v>34380</v>
      </c>
      <c r="U596" s="1">
        <v>11139</v>
      </c>
      <c r="V596" s="1">
        <v>25946</v>
      </c>
      <c r="W596" s="1">
        <v>2</v>
      </c>
      <c r="X596" s="1">
        <v>2</v>
      </c>
      <c r="Y596" s="1">
        <v>5</v>
      </c>
      <c r="Z596" s="1">
        <v>1</v>
      </c>
      <c r="AA596" s="1">
        <v>1</v>
      </c>
      <c r="AB596" s="1">
        <v>68</v>
      </c>
      <c r="AC596" s="1">
        <v>16595</v>
      </c>
      <c r="AD596" s="1" t="s">
        <v>73</v>
      </c>
      <c r="AE596" s="1" t="b">
        <v>0</v>
      </c>
      <c r="AF596" s="1" t="s">
        <v>1684</v>
      </c>
      <c r="AG596" s="1" t="s">
        <v>1685</v>
      </c>
      <c r="AH596" s="1" t="s">
        <v>104</v>
      </c>
      <c r="AI596" s="1" t="s">
        <v>856</v>
      </c>
      <c r="AJ596" s="1" t="s">
        <v>78</v>
      </c>
      <c r="AK596" s="1" t="s">
        <v>83</v>
      </c>
      <c r="AL596" s="1" t="s">
        <v>110</v>
      </c>
      <c r="AM596" s="1" t="s">
        <v>100</v>
      </c>
      <c r="AN596" s="1" t="b">
        <v>0</v>
      </c>
      <c r="AO596" s="10" t="s">
        <v>1687</v>
      </c>
      <c r="AP596" s="1">
        <v>0</v>
      </c>
      <c r="AQ596" s="1">
        <v>0</v>
      </c>
      <c r="AR596" s="1">
        <v>0</v>
      </c>
      <c r="AS596" s="1">
        <v>0</v>
      </c>
      <c r="AT596" s="1">
        <v>0</v>
      </c>
      <c r="AU596" s="1">
        <v>0</v>
      </c>
      <c r="AV596" s="1">
        <v>0</v>
      </c>
      <c r="AW596" s="1">
        <v>0</v>
      </c>
      <c r="AX596" s="1">
        <v>0</v>
      </c>
      <c r="AY596" s="1">
        <v>0</v>
      </c>
      <c r="AZ596" s="1">
        <v>0</v>
      </c>
      <c r="BA596" s="1">
        <v>0</v>
      </c>
      <c r="BB596" s="1">
        <v>0</v>
      </c>
      <c r="BC596" s="1">
        <v>0</v>
      </c>
      <c r="BD596" s="1">
        <v>0</v>
      </c>
      <c r="BE596" s="1">
        <v>0</v>
      </c>
      <c r="BF596" s="1">
        <v>0</v>
      </c>
      <c r="BG596" s="1">
        <v>0</v>
      </c>
      <c r="BH596" s="1" t="b">
        <v>0</v>
      </c>
      <c r="BI596" s="1" t="b">
        <v>0</v>
      </c>
      <c r="BJ596" s="1">
        <v>2</v>
      </c>
      <c r="BK596" s="1" t="s">
        <v>78</v>
      </c>
      <c r="BL596" s="1">
        <v>363</v>
      </c>
      <c r="BM596" s="1">
        <v>363</v>
      </c>
      <c r="BN596" s="1">
        <v>0</v>
      </c>
      <c r="BO596" s="1" t="b">
        <v>0</v>
      </c>
    </row>
    <row r="597" spans="1:67" ht="15.75" customHeight="1">
      <c r="A597" s="1">
        <v>595</v>
      </c>
      <c r="B597" s="1">
        <v>216</v>
      </c>
      <c r="C597" s="1">
        <v>198464</v>
      </c>
      <c r="D597" s="1" t="s">
        <v>1688</v>
      </c>
      <c r="E597" s="1" t="s">
        <v>1689</v>
      </c>
      <c r="F597" s="1" t="s">
        <v>1690</v>
      </c>
      <c r="G597" s="1" t="s">
        <v>1682</v>
      </c>
      <c r="H597" s="1" t="s">
        <v>1691</v>
      </c>
      <c r="I597" s="1" t="s">
        <v>70</v>
      </c>
      <c r="J597" s="1" t="s">
        <v>564</v>
      </c>
      <c r="K597" s="8" t="s">
        <v>1692</v>
      </c>
      <c r="L597" s="1">
        <v>-77.368290999999999</v>
      </c>
      <c r="M597" s="1">
        <v>35.607185999999999</v>
      </c>
      <c r="N597" s="1">
        <v>-77.368290999999999</v>
      </c>
      <c r="O597" s="1">
        <v>35.607185999999999</v>
      </c>
      <c r="P597" s="1">
        <v>7143</v>
      </c>
      <c r="Q597" s="1">
        <v>22000</v>
      </c>
      <c r="R597" s="1">
        <v>38277</v>
      </c>
      <c r="S597" s="1">
        <v>22000</v>
      </c>
      <c r="T597" s="1">
        <v>38277</v>
      </c>
      <c r="U597" s="1">
        <v>19605</v>
      </c>
      <c r="V597" s="1">
        <v>35882</v>
      </c>
      <c r="W597" s="1">
        <v>2</v>
      </c>
      <c r="X597" s="1">
        <v>2</v>
      </c>
      <c r="Y597" s="1">
        <v>5</v>
      </c>
      <c r="Z597" s="1">
        <v>1</v>
      </c>
      <c r="AA597" s="1">
        <v>1</v>
      </c>
      <c r="AB597" s="1">
        <v>70</v>
      </c>
      <c r="AC597" s="1">
        <v>22969</v>
      </c>
      <c r="AD597" s="1" t="s">
        <v>73</v>
      </c>
      <c r="AE597" s="1" t="b">
        <v>0</v>
      </c>
      <c r="AF597" s="1" t="s">
        <v>1693</v>
      </c>
      <c r="AG597" s="1" t="s">
        <v>1694</v>
      </c>
      <c r="AH597" s="1" t="s">
        <v>104</v>
      </c>
      <c r="AI597" s="1" t="s">
        <v>1695</v>
      </c>
      <c r="AJ597" s="1" t="s">
        <v>78</v>
      </c>
      <c r="AK597" s="13" t="s">
        <v>225</v>
      </c>
      <c r="AL597" s="13" t="s">
        <v>225</v>
      </c>
      <c r="AM597" s="1" t="s">
        <v>100</v>
      </c>
      <c r="AN597" s="1" t="b">
        <v>0</v>
      </c>
      <c r="AO597" s="14" t="s">
        <v>1696</v>
      </c>
      <c r="AP597" s="1">
        <v>0</v>
      </c>
      <c r="AQ597" s="1">
        <v>0</v>
      </c>
      <c r="AR597" s="1">
        <v>0</v>
      </c>
      <c r="AS597" s="1">
        <v>0</v>
      </c>
      <c r="AT597" s="1">
        <v>0</v>
      </c>
      <c r="AU597" s="1">
        <v>0</v>
      </c>
      <c r="AV597" s="1">
        <v>0</v>
      </c>
      <c r="AW597" s="1">
        <v>0</v>
      </c>
      <c r="AX597" s="1">
        <v>0</v>
      </c>
      <c r="AY597" s="1">
        <v>0</v>
      </c>
      <c r="AZ597" s="1">
        <v>0</v>
      </c>
      <c r="BA597" s="1">
        <v>0</v>
      </c>
      <c r="BB597" s="1">
        <v>0</v>
      </c>
      <c r="BC597" s="1">
        <v>0</v>
      </c>
      <c r="BD597" s="1">
        <v>0</v>
      </c>
      <c r="BE597" s="1">
        <v>0</v>
      </c>
      <c r="BF597" s="1">
        <v>0</v>
      </c>
      <c r="BG597" s="1">
        <v>0</v>
      </c>
      <c r="BH597" s="1" t="b">
        <v>0</v>
      </c>
      <c r="BI597" s="1" t="b">
        <v>0</v>
      </c>
      <c r="BJ597" s="1">
        <v>3</v>
      </c>
      <c r="BK597" s="1" t="s">
        <v>117</v>
      </c>
      <c r="BL597" s="1">
        <v>363</v>
      </c>
      <c r="BM597" s="1">
        <v>363</v>
      </c>
      <c r="BN597" s="1">
        <v>0</v>
      </c>
      <c r="BO597" s="1" t="b">
        <v>0</v>
      </c>
    </row>
    <row r="598" spans="1:67" ht="15.75" customHeight="1">
      <c r="A598" s="1">
        <v>596</v>
      </c>
      <c r="B598" s="1">
        <v>217</v>
      </c>
      <c r="C598" s="1">
        <v>198464</v>
      </c>
      <c r="D598" s="1" t="s">
        <v>1688</v>
      </c>
      <c r="E598" s="1" t="s">
        <v>1689</v>
      </c>
      <c r="F598" s="1" t="s">
        <v>1690</v>
      </c>
      <c r="G598" s="1" t="s">
        <v>1682</v>
      </c>
      <c r="H598" s="1" t="s">
        <v>1691</v>
      </c>
      <c r="I598" s="1" t="s">
        <v>70</v>
      </c>
      <c r="J598" s="1" t="s">
        <v>564</v>
      </c>
      <c r="K598" s="8" t="s">
        <v>1692</v>
      </c>
      <c r="L598" s="1">
        <v>-77.368290999999999</v>
      </c>
      <c r="M598" s="1">
        <v>35.607185999999999</v>
      </c>
      <c r="N598" s="1">
        <v>-77.368290999999999</v>
      </c>
      <c r="O598" s="1">
        <v>35.607185999999999</v>
      </c>
      <c r="P598" s="1">
        <v>7143</v>
      </c>
      <c r="Q598" s="1">
        <v>22000</v>
      </c>
      <c r="R598" s="1">
        <v>38277</v>
      </c>
      <c r="S598" s="1">
        <v>22000</v>
      </c>
      <c r="T598" s="1">
        <v>38277</v>
      </c>
      <c r="U598" s="1">
        <v>19605</v>
      </c>
      <c r="V598" s="1">
        <v>35882</v>
      </c>
      <c r="W598" s="1">
        <v>2</v>
      </c>
      <c r="X598" s="1">
        <v>2</v>
      </c>
      <c r="Y598" s="1">
        <v>5</v>
      </c>
      <c r="Z598" s="1">
        <v>1</v>
      </c>
      <c r="AA598" s="1">
        <v>1</v>
      </c>
      <c r="AB598" s="1">
        <v>70</v>
      </c>
      <c r="AC598" s="1">
        <v>22969</v>
      </c>
      <c r="AD598" s="1" t="s">
        <v>73</v>
      </c>
      <c r="AE598" s="1" t="b">
        <v>0</v>
      </c>
      <c r="AF598" s="1" t="s">
        <v>1693</v>
      </c>
      <c r="AG598" s="1" t="s">
        <v>1694</v>
      </c>
      <c r="AH598" s="1" t="s">
        <v>104</v>
      </c>
      <c r="AI598" s="12" t="s">
        <v>1697</v>
      </c>
      <c r="AJ598" s="1" t="s">
        <v>78</v>
      </c>
      <c r="AK598" s="1" t="s">
        <v>79</v>
      </c>
      <c r="AL598" s="1" t="s">
        <v>206</v>
      </c>
      <c r="AM598" s="1" t="s">
        <v>100</v>
      </c>
      <c r="AN598" s="1" t="b">
        <v>0</v>
      </c>
      <c r="AO598" s="10" t="s">
        <v>1698</v>
      </c>
      <c r="AP598" s="1">
        <v>0</v>
      </c>
      <c r="AQ598" s="1">
        <v>0</v>
      </c>
      <c r="AR598" s="1">
        <v>0</v>
      </c>
      <c r="AS598" s="1">
        <v>0</v>
      </c>
      <c r="AT598" s="1">
        <v>0</v>
      </c>
      <c r="AU598" s="1">
        <v>0</v>
      </c>
      <c r="AV598" s="1">
        <v>0</v>
      </c>
      <c r="AW598" s="1">
        <v>0</v>
      </c>
      <c r="AX598" s="1">
        <v>0</v>
      </c>
      <c r="AY598" s="1">
        <v>0</v>
      </c>
      <c r="AZ598" s="1">
        <v>0</v>
      </c>
      <c r="BA598" s="1">
        <v>0</v>
      </c>
      <c r="BB598" s="1">
        <v>0</v>
      </c>
      <c r="BC598" s="1">
        <v>0</v>
      </c>
      <c r="BD598" s="1">
        <v>0</v>
      </c>
      <c r="BE598" s="1">
        <v>0</v>
      </c>
      <c r="BF598" s="1">
        <v>0</v>
      </c>
      <c r="BG598" s="1">
        <v>0</v>
      </c>
      <c r="BH598" s="1" t="b">
        <v>0</v>
      </c>
      <c r="BI598" s="1" t="b">
        <v>0</v>
      </c>
      <c r="BJ598" s="1">
        <v>3</v>
      </c>
      <c r="BK598" s="1" t="s">
        <v>78</v>
      </c>
      <c r="BL598" s="1">
        <v>363</v>
      </c>
      <c r="BM598" s="1">
        <v>363</v>
      </c>
      <c r="BN598" s="1">
        <v>0</v>
      </c>
      <c r="BO598" s="1" t="b">
        <v>0</v>
      </c>
    </row>
    <row r="599" spans="1:67" ht="15.75" customHeight="1">
      <c r="A599" s="1">
        <v>597</v>
      </c>
      <c r="B599" s="1">
        <v>218</v>
      </c>
      <c r="C599" s="1">
        <v>198464</v>
      </c>
      <c r="D599" s="1" t="s">
        <v>1688</v>
      </c>
      <c r="E599" s="1" t="s">
        <v>1689</v>
      </c>
      <c r="F599" s="1" t="s">
        <v>1690</v>
      </c>
      <c r="G599" s="1" t="s">
        <v>1682</v>
      </c>
      <c r="H599" s="1" t="s">
        <v>1691</v>
      </c>
      <c r="I599" s="1" t="s">
        <v>70</v>
      </c>
      <c r="J599" s="1" t="s">
        <v>564</v>
      </c>
      <c r="K599" s="8" t="s">
        <v>1692</v>
      </c>
      <c r="L599" s="1">
        <v>-77.368290999999999</v>
      </c>
      <c r="M599" s="1">
        <v>35.607185999999999</v>
      </c>
      <c r="N599" s="1">
        <v>-77.368290999999999</v>
      </c>
      <c r="O599" s="1">
        <v>35.607185999999999</v>
      </c>
      <c r="P599" s="1">
        <v>7143</v>
      </c>
      <c r="Q599" s="1">
        <v>22000</v>
      </c>
      <c r="R599" s="1">
        <v>38277</v>
      </c>
      <c r="S599" s="1">
        <v>22000</v>
      </c>
      <c r="T599" s="1">
        <v>38277</v>
      </c>
      <c r="U599" s="1">
        <v>19605</v>
      </c>
      <c r="V599" s="1">
        <v>35882</v>
      </c>
      <c r="W599" s="1">
        <v>2</v>
      </c>
      <c r="X599" s="1">
        <v>2</v>
      </c>
      <c r="Y599" s="1">
        <v>5</v>
      </c>
      <c r="Z599" s="1">
        <v>1</v>
      </c>
      <c r="AA599" s="1">
        <v>1</v>
      </c>
      <c r="AB599" s="1">
        <v>70</v>
      </c>
      <c r="AC599" s="1">
        <v>22969</v>
      </c>
      <c r="AD599" s="1" t="s">
        <v>73</v>
      </c>
      <c r="AE599" s="1" t="b">
        <v>0</v>
      </c>
      <c r="AF599" s="1" t="s">
        <v>1693</v>
      </c>
      <c r="AG599" s="1" t="s">
        <v>1694</v>
      </c>
      <c r="AH599" s="1" t="s">
        <v>104</v>
      </c>
      <c r="AI599" s="1" t="s">
        <v>856</v>
      </c>
      <c r="AJ599" s="1" t="s">
        <v>78</v>
      </c>
      <c r="AK599" s="1" t="s">
        <v>83</v>
      </c>
      <c r="AL599" s="1" t="s">
        <v>36</v>
      </c>
      <c r="AM599" s="1" t="s">
        <v>80</v>
      </c>
      <c r="AN599" s="1" t="b">
        <v>0</v>
      </c>
      <c r="AO599" s="10" t="s">
        <v>1699</v>
      </c>
      <c r="AP599" s="1">
        <v>0</v>
      </c>
      <c r="AQ599" s="1">
        <v>0</v>
      </c>
      <c r="AR599" s="1">
        <v>0</v>
      </c>
      <c r="AS599" s="1">
        <v>0</v>
      </c>
      <c r="AT599" s="1">
        <v>0</v>
      </c>
      <c r="AU599" s="1">
        <v>0</v>
      </c>
      <c r="AV599" s="1">
        <v>0</v>
      </c>
      <c r="AW599" s="1">
        <v>0</v>
      </c>
      <c r="AX599" s="1">
        <v>0</v>
      </c>
      <c r="AY599" s="1">
        <v>0</v>
      </c>
      <c r="AZ599" s="1">
        <v>0</v>
      </c>
      <c r="BA599" s="1">
        <v>0</v>
      </c>
      <c r="BB599" s="1">
        <v>0</v>
      </c>
      <c r="BC599" s="1">
        <v>0</v>
      </c>
      <c r="BD599" s="1">
        <v>0</v>
      </c>
      <c r="BE599" s="1">
        <v>0</v>
      </c>
      <c r="BF599" s="1">
        <v>0</v>
      </c>
      <c r="BG599" s="1">
        <v>0</v>
      </c>
      <c r="BH599" s="1" t="b">
        <v>1</v>
      </c>
      <c r="BI599" s="1" t="b">
        <v>0</v>
      </c>
      <c r="BJ599" s="1">
        <v>3</v>
      </c>
      <c r="BK599" s="1" t="s">
        <v>78</v>
      </c>
      <c r="BL599" s="1">
        <v>363</v>
      </c>
      <c r="BM599" s="1">
        <v>363</v>
      </c>
      <c r="BN599" s="1">
        <v>0</v>
      </c>
      <c r="BO599" s="1" t="b">
        <v>0</v>
      </c>
    </row>
    <row r="600" spans="1:67" ht="15.75" customHeight="1">
      <c r="A600" s="1">
        <v>598</v>
      </c>
      <c r="B600" s="1">
        <v>423</v>
      </c>
      <c r="C600" s="1">
        <v>199102</v>
      </c>
      <c r="D600" s="1" t="s">
        <v>1700</v>
      </c>
      <c r="E600" s="1" t="s">
        <v>1701</v>
      </c>
      <c r="F600" s="1" t="s">
        <v>1702</v>
      </c>
      <c r="G600" s="1" t="s">
        <v>1682</v>
      </c>
      <c r="H600" s="1">
        <v>27411</v>
      </c>
      <c r="I600" s="1" t="s">
        <v>70</v>
      </c>
      <c r="J600" s="1" t="s">
        <v>564</v>
      </c>
      <c r="K600" s="8" t="s">
        <v>1703</v>
      </c>
      <c r="L600" s="1">
        <v>-79.770151999999996</v>
      </c>
      <c r="M600" s="1">
        <v>36.076737000000001</v>
      </c>
      <c r="N600" s="1">
        <v>-79.770151999999996</v>
      </c>
      <c r="O600" s="1">
        <v>36.076737000000001</v>
      </c>
      <c r="P600" s="1">
        <v>6526</v>
      </c>
      <c r="Q600" s="1">
        <v>17886</v>
      </c>
      <c r="R600" s="1">
        <v>30776</v>
      </c>
      <c r="S600" s="1">
        <v>17886</v>
      </c>
      <c r="T600" s="1">
        <v>30776</v>
      </c>
      <c r="U600" s="1">
        <v>10626</v>
      </c>
      <c r="V600" s="1">
        <v>23516</v>
      </c>
      <c r="W600" s="1">
        <v>1</v>
      </c>
      <c r="X600" s="1">
        <v>2</v>
      </c>
      <c r="Y600" s="1">
        <v>5</v>
      </c>
      <c r="Z600" s="1">
        <v>1</v>
      </c>
      <c r="AA600" s="1">
        <v>1</v>
      </c>
      <c r="AB600" s="1">
        <v>54</v>
      </c>
      <c r="AC600" s="1">
        <v>9668</v>
      </c>
      <c r="AD600" s="1" t="s">
        <v>73</v>
      </c>
      <c r="AE600" s="1" t="b">
        <v>1</v>
      </c>
      <c r="AF600" s="1" t="s">
        <v>1704</v>
      </c>
      <c r="AG600" s="1" t="s">
        <v>1705</v>
      </c>
      <c r="AH600" s="1" t="s">
        <v>90</v>
      </c>
      <c r="AI600" s="1" t="s">
        <v>194</v>
      </c>
      <c r="AJ600" s="1" t="s">
        <v>94</v>
      </c>
      <c r="AK600" s="1" t="s">
        <v>83</v>
      </c>
      <c r="AL600" s="1" t="s">
        <v>36</v>
      </c>
      <c r="AM600" s="1" t="s">
        <v>96</v>
      </c>
      <c r="AN600" s="1" t="b">
        <v>0</v>
      </c>
      <c r="AO600" s="10" t="s">
        <v>1706</v>
      </c>
      <c r="AP600" s="1">
        <v>0</v>
      </c>
      <c r="AQ600" s="1">
        <v>0</v>
      </c>
      <c r="AR600" s="1">
        <v>0</v>
      </c>
      <c r="AS600" s="1">
        <v>0</v>
      </c>
      <c r="AT600" s="1">
        <v>0</v>
      </c>
      <c r="AU600" s="1">
        <v>0</v>
      </c>
      <c r="AV600" s="1">
        <v>0</v>
      </c>
      <c r="AW600" s="1">
        <v>0</v>
      </c>
      <c r="AX600" s="1">
        <v>0</v>
      </c>
      <c r="AY600" s="1">
        <v>0</v>
      </c>
      <c r="AZ600" s="1">
        <v>0</v>
      </c>
      <c r="BA600" s="1">
        <v>0</v>
      </c>
      <c r="BB600" s="1">
        <v>0</v>
      </c>
      <c r="BC600" s="1">
        <v>0</v>
      </c>
      <c r="BD600" s="1">
        <v>0</v>
      </c>
      <c r="BE600" s="1">
        <v>0</v>
      </c>
      <c r="BF600" s="1">
        <v>0</v>
      </c>
      <c r="BG600" s="1">
        <v>0</v>
      </c>
      <c r="BH600" s="1" t="b">
        <v>1</v>
      </c>
      <c r="BI600" s="1" t="b">
        <v>0</v>
      </c>
      <c r="BJ600" s="1">
        <v>1</v>
      </c>
      <c r="BK600" s="1" t="s">
        <v>94</v>
      </c>
      <c r="BL600" s="1">
        <v>363</v>
      </c>
      <c r="BM600" s="1">
        <v>363</v>
      </c>
      <c r="BN600" s="1">
        <v>0</v>
      </c>
      <c r="BO600" s="1" t="b">
        <v>0</v>
      </c>
    </row>
    <row r="601" spans="1:67" ht="15.75" customHeight="1">
      <c r="A601" s="1">
        <v>599</v>
      </c>
      <c r="B601" s="1">
        <v>424</v>
      </c>
      <c r="C601" s="1">
        <v>199193</v>
      </c>
      <c r="D601" s="1" t="s">
        <v>1707</v>
      </c>
      <c r="E601" s="1" t="s">
        <v>1708</v>
      </c>
      <c r="F601" s="1" t="s">
        <v>1709</v>
      </c>
      <c r="G601" s="1" t="s">
        <v>1682</v>
      </c>
      <c r="H601" s="1" t="s">
        <v>1710</v>
      </c>
      <c r="I601" s="1" t="s">
        <v>70</v>
      </c>
      <c r="J601" s="1" t="s">
        <v>564</v>
      </c>
      <c r="K601" s="8" t="s">
        <v>1711</v>
      </c>
      <c r="L601" s="1">
        <v>-78.674516999999994</v>
      </c>
      <c r="M601" s="1">
        <v>35.785111000000001</v>
      </c>
      <c r="N601" s="1">
        <v>-78.674516999999994</v>
      </c>
      <c r="O601" s="1">
        <v>35.785111000000001</v>
      </c>
      <c r="P601" s="1">
        <v>9058</v>
      </c>
      <c r="Q601" s="1">
        <v>23700</v>
      </c>
      <c r="R601" s="1">
        <v>42048</v>
      </c>
      <c r="S601" s="1">
        <v>23700</v>
      </c>
      <c r="T601" s="1">
        <v>42048</v>
      </c>
      <c r="U601" s="1">
        <v>17082</v>
      </c>
      <c r="V601" s="1">
        <v>35430</v>
      </c>
      <c r="W601" s="1">
        <v>2</v>
      </c>
      <c r="X601" s="1">
        <v>2</v>
      </c>
      <c r="Y601" s="1">
        <v>5</v>
      </c>
      <c r="Z601" s="1">
        <v>1</v>
      </c>
      <c r="AA601" s="1">
        <v>1</v>
      </c>
      <c r="AB601" s="1">
        <v>48</v>
      </c>
      <c r="AC601" s="1">
        <v>23827</v>
      </c>
      <c r="AD601" s="1" t="s">
        <v>73</v>
      </c>
      <c r="AE601" s="1" t="b">
        <v>1</v>
      </c>
      <c r="AF601" s="1" t="s">
        <v>739</v>
      </c>
      <c r="AG601" s="1" t="s">
        <v>1712</v>
      </c>
      <c r="AH601" s="1" t="s">
        <v>159</v>
      </c>
      <c r="AI601" s="1" t="s">
        <v>91</v>
      </c>
      <c r="AJ601" s="1" t="s">
        <v>89</v>
      </c>
      <c r="AK601" s="1" t="s">
        <v>83</v>
      </c>
      <c r="AL601" s="1" t="s">
        <v>36</v>
      </c>
      <c r="AM601" s="1" t="s">
        <v>92</v>
      </c>
      <c r="AN601" s="1" t="b">
        <v>0</v>
      </c>
      <c r="AO601" s="10" t="s">
        <v>1713</v>
      </c>
      <c r="AP601" s="1">
        <v>1</v>
      </c>
      <c r="AQ601" s="1">
        <v>0</v>
      </c>
      <c r="AR601" s="1">
        <v>0</v>
      </c>
      <c r="AS601" s="1">
        <v>0</v>
      </c>
      <c r="AT601" s="1">
        <v>0</v>
      </c>
      <c r="AU601" s="1">
        <v>0</v>
      </c>
      <c r="AV601" s="1">
        <v>0</v>
      </c>
      <c r="AW601" s="1">
        <v>0</v>
      </c>
      <c r="AX601" s="1">
        <v>0</v>
      </c>
      <c r="AY601" s="1">
        <v>0</v>
      </c>
      <c r="AZ601" s="1">
        <v>0</v>
      </c>
      <c r="BA601" s="1">
        <v>0</v>
      </c>
      <c r="BB601" s="1">
        <v>0</v>
      </c>
      <c r="BC601" s="1">
        <v>0</v>
      </c>
      <c r="BD601" s="1">
        <v>1</v>
      </c>
      <c r="BE601" s="1">
        <v>0</v>
      </c>
      <c r="BF601" s="1">
        <v>0</v>
      </c>
      <c r="BG601" s="1">
        <v>0</v>
      </c>
      <c r="BH601" s="1" t="b">
        <v>1</v>
      </c>
      <c r="BI601" s="1" t="b">
        <v>0</v>
      </c>
      <c r="BJ601" s="1">
        <v>14</v>
      </c>
      <c r="BK601" s="1" t="s">
        <v>89</v>
      </c>
      <c r="BL601" s="1">
        <v>363</v>
      </c>
      <c r="BM601" s="1">
        <v>363</v>
      </c>
      <c r="BN601" s="1">
        <v>0</v>
      </c>
      <c r="BO601" s="1" t="b">
        <v>0</v>
      </c>
    </row>
    <row r="602" spans="1:67" ht="15.75" customHeight="1">
      <c r="A602" s="1">
        <v>600</v>
      </c>
      <c r="B602" s="1">
        <v>425</v>
      </c>
      <c r="C602" s="1">
        <v>199193</v>
      </c>
      <c r="D602" s="1" t="s">
        <v>1707</v>
      </c>
      <c r="E602" s="1" t="s">
        <v>1708</v>
      </c>
      <c r="F602" s="1" t="s">
        <v>1709</v>
      </c>
      <c r="G602" s="1" t="s">
        <v>1682</v>
      </c>
      <c r="H602" s="1" t="s">
        <v>1710</v>
      </c>
      <c r="I602" s="1" t="s">
        <v>70</v>
      </c>
      <c r="J602" s="1" t="s">
        <v>564</v>
      </c>
      <c r="K602" s="8" t="s">
        <v>1711</v>
      </c>
      <c r="L602" s="1">
        <v>-78.674516999999994</v>
      </c>
      <c r="M602" s="1">
        <v>35.785111000000001</v>
      </c>
      <c r="N602" s="1">
        <v>-78.674516999999994</v>
      </c>
      <c r="O602" s="1">
        <v>35.785111000000001</v>
      </c>
      <c r="P602" s="1">
        <v>9058</v>
      </c>
      <c r="Q602" s="1">
        <v>23700</v>
      </c>
      <c r="R602" s="1">
        <v>42048</v>
      </c>
      <c r="S602" s="1">
        <v>23700</v>
      </c>
      <c r="T602" s="1">
        <v>42048</v>
      </c>
      <c r="U602" s="1">
        <v>17082</v>
      </c>
      <c r="V602" s="1">
        <v>35430</v>
      </c>
      <c r="W602" s="1">
        <v>2</v>
      </c>
      <c r="X602" s="1">
        <v>2</v>
      </c>
      <c r="Y602" s="1">
        <v>5</v>
      </c>
      <c r="Z602" s="1">
        <v>1</v>
      </c>
      <c r="AA602" s="1">
        <v>1</v>
      </c>
      <c r="AB602" s="1">
        <v>48</v>
      </c>
      <c r="AC602" s="1">
        <v>23827</v>
      </c>
      <c r="AD602" s="1" t="s">
        <v>73</v>
      </c>
      <c r="AE602" s="1" t="b">
        <v>1</v>
      </c>
      <c r="AF602" s="1" t="s">
        <v>739</v>
      </c>
      <c r="AG602" s="1" t="s">
        <v>1712</v>
      </c>
      <c r="AH602" s="1" t="s">
        <v>159</v>
      </c>
      <c r="AI602" s="1" t="s">
        <v>1714</v>
      </c>
      <c r="AJ602" s="1" t="s">
        <v>89</v>
      </c>
      <c r="AK602" s="1" t="s">
        <v>83</v>
      </c>
      <c r="AL602" s="1" t="s">
        <v>110</v>
      </c>
      <c r="AM602" s="1" t="s">
        <v>100</v>
      </c>
      <c r="AN602" s="1" t="b">
        <v>0</v>
      </c>
      <c r="AO602" s="10" t="s">
        <v>1715</v>
      </c>
      <c r="AP602" s="1">
        <v>1</v>
      </c>
      <c r="AQ602" s="1">
        <v>0</v>
      </c>
      <c r="AR602" s="1">
        <v>0</v>
      </c>
      <c r="AS602" s="1">
        <v>0</v>
      </c>
      <c r="AT602" s="1">
        <v>0</v>
      </c>
      <c r="AU602" s="1">
        <v>0</v>
      </c>
      <c r="AV602" s="1">
        <v>0</v>
      </c>
      <c r="AW602" s="1">
        <v>0</v>
      </c>
      <c r="AX602" s="1">
        <v>0</v>
      </c>
      <c r="AY602" s="1">
        <v>0</v>
      </c>
      <c r="AZ602" s="1">
        <v>0</v>
      </c>
      <c r="BA602" s="1">
        <v>0</v>
      </c>
      <c r="BB602" s="1">
        <v>0</v>
      </c>
      <c r="BC602" s="1">
        <v>0</v>
      </c>
      <c r="BD602" s="1">
        <v>1</v>
      </c>
      <c r="BE602" s="1">
        <v>0</v>
      </c>
      <c r="BF602" s="1">
        <v>0</v>
      </c>
      <c r="BG602" s="1">
        <v>0</v>
      </c>
      <c r="BH602" s="1" t="b">
        <v>0</v>
      </c>
      <c r="BI602" s="1" t="b">
        <v>0</v>
      </c>
      <c r="BJ602" s="1">
        <v>14</v>
      </c>
      <c r="BK602" s="1" t="s">
        <v>89</v>
      </c>
      <c r="BL602" s="1">
        <v>363</v>
      </c>
      <c r="BM602" s="1">
        <v>363</v>
      </c>
      <c r="BN602" s="1">
        <v>0</v>
      </c>
      <c r="BO602" s="1" t="b">
        <v>0</v>
      </c>
    </row>
    <row r="603" spans="1:67" ht="15.75" customHeight="1">
      <c r="A603" s="1">
        <v>601</v>
      </c>
      <c r="B603" s="1">
        <v>426</v>
      </c>
      <c r="C603" s="1">
        <v>199193</v>
      </c>
      <c r="D603" s="1" t="s">
        <v>1707</v>
      </c>
      <c r="E603" s="1" t="s">
        <v>1708</v>
      </c>
      <c r="F603" s="1" t="s">
        <v>1709</v>
      </c>
      <c r="G603" s="1" t="s">
        <v>1682</v>
      </c>
      <c r="H603" s="1" t="s">
        <v>1710</v>
      </c>
      <c r="I603" s="1" t="s">
        <v>70</v>
      </c>
      <c r="J603" s="1" t="s">
        <v>564</v>
      </c>
      <c r="K603" s="8" t="s">
        <v>1711</v>
      </c>
      <c r="L603" s="1">
        <v>-78.674516999999994</v>
      </c>
      <c r="M603" s="1">
        <v>35.785111000000001</v>
      </c>
      <c r="N603" s="1">
        <v>-78.674516999999994</v>
      </c>
      <c r="O603" s="1">
        <v>35.785111000000001</v>
      </c>
      <c r="P603" s="1">
        <v>9058</v>
      </c>
      <c r="Q603" s="1">
        <v>23700</v>
      </c>
      <c r="R603" s="1">
        <v>42048</v>
      </c>
      <c r="S603" s="1">
        <v>23700</v>
      </c>
      <c r="T603" s="1">
        <v>42048</v>
      </c>
      <c r="U603" s="1">
        <v>17082</v>
      </c>
      <c r="V603" s="1">
        <v>35430</v>
      </c>
      <c r="W603" s="1">
        <v>2</v>
      </c>
      <c r="X603" s="1">
        <v>2</v>
      </c>
      <c r="Y603" s="1">
        <v>5</v>
      </c>
      <c r="Z603" s="1">
        <v>1</v>
      </c>
      <c r="AA603" s="1">
        <v>1</v>
      </c>
      <c r="AB603" s="1">
        <v>48</v>
      </c>
      <c r="AC603" s="1">
        <v>23827</v>
      </c>
      <c r="AD603" s="1" t="s">
        <v>73</v>
      </c>
      <c r="AE603" s="1" t="b">
        <v>1</v>
      </c>
      <c r="AF603" s="1" t="s">
        <v>739</v>
      </c>
      <c r="AG603" s="1" t="s">
        <v>1716</v>
      </c>
      <c r="AH603" s="1" t="s">
        <v>159</v>
      </c>
      <c r="AI603" s="1" t="s">
        <v>1132</v>
      </c>
      <c r="AJ603" s="1" t="s">
        <v>141</v>
      </c>
      <c r="AK603" s="1" t="s">
        <v>83</v>
      </c>
      <c r="AL603" s="1" t="s">
        <v>36</v>
      </c>
      <c r="AM603" s="1" t="s">
        <v>100</v>
      </c>
      <c r="AN603" s="1" t="b">
        <v>0</v>
      </c>
      <c r="AO603" s="10" t="s">
        <v>1717</v>
      </c>
      <c r="AP603" s="1">
        <v>0</v>
      </c>
      <c r="AQ603" s="1">
        <v>0</v>
      </c>
      <c r="AR603" s="1">
        <v>0</v>
      </c>
      <c r="AS603" s="1">
        <v>0</v>
      </c>
      <c r="AT603" s="1">
        <v>0</v>
      </c>
      <c r="AU603" s="1">
        <v>0</v>
      </c>
      <c r="AV603" s="1">
        <v>0</v>
      </c>
      <c r="AW603" s="1">
        <v>0</v>
      </c>
      <c r="AX603" s="1">
        <v>0</v>
      </c>
      <c r="AY603" s="1">
        <v>0</v>
      </c>
      <c r="AZ603" s="1">
        <v>0</v>
      </c>
      <c r="BA603" s="1">
        <v>0</v>
      </c>
      <c r="BB603" s="1">
        <v>0</v>
      </c>
      <c r="BC603" s="1">
        <v>0</v>
      </c>
      <c r="BD603" s="1">
        <v>0</v>
      </c>
      <c r="BE603" s="1">
        <v>0</v>
      </c>
      <c r="BF603" s="1">
        <v>0</v>
      </c>
      <c r="BG603" s="1">
        <v>0</v>
      </c>
      <c r="BH603" s="1" t="b">
        <v>0</v>
      </c>
      <c r="BI603" s="1" t="b">
        <v>0</v>
      </c>
      <c r="BJ603" s="1">
        <v>14</v>
      </c>
      <c r="BK603" s="1" t="s">
        <v>117</v>
      </c>
      <c r="BL603" s="1">
        <v>363</v>
      </c>
      <c r="BM603" s="1">
        <v>363</v>
      </c>
      <c r="BN603" s="1">
        <v>0</v>
      </c>
      <c r="BO603" s="1" t="b">
        <v>0</v>
      </c>
    </row>
    <row r="604" spans="1:67" ht="15.75" customHeight="1">
      <c r="A604" s="1">
        <v>602</v>
      </c>
      <c r="B604" s="1">
        <v>427</v>
      </c>
      <c r="C604" s="1">
        <v>199193</v>
      </c>
      <c r="D604" s="1" t="s">
        <v>1707</v>
      </c>
      <c r="E604" s="1" t="s">
        <v>1708</v>
      </c>
      <c r="F604" s="1" t="s">
        <v>1709</v>
      </c>
      <c r="G604" s="1" t="s">
        <v>1682</v>
      </c>
      <c r="H604" s="1" t="s">
        <v>1710</v>
      </c>
      <c r="I604" s="1" t="s">
        <v>70</v>
      </c>
      <c r="J604" s="1" t="s">
        <v>564</v>
      </c>
      <c r="K604" s="8" t="s">
        <v>1711</v>
      </c>
      <c r="L604" s="1">
        <v>-78.674516999999994</v>
      </c>
      <c r="M604" s="1">
        <v>35.785111000000001</v>
      </c>
      <c r="N604" s="1">
        <v>-78.674516999999994</v>
      </c>
      <c r="O604" s="1">
        <v>35.785111000000001</v>
      </c>
      <c r="P604" s="1">
        <v>9058</v>
      </c>
      <c r="Q604" s="1">
        <v>23700</v>
      </c>
      <c r="R604" s="1">
        <v>42048</v>
      </c>
      <c r="S604" s="1">
        <v>23700</v>
      </c>
      <c r="T604" s="1">
        <v>42048</v>
      </c>
      <c r="U604" s="1">
        <v>17082</v>
      </c>
      <c r="V604" s="1">
        <v>35430</v>
      </c>
      <c r="W604" s="1">
        <v>2</v>
      </c>
      <c r="X604" s="1">
        <v>2</v>
      </c>
      <c r="Y604" s="1">
        <v>5</v>
      </c>
      <c r="Z604" s="1">
        <v>1</v>
      </c>
      <c r="AA604" s="1">
        <v>1</v>
      </c>
      <c r="AB604" s="1">
        <v>48</v>
      </c>
      <c r="AC604" s="1">
        <v>23827</v>
      </c>
      <c r="AD604" s="1" t="s">
        <v>73</v>
      </c>
      <c r="AE604" s="1" t="b">
        <v>1</v>
      </c>
      <c r="AF604" s="1" t="s">
        <v>739</v>
      </c>
      <c r="AG604" s="1" t="s">
        <v>1718</v>
      </c>
      <c r="AH604" s="1" t="s">
        <v>159</v>
      </c>
      <c r="AI604" s="1" t="s">
        <v>1719</v>
      </c>
      <c r="AJ604" s="1" t="s">
        <v>141</v>
      </c>
      <c r="AK604" s="1" t="s">
        <v>83</v>
      </c>
      <c r="AL604" s="1" t="s">
        <v>115</v>
      </c>
      <c r="AM604" s="1" t="s">
        <v>100</v>
      </c>
      <c r="AN604" s="1" t="b">
        <v>0</v>
      </c>
      <c r="AO604" s="10" t="s">
        <v>1720</v>
      </c>
      <c r="AP604" s="1">
        <v>0</v>
      </c>
      <c r="AQ604" s="1">
        <v>0</v>
      </c>
      <c r="AR604" s="1">
        <v>0</v>
      </c>
      <c r="AS604" s="1">
        <v>0</v>
      </c>
      <c r="AT604" s="1">
        <v>0</v>
      </c>
      <c r="AU604" s="1">
        <v>0</v>
      </c>
      <c r="AV604" s="1">
        <v>0</v>
      </c>
      <c r="AW604" s="1">
        <v>0</v>
      </c>
      <c r="AX604" s="1">
        <v>0</v>
      </c>
      <c r="AY604" s="1">
        <v>0</v>
      </c>
      <c r="AZ604" s="1">
        <v>0</v>
      </c>
      <c r="BA604" s="1">
        <v>0</v>
      </c>
      <c r="BB604" s="1">
        <v>0</v>
      </c>
      <c r="BC604" s="1">
        <v>0</v>
      </c>
      <c r="BD604" s="1">
        <v>0</v>
      </c>
      <c r="BE604" s="1">
        <v>0</v>
      </c>
      <c r="BF604" s="1">
        <v>0</v>
      </c>
      <c r="BG604" s="1">
        <v>0</v>
      </c>
      <c r="BH604" s="1" t="b">
        <v>0</v>
      </c>
      <c r="BI604" s="1" t="b">
        <v>0</v>
      </c>
      <c r="BJ604" s="1">
        <v>14</v>
      </c>
      <c r="BK604" s="1" t="s">
        <v>117</v>
      </c>
      <c r="BL604" s="1">
        <v>363</v>
      </c>
      <c r="BM604" s="1">
        <v>363</v>
      </c>
      <c r="BN604" s="1">
        <v>0</v>
      </c>
      <c r="BO604" s="1" t="b">
        <v>0</v>
      </c>
    </row>
    <row r="605" spans="1:67" ht="15.75" customHeight="1">
      <c r="A605" s="1">
        <v>603</v>
      </c>
      <c r="B605" s="1">
        <v>428</v>
      </c>
      <c r="C605" s="1">
        <v>199193</v>
      </c>
      <c r="D605" s="1" t="s">
        <v>1707</v>
      </c>
      <c r="E605" s="1" t="s">
        <v>1708</v>
      </c>
      <c r="F605" s="1" t="s">
        <v>1709</v>
      </c>
      <c r="G605" s="1" t="s">
        <v>1682</v>
      </c>
      <c r="H605" s="1" t="s">
        <v>1710</v>
      </c>
      <c r="I605" s="1" t="s">
        <v>70</v>
      </c>
      <c r="J605" s="1" t="s">
        <v>564</v>
      </c>
      <c r="K605" s="8" t="s">
        <v>1711</v>
      </c>
      <c r="L605" s="1">
        <v>-78.674516999999994</v>
      </c>
      <c r="M605" s="1">
        <v>35.785111000000001</v>
      </c>
      <c r="N605" s="1">
        <v>-78.674516999999994</v>
      </c>
      <c r="O605" s="1">
        <v>35.785111000000001</v>
      </c>
      <c r="P605" s="1">
        <v>9058</v>
      </c>
      <c r="Q605" s="1">
        <v>23700</v>
      </c>
      <c r="R605" s="1">
        <v>42048</v>
      </c>
      <c r="S605" s="1">
        <v>23700</v>
      </c>
      <c r="T605" s="1">
        <v>42048</v>
      </c>
      <c r="U605" s="1">
        <v>17082</v>
      </c>
      <c r="V605" s="1">
        <v>35430</v>
      </c>
      <c r="W605" s="1">
        <v>2</v>
      </c>
      <c r="X605" s="1">
        <v>2</v>
      </c>
      <c r="Y605" s="1">
        <v>5</v>
      </c>
      <c r="Z605" s="1">
        <v>1</v>
      </c>
      <c r="AA605" s="1">
        <v>1</v>
      </c>
      <c r="AB605" s="1">
        <v>48</v>
      </c>
      <c r="AC605" s="1">
        <v>23827</v>
      </c>
      <c r="AD605" s="1" t="s">
        <v>73</v>
      </c>
      <c r="AE605" s="1" t="b">
        <v>1</v>
      </c>
      <c r="AF605" s="1" t="s">
        <v>739</v>
      </c>
      <c r="AG605" s="1" t="s">
        <v>1712</v>
      </c>
      <c r="AH605" s="1" t="s">
        <v>159</v>
      </c>
      <c r="AI605" s="1" t="s">
        <v>172</v>
      </c>
      <c r="AJ605" s="1" t="s">
        <v>89</v>
      </c>
      <c r="AK605" s="1" t="s">
        <v>79</v>
      </c>
      <c r="AL605" s="1" t="s">
        <v>36</v>
      </c>
      <c r="AM605" s="1" t="s">
        <v>92</v>
      </c>
      <c r="AN605" s="1" t="b">
        <v>0</v>
      </c>
      <c r="AO605" s="10" t="s">
        <v>1721</v>
      </c>
      <c r="AP605" s="1">
        <v>0</v>
      </c>
      <c r="AQ605" s="1">
        <v>0</v>
      </c>
      <c r="AR605" s="1">
        <v>0</v>
      </c>
      <c r="AS605" s="1">
        <v>0</v>
      </c>
      <c r="AT605" s="1">
        <v>0</v>
      </c>
      <c r="AU605" s="1">
        <v>0</v>
      </c>
      <c r="AV605" s="1">
        <v>0</v>
      </c>
      <c r="AW605" s="1">
        <v>0</v>
      </c>
      <c r="AX605" s="1">
        <v>0</v>
      </c>
      <c r="AY605" s="1">
        <v>0</v>
      </c>
      <c r="AZ605" s="1">
        <v>0</v>
      </c>
      <c r="BA605" s="1">
        <v>0</v>
      </c>
      <c r="BB605" s="1">
        <v>0</v>
      </c>
      <c r="BC605" s="1">
        <v>0</v>
      </c>
      <c r="BD605" s="1">
        <v>0</v>
      </c>
      <c r="BE605" s="1">
        <v>0</v>
      </c>
      <c r="BF605" s="1">
        <v>0</v>
      </c>
      <c r="BG605" s="1">
        <v>0</v>
      </c>
      <c r="BH605" s="1" t="b">
        <v>1</v>
      </c>
      <c r="BI605" s="1" t="b">
        <v>0</v>
      </c>
      <c r="BJ605" s="1">
        <v>14</v>
      </c>
      <c r="BK605" s="1" t="s">
        <v>89</v>
      </c>
      <c r="BL605" s="1">
        <v>363</v>
      </c>
      <c r="BM605" s="1">
        <v>363</v>
      </c>
      <c r="BN605" s="1">
        <v>0</v>
      </c>
      <c r="BO605" s="1" t="b">
        <v>0</v>
      </c>
    </row>
    <row r="606" spans="1:67" ht="15.75" customHeight="1">
      <c r="A606" s="1">
        <v>604</v>
      </c>
      <c r="B606" s="1">
        <v>429</v>
      </c>
      <c r="C606" s="1">
        <v>199193</v>
      </c>
      <c r="D606" s="1" t="s">
        <v>1707</v>
      </c>
      <c r="E606" s="1" t="s">
        <v>1708</v>
      </c>
      <c r="F606" s="1" t="s">
        <v>1709</v>
      </c>
      <c r="G606" s="1" t="s">
        <v>1682</v>
      </c>
      <c r="H606" s="1" t="s">
        <v>1710</v>
      </c>
      <c r="I606" s="1" t="s">
        <v>70</v>
      </c>
      <c r="J606" s="1" t="s">
        <v>564</v>
      </c>
      <c r="K606" s="8" t="s">
        <v>1711</v>
      </c>
      <c r="L606" s="1">
        <v>-78.674516999999994</v>
      </c>
      <c r="M606" s="1">
        <v>35.785111000000001</v>
      </c>
      <c r="N606" s="1">
        <v>-78.674516999999994</v>
      </c>
      <c r="O606" s="1">
        <v>35.785111000000001</v>
      </c>
      <c r="P606" s="1">
        <v>9058</v>
      </c>
      <c r="Q606" s="1">
        <v>23700</v>
      </c>
      <c r="R606" s="1">
        <v>42048</v>
      </c>
      <c r="S606" s="1">
        <v>23700</v>
      </c>
      <c r="T606" s="1">
        <v>42048</v>
      </c>
      <c r="U606" s="1">
        <v>17082</v>
      </c>
      <c r="V606" s="1">
        <v>35430</v>
      </c>
      <c r="W606" s="1">
        <v>2</v>
      </c>
      <c r="X606" s="1">
        <v>2</v>
      </c>
      <c r="Y606" s="1">
        <v>5</v>
      </c>
      <c r="Z606" s="1">
        <v>1</v>
      </c>
      <c r="AA606" s="1">
        <v>1</v>
      </c>
      <c r="AB606" s="1">
        <v>48</v>
      </c>
      <c r="AC606" s="1">
        <v>23827</v>
      </c>
      <c r="AD606" s="1" t="s">
        <v>73</v>
      </c>
      <c r="AE606" s="1" t="b">
        <v>1</v>
      </c>
      <c r="AF606" s="1" t="s">
        <v>739</v>
      </c>
      <c r="AG606" s="1" t="s">
        <v>1722</v>
      </c>
      <c r="AH606" s="1" t="s">
        <v>159</v>
      </c>
      <c r="AI606" s="1" t="s">
        <v>1723</v>
      </c>
      <c r="AJ606" s="24" t="s">
        <v>114</v>
      </c>
      <c r="AK606" s="13" t="s">
        <v>225</v>
      </c>
      <c r="AL606" s="13" t="s">
        <v>225</v>
      </c>
      <c r="AM606" s="1" t="s">
        <v>100</v>
      </c>
      <c r="AN606" s="1" t="b">
        <v>0</v>
      </c>
      <c r="AO606" s="10" t="s">
        <v>1724</v>
      </c>
      <c r="AP606" s="1">
        <v>0</v>
      </c>
      <c r="AQ606" s="1">
        <v>0</v>
      </c>
      <c r="AR606" s="1">
        <v>0</v>
      </c>
      <c r="AS606" s="1">
        <v>0</v>
      </c>
      <c r="AT606" s="1">
        <v>0</v>
      </c>
      <c r="AU606" s="1">
        <v>0</v>
      </c>
      <c r="AV606" s="1">
        <v>0</v>
      </c>
      <c r="AW606" s="1">
        <v>0</v>
      </c>
      <c r="AX606" s="1">
        <v>0</v>
      </c>
      <c r="AY606" s="1">
        <v>0</v>
      </c>
      <c r="AZ606" s="1">
        <v>0</v>
      </c>
      <c r="BA606" s="1">
        <v>0</v>
      </c>
      <c r="BB606" s="1">
        <v>0</v>
      </c>
      <c r="BC606" s="1">
        <v>0</v>
      </c>
      <c r="BD606" s="1">
        <v>0</v>
      </c>
      <c r="BE606" s="1">
        <v>0</v>
      </c>
      <c r="BF606" s="1">
        <v>0</v>
      </c>
      <c r="BG606" s="1">
        <v>0</v>
      </c>
      <c r="BH606" s="1" t="b">
        <v>0</v>
      </c>
      <c r="BI606" s="1" t="b">
        <v>0</v>
      </c>
      <c r="BJ606" s="1">
        <v>14</v>
      </c>
      <c r="BK606" s="1" t="s">
        <v>117</v>
      </c>
      <c r="BL606" s="1">
        <v>363</v>
      </c>
      <c r="BM606" s="1">
        <v>363</v>
      </c>
      <c r="BN606" s="1">
        <v>0</v>
      </c>
      <c r="BO606" s="1" t="b">
        <v>0</v>
      </c>
    </row>
    <row r="607" spans="1:67" ht="15.75" customHeight="1">
      <c r="A607" s="1">
        <v>605</v>
      </c>
      <c r="B607" s="1">
        <v>430</v>
      </c>
      <c r="C607" s="1">
        <v>199193</v>
      </c>
      <c r="D607" s="1" t="s">
        <v>1707</v>
      </c>
      <c r="E607" s="1" t="s">
        <v>1708</v>
      </c>
      <c r="F607" s="1" t="s">
        <v>1709</v>
      </c>
      <c r="G607" s="1" t="s">
        <v>1682</v>
      </c>
      <c r="H607" s="1" t="s">
        <v>1710</v>
      </c>
      <c r="I607" s="1" t="s">
        <v>70</v>
      </c>
      <c r="J607" s="1" t="s">
        <v>564</v>
      </c>
      <c r="K607" s="8" t="s">
        <v>1711</v>
      </c>
      <c r="L607" s="1">
        <v>-78.674516999999994</v>
      </c>
      <c r="M607" s="1">
        <v>35.785111000000001</v>
      </c>
      <c r="N607" s="1">
        <v>-78.674516999999994</v>
      </c>
      <c r="O607" s="1">
        <v>35.785111000000001</v>
      </c>
      <c r="P607" s="1">
        <v>9058</v>
      </c>
      <c r="Q607" s="1">
        <v>23700</v>
      </c>
      <c r="R607" s="1">
        <v>42048</v>
      </c>
      <c r="S607" s="1">
        <v>23700</v>
      </c>
      <c r="T607" s="1">
        <v>42048</v>
      </c>
      <c r="U607" s="1">
        <v>17082</v>
      </c>
      <c r="V607" s="1">
        <v>35430</v>
      </c>
      <c r="W607" s="1">
        <v>2</v>
      </c>
      <c r="X607" s="1">
        <v>2</v>
      </c>
      <c r="Y607" s="1">
        <v>5</v>
      </c>
      <c r="Z607" s="1">
        <v>1</v>
      </c>
      <c r="AA607" s="1">
        <v>1</v>
      </c>
      <c r="AB607" s="1">
        <v>48</v>
      </c>
      <c r="AC607" s="1">
        <v>23827</v>
      </c>
      <c r="AD607" s="1" t="s">
        <v>73</v>
      </c>
      <c r="AE607" s="1" t="b">
        <v>1</v>
      </c>
      <c r="AF607" s="1" t="s">
        <v>739</v>
      </c>
      <c r="AG607" s="1" t="s">
        <v>1712</v>
      </c>
      <c r="AH607" s="1" t="s">
        <v>159</v>
      </c>
      <c r="AI607" s="1" t="s">
        <v>1725</v>
      </c>
      <c r="AJ607" s="24" t="s">
        <v>135</v>
      </c>
      <c r="AK607" s="13" t="s">
        <v>225</v>
      </c>
      <c r="AL607" s="13" t="s">
        <v>225</v>
      </c>
      <c r="AM607" s="1" t="s">
        <v>100</v>
      </c>
      <c r="AN607" s="1" t="b">
        <v>0</v>
      </c>
      <c r="AO607" s="10" t="s">
        <v>1726</v>
      </c>
      <c r="AP607" s="1">
        <v>0</v>
      </c>
      <c r="AQ607" s="1">
        <v>0</v>
      </c>
      <c r="AR607" s="1">
        <v>0</v>
      </c>
      <c r="AS607" s="1">
        <v>0</v>
      </c>
      <c r="AT607" s="1">
        <v>0</v>
      </c>
      <c r="AU607" s="1">
        <v>0</v>
      </c>
      <c r="AV607" s="1">
        <v>0</v>
      </c>
      <c r="AW607" s="1">
        <v>0</v>
      </c>
      <c r="AX607" s="1">
        <v>0</v>
      </c>
      <c r="AY607" s="1">
        <v>0</v>
      </c>
      <c r="AZ607" s="1">
        <v>0</v>
      </c>
      <c r="BA607" s="1">
        <v>0</v>
      </c>
      <c r="BB607" s="1">
        <v>0</v>
      </c>
      <c r="BC607" s="1">
        <v>0</v>
      </c>
      <c r="BD607" s="1">
        <v>0</v>
      </c>
      <c r="BE607" s="1">
        <v>0</v>
      </c>
      <c r="BF607" s="1">
        <v>0</v>
      </c>
      <c r="BG607" s="1">
        <v>0</v>
      </c>
      <c r="BH607" s="1" t="b">
        <v>0</v>
      </c>
      <c r="BI607" s="1" t="b">
        <v>0</v>
      </c>
      <c r="BJ607" s="1">
        <v>14</v>
      </c>
      <c r="BK607" s="1" t="s">
        <v>117</v>
      </c>
      <c r="BL607" s="1">
        <v>363</v>
      </c>
      <c r="BM607" s="1">
        <v>363</v>
      </c>
      <c r="BN607" s="1">
        <v>0</v>
      </c>
      <c r="BO607" s="1" t="b">
        <v>0</v>
      </c>
    </row>
    <row r="608" spans="1:67" ht="15.75" customHeight="1">
      <c r="A608" s="1">
        <v>606</v>
      </c>
      <c r="B608" s="1">
        <v>431</v>
      </c>
      <c r="C608" s="1">
        <v>199193</v>
      </c>
      <c r="D608" s="1" t="s">
        <v>1707</v>
      </c>
      <c r="E608" s="1" t="s">
        <v>1708</v>
      </c>
      <c r="F608" s="1" t="s">
        <v>1709</v>
      </c>
      <c r="G608" s="1" t="s">
        <v>1682</v>
      </c>
      <c r="H608" s="1" t="s">
        <v>1710</v>
      </c>
      <c r="I608" s="1" t="s">
        <v>70</v>
      </c>
      <c r="J608" s="1" t="s">
        <v>564</v>
      </c>
      <c r="K608" s="8" t="s">
        <v>1711</v>
      </c>
      <c r="L608" s="1">
        <v>-78.674516999999994</v>
      </c>
      <c r="M608" s="1">
        <v>35.785111000000001</v>
      </c>
      <c r="N608" s="1">
        <v>-78.674516999999994</v>
      </c>
      <c r="O608" s="1">
        <v>35.785111000000001</v>
      </c>
      <c r="P608" s="1">
        <v>9058</v>
      </c>
      <c r="Q608" s="1">
        <v>23700</v>
      </c>
      <c r="R608" s="1">
        <v>42048</v>
      </c>
      <c r="S608" s="1">
        <v>23700</v>
      </c>
      <c r="T608" s="1">
        <v>42048</v>
      </c>
      <c r="U608" s="1">
        <v>17082</v>
      </c>
      <c r="V608" s="1">
        <v>35430</v>
      </c>
      <c r="W608" s="1">
        <v>2</v>
      </c>
      <c r="X608" s="1">
        <v>2</v>
      </c>
      <c r="Y608" s="1">
        <v>5</v>
      </c>
      <c r="Z608" s="1">
        <v>1</v>
      </c>
      <c r="AA608" s="1">
        <v>1</v>
      </c>
      <c r="AB608" s="1">
        <v>48</v>
      </c>
      <c r="AC608" s="1">
        <v>23827</v>
      </c>
      <c r="AD608" s="1" t="s">
        <v>73</v>
      </c>
      <c r="AE608" s="1" t="b">
        <v>1</v>
      </c>
      <c r="AF608" s="1" t="s">
        <v>739</v>
      </c>
      <c r="AG608" s="1" t="s">
        <v>1712</v>
      </c>
      <c r="AH608" s="1" t="s">
        <v>159</v>
      </c>
      <c r="AI608" s="1" t="s">
        <v>1727</v>
      </c>
      <c r="AJ608" s="1" t="s">
        <v>138</v>
      </c>
      <c r="AK608" s="13" t="s">
        <v>225</v>
      </c>
      <c r="AL608" s="13" t="s">
        <v>225</v>
      </c>
      <c r="AM608" s="1" t="s">
        <v>100</v>
      </c>
      <c r="AN608" s="1" t="b">
        <v>0</v>
      </c>
      <c r="AO608" s="10" t="s">
        <v>1728</v>
      </c>
      <c r="AP608" s="1">
        <v>0</v>
      </c>
      <c r="AQ608" s="1">
        <v>0</v>
      </c>
      <c r="AR608" s="1">
        <v>0</v>
      </c>
      <c r="AS608" s="1">
        <v>0</v>
      </c>
      <c r="AT608" s="1">
        <v>0</v>
      </c>
      <c r="AU608" s="1">
        <v>0</v>
      </c>
      <c r="AV608" s="1">
        <v>0</v>
      </c>
      <c r="AW608" s="1">
        <v>0</v>
      </c>
      <c r="AX608" s="1">
        <v>0</v>
      </c>
      <c r="AY608" s="1">
        <v>0</v>
      </c>
      <c r="AZ608" s="1">
        <v>0</v>
      </c>
      <c r="BA608" s="1">
        <v>0</v>
      </c>
      <c r="BB608" s="1">
        <v>0</v>
      </c>
      <c r="BC608" s="1">
        <v>0</v>
      </c>
      <c r="BD608" s="1">
        <v>0</v>
      </c>
      <c r="BE608" s="1">
        <v>0</v>
      </c>
      <c r="BF608" s="1">
        <v>0</v>
      </c>
      <c r="BG608" s="1">
        <v>0</v>
      </c>
      <c r="BH608" s="1" t="b">
        <v>0</v>
      </c>
      <c r="BI608" s="1" t="b">
        <v>0</v>
      </c>
      <c r="BJ608" s="1">
        <v>14</v>
      </c>
      <c r="BK608" s="1" t="s">
        <v>117</v>
      </c>
      <c r="BL608" s="1">
        <v>363</v>
      </c>
      <c r="BM608" s="1">
        <v>363</v>
      </c>
      <c r="BN608" s="1">
        <v>0</v>
      </c>
      <c r="BO608" s="1" t="b">
        <v>0</v>
      </c>
    </row>
    <row r="609" spans="1:67" ht="15.75" customHeight="1">
      <c r="A609" s="1">
        <v>607</v>
      </c>
      <c r="B609" s="1">
        <v>432</v>
      </c>
      <c r="C609" s="1">
        <v>199193</v>
      </c>
      <c r="D609" s="1" t="s">
        <v>1707</v>
      </c>
      <c r="E609" s="1" t="s">
        <v>1708</v>
      </c>
      <c r="F609" s="1" t="s">
        <v>1709</v>
      </c>
      <c r="G609" s="1" t="s">
        <v>1682</v>
      </c>
      <c r="H609" s="1" t="s">
        <v>1710</v>
      </c>
      <c r="I609" s="1" t="s">
        <v>70</v>
      </c>
      <c r="J609" s="1" t="s">
        <v>564</v>
      </c>
      <c r="K609" s="8" t="s">
        <v>1711</v>
      </c>
      <c r="L609" s="1">
        <v>-78.674516999999994</v>
      </c>
      <c r="M609" s="1">
        <v>35.785111000000001</v>
      </c>
      <c r="N609" s="1">
        <v>-78.674516999999994</v>
      </c>
      <c r="O609" s="1">
        <v>35.785111000000001</v>
      </c>
      <c r="P609" s="1">
        <v>9058</v>
      </c>
      <c r="Q609" s="1">
        <v>23700</v>
      </c>
      <c r="R609" s="1">
        <v>42048</v>
      </c>
      <c r="S609" s="1">
        <v>23700</v>
      </c>
      <c r="T609" s="1">
        <v>42048</v>
      </c>
      <c r="U609" s="1">
        <v>17082</v>
      </c>
      <c r="V609" s="1">
        <v>35430</v>
      </c>
      <c r="W609" s="1">
        <v>2</v>
      </c>
      <c r="X609" s="1">
        <v>2</v>
      </c>
      <c r="Y609" s="1">
        <v>5</v>
      </c>
      <c r="Z609" s="1">
        <v>1</v>
      </c>
      <c r="AA609" s="1">
        <v>1</v>
      </c>
      <c r="AB609" s="1">
        <v>48</v>
      </c>
      <c r="AC609" s="1">
        <v>23827</v>
      </c>
      <c r="AD609" s="1" t="s">
        <v>73</v>
      </c>
      <c r="AE609" s="1" t="b">
        <v>1</v>
      </c>
      <c r="AF609" s="1" t="s">
        <v>739</v>
      </c>
      <c r="AG609" s="1" t="s">
        <v>1716</v>
      </c>
      <c r="AH609" s="1" t="s">
        <v>159</v>
      </c>
      <c r="AI609" s="1" t="s">
        <v>758</v>
      </c>
      <c r="AJ609" s="1" t="s">
        <v>141</v>
      </c>
      <c r="AK609" s="1" t="s">
        <v>79</v>
      </c>
      <c r="AL609" s="1" t="s">
        <v>36</v>
      </c>
      <c r="AM609" s="1" t="s">
        <v>100</v>
      </c>
      <c r="AN609" s="1" t="b">
        <v>0</v>
      </c>
      <c r="AO609" s="10" t="s">
        <v>1729</v>
      </c>
      <c r="AP609" s="1">
        <v>0</v>
      </c>
      <c r="AQ609" s="1">
        <v>0</v>
      </c>
      <c r="AR609" s="1">
        <v>0</v>
      </c>
      <c r="AS609" s="1">
        <v>0</v>
      </c>
      <c r="AT609" s="1">
        <v>0</v>
      </c>
      <c r="AU609" s="1">
        <v>0</v>
      </c>
      <c r="AV609" s="1">
        <v>0</v>
      </c>
      <c r="AW609" s="1">
        <v>0</v>
      </c>
      <c r="AX609" s="1">
        <v>0</v>
      </c>
      <c r="AY609" s="1">
        <v>0</v>
      </c>
      <c r="AZ609" s="1">
        <v>0</v>
      </c>
      <c r="BA609" s="1">
        <v>0</v>
      </c>
      <c r="BB609" s="1">
        <v>0</v>
      </c>
      <c r="BC609" s="1">
        <v>0</v>
      </c>
      <c r="BD609" s="1">
        <v>0</v>
      </c>
      <c r="BE609" s="1">
        <v>0</v>
      </c>
      <c r="BF609" s="1">
        <v>0</v>
      </c>
      <c r="BG609" s="1">
        <v>0</v>
      </c>
      <c r="BH609" s="1" t="b">
        <v>0</v>
      </c>
      <c r="BI609" s="1" t="b">
        <v>0</v>
      </c>
      <c r="BJ609" s="1">
        <v>14</v>
      </c>
      <c r="BK609" s="1" t="s">
        <v>117</v>
      </c>
      <c r="BL609" s="1">
        <v>363</v>
      </c>
      <c r="BM609" s="1">
        <v>363</v>
      </c>
      <c r="BN609" s="1">
        <v>0</v>
      </c>
      <c r="BO609" s="1" t="b">
        <v>0</v>
      </c>
    </row>
    <row r="610" spans="1:67" ht="15.75" customHeight="1">
      <c r="A610" s="1">
        <v>608</v>
      </c>
      <c r="B610" s="1">
        <v>433</v>
      </c>
      <c r="C610" s="1">
        <v>199193</v>
      </c>
      <c r="D610" s="1" t="s">
        <v>1707</v>
      </c>
      <c r="E610" s="1" t="s">
        <v>1708</v>
      </c>
      <c r="F610" s="1" t="s">
        <v>1709</v>
      </c>
      <c r="G610" s="1" t="s">
        <v>1682</v>
      </c>
      <c r="H610" s="1" t="s">
        <v>1710</v>
      </c>
      <c r="I610" s="1" t="s">
        <v>70</v>
      </c>
      <c r="J610" s="1" t="s">
        <v>564</v>
      </c>
      <c r="K610" s="8" t="s">
        <v>1711</v>
      </c>
      <c r="L610" s="1">
        <v>-78.674516999999994</v>
      </c>
      <c r="M610" s="1">
        <v>35.785111000000001</v>
      </c>
      <c r="N610" s="1">
        <v>-78.674516999999994</v>
      </c>
      <c r="O610" s="1">
        <v>35.785111000000001</v>
      </c>
      <c r="P610" s="1">
        <v>9058</v>
      </c>
      <c r="Q610" s="1">
        <v>23700</v>
      </c>
      <c r="R610" s="1">
        <v>42048</v>
      </c>
      <c r="S610" s="1">
        <v>23700</v>
      </c>
      <c r="T610" s="1">
        <v>42048</v>
      </c>
      <c r="U610" s="1">
        <v>17082</v>
      </c>
      <c r="V610" s="1">
        <v>35430</v>
      </c>
      <c r="W610" s="1">
        <v>2</v>
      </c>
      <c r="X610" s="1">
        <v>2</v>
      </c>
      <c r="Y610" s="1">
        <v>5</v>
      </c>
      <c r="Z610" s="1">
        <v>1</v>
      </c>
      <c r="AA610" s="1">
        <v>1</v>
      </c>
      <c r="AB610" s="1">
        <v>48</v>
      </c>
      <c r="AC610" s="1">
        <v>23827</v>
      </c>
      <c r="AD610" s="1" t="s">
        <v>73</v>
      </c>
      <c r="AE610" s="1" t="b">
        <v>1</v>
      </c>
      <c r="AF610" s="1" t="s">
        <v>739</v>
      </c>
      <c r="AG610" s="9" t="s">
        <v>244</v>
      </c>
      <c r="AH610" s="1" t="s">
        <v>159</v>
      </c>
      <c r="AI610" s="1" t="s">
        <v>1200</v>
      </c>
      <c r="AJ610" s="1" t="s">
        <v>141</v>
      </c>
      <c r="AK610" s="1" t="s">
        <v>179</v>
      </c>
      <c r="AL610" s="1" t="s">
        <v>179</v>
      </c>
      <c r="AM610" s="1" t="s">
        <v>100</v>
      </c>
      <c r="AN610" s="1" t="b">
        <v>0</v>
      </c>
      <c r="AO610" s="10" t="s">
        <v>1730</v>
      </c>
      <c r="AP610" s="1">
        <v>0</v>
      </c>
      <c r="AQ610" s="1">
        <v>0</v>
      </c>
      <c r="AR610" s="1">
        <v>0</v>
      </c>
      <c r="AS610" s="1">
        <v>0</v>
      </c>
      <c r="AT610" s="1">
        <v>0</v>
      </c>
      <c r="AU610" s="1">
        <v>0</v>
      </c>
      <c r="AV610" s="1">
        <v>0</v>
      </c>
      <c r="AW610" s="1">
        <v>0</v>
      </c>
      <c r="AX610" s="1">
        <v>0</v>
      </c>
      <c r="AY610" s="1">
        <v>0</v>
      </c>
      <c r="AZ610" s="1">
        <v>0</v>
      </c>
      <c r="BA610" s="1">
        <v>0</v>
      </c>
      <c r="BB610" s="1">
        <v>0</v>
      </c>
      <c r="BC610" s="1">
        <v>0</v>
      </c>
      <c r="BD610" s="1">
        <v>0</v>
      </c>
      <c r="BE610" s="1">
        <v>0</v>
      </c>
      <c r="BF610" s="1">
        <v>0</v>
      </c>
      <c r="BG610" s="1">
        <v>0</v>
      </c>
      <c r="BH610" s="1" t="b">
        <v>0</v>
      </c>
      <c r="BI610" s="1" t="b">
        <v>0</v>
      </c>
      <c r="BJ610" s="1">
        <v>14</v>
      </c>
      <c r="BK610" s="1" t="s">
        <v>117</v>
      </c>
      <c r="BL610" s="1">
        <v>363</v>
      </c>
      <c r="BM610" s="1">
        <v>363</v>
      </c>
      <c r="BN610" s="1">
        <v>0</v>
      </c>
      <c r="BO610" s="1" t="b">
        <v>0</v>
      </c>
    </row>
    <row r="611" spans="1:67" ht="15.75" customHeight="1">
      <c r="A611" s="1">
        <v>609</v>
      </c>
      <c r="B611" s="1">
        <v>434</v>
      </c>
      <c r="C611" s="1">
        <v>199193</v>
      </c>
      <c r="D611" s="1" t="s">
        <v>1707</v>
      </c>
      <c r="E611" s="1" t="s">
        <v>1708</v>
      </c>
      <c r="F611" s="1" t="s">
        <v>1709</v>
      </c>
      <c r="G611" s="1" t="s">
        <v>1682</v>
      </c>
      <c r="H611" s="1" t="s">
        <v>1710</v>
      </c>
      <c r="I611" s="1" t="s">
        <v>70</v>
      </c>
      <c r="J611" s="1" t="s">
        <v>564</v>
      </c>
      <c r="K611" s="8" t="s">
        <v>1711</v>
      </c>
      <c r="L611" s="1">
        <v>-78.674516999999994</v>
      </c>
      <c r="M611" s="1">
        <v>35.785111000000001</v>
      </c>
      <c r="N611" s="1">
        <v>-78.674516999999994</v>
      </c>
      <c r="O611" s="1">
        <v>35.785111000000001</v>
      </c>
      <c r="P611" s="1">
        <v>9058</v>
      </c>
      <c r="Q611" s="1">
        <v>23700</v>
      </c>
      <c r="R611" s="1">
        <v>42048</v>
      </c>
      <c r="S611" s="1">
        <v>23700</v>
      </c>
      <c r="T611" s="1">
        <v>42048</v>
      </c>
      <c r="U611" s="1">
        <v>17082</v>
      </c>
      <c r="V611" s="1">
        <v>35430</v>
      </c>
      <c r="W611" s="1">
        <v>2</v>
      </c>
      <c r="X611" s="1">
        <v>2</v>
      </c>
      <c r="Y611" s="1">
        <v>5</v>
      </c>
      <c r="Z611" s="1">
        <v>1</v>
      </c>
      <c r="AA611" s="1">
        <v>1</v>
      </c>
      <c r="AB611" s="1">
        <v>48</v>
      </c>
      <c r="AC611" s="1">
        <v>23827</v>
      </c>
      <c r="AD611" s="1" t="s">
        <v>73</v>
      </c>
      <c r="AE611" s="1" t="b">
        <v>1</v>
      </c>
      <c r="AF611" s="1" t="s">
        <v>739</v>
      </c>
      <c r="AG611" s="1" t="s">
        <v>1731</v>
      </c>
      <c r="AH611" s="1" t="s">
        <v>159</v>
      </c>
      <c r="AI611" s="1" t="s">
        <v>95</v>
      </c>
      <c r="AJ611" s="1" t="s">
        <v>94</v>
      </c>
      <c r="AK611" s="1" t="s">
        <v>79</v>
      </c>
      <c r="AL611" s="1" t="s">
        <v>36</v>
      </c>
      <c r="AM611" s="1" t="s">
        <v>96</v>
      </c>
      <c r="AN611" s="1" t="b">
        <v>0</v>
      </c>
      <c r="AO611" s="10" t="s">
        <v>1732</v>
      </c>
      <c r="AP611" s="1">
        <v>0</v>
      </c>
      <c r="AQ611" s="1">
        <v>0</v>
      </c>
      <c r="AR611" s="1">
        <v>2</v>
      </c>
      <c r="AS611" s="1">
        <v>0</v>
      </c>
      <c r="AT611" s="1">
        <v>0</v>
      </c>
      <c r="AU611" s="1">
        <v>0</v>
      </c>
      <c r="AV611" s="1">
        <v>0</v>
      </c>
      <c r="AW611" s="1">
        <v>0</v>
      </c>
      <c r="AX611" s="1">
        <v>0</v>
      </c>
      <c r="AY611" s="1">
        <v>0</v>
      </c>
      <c r="AZ611" s="1">
        <v>0</v>
      </c>
      <c r="BA611" s="1">
        <v>0</v>
      </c>
      <c r="BB611" s="1">
        <v>1</v>
      </c>
      <c r="BC611" s="1">
        <v>0</v>
      </c>
      <c r="BD611" s="1">
        <v>1</v>
      </c>
      <c r="BE611" s="1">
        <v>0</v>
      </c>
      <c r="BF611" s="1">
        <v>0</v>
      </c>
      <c r="BG611" s="1">
        <v>0</v>
      </c>
      <c r="BH611" s="1" t="b">
        <v>1</v>
      </c>
      <c r="BI611" s="1" t="b">
        <v>0</v>
      </c>
      <c r="BJ611" s="1">
        <v>14</v>
      </c>
      <c r="BK611" s="1" t="s">
        <v>94</v>
      </c>
      <c r="BL611" s="1">
        <v>363</v>
      </c>
      <c r="BM611" s="1">
        <v>363</v>
      </c>
      <c r="BN611" s="1">
        <v>2</v>
      </c>
      <c r="BO611" s="1" t="b">
        <v>1</v>
      </c>
    </row>
    <row r="612" spans="1:67" ht="15.75" customHeight="1">
      <c r="A612" s="1">
        <v>610</v>
      </c>
      <c r="B612" s="1">
        <v>435</v>
      </c>
      <c r="C612" s="1">
        <v>199193</v>
      </c>
      <c r="D612" s="1" t="s">
        <v>1707</v>
      </c>
      <c r="E612" s="1" t="s">
        <v>1708</v>
      </c>
      <c r="F612" s="1" t="s">
        <v>1709</v>
      </c>
      <c r="G612" s="1" t="s">
        <v>1682</v>
      </c>
      <c r="H612" s="1" t="s">
        <v>1710</v>
      </c>
      <c r="I612" s="1" t="s">
        <v>70</v>
      </c>
      <c r="J612" s="1" t="s">
        <v>564</v>
      </c>
      <c r="K612" s="8" t="s">
        <v>1711</v>
      </c>
      <c r="L612" s="1">
        <v>-78.674516999999994</v>
      </c>
      <c r="M612" s="1">
        <v>35.785111000000001</v>
      </c>
      <c r="N612" s="1">
        <v>-78.674516999999994</v>
      </c>
      <c r="O612" s="1">
        <v>35.785111000000001</v>
      </c>
      <c r="P612" s="1">
        <v>9058</v>
      </c>
      <c r="Q612" s="1">
        <v>23700</v>
      </c>
      <c r="R612" s="1">
        <v>42048</v>
      </c>
      <c r="S612" s="1">
        <v>23700</v>
      </c>
      <c r="T612" s="1">
        <v>42048</v>
      </c>
      <c r="U612" s="1">
        <v>17082</v>
      </c>
      <c r="V612" s="1">
        <v>35430</v>
      </c>
      <c r="W612" s="1">
        <v>2</v>
      </c>
      <c r="X612" s="1">
        <v>2</v>
      </c>
      <c r="Y612" s="1">
        <v>5</v>
      </c>
      <c r="Z612" s="1">
        <v>1</v>
      </c>
      <c r="AA612" s="1">
        <v>1</v>
      </c>
      <c r="AB612" s="1">
        <v>48</v>
      </c>
      <c r="AC612" s="1">
        <v>23827</v>
      </c>
      <c r="AD612" s="1" t="s">
        <v>73</v>
      </c>
      <c r="AE612" s="1" t="b">
        <v>1</v>
      </c>
      <c r="AF612" s="1" t="s">
        <v>739</v>
      </c>
      <c r="AG612" s="1" t="s">
        <v>1733</v>
      </c>
      <c r="AH612" s="1" t="s">
        <v>159</v>
      </c>
      <c r="AI612" s="1" t="s">
        <v>1734</v>
      </c>
      <c r="AJ612" s="9" t="s">
        <v>320</v>
      </c>
      <c r="AK612" s="13" t="s">
        <v>225</v>
      </c>
      <c r="AL612" s="13" t="s">
        <v>225</v>
      </c>
      <c r="AM612" s="1" t="s">
        <v>100</v>
      </c>
      <c r="AN612" s="1" t="b">
        <v>0</v>
      </c>
      <c r="AO612" s="10" t="s">
        <v>1735</v>
      </c>
      <c r="AP612" s="1">
        <v>0</v>
      </c>
      <c r="AQ612" s="1">
        <v>0</v>
      </c>
      <c r="AR612" s="1">
        <v>0</v>
      </c>
      <c r="AS612" s="1">
        <v>0</v>
      </c>
      <c r="AT612" s="1">
        <v>0</v>
      </c>
      <c r="AU612" s="1">
        <v>0</v>
      </c>
      <c r="AV612" s="1">
        <v>0</v>
      </c>
      <c r="AW612" s="1">
        <v>0</v>
      </c>
      <c r="AX612" s="1">
        <v>0</v>
      </c>
      <c r="AY612" s="1">
        <v>0</v>
      </c>
      <c r="AZ612" s="1">
        <v>0</v>
      </c>
      <c r="BA612" s="1">
        <v>0</v>
      </c>
      <c r="BB612" s="1">
        <v>0</v>
      </c>
      <c r="BC612" s="1">
        <v>0</v>
      </c>
      <c r="BD612" s="1">
        <v>0</v>
      </c>
      <c r="BE612" s="1">
        <v>0</v>
      </c>
      <c r="BF612" s="1">
        <v>0</v>
      </c>
      <c r="BG612" s="1">
        <v>0</v>
      </c>
      <c r="BH612" s="1" t="b">
        <v>0</v>
      </c>
      <c r="BI612" s="1" t="b">
        <v>0</v>
      </c>
      <c r="BJ612" s="1">
        <v>14</v>
      </c>
      <c r="BK612" s="1" t="s">
        <v>117</v>
      </c>
      <c r="BL612" s="1">
        <v>363</v>
      </c>
      <c r="BM612" s="1">
        <v>363</v>
      </c>
      <c r="BN612" s="1">
        <v>0</v>
      </c>
      <c r="BO612" s="1" t="b">
        <v>0</v>
      </c>
    </row>
    <row r="613" spans="1:67" ht="15.75" customHeight="1">
      <c r="A613" s="1">
        <v>611</v>
      </c>
      <c r="B613" s="1">
        <v>436</v>
      </c>
      <c r="C613" s="1">
        <v>199193</v>
      </c>
      <c r="D613" s="1" t="s">
        <v>1707</v>
      </c>
      <c r="E613" s="1" t="s">
        <v>1708</v>
      </c>
      <c r="F613" s="1" t="s">
        <v>1709</v>
      </c>
      <c r="G613" s="1" t="s">
        <v>1682</v>
      </c>
      <c r="H613" s="1" t="s">
        <v>1710</v>
      </c>
      <c r="I613" s="1" t="s">
        <v>70</v>
      </c>
      <c r="J613" s="1" t="s">
        <v>564</v>
      </c>
      <c r="K613" s="8" t="s">
        <v>1711</v>
      </c>
      <c r="L613" s="1">
        <v>-78.674516999999994</v>
      </c>
      <c r="M613" s="1">
        <v>35.785111000000001</v>
      </c>
      <c r="N613" s="1">
        <v>-78.674516999999994</v>
      </c>
      <c r="O613" s="1">
        <v>35.785111000000001</v>
      </c>
      <c r="P613" s="1">
        <v>9058</v>
      </c>
      <c r="Q613" s="1">
        <v>23700</v>
      </c>
      <c r="R613" s="1">
        <v>42048</v>
      </c>
      <c r="S613" s="1">
        <v>23700</v>
      </c>
      <c r="T613" s="1">
        <v>42048</v>
      </c>
      <c r="U613" s="1">
        <v>17082</v>
      </c>
      <c r="V613" s="1">
        <v>35430</v>
      </c>
      <c r="W613" s="1">
        <v>2</v>
      </c>
      <c r="X613" s="1">
        <v>2</v>
      </c>
      <c r="Y613" s="1">
        <v>5</v>
      </c>
      <c r="Z613" s="1">
        <v>1</v>
      </c>
      <c r="AA613" s="1">
        <v>1</v>
      </c>
      <c r="AB613" s="1">
        <v>48</v>
      </c>
      <c r="AC613" s="1">
        <v>23827</v>
      </c>
      <c r="AD613" s="1" t="s">
        <v>73</v>
      </c>
      <c r="AE613" s="1" t="b">
        <v>1</v>
      </c>
      <c r="AF613" s="1" t="s">
        <v>739</v>
      </c>
      <c r="AG613" s="1" t="s">
        <v>1733</v>
      </c>
      <c r="AH613" s="1" t="s">
        <v>159</v>
      </c>
      <c r="AI613" s="1" t="s">
        <v>1736</v>
      </c>
      <c r="AJ613" s="22" t="s">
        <v>320</v>
      </c>
      <c r="AK613" s="13" t="s">
        <v>225</v>
      </c>
      <c r="AL613" s="13" t="s">
        <v>225</v>
      </c>
      <c r="AM613" s="1" t="s">
        <v>100</v>
      </c>
      <c r="AN613" s="1" t="b">
        <v>0</v>
      </c>
      <c r="AO613" s="10" t="s">
        <v>1737</v>
      </c>
      <c r="AP613" s="1">
        <v>0</v>
      </c>
      <c r="AQ613" s="1">
        <v>0</v>
      </c>
      <c r="AR613" s="1">
        <v>0</v>
      </c>
      <c r="AS613" s="1">
        <v>0</v>
      </c>
      <c r="AT613" s="1">
        <v>0</v>
      </c>
      <c r="AU613" s="1">
        <v>0</v>
      </c>
      <c r="AV613" s="1">
        <v>0</v>
      </c>
      <c r="AW613" s="1">
        <v>0</v>
      </c>
      <c r="AX613" s="1">
        <v>0</v>
      </c>
      <c r="AY613" s="1">
        <v>0</v>
      </c>
      <c r="AZ613" s="1">
        <v>0</v>
      </c>
      <c r="BA613" s="1">
        <v>0</v>
      </c>
      <c r="BB613" s="1">
        <v>0</v>
      </c>
      <c r="BC613" s="1">
        <v>0</v>
      </c>
      <c r="BD613" s="1">
        <v>0</v>
      </c>
      <c r="BE613" s="1">
        <v>0</v>
      </c>
      <c r="BF613" s="1">
        <v>0</v>
      </c>
      <c r="BG613" s="1">
        <v>0</v>
      </c>
      <c r="BH613" s="1" t="b">
        <v>0</v>
      </c>
      <c r="BI613" s="1" t="b">
        <v>0</v>
      </c>
      <c r="BJ613" s="1">
        <v>14</v>
      </c>
      <c r="BK613" s="1" t="s">
        <v>117</v>
      </c>
      <c r="BL613" s="1">
        <v>363</v>
      </c>
      <c r="BM613" s="1">
        <v>363</v>
      </c>
      <c r="BN613" s="1">
        <v>0</v>
      </c>
      <c r="BO613" s="1" t="b">
        <v>0</v>
      </c>
    </row>
    <row r="614" spans="1:67" ht="15.75" customHeight="1">
      <c r="A614" s="1">
        <v>612</v>
      </c>
      <c r="B614" s="1">
        <v>437</v>
      </c>
      <c r="C614" s="1">
        <v>199193</v>
      </c>
      <c r="D614" s="1" t="s">
        <v>1707</v>
      </c>
      <c r="E614" s="1" t="s">
        <v>1708</v>
      </c>
      <c r="F614" s="1" t="s">
        <v>1709</v>
      </c>
      <c r="G614" s="1" t="s">
        <v>1682</v>
      </c>
      <c r="H614" s="1" t="s">
        <v>1710</v>
      </c>
      <c r="I614" s="1" t="s">
        <v>70</v>
      </c>
      <c r="J614" s="1" t="s">
        <v>564</v>
      </c>
      <c r="K614" s="8" t="s">
        <v>1711</v>
      </c>
      <c r="L614" s="1">
        <v>-78.674516999999994</v>
      </c>
      <c r="M614" s="1">
        <v>35.785111000000001</v>
      </c>
      <c r="N614" s="1">
        <v>-78.674516999999994</v>
      </c>
      <c r="O614" s="1">
        <v>35.785111000000001</v>
      </c>
      <c r="P614" s="1">
        <v>9058</v>
      </c>
      <c r="Q614" s="1">
        <v>23700</v>
      </c>
      <c r="R614" s="1">
        <v>42048</v>
      </c>
      <c r="S614" s="1">
        <v>23700</v>
      </c>
      <c r="T614" s="1">
        <v>42048</v>
      </c>
      <c r="U614" s="1">
        <v>17082</v>
      </c>
      <c r="V614" s="1">
        <v>35430</v>
      </c>
      <c r="W614" s="1">
        <v>2</v>
      </c>
      <c r="X614" s="1">
        <v>2</v>
      </c>
      <c r="Y614" s="1">
        <v>5</v>
      </c>
      <c r="Z614" s="1">
        <v>1</v>
      </c>
      <c r="AA614" s="1">
        <v>1</v>
      </c>
      <c r="AB614" s="1">
        <v>48</v>
      </c>
      <c r="AC614" s="1">
        <v>23827</v>
      </c>
      <c r="AD614" s="1" t="s">
        <v>73</v>
      </c>
      <c r="AE614" s="1" t="b">
        <v>1</v>
      </c>
      <c r="AF614" s="1" t="s">
        <v>739</v>
      </c>
      <c r="AG614" s="9" t="s">
        <v>1738</v>
      </c>
      <c r="AH614" s="1" t="s">
        <v>159</v>
      </c>
      <c r="AI614" s="1" t="s">
        <v>1200</v>
      </c>
      <c r="AJ614" s="1" t="s">
        <v>141</v>
      </c>
      <c r="AK614" s="1" t="s">
        <v>179</v>
      </c>
      <c r="AL614" s="1" t="s">
        <v>179</v>
      </c>
      <c r="AM614" s="1" t="s">
        <v>100</v>
      </c>
      <c r="AN614" s="1" t="b">
        <v>0</v>
      </c>
      <c r="AO614" s="10" t="s">
        <v>1739</v>
      </c>
      <c r="AP614" s="1">
        <v>0</v>
      </c>
      <c r="AQ614" s="1">
        <v>0</v>
      </c>
      <c r="AR614" s="1">
        <v>0</v>
      </c>
      <c r="AS614" s="1">
        <v>0</v>
      </c>
      <c r="AT614" s="1">
        <v>0</v>
      </c>
      <c r="AU614" s="1">
        <v>0</v>
      </c>
      <c r="AV614" s="1">
        <v>0</v>
      </c>
      <c r="AW614" s="1">
        <v>0</v>
      </c>
      <c r="AX614" s="1">
        <v>0</v>
      </c>
      <c r="AY614" s="1">
        <v>0</v>
      </c>
      <c r="AZ614" s="1">
        <v>0</v>
      </c>
      <c r="BA614" s="1">
        <v>0</v>
      </c>
      <c r="BB614" s="1">
        <v>0</v>
      </c>
      <c r="BC614" s="1">
        <v>0</v>
      </c>
      <c r="BD614" s="1">
        <v>0</v>
      </c>
      <c r="BE614" s="1">
        <v>0</v>
      </c>
      <c r="BF614" s="1">
        <v>0</v>
      </c>
      <c r="BG614" s="1">
        <v>0</v>
      </c>
      <c r="BH614" s="1" t="b">
        <v>0</v>
      </c>
      <c r="BI614" s="1" t="b">
        <v>0</v>
      </c>
      <c r="BJ614" s="1">
        <v>14</v>
      </c>
      <c r="BK614" s="1" t="s">
        <v>117</v>
      </c>
      <c r="BL614" s="1">
        <v>363</v>
      </c>
      <c r="BM614" s="1">
        <v>363</v>
      </c>
      <c r="BN614" s="1">
        <v>0</v>
      </c>
      <c r="BO614" s="1" t="b">
        <v>0</v>
      </c>
    </row>
    <row r="615" spans="1:67" ht="15.75" customHeight="1">
      <c r="A615" s="1">
        <v>613</v>
      </c>
      <c r="B615" s="1">
        <v>941</v>
      </c>
      <c r="C615" s="1">
        <v>199120</v>
      </c>
      <c r="D615" s="1" t="s">
        <v>1740</v>
      </c>
      <c r="E615" s="1" t="s">
        <v>1741</v>
      </c>
      <c r="F615" s="1" t="s">
        <v>1742</v>
      </c>
      <c r="G615" s="1" t="s">
        <v>1682</v>
      </c>
      <c r="H615" s="1">
        <v>27599</v>
      </c>
      <c r="I615" s="1" t="s">
        <v>70</v>
      </c>
      <c r="J615" s="1" t="s">
        <v>564</v>
      </c>
      <c r="K615" s="8" t="s">
        <v>1743</v>
      </c>
      <c r="L615" s="1">
        <v>-79.050968999999995</v>
      </c>
      <c r="M615" s="1">
        <v>35.911769</v>
      </c>
      <c r="N615" s="1">
        <v>-79.050968999999995</v>
      </c>
      <c r="O615" s="1">
        <v>35.911769</v>
      </c>
      <c r="P615" s="1">
        <v>9005</v>
      </c>
      <c r="Q615" s="1">
        <v>25569</v>
      </c>
      <c r="R615" s="1">
        <v>51152</v>
      </c>
      <c r="S615" s="1">
        <v>25569</v>
      </c>
      <c r="T615" s="1">
        <v>51152</v>
      </c>
      <c r="U615" s="1">
        <v>14013</v>
      </c>
      <c r="V615" s="1">
        <v>39596</v>
      </c>
      <c r="W615" s="1">
        <v>2</v>
      </c>
      <c r="X615" s="1">
        <v>2</v>
      </c>
      <c r="Y615" s="1">
        <v>5</v>
      </c>
      <c r="Z615" s="1">
        <v>1</v>
      </c>
      <c r="AA615" s="1">
        <v>1</v>
      </c>
      <c r="AB615" s="1">
        <v>27</v>
      </c>
      <c r="AC615" s="1">
        <v>18522</v>
      </c>
      <c r="AD615" s="1" t="s">
        <v>73</v>
      </c>
      <c r="AE615" s="1" t="b">
        <v>0</v>
      </c>
      <c r="AF615" s="1" t="s">
        <v>1744</v>
      </c>
      <c r="AG615" s="1" t="s">
        <v>1745</v>
      </c>
      <c r="AH615" s="1" t="s">
        <v>320</v>
      </c>
      <c r="AI615" s="1" t="s">
        <v>1746</v>
      </c>
      <c r="AJ615" s="1" t="s">
        <v>78</v>
      </c>
      <c r="AK615" s="1" t="s">
        <v>79</v>
      </c>
      <c r="AL615" s="1" t="s">
        <v>36</v>
      </c>
      <c r="AM615" s="1" t="s">
        <v>80</v>
      </c>
      <c r="AN615" s="1" t="b">
        <v>0</v>
      </c>
      <c r="AO615" s="1" t="s">
        <v>1747</v>
      </c>
      <c r="AP615" s="1">
        <v>0</v>
      </c>
      <c r="AQ615" s="1">
        <v>0</v>
      </c>
      <c r="AR615" s="1">
        <v>1</v>
      </c>
      <c r="AS615" s="1">
        <v>4</v>
      </c>
      <c r="AT615" s="1">
        <v>1</v>
      </c>
      <c r="AU615" s="1">
        <v>1</v>
      </c>
      <c r="AV615" s="1">
        <v>1</v>
      </c>
      <c r="AW615" s="1">
        <v>0</v>
      </c>
      <c r="AX615" s="1">
        <v>0</v>
      </c>
      <c r="AY615" s="1">
        <v>1</v>
      </c>
      <c r="AZ615" s="1">
        <v>0</v>
      </c>
      <c r="BA615" s="1">
        <v>0</v>
      </c>
      <c r="BB615" s="1">
        <v>1</v>
      </c>
      <c r="BC615" s="1">
        <v>0</v>
      </c>
      <c r="BD615" s="1">
        <v>0</v>
      </c>
      <c r="BE615" s="1">
        <v>0</v>
      </c>
      <c r="BF615" s="1">
        <v>0</v>
      </c>
      <c r="BG615" s="1">
        <v>0</v>
      </c>
      <c r="BH615" s="1" t="b">
        <v>1</v>
      </c>
      <c r="BI615" s="1" t="b">
        <v>1</v>
      </c>
      <c r="BJ615" s="1">
        <v>3</v>
      </c>
      <c r="BK615" s="1" t="s">
        <v>78</v>
      </c>
      <c r="BL615" s="1">
        <v>363</v>
      </c>
      <c r="BM615" s="1">
        <v>363</v>
      </c>
      <c r="BN615" s="1">
        <v>5</v>
      </c>
      <c r="BO615" s="1" t="b">
        <v>1</v>
      </c>
    </row>
    <row r="616" spans="1:67" ht="15.75" customHeight="1">
      <c r="A616" s="1">
        <v>614</v>
      </c>
      <c r="B616" s="1">
        <v>942</v>
      </c>
      <c r="C616" s="1">
        <v>199120</v>
      </c>
      <c r="D616" s="1" t="s">
        <v>1740</v>
      </c>
      <c r="E616" s="1" t="s">
        <v>1741</v>
      </c>
      <c r="F616" s="1" t="s">
        <v>1742</v>
      </c>
      <c r="G616" s="1" t="s">
        <v>1682</v>
      </c>
      <c r="H616" s="1">
        <v>27599</v>
      </c>
      <c r="I616" s="1" t="s">
        <v>70</v>
      </c>
      <c r="J616" s="1" t="s">
        <v>564</v>
      </c>
      <c r="K616" s="8" t="s">
        <v>1743</v>
      </c>
      <c r="L616" s="1">
        <v>-79.050968999999995</v>
      </c>
      <c r="M616" s="1">
        <v>35.911769</v>
      </c>
      <c r="N616" s="1">
        <v>-79.050968999999995</v>
      </c>
      <c r="O616" s="1">
        <v>35.911769</v>
      </c>
      <c r="P616" s="1">
        <v>9005</v>
      </c>
      <c r="Q616" s="1">
        <v>25569</v>
      </c>
      <c r="R616" s="1">
        <v>51152</v>
      </c>
      <c r="S616" s="1">
        <v>25569</v>
      </c>
      <c r="T616" s="1">
        <v>51152</v>
      </c>
      <c r="U616" s="1">
        <v>14013</v>
      </c>
      <c r="V616" s="1">
        <v>39596</v>
      </c>
      <c r="W616" s="1">
        <v>2</v>
      </c>
      <c r="X616" s="1">
        <v>2</v>
      </c>
      <c r="Y616" s="1">
        <v>5</v>
      </c>
      <c r="Z616" s="1">
        <v>1</v>
      </c>
      <c r="AA616" s="1">
        <v>1</v>
      </c>
      <c r="AB616" s="1">
        <v>27</v>
      </c>
      <c r="AC616" s="1">
        <v>18522</v>
      </c>
      <c r="AD616" s="1" t="s">
        <v>73</v>
      </c>
      <c r="AE616" s="1" t="b">
        <v>0</v>
      </c>
      <c r="AF616" s="1" t="s">
        <v>1744</v>
      </c>
      <c r="AG616" s="1" t="s">
        <v>1745</v>
      </c>
      <c r="AH616" s="1" t="s">
        <v>320</v>
      </c>
      <c r="AI616" s="1" t="s">
        <v>1281</v>
      </c>
      <c r="AJ616" s="1" t="s">
        <v>78</v>
      </c>
      <c r="AK616" s="1" t="s">
        <v>179</v>
      </c>
      <c r="AL616" s="1" t="s">
        <v>179</v>
      </c>
      <c r="AM616" s="1" t="s">
        <v>100</v>
      </c>
      <c r="AN616" s="1" t="b">
        <v>0</v>
      </c>
      <c r="AO616" s="10" t="s">
        <v>1748</v>
      </c>
      <c r="AP616" s="1">
        <v>0</v>
      </c>
      <c r="AQ616" s="1">
        <v>0</v>
      </c>
      <c r="AR616" s="1">
        <v>0</v>
      </c>
      <c r="AS616" s="1">
        <v>0</v>
      </c>
      <c r="AT616" s="1">
        <v>0</v>
      </c>
      <c r="AU616" s="1">
        <v>0</v>
      </c>
      <c r="AV616" s="1">
        <v>0</v>
      </c>
      <c r="AW616" s="1">
        <v>0</v>
      </c>
      <c r="AX616" s="1">
        <v>0</v>
      </c>
      <c r="AY616" s="1">
        <v>0</v>
      </c>
      <c r="AZ616" s="1">
        <v>0</v>
      </c>
      <c r="BA616" s="1">
        <v>0</v>
      </c>
      <c r="BB616" s="1">
        <v>0</v>
      </c>
      <c r="BC616" s="1">
        <v>0</v>
      </c>
      <c r="BD616" s="1">
        <v>0</v>
      </c>
      <c r="BE616" s="1">
        <v>0</v>
      </c>
      <c r="BF616" s="1">
        <v>0</v>
      </c>
      <c r="BG616" s="1">
        <v>0</v>
      </c>
      <c r="BH616" s="1" t="b">
        <v>0</v>
      </c>
      <c r="BI616" s="1" t="b">
        <v>1</v>
      </c>
      <c r="BJ616" s="1">
        <v>3</v>
      </c>
      <c r="BK616" s="1" t="s">
        <v>78</v>
      </c>
      <c r="BL616" s="1">
        <v>363</v>
      </c>
      <c r="BM616" s="1">
        <v>363</v>
      </c>
      <c r="BN616" s="1">
        <v>0</v>
      </c>
      <c r="BO616" s="1" t="b">
        <v>0</v>
      </c>
    </row>
    <row r="617" spans="1:6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2"/>
      <c r="AJ617" s="1"/>
      <c r="AK617" s="9"/>
      <c r="AL617" s="9"/>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ht="15.75" customHeight="1">
      <c r="A618" s="1">
        <v>616</v>
      </c>
      <c r="B618" s="1">
        <v>944</v>
      </c>
      <c r="C618" s="1">
        <v>199139</v>
      </c>
      <c r="D618" s="1" t="s">
        <v>1749</v>
      </c>
      <c r="E618" s="1" t="s">
        <v>1750</v>
      </c>
      <c r="F618" s="1" t="s">
        <v>1751</v>
      </c>
      <c r="G618" s="1" t="s">
        <v>1682</v>
      </c>
      <c r="H618" s="1" t="s">
        <v>1752</v>
      </c>
      <c r="I618" s="1" t="s">
        <v>70</v>
      </c>
      <c r="J618" s="1" t="s">
        <v>564</v>
      </c>
      <c r="K618" s="8" t="s">
        <v>1753</v>
      </c>
      <c r="L618" s="1">
        <v>-80.730919</v>
      </c>
      <c r="M618" s="1">
        <v>35.306021999999999</v>
      </c>
      <c r="N618" s="1">
        <v>-80.730919</v>
      </c>
      <c r="O618" s="1">
        <v>35.306021999999999</v>
      </c>
      <c r="P618" s="1">
        <v>6832</v>
      </c>
      <c r="Q618" s="1">
        <v>23647</v>
      </c>
      <c r="R618" s="1">
        <v>37081</v>
      </c>
      <c r="S618" s="1">
        <v>21421</v>
      </c>
      <c r="T618" s="1">
        <v>34855</v>
      </c>
      <c r="U618" s="1">
        <v>11595</v>
      </c>
      <c r="V618" s="1">
        <v>25029</v>
      </c>
      <c r="W618" s="1">
        <v>2</v>
      </c>
      <c r="X618" s="1">
        <v>2</v>
      </c>
      <c r="Y618" s="1">
        <v>5</v>
      </c>
      <c r="Z618" s="1">
        <v>1</v>
      </c>
      <c r="AA618" s="1">
        <v>1</v>
      </c>
      <c r="AB618" s="1">
        <v>62</v>
      </c>
      <c r="AC618" s="1">
        <v>23404</v>
      </c>
      <c r="AD618" s="1" t="s">
        <v>73</v>
      </c>
      <c r="AE618" s="1" t="b">
        <v>0</v>
      </c>
      <c r="AF618" s="1" t="s">
        <v>1754</v>
      </c>
      <c r="AG618" s="1" t="s">
        <v>245</v>
      </c>
      <c r="AH618" s="1" t="s">
        <v>159</v>
      </c>
      <c r="AI618" s="1" t="s">
        <v>91</v>
      </c>
      <c r="AJ618" s="1" t="s">
        <v>89</v>
      </c>
      <c r="AK618" s="1" t="s">
        <v>83</v>
      </c>
      <c r="AL618" s="1" t="s">
        <v>36</v>
      </c>
      <c r="AM618" s="1" t="s">
        <v>92</v>
      </c>
      <c r="AN618" s="1" t="b">
        <v>0</v>
      </c>
      <c r="AO618" s="10" t="s">
        <v>1755</v>
      </c>
      <c r="AP618" s="1">
        <v>1</v>
      </c>
      <c r="AQ618" s="1">
        <v>0</v>
      </c>
      <c r="AR618" s="1">
        <v>0</v>
      </c>
      <c r="AS618" s="1">
        <v>0</v>
      </c>
      <c r="AT618" s="1">
        <v>0</v>
      </c>
      <c r="AU618" s="1">
        <v>0</v>
      </c>
      <c r="AV618" s="1">
        <v>0</v>
      </c>
      <c r="AW618" s="1">
        <v>0</v>
      </c>
      <c r="AX618" s="1">
        <v>0</v>
      </c>
      <c r="AY618" s="1">
        <v>0</v>
      </c>
      <c r="AZ618" s="1">
        <v>0</v>
      </c>
      <c r="BA618" s="1">
        <v>0</v>
      </c>
      <c r="BB618" s="1">
        <v>0</v>
      </c>
      <c r="BC618" s="1">
        <v>0</v>
      </c>
      <c r="BD618" s="1">
        <v>1</v>
      </c>
      <c r="BE618" s="1">
        <v>0</v>
      </c>
      <c r="BF618" s="1">
        <v>0</v>
      </c>
      <c r="BG618" s="1">
        <v>0</v>
      </c>
      <c r="BH618" s="1" t="b">
        <v>1</v>
      </c>
      <c r="BI618" s="1" t="b">
        <v>0</v>
      </c>
      <c r="BJ618" s="1">
        <v>5</v>
      </c>
      <c r="BK618" s="1" t="s">
        <v>89</v>
      </c>
      <c r="BL618" s="1">
        <v>363</v>
      </c>
      <c r="BM618" s="1">
        <v>363</v>
      </c>
      <c r="BN618" s="1">
        <v>0</v>
      </c>
      <c r="BO618" s="1" t="b">
        <v>0</v>
      </c>
    </row>
    <row r="619" spans="1:67" ht="15.75" customHeight="1">
      <c r="A619" s="1">
        <v>617</v>
      </c>
      <c r="B619" s="1">
        <v>945</v>
      </c>
      <c r="C619" s="1">
        <v>199139</v>
      </c>
      <c r="D619" s="1" t="s">
        <v>1749</v>
      </c>
      <c r="E619" s="1" t="s">
        <v>1750</v>
      </c>
      <c r="F619" s="1" t="s">
        <v>1751</v>
      </c>
      <c r="G619" s="1" t="s">
        <v>1682</v>
      </c>
      <c r="H619" s="1" t="s">
        <v>1752</v>
      </c>
      <c r="I619" s="1" t="s">
        <v>70</v>
      </c>
      <c r="J619" s="1" t="s">
        <v>564</v>
      </c>
      <c r="K619" s="8" t="s">
        <v>1753</v>
      </c>
      <c r="L619" s="1">
        <v>-80.730919</v>
      </c>
      <c r="M619" s="1">
        <v>35.306021999999999</v>
      </c>
      <c r="N619" s="1">
        <v>-80.730919</v>
      </c>
      <c r="O619" s="1">
        <v>35.306021999999999</v>
      </c>
      <c r="P619" s="1">
        <v>6832</v>
      </c>
      <c r="Q619" s="1">
        <v>23647</v>
      </c>
      <c r="R619" s="1">
        <v>37081</v>
      </c>
      <c r="S619" s="1">
        <v>21421</v>
      </c>
      <c r="T619" s="1">
        <v>34855</v>
      </c>
      <c r="U619" s="1">
        <v>11595</v>
      </c>
      <c r="V619" s="1">
        <v>25029</v>
      </c>
      <c r="W619" s="1">
        <v>2</v>
      </c>
      <c r="X619" s="1">
        <v>2</v>
      </c>
      <c r="Y619" s="1">
        <v>5</v>
      </c>
      <c r="Z619" s="1">
        <v>1</v>
      </c>
      <c r="AA619" s="1">
        <v>1</v>
      </c>
      <c r="AB619" s="1">
        <v>62</v>
      </c>
      <c r="AC619" s="1">
        <v>23404</v>
      </c>
      <c r="AD619" s="1" t="s">
        <v>73</v>
      </c>
      <c r="AE619" s="1" t="b">
        <v>0</v>
      </c>
      <c r="AF619" s="1" t="s">
        <v>1754</v>
      </c>
      <c r="AG619" s="1" t="s">
        <v>245</v>
      </c>
      <c r="AH619" s="1" t="s">
        <v>159</v>
      </c>
      <c r="AI619" s="1" t="s">
        <v>258</v>
      </c>
      <c r="AJ619" s="1" t="s">
        <v>89</v>
      </c>
      <c r="AK619" s="1" t="s">
        <v>83</v>
      </c>
      <c r="AL619" s="1" t="s">
        <v>110</v>
      </c>
      <c r="AM619" s="1" t="s">
        <v>100</v>
      </c>
      <c r="AN619" s="1" t="b">
        <v>0</v>
      </c>
      <c r="AO619" s="10" t="s">
        <v>1756</v>
      </c>
      <c r="AP619" s="1">
        <v>0</v>
      </c>
      <c r="AQ619" s="1">
        <v>0</v>
      </c>
      <c r="AR619" s="1">
        <v>0</v>
      </c>
      <c r="AS619" s="1">
        <v>0</v>
      </c>
      <c r="AT619" s="1">
        <v>0</v>
      </c>
      <c r="AU619" s="1">
        <v>0</v>
      </c>
      <c r="AV619" s="1">
        <v>0</v>
      </c>
      <c r="AW619" s="1">
        <v>0</v>
      </c>
      <c r="AX619" s="1">
        <v>0</v>
      </c>
      <c r="AY619" s="1">
        <v>0</v>
      </c>
      <c r="AZ619" s="1">
        <v>0</v>
      </c>
      <c r="BA619" s="1">
        <v>0</v>
      </c>
      <c r="BB619" s="1">
        <v>0</v>
      </c>
      <c r="BC619" s="1">
        <v>0</v>
      </c>
      <c r="BD619" s="1">
        <v>0</v>
      </c>
      <c r="BE619" s="1">
        <v>0</v>
      </c>
      <c r="BF619" s="1">
        <v>0</v>
      </c>
      <c r="BG619" s="1">
        <v>0</v>
      </c>
      <c r="BH619" s="1" t="b">
        <v>0</v>
      </c>
      <c r="BI619" s="1" t="b">
        <v>0</v>
      </c>
      <c r="BJ619" s="1">
        <v>5</v>
      </c>
      <c r="BK619" s="1" t="s">
        <v>89</v>
      </c>
      <c r="BL619" s="1">
        <v>363</v>
      </c>
      <c r="BM619" s="1">
        <v>363</v>
      </c>
      <c r="BN619" s="1">
        <v>0</v>
      </c>
      <c r="BO619" s="1" t="b">
        <v>0</v>
      </c>
    </row>
    <row r="620" spans="1:67" ht="15.75" customHeight="1">
      <c r="A620" s="1">
        <v>618</v>
      </c>
      <c r="B620" s="1">
        <v>946</v>
      </c>
      <c r="C620" s="1">
        <v>199139</v>
      </c>
      <c r="D620" s="1" t="s">
        <v>1749</v>
      </c>
      <c r="E620" s="1" t="s">
        <v>1750</v>
      </c>
      <c r="F620" s="1" t="s">
        <v>1751</v>
      </c>
      <c r="G620" s="1" t="s">
        <v>1682</v>
      </c>
      <c r="H620" s="1" t="s">
        <v>1752</v>
      </c>
      <c r="I620" s="1" t="s">
        <v>70</v>
      </c>
      <c r="J620" s="1" t="s">
        <v>564</v>
      </c>
      <c r="K620" s="8" t="s">
        <v>1753</v>
      </c>
      <c r="L620" s="1">
        <v>-80.730919</v>
      </c>
      <c r="M620" s="1">
        <v>35.306021999999999</v>
      </c>
      <c r="N620" s="1">
        <v>-80.730919</v>
      </c>
      <c r="O620" s="1">
        <v>35.306021999999999</v>
      </c>
      <c r="P620" s="1">
        <v>6832</v>
      </c>
      <c r="Q620" s="1">
        <v>23647</v>
      </c>
      <c r="R620" s="1">
        <v>37081</v>
      </c>
      <c r="S620" s="1">
        <v>21421</v>
      </c>
      <c r="T620" s="1">
        <v>34855</v>
      </c>
      <c r="U620" s="1">
        <v>11595</v>
      </c>
      <c r="V620" s="1">
        <v>25029</v>
      </c>
      <c r="W620" s="1">
        <v>2</v>
      </c>
      <c r="X620" s="1">
        <v>2</v>
      </c>
      <c r="Y620" s="1">
        <v>5</v>
      </c>
      <c r="Z620" s="1">
        <v>1</v>
      </c>
      <c r="AA620" s="1">
        <v>1</v>
      </c>
      <c r="AB620" s="1">
        <v>62</v>
      </c>
      <c r="AC620" s="1">
        <v>23404</v>
      </c>
      <c r="AD620" s="1" t="s">
        <v>73</v>
      </c>
      <c r="AE620" s="1" t="b">
        <v>0</v>
      </c>
      <c r="AF620" s="1" t="s">
        <v>1754</v>
      </c>
      <c r="AG620" s="1" t="s">
        <v>245</v>
      </c>
      <c r="AH620" s="1" t="s">
        <v>159</v>
      </c>
      <c r="AI620" s="1" t="s">
        <v>172</v>
      </c>
      <c r="AJ620" s="1" t="s">
        <v>89</v>
      </c>
      <c r="AK620" s="1" t="s">
        <v>79</v>
      </c>
      <c r="AL620" s="1" t="s">
        <v>36</v>
      </c>
      <c r="AM620" s="1" t="s">
        <v>92</v>
      </c>
      <c r="AN620" s="1" t="b">
        <v>0</v>
      </c>
      <c r="AO620" s="10" t="s">
        <v>1757</v>
      </c>
      <c r="AP620" s="1">
        <v>0</v>
      </c>
      <c r="AQ620" s="1">
        <v>0</v>
      </c>
      <c r="AR620" s="1">
        <v>2</v>
      </c>
      <c r="AS620" s="1">
        <v>2</v>
      </c>
      <c r="AT620" s="1">
        <v>0</v>
      </c>
      <c r="AU620" s="1">
        <v>0</v>
      </c>
      <c r="AV620" s="1">
        <v>0</v>
      </c>
      <c r="AW620" s="1">
        <v>0</v>
      </c>
      <c r="AX620" s="1">
        <v>0</v>
      </c>
      <c r="AY620" s="1">
        <v>0</v>
      </c>
      <c r="AZ620" s="1">
        <v>0</v>
      </c>
      <c r="BA620" s="1">
        <v>0</v>
      </c>
      <c r="BB620" s="1">
        <v>1</v>
      </c>
      <c r="BC620" s="1">
        <v>1</v>
      </c>
      <c r="BD620" s="1">
        <v>0</v>
      </c>
      <c r="BE620" s="1">
        <v>0</v>
      </c>
      <c r="BF620" s="1">
        <v>1</v>
      </c>
      <c r="BG620" s="1">
        <v>1</v>
      </c>
      <c r="BH620" s="1" t="b">
        <v>1</v>
      </c>
      <c r="BI620" s="1" t="b">
        <v>0</v>
      </c>
      <c r="BJ620" s="1">
        <v>5</v>
      </c>
      <c r="BK620" s="1" t="s">
        <v>89</v>
      </c>
      <c r="BL620" s="1">
        <v>363</v>
      </c>
      <c r="BM620" s="1">
        <v>363</v>
      </c>
      <c r="BN620" s="1">
        <v>4</v>
      </c>
      <c r="BO620" s="1" t="b">
        <v>1</v>
      </c>
    </row>
    <row r="621" spans="1:67" ht="15.75" customHeight="1">
      <c r="A621" s="1">
        <v>619</v>
      </c>
      <c r="B621" s="1">
        <v>947</v>
      </c>
      <c r="C621" s="1">
        <v>199139</v>
      </c>
      <c r="D621" s="1" t="s">
        <v>1749</v>
      </c>
      <c r="E621" s="1" t="s">
        <v>1750</v>
      </c>
      <c r="F621" s="1" t="s">
        <v>1751</v>
      </c>
      <c r="G621" s="1" t="s">
        <v>1682</v>
      </c>
      <c r="H621" s="1" t="s">
        <v>1752</v>
      </c>
      <c r="I621" s="1" t="s">
        <v>70</v>
      </c>
      <c r="J621" s="1" t="s">
        <v>564</v>
      </c>
      <c r="K621" s="8" t="s">
        <v>1753</v>
      </c>
      <c r="L621" s="1">
        <v>-80.730919</v>
      </c>
      <c r="M621" s="1">
        <v>35.306021999999999</v>
      </c>
      <c r="N621" s="1">
        <v>-80.730919</v>
      </c>
      <c r="O621" s="1">
        <v>35.306021999999999</v>
      </c>
      <c r="P621" s="1">
        <v>6832</v>
      </c>
      <c r="Q621" s="1">
        <v>23647</v>
      </c>
      <c r="R621" s="1">
        <v>37081</v>
      </c>
      <c r="S621" s="1">
        <v>21421</v>
      </c>
      <c r="T621" s="1">
        <v>34855</v>
      </c>
      <c r="U621" s="1">
        <v>11595</v>
      </c>
      <c r="V621" s="1">
        <v>25029</v>
      </c>
      <c r="W621" s="1">
        <v>2</v>
      </c>
      <c r="X621" s="1">
        <v>2</v>
      </c>
      <c r="Y621" s="1">
        <v>5</v>
      </c>
      <c r="Z621" s="1">
        <v>1</v>
      </c>
      <c r="AA621" s="1">
        <v>1</v>
      </c>
      <c r="AB621" s="1">
        <v>62</v>
      </c>
      <c r="AC621" s="1">
        <v>23404</v>
      </c>
      <c r="AD621" s="1" t="s">
        <v>73</v>
      </c>
      <c r="AE621" s="1" t="b">
        <v>0</v>
      </c>
      <c r="AF621" s="1" t="s">
        <v>1754</v>
      </c>
      <c r="AG621" s="1" t="s">
        <v>245</v>
      </c>
      <c r="AH621" s="1" t="s">
        <v>159</v>
      </c>
      <c r="AI621" s="1" t="s">
        <v>236</v>
      </c>
      <c r="AJ621" s="1" t="s">
        <v>89</v>
      </c>
      <c r="AK621" s="1" t="s">
        <v>79</v>
      </c>
      <c r="AL621" s="1" t="s">
        <v>206</v>
      </c>
      <c r="AM621" s="1" t="s">
        <v>100</v>
      </c>
      <c r="AN621" s="1" t="b">
        <v>0</v>
      </c>
      <c r="AO621" s="10" t="s">
        <v>1758</v>
      </c>
      <c r="AP621" s="1">
        <v>0</v>
      </c>
      <c r="AQ621" s="1">
        <v>0</v>
      </c>
      <c r="AR621" s="1">
        <v>0</v>
      </c>
      <c r="AS621" s="1">
        <v>1</v>
      </c>
      <c r="AT621" s="1">
        <v>0</v>
      </c>
      <c r="AU621" s="1">
        <v>0</v>
      </c>
      <c r="AV621" s="1">
        <v>0</v>
      </c>
      <c r="AW621" s="1">
        <v>0</v>
      </c>
      <c r="AX621" s="1">
        <v>0</v>
      </c>
      <c r="AY621" s="1">
        <v>0</v>
      </c>
      <c r="AZ621" s="1">
        <v>0</v>
      </c>
      <c r="BA621" s="1">
        <v>0</v>
      </c>
      <c r="BB621" s="1">
        <v>0</v>
      </c>
      <c r="BC621" s="1">
        <v>0</v>
      </c>
      <c r="BD621" s="1">
        <v>0</v>
      </c>
      <c r="BE621" s="1">
        <v>0</v>
      </c>
      <c r="BF621" s="1">
        <v>0</v>
      </c>
      <c r="BG621" s="1">
        <v>1</v>
      </c>
      <c r="BH621" s="1" t="b">
        <v>0</v>
      </c>
      <c r="BI621" s="1" t="b">
        <v>0</v>
      </c>
      <c r="BJ621" s="1">
        <v>5</v>
      </c>
      <c r="BK621" s="1" t="s">
        <v>89</v>
      </c>
      <c r="BL621" s="1">
        <v>363</v>
      </c>
      <c r="BM621" s="1">
        <v>363</v>
      </c>
      <c r="BN621" s="1">
        <v>1</v>
      </c>
      <c r="BO621" s="1" t="b">
        <v>1</v>
      </c>
    </row>
    <row r="622" spans="1:67" ht="15.75" customHeight="1">
      <c r="A622" s="1">
        <v>620</v>
      </c>
      <c r="B622" s="1">
        <v>948</v>
      </c>
      <c r="C622" s="1">
        <v>199139</v>
      </c>
      <c r="D622" s="1" t="s">
        <v>1749</v>
      </c>
      <c r="E622" s="1" t="s">
        <v>1750</v>
      </c>
      <c r="F622" s="1" t="s">
        <v>1751</v>
      </c>
      <c r="G622" s="1" t="s">
        <v>1682</v>
      </c>
      <c r="H622" s="1" t="s">
        <v>1752</v>
      </c>
      <c r="I622" s="1" t="s">
        <v>70</v>
      </c>
      <c r="J622" s="1" t="s">
        <v>564</v>
      </c>
      <c r="K622" s="8" t="s">
        <v>1753</v>
      </c>
      <c r="L622" s="1">
        <v>-80.730919</v>
      </c>
      <c r="M622" s="1">
        <v>35.306021999999999</v>
      </c>
      <c r="N622" s="1">
        <v>-80.730919</v>
      </c>
      <c r="O622" s="1">
        <v>35.306021999999999</v>
      </c>
      <c r="P622" s="1">
        <v>6832</v>
      </c>
      <c r="Q622" s="1">
        <v>23647</v>
      </c>
      <c r="R622" s="1">
        <v>37081</v>
      </c>
      <c r="S622" s="1">
        <v>21421</v>
      </c>
      <c r="T622" s="1">
        <v>34855</v>
      </c>
      <c r="U622" s="1">
        <v>11595</v>
      </c>
      <c r="V622" s="1">
        <v>25029</v>
      </c>
      <c r="W622" s="1">
        <v>2</v>
      </c>
      <c r="X622" s="1">
        <v>2</v>
      </c>
      <c r="Y622" s="1">
        <v>5</v>
      </c>
      <c r="Z622" s="1">
        <v>1</v>
      </c>
      <c r="AA622" s="1">
        <v>1</v>
      </c>
      <c r="AB622" s="1">
        <v>62</v>
      </c>
      <c r="AC622" s="1">
        <v>23404</v>
      </c>
      <c r="AD622" s="1" t="s">
        <v>73</v>
      </c>
      <c r="AE622" s="1" t="b">
        <v>0</v>
      </c>
      <c r="AF622" s="1" t="s">
        <v>1754</v>
      </c>
      <c r="AG622" s="1" t="s">
        <v>245</v>
      </c>
      <c r="AH622" s="1" t="s">
        <v>159</v>
      </c>
      <c r="AI622" s="1" t="s">
        <v>418</v>
      </c>
      <c r="AJ622" s="1" t="s">
        <v>114</v>
      </c>
      <c r="AK622" s="1" t="s">
        <v>79</v>
      </c>
      <c r="AL622" s="1" t="s">
        <v>99</v>
      </c>
      <c r="AM622" s="1" t="s">
        <v>100</v>
      </c>
      <c r="AN622" s="1" t="b">
        <v>0</v>
      </c>
      <c r="AO622" s="10" t="s">
        <v>1759</v>
      </c>
      <c r="AP622" s="1">
        <v>0</v>
      </c>
      <c r="AQ622" s="1">
        <v>0</v>
      </c>
      <c r="AR622" s="1">
        <v>2</v>
      </c>
      <c r="AS622" s="1">
        <v>2</v>
      </c>
      <c r="AT622" s="1">
        <v>0</v>
      </c>
      <c r="AU622" s="1">
        <v>0</v>
      </c>
      <c r="AV622" s="1">
        <v>0</v>
      </c>
      <c r="AW622" s="1">
        <v>0</v>
      </c>
      <c r="AX622" s="1">
        <v>0</v>
      </c>
      <c r="AY622" s="1">
        <v>0</v>
      </c>
      <c r="AZ622" s="1">
        <v>0</v>
      </c>
      <c r="BA622" s="1">
        <v>0</v>
      </c>
      <c r="BB622" s="1">
        <v>1</v>
      </c>
      <c r="BC622" s="1">
        <v>1</v>
      </c>
      <c r="BD622" s="1">
        <v>0</v>
      </c>
      <c r="BE622" s="1">
        <v>0</v>
      </c>
      <c r="BF622" s="1">
        <v>1</v>
      </c>
      <c r="BG622" s="1">
        <v>1</v>
      </c>
      <c r="BH622" s="1" t="b">
        <v>0</v>
      </c>
      <c r="BI622" s="1" t="b">
        <v>0</v>
      </c>
      <c r="BJ622" s="1">
        <v>5</v>
      </c>
      <c r="BK622" s="1" t="s">
        <v>117</v>
      </c>
      <c r="BL622" s="1">
        <v>363</v>
      </c>
      <c r="BM622" s="1">
        <v>363</v>
      </c>
      <c r="BN622" s="1">
        <v>4</v>
      </c>
      <c r="BO622" s="1" t="b">
        <v>1</v>
      </c>
    </row>
    <row r="623" spans="1:67" ht="15.75" customHeight="1">
      <c r="A623" s="1">
        <v>621</v>
      </c>
      <c r="B623" s="1">
        <v>949</v>
      </c>
      <c r="C623" s="1">
        <v>199148</v>
      </c>
      <c r="D623" s="1" t="s">
        <v>1760</v>
      </c>
      <c r="E623" s="1" t="s">
        <v>1761</v>
      </c>
      <c r="F623" s="1" t="s">
        <v>1702</v>
      </c>
      <c r="G623" s="1" t="s">
        <v>1682</v>
      </c>
      <c r="H623" s="1" t="s">
        <v>1762</v>
      </c>
      <c r="I623" s="1" t="s">
        <v>70</v>
      </c>
      <c r="J623" s="1" t="s">
        <v>564</v>
      </c>
      <c r="K623" s="8" t="s">
        <v>1763</v>
      </c>
      <c r="L623" s="1">
        <v>-79.809843999999998</v>
      </c>
      <c r="M623" s="1">
        <v>36.067503000000002</v>
      </c>
      <c r="N623" s="1">
        <v>-79.809843999999998</v>
      </c>
      <c r="O623" s="1">
        <v>36.067503000000002</v>
      </c>
      <c r="P623" s="1">
        <v>7250</v>
      </c>
      <c r="Q623" s="1">
        <v>20659</v>
      </c>
      <c r="R623" s="1">
        <v>35818</v>
      </c>
      <c r="S623" s="1">
        <v>19622</v>
      </c>
      <c r="T623" s="1">
        <v>34781</v>
      </c>
      <c r="U623" s="1">
        <v>12278</v>
      </c>
      <c r="V623" s="1">
        <v>27437</v>
      </c>
      <c r="W623" s="1">
        <v>2</v>
      </c>
      <c r="X623" s="1">
        <v>2</v>
      </c>
      <c r="Y623" s="1">
        <v>5</v>
      </c>
      <c r="Z623" s="1">
        <v>1</v>
      </c>
      <c r="AA623" s="1">
        <v>1</v>
      </c>
      <c r="AB623" s="1">
        <v>74</v>
      </c>
      <c r="AC623" s="1">
        <v>16281</v>
      </c>
      <c r="AD623" s="1" t="s">
        <v>73</v>
      </c>
      <c r="AE623" s="1" t="b">
        <v>0</v>
      </c>
      <c r="AF623" s="1" t="s">
        <v>1764</v>
      </c>
      <c r="AG623" s="1" t="s">
        <v>655</v>
      </c>
      <c r="AH623" s="1" t="s">
        <v>320</v>
      </c>
      <c r="AI623" s="1" t="s">
        <v>1061</v>
      </c>
      <c r="AJ623" s="1" t="s">
        <v>224</v>
      </c>
      <c r="AK623" s="13" t="s">
        <v>225</v>
      </c>
      <c r="AL623" s="13" t="s">
        <v>225</v>
      </c>
      <c r="AM623" s="1" t="s">
        <v>100</v>
      </c>
      <c r="AN623" s="1" t="b">
        <v>0</v>
      </c>
      <c r="AO623" s="10" t="s">
        <v>1765</v>
      </c>
      <c r="AP623" s="1">
        <v>0</v>
      </c>
      <c r="AQ623" s="1">
        <v>0</v>
      </c>
      <c r="AR623" s="1">
        <v>0</v>
      </c>
      <c r="AS623" s="1">
        <v>0</v>
      </c>
      <c r="AT623" s="1">
        <v>0</v>
      </c>
      <c r="AU623" s="1">
        <v>0</v>
      </c>
      <c r="AV623" s="1">
        <v>0</v>
      </c>
      <c r="AW623" s="1">
        <v>0</v>
      </c>
      <c r="AX623" s="1">
        <v>0</v>
      </c>
      <c r="AY623" s="1">
        <v>0</v>
      </c>
      <c r="AZ623" s="1">
        <v>0</v>
      </c>
      <c r="BA623" s="1">
        <v>0</v>
      </c>
      <c r="BB623" s="1">
        <v>0</v>
      </c>
      <c r="BC623" s="1">
        <v>0</v>
      </c>
      <c r="BD623" s="1">
        <v>0</v>
      </c>
      <c r="BE623" s="1">
        <v>0</v>
      </c>
      <c r="BF623" s="1">
        <v>0</v>
      </c>
      <c r="BG623" s="1">
        <v>0</v>
      </c>
      <c r="BH623" s="1" t="b">
        <v>0</v>
      </c>
      <c r="BI623" s="1" t="b">
        <v>0</v>
      </c>
      <c r="BJ623" s="1">
        <v>1</v>
      </c>
      <c r="BK623" s="1" t="s">
        <v>117</v>
      </c>
      <c r="BL623" s="1">
        <v>363</v>
      </c>
      <c r="BM623" s="1">
        <v>363</v>
      </c>
      <c r="BN623" s="1">
        <v>0</v>
      </c>
      <c r="BO623" s="1" t="b">
        <v>0</v>
      </c>
    </row>
    <row r="624" spans="1:67" ht="15.75" customHeight="1">
      <c r="A624" s="1">
        <v>622</v>
      </c>
      <c r="B624" s="1">
        <v>438</v>
      </c>
      <c r="C624" s="1">
        <v>200332</v>
      </c>
      <c r="D624" s="1" t="s">
        <v>1766</v>
      </c>
      <c r="E624" s="1" t="s">
        <v>1767</v>
      </c>
      <c r="F624" s="1" t="s">
        <v>1768</v>
      </c>
      <c r="G624" s="1" t="s">
        <v>1769</v>
      </c>
      <c r="H624" s="1" t="s">
        <v>1770</v>
      </c>
      <c r="I624" s="1" t="s">
        <v>834</v>
      </c>
      <c r="J624" s="1" t="s">
        <v>835</v>
      </c>
      <c r="K624" s="8" t="s">
        <v>1771</v>
      </c>
      <c r="L624" s="1">
        <v>-96.800837999999999</v>
      </c>
      <c r="M624" s="1">
        <v>46.893127</v>
      </c>
      <c r="N624" s="1">
        <v>-96.800837999999999</v>
      </c>
      <c r="O624" s="1">
        <v>46.893127</v>
      </c>
      <c r="P624" s="1">
        <v>8666</v>
      </c>
      <c r="Q624" s="1">
        <v>21452</v>
      </c>
      <c r="R624" s="1">
        <v>33478</v>
      </c>
      <c r="S624" s="1">
        <v>21452</v>
      </c>
      <c r="T624" s="1">
        <v>33478</v>
      </c>
      <c r="U624" s="1">
        <v>13992</v>
      </c>
      <c r="V624" s="1">
        <v>26018</v>
      </c>
      <c r="W624" s="1">
        <v>2</v>
      </c>
      <c r="X624" s="1">
        <v>2</v>
      </c>
      <c r="Y624" s="1">
        <v>4</v>
      </c>
      <c r="Z624" s="1">
        <v>1</v>
      </c>
      <c r="AA624" s="1">
        <v>1</v>
      </c>
      <c r="AB624" s="1">
        <v>93</v>
      </c>
      <c r="AC624" s="1">
        <v>12010</v>
      </c>
      <c r="AD624" s="1" t="s">
        <v>73</v>
      </c>
      <c r="AE624" s="1" t="b">
        <v>1</v>
      </c>
      <c r="AF624" s="9" t="s">
        <v>1772</v>
      </c>
      <c r="AG624" s="1" t="s">
        <v>1773</v>
      </c>
      <c r="AH624" s="1" t="s">
        <v>320</v>
      </c>
      <c r="AI624" s="1" t="s">
        <v>172</v>
      </c>
      <c r="AJ624" s="1" t="s">
        <v>89</v>
      </c>
      <c r="AK624" s="1" t="s">
        <v>79</v>
      </c>
      <c r="AL624" s="1" t="s">
        <v>36</v>
      </c>
      <c r="AM624" s="1" t="s">
        <v>92</v>
      </c>
      <c r="AN624" s="1" t="b">
        <v>0</v>
      </c>
      <c r="AO624" s="10" t="s">
        <v>1774</v>
      </c>
      <c r="AP624" s="1">
        <v>0</v>
      </c>
      <c r="AQ624" s="1">
        <v>0</v>
      </c>
      <c r="AR624" s="1">
        <v>0</v>
      </c>
      <c r="AS624" s="1">
        <v>0</v>
      </c>
      <c r="AT624" s="1">
        <v>0</v>
      </c>
      <c r="AU624" s="1">
        <v>0</v>
      </c>
      <c r="AV624" s="1">
        <v>0</v>
      </c>
      <c r="AW624" s="1">
        <v>0</v>
      </c>
      <c r="AX624" s="1">
        <v>0</v>
      </c>
      <c r="AY624" s="1">
        <v>0</v>
      </c>
      <c r="AZ624" s="1">
        <v>0</v>
      </c>
      <c r="BA624" s="1">
        <v>0</v>
      </c>
      <c r="BB624" s="1">
        <v>0</v>
      </c>
      <c r="BC624" s="1">
        <v>0</v>
      </c>
      <c r="BD624" s="1">
        <v>0</v>
      </c>
      <c r="BE624" s="1">
        <v>0</v>
      </c>
      <c r="BF624" s="1">
        <v>0</v>
      </c>
      <c r="BG624" s="1">
        <v>0</v>
      </c>
      <c r="BH624" s="1" t="b">
        <v>1</v>
      </c>
      <c r="BI624" s="1" t="b">
        <v>0</v>
      </c>
      <c r="BJ624" s="1">
        <v>4</v>
      </c>
      <c r="BK624" s="1" t="s">
        <v>89</v>
      </c>
      <c r="BL624" s="1">
        <v>253</v>
      </c>
      <c r="BM624" s="1">
        <v>253</v>
      </c>
      <c r="BN624" s="1">
        <v>0</v>
      </c>
      <c r="BO624" s="1" t="b">
        <v>0</v>
      </c>
    </row>
    <row r="625" spans="1:67" ht="15.75" customHeight="1">
      <c r="A625" s="1">
        <v>623</v>
      </c>
      <c r="B625" s="1">
        <v>439</v>
      </c>
      <c r="C625" s="1">
        <v>200332</v>
      </c>
      <c r="D625" s="1" t="s">
        <v>1766</v>
      </c>
      <c r="E625" s="1" t="s">
        <v>1767</v>
      </c>
      <c r="F625" s="1" t="s">
        <v>1768</v>
      </c>
      <c r="G625" s="1" t="s">
        <v>1769</v>
      </c>
      <c r="H625" s="1" t="s">
        <v>1770</v>
      </c>
      <c r="I625" s="1" t="s">
        <v>834</v>
      </c>
      <c r="J625" s="1" t="s">
        <v>835</v>
      </c>
      <c r="K625" s="8" t="s">
        <v>1771</v>
      </c>
      <c r="L625" s="1">
        <v>-96.800837999999999</v>
      </c>
      <c r="M625" s="1">
        <v>46.893127</v>
      </c>
      <c r="N625" s="1">
        <v>-96.800837999999999</v>
      </c>
      <c r="O625" s="1">
        <v>46.893127</v>
      </c>
      <c r="P625" s="1">
        <v>8666</v>
      </c>
      <c r="Q625" s="1">
        <v>21452</v>
      </c>
      <c r="R625" s="1">
        <v>33478</v>
      </c>
      <c r="S625" s="1">
        <v>21452</v>
      </c>
      <c r="T625" s="1">
        <v>33478</v>
      </c>
      <c r="U625" s="1">
        <v>13992</v>
      </c>
      <c r="V625" s="1">
        <v>26018</v>
      </c>
      <c r="W625" s="1">
        <v>2</v>
      </c>
      <c r="X625" s="1">
        <v>2</v>
      </c>
      <c r="Y625" s="1">
        <v>4</v>
      </c>
      <c r="Z625" s="1">
        <v>1</v>
      </c>
      <c r="AA625" s="1">
        <v>1</v>
      </c>
      <c r="AB625" s="1">
        <v>93</v>
      </c>
      <c r="AC625" s="1">
        <v>12010</v>
      </c>
      <c r="AD625" s="1" t="s">
        <v>73</v>
      </c>
      <c r="AE625" s="1" t="b">
        <v>1</v>
      </c>
      <c r="AF625" s="9" t="s">
        <v>1772</v>
      </c>
      <c r="AG625" s="1" t="s">
        <v>1773</v>
      </c>
      <c r="AH625" s="1" t="s">
        <v>320</v>
      </c>
      <c r="AI625" s="1" t="s">
        <v>95</v>
      </c>
      <c r="AJ625" s="1" t="s">
        <v>94</v>
      </c>
      <c r="AK625" s="1" t="s">
        <v>79</v>
      </c>
      <c r="AL625" s="1" t="s">
        <v>36</v>
      </c>
      <c r="AM625" s="1" t="s">
        <v>96</v>
      </c>
      <c r="AN625" s="1" t="b">
        <v>0</v>
      </c>
      <c r="AO625" s="10" t="s">
        <v>1775</v>
      </c>
      <c r="AP625" s="1">
        <v>0</v>
      </c>
      <c r="AQ625" s="1">
        <v>0</v>
      </c>
      <c r="AR625" s="1">
        <v>0</v>
      </c>
      <c r="AS625" s="1">
        <v>0</v>
      </c>
      <c r="AT625" s="1">
        <v>0</v>
      </c>
      <c r="AU625" s="1">
        <v>0</v>
      </c>
      <c r="AV625" s="1">
        <v>0</v>
      </c>
      <c r="AW625" s="1">
        <v>0</v>
      </c>
      <c r="AX625" s="1">
        <v>0</v>
      </c>
      <c r="AY625" s="1">
        <v>0</v>
      </c>
      <c r="AZ625" s="1">
        <v>0</v>
      </c>
      <c r="BA625" s="1">
        <v>0</v>
      </c>
      <c r="BB625" s="1">
        <v>0</v>
      </c>
      <c r="BC625" s="1">
        <v>0</v>
      </c>
      <c r="BD625" s="1">
        <v>0</v>
      </c>
      <c r="BE625" s="1">
        <v>0</v>
      </c>
      <c r="BF625" s="1">
        <v>0</v>
      </c>
      <c r="BG625" s="1">
        <v>0</v>
      </c>
      <c r="BH625" s="1" t="b">
        <v>1</v>
      </c>
      <c r="BI625" s="1" t="b">
        <v>0</v>
      </c>
      <c r="BJ625" s="1">
        <v>4</v>
      </c>
      <c r="BK625" s="1" t="s">
        <v>94</v>
      </c>
      <c r="BL625" s="1">
        <v>253</v>
      </c>
      <c r="BM625" s="1">
        <v>253</v>
      </c>
      <c r="BN625" s="1">
        <v>0</v>
      </c>
      <c r="BO625" s="1" t="b">
        <v>0</v>
      </c>
    </row>
    <row r="626" spans="1:67" ht="15.75" customHeight="1">
      <c r="A626" s="1">
        <v>624</v>
      </c>
      <c r="B626" s="1">
        <v>440</v>
      </c>
      <c r="C626" s="1">
        <v>200332</v>
      </c>
      <c r="D626" s="1" t="s">
        <v>1766</v>
      </c>
      <c r="E626" s="1" t="s">
        <v>1767</v>
      </c>
      <c r="F626" s="1" t="s">
        <v>1768</v>
      </c>
      <c r="G626" s="1" t="s">
        <v>1769</v>
      </c>
      <c r="H626" s="1" t="s">
        <v>1770</v>
      </c>
      <c r="I626" s="1" t="s">
        <v>834</v>
      </c>
      <c r="J626" s="1" t="s">
        <v>835</v>
      </c>
      <c r="K626" s="8" t="s">
        <v>1771</v>
      </c>
      <c r="L626" s="1">
        <v>-96.800837999999999</v>
      </c>
      <c r="M626" s="1">
        <v>46.893127</v>
      </c>
      <c r="N626" s="1">
        <v>-96.800837999999999</v>
      </c>
      <c r="O626" s="1">
        <v>46.893127</v>
      </c>
      <c r="P626" s="1">
        <v>8666</v>
      </c>
      <c r="Q626" s="1">
        <v>21452</v>
      </c>
      <c r="R626" s="1">
        <v>33478</v>
      </c>
      <c r="S626" s="1">
        <v>21452</v>
      </c>
      <c r="T626" s="1">
        <v>33478</v>
      </c>
      <c r="U626" s="1">
        <v>13992</v>
      </c>
      <c r="V626" s="1">
        <v>26018</v>
      </c>
      <c r="W626" s="1">
        <v>2</v>
      </c>
      <c r="X626" s="1">
        <v>2</v>
      </c>
      <c r="Y626" s="1">
        <v>4</v>
      </c>
      <c r="Z626" s="1">
        <v>1</v>
      </c>
      <c r="AA626" s="1">
        <v>1</v>
      </c>
      <c r="AB626" s="1">
        <v>93</v>
      </c>
      <c r="AC626" s="1">
        <v>12010</v>
      </c>
      <c r="AD626" s="1" t="s">
        <v>73</v>
      </c>
      <c r="AE626" s="1" t="b">
        <v>1</v>
      </c>
      <c r="AF626" s="9" t="s">
        <v>1772</v>
      </c>
      <c r="AG626" s="1" t="s">
        <v>1773</v>
      </c>
      <c r="AH626" s="1" t="s">
        <v>320</v>
      </c>
      <c r="AI626" s="1" t="s">
        <v>532</v>
      </c>
      <c r="AJ626" s="1" t="s">
        <v>89</v>
      </c>
      <c r="AK626" s="1" t="s">
        <v>83</v>
      </c>
      <c r="AL626" s="1" t="s">
        <v>110</v>
      </c>
      <c r="AM626" s="1" t="s">
        <v>100</v>
      </c>
      <c r="AN626" s="1" t="b">
        <v>0</v>
      </c>
      <c r="AO626" s="10" t="s">
        <v>1776</v>
      </c>
      <c r="AP626" s="1">
        <v>0</v>
      </c>
      <c r="AQ626" s="1">
        <v>0</v>
      </c>
      <c r="AR626" s="1">
        <v>0</v>
      </c>
      <c r="AS626" s="1">
        <v>0</v>
      </c>
      <c r="AT626" s="1">
        <v>0</v>
      </c>
      <c r="AU626" s="1">
        <v>0</v>
      </c>
      <c r="AV626" s="1">
        <v>0</v>
      </c>
      <c r="AW626" s="1">
        <v>0</v>
      </c>
      <c r="AX626" s="1">
        <v>0</v>
      </c>
      <c r="AY626" s="1">
        <v>0</v>
      </c>
      <c r="AZ626" s="1">
        <v>0</v>
      </c>
      <c r="BA626" s="1">
        <v>0</v>
      </c>
      <c r="BB626" s="1">
        <v>0</v>
      </c>
      <c r="BC626" s="1">
        <v>0</v>
      </c>
      <c r="BD626" s="1">
        <v>0</v>
      </c>
      <c r="BE626" s="1">
        <v>0</v>
      </c>
      <c r="BF626" s="1">
        <v>0</v>
      </c>
      <c r="BG626" s="1">
        <v>0</v>
      </c>
      <c r="BH626" s="1" t="b">
        <v>0</v>
      </c>
      <c r="BI626" s="1" t="b">
        <v>0</v>
      </c>
      <c r="BJ626" s="1">
        <v>4</v>
      </c>
      <c r="BK626" s="1" t="s">
        <v>89</v>
      </c>
      <c r="BL626" s="1">
        <v>253</v>
      </c>
      <c r="BM626" s="1">
        <v>253</v>
      </c>
      <c r="BN626" s="1">
        <v>0</v>
      </c>
      <c r="BO626" s="1" t="b">
        <v>0</v>
      </c>
    </row>
    <row r="627" spans="1:67" ht="15.75" customHeight="1">
      <c r="A627" s="1">
        <v>625</v>
      </c>
      <c r="B627" s="1">
        <v>441</v>
      </c>
      <c r="C627" s="1">
        <v>200332</v>
      </c>
      <c r="D627" s="1" t="s">
        <v>1766</v>
      </c>
      <c r="E627" s="1" t="s">
        <v>1767</v>
      </c>
      <c r="F627" s="1" t="s">
        <v>1768</v>
      </c>
      <c r="G627" s="1" t="s">
        <v>1769</v>
      </c>
      <c r="H627" s="1" t="s">
        <v>1770</v>
      </c>
      <c r="I627" s="1" t="s">
        <v>834</v>
      </c>
      <c r="J627" s="1" t="s">
        <v>835</v>
      </c>
      <c r="K627" s="8" t="s">
        <v>1771</v>
      </c>
      <c r="L627" s="1">
        <v>-96.800837999999999</v>
      </c>
      <c r="M627" s="1">
        <v>46.893127</v>
      </c>
      <c r="N627" s="1">
        <v>-96.800837999999999</v>
      </c>
      <c r="O627" s="1">
        <v>46.893127</v>
      </c>
      <c r="P627" s="1">
        <v>8666</v>
      </c>
      <c r="Q627" s="1">
        <v>21452</v>
      </c>
      <c r="R627" s="1">
        <v>33478</v>
      </c>
      <c r="S627" s="1">
        <v>21452</v>
      </c>
      <c r="T627" s="1">
        <v>33478</v>
      </c>
      <c r="U627" s="1">
        <v>13992</v>
      </c>
      <c r="V627" s="1">
        <v>26018</v>
      </c>
      <c r="W627" s="1">
        <v>2</v>
      </c>
      <c r="X627" s="1">
        <v>2</v>
      </c>
      <c r="Y627" s="1">
        <v>4</v>
      </c>
      <c r="Z627" s="1">
        <v>1</v>
      </c>
      <c r="AA627" s="1">
        <v>1</v>
      </c>
      <c r="AB627" s="1">
        <v>93</v>
      </c>
      <c r="AC627" s="1">
        <v>12010</v>
      </c>
      <c r="AD627" s="1" t="s">
        <v>73</v>
      </c>
      <c r="AE627" s="1" t="b">
        <v>1</v>
      </c>
      <c r="AF627" s="9" t="s">
        <v>1772</v>
      </c>
      <c r="AG627" s="1" t="s">
        <v>1773</v>
      </c>
      <c r="AH627" s="1" t="s">
        <v>320</v>
      </c>
      <c r="AI627" s="1" t="s">
        <v>113</v>
      </c>
      <c r="AJ627" s="1" t="s">
        <v>114</v>
      </c>
      <c r="AK627" s="1" t="s">
        <v>83</v>
      </c>
      <c r="AL627" s="1" t="s">
        <v>110</v>
      </c>
      <c r="AM627" s="1" t="s">
        <v>100</v>
      </c>
      <c r="AN627" s="1" t="b">
        <v>0</v>
      </c>
      <c r="AO627" s="14" t="s">
        <v>1777</v>
      </c>
      <c r="AP627" s="1">
        <v>0</v>
      </c>
      <c r="AQ627" s="1">
        <v>0</v>
      </c>
      <c r="AR627" s="1">
        <v>0</v>
      </c>
      <c r="AS627" s="1">
        <v>0</v>
      </c>
      <c r="AT627" s="1">
        <v>0</v>
      </c>
      <c r="AU627" s="1">
        <v>0</v>
      </c>
      <c r="AV627" s="1">
        <v>0</v>
      </c>
      <c r="AW627" s="1">
        <v>0</v>
      </c>
      <c r="AX627" s="1">
        <v>0</v>
      </c>
      <c r="AY627" s="1">
        <v>0</v>
      </c>
      <c r="AZ627" s="1">
        <v>0</v>
      </c>
      <c r="BA627" s="1">
        <v>0</v>
      </c>
      <c r="BB627" s="1">
        <v>0</v>
      </c>
      <c r="BC627" s="1">
        <v>0</v>
      </c>
      <c r="BD627" s="1">
        <v>0</v>
      </c>
      <c r="BE627" s="1">
        <v>0</v>
      </c>
      <c r="BF627" s="1">
        <v>0</v>
      </c>
      <c r="BG627" s="1">
        <v>0</v>
      </c>
      <c r="BH627" s="1" t="b">
        <v>0</v>
      </c>
      <c r="BI627" s="1" t="b">
        <v>0</v>
      </c>
      <c r="BJ627" s="1">
        <v>4</v>
      </c>
      <c r="BK627" s="1" t="s">
        <v>117</v>
      </c>
      <c r="BL627" s="1">
        <v>253</v>
      </c>
      <c r="BM627" s="1">
        <v>253</v>
      </c>
      <c r="BN627" s="1">
        <v>0</v>
      </c>
      <c r="BO627" s="1" t="b">
        <v>0</v>
      </c>
    </row>
    <row r="628" spans="1:67" ht="15.75" customHeight="1">
      <c r="A628" s="1">
        <v>626</v>
      </c>
      <c r="B628" s="1">
        <v>920</v>
      </c>
      <c r="C628" s="1">
        <v>181464</v>
      </c>
      <c r="D628" s="1" t="s">
        <v>1778</v>
      </c>
      <c r="E628" s="1" t="s">
        <v>1779</v>
      </c>
      <c r="F628" s="1" t="s">
        <v>1780</v>
      </c>
      <c r="G628" s="1" t="s">
        <v>1781</v>
      </c>
      <c r="H628" s="1">
        <v>68588</v>
      </c>
      <c r="I628" s="1" t="s">
        <v>834</v>
      </c>
      <c r="J628" s="1" t="s">
        <v>835</v>
      </c>
      <c r="K628" s="8" t="s">
        <v>1782</v>
      </c>
      <c r="L628" s="1">
        <v>-96.700507999999999</v>
      </c>
      <c r="M628" s="1">
        <v>40.817597999999997</v>
      </c>
      <c r="N628" s="1">
        <v>-96.700507999999999</v>
      </c>
      <c r="O628" s="1">
        <v>40.817597999999997</v>
      </c>
      <c r="P628" s="1">
        <v>8978</v>
      </c>
      <c r="Q628" s="1">
        <v>25062</v>
      </c>
      <c r="R628" s="1">
        <v>40182</v>
      </c>
      <c r="S628" s="1">
        <v>24544</v>
      </c>
      <c r="T628" s="1">
        <v>39664</v>
      </c>
      <c r="U628" s="1">
        <v>14018</v>
      </c>
      <c r="V628" s="1">
        <v>29138</v>
      </c>
      <c r="W628" s="1">
        <v>2</v>
      </c>
      <c r="X628" s="1">
        <v>2</v>
      </c>
      <c r="Y628" s="1">
        <v>4</v>
      </c>
      <c r="Z628" s="1">
        <v>1</v>
      </c>
      <c r="AA628" s="1">
        <v>1</v>
      </c>
      <c r="AB628" s="1">
        <v>75</v>
      </c>
      <c r="AC628" s="1">
        <v>20833</v>
      </c>
      <c r="AD628" s="1" t="s">
        <v>73</v>
      </c>
      <c r="AE628" s="1" t="b">
        <v>1</v>
      </c>
      <c r="AF628" s="1" t="s">
        <v>887</v>
      </c>
      <c r="AG628" s="1" t="s">
        <v>94</v>
      </c>
      <c r="AH628" s="1" t="s">
        <v>90</v>
      </c>
      <c r="AI628" s="1" t="s">
        <v>146</v>
      </c>
      <c r="AJ628" s="1" t="s">
        <v>94</v>
      </c>
      <c r="AK628" s="1" t="s">
        <v>83</v>
      </c>
      <c r="AL628" s="1" t="s">
        <v>36</v>
      </c>
      <c r="AM628" s="1" t="s">
        <v>96</v>
      </c>
      <c r="AN628" s="1" t="b">
        <v>0</v>
      </c>
      <c r="AO628" s="10" t="s">
        <v>1783</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t="b">
        <v>1</v>
      </c>
      <c r="BI628" s="1" t="b">
        <v>1</v>
      </c>
      <c r="BJ628" s="1">
        <v>6</v>
      </c>
      <c r="BK628" s="1" t="s">
        <v>94</v>
      </c>
      <c r="BL628" s="1">
        <v>253</v>
      </c>
      <c r="BM628" s="1">
        <v>253</v>
      </c>
      <c r="BN628" s="1">
        <v>0</v>
      </c>
      <c r="BO628" s="1" t="b">
        <v>0</v>
      </c>
    </row>
    <row r="629" spans="1:67" ht="15.75" customHeight="1">
      <c r="A629" s="1">
        <v>627</v>
      </c>
      <c r="B629" s="1">
        <v>921</v>
      </c>
      <c r="C629" s="1">
        <v>181464</v>
      </c>
      <c r="D629" s="1" t="s">
        <v>1778</v>
      </c>
      <c r="E629" s="1" t="s">
        <v>1779</v>
      </c>
      <c r="F629" s="1" t="s">
        <v>1780</v>
      </c>
      <c r="G629" s="1" t="s">
        <v>1781</v>
      </c>
      <c r="H629" s="1">
        <v>68588</v>
      </c>
      <c r="I629" s="1" t="s">
        <v>834</v>
      </c>
      <c r="J629" s="1" t="s">
        <v>835</v>
      </c>
      <c r="K629" s="8" t="s">
        <v>1782</v>
      </c>
      <c r="L629" s="1">
        <v>-96.700507999999999</v>
      </c>
      <c r="M629" s="1">
        <v>40.817597999999997</v>
      </c>
      <c r="N629" s="1">
        <v>-96.700507999999999</v>
      </c>
      <c r="O629" s="1">
        <v>40.817597999999997</v>
      </c>
      <c r="P629" s="1">
        <v>8978</v>
      </c>
      <c r="Q629" s="1">
        <v>25062</v>
      </c>
      <c r="R629" s="1">
        <v>40182</v>
      </c>
      <c r="S629" s="1">
        <v>24544</v>
      </c>
      <c r="T629" s="1">
        <v>39664</v>
      </c>
      <c r="U629" s="1">
        <v>14018</v>
      </c>
      <c r="V629" s="1">
        <v>29138</v>
      </c>
      <c r="W629" s="1">
        <v>2</v>
      </c>
      <c r="X629" s="1">
        <v>2</v>
      </c>
      <c r="Y629" s="1">
        <v>4</v>
      </c>
      <c r="Z629" s="1">
        <v>1</v>
      </c>
      <c r="AA629" s="1">
        <v>1</v>
      </c>
      <c r="AB629" s="1">
        <v>75</v>
      </c>
      <c r="AC629" s="1">
        <v>20833</v>
      </c>
      <c r="AD629" s="1" t="s">
        <v>73</v>
      </c>
      <c r="AE629" s="1" t="b">
        <v>1</v>
      </c>
      <c r="AF629" s="1" t="s">
        <v>887</v>
      </c>
      <c r="AG629" s="1" t="s">
        <v>1784</v>
      </c>
      <c r="AH629" s="1" t="s">
        <v>90</v>
      </c>
      <c r="AI629" s="1" t="s">
        <v>236</v>
      </c>
      <c r="AJ629" s="1" t="s">
        <v>89</v>
      </c>
      <c r="AK629" s="1" t="s">
        <v>79</v>
      </c>
      <c r="AL629" s="1" t="s">
        <v>206</v>
      </c>
      <c r="AM629" s="1" t="s">
        <v>100</v>
      </c>
      <c r="AN629" s="1" t="b">
        <v>0</v>
      </c>
      <c r="AO629" s="10" t="s">
        <v>1785</v>
      </c>
      <c r="AP629" s="1">
        <v>0</v>
      </c>
      <c r="AQ629" s="1">
        <v>0</v>
      </c>
      <c r="AR629" s="1">
        <v>0</v>
      </c>
      <c r="AS629" s="1">
        <v>0</v>
      </c>
      <c r="AT629" s="1">
        <v>0</v>
      </c>
      <c r="AU629" s="1">
        <v>0</v>
      </c>
      <c r="AV629" s="1">
        <v>0</v>
      </c>
      <c r="AW629" s="1">
        <v>0</v>
      </c>
      <c r="AX629" s="1">
        <v>0</v>
      </c>
      <c r="AY629" s="1">
        <v>0</v>
      </c>
      <c r="AZ629" s="1">
        <v>0</v>
      </c>
      <c r="BA629" s="1">
        <v>0</v>
      </c>
      <c r="BB629" s="1">
        <v>0</v>
      </c>
      <c r="BC629" s="1">
        <v>0</v>
      </c>
      <c r="BD629" s="1">
        <v>0</v>
      </c>
      <c r="BE629" s="1">
        <v>0</v>
      </c>
      <c r="BF629" s="1">
        <v>0</v>
      </c>
      <c r="BG629" s="1">
        <v>0</v>
      </c>
      <c r="BH629" s="1" t="b">
        <v>0</v>
      </c>
      <c r="BI629" s="1" t="b">
        <v>1</v>
      </c>
      <c r="BJ629" s="1">
        <v>6</v>
      </c>
      <c r="BK629" s="1" t="s">
        <v>89</v>
      </c>
      <c r="BL629" s="1">
        <v>253</v>
      </c>
      <c r="BM629" s="1">
        <v>253</v>
      </c>
      <c r="BN629" s="1">
        <v>0</v>
      </c>
      <c r="BO629" s="1" t="b">
        <v>0</v>
      </c>
    </row>
    <row r="630" spans="1:67" ht="15.75" customHeight="1">
      <c r="A630" s="1">
        <v>628</v>
      </c>
      <c r="B630" s="1">
        <v>922</v>
      </c>
      <c r="C630" s="1">
        <v>181464</v>
      </c>
      <c r="D630" s="1" t="s">
        <v>1778</v>
      </c>
      <c r="E630" s="1" t="s">
        <v>1779</v>
      </c>
      <c r="F630" s="1" t="s">
        <v>1780</v>
      </c>
      <c r="G630" s="1" t="s">
        <v>1781</v>
      </c>
      <c r="H630" s="1">
        <v>68588</v>
      </c>
      <c r="I630" s="1" t="s">
        <v>834</v>
      </c>
      <c r="J630" s="1" t="s">
        <v>835</v>
      </c>
      <c r="K630" s="8" t="s">
        <v>1782</v>
      </c>
      <c r="L630" s="1">
        <v>-96.700507999999999</v>
      </c>
      <c r="M630" s="1">
        <v>40.817597999999997</v>
      </c>
      <c r="N630" s="1">
        <v>-96.700507999999999</v>
      </c>
      <c r="O630" s="1">
        <v>40.817597999999997</v>
      </c>
      <c r="P630" s="1">
        <v>8978</v>
      </c>
      <c r="Q630" s="1">
        <v>25062</v>
      </c>
      <c r="R630" s="1">
        <v>40182</v>
      </c>
      <c r="S630" s="1">
        <v>24544</v>
      </c>
      <c r="T630" s="1">
        <v>39664</v>
      </c>
      <c r="U630" s="1">
        <v>14018</v>
      </c>
      <c r="V630" s="1">
        <v>29138</v>
      </c>
      <c r="W630" s="1">
        <v>2</v>
      </c>
      <c r="X630" s="1">
        <v>2</v>
      </c>
      <c r="Y630" s="1">
        <v>4</v>
      </c>
      <c r="Z630" s="1">
        <v>1</v>
      </c>
      <c r="AA630" s="1">
        <v>1</v>
      </c>
      <c r="AB630" s="1">
        <v>75</v>
      </c>
      <c r="AC630" s="1">
        <v>20833</v>
      </c>
      <c r="AD630" s="1" t="s">
        <v>73</v>
      </c>
      <c r="AE630" s="1" t="b">
        <v>1</v>
      </c>
      <c r="AF630" s="1" t="s">
        <v>887</v>
      </c>
      <c r="AG630" s="1" t="s">
        <v>89</v>
      </c>
      <c r="AH630" s="1" t="s">
        <v>90</v>
      </c>
      <c r="AI630" s="1" t="s">
        <v>172</v>
      </c>
      <c r="AJ630" s="1" t="s">
        <v>89</v>
      </c>
      <c r="AK630" s="1" t="s">
        <v>79</v>
      </c>
      <c r="AL630" s="1" t="s">
        <v>36</v>
      </c>
      <c r="AM630" s="1" t="s">
        <v>92</v>
      </c>
      <c r="AN630" s="1" t="b">
        <v>0</v>
      </c>
      <c r="AO630" s="10" t="s">
        <v>1786</v>
      </c>
      <c r="AP630" s="1">
        <v>0</v>
      </c>
      <c r="AQ630" s="1">
        <v>0</v>
      </c>
      <c r="AR630" s="1">
        <v>1</v>
      </c>
      <c r="AS630" s="1">
        <v>1</v>
      </c>
      <c r="AT630" s="1">
        <v>1</v>
      </c>
      <c r="AU630" s="1">
        <v>0</v>
      </c>
      <c r="AV630" s="1">
        <v>0</v>
      </c>
      <c r="AW630" s="1">
        <v>0</v>
      </c>
      <c r="AX630" s="1">
        <v>0</v>
      </c>
      <c r="AY630" s="1">
        <v>0</v>
      </c>
      <c r="AZ630" s="1">
        <v>0</v>
      </c>
      <c r="BA630" s="1">
        <v>0</v>
      </c>
      <c r="BB630" s="1">
        <v>1</v>
      </c>
      <c r="BC630" s="1">
        <v>0</v>
      </c>
      <c r="BD630" s="1">
        <v>0</v>
      </c>
      <c r="BE630" s="1">
        <v>0</v>
      </c>
      <c r="BF630" s="1">
        <v>0</v>
      </c>
      <c r="BG630" s="1">
        <v>0</v>
      </c>
      <c r="BH630" s="1" t="b">
        <v>1</v>
      </c>
      <c r="BI630" s="1" t="b">
        <v>1</v>
      </c>
      <c r="BJ630" s="1">
        <v>6</v>
      </c>
      <c r="BK630" s="1" t="s">
        <v>89</v>
      </c>
      <c r="BL630" s="1">
        <v>253</v>
      </c>
      <c r="BM630" s="1">
        <v>253</v>
      </c>
      <c r="BN630" s="1">
        <v>2</v>
      </c>
      <c r="BO630" s="1" t="b">
        <v>1</v>
      </c>
    </row>
    <row r="631" spans="1:67" ht="15.75" customHeight="1">
      <c r="A631" s="1">
        <v>629</v>
      </c>
      <c r="B631" s="1">
        <v>923</v>
      </c>
      <c r="C631" s="1">
        <v>181464</v>
      </c>
      <c r="D631" s="1" t="s">
        <v>1778</v>
      </c>
      <c r="E631" s="1" t="s">
        <v>1779</v>
      </c>
      <c r="F631" s="1" t="s">
        <v>1780</v>
      </c>
      <c r="G631" s="1" t="s">
        <v>1781</v>
      </c>
      <c r="H631" s="1">
        <v>68588</v>
      </c>
      <c r="I631" s="1" t="s">
        <v>834</v>
      </c>
      <c r="J631" s="1" t="s">
        <v>835</v>
      </c>
      <c r="K631" s="8" t="s">
        <v>1782</v>
      </c>
      <c r="L631" s="1">
        <v>-96.700507999999999</v>
      </c>
      <c r="M631" s="1">
        <v>40.817597999999997</v>
      </c>
      <c r="N631" s="1">
        <v>-96.700507999999999</v>
      </c>
      <c r="O631" s="1">
        <v>40.817597999999997</v>
      </c>
      <c r="P631" s="1">
        <v>8978</v>
      </c>
      <c r="Q631" s="1">
        <v>25062</v>
      </c>
      <c r="R631" s="1">
        <v>40182</v>
      </c>
      <c r="S631" s="1">
        <v>24544</v>
      </c>
      <c r="T631" s="1">
        <v>39664</v>
      </c>
      <c r="U631" s="1">
        <v>14018</v>
      </c>
      <c r="V631" s="1">
        <v>29138</v>
      </c>
      <c r="W631" s="1">
        <v>2</v>
      </c>
      <c r="X631" s="1">
        <v>2</v>
      </c>
      <c r="Y631" s="1">
        <v>4</v>
      </c>
      <c r="Z631" s="1">
        <v>1</v>
      </c>
      <c r="AA631" s="1">
        <v>1</v>
      </c>
      <c r="AB631" s="1">
        <v>75</v>
      </c>
      <c r="AC631" s="1">
        <v>20833</v>
      </c>
      <c r="AD631" s="1" t="s">
        <v>73</v>
      </c>
      <c r="AE631" s="1" t="b">
        <v>1</v>
      </c>
      <c r="AF631" s="1" t="s">
        <v>887</v>
      </c>
      <c r="AG631" s="1" t="s">
        <v>1787</v>
      </c>
      <c r="AH631" s="1" t="s">
        <v>90</v>
      </c>
      <c r="AI631" s="1" t="s">
        <v>839</v>
      </c>
      <c r="AJ631" s="1" t="s">
        <v>78</v>
      </c>
      <c r="AK631" s="1" t="s">
        <v>79</v>
      </c>
      <c r="AL631" s="1" t="s">
        <v>36</v>
      </c>
      <c r="AM631" s="1" t="s">
        <v>80</v>
      </c>
      <c r="AN631" s="1" t="b">
        <v>0</v>
      </c>
      <c r="AO631" s="10" t="s">
        <v>1788</v>
      </c>
      <c r="AP631" s="1">
        <v>0</v>
      </c>
      <c r="AQ631" s="1">
        <v>0</v>
      </c>
      <c r="AR631" s="1">
        <v>1</v>
      </c>
      <c r="AS631" s="1">
        <v>2</v>
      </c>
      <c r="AT631" s="1">
        <v>0</v>
      </c>
      <c r="AU631" s="1">
        <v>0</v>
      </c>
      <c r="AV631" s="1">
        <v>1</v>
      </c>
      <c r="AW631" s="1">
        <v>0</v>
      </c>
      <c r="AX631" s="1">
        <v>0</v>
      </c>
      <c r="AY631" s="1">
        <v>0</v>
      </c>
      <c r="AZ631" s="1">
        <v>0</v>
      </c>
      <c r="BA631" s="1">
        <v>1</v>
      </c>
      <c r="BB631" s="1">
        <v>0</v>
      </c>
      <c r="BC631" s="1">
        <v>0</v>
      </c>
      <c r="BD631" s="1">
        <v>1</v>
      </c>
      <c r="BE631" s="1">
        <v>0</v>
      </c>
      <c r="BF631" s="1">
        <v>0</v>
      </c>
      <c r="BG631" s="1">
        <v>0</v>
      </c>
      <c r="BH631" s="1" t="b">
        <v>1</v>
      </c>
      <c r="BI631" s="1" t="b">
        <v>1</v>
      </c>
      <c r="BJ631" s="1">
        <v>6</v>
      </c>
      <c r="BK631" s="1" t="s">
        <v>78</v>
      </c>
      <c r="BL631" s="1">
        <v>253</v>
      </c>
      <c r="BM631" s="1">
        <v>253</v>
      </c>
      <c r="BN631" s="1">
        <v>3</v>
      </c>
      <c r="BO631" s="1" t="b">
        <v>1</v>
      </c>
    </row>
    <row r="632" spans="1:67" ht="15.75" customHeight="1">
      <c r="A632" s="1">
        <v>630</v>
      </c>
      <c r="B632" s="1">
        <v>924</v>
      </c>
      <c r="C632" s="1">
        <v>181464</v>
      </c>
      <c r="D632" s="1" t="s">
        <v>1778</v>
      </c>
      <c r="E632" s="1" t="s">
        <v>1779</v>
      </c>
      <c r="F632" s="1" t="s">
        <v>1780</v>
      </c>
      <c r="G632" s="1" t="s">
        <v>1781</v>
      </c>
      <c r="H632" s="1">
        <v>68588</v>
      </c>
      <c r="I632" s="1" t="s">
        <v>834</v>
      </c>
      <c r="J632" s="1" t="s">
        <v>835</v>
      </c>
      <c r="K632" s="8" t="s">
        <v>1782</v>
      </c>
      <c r="L632" s="1">
        <v>-96.700507999999999</v>
      </c>
      <c r="M632" s="1">
        <v>40.817597999999997</v>
      </c>
      <c r="N632" s="1">
        <v>-96.700507999999999</v>
      </c>
      <c r="O632" s="1">
        <v>40.817597999999997</v>
      </c>
      <c r="P632" s="1">
        <v>8978</v>
      </c>
      <c r="Q632" s="1">
        <v>25062</v>
      </c>
      <c r="R632" s="1">
        <v>40182</v>
      </c>
      <c r="S632" s="1">
        <v>24544</v>
      </c>
      <c r="T632" s="1">
        <v>39664</v>
      </c>
      <c r="U632" s="1">
        <v>14018</v>
      </c>
      <c r="V632" s="1">
        <v>29138</v>
      </c>
      <c r="W632" s="1">
        <v>2</v>
      </c>
      <c r="X632" s="1">
        <v>2</v>
      </c>
      <c r="Y632" s="1">
        <v>4</v>
      </c>
      <c r="Z632" s="1">
        <v>1</v>
      </c>
      <c r="AA632" s="1">
        <v>1</v>
      </c>
      <c r="AB632" s="1">
        <v>75</v>
      </c>
      <c r="AC632" s="1">
        <v>20833</v>
      </c>
      <c r="AD632" s="1" t="s">
        <v>73</v>
      </c>
      <c r="AE632" s="1" t="b">
        <v>1</v>
      </c>
      <c r="AF632" s="1" t="s">
        <v>887</v>
      </c>
      <c r="AG632" s="1" t="s">
        <v>89</v>
      </c>
      <c r="AH632" s="1" t="s">
        <v>90</v>
      </c>
      <c r="AI632" s="1" t="s">
        <v>1789</v>
      </c>
      <c r="AJ632" s="1" t="s">
        <v>89</v>
      </c>
      <c r="AK632" s="1" t="s">
        <v>83</v>
      </c>
      <c r="AL632" s="1" t="s">
        <v>110</v>
      </c>
      <c r="AM632" s="1" t="s">
        <v>100</v>
      </c>
      <c r="AN632" s="1" t="b">
        <v>0</v>
      </c>
      <c r="AO632" s="10" t="s">
        <v>1790</v>
      </c>
      <c r="AP632" s="1">
        <v>0</v>
      </c>
      <c r="AQ632" s="1">
        <v>0</v>
      </c>
      <c r="AR632" s="1">
        <v>0</v>
      </c>
      <c r="AS632" s="1">
        <v>0</v>
      </c>
      <c r="AT632" s="1">
        <v>0</v>
      </c>
      <c r="AU632" s="1">
        <v>0</v>
      </c>
      <c r="AV632" s="1">
        <v>0</v>
      </c>
      <c r="AW632" s="1">
        <v>0</v>
      </c>
      <c r="AX632" s="1">
        <v>0</v>
      </c>
      <c r="AY632" s="1">
        <v>0</v>
      </c>
      <c r="AZ632" s="1">
        <v>0</v>
      </c>
      <c r="BA632" s="1">
        <v>0</v>
      </c>
      <c r="BB632" s="1">
        <v>0</v>
      </c>
      <c r="BC632" s="1">
        <v>0</v>
      </c>
      <c r="BD632" s="1">
        <v>0</v>
      </c>
      <c r="BE632" s="1">
        <v>0</v>
      </c>
      <c r="BF632" s="1">
        <v>0</v>
      </c>
      <c r="BG632" s="1">
        <v>0</v>
      </c>
      <c r="BH632" s="1" t="b">
        <v>0</v>
      </c>
      <c r="BI632" s="1" t="b">
        <v>1</v>
      </c>
      <c r="BJ632" s="1">
        <v>6</v>
      </c>
      <c r="BK632" s="1" t="s">
        <v>89</v>
      </c>
      <c r="BL632" s="1">
        <v>253</v>
      </c>
      <c r="BM632" s="1">
        <v>253</v>
      </c>
      <c r="BN632" s="1">
        <v>0</v>
      </c>
      <c r="BO632" s="1" t="b">
        <v>0</v>
      </c>
    </row>
    <row r="633" spans="1:67" ht="15.75" customHeight="1">
      <c r="A633" s="1">
        <v>631</v>
      </c>
      <c r="B633" s="1">
        <v>925</v>
      </c>
      <c r="C633" s="1">
        <v>181464</v>
      </c>
      <c r="D633" s="1" t="s">
        <v>1778</v>
      </c>
      <c r="E633" s="1" t="s">
        <v>1779</v>
      </c>
      <c r="F633" s="1" t="s">
        <v>1780</v>
      </c>
      <c r="G633" s="1" t="s">
        <v>1781</v>
      </c>
      <c r="H633" s="1">
        <v>68588</v>
      </c>
      <c r="I633" s="1" t="s">
        <v>834</v>
      </c>
      <c r="J633" s="1" t="s">
        <v>835</v>
      </c>
      <c r="K633" s="8" t="s">
        <v>1782</v>
      </c>
      <c r="L633" s="1">
        <v>-96.700507999999999</v>
      </c>
      <c r="M633" s="1">
        <v>40.817597999999997</v>
      </c>
      <c r="N633" s="1">
        <v>-96.700507999999999</v>
      </c>
      <c r="O633" s="1">
        <v>40.817597999999997</v>
      </c>
      <c r="P633" s="1">
        <v>8978</v>
      </c>
      <c r="Q633" s="1">
        <v>25062</v>
      </c>
      <c r="R633" s="1">
        <v>40182</v>
      </c>
      <c r="S633" s="1">
        <v>24544</v>
      </c>
      <c r="T633" s="1">
        <v>39664</v>
      </c>
      <c r="U633" s="1">
        <v>14018</v>
      </c>
      <c r="V633" s="1">
        <v>29138</v>
      </c>
      <c r="W633" s="1">
        <v>2</v>
      </c>
      <c r="X633" s="1">
        <v>2</v>
      </c>
      <c r="Y633" s="1">
        <v>4</v>
      </c>
      <c r="Z633" s="1">
        <v>1</v>
      </c>
      <c r="AA633" s="1">
        <v>1</v>
      </c>
      <c r="AB633" s="1">
        <v>75</v>
      </c>
      <c r="AC633" s="1">
        <v>20833</v>
      </c>
      <c r="AD633" s="1" t="s">
        <v>73</v>
      </c>
      <c r="AE633" s="1" t="b">
        <v>1</v>
      </c>
      <c r="AF633" s="1" t="s">
        <v>887</v>
      </c>
      <c r="AG633" s="1" t="s">
        <v>109</v>
      </c>
      <c r="AH633" s="1" t="s">
        <v>90</v>
      </c>
      <c r="AI633" s="1" t="s">
        <v>1791</v>
      </c>
      <c r="AJ633" s="1" t="s">
        <v>109</v>
      </c>
      <c r="AK633" s="1" t="s">
        <v>83</v>
      </c>
      <c r="AL633" s="1" t="s">
        <v>36</v>
      </c>
      <c r="AM633" s="1" t="s">
        <v>144</v>
      </c>
      <c r="AN633" s="1" t="b">
        <v>0</v>
      </c>
      <c r="AO633" s="10" t="s">
        <v>1792</v>
      </c>
      <c r="AP633" s="1">
        <v>0</v>
      </c>
      <c r="AQ633" s="1">
        <v>0</v>
      </c>
      <c r="AR633" s="1">
        <v>0</v>
      </c>
      <c r="AS633" s="1">
        <v>0</v>
      </c>
      <c r="AT633" s="1">
        <v>0</v>
      </c>
      <c r="AU633" s="1">
        <v>0</v>
      </c>
      <c r="AV633" s="1">
        <v>0</v>
      </c>
      <c r="AW633" s="1">
        <v>0</v>
      </c>
      <c r="AX633" s="1">
        <v>0</v>
      </c>
      <c r="AY633" s="1">
        <v>0</v>
      </c>
      <c r="AZ633" s="1">
        <v>0</v>
      </c>
      <c r="BA633" s="1">
        <v>0</v>
      </c>
      <c r="BB633" s="1">
        <v>0</v>
      </c>
      <c r="BC633" s="1">
        <v>0</v>
      </c>
      <c r="BD633" s="1">
        <v>0</v>
      </c>
      <c r="BE633" s="1">
        <v>0</v>
      </c>
      <c r="BF633" s="1">
        <v>0</v>
      </c>
      <c r="BG633" s="1">
        <v>0</v>
      </c>
      <c r="BH633" s="1" t="b">
        <v>0</v>
      </c>
      <c r="BI633" s="1" t="b">
        <v>1</v>
      </c>
      <c r="BJ633" s="1">
        <v>6</v>
      </c>
      <c r="BK633" s="1" t="s">
        <v>109</v>
      </c>
      <c r="BL633" s="1">
        <v>253</v>
      </c>
      <c r="BM633" s="1">
        <v>253</v>
      </c>
      <c r="BN633" s="1">
        <v>0</v>
      </c>
      <c r="BO633" s="1" t="b">
        <v>0</v>
      </c>
    </row>
    <row r="634" spans="1:67" ht="15.75" customHeight="1">
      <c r="A634" s="1"/>
      <c r="B634" s="1"/>
      <c r="C634" s="1"/>
      <c r="D634" s="1"/>
      <c r="E634" s="1"/>
      <c r="F634" s="1"/>
      <c r="G634" s="1"/>
      <c r="H634" s="1"/>
      <c r="I634" s="1"/>
      <c r="J634" s="1"/>
      <c r="K634" s="1"/>
      <c r="L634" s="1"/>
      <c r="M634" s="1"/>
      <c r="N634" s="15"/>
      <c r="O634" s="15"/>
      <c r="P634" s="1"/>
      <c r="Q634" s="1"/>
      <c r="R634" s="1"/>
      <c r="S634" s="1"/>
      <c r="T634" s="1"/>
      <c r="U634" s="1"/>
      <c r="V634" s="1"/>
      <c r="W634" s="1"/>
      <c r="X634" s="1"/>
      <c r="Y634" s="1"/>
      <c r="Z634" s="1"/>
      <c r="AA634" s="1"/>
      <c r="AB634" s="1"/>
      <c r="AC634" s="1"/>
      <c r="AD634" s="1"/>
      <c r="AE634" s="1"/>
      <c r="AF634" s="15"/>
      <c r="AG634" s="15"/>
      <c r="AH634" s="1"/>
      <c r="AI634" s="1"/>
      <c r="AJ634" s="1"/>
      <c r="AK634" s="1"/>
      <c r="AL634" s="1"/>
      <c r="AM634" s="1"/>
      <c r="AN634" s="1"/>
      <c r="AO634" s="16"/>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ht="15.75" customHeight="1">
      <c r="A635" s="1">
        <v>633</v>
      </c>
      <c r="B635" s="1">
        <v>326</v>
      </c>
      <c r="C635" s="1">
        <v>185262</v>
      </c>
      <c r="D635" s="1" t="s">
        <v>1793</v>
      </c>
      <c r="E635" s="1" t="s">
        <v>1794</v>
      </c>
      <c r="F635" s="1" t="s">
        <v>1795</v>
      </c>
      <c r="G635" s="1" t="s">
        <v>1796</v>
      </c>
      <c r="H635" s="1">
        <v>7083</v>
      </c>
      <c r="I635" s="1" t="s">
        <v>538</v>
      </c>
      <c r="J635" s="1" t="s">
        <v>1797</v>
      </c>
      <c r="K635" s="8" t="s">
        <v>1798</v>
      </c>
      <c r="L635" s="1">
        <v>-74.234667999999999</v>
      </c>
      <c r="M635" s="1">
        <v>40.679428999999999</v>
      </c>
      <c r="N635" s="1">
        <v>-73.961884999999995</v>
      </c>
      <c r="O635" s="1">
        <v>40.808285999999903</v>
      </c>
      <c r="P635" s="1">
        <v>12107</v>
      </c>
      <c r="Q635" s="1">
        <v>29261</v>
      </c>
      <c r="R635" s="1">
        <v>36163</v>
      </c>
      <c r="S635" s="1">
        <v>27729</v>
      </c>
      <c r="T635" s="1">
        <v>34631</v>
      </c>
      <c r="U635" s="1">
        <v>17107</v>
      </c>
      <c r="V635" s="1">
        <v>24009</v>
      </c>
      <c r="W635" s="1">
        <v>2</v>
      </c>
      <c r="X635" s="1">
        <v>2</v>
      </c>
      <c r="Y635" s="1">
        <v>2</v>
      </c>
      <c r="Z635" s="1">
        <v>1</v>
      </c>
      <c r="AA635" s="1">
        <v>1</v>
      </c>
      <c r="AB635" s="1">
        <v>74</v>
      </c>
      <c r="AC635" s="1">
        <v>11812</v>
      </c>
      <c r="AD635" s="1" t="s">
        <v>73</v>
      </c>
      <c r="AE635" s="1" t="b">
        <v>0</v>
      </c>
      <c r="AF635" s="1" t="s">
        <v>1799</v>
      </c>
      <c r="AG635" s="1" t="s">
        <v>1800</v>
      </c>
      <c r="AH635" s="1" t="s">
        <v>159</v>
      </c>
      <c r="AI635" s="1" t="s">
        <v>172</v>
      </c>
      <c r="AJ635" s="1" t="s">
        <v>89</v>
      </c>
      <c r="AK635" s="1" t="s">
        <v>79</v>
      </c>
      <c r="AL635" s="1" t="s">
        <v>36</v>
      </c>
      <c r="AM635" s="1" t="s">
        <v>92</v>
      </c>
      <c r="AN635" s="1" t="b">
        <v>0</v>
      </c>
      <c r="AO635" s="10" t="s">
        <v>1801</v>
      </c>
      <c r="AP635" s="1">
        <v>0</v>
      </c>
      <c r="AQ635" s="1">
        <v>0</v>
      </c>
      <c r="AR635" s="1">
        <v>0</v>
      </c>
      <c r="AS635" s="1">
        <v>0</v>
      </c>
      <c r="AT635" s="1">
        <v>0</v>
      </c>
      <c r="AU635" s="1">
        <v>0</v>
      </c>
      <c r="AV635" s="1">
        <v>0</v>
      </c>
      <c r="AW635" s="1">
        <v>0</v>
      </c>
      <c r="AX635" s="1">
        <v>0</v>
      </c>
      <c r="AY635" s="1">
        <v>0</v>
      </c>
      <c r="AZ635" s="1">
        <v>0</v>
      </c>
      <c r="BA635" s="1">
        <v>0</v>
      </c>
      <c r="BB635" s="1">
        <v>0</v>
      </c>
      <c r="BC635" s="1">
        <v>0</v>
      </c>
      <c r="BD635" s="1">
        <v>0</v>
      </c>
      <c r="BE635" s="1">
        <v>0</v>
      </c>
      <c r="BF635" s="1">
        <v>0</v>
      </c>
      <c r="BG635" s="1">
        <v>0</v>
      </c>
      <c r="BH635" s="1" t="b">
        <v>1</v>
      </c>
      <c r="BI635" s="1" t="b">
        <v>0</v>
      </c>
      <c r="BJ635" s="1">
        <v>1</v>
      </c>
      <c r="BK635" s="1" t="s">
        <v>89</v>
      </c>
      <c r="BL635" s="1">
        <v>295</v>
      </c>
      <c r="BM635" s="1">
        <v>295</v>
      </c>
      <c r="BN635" s="1">
        <v>0</v>
      </c>
      <c r="BO635" s="1" t="b">
        <v>0</v>
      </c>
    </row>
    <row r="636" spans="1:67" ht="15.75" customHeight="1">
      <c r="A636" s="1">
        <v>634</v>
      </c>
      <c r="B636" s="1">
        <v>402</v>
      </c>
      <c r="C636" s="1">
        <v>185828</v>
      </c>
      <c r="D636" s="1" t="s">
        <v>1802</v>
      </c>
      <c r="E636" s="1" t="s">
        <v>1803</v>
      </c>
      <c r="F636" s="1" t="s">
        <v>610</v>
      </c>
      <c r="G636" s="1" t="s">
        <v>1796</v>
      </c>
      <c r="H636" s="1">
        <v>7102</v>
      </c>
      <c r="I636" s="1" t="s">
        <v>538</v>
      </c>
      <c r="J636" s="1" t="s">
        <v>1797</v>
      </c>
      <c r="K636" s="8" t="s">
        <v>1804</v>
      </c>
      <c r="L636" s="1">
        <v>-74.177113000000006</v>
      </c>
      <c r="M636" s="1">
        <v>40.741996999999998</v>
      </c>
      <c r="N636" s="1">
        <v>-73.961884999999995</v>
      </c>
      <c r="O636" s="1">
        <v>40.808285999999903</v>
      </c>
      <c r="P636" s="1">
        <v>16898</v>
      </c>
      <c r="Q636" s="1">
        <v>36498</v>
      </c>
      <c r="R636" s="1">
        <v>51518</v>
      </c>
      <c r="S636" s="1">
        <v>35798</v>
      </c>
      <c r="T636" s="1">
        <v>50818</v>
      </c>
      <c r="U636" s="1">
        <v>25398</v>
      </c>
      <c r="V636" s="1">
        <v>40418</v>
      </c>
      <c r="W636" s="1">
        <v>2</v>
      </c>
      <c r="X636" s="1">
        <v>2</v>
      </c>
      <c r="Y636" s="1">
        <v>2</v>
      </c>
      <c r="Z636" s="1">
        <v>1</v>
      </c>
      <c r="AA636" s="1">
        <v>1</v>
      </c>
      <c r="AB636" s="1">
        <v>59</v>
      </c>
      <c r="AC636" s="1">
        <v>8211</v>
      </c>
      <c r="AD636" s="1" t="s">
        <v>73</v>
      </c>
      <c r="AE636" s="1" t="b">
        <v>0</v>
      </c>
      <c r="AF636" s="1" t="s">
        <v>1427</v>
      </c>
      <c r="AG636" s="1" t="s">
        <v>89</v>
      </c>
      <c r="AH636" s="1" t="s">
        <v>159</v>
      </c>
      <c r="AI636" s="1" t="s">
        <v>91</v>
      </c>
      <c r="AJ636" s="1" t="s">
        <v>89</v>
      </c>
      <c r="AK636" s="1" t="s">
        <v>83</v>
      </c>
      <c r="AL636" s="1" t="s">
        <v>36</v>
      </c>
      <c r="AM636" s="1" t="s">
        <v>92</v>
      </c>
      <c r="AN636" s="1" t="b">
        <v>0</v>
      </c>
      <c r="AO636" s="10" t="s">
        <v>1805</v>
      </c>
      <c r="AP636" s="1">
        <v>5</v>
      </c>
      <c r="AQ636" s="1">
        <v>0</v>
      </c>
      <c r="AR636" s="1">
        <v>0</v>
      </c>
      <c r="AS636" s="1">
        <v>0</v>
      </c>
      <c r="AT636" s="1">
        <v>1</v>
      </c>
      <c r="AU636" s="1">
        <v>0</v>
      </c>
      <c r="AV636" s="1">
        <v>0</v>
      </c>
      <c r="AW636" s="1">
        <v>0</v>
      </c>
      <c r="AX636" s="1">
        <v>0</v>
      </c>
      <c r="AY636" s="1">
        <v>0</v>
      </c>
      <c r="AZ636" s="1">
        <v>0</v>
      </c>
      <c r="BA636" s="1">
        <v>3</v>
      </c>
      <c r="BB636" s="1">
        <v>0</v>
      </c>
      <c r="BC636" s="1">
        <v>0</v>
      </c>
      <c r="BD636" s="1">
        <v>1</v>
      </c>
      <c r="BE636" s="1">
        <v>0</v>
      </c>
      <c r="BF636" s="1">
        <v>0</v>
      </c>
      <c r="BG636" s="1">
        <v>0</v>
      </c>
      <c r="BH636" s="1" t="b">
        <v>1</v>
      </c>
      <c r="BI636" s="1" t="b">
        <v>1</v>
      </c>
      <c r="BJ636" s="1">
        <v>7</v>
      </c>
      <c r="BK636" s="1" t="s">
        <v>89</v>
      </c>
      <c r="BL636" s="1">
        <v>295</v>
      </c>
      <c r="BM636" s="1">
        <v>295</v>
      </c>
      <c r="BN636" s="1">
        <v>0</v>
      </c>
      <c r="BO636" s="1" t="b">
        <v>0</v>
      </c>
    </row>
    <row r="637" spans="1:67" ht="15.75" customHeight="1">
      <c r="A637" s="1">
        <v>635</v>
      </c>
      <c r="B637" s="1">
        <v>403</v>
      </c>
      <c r="C637" s="1">
        <v>185828</v>
      </c>
      <c r="D637" s="1" t="s">
        <v>1802</v>
      </c>
      <c r="E637" s="1" t="s">
        <v>1803</v>
      </c>
      <c r="F637" s="1" t="s">
        <v>610</v>
      </c>
      <c r="G637" s="1" t="s">
        <v>1796</v>
      </c>
      <c r="H637" s="1">
        <v>7102</v>
      </c>
      <c r="I637" s="1" t="s">
        <v>538</v>
      </c>
      <c r="J637" s="1" t="s">
        <v>1797</v>
      </c>
      <c r="K637" s="8" t="s">
        <v>1804</v>
      </c>
      <c r="L637" s="1">
        <v>-74.177113000000006</v>
      </c>
      <c r="M637" s="1">
        <v>40.741996999999998</v>
      </c>
      <c r="N637" s="1">
        <v>-73.961884999999995</v>
      </c>
      <c r="O637" s="1">
        <v>40.808285999999903</v>
      </c>
      <c r="P637" s="1">
        <v>16898</v>
      </c>
      <c r="Q637" s="1">
        <v>36498</v>
      </c>
      <c r="R637" s="1">
        <v>51518</v>
      </c>
      <c r="S637" s="1">
        <v>35798</v>
      </c>
      <c r="T637" s="1">
        <v>50818</v>
      </c>
      <c r="U637" s="1">
        <v>25398</v>
      </c>
      <c r="V637" s="1">
        <v>40418</v>
      </c>
      <c r="W637" s="1">
        <v>2</v>
      </c>
      <c r="X637" s="1">
        <v>2</v>
      </c>
      <c r="Y637" s="1">
        <v>2</v>
      </c>
      <c r="Z637" s="1">
        <v>1</v>
      </c>
      <c r="AA637" s="1">
        <v>1</v>
      </c>
      <c r="AB637" s="1">
        <v>59</v>
      </c>
      <c r="AC637" s="1">
        <v>8211</v>
      </c>
      <c r="AD637" s="1" t="s">
        <v>73</v>
      </c>
      <c r="AE637" s="1" t="b">
        <v>0</v>
      </c>
      <c r="AF637" s="1" t="s">
        <v>1427</v>
      </c>
      <c r="AG637" s="1" t="s">
        <v>1806</v>
      </c>
      <c r="AH637" s="1" t="s">
        <v>159</v>
      </c>
      <c r="AI637" s="1" t="s">
        <v>160</v>
      </c>
      <c r="AJ637" s="1" t="s">
        <v>109</v>
      </c>
      <c r="AK637" s="1" t="s">
        <v>83</v>
      </c>
      <c r="AL637" s="1" t="s">
        <v>36</v>
      </c>
      <c r="AM637" s="1" t="s">
        <v>144</v>
      </c>
      <c r="AN637" s="1" t="b">
        <v>0</v>
      </c>
      <c r="AO637" s="10" t="s">
        <v>1807</v>
      </c>
      <c r="AP637" s="1">
        <v>0</v>
      </c>
      <c r="AQ637" s="1">
        <v>0</v>
      </c>
      <c r="AR637" s="1">
        <v>0</v>
      </c>
      <c r="AS637" s="1">
        <v>0</v>
      </c>
      <c r="AT637" s="1">
        <v>0</v>
      </c>
      <c r="AU637" s="1">
        <v>0</v>
      </c>
      <c r="AV637" s="1">
        <v>0</v>
      </c>
      <c r="AW637" s="1">
        <v>0</v>
      </c>
      <c r="AX637" s="1">
        <v>0</v>
      </c>
      <c r="AY637" s="1">
        <v>0</v>
      </c>
      <c r="AZ637" s="1">
        <v>0</v>
      </c>
      <c r="BA637" s="1">
        <v>0</v>
      </c>
      <c r="BB637" s="1">
        <v>0</v>
      </c>
      <c r="BC637" s="1">
        <v>0</v>
      </c>
      <c r="BD637" s="1">
        <v>0</v>
      </c>
      <c r="BE637" s="1">
        <v>0</v>
      </c>
      <c r="BF637" s="1">
        <v>0</v>
      </c>
      <c r="BG637" s="1">
        <v>0</v>
      </c>
      <c r="BH637" s="1" t="b">
        <v>1</v>
      </c>
      <c r="BI637" s="1" t="b">
        <v>1</v>
      </c>
      <c r="BJ637" s="1">
        <v>7</v>
      </c>
      <c r="BK637" s="1" t="s">
        <v>109</v>
      </c>
      <c r="BL637" s="1">
        <v>295</v>
      </c>
      <c r="BM637" s="1">
        <v>295</v>
      </c>
      <c r="BN637" s="1">
        <v>0</v>
      </c>
      <c r="BO637" s="1" t="b">
        <v>0</v>
      </c>
    </row>
    <row r="638" spans="1:67" ht="15.75" customHeight="1">
      <c r="A638" s="1">
        <v>636</v>
      </c>
      <c r="B638" s="1">
        <v>404</v>
      </c>
      <c r="C638" s="1">
        <v>185828</v>
      </c>
      <c r="D638" s="1" t="s">
        <v>1802</v>
      </c>
      <c r="E638" s="1" t="s">
        <v>1803</v>
      </c>
      <c r="F638" s="1" t="s">
        <v>610</v>
      </c>
      <c r="G638" s="1" t="s">
        <v>1796</v>
      </c>
      <c r="H638" s="1">
        <v>7102</v>
      </c>
      <c r="I638" s="1" t="s">
        <v>538</v>
      </c>
      <c r="J638" s="1" t="s">
        <v>1797</v>
      </c>
      <c r="K638" s="8" t="s">
        <v>1804</v>
      </c>
      <c r="L638" s="1">
        <v>-74.177113000000006</v>
      </c>
      <c r="M638" s="1">
        <v>40.741996999999998</v>
      </c>
      <c r="N638" s="1">
        <v>-73.961884999999995</v>
      </c>
      <c r="O638" s="1">
        <v>40.808285999999903</v>
      </c>
      <c r="P638" s="1">
        <v>16898</v>
      </c>
      <c r="Q638" s="1">
        <v>36498</v>
      </c>
      <c r="R638" s="1">
        <v>51518</v>
      </c>
      <c r="S638" s="1">
        <v>35798</v>
      </c>
      <c r="T638" s="1">
        <v>50818</v>
      </c>
      <c r="U638" s="1">
        <v>25398</v>
      </c>
      <c r="V638" s="1">
        <v>40418</v>
      </c>
      <c r="W638" s="1">
        <v>2</v>
      </c>
      <c r="X638" s="1">
        <v>2</v>
      </c>
      <c r="Y638" s="1">
        <v>2</v>
      </c>
      <c r="Z638" s="1">
        <v>1</v>
      </c>
      <c r="AA638" s="1">
        <v>1</v>
      </c>
      <c r="AB638" s="1">
        <v>59</v>
      </c>
      <c r="AC638" s="1">
        <v>8211</v>
      </c>
      <c r="AD638" s="1" t="s">
        <v>73</v>
      </c>
      <c r="AE638" s="1" t="b">
        <v>0</v>
      </c>
      <c r="AF638" s="1" t="s">
        <v>1427</v>
      </c>
      <c r="AG638" s="1" t="s">
        <v>89</v>
      </c>
      <c r="AH638" s="1" t="s">
        <v>159</v>
      </c>
      <c r="AI638" s="1" t="s">
        <v>172</v>
      </c>
      <c r="AJ638" s="1" t="s">
        <v>89</v>
      </c>
      <c r="AK638" s="1" t="s">
        <v>79</v>
      </c>
      <c r="AL638" s="1" t="s">
        <v>36</v>
      </c>
      <c r="AM638" s="1" t="s">
        <v>92</v>
      </c>
      <c r="AN638" s="1" t="b">
        <v>1</v>
      </c>
      <c r="AO638" s="10" t="s">
        <v>1808</v>
      </c>
      <c r="AP638" s="1">
        <v>0</v>
      </c>
      <c r="AQ638" s="1">
        <v>0</v>
      </c>
      <c r="AR638" s="1">
        <v>2</v>
      </c>
      <c r="AS638" s="1">
        <v>3</v>
      </c>
      <c r="AT638" s="1">
        <v>1</v>
      </c>
      <c r="AU638" s="1">
        <v>0</v>
      </c>
      <c r="AV638" s="1">
        <v>0</v>
      </c>
      <c r="AW638" s="1">
        <v>0</v>
      </c>
      <c r="AX638" s="1">
        <v>0</v>
      </c>
      <c r="AY638" s="1">
        <v>0</v>
      </c>
      <c r="AZ638" s="1">
        <v>0</v>
      </c>
      <c r="BA638" s="1">
        <v>2</v>
      </c>
      <c r="BB638" s="1">
        <v>1</v>
      </c>
      <c r="BC638" s="1">
        <v>0</v>
      </c>
      <c r="BD638" s="1">
        <v>1</v>
      </c>
      <c r="BE638" s="1">
        <v>0</v>
      </c>
      <c r="BF638" s="1">
        <v>0</v>
      </c>
      <c r="BG638" s="1">
        <v>0</v>
      </c>
      <c r="BH638" s="1" t="b">
        <v>1</v>
      </c>
      <c r="BI638" s="1" t="b">
        <v>1</v>
      </c>
      <c r="BJ638" s="1">
        <v>7</v>
      </c>
      <c r="BK638" s="1" t="s">
        <v>89</v>
      </c>
      <c r="BL638" s="1">
        <v>295</v>
      </c>
      <c r="BM638" s="1">
        <v>295</v>
      </c>
      <c r="BN638" s="1">
        <v>5</v>
      </c>
      <c r="BO638" s="1" t="b">
        <v>1</v>
      </c>
    </row>
    <row r="639" spans="1:67" ht="15.75" customHeight="1">
      <c r="A639" s="1">
        <v>637</v>
      </c>
      <c r="B639" s="1">
        <v>405</v>
      </c>
      <c r="C639" s="1">
        <v>185828</v>
      </c>
      <c r="D639" s="1" t="s">
        <v>1802</v>
      </c>
      <c r="E639" s="1" t="s">
        <v>1803</v>
      </c>
      <c r="F639" s="1" t="s">
        <v>610</v>
      </c>
      <c r="G639" s="1" t="s">
        <v>1796</v>
      </c>
      <c r="H639" s="1">
        <v>7102</v>
      </c>
      <c r="I639" s="1" t="s">
        <v>538</v>
      </c>
      <c r="J639" s="1" t="s">
        <v>1797</v>
      </c>
      <c r="K639" s="8" t="s">
        <v>1804</v>
      </c>
      <c r="L639" s="1">
        <v>-74.177113000000006</v>
      </c>
      <c r="M639" s="1">
        <v>40.741996999999998</v>
      </c>
      <c r="N639" s="1">
        <v>-73.961884999999995</v>
      </c>
      <c r="O639" s="1">
        <v>40.808285999999903</v>
      </c>
      <c r="P639" s="1">
        <v>16898</v>
      </c>
      <c r="Q639" s="1">
        <v>36498</v>
      </c>
      <c r="R639" s="1">
        <v>51518</v>
      </c>
      <c r="S639" s="1">
        <v>35798</v>
      </c>
      <c r="T639" s="1">
        <v>50818</v>
      </c>
      <c r="U639" s="1">
        <v>25398</v>
      </c>
      <c r="V639" s="1">
        <v>40418</v>
      </c>
      <c r="W639" s="1">
        <v>2</v>
      </c>
      <c r="X639" s="1">
        <v>2</v>
      </c>
      <c r="Y639" s="1">
        <v>2</v>
      </c>
      <c r="Z639" s="1">
        <v>1</v>
      </c>
      <c r="AA639" s="1">
        <v>1</v>
      </c>
      <c r="AB639" s="1">
        <v>59</v>
      </c>
      <c r="AC639" s="1">
        <v>8211</v>
      </c>
      <c r="AD639" s="1" t="s">
        <v>73</v>
      </c>
      <c r="AE639" s="1" t="b">
        <v>0</v>
      </c>
      <c r="AF639" s="1" t="s">
        <v>1427</v>
      </c>
      <c r="AG639" s="1" t="s">
        <v>89</v>
      </c>
      <c r="AH639" s="1" t="s">
        <v>159</v>
      </c>
      <c r="AI639" s="1" t="s">
        <v>236</v>
      </c>
      <c r="AJ639" s="1" t="s">
        <v>89</v>
      </c>
      <c r="AK639" s="1" t="s">
        <v>79</v>
      </c>
      <c r="AL639" s="1" t="s">
        <v>99</v>
      </c>
      <c r="AM639" s="1" t="s">
        <v>100</v>
      </c>
      <c r="AN639" s="1" t="b">
        <v>1</v>
      </c>
      <c r="AO639" s="10" t="s">
        <v>1809</v>
      </c>
      <c r="AP639" s="1">
        <v>0</v>
      </c>
      <c r="AQ639" s="1">
        <v>0</v>
      </c>
      <c r="AR639" s="1">
        <v>0</v>
      </c>
      <c r="AS639" s="1">
        <v>0</v>
      </c>
      <c r="AT639" s="1">
        <v>0</v>
      </c>
      <c r="AU639" s="1">
        <v>0</v>
      </c>
      <c r="AV639" s="1">
        <v>0</v>
      </c>
      <c r="AW639" s="1">
        <v>0</v>
      </c>
      <c r="AX639" s="1">
        <v>0</v>
      </c>
      <c r="AY639" s="1">
        <v>0</v>
      </c>
      <c r="AZ639" s="1">
        <v>0</v>
      </c>
      <c r="BA639" s="1">
        <v>0</v>
      </c>
      <c r="BB639" s="1">
        <v>0</v>
      </c>
      <c r="BC639" s="1">
        <v>0</v>
      </c>
      <c r="BD639" s="1">
        <v>0</v>
      </c>
      <c r="BE639" s="1">
        <v>0</v>
      </c>
      <c r="BF639" s="1">
        <v>0</v>
      </c>
      <c r="BG639" s="1">
        <v>0</v>
      </c>
      <c r="BH639" s="1" t="b">
        <v>0</v>
      </c>
      <c r="BI639" s="1" t="b">
        <v>1</v>
      </c>
      <c r="BJ639" s="1">
        <v>7</v>
      </c>
      <c r="BK639" s="1" t="s">
        <v>89</v>
      </c>
      <c r="BL639" s="1">
        <v>295</v>
      </c>
      <c r="BM639" s="1">
        <v>295</v>
      </c>
      <c r="BN639" s="1">
        <v>0</v>
      </c>
      <c r="BO639" s="1" t="b">
        <v>0</v>
      </c>
    </row>
    <row r="640" spans="1:67" ht="15.75" customHeight="1">
      <c r="A640" s="1">
        <v>638</v>
      </c>
      <c r="B640" s="1">
        <v>406</v>
      </c>
      <c r="C640" s="1">
        <v>185828</v>
      </c>
      <c r="D640" s="1" t="s">
        <v>1802</v>
      </c>
      <c r="E640" s="1" t="s">
        <v>1803</v>
      </c>
      <c r="F640" s="1" t="s">
        <v>610</v>
      </c>
      <c r="G640" s="1" t="s">
        <v>1796</v>
      </c>
      <c r="H640" s="1">
        <v>7102</v>
      </c>
      <c r="I640" s="1" t="s">
        <v>538</v>
      </c>
      <c r="J640" s="1" t="s">
        <v>1797</v>
      </c>
      <c r="K640" s="8" t="s">
        <v>1804</v>
      </c>
      <c r="L640" s="1">
        <v>-74.177113000000006</v>
      </c>
      <c r="M640" s="1">
        <v>40.741996999999998</v>
      </c>
      <c r="N640" s="1">
        <v>-73.961884999999995</v>
      </c>
      <c r="O640" s="1">
        <v>40.808285999999903</v>
      </c>
      <c r="P640" s="1">
        <v>16898</v>
      </c>
      <c r="Q640" s="1">
        <v>36498</v>
      </c>
      <c r="R640" s="1">
        <v>51518</v>
      </c>
      <c r="S640" s="1">
        <v>35798</v>
      </c>
      <c r="T640" s="1">
        <v>50818</v>
      </c>
      <c r="U640" s="1">
        <v>25398</v>
      </c>
      <c r="V640" s="1">
        <v>40418</v>
      </c>
      <c r="W640" s="1">
        <v>2</v>
      </c>
      <c r="X640" s="1">
        <v>2</v>
      </c>
      <c r="Y640" s="1">
        <v>2</v>
      </c>
      <c r="Z640" s="1">
        <v>1</v>
      </c>
      <c r="AA640" s="1">
        <v>1</v>
      </c>
      <c r="AB640" s="1">
        <v>59</v>
      </c>
      <c r="AC640" s="1">
        <v>8211</v>
      </c>
      <c r="AD640" s="1" t="s">
        <v>73</v>
      </c>
      <c r="AE640" s="1" t="b">
        <v>0</v>
      </c>
      <c r="AF640" s="1" t="s">
        <v>1427</v>
      </c>
      <c r="AG640" s="1" t="s">
        <v>89</v>
      </c>
      <c r="AH640" s="1" t="s">
        <v>159</v>
      </c>
      <c r="AI640" s="1" t="s">
        <v>1810</v>
      </c>
      <c r="AJ640" s="1" t="s">
        <v>78</v>
      </c>
      <c r="AK640" s="1" t="s">
        <v>79</v>
      </c>
      <c r="AL640" s="1" t="s">
        <v>99</v>
      </c>
      <c r="AM640" s="1" t="s">
        <v>100</v>
      </c>
      <c r="AN640" s="1" t="b">
        <v>0</v>
      </c>
      <c r="AO640" s="10" t="s">
        <v>1811</v>
      </c>
      <c r="AP640" s="1">
        <v>0</v>
      </c>
      <c r="AQ640" s="1">
        <v>0</v>
      </c>
      <c r="AR640" s="1">
        <v>1</v>
      </c>
      <c r="AS640" s="1">
        <v>0</v>
      </c>
      <c r="AT640" s="1">
        <v>0</v>
      </c>
      <c r="AU640" s="1">
        <v>0</v>
      </c>
      <c r="AV640" s="1">
        <v>0</v>
      </c>
      <c r="AW640" s="1">
        <v>0</v>
      </c>
      <c r="AX640" s="1">
        <v>0</v>
      </c>
      <c r="AY640" s="1">
        <v>0</v>
      </c>
      <c r="AZ640" s="1">
        <v>0</v>
      </c>
      <c r="BA640" s="1">
        <v>0</v>
      </c>
      <c r="BB640" s="1">
        <v>0</v>
      </c>
      <c r="BC640" s="1">
        <v>0</v>
      </c>
      <c r="BD640" s="1">
        <v>1</v>
      </c>
      <c r="BE640" s="1">
        <v>0</v>
      </c>
      <c r="BF640" s="1">
        <v>0</v>
      </c>
      <c r="BG640" s="1">
        <v>0</v>
      </c>
      <c r="BH640" s="1" t="b">
        <v>0</v>
      </c>
      <c r="BI640" s="1" t="b">
        <v>1</v>
      </c>
      <c r="BJ640" s="1">
        <v>7</v>
      </c>
      <c r="BK640" s="1" t="s">
        <v>78</v>
      </c>
      <c r="BL640" s="1">
        <v>295</v>
      </c>
      <c r="BM640" s="1">
        <v>295</v>
      </c>
      <c r="BN640" s="1">
        <v>1</v>
      </c>
      <c r="BO640" s="1" t="b">
        <v>1</v>
      </c>
    </row>
    <row r="641" spans="1:67" ht="15.75" customHeight="1">
      <c r="A641" s="1">
        <v>639</v>
      </c>
      <c r="B641" s="1">
        <v>407</v>
      </c>
      <c r="C641" s="1">
        <v>185828</v>
      </c>
      <c r="D641" s="1" t="s">
        <v>1802</v>
      </c>
      <c r="E641" s="1" t="s">
        <v>1803</v>
      </c>
      <c r="F641" s="1" t="s">
        <v>610</v>
      </c>
      <c r="G641" s="1" t="s">
        <v>1796</v>
      </c>
      <c r="H641" s="1">
        <v>7102</v>
      </c>
      <c r="I641" s="1" t="s">
        <v>538</v>
      </c>
      <c r="J641" s="1" t="s">
        <v>1797</v>
      </c>
      <c r="K641" s="8" t="s">
        <v>1804</v>
      </c>
      <c r="L641" s="1">
        <v>-74.177113000000006</v>
      </c>
      <c r="M641" s="1">
        <v>40.741996999999998</v>
      </c>
      <c r="N641" s="1">
        <v>-73.961884999999995</v>
      </c>
      <c r="O641" s="1">
        <v>40.808285999999903</v>
      </c>
      <c r="P641" s="1">
        <v>16898</v>
      </c>
      <c r="Q641" s="1">
        <v>36498</v>
      </c>
      <c r="R641" s="1">
        <v>51518</v>
      </c>
      <c r="S641" s="1">
        <v>35798</v>
      </c>
      <c r="T641" s="1">
        <v>50818</v>
      </c>
      <c r="U641" s="1">
        <v>25398</v>
      </c>
      <c r="V641" s="1">
        <v>40418</v>
      </c>
      <c r="W641" s="1">
        <v>2</v>
      </c>
      <c r="X641" s="1">
        <v>2</v>
      </c>
      <c r="Y641" s="1">
        <v>2</v>
      </c>
      <c r="Z641" s="1">
        <v>1</v>
      </c>
      <c r="AA641" s="1">
        <v>1</v>
      </c>
      <c r="AB641" s="1">
        <v>59</v>
      </c>
      <c r="AC641" s="1">
        <v>8211</v>
      </c>
      <c r="AD641" s="1" t="s">
        <v>73</v>
      </c>
      <c r="AE641" s="1" t="b">
        <v>0</v>
      </c>
      <c r="AF641" s="1" t="s">
        <v>1427</v>
      </c>
      <c r="AG641" s="1" t="s">
        <v>89</v>
      </c>
      <c r="AH641" s="1" t="s">
        <v>159</v>
      </c>
      <c r="AI641" s="1" t="s">
        <v>1812</v>
      </c>
      <c r="AJ641" s="1" t="s">
        <v>78</v>
      </c>
      <c r="AK641" s="1" t="s">
        <v>179</v>
      </c>
      <c r="AL641" s="1" t="s">
        <v>179</v>
      </c>
      <c r="AM641" s="1" t="s">
        <v>100</v>
      </c>
      <c r="AN641" s="1" t="b">
        <v>0</v>
      </c>
      <c r="AO641" s="10" t="s">
        <v>1813</v>
      </c>
      <c r="AP641" s="1">
        <v>0</v>
      </c>
      <c r="AQ641" s="1">
        <v>0</v>
      </c>
      <c r="AR641" s="1">
        <v>0</v>
      </c>
      <c r="AS641" s="1">
        <v>0</v>
      </c>
      <c r="AT641" s="1">
        <v>0</v>
      </c>
      <c r="AU641" s="1">
        <v>0</v>
      </c>
      <c r="AV641" s="1">
        <v>0</v>
      </c>
      <c r="AW641" s="1">
        <v>0</v>
      </c>
      <c r="AX641" s="1">
        <v>0</v>
      </c>
      <c r="AY641" s="1">
        <v>0</v>
      </c>
      <c r="AZ641" s="1">
        <v>0</v>
      </c>
      <c r="BA641" s="1">
        <v>0</v>
      </c>
      <c r="BB641" s="1">
        <v>0</v>
      </c>
      <c r="BC641" s="1">
        <v>0</v>
      </c>
      <c r="BD641" s="1">
        <v>0</v>
      </c>
      <c r="BE641" s="1">
        <v>0</v>
      </c>
      <c r="BF641" s="1">
        <v>0</v>
      </c>
      <c r="BG641" s="1">
        <v>0</v>
      </c>
      <c r="BH641" s="1" t="b">
        <v>0</v>
      </c>
      <c r="BI641" s="1" t="b">
        <v>1</v>
      </c>
      <c r="BJ641" s="1">
        <v>7</v>
      </c>
      <c r="BK641" s="1" t="s">
        <v>78</v>
      </c>
      <c r="BL641" s="1">
        <v>295</v>
      </c>
      <c r="BM641" s="1">
        <v>295</v>
      </c>
      <c r="BN641" s="1">
        <v>0</v>
      </c>
      <c r="BO641" s="1" t="b">
        <v>0</v>
      </c>
    </row>
    <row r="642" spans="1:67" ht="15.75" customHeight="1">
      <c r="A642" s="1">
        <v>640</v>
      </c>
      <c r="B642" s="1">
        <v>408</v>
      </c>
      <c r="C642" s="1">
        <v>185828</v>
      </c>
      <c r="D642" s="1" t="s">
        <v>1802</v>
      </c>
      <c r="E642" s="1" t="s">
        <v>1803</v>
      </c>
      <c r="F642" s="1" t="s">
        <v>610</v>
      </c>
      <c r="G642" s="1" t="s">
        <v>1796</v>
      </c>
      <c r="H642" s="1">
        <v>7102</v>
      </c>
      <c r="I642" s="1" t="s">
        <v>538</v>
      </c>
      <c r="J642" s="1" t="s">
        <v>1797</v>
      </c>
      <c r="K642" s="8" t="s">
        <v>1804</v>
      </c>
      <c r="L642" s="1">
        <v>-74.177113000000006</v>
      </c>
      <c r="M642" s="1">
        <v>40.741996999999998</v>
      </c>
      <c r="N642" s="1">
        <v>-73.961884999999995</v>
      </c>
      <c r="O642" s="1">
        <v>40.808285999999903</v>
      </c>
      <c r="P642" s="1">
        <v>16898</v>
      </c>
      <c r="Q642" s="1">
        <v>36498</v>
      </c>
      <c r="R642" s="1">
        <v>51518</v>
      </c>
      <c r="S642" s="1">
        <v>35798</v>
      </c>
      <c r="T642" s="1">
        <v>50818</v>
      </c>
      <c r="U642" s="1">
        <v>25398</v>
      </c>
      <c r="V642" s="1">
        <v>40418</v>
      </c>
      <c r="W642" s="1">
        <v>2</v>
      </c>
      <c r="X642" s="1">
        <v>2</v>
      </c>
      <c r="Y642" s="1">
        <v>2</v>
      </c>
      <c r="Z642" s="1">
        <v>1</v>
      </c>
      <c r="AA642" s="1">
        <v>1</v>
      </c>
      <c r="AB642" s="1">
        <v>59</v>
      </c>
      <c r="AC642" s="1">
        <v>8211</v>
      </c>
      <c r="AD642" s="1" t="s">
        <v>73</v>
      </c>
      <c r="AE642" s="1" t="b">
        <v>0</v>
      </c>
      <c r="AF642" s="1" t="s">
        <v>1427</v>
      </c>
      <c r="AG642" s="1" t="s">
        <v>89</v>
      </c>
      <c r="AH642" s="1" t="s">
        <v>159</v>
      </c>
      <c r="AI642" s="1" t="s">
        <v>532</v>
      </c>
      <c r="AJ642" s="1" t="s">
        <v>89</v>
      </c>
      <c r="AK642" s="1" t="s">
        <v>83</v>
      </c>
      <c r="AL642" s="1" t="s">
        <v>110</v>
      </c>
      <c r="AM642" s="1" t="s">
        <v>100</v>
      </c>
      <c r="AN642" s="1" t="b">
        <v>0</v>
      </c>
      <c r="AO642" s="10" t="s">
        <v>1814</v>
      </c>
      <c r="AP642" s="1">
        <v>0</v>
      </c>
      <c r="AQ642" s="1">
        <v>0</v>
      </c>
      <c r="AR642" s="1">
        <v>0</v>
      </c>
      <c r="AS642" s="1">
        <v>0</v>
      </c>
      <c r="AT642" s="1">
        <v>0</v>
      </c>
      <c r="AU642" s="1">
        <v>0</v>
      </c>
      <c r="AV642" s="1">
        <v>0</v>
      </c>
      <c r="AW642" s="1">
        <v>0</v>
      </c>
      <c r="AX642" s="1">
        <v>0</v>
      </c>
      <c r="AY642" s="1">
        <v>0</v>
      </c>
      <c r="AZ642" s="1">
        <v>0</v>
      </c>
      <c r="BA642" s="1">
        <v>0</v>
      </c>
      <c r="BB642" s="1">
        <v>0</v>
      </c>
      <c r="BC642" s="1">
        <v>0</v>
      </c>
      <c r="BD642" s="1">
        <v>0</v>
      </c>
      <c r="BE642" s="1">
        <v>0</v>
      </c>
      <c r="BF642" s="1">
        <v>0</v>
      </c>
      <c r="BG642" s="1">
        <v>0</v>
      </c>
      <c r="BH642" s="1" t="b">
        <v>0</v>
      </c>
      <c r="BI642" s="1" t="b">
        <v>1</v>
      </c>
      <c r="BJ642" s="1">
        <v>7</v>
      </c>
      <c r="BK642" s="1" t="s">
        <v>89</v>
      </c>
      <c r="BL642" s="1">
        <v>295</v>
      </c>
      <c r="BM642" s="1">
        <v>295</v>
      </c>
      <c r="BN642" s="1">
        <v>0</v>
      </c>
      <c r="BO642" s="1" t="b">
        <v>0</v>
      </c>
    </row>
    <row r="643" spans="1:67" ht="15.75" customHeight="1">
      <c r="A643" s="1">
        <v>641</v>
      </c>
      <c r="B643" s="1">
        <v>506</v>
      </c>
      <c r="C643" s="1">
        <v>186131</v>
      </c>
      <c r="D643" s="1" t="s">
        <v>1815</v>
      </c>
      <c r="E643" s="1" t="s">
        <v>1816</v>
      </c>
      <c r="F643" s="1" t="s">
        <v>1817</v>
      </c>
      <c r="G643" s="1" t="s">
        <v>1796</v>
      </c>
      <c r="H643" s="1" t="s">
        <v>1818</v>
      </c>
      <c r="I643" s="1" t="s">
        <v>538</v>
      </c>
      <c r="J643" s="1" t="s">
        <v>1797</v>
      </c>
      <c r="K643" s="8" t="s">
        <v>1819</v>
      </c>
      <c r="L643" s="1">
        <v>-74.659364999999994</v>
      </c>
      <c r="M643" s="1">
        <v>40.348731999999998</v>
      </c>
      <c r="N643" s="1">
        <v>-74.659364999999994</v>
      </c>
      <c r="O643" s="1">
        <v>40.348731999999998</v>
      </c>
      <c r="P643" s="1">
        <v>47140</v>
      </c>
      <c r="Q643" s="1">
        <v>66150</v>
      </c>
      <c r="R643" s="1">
        <v>66150</v>
      </c>
      <c r="S643" s="9" t="s">
        <v>244</v>
      </c>
      <c r="T643" s="9" t="s">
        <v>244</v>
      </c>
      <c r="U643" s="9" t="s">
        <v>244</v>
      </c>
      <c r="V643" s="9" t="s">
        <v>244</v>
      </c>
      <c r="W643" s="1">
        <v>2</v>
      </c>
      <c r="X643" s="1">
        <v>2</v>
      </c>
      <c r="Y643" s="1">
        <v>2</v>
      </c>
      <c r="Z643" s="1">
        <v>2</v>
      </c>
      <c r="AA643" s="1">
        <v>2</v>
      </c>
      <c r="AB643" s="1">
        <v>7</v>
      </c>
      <c r="AC643" s="1">
        <v>5400</v>
      </c>
      <c r="AD643" s="1" t="s">
        <v>123</v>
      </c>
      <c r="AE643" s="1" t="b">
        <v>0</v>
      </c>
      <c r="AF643" s="1" t="s">
        <v>245</v>
      </c>
      <c r="AG643" s="1" t="s">
        <v>89</v>
      </c>
      <c r="AH643" s="1" t="s">
        <v>90</v>
      </c>
      <c r="AI643" s="1" t="s">
        <v>1820</v>
      </c>
      <c r="AJ643" s="1" t="s">
        <v>89</v>
      </c>
      <c r="AK643" s="1" t="s">
        <v>83</v>
      </c>
      <c r="AL643" s="1" t="s">
        <v>110</v>
      </c>
      <c r="AM643" s="1" t="s">
        <v>100</v>
      </c>
      <c r="AN643" s="1" t="b">
        <v>0</v>
      </c>
      <c r="AO643" s="10" t="s">
        <v>1821</v>
      </c>
      <c r="AP643" s="1">
        <v>0</v>
      </c>
      <c r="AQ643" s="1">
        <v>0</v>
      </c>
      <c r="AR643" s="1">
        <v>0</v>
      </c>
      <c r="AS643" s="1">
        <v>0</v>
      </c>
      <c r="AT643" s="1">
        <v>0</v>
      </c>
      <c r="AU643" s="1">
        <v>0</v>
      </c>
      <c r="AV643" s="1">
        <v>0</v>
      </c>
      <c r="AW643" s="1">
        <v>0</v>
      </c>
      <c r="AX643" s="1">
        <v>0</v>
      </c>
      <c r="AY643" s="1">
        <v>0</v>
      </c>
      <c r="AZ643" s="1">
        <v>0</v>
      </c>
      <c r="BA643" s="1">
        <v>0</v>
      </c>
      <c r="BB643" s="1">
        <v>0</v>
      </c>
      <c r="BC643" s="1">
        <v>0</v>
      </c>
      <c r="BD643" s="1">
        <v>0</v>
      </c>
      <c r="BE643" s="1">
        <v>0</v>
      </c>
      <c r="BF643" s="1">
        <v>0</v>
      </c>
      <c r="BG643" s="1">
        <v>0</v>
      </c>
      <c r="BH643" s="1" t="b">
        <v>0</v>
      </c>
      <c r="BI643" s="1" t="b">
        <v>0</v>
      </c>
      <c r="BJ643" s="1">
        <v>3</v>
      </c>
      <c r="BK643" s="1" t="s">
        <v>89</v>
      </c>
      <c r="BL643" s="1">
        <v>295</v>
      </c>
      <c r="BM643" s="1">
        <v>295</v>
      </c>
      <c r="BN643" s="1">
        <v>0</v>
      </c>
      <c r="BO643" s="1" t="b">
        <v>0</v>
      </c>
    </row>
    <row r="644" spans="1:67" ht="15.75" customHeight="1">
      <c r="A644" s="1">
        <v>642</v>
      </c>
      <c r="B644" s="1">
        <v>507</v>
      </c>
      <c r="C644" s="1">
        <v>186131</v>
      </c>
      <c r="D644" s="1" t="s">
        <v>1815</v>
      </c>
      <c r="E644" s="1" t="s">
        <v>1816</v>
      </c>
      <c r="F644" s="1" t="s">
        <v>1817</v>
      </c>
      <c r="G644" s="1" t="s">
        <v>1796</v>
      </c>
      <c r="H644" s="1" t="s">
        <v>1818</v>
      </c>
      <c r="I644" s="1" t="s">
        <v>538</v>
      </c>
      <c r="J644" s="1" t="s">
        <v>1797</v>
      </c>
      <c r="K644" s="8" t="s">
        <v>1819</v>
      </c>
      <c r="L644" s="1">
        <v>-74.659364999999994</v>
      </c>
      <c r="M644" s="1">
        <v>40.348731999999998</v>
      </c>
      <c r="N644" s="1">
        <v>-74.659364999999994</v>
      </c>
      <c r="O644" s="1">
        <v>40.348731999999998</v>
      </c>
      <c r="P644" s="1">
        <v>47140</v>
      </c>
      <c r="Q644" s="1">
        <v>66150</v>
      </c>
      <c r="R644" s="1">
        <v>66150</v>
      </c>
      <c r="S644" s="9">
        <v>67690</v>
      </c>
      <c r="T644" s="9">
        <v>67690</v>
      </c>
      <c r="U644" s="9" t="s">
        <v>244</v>
      </c>
      <c r="V644" s="9" t="s">
        <v>244</v>
      </c>
      <c r="W644" s="1">
        <v>2</v>
      </c>
      <c r="X644" s="1">
        <v>2</v>
      </c>
      <c r="Y644" s="1">
        <v>2</v>
      </c>
      <c r="Z644" s="1">
        <v>2</v>
      </c>
      <c r="AA644" s="1">
        <v>2</v>
      </c>
      <c r="AB644" s="1">
        <v>7</v>
      </c>
      <c r="AC644" s="1">
        <v>5400</v>
      </c>
      <c r="AD644" s="1" t="s">
        <v>123</v>
      </c>
      <c r="AE644" s="1" t="b">
        <v>0</v>
      </c>
      <c r="AF644" s="1" t="s">
        <v>245</v>
      </c>
      <c r="AG644" s="1" t="s">
        <v>89</v>
      </c>
      <c r="AH644" s="1" t="s">
        <v>90</v>
      </c>
      <c r="AI644" s="1" t="s">
        <v>172</v>
      </c>
      <c r="AJ644" s="1" t="s">
        <v>89</v>
      </c>
      <c r="AK644" s="1" t="s">
        <v>79</v>
      </c>
      <c r="AL644" s="1" t="s">
        <v>36</v>
      </c>
      <c r="AM644" s="1" t="s">
        <v>92</v>
      </c>
      <c r="AN644" s="1" t="b">
        <v>0</v>
      </c>
      <c r="AO644" s="10" t="s">
        <v>1822</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t="b">
        <v>1</v>
      </c>
      <c r="BI644" s="1" t="b">
        <v>0</v>
      </c>
      <c r="BJ644" s="1">
        <v>3</v>
      </c>
      <c r="BK644" s="1" t="s">
        <v>89</v>
      </c>
      <c r="BL644" s="1">
        <v>295</v>
      </c>
      <c r="BM644" s="1">
        <v>295</v>
      </c>
      <c r="BN644" s="1">
        <v>0</v>
      </c>
      <c r="BO644" s="1" t="b">
        <v>0</v>
      </c>
    </row>
    <row r="645" spans="1:67" ht="15.75" customHeight="1">
      <c r="A645" s="1">
        <v>643</v>
      </c>
      <c r="B645" s="1">
        <v>508</v>
      </c>
      <c r="C645" s="1">
        <v>186131</v>
      </c>
      <c r="D645" s="1" t="s">
        <v>1815</v>
      </c>
      <c r="E645" s="1" t="s">
        <v>1816</v>
      </c>
      <c r="F645" s="1" t="s">
        <v>1817</v>
      </c>
      <c r="G645" s="1" t="s">
        <v>1796</v>
      </c>
      <c r="H645" s="1" t="s">
        <v>1818</v>
      </c>
      <c r="I645" s="1" t="s">
        <v>538</v>
      </c>
      <c r="J645" s="1" t="s">
        <v>1797</v>
      </c>
      <c r="K645" s="8" t="s">
        <v>1819</v>
      </c>
      <c r="L645" s="1">
        <v>-74.659364999999994</v>
      </c>
      <c r="M645" s="1">
        <v>40.348731999999998</v>
      </c>
      <c r="N645" s="1">
        <v>-74.659364999999994</v>
      </c>
      <c r="O645" s="1">
        <v>40.348731999999998</v>
      </c>
      <c r="P645" s="1">
        <v>47140</v>
      </c>
      <c r="Q645" s="1">
        <v>66150</v>
      </c>
      <c r="R645" s="1">
        <v>66150</v>
      </c>
      <c r="S645" s="9">
        <v>67690</v>
      </c>
      <c r="T645" s="9">
        <v>67690</v>
      </c>
      <c r="U645" s="9" t="s">
        <v>244</v>
      </c>
      <c r="V645" s="9" t="s">
        <v>244</v>
      </c>
      <c r="W645" s="1">
        <v>2</v>
      </c>
      <c r="X645" s="1">
        <v>2</v>
      </c>
      <c r="Y645" s="1">
        <v>2</v>
      </c>
      <c r="Z645" s="1">
        <v>2</v>
      </c>
      <c r="AA645" s="1">
        <v>2</v>
      </c>
      <c r="AB645" s="1">
        <v>7</v>
      </c>
      <c r="AC645" s="1">
        <v>5400</v>
      </c>
      <c r="AD645" s="1" t="s">
        <v>123</v>
      </c>
      <c r="AE645" s="1" t="b">
        <v>0</v>
      </c>
      <c r="AF645" s="1" t="s">
        <v>245</v>
      </c>
      <c r="AG645" s="1" t="s">
        <v>89</v>
      </c>
      <c r="AH645" s="1" t="s">
        <v>90</v>
      </c>
      <c r="AI645" s="1" t="s">
        <v>405</v>
      </c>
      <c r="AJ645" s="1" t="s">
        <v>89</v>
      </c>
      <c r="AK645" s="1" t="s">
        <v>179</v>
      </c>
      <c r="AL645" s="1" t="s">
        <v>179</v>
      </c>
      <c r="AM645" s="1" t="s">
        <v>100</v>
      </c>
      <c r="AN645" s="1" t="b">
        <v>0</v>
      </c>
      <c r="AO645" s="10" t="s">
        <v>1823</v>
      </c>
      <c r="AP645" s="1">
        <v>0</v>
      </c>
      <c r="AQ645" s="1">
        <v>0</v>
      </c>
      <c r="AR645" s="1">
        <v>0</v>
      </c>
      <c r="AS645" s="1">
        <v>0</v>
      </c>
      <c r="AT645" s="1">
        <v>0</v>
      </c>
      <c r="AU645" s="1">
        <v>0</v>
      </c>
      <c r="AV645" s="1">
        <v>0</v>
      </c>
      <c r="AW645" s="1">
        <v>0</v>
      </c>
      <c r="AX645" s="1">
        <v>0</v>
      </c>
      <c r="AY645" s="1">
        <v>0</v>
      </c>
      <c r="AZ645" s="1">
        <v>0</v>
      </c>
      <c r="BA645" s="1">
        <v>0</v>
      </c>
      <c r="BB645" s="1">
        <v>0</v>
      </c>
      <c r="BC645" s="1">
        <v>0</v>
      </c>
      <c r="BD645" s="1">
        <v>0</v>
      </c>
      <c r="BE645" s="1">
        <v>0</v>
      </c>
      <c r="BF645" s="1">
        <v>0</v>
      </c>
      <c r="BG645" s="1">
        <v>0</v>
      </c>
      <c r="BH645" s="1" t="b">
        <v>0</v>
      </c>
      <c r="BI645" s="1" t="b">
        <v>0</v>
      </c>
      <c r="BJ645" s="1">
        <v>3</v>
      </c>
      <c r="BK645" s="1" t="s">
        <v>89</v>
      </c>
      <c r="BL645" s="1">
        <v>295</v>
      </c>
      <c r="BM645" s="1">
        <v>295</v>
      </c>
      <c r="BN645" s="1">
        <v>0</v>
      </c>
      <c r="BO645" s="1" t="b">
        <v>0</v>
      </c>
    </row>
    <row r="646" spans="1:67" ht="15.75" customHeight="1">
      <c r="A646" s="1">
        <v>644</v>
      </c>
      <c r="B646" s="1">
        <v>534</v>
      </c>
      <c r="C646" s="1">
        <v>184782</v>
      </c>
      <c r="D646" s="1" t="s">
        <v>1824</v>
      </c>
      <c r="E646" s="1" t="s">
        <v>1825</v>
      </c>
      <c r="F646" s="1" t="s">
        <v>1826</v>
      </c>
      <c r="G646" s="1" t="s">
        <v>1796</v>
      </c>
      <c r="H646" s="1">
        <v>8028</v>
      </c>
      <c r="I646" s="1" t="s">
        <v>538</v>
      </c>
      <c r="J646" s="1" t="s">
        <v>1797</v>
      </c>
      <c r="K646" s="8" t="s">
        <v>1827</v>
      </c>
      <c r="L646" s="1">
        <v>-75.117974000000004</v>
      </c>
      <c r="M646" s="1">
        <v>39.709767999999997</v>
      </c>
      <c r="N646" s="1">
        <v>-75.117974000000004</v>
      </c>
      <c r="O646" s="1">
        <v>39.709767999999997</v>
      </c>
      <c r="P646" s="1">
        <v>13422</v>
      </c>
      <c r="Q646" s="1">
        <v>31058</v>
      </c>
      <c r="R646" s="1">
        <v>39526</v>
      </c>
      <c r="S646" s="1">
        <v>30986</v>
      </c>
      <c r="T646" s="1">
        <v>39454</v>
      </c>
      <c r="U646" s="1">
        <v>20887</v>
      </c>
      <c r="V646" s="1">
        <v>29355</v>
      </c>
      <c r="W646" s="1">
        <v>2</v>
      </c>
      <c r="X646" s="1">
        <v>2</v>
      </c>
      <c r="Y646" s="1">
        <v>2</v>
      </c>
      <c r="Z646" s="1">
        <v>1</v>
      </c>
      <c r="AA646" s="1">
        <v>1</v>
      </c>
      <c r="AB646" s="1">
        <v>71</v>
      </c>
      <c r="AC646" s="1">
        <v>14345</v>
      </c>
      <c r="AD646" s="1" t="s">
        <v>73</v>
      </c>
      <c r="AE646" s="1" t="b">
        <v>0</v>
      </c>
      <c r="AF646" s="1" t="s">
        <v>1828</v>
      </c>
      <c r="AG646" s="1" t="s">
        <v>1829</v>
      </c>
      <c r="AH646" s="1" t="s">
        <v>76</v>
      </c>
      <c r="AI646" s="1" t="s">
        <v>675</v>
      </c>
      <c r="AJ646" s="1" t="s">
        <v>78</v>
      </c>
      <c r="AK646" s="1" t="s">
        <v>79</v>
      </c>
      <c r="AL646" s="1" t="s">
        <v>36</v>
      </c>
      <c r="AM646" s="1" t="s">
        <v>100</v>
      </c>
      <c r="AN646" s="1" t="b">
        <v>0</v>
      </c>
      <c r="AO646" s="10" t="s">
        <v>1830</v>
      </c>
      <c r="AP646" s="1">
        <v>0</v>
      </c>
      <c r="AQ646" s="1">
        <v>0</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v>
      </c>
      <c r="BH646" s="1" t="b">
        <v>0</v>
      </c>
      <c r="BI646" s="1" t="b">
        <v>0</v>
      </c>
      <c r="BJ646" s="1">
        <v>1</v>
      </c>
      <c r="BK646" s="1" t="s">
        <v>78</v>
      </c>
      <c r="BL646" s="1">
        <v>295</v>
      </c>
      <c r="BM646" s="1">
        <v>295</v>
      </c>
      <c r="BN646" s="1">
        <v>0</v>
      </c>
      <c r="BO646" s="1" t="b">
        <v>0</v>
      </c>
    </row>
    <row r="647" spans="1:67" ht="15.75" customHeight="1">
      <c r="A647" s="1">
        <v>645</v>
      </c>
      <c r="B647" s="1">
        <v>535</v>
      </c>
      <c r="C647" s="1">
        <v>186380</v>
      </c>
      <c r="D647" s="1" t="s">
        <v>1831</v>
      </c>
      <c r="E647" s="1" t="s">
        <v>1832</v>
      </c>
      <c r="F647" s="1" t="s">
        <v>1833</v>
      </c>
      <c r="G647" s="1" t="s">
        <v>1796</v>
      </c>
      <c r="H647" s="1" t="s">
        <v>1834</v>
      </c>
      <c r="I647" s="1" t="s">
        <v>538</v>
      </c>
      <c r="J647" s="1" t="s">
        <v>1797</v>
      </c>
      <c r="K647" s="8" t="s">
        <v>1835</v>
      </c>
      <c r="L647" s="1">
        <v>-74.446251000000004</v>
      </c>
      <c r="M647" s="1">
        <v>40.498769000000003</v>
      </c>
      <c r="N647" s="1">
        <v>-74.446251000000004</v>
      </c>
      <c r="O647" s="1">
        <v>40.498769000000003</v>
      </c>
      <c r="P647" s="1">
        <v>14638</v>
      </c>
      <c r="Q647" s="1">
        <v>31577</v>
      </c>
      <c r="R647" s="1">
        <v>47518</v>
      </c>
      <c r="S647" s="1">
        <v>37511</v>
      </c>
      <c r="T647" s="1">
        <v>53452</v>
      </c>
      <c r="U647" s="1">
        <v>19125</v>
      </c>
      <c r="V647" s="1">
        <v>35066</v>
      </c>
      <c r="W647" s="1">
        <v>2</v>
      </c>
      <c r="X647" s="1">
        <v>2</v>
      </c>
      <c r="Y647" s="1">
        <v>2</v>
      </c>
      <c r="Z647" s="1">
        <v>1</v>
      </c>
      <c r="AA647" s="1">
        <v>1</v>
      </c>
      <c r="AB647" s="1">
        <v>57</v>
      </c>
      <c r="AC647" s="1">
        <v>36168</v>
      </c>
      <c r="AD647" s="1" t="s">
        <v>73</v>
      </c>
      <c r="AE647" s="1" t="b">
        <v>1</v>
      </c>
      <c r="AF647" s="1" t="s">
        <v>1836</v>
      </c>
      <c r="AG647" s="9" t="s">
        <v>244</v>
      </c>
      <c r="AH647" s="1" t="s">
        <v>204</v>
      </c>
      <c r="AI647" s="1" t="s">
        <v>1837</v>
      </c>
      <c r="AJ647" s="1" t="s">
        <v>78</v>
      </c>
      <c r="AK647" s="1" t="s">
        <v>83</v>
      </c>
      <c r="AL647" s="1" t="s">
        <v>36</v>
      </c>
      <c r="AM647" s="1" t="s">
        <v>100</v>
      </c>
      <c r="AN647" s="1" t="b">
        <v>0</v>
      </c>
      <c r="AO647" s="10" t="s">
        <v>1838</v>
      </c>
      <c r="AP647" s="1">
        <v>0</v>
      </c>
      <c r="AQ647" s="1">
        <v>0</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0</v>
      </c>
      <c r="BH647" s="1" t="b">
        <v>0</v>
      </c>
      <c r="BI647" s="1" t="b">
        <v>1</v>
      </c>
      <c r="BJ647" s="1">
        <v>9</v>
      </c>
      <c r="BK647" s="1" t="s">
        <v>78</v>
      </c>
      <c r="BL647" s="1">
        <v>295</v>
      </c>
      <c r="BM647" s="1">
        <v>295</v>
      </c>
      <c r="BN647" s="1">
        <v>0</v>
      </c>
      <c r="BO647" s="1" t="b">
        <v>0</v>
      </c>
    </row>
    <row r="648" spans="1:67" ht="15.75" customHeight="1">
      <c r="A648" s="1">
        <v>646</v>
      </c>
      <c r="B648" s="1">
        <v>536</v>
      </c>
      <c r="C648" s="1">
        <v>186380</v>
      </c>
      <c r="D648" s="1" t="s">
        <v>1831</v>
      </c>
      <c r="E648" s="1" t="s">
        <v>1832</v>
      </c>
      <c r="F648" s="1" t="s">
        <v>1833</v>
      </c>
      <c r="G648" s="1" t="s">
        <v>1796</v>
      </c>
      <c r="H648" s="1" t="s">
        <v>1834</v>
      </c>
      <c r="I648" s="1" t="s">
        <v>538</v>
      </c>
      <c r="J648" s="1" t="s">
        <v>1797</v>
      </c>
      <c r="K648" s="8" t="s">
        <v>1835</v>
      </c>
      <c r="L648" s="1">
        <v>-74.446251000000004</v>
      </c>
      <c r="M648" s="1">
        <v>40.498769000000003</v>
      </c>
      <c r="N648" s="1">
        <v>-74.446251000000004</v>
      </c>
      <c r="O648" s="1">
        <v>40.498769000000003</v>
      </c>
      <c r="P648" s="1">
        <v>14638</v>
      </c>
      <c r="Q648" s="1">
        <v>31577</v>
      </c>
      <c r="R648" s="1">
        <v>47518</v>
      </c>
      <c r="S648" s="1">
        <v>37511</v>
      </c>
      <c r="T648" s="1">
        <v>53452</v>
      </c>
      <c r="U648" s="1">
        <v>19125</v>
      </c>
      <c r="V648" s="1">
        <v>35066</v>
      </c>
      <c r="W648" s="1">
        <v>2</v>
      </c>
      <c r="X648" s="1">
        <v>2</v>
      </c>
      <c r="Y648" s="1">
        <v>2</v>
      </c>
      <c r="Z648" s="1">
        <v>1</v>
      </c>
      <c r="AA648" s="1">
        <v>1</v>
      </c>
      <c r="AB648" s="1">
        <v>57</v>
      </c>
      <c r="AC648" s="1">
        <v>36168</v>
      </c>
      <c r="AD648" s="1" t="s">
        <v>73</v>
      </c>
      <c r="AE648" s="1" t="b">
        <v>1</v>
      </c>
      <c r="AF648" s="1" t="s">
        <v>1839</v>
      </c>
      <c r="AG648" s="9" t="s">
        <v>94</v>
      </c>
      <c r="AH648" s="1" t="s">
        <v>76</v>
      </c>
      <c r="AI648" s="1" t="s">
        <v>95</v>
      </c>
      <c r="AJ648" s="1" t="s">
        <v>94</v>
      </c>
      <c r="AK648" s="1" t="s">
        <v>79</v>
      </c>
      <c r="AL648" s="1" t="s">
        <v>36</v>
      </c>
      <c r="AM648" s="1" t="s">
        <v>96</v>
      </c>
      <c r="AN648" s="1" t="b">
        <v>0</v>
      </c>
      <c r="AO648" s="10" t="s">
        <v>1840</v>
      </c>
      <c r="AP648" s="1">
        <v>1</v>
      </c>
      <c r="AQ648" s="1">
        <v>0</v>
      </c>
      <c r="AR648" s="1">
        <v>0</v>
      </c>
      <c r="AS648" s="1">
        <v>0</v>
      </c>
      <c r="AT648" s="1">
        <v>0</v>
      </c>
      <c r="AU648" s="1">
        <v>0</v>
      </c>
      <c r="AV648" s="1">
        <v>0</v>
      </c>
      <c r="AW648" s="1">
        <v>0</v>
      </c>
      <c r="AX648" s="1">
        <v>0</v>
      </c>
      <c r="AY648" s="1">
        <v>1</v>
      </c>
      <c r="AZ648" s="1">
        <v>0</v>
      </c>
      <c r="BA648" s="1">
        <v>0</v>
      </c>
      <c r="BB648" s="1">
        <v>0</v>
      </c>
      <c r="BC648" s="1">
        <v>0</v>
      </c>
      <c r="BD648" s="1">
        <v>0</v>
      </c>
      <c r="BE648" s="1">
        <v>0</v>
      </c>
      <c r="BF648" s="1">
        <v>0</v>
      </c>
      <c r="BG648" s="1">
        <v>0</v>
      </c>
      <c r="BH648" s="1" t="b">
        <v>1</v>
      </c>
      <c r="BI648" s="1" t="b">
        <v>1</v>
      </c>
      <c r="BJ648" s="1">
        <v>9</v>
      </c>
      <c r="BK648" s="1" t="s">
        <v>94</v>
      </c>
      <c r="BL648" s="1">
        <v>295</v>
      </c>
      <c r="BM648" s="1">
        <v>295</v>
      </c>
      <c r="BN648" s="1">
        <v>0</v>
      </c>
      <c r="BO648" s="1" t="b">
        <v>0</v>
      </c>
    </row>
    <row r="649" spans="1:67" ht="15.75" customHeight="1">
      <c r="A649" s="1">
        <v>647</v>
      </c>
      <c r="B649" s="1">
        <v>537</v>
      </c>
      <c r="C649" s="1">
        <v>186380</v>
      </c>
      <c r="D649" s="1" t="s">
        <v>1831</v>
      </c>
      <c r="E649" s="1" t="s">
        <v>1832</v>
      </c>
      <c r="F649" s="1" t="s">
        <v>1833</v>
      </c>
      <c r="G649" s="1" t="s">
        <v>1796</v>
      </c>
      <c r="H649" s="1" t="s">
        <v>1834</v>
      </c>
      <c r="I649" s="1" t="s">
        <v>538</v>
      </c>
      <c r="J649" s="1" t="s">
        <v>1797</v>
      </c>
      <c r="K649" s="8" t="s">
        <v>1835</v>
      </c>
      <c r="L649" s="1">
        <v>-74.446251000000004</v>
      </c>
      <c r="M649" s="1">
        <v>40.498769000000003</v>
      </c>
      <c r="N649" s="1">
        <v>-74.446251000000004</v>
      </c>
      <c r="O649" s="1">
        <v>40.498769000000003</v>
      </c>
      <c r="P649" s="1">
        <v>14638</v>
      </c>
      <c r="Q649" s="1">
        <v>31577</v>
      </c>
      <c r="R649" s="1">
        <v>47518</v>
      </c>
      <c r="S649" s="1">
        <v>37511</v>
      </c>
      <c r="T649" s="1">
        <v>53452</v>
      </c>
      <c r="U649" s="1">
        <v>19125</v>
      </c>
      <c r="V649" s="1">
        <v>35066</v>
      </c>
      <c r="W649" s="1">
        <v>2</v>
      </c>
      <c r="X649" s="1">
        <v>2</v>
      </c>
      <c r="Y649" s="1">
        <v>2</v>
      </c>
      <c r="Z649" s="1">
        <v>1</v>
      </c>
      <c r="AA649" s="1">
        <v>1</v>
      </c>
      <c r="AB649" s="1">
        <v>57</v>
      </c>
      <c r="AC649" s="1">
        <v>36168</v>
      </c>
      <c r="AD649" s="1" t="s">
        <v>73</v>
      </c>
      <c r="AE649" s="1" t="b">
        <v>1</v>
      </c>
      <c r="AF649" s="1" t="s">
        <v>1836</v>
      </c>
      <c r="AG649" s="9" t="s">
        <v>244</v>
      </c>
      <c r="AH649" s="1" t="s">
        <v>204</v>
      </c>
      <c r="AI649" s="1" t="s">
        <v>292</v>
      </c>
      <c r="AJ649" s="1" t="s">
        <v>78</v>
      </c>
      <c r="AK649" s="1" t="s">
        <v>79</v>
      </c>
      <c r="AL649" s="1" t="s">
        <v>36</v>
      </c>
      <c r="AM649" s="1" t="s">
        <v>80</v>
      </c>
      <c r="AN649" s="1" t="b">
        <v>0</v>
      </c>
      <c r="AO649" s="10" t="s">
        <v>1841</v>
      </c>
      <c r="AP649" s="1">
        <v>0</v>
      </c>
      <c r="AQ649" s="1">
        <v>0</v>
      </c>
      <c r="AR649" s="1">
        <v>0</v>
      </c>
      <c r="AS649" s="1">
        <v>0</v>
      </c>
      <c r="AT649" s="1">
        <v>0</v>
      </c>
      <c r="AU649" s="1">
        <v>0</v>
      </c>
      <c r="AV649" s="1">
        <v>0</v>
      </c>
      <c r="AW649" s="1">
        <v>0</v>
      </c>
      <c r="AX649" s="1">
        <v>0</v>
      </c>
      <c r="AY649" s="1">
        <v>0</v>
      </c>
      <c r="AZ649" s="1">
        <v>0</v>
      </c>
      <c r="BA649" s="1">
        <v>0</v>
      </c>
      <c r="BB649" s="1">
        <v>0</v>
      </c>
      <c r="BC649" s="1">
        <v>0</v>
      </c>
      <c r="BD649" s="1">
        <v>0</v>
      </c>
      <c r="BE649" s="1">
        <v>0</v>
      </c>
      <c r="BF649" s="1">
        <v>0</v>
      </c>
      <c r="BG649" s="1">
        <v>0</v>
      </c>
      <c r="BH649" s="1" t="b">
        <v>1</v>
      </c>
      <c r="BI649" s="1" t="b">
        <v>1</v>
      </c>
      <c r="BJ649" s="1">
        <v>9</v>
      </c>
      <c r="BK649" s="1" t="s">
        <v>78</v>
      </c>
      <c r="BL649" s="1">
        <v>295</v>
      </c>
      <c r="BM649" s="1">
        <v>295</v>
      </c>
      <c r="BN649" s="1">
        <v>0</v>
      </c>
      <c r="BO649" s="1" t="b">
        <v>0</v>
      </c>
    </row>
    <row r="650" spans="1:67" ht="15.75" customHeight="1">
      <c r="A650" s="1">
        <v>648</v>
      </c>
      <c r="B650" s="1">
        <v>538</v>
      </c>
      <c r="C650" s="1">
        <v>186380</v>
      </c>
      <c r="D650" s="1" t="s">
        <v>1831</v>
      </c>
      <c r="E650" s="1" t="s">
        <v>1832</v>
      </c>
      <c r="F650" s="1" t="s">
        <v>1833</v>
      </c>
      <c r="G650" s="1" t="s">
        <v>1796</v>
      </c>
      <c r="H650" s="1" t="s">
        <v>1834</v>
      </c>
      <c r="I650" s="1" t="s">
        <v>538</v>
      </c>
      <c r="J650" s="1" t="s">
        <v>1797</v>
      </c>
      <c r="K650" s="8" t="s">
        <v>1835</v>
      </c>
      <c r="L650" s="1">
        <v>-74.446251000000004</v>
      </c>
      <c r="M650" s="1">
        <v>40.498769000000003</v>
      </c>
      <c r="N650" s="1">
        <v>-74.446251000000004</v>
      </c>
      <c r="O650" s="1">
        <v>40.498769000000003</v>
      </c>
      <c r="P650" s="1">
        <v>14638</v>
      </c>
      <c r="Q650" s="1">
        <v>31577</v>
      </c>
      <c r="R650" s="1">
        <v>47518</v>
      </c>
      <c r="S650" s="1">
        <v>37511</v>
      </c>
      <c r="T650" s="1">
        <v>53452</v>
      </c>
      <c r="U650" s="1">
        <v>19125</v>
      </c>
      <c r="V650" s="1">
        <v>35066</v>
      </c>
      <c r="W650" s="1">
        <v>2</v>
      </c>
      <c r="X650" s="1">
        <v>2</v>
      </c>
      <c r="Y650" s="1">
        <v>2</v>
      </c>
      <c r="Z650" s="1">
        <v>1</v>
      </c>
      <c r="AA650" s="1">
        <v>1</v>
      </c>
      <c r="AB650" s="1">
        <v>57</v>
      </c>
      <c r="AC650" s="1">
        <v>36168</v>
      </c>
      <c r="AD650" s="1" t="s">
        <v>73</v>
      </c>
      <c r="AE650" s="1" t="b">
        <v>1</v>
      </c>
      <c r="AF650" s="1" t="s">
        <v>1836</v>
      </c>
      <c r="AG650" s="9" t="s">
        <v>244</v>
      </c>
      <c r="AH650" s="1" t="s">
        <v>204</v>
      </c>
      <c r="AI650" s="1" t="s">
        <v>1842</v>
      </c>
      <c r="AJ650" s="1" t="s">
        <v>78</v>
      </c>
      <c r="AK650" s="1" t="s">
        <v>79</v>
      </c>
      <c r="AL650" s="1" t="s">
        <v>99</v>
      </c>
      <c r="AM650" s="1" t="s">
        <v>100</v>
      </c>
      <c r="AN650" s="1" t="b">
        <v>0</v>
      </c>
      <c r="AO650" s="10" t="s">
        <v>1843</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t="b">
        <v>0</v>
      </c>
      <c r="BI650" s="1" t="b">
        <v>1</v>
      </c>
      <c r="BJ650" s="1">
        <v>9</v>
      </c>
      <c r="BK650" s="1" t="s">
        <v>78</v>
      </c>
      <c r="BL650" s="1">
        <v>295</v>
      </c>
      <c r="BM650" s="1">
        <v>295</v>
      </c>
      <c r="BN650" s="1">
        <v>0</v>
      </c>
      <c r="BO650" s="1" t="b">
        <v>0</v>
      </c>
    </row>
    <row r="651" spans="1:6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9"/>
      <c r="AH651" s="1"/>
      <c r="AI651" s="12"/>
      <c r="AJ651" s="1"/>
      <c r="AK651" s="1"/>
      <c r="AL651" s="1"/>
      <c r="AM651" s="1"/>
      <c r="AN651" s="1"/>
      <c r="AO651" s="10"/>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ht="15.75" customHeight="1">
      <c r="A652" s="1">
        <v>650</v>
      </c>
      <c r="B652" s="1">
        <v>540</v>
      </c>
      <c r="C652" s="1">
        <v>186380</v>
      </c>
      <c r="D652" s="1" t="s">
        <v>1831</v>
      </c>
      <c r="E652" s="1" t="s">
        <v>1832</v>
      </c>
      <c r="F652" s="1" t="s">
        <v>1833</v>
      </c>
      <c r="G652" s="1" t="s">
        <v>1796</v>
      </c>
      <c r="H652" s="1" t="s">
        <v>1834</v>
      </c>
      <c r="I652" s="1" t="s">
        <v>538</v>
      </c>
      <c r="J652" s="1" t="s">
        <v>1797</v>
      </c>
      <c r="K652" s="8" t="s">
        <v>1835</v>
      </c>
      <c r="L652" s="1">
        <v>-74.446251000000004</v>
      </c>
      <c r="M652" s="1">
        <v>40.498769000000003</v>
      </c>
      <c r="N652" s="1">
        <v>-74.446251000000004</v>
      </c>
      <c r="O652" s="1">
        <v>40.498769000000003</v>
      </c>
      <c r="P652" s="1">
        <v>14638</v>
      </c>
      <c r="Q652" s="1">
        <v>31577</v>
      </c>
      <c r="R652" s="1">
        <v>47518</v>
      </c>
      <c r="S652" s="1">
        <v>37511</v>
      </c>
      <c r="T652" s="1">
        <v>53452</v>
      </c>
      <c r="U652" s="1">
        <v>19125</v>
      </c>
      <c r="V652" s="1">
        <v>35066</v>
      </c>
      <c r="W652" s="1">
        <v>2</v>
      </c>
      <c r="X652" s="1">
        <v>2</v>
      </c>
      <c r="Y652" s="1">
        <v>2</v>
      </c>
      <c r="Z652" s="1">
        <v>1</v>
      </c>
      <c r="AA652" s="1">
        <v>1</v>
      </c>
      <c r="AB652" s="1">
        <v>57</v>
      </c>
      <c r="AC652" s="1">
        <v>36168</v>
      </c>
      <c r="AD652" s="1" t="s">
        <v>73</v>
      </c>
      <c r="AE652" s="1" t="b">
        <v>1</v>
      </c>
      <c r="AF652" s="1" t="s">
        <v>1836</v>
      </c>
      <c r="AG652" s="9" t="s">
        <v>244</v>
      </c>
      <c r="AH652" s="1" t="s">
        <v>204</v>
      </c>
      <c r="AI652" s="1" t="s">
        <v>1844</v>
      </c>
      <c r="AJ652" s="1" t="s">
        <v>78</v>
      </c>
      <c r="AK652" s="1" t="s">
        <v>179</v>
      </c>
      <c r="AL652" s="1" t="s">
        <v>179</v>
      </c>
      <c r="AM652" s="1" t="s">
        <v>100</v>
      </c>
      <c r="AN652" s="1" t="b">
        <v>0</v>
      </c>
      <c r="AO652" s="10" t="s">
        <v>1845</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t="b">
        <v>0</v>
      </c>
      <c r="BI652" s="1" t="b">
        <v>1</v>
      </c>
      <c r="BJ652" s="1">
        <v>9</v>
      </c>
      <c r="BK652" s="1" t="s">
        <v>78</v>
      </c>
      <c r="BL652" s="1">
        <v>295</v>
      </c>
      <c r="BM652" s="1">
        <v>295</v>
      </c>
      <c r="BN652" s="1">
        <v>0</v>
      </c>
      <c r="BO652" s="1" t="b">
        <v>0</v>
      </c>
    </row>
    <row r="653" spans="1:67" ht="15.75" customHeight="1">
      <c r="A653" s="1">
        <v>651</v>
      </c>
      <c r="B653" s="1">
        <v>541</v>
      </c>
      <c r="C653" s="1">
        <v>186380</v>
      </c>
      <c r="D653" s="1" t="s">
        <v>1831</v>
      </c>
      <c r="E653" s="1" t="s">
        <v>1832</v>
      </c>
      <c r="F653" s="1" t="s">
        <v>1833</v>
      </c>
      <c r="G653" s="1" t="s">
        <v>1796</v>
      </c>
      <c r="H653" s="1" t="s">
        <v>1834</v>
      </c>
      <c r="I653" s="1" t="s">
        <v>538</v>
      </c>
      <c r="J653" s="1" t="s">
        <v>1797</v>
      </c>
      <c r="K653" s="8" t="s">
        <v>1835</v>
      </c>
      <c r="L653" s="1">
        <v>-74.446251000000004</v>
      </c>
      <c r="M653" s="1">
        <v>40.498769000000003</v>
      </c>
      <c r="N653" s="1">
        <v>-74.446251000000004</v>
      </c>
      <c r="O653" s="1">
        <v>40.498769000000003</v>
      </c>
      <c r="P653" s="1">
        <v>14638</v>
      </c>
      <c r="Q653" s="1">
        <v>31577</v>
      </c>
      <c r="R653" s="1">
        <v>47518</v>
      </c>
      <c r="S653" s="1">
        <v>37511</v>
      </c>
      <c r="T653" s="1">
        <v>53452</v>
      </c>
      <c r="U653" s="1">
        <v>19125</v>
      </c>
      <c r="V653" s="1">
        <v>35066</v>
      </c>
      <c r="W653" s="1">
        <v>2</v>
      </c>
      <c r="X653" s="1">
        <v>2</v>
      </c>
      <c r="Y653" s="1">
        <v>2</v>
      </c>
      <c r="Z653" s="1">
        <v>1</v>
      </c>
      <c r="AA653" s="1">
        <v>1</v>
      </c>
      <c r="AB653" s="1">
        <v>57</v>
      </c>
      <c r="AC653" s="1">
        <v>36168</v>
      </c>
      <c r="AD653" s="1" t="s">
        <v>73</v>
      </c>
      <c r="AE653" s="1" t="b">
        <v>1</v>
      </c>
      <c r="AF653" s="1" t="s">
        <v>1839</v>
      </c>
      <c r="AG653" s="9" t="s">
        <v>94</v>
      </c>
      <c r="AH653" s="1" t="s">
        <v>76</v>
      </c>
      <c r="AI653" s="1" t="s">
        <v>1846</v>
      </c>
      <c r="AJ653" s="1" t="s">
        <v>78</v>
      </c>
      <c r="AK653" s="1" t="s">
        <v>83</v>
      </c>
      <c r="AL653" s="9" t="s">
        <v>115</v>
      </c>
      <c r="AM653" s="1" t="s">
        <v>100</v>
      </c>
      <c r="AN653" s="1" t="b">
        <v>0</v>
      </c>
      <c r="AO653" s="21" t="s">
        <v>1847</v>
      </c>
      <c r="AP653" s="1">
        <v>0</v>
      </c>
      <c r="AQ653" s="1">
        <v>0</v>
      </c>
      <c r="AR653" s="1">
        <v>0</v>
      </c>
      <c r="AS653" s="1">
        <v>0</v>
      </c>
      <c r="AT653" s="1">
        <v>0</v>
      </c>
      <c r="AU653" s="1">
        <v>0</v>
      </c>
      <c r="AV653" s="1">
        <v>0</v>
      </c>
      <c r="AW653" s="1">
        <v>0</v>
      </c>
      <c r="AX653" s="1">
        <v>0</v>
      </c>
      <c r="AY653" s="1">
        <v>0</v>
      </c>
      <c r="AZ653" s="1">
        <v>0</v>
      </c>
      <c r="BA653" s="1">
        <v>0</v>
      </c>
      <c r="BB653" s="1">
        <v>0</v>
      </c>
      <c r="BC653" s="1">
        <v>0</v>
      </c>
      <c r="BD653" s="1">
        <v>0</v>
      </c>
      <c r="BE653" s="1">
        <v>0</v>
      </c>
      <c r="BF653" s="1">
        <v>0</v>
      </c>
      <c r="BG653" s="1">
        <v>0</v>
      </c>
      <c r="BH653" s="1" t="b">
        <v>0</v>
      </c>
      <c r="BI653" s="1" t="b">
        <v>1</v>
      </c>
      <c r="BJ653" s="1">
        <v>9</v>
      </c>
      <c r="BK653" s="1" t="s">
        <v>78</v>
      </c>
      <c r="BL653" s="1">
        <v>295</v>
      </c>
      <c r="BM653" s="1">
        <v>295</v>
      </c>
      <c r="BN653" s="1">
        <v>0</v>
      </c>
      <c r="BO653" s="1" t="b">
        <v>0</v>
      </c>
    </row>
    <row r="654" spans="1:67" ht="15.75" customHeight="1">
      <c r="A654" s="1">
        <v>652</v>
      </c>
      <c r="B654" s="1">
        <v>542</v>
      </c>
      <c r="C654" s="1">
        <v>186380</v>
      </c>
      <c r="D654" s="1" t="s">
        <v>1831</v>
      </c>
      <c r="E654" s="1" t="s">
        <v>1832</v>
      </c>
      <c r="F654" s="1" t="s">
        <v>1833</v>
      </c>
      <c r="G654" s="1" t="s">
        <v>1796</v>
      </c>
      <c r="H654" s="1" t="s">
        <v>1834</v>
      </c>
      <c r="I654" s="1" t="s">
        <v>538</v>
      </c>
      <c r="J654" s="1" t="s">
        <v>1797</v>
      </c>
      <c r="K654" s="8" t="s">
        <v>1835</v>
      </c>
      <c r="L654" s="1">
        <v>-74.446251000000004</v>
      </c>
      <c r="M654" s="1">
        <v>40.498769000000003</v>
      </c>
      <c r="N654" s="1">
        <v>-74.446251000000004</v>
      </c>
      <c r="O654" s="1">
        <v>40.498769000000003</v>
      </c>
      <c r="P654" s="1">
        <v>14638</v>
      </c>
      <c r="Q654" s="1">
        <v>31577</v>
      </c>
      <c r="R654" s="1">
        <v>47518</v>
      </c>
      <c r="S654" s="1">
        <v>37511</v>
      </c>
      <c r="T654" s="1">
        <v>53452</v>
      </c>
      <c r="U654" s="1">
        <v>19125</v>
      </c>
      <c r="V654" s="1">
        <v>35066</v>
      </c>
      <c r="W654" s="1">
        <v>2</v>
      </c>
      <c r="X654" s="1">
        <v>2</v>
      </c>
      <c r="Y654" s="1">
        <v>2</v>
      </c>
      <c r="Z654" s="1">
        <v>1</v>
      </c>
      <c r="AA654" s="1">
        <v>1</v>
      </c>
      <c r="AB654" s="1">
        <v>57</v>
      </c>
      <c r="AC654" s="1">
        <v>36168</v>
      </c>
      <c r="AD654" s="1" t="s">
        <v>73</v>
      </c>
      <c r="AE654" s="1" t="b">
        <v>1</v>
      </c>
      <c r="AF654" s="1" t="s">
        <v>1839</v>
      </c>
      <c r="AG654" s="9" t="s">
        <v>94</v>
      </c>
      <c r="AH654" s="1" t="s">
        <v>76</v>
      </c>
      <c r="AI654" s="1" t="s">
        <v>194</v>
      </c>
      <c r="AJ654" s="1" t="s">
        <v>94</v>
      </c>
      <c r="AK654" s="1" t="s">
        <v>83</v>
      </c>
      <c r="AL654" s="1" t="s">
        <v>36</v>
      </c>
      <c r="AM654" s="1" t="s">
        <v>96</v>
      </c>
      <c r="AN654" s="1" t="b">
        <v>0</v>
      </c>
      <c r="AO654" s="10" t="s">
        <v>1848</v>
      </c>
      <c r="AP654" s="1">
        <v>1</v>
      </c>
      <c r="AQ654" s="1">
        <v>0</v>
      </c>
      <c r="AR654" s="1">
        <v>0</v>
      </c>
      <c r="AS654" s="1">
        <v>0</v>
      </c>
      <c r="AT654" s="1">
        <v>0</v>
      </c>
      <c r="AU654" s="1">
        <v>0</v>
      </c>
      <c r="AV654" s="1">
        <v>0</v>
      </c>
      <c r="AW654" s="1">
        <v>0</v>
      </c>
      <c r="AX654" s="1">
        <v>0</v>
      </c>
      <c r="AY654" s="1">
        <v>1</v>
      </c>
      <c r="AZ654" s="1">
        <v>0</v>
      </c>
      <c r="BA654" s="1">
        <v>0</v>
      </c>
      <c r="BB654" s="1">
        <v>0</v>
      </c>
      <c r="BC654" s="1">
        <v>0</v>
      </c>
      <c r="BD654" s="1">
        <v>0</v>
      </c>
      <c r="BE654" s="1">
        <v>0</v>
      </c>
      <c r="BF654" s="1">
        <v>0</v>
      </c>
      <c r="BG654" s="1">
        <v>0</v>
      </c>
      <c r="BH654" s="1" t="b">
        <v>1</v>
      </c>
      <c r="BI654" s="1" t="b">
        <v>1</v>
      </c>
      <c r="BJ654" s="1">
        <v>9</v>
      </c>
      <c r="BK654" s="1" t="s">
        <v>94</v>
      </c>
      <c r="BL654" s="1">
        <v>295</v>
      </c>
      <c r="BM654" s="1">
        <v>295</v>
      </c>
      <c r="BN654" s="1">
        <v>0</v>
      </c>
      <c r="BO654" s="1" t="b">
        <v>0</v>
      </c>
    </row>
    <row r="655" spans="1:67" ht="15.75" customHeight="1">
      <c r="A655" s="1">
        <v>653</v>
      </c>
      <c r="B655" s="1">
        <v>543</v>
      </c>
      <c r="C655" s="1">
        <v>186380</v>
      </c>
      <c r="D655" s="1" t="s">
        <v>1831</v>
      </c>
      <c r="E655" s="1" t="s">
        <v>1832</v>
      </c>
      <c r="F655" s="1" t="s">
        <v>1833</v>
      </c>
      <c r="G655" s="1" t="s">
        <v>1796</v>
      </c>
      <c r="H655" s="1" t="s">
        <v>1834</v>
      </c>
      <c r="I655" s="1" t="s">
        <v>538</v>
      </c>
      <c r="J655" s="1" t="s">
        <v>1797</v>
      </c>
      <c r="K655" s="8" t="s">
        <v>1835</v>
      </c>
      <c r="L655" s="1">
        <v>-74.446251000000004</v>
      </c>
      <c r="M655" s="1">
        <v>40.498769000000003</v>
      </c>
      <c r="N655" s="1">
        <v>-74.446251000000004</v>
      </c>
      <c r="O655" s="1">
        <v>40.498769000000003</v>
      </c>
      <c r="P655" s="1">
        <v>14638</v>
      </c>
      <c r="Q655" s="1">
        <v>31577</v>
      </c>
      <c r="R655" s="1">
        <v>47518</v>
      </c>
      <c r="S655" s="1">
        <v>37511</v>
      </c>
      <c r="T655" s="1">
        <v>53452</v>
      </c>
      <c r="U655" s="1">
        <v>19125</v>
      </c>
      <c r="V655" s="1">
        <v>35066</v>
      </c>
      <c r="W655" s="1">
        <v>2</v>
      </c>
      <c r="X655" s="1">
        <v>2</v>
      </c>
      <c r="Y655" s="1">
        <v>2</v>
      </c>
      <c r="Z655" s="1">
        <v>1</v>
      </c>
      <c r="AA655" s="1">
        <v>1</v>
      </c>
      <c r="AB655" s="1">
        <v>57</v>
      </c>
      <c r="AC655" s="1">
        <v>36168</v>
      </c>
      <c r="AD655" s="1" t="s">
        <v>73</v>
      </c>
      <c r="AE655" s="1" t="b">
        <v>1</v>
      </c>
      <c r="AF655" s="1" t="s">
        <v>1836</v>
      </c>
      <c r="AG655" s="9" t="s">
        <v>244</v>
      </c>
      <c r="AH655" s="1" t="s">
        <v>204</v>
      </c>
      <c r="AI655" s="1" t="s">
        <v>1849</v>
      </c>
      <c r="AJ655" s="1" t="s">
        <v>78</v>
      </c>
      <c r="AK655" s="1" t="s">
        <v>83</v>
      </c>
      <c r="AL655" s="1" t="s">
        <v>36</v>
      </c>
      <c r="AM655" s="1" t="s">
        <v>100</v>
      </c>
      <c r="AN655" s="1" t="b">
        <v>0</v>
      </c>
      <c r="AO655" s="10" t="s">
        <v>1850</v>
      </c>
      <c r="AP655" s="1">
        <v>0</v>
      </c>
      <c r="AQ655" s="1">
        <v>0</v>
      </c>
      <c r="AR655" s="1">
        <v>0</v>
      </c>
      <c r="AS655" s="1">
        <v>0</v>
      </c>
      <c r="AT655" s="1">
        <v>0</v>
      </c>
      <c r="AU655" s="1">
        <v>0</v>
      </c>
      <c r="AV655" s="1">
        <v>0</v>
      </c>
      <c r="AW655" s="1">
        <v>0</v>
      </c>
      <c r="AX655" s="1">
        <v>0</v>
      </c>
      <c r="AY655" s="1">
        <v>0</v>
      </c>
      <c r="AZ655" s="1">
        <v>0</v>
      </c>
      <c r="BA655" s="1">
        <v>0</v>
      </c>
      <c r="BB655" s="1">
        <v>0</v>
      </c>
      <c r="BC655" s="1">
        <v>0</v>
      </c>
      <c r="BD655" s="1">
        <v>0</v>
      </c>
      <c r="BE655" s="1">
        <v>0</v>
      </c>
      <c r="BF655" s="1">
        <v>0</v>
      </c>
      <c r="BG655" s="1">
        <v>0</v>
      </c>
      <c r="BH655" s="1" t="b">
        <v>0</v>
      </c>
      <c r="BI655" s="1" t="b">
        <v>1</v>
      </c>
      <c r="BJ655" s="1">
        <v>9</v>
      </c>
      <c r="BK655" s="1" t="s">
        <v>78</v>
      </c>
      <c r="BL655" s="1">
        <v>295</v>
      </c>
      <c r="BM655" s="1">
        <v>295</v>
      </c>
      <c r="BN655" s="1">
        <v>0</v>
      </c>
      <c r="BO655" s="1" t="b">
        <v>0</v>
      </c>
    </row>
    <row r="656" spans="1:67" ht="15.75" customHeight="1">
      <c r="A656" s="1">
        <v>654</v>
      </c>
      <c r="B656" s="1">
        <v>931</v>
      </c>
      <c r="C656" s="1">
        <v>187985</v>
      </c>
      <c r="D656" s="1" t="s">
        <v>1851</v>
      </c>
      <c r="E656" s="1" t="s">
        <v>1852</v>
      </c>
      <c r="F656" s="1" t="s">
        <v>1853</v>
      </c>
      <c r="G656" s="1" t="s">
        <v>1854</v>
      </c>
      <c r="H656" s="1">
        <v>87106</v>
      </c>
      <c r="I656" s="1" t="s">
        <v>167</v>
      </c>
      <c r="J656" s="1" t="s">
        <v>168</v>
      </c>
      <c r="K656" s="8" t="s">
        <v>1855</v>
      </c>
      <c r="L656" s="1">
        <v>-106.620155</v>
      </c>
      <c r="M656" s="1">
        <v>35.083868000000002</v>
      </c>
      <c r="N656" s="1">
        <v>-106.620155</v>
      </c>
      <c r="O656" s="1">
        <v>35.083868000000002</v>
      </c>
      <c r="P656" s="1">
        <v>7448</v>
      </c>
      <c r="Q656" s="1">
        <v>22146</v>
      </c>
      <c r="R656" s="1">
        <v>36736</v>
      </c>
      <c r="S656" s="1">
        <v>23468</v>
      </c>
      <c r="T656" s="1">
        <v>38058</v>
      </c>
      <c r="U656" s="1">
        <v>12484</v>
      </c>
      <c r="V656" s="1">
        <v>27074</v>
      </c>
      <c r="W656" s="1">
        <v>2</v>
      </c>
      <c r="X656" s="1">
        <v>2</v>
      </c>
      <c r="Y656" s="1">
        <v>6</v>
      </c>
      <c r="Z656" s="1">
        <v>1</v>
      </c>
      <c r="AA656" s="1">
        <v>1</v>
      </c>
      <c r="AB656" s="1">
        <v>58</v>
      </c>
      <c r="AC656" s="1">
        <v>21023</v>
      </c>
      <c r="AD656" s="1" t="s">
        <v>73</v>
      </c>
      <c r="AE656" s="1" t="b">
        <v>0</v>
      </c>
      <c r="AF656" s="1" t="s">
        <v>566</v>
      </c>
      <c r="AG656" s="1" t="s">
        <v>89</v>
      </c>
      <c r="AH656" s="1" t="s">
        <v>90</v>
      </c>
      <c r="AI656" s="1" t="s">
        <v>258</v>
      </c>
      <c r="AJ656" s="1" t="s">
        <v>89</v>
      </c>
      <c r="AK656" s="1" t="s">
        <v>83</v>
      </c>
      <c r="AL656" s="9" t="s">
        <v>110</v>
      </c>
      <c r="AM656" s="1" t="s">
        <v>100</v>
      </c>
      <c r="AN656" s="1" t="b">
        <v>0</v>
      </c>
      <c r="AO656" s="10" t="s">
        <v>1856</v>
      </c>
      <c r="AP656" s="1">
        <v>0</v>
      </c>
      <c r="AQ656" s="1">
        <v>0</v>
      </c>
      <c r="AR656" s="1">
        <v>0</v>
      </c>
      <c r="AS656" s="1">
        <v>0</v>
      </c>
      <c r="AT656" s="1">
        <v>0</v>
      </c>
      <c r="AU656" s="1">
        <v>0</v>
      </c>
      <c r="AV656" s="1">
        <v>0</v>
      </c>
      <c r="AW656" s="1">
        <v>0</v>
      </c>
      <c r="AX656" s="1">
        <v>0</v>
      </c>
      <c r="AY656" s="1">
        <v>0</v>
      </c>
      <c r="AZ656" s="1">
        <v>0</v>
      </c>
      <c r="BA656" s="1">
        <v>0</v>
      </c>
      <c r="BB656" s="1">
        <v>0</v>
      </c>
      <c r="BC656" s="1">
        <v>0</v>
      </c>
      <c r="BD656" s="1">
        <v>0</v>
      </c>
      <c r="BE656" s="1">
        <v>0</v>
      </c>
      <c r="BF656" s="1">
        <v>0</v>
      </c>
      <c r="BG656" s="1">
        <v>0</v>
      </c>
      <c r="BH656" s="1" t="b">
        <v>0</v>
      </c>
      <c r="BI656" s="1" t="b">
        <v>0</v>
      </c>
      <c r="BJ656" s="1">
        <v>10</v>
      </c>
      <c r="BK656" s="1" t="s">
        <v>89</v>
      </c>
      <c r="BL656" s="1">
        <v>210</v>
      </c>
      <c r="BM656" s="1">
        <v>210</v>
      </c>
      <c r="BN656" s="1">
        <v>0</v>
      </c>
      <c r="BO656" s="1" t="b">
        <v>0</v>
      </c>
    </row>
    <row r="657" spans="1:67" ht="15.75" customHeight="1">
      <c r="A657" s="1">
        <v>655</v>
      </c>
      <c r="B657" s="1">
        <v>932</v>
      </c>
      <c r="C657" s="1">
        <v>187985</v>
      </c>
      <c r="D657" s="1" t="s">
        <v>1851</v>
      </c>
      <c r="E657" s="1" t="s">
        <v>1852</v>
      </c>
      <c r="F657" s="1" t="s">
        <v>1853</v>
      </c>
      <c r="G657" s="1" t="s">
        <v>1854</v>
      </c>
      <c r="H657" s="1">
        <v>87106</v>
      </c>
      <c r="I657" s="1" t="s">
        <v>167</v>
      </c>
      <c r="J657" s="1" t="s">
        <v>168</v>
      </c>
      <c r="K657" s="8" t="s">
        <v>1855</v>
      </c>
      <c r="L657" s="1">
        <v>-106.620155</v>
      </c>
      <c r="M657" s="1">
        <v>35.083868000000002</v>
      </c>
      <c r="N657" s="1">
        <v>-106.620155</v>
      </c>
      <c r="O657" s="1">
        <v>35.083868000000002</v>
      </c>
      <c r="P657" s="1">
        <v>7448</v>
      </c>
      <c r="Q657" s="1">
        <v>22146</v>
      </c>
      <c r="R657" s="1">
        <v>36736</v>
      </c>
      <c r="S657" s="1">
        <v>23468</v>
      </c>
      <c r="T657" s="1">
        <v>38058</v>
      </c>
      <c r="U657" s="1">
        <v>12484</v>
      </c>
      <c r="V657" s="1">
        <v>27074</v>
      </c>
      <c r="W657" s="1">
        <v>2</v>
      </c>
      <c r="X657" s="1">
        <v>2</v>
      </c>
      <c r="Y657" s="1">
        <v>6</v>
      </c>
      <c r="Z657" s="1">
        <v>1</v>
      </c>
      <c r="AA657" s="1">
        <v>1</v>
      </c>
      <c r="AB657" s="1">
        <v>58</v>
      </c>
      <c r="AC657" s="1">
        <v>21023</v>
      </c>
      <c r="AD657" s="1" t="s">
        <v>73</v>
      </c>
      <c r="AE657" s="1" t="b">
        <v>0</v>
      </c>
      <c r="AF657" s="1" t="s">
        <v>566</v>
      </c>
      <c r="AG657" s="1" t="s">
        <v>89</v>
      </c>
      <c r="AH657" s="1" t="s">
        <v>90</v>
      </c>
      <c r="AI657" s="1" t="s">
        <v>1857</v>
      </c>
      <c r="AJ657" s="1" t="s">
        <v>78</v>
      </c>
      <c r="AK657" s="1" t="s">
        <v>83</v>
      </c>
      <c r="AL657" s="12" t="s">
        <v>115</v>
      </c>
      <c r="AM657" s="1" t="s">
        <v>100</v>
      </c>
      <c r="AN657" s="1" t="b">
        <v>0</v>
      </c>
      <c r="AO657" s="10" t="s">
        <v>1858</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t="b">
        <v>0</v>
      </c>
      <c r="BI657" s="1" t="b">
        <v>0</v>
      </c>
      <c r="BJ657" s="1">
        <v>10</v>
      </c>
      <c r="BK657" s="1" t="s">
        <v>78</v>
      </c>
      <c r="BL657" s="1">
        <v>210</v>
      </c>
      <c r="BM657" s="1">
        <v>210</v>
      </c>
      <c r="BN657" s="1">
        <v>0</v>
      </c>
      <c r="BO657" s="1" t="b">
        <v>0</v>
      </c>
    </row>
    <row r="658" spans="1:67" ht="15.75" customHeight="1">
      <c r="A658" s="1">
        <v>656</v>
      </c>
      <c r="B658" s="1">
        <v>933</v>
      </c>
      <c r="C658" s="1">
        <v>187985</v>
      </c>
      <c r="D658" s="1" t="s">
        <v>1851</v>
      </c>
      <c r="E658" s="1" t="s">
        <v>1852</v>
      </c>
      <c r="F658" s="1" t="s">
        <v>1853</v>
      </c>
      <c r="G658" s="1" t="s">
        <v>1854</v>
      </c>
      <c r="H658" s="1">
        <v>87106</v>
      </c>
      <c r="I658" s="1" t="s">
        <v>167</v>
      </c>
      <c r="J658" s="1" t="s">
        <v>168</v>
      </c>
      <c r="K658" s="8" t="s">
        <v>1855</v>
      </c>
      <c r="L658" s="1">
        <v>-106.620155</v>
      </c>
      <c r="M658" s="1">
        <v>35.083868000000002</v>
      </c>
      <c r="N658" s="1">
        <v>-106.620155</v>
      </c>
      <c r="O658" s="1">
        <v>35.083868000000002</v>
      </c>
      <c r="P658" s="1">
        <v>7448</v>
      </c>
      <c r="Q658" s="1">
        <v>22146</v>
      </c>
      <c r="R658" s="1">
        <v>36736</v>
      </c>
      <c r="S658" s="1">
        <v>23468</v>
      </c>
      <c r="T658" s="1">
        <v>38058</v>
      </c>
      <c r="U658" s="1">
        <v>12484</v>
      </c>
      <c r="V658" s="1">
        <v>27074</v>
      </c>
      <c r="W658" s="1">
        <v>2</v>
      </c>
      <c r="X658" s="1">
        <v>2</v>
      </c>
      <c r="Y658" s="1">
        <v>6</v>
      </c>
      <c r="Z658" s="1">
        <v>1</v>
      </c>
      <c r="AA658" s="1">
        <v>1</v>
      </c>
      <c r="AB658" s="1">
        <v>58</v>
      </c>
      <c r="AC658" s="1">
        <v>21023</v>
      </c>
      <c r="AD658" s="1" t="s">
        <v>73</v>
      </c>
      <c r="AE658" s="1" t="b">
        <v>0</v>
      </c>
      <c r="AF658" s="1" t="s">
        <v>566</v>
      </c>
      <c r="AG658" s="1" t="s">
        <v>89</v>
      </c>
      <c r="AH658" s="1" t="s">
        <v>90</v>
      </c>
      <c r="AI658" s="1" t="s">
        <v>172</v>
      </c>
      <c r="AJ658" s="1" t="s">
        <v>89</v>
      </c>
      <c r="AK658" s="1" t="s">
        <v>79</v>
      </c>
      <c r="AL658" s="1" t="s">
        <v>36</v>
      </c>
      <c r="AM658" s="1" t="s">
        <v>92</v>
      </c>
      <c r="AN658" s="1" t="b">
        <v>0</v>
      </c>
      <c r="AO658" s="10" t="s">
        <v>1859</v>
      </c>
      <c r="AP658" s="1">
        <v>0</v>
      </c>
      <c r="AQ658" s="1">
        <v>0</v>
      </c>
      <c r="AR658" s="1">
        <v>0</v>
      </c>
      <c r="AS658" s="1">
        <v>0</v>
      </c>
      <c r="AT658" s="1">
        <v>0</v>
      </c>
      <c r="AU658" s="1">
        <v>0</v>
      </c>
      <c r="AV658" s="1">
        <v>0</v>
      </c>
      <c r="AW658" s="1">
        <v>0</v>
      </c>
      <c r="AX658" s="1">
        <v>0</v>
      </c>
      <c r="AY658" s="1">
        <v>0</v>
      </c>
      <c r="AZ658" s="1">
        <v>0</v>
      </c>
      <c r="BA658" s="1">
        <v>0</v>
      </c>
      <c r="BB658" s="1">
        <v>0</v>
      </c>
      <c r="BC658" s="1">
        <v>0</v>
      </c>
      <c r="BD658" s="1">
        <v>0</v>
      </c>
      <c r="BE658" s="1">
        <v>0</v>
      </c>
      <c r="BF658" s="1">
        <v>0</v>
      </c>
      <c r="BG658" s="1">
        <v>0</v>
      </c>
      <c r="BH658" s="1" t="b">
        <v>1</v>
      </c>
      <c r="BI658" s="1" t="b">
        <v>0</v>
      </c>
      <c r="BJ658" s="1">
        <v>10</v>
      </c>
      <c r="BK658" s="1" t="s">
        <v>89</v>
      </c>
      <c r="BL658" s="1">
        <v>210</v>
      </c>
      <c r="BM658" s="1">
        <v>210</v>
      </c>
      <c r="BN658" s="1">
        <v>0</v>
      </c>
      <c r="BO658" s="1" t="b">
        <v>0</v>
      </c>
    </row>
    <row r="659" spans="1:67" ht="15.75" customHeight="1">
      <c r="A659" s="1">
        <v>657</v>
      </c>
      <c r="B659" s="1">
        <v>934</v>
      </c>
      <c r="C659" s="1">
        <v>187985</v>
      </c>
      <c r="D659" s="1" t="s">
        <v>1851</v>
      </c>
      <c r="E659" s="1" t="s">
        <v>1852</v>
      </c>
      <c r="F659" s="1" t="s">
        <v>1853</v>
      </c>
      <c r="G659" s="1" t="s">
        <v>1854</v>
      </c>
      <c r="H659" s="1">
        <v>87106</v>
      </c>
      <c r="I659" s="1" t="s">
        <v>167</v>
      </c>
      <c r="J659" s="1" t="s">
        <v>168</v>
      </c>
      <c r="K659" s="8" t="s">
        <v>1855</v>
      </c>
      <c r="L659" s="1">
        <v>-106.620155</v>
      </c>
      <c r="M659" s="1">
        <v>35.083868000000002</v>
      </c>
      <c r="N659" s="1">
        <v>-106.620155</v>
      </c>
      <c r="O659" s="1">
        <v>35.083868000000002</v>
      </c>
      <c r="P659" s="1">
        <v>7448</v>
      </c>
      <c r="Q659" s="1">
        <v>22146</v>
      </c>
      <c r="R659" s="1">
        <v>36736</v>
      </c>
      <c r="S659" s="1">
        <v>23468</v>
      </c>
      <c r="T659" s="1">
        <v>38058</v>
      </c>
      <c r="U659" s="1">
        <v>12484</v>
      </c>
      <c r="V659" s="1">
        <v>27074</v>
      </c>
      <c r="W659" s="1">
        <v>2</v>
      </c>
      <c r="X659" s="1">
        <v>2</v>
      </c>
      <c r="Y659" s="1">
        <v>6</v>
      </c>
      <c r="Z659" s="1">
        <v>1</v>
      </c>
      <c r="AA659" s="1">
        <v>1</v>
      </c>
      <c r="AB659" s="1">
        <v>58</v>
      </c>
      <c r="AC659" s="1">
        <v>21023</v>
      </c>
      <c r="AD659" s="1" t="s">
        <v>73</v>
      </c>
      <c r="AE659" s="1" t="b">
        <v>0</v>
      </c>
      <c r="AF659" s="1" t="s">
        <v>566</v>
      </c>
      <c r="AG659" s="1" t="s">
        <v>75</v>
      </c>
      <c r="AH659" s="1" t="s">
        <v>90</v>
      </c>
      <c r="AI659" s="1" t="s">
        <v>839</v>
      </c>
      <c r="AJ659" s="1" t="s">
        <v>78</v>
      </c>
      <c r="AK659" s="1" t="s">
        <v>79</v>
      </c>
      <c r="AL659" s="1" t="s">
        <v>36</v>
      </c>
      <c r="AM659" s="1" t="s">
        <v>80</v>
      </c>
      <c r="AN659" s="1" t="b">
        <v>0</v>
      </c>
      <c r="AO659" s="10" t="s">
        <v>1860</v>
      </c>
      <c r="AP659" s="1">
        <v>0</v>
      </c>
      <c r="AQ659" s="1">
        <v>0</v>
      </c>
      <c r="AR659" s="1">
        <v>0</v>
      </c>
      <c r="AS659" s="1">
        <v>3</v>
      </c>
      <c r="AT659" s="1">
        <v>0</v>
      </c>
      <c r="AU659" s="1">
        <v>0</v>
      </c>
      <c r="AV659" s="1">
        <v>0</v>
      </c>
      <c r="AW659" s="1">
        <v>0</v>
      </c>
      <c r="AX659" s="1">
        <v>0</v>
      </c>
      <c r="AY659" s="1">
        <v>0</v>
      </c>
      <c r="AZ659" s="1">
        <v>0</v>
      </c>
      <c r="BA659" s="1">
        <v>0</v>
      </c>
      <c r="BB659" s="1">
        <v>1</v>
      </c>
      <c r="BC659" s="1">
        <v>0</v>
      </c>
      <c r="BD659" s="1">
        <v>0</v>
      </c>
      <c r="BE659" s="1">
        <v>0</v>
      </c>
      <c r="BF659" s="1">
        <v>0</v>
      </c>
      <c r="BG659" s="1">
        <v>2</v>
      </c>
      <c r="BH659" s="1" t="b">
        <v>1</v>
      </c>
      <c r="BI659" s="1" t="b">
        <v>0</v>
      </c>
      <c r="BJ659" s="1">
        <v>10</v>
      </c>
      <c r="BK659" s="1" t="s">
        <v>78</v>
      </c>
      <c r="BL659" s="1">
        <v>210</v>
      </c>
      <c r="BM659" s="1">
        <v>210</v>
      </c>
      <c r="BN659" s="1">
        <v>3</v>
      </c>
      <c r="BO659" s="1" t="b">
        <v>1</v>
      </c>
    </row>
    <row r="660" spans="1:67" ht="15.75" customHeight="1">
      <c r="A660" s="1">
        <v>658</v>
      </c>
      <c r="B660" s="1">
        <v>935</v>
      </c>
      <c r="C660" s="1">
        <v>187985</v>
      </c>
      <c r="D660" s="1" t="s">
        <v>1851</v>
      </c>
      <c r="E660" s="1" t="s">
        <v>1852</v>
      </c>
      <c r="F660" s="1" t="s">
        <v>1853</v>
      </c>
      <c r="G660" s="1" t="s">
        <v>1854</v>
      </c>
      <c r="H660" s="1">
        <v>87106</v>
      </c>
      <c r="I660" s="1" t="s">
        <v>167</v>
      </c>
      <c r="J660" s="1" t="s">
        <v>168</v>
      </c>
      <c r="K660" s="8" t="s">
        <v>1855</v>
      </c>
      <c r="L660" s="1">
        <v>-106.620155</v>
      </c>
      <c r="M660" s="1">
        <v>35.083868000000002</v>
      </c>
      <c r="N660" s="1">
        <v>-106.620155</v>
      </c>
      <c r="O660" s="1">
        <v>35.083868000000002</v>
      </c>
      <c r="P660" s="1">
        <v>7448</v>
      </c>
      <c r="Q660" s="1">
        <v>22146</v>
      </c>
      <c r="R660" s="1">
        <v>36736</v>
      </c>
      <c r="S660" s="1">
        <v>23468</v>
      </c>
      <c r="T660" s="1">
        <v>38058</v>
      </c>
      <c r="U660" s="1">
        <v>12484</v>
      </c>
      <c r="V660" s="1">
        <v>27074</v>
      </c>
      <c r="W660" s="1">
        <v>2</v>
      </c>
      <c r="X660" s="1">
        <v>2</v>
      </c>
      <c r="Y660" s="1">
        <v>6</v>
      </c>
      <c r="Z660" s="1">
        <v>1</v>
      </c>
      <c r="AA660" s="1">
        <v>1</v>
      </c>
      <c r="AB660" s="1">
        <v>58</v>
      </c>
      <c r="AC660" s="1">
        <v>21023</v>
      </c>
      <c r="AD660" s="1" t="s">
        <v>73</v>
      </c>
      <c r="AE660" s="1" t="b">
        <v>0</v>
      </c>
      <c r="AF660" s="1" t="s">
        <v>566</v>
      </c>
      <c r="AG660" s="1" t="s">
        <v>94</v>
      </c>
      <c r="AH660" s="1" t="s">
        <v>90</v>
      </c>
      <c r="AI660" s="1" t="s">
        <v>95</v>
      </c>
      <c r="AJ660" s="1" t="s">
        <v>94</v>
      </c>
      <c r="AK660" s="1" t="s">
        <v>79</v>
      </c>
      <c r="AL660" s="1" t="s">
        <v>36</v>
      </c>
      <c r="AM660" s="1" t="s">
        <v>96</v>
      </c>
      <c r="AN660" s="1" t="b">
        <v>0</v>
      </c>
      <c r="AO660" s="10" t="s">
        <v>1861</v>
      </c>
      <c r="AP660" s="1">
        <v>0</v>
      </c>
      <c r="AQ660" s="1">
        <v>0</v>
      </c>
      <c r="AR660" s="1">
        <v>0</v>
      </c>
      <c r="AS660" s="1">
        <v>0</v>
      </c>
      <c r="AT660" s="1">
        <v>0</v>
      </c>
      <c r="AU660" s="1">
        <v>0</v>
      </c>
      <c r="AV660" s="1">
        <v>0</v>
      </c>
      <c r="AW660" s="1">
        <v>0</v>
      </c>
      <c r="AX660" s="1">
        <v>0</v>
      </c>
      <c r="AY660" s="1">
        <v>0</v>
      </c>
      <c r="AZ660" s="1">
        <v>0</v>
      </c>
      <c r="BA660" s="1">
        <v>0</v>
      </c>
      <c r="BB660" s="1">
        <v>0</v>
      </c>
      <c r="BC660" s="1">
        <v>0</v>
      </c>
      <c r="BD660" s="1">
        <v>0</v>
      </c>
      <c r="BE660" s="1">
        <v>0</v>
      </c>
      <c r="BF660" s="1">
        <v>0</v>
      </c>
      <c r="BG660" s="1">
        <v>0</v>
      </c>
      <c r="BH660" s="1" t="b">
        <v>1</v>
      </c>
      <c r="BI660" s="1" t="b">
        <v>0</v>
      </c>
      <c r="BJ660" s="1">
        <v>10</v>
      </c>
      <c r="BK660" s="1" t="s">
        <v>94</v>
      </c>
      <c r="BL660" s="1">
        <v>210</v>
      </c>
      <c r="BM660" s="1">
        <v>210</v>
      </c>
      <c r="BN660" s="1">
        <v>0</v>
      </c>
      <c r="BO660" s="1" t="b">
        <v>0</v>
      </c>
    </row>
    <row r="661" spans="1:6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5"/>
      <c r="AH661" s="1"/>
      <c r="AI661" s="1"/>
      <c r="AJ661" s="1"/>
      <c r="AK661" s="1"/>
      <c r="AL661" s="1"/>
      <c r="AM661" s="1"/>
      <c r="AN661" s="1"/>
      <c r="AO661" s="26"/>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5"/>
      <c r="AH662" s="1"/>
      <c r="AI662" s="1"/>
      <c r="AJ662" s="1"/>
      <c r="AK662" s="1"/>
      <c r="AL662" s="1"/>
      <c r="AM662" s="1"/>
      <c r="AN662" s="1"/>
      <c r="AO662" s="26"/>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5"/>
      <c r="AH663" s="1"/>
      <c r="AI663" s="1"/>
      <c r="AJ663" s="1"/>
      <c r="AK663" s="1"/>
      <c r="AL663" s="1"/>
      <c r="AM663" s="1"/>
      <c r="AN663" s="1"/>
      <c r="AO663" s="26"/>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5"/>
      <c r="AH664" s="1"/>
      <c r="AI664" s="1"/>
      <c r="AJ664" s="1"/>
      <c r="AK664" s="1"/>
      <c r="AL664" s="1"/>
      <c r="AM664" s="1"/>
      <c r="AN664" s="1"/>
      <c r="AO664" s="26"/>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5"/>
      <c r="AH665" s="1"/>
      <c r="AI665" s="1"/>
      <c r="AJ665" s="1"/>
      <c r="AK665" s="1"/>
      <c r="AL665" s="1"/>
      <c r="AM665" s="1"/>
      <c r="AN665" s="1"/>
      <c r="AO665" s="26"/>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ht="15.75" customHeight="1">
      <c r="A666" s="1">
        <v>664</v>
      </c>
      <c r="B666" s="1">
        <v>926</v>
      </c>
      <c r="C666" s="1">
        <v>182281</v>
      </c>
      <c r="D666" s="1" t="s">
        <v>1862</v>
      </c>
      <c r="E666" s="1" t="s">
        <v>1863</v>
      </c>
      <c r="F666" s="1" t="s">
        <v>1864</v>
      </c>
      <c r="G666" s="1" t="s">
        <v>1865</v>
      </c>
      <c r="H666" s="1">
        <v>89154</v>
      </c>
      <c r="I666" s="1" t="s">
        <v>167</v>
      </c>
      <c r="J666" s="1" t="s">
        <v>168</v>
      </c>
      <c r="K666" s="8" t="s">
        <v>1866</v>
      </c>
      <c r="L666" s="1">
        <v>-115.141153</v>
      </c>
      <c r="M666" s="1">
        <v>36.106994</v>
      </c>
      <c r="N666" s="1">
        <v>-115.141153</v>
      </c>
      <c r="O666" s="1">
        <v>36.106994</v>
      </c>
      <c r="P666" s="1">
        <v>7665</v>
      </c>
      <c r="Q666" s="1">
        <v>23451</v>
      </c>
      <c r="R666" s="1">
        <v>37639</v>
      </c>
      <c r="S666" s="1">
        <v>24005</v>
      </c>
      <c r="T666" s="1">
        <v>38193</v>
      </c>
      <c r="U666" s="1">
        <v>14719</v>
      </c>
      <c r="V666" s="1">
        <v>28907</v>
      </c>
      <c r="W666" s="1">
        <v>2</v>
      </c>
      <c r="X666" s="1">
        <v>2</v>
      </c>
      <c r="Y666" s="1">
        <v>8</v>
      </c>
      <c r="Z666" s="1">
        <v>1</v>
      </c>
      <c r="AA666" s="1">
        <v>1</v>
      </c>
      <c r="AB666" s="1">
        <v>83</v>
      </c>
      <c r="AC666" s="1">
        <v>24714</v>
      </c>
      <c r="AD666" s="1" t="s">
        <v>73</v>
      </c>
      <c r="AE666" s="1" t="b">
        <v>0</v>
      </c>
      <c r="AF666" s="1" t="s">
        <v>1867</v>
      </c>
      <c r="AG666" s="1" t="s">
        <v>89</v>
      </c>
      <c r="AH666" s="1" t="s">
        <v>159</v>
      </c>
      <c r="AI666" s="1" t="s">
        <v>146</v>
      </c>
      <c r="AJ666" s="1" t="s">
        <v>94</v>
      </c>
      <c r="AK666" s="1" t="s">
        <v>83</v>
      </c>
      <c r="AL666" s="1" t="s">
        <v>36</v>
      </c>
      <c r="AM666" s="1" t="s">
        <v>96</v>
      </c>
      <c r="AN666" s="1" t="b">
        <v>0</v>
      </c>
      <c r="AO666" s="10" t="s">
        <v>1868</v>
      </c>
      <c r="AP666" s="1">
        <v>0</v>
      </c>
      <c r="AQ666" s="1">
        <v>0</v>
      </c>
      <c r="AR666" s="1">
        <v>0</v>
      </c>
      <c r="AS666" s="1">
        <v>0</v>
      </c>
      <c r="AT666" s="1">
        <v>0</v>
      </c>
      <c r="AU666" s="1">
        <v>0</v>
      </c>
      <c r="AV666" s="1">
        <v>0</v>
      </c>
      <c r="AW666" s="1">
        <v>0</v>
      </c>
      <c r="AX666" s="1">
        <v>0</v>
      </c>
      <c r="AY666" s="1">
        <v>0</v>
      </c>
      <c r="AZ666" s="1">
        <v>0</v>
      </c>
      <c r="BA666" s="1">
        <v>0</v>
      </c>
      <c r="BB666" s="1">
        <v>0</v>
      </c>
      <c r="BC666" s="1">
        <v>0</v>
      </c>
      <c r="BD666" s="1">
        <v>0</v>
      </c>
      <c r="BE666" s="1">
        <v>0</v>
      </c>
      <c r="BF666" s="1">
        <v>0</v>
      </c>
      <c r="BG666" s="1">
        <v>0</v>
      </c>
      <c r="BH666" s="1" t="b">
        <v>1</v>
      </c>
      <c r="BI666" s="1" t="b">
        <v>1</v>
      </c>
      <c r="BJ666" s="1">
        <v>5</v>
      </c>
      <c r="BK666" s="1" t="s">
        <v>94</v>
      </c>
      <c r="BL666" s="1">
        <v>210</v>
      </c>
      <c r="BM666" s="1">
        <v>210</v>
      </c>
      <c r="BN666" s="1">
        <v>0</v>
      </c>
      <c r="BO666" s="1" t="b">
        <v>0</v>
      </c>
    </row>
    <row r="667" spans="1:67" ht="15.75" customHeight="1">
      <c r="A667" s="1">
        <v>665</v>
      </c>
      <c r="B667" s="1">
        <v>927</v>
      </c>
      <c r="C667" s="1">
        <v>182281</v>
      </c>
      <c r="D667" s="1" t="s">
        <v>1862</v>
      </c>
      <c r="E667" s="1" t="s">
        <v>1863</v>
      </c>
      <c r="F667" s="1" t="s">
        <v>1864</v>
      </c>
      <c r="G667" s="1" t="s">
        <v>1865</v>
      </c>
      <c r="H667" s="1">
        <v>89154</v>
      </c>
      <c r="I667" s="1" t="s">
        <v>167</v>
      </c>
      <c r="J667" s="1" t="s">
        <v>168</v>
      </c>
      <c r="K667" s="8" t="s">
        <v>1866</v>
      </c>
      <c r="L667" s="1">
        <v>-115.141153</v>
      </c>
      <c r="M667" s="1">
        <v>36.106994</v>
      </c>
      <c r="N667" s="1">
        <v>-115.141153</v>
      </c>
      <c r="O667" s="1">
        <v>36.106994</v>
      </c>
      <c r="P667" s="1">
        <v>7665</v>
      </c>
      <c r="Q667" s="1">
        <v>23451</v>
      </c>
      <c r="R667" s="1">
        <v>37639</v>
      </c>
      <c r="S667" s="1">
        <v>24005</v>
      </c>
      <c r="T667" s="1">
        <v>38193</v>
      </c>
      <c r="U667" s="1">
        <v>14719</v>
      </c>
      <c r="V667" s="1">
        <v>28907</v>
      </c>
      <c r="W667" s="1">
        <v>2</v>
      </c>
      <c r="X667" s="1">
        <v>2</v>
      </c>
      <c r="Y667" s="1">
        <v>8</v>
      </c>
      <c r="Z667" s="1">
        <v>1</v>
      </c>
      <c r="AA667" s="1">
        <v>1</v>
      </c>
      <c r="AB667" s="1">
        <v>83</v>
      </c>
      <c r="AC667" s="1">
        <v>24714</v>
      </c>
      <c r="AD667" s="1" t="s">
        <v>73</v>
      </c>
      <c r="AE667" s="1" t="b">
        <v>0</v>
      </c>
      <c r="AF667" s="1" t="s">
        <v>1867</v>
      </c>
      <c r="AG667" s="1" t="s">
        <v>89</v>
      </c>
      <c r="AH667" s="1" t="s">
        <v>159</v>
      </c>
      <c r="AI667" s="1" t="s">
        <v>172</v>
      </c>
      <c r="AJ667" s="1" t="s">
        <v>89</v>
      </c>
      <c r="AK667" s="1" t="s">
        <v>79</v>
      </c>
      <c r="AL667" s="1" t="s">
        <v>36</v>
      </c>
      <c r="AM667" s="1" t="s">
        <v>92</v>
      </c>
      <c r="AN667" s="1" t="b">
        <v>0</v>
      </c>
      <c r="AO667" s="10" t="s">
        <v>1869</v>
      </c>
      <c r="AP667" s="1">
        <v>1</v>
      </c>
      <c r="AQ667" s="1">
        <v>0</v>
      </c>
      <c r="AR667" s="1">
        <v>0</v>
      </c>
      <c r="AS667" s="1">
        <v>0</v>
      </c>
      <c r="AT667" s="1">
        <v>0</v>
      </c>
      <c r="AU667" s="1">
        <v>0</v>
      </c>
      <c r="AV667" s="1">
        <v>0</v>
      </c>
      <c r="AW667" s="1">
        <v>0</v>
      </c>
      <c r="AX667" s="1">
        <v>0</v>
      </c>
      <c r="AY667" s="1">
        <v>0</v>
      </c>
      <c r="AZ667" s="1">
        <v>0</v>
      </c>
      <c r="BA667" s="1">
        <v>0</v>
      </c>
      <c r="BB667" s="1">
        <v>0</v>
      </c>
      <c r="BC667" s="1">
        <v>0</v>
      </c>
      <c r="BD667" s="1">
        <v>1</v>
      </c>
      <c r="BE667" s="1">
        <v>0</v>
      </c>
      <c r="BF667" s="1">
        <v>0</v>
      </c>
      <c r="BG667" s="1">
        <v>0</v>
      </c>
      <c r="BH667" s="1" t="b">
        <v>1</v>
      </c>
      <c r="BI667" s="1" t="b">
        <v>1</v>
      </c>
      <c r="BJ667" s="1">
        <v>5</v>
      </c>
      <c r="BK667" s="1" t="s">
        <v>89</v>
      </c>
      <c r="BL667" s="1">
        <v>210</v>
      </c>
      <c r="BM667" s="1">
        <v>210</v>
      </c>
      <c r="BN667" s="1">
        <v>0</v>
      </c>
      <c r="BO667" s="1" t="b">
        <v>0</v>
      </c>
    </row>
    <row r="668" spans="1:67" ht="15.75" customHeight="1">
      <c r="A668" s="1">
        <v>666</v>
      </c>
      <c r="B668" s="1">
        <v>928</v>
      </c>
      <c r="C668" s="1">
        <v>182281</v>
      </c>
      <c r="D668" s="1" t="s">
        <v>1862</v>
      </c>
      <c r="E668" s="1" t="s">
        <v>1863</v>
      </c>
      <c r="F668" s="1" t="s">
        <v>1864</v>
      </c>
      <c r="G668" s="1" t="s">
        <v>1865</v>
      </c>
      <c r="H668" s="1">
        <v>89154</v>
      </c>
      <c r="I668" s="1" t="s">
        <v>167</v>
      </c>
      <c r="J668" s="1" t="s">
        <v>168</v>
      </c>
      <c r="K668" s="8" t="s">
        <v>1866</v>
      </c>
      <c r="L668" s="1">
        <v>-115.141153</v>
      </c>
      <c r="M668" s="1">
        <v>36.106994</v>
      </c>
      <c r="N668" s="1">
        <v>-115.141153</v>
      </c>
      <c r="O668" s="1">
        <v>36.106994</v>
      </c>
      <c r="P668" s="1">
        <v>7665</v>
      </c>
      <c r="Q668" s="1">
        <v>23451</v>
      </c>
      <c r="R668" s="1">
        <v>37639</v>
      </c>
      <c r="S668" s="1">
        <v>24005</v>
      </c>
      <c r="T668" s="1">
        <v>38193</v>
      </c>
      <c r="U668" s="1">
        <v>14719</v>
      </c>
      <c r="V668" s="1">
        <v>28907</v>
      </c>
      <c r="W668" s="1">
        <v>2</v>
      </c>
      <c r="X668" s="1">
        <v>2</v>
      </c>
      <c r="Y668" s="1">
        <v>8</v>
      </c>
      <c r="Z668" s="1">
        <v>1</v>
      </c>
      <c r="AA668" s="1">
        <v>1</v>
      </c>
      <c r="AB668" s="1">
        <v>83</v>
      </c>
      <c r="AC668" s="1">
        <v>24714</v>
      </c>
      <c r="AD668" s="1" t="s">
        <v>73</v>
      </c>
      <c r="AE668" s="1" t="b">
        <v>0</v>
      </c>
      <c r="AF668" s="1" t="s">
        <v>1867</v>
      </c>
      <c r="AG668" s="1" t="s">
        <v>89</v>
      </c>
      <c r="AH668" s="1" t="s">
        <v>159</v>
      </c>
      <c r="AI668" s="1" t="s">
        <v>1870</v>
      </c>
      <c r="AJ668" s="1" t="s">
        <v>109</v>
      </c>
      <c r="AK668" s="1" t="s">
        <v>79</v>
      </c>
      <c r="AL668" s="1" t="s">
        <v>99</v>
      </c>
      <c r="AM668" s="1" t="s">
        <v>100</v>
      </c>
      <c r="AN668" s="1" t="b">
        <v>0</v>
      </c>
      <c r="AO668" s="10" t="s">
        <v>1871</v>
      </c>
      <c r="AP668" s="1">
        <v>1</v>
      </c>
      <c r="AQ668" s="1">
        <v>0</v>
      </c>
      <c r="AR668" s="1">
        <v>0</v>
      </c>
      <c r="AS668" s="1">
        <v>0</v>
      </c>
      <c r="AT668" s="1">
        <v>0</v>
      </c>
      <c r="AU668" s="1">
        <v>0</v>
      </c>
      <c r="AV668" s="1">
        <v>0</v>
      </c>
      <c r="AW668" s="1">
        <v>0</v>
      </c>
      <c r="AX668" s="1">
        <v>0</v>
      </c>
      <c r="AY668" s="1">
        <v>0</v>
      </c>
      <c r="AZ668" s="1">
        <v>0</v>
      </c>
      <c r="BA668" s="1">
        <v>0</v>
      </c>
      <c r="BB668" s="1">
        <v>0</v>
      </c>
      <c r="BC668" s="1">
        <v>0</v>
      </c>
      <c r="BD668" s="1">
        <v>1</v>
      </c>
      <c r="BE668" s="1">
        <v>0</v>
      </c>
      <c r="BF668" s="1">
        <v>0</v>
      </c>
      <c r="BG668" s="1">
        <v>0</v>
      </c>
      <c r="BH668" s="1" t="b">
        <v>0</v>
      </c>
      <c r="BI668" s="1" t="b">
        <v>1</v>
      </c>
      <c r="BJ668" s="1">
        <v>5</v>
      </c>
      <c r="BK668" s="1" t="s">
        <v>109</v>
      </c>
      <c r="BL668" s="1">
        <v>210</v>
      </c>
      <c r="BM668" s="1">
        <v>210</v>
      </c>
      <c r="BN668" s="1">
        <v>0</v>
      </c>
      <c r="BO668" s="1" t="b">
        <v>0</v>
      </c>
    </row>
    <row r="669" spans="1:67" ht="15.75" customHeight="1">
      <c r="A669" s="1">
        <v>667</v>
      </c>
      <c r="B669" s="1">
        <v>929</v>
      </c>
      <c r="C669" s="1">
        <v>182281</v>
      </c>
      <c r="D669" s="1" t="s">
        <v>1862</v>
      </c>
      <c r="E669" s="1" t="s">
        <v>1863</v>
      </c>
      <c r="F669" s="1" t="s">
        <v>1864</v>
      </c>
      <c r="G669" s="1" t="s">
        <v>1865</v>
      </c>
      <c r="H669" s="1">
        <v>89154</v>
      </c>
      <c r="I669" s="1" t="s">
        <v>167</v>
      </c>
      <c r="J669" s="1" t="s">
        <v>168</v>
      </c>
      <c r="K669" s="8" t="s">
        <v>1866</v>
      </c>
      <c r="L669" s="1">
        <v>-115.141153</v>
      </c>
      <c r="M669" s="1">
        <v>36.106994</v>
      </c>
      <c r="N669" s="1">
        <v>-115.141153</v>
      </c>
      <c r="O669" s="1">
        <v>36.106994</v>
      </c>
      <c r="P669" s="1">
        <v>7665</v>
      </c>
      <c r="Q669" s="1">
        <v>23451</v>
      </c>
      <c r="R669" s="1">
        <v>37639</v>
      </c>
      <c r="S669" s="1">
        <v>24005</v>
      </c>
      <c r="T669" s="1">
        <v>38193</v>
      </c>
      <c r="U669" s="1">
        <v>14719</v>
      </c>
      <c r="V669" s="1">
        <v>28907</v>
      </c>
      <c r="W669" s="1">
        <v>2</v>
      </c>
      <c r="X669" s="1">
        <v>2</v>
      </c>
      <c r="Y669" s="1">
        <v>8</v>
      </c>
      <c r="Z669" s="1">
        <v>1</v>
      </c>
      <c r="AA669" s="1">
        <v>1</v>
      </c>
      <c r="AB669" s="1">
        <v>83</v>
      </c>
      <c r="AC669" s="1">
        <v>24714</v>
      </c>
      <c r="AD669" s="1" t="s">
        <v>73</v>
      </c>
      <c r="AE669" s="1" t="b">
        <v>0</v>
      </c>
      <c r="AF669" s="1" t="s">
        <v>1867</v>
      </c>
      <c r="AG669" s="1" t="s">
        <v>89</v>
      </c>
      <c r="AH669" s="1" t="s">
        <v>159</v>
      </c>
      <c r="AI669" s="1" t="s">
        <v>532</v>
      </c>
      <c r="AJ669" s="1" t="s">
        <v>89</v>
      </c>
      <c r="AK669" s="1" t="s">
        <v>83</v>
      </c>
      <c r="AL669" s="9" t="s">
        <v>110</v>
      </c>
      <c r="AM669" s="1" t="s">
        <v>100</v>
      </c>
      <c r="AN669" s="1" t="b">
        <v>0</v>
      </c>
      <c r="AO669" s="10" t="s">
        <v>1872</v>
      </c>
      <c r="AP669" s="1">
        <v>0</v>
      </c>
      <c r="AQ669" s="1">
        <v>0</v>
      </c>
      <c r="AR669" s="1">
        <v>0</v>
      </c>
      <c r="AS669" s="1">
        <v>0</v>
      </c>
      <c r="AT669" s="1">
        <v>0</v>
      </c>
      <c r="AU669" s="1">
        <v>0</v>
      </c>
      <c r="AV669" s="1">
        <v>0</v>
      </c>
      <c r="AW669" s="1">
        <v>0</v>
      </c>
      <c r="AX669" s="1">
        <v>0</v>
      </c>
      <c r="AY669" s="1">
        <v>0</v>
      </c>
      <c r="AZ669" s="1">
        <v>0</v>
      </c>
      <c r="BA669" s="1">
        <v>0</v>
      </c>
      <c r="BB669" s="1">
        <v>0</v>
      </c>
      <c r="BC669" s="1">
        <v>0</v>
      </c>
      <c r="BD669" s="1">
        <v>0</v>
      </c>
      <c r="BE669" s="1">
        <v>0</v>
      </c>
      <c r="BF669" s="1">
        <v>0</v>
      </c>
      <c r="BG669" s="1">
        <v>0</v>
      </c>
      <c r="BH669" s="1" t="b">
        <v>0</v>
      </c>
      <c r="BI669" s="1" t="b">
        <v>1</v>
      </c>
      <c r="BJ669" s="1">
        <v>5</v>
      </c>
      <c r="BK669" s="1" t="s">
        <v>89</v>
      </c>
      <c r="BL669" s="1">
        <v>210</v>
      </c>
      <c r="BM669" s="1">
        <v>210</v>
      </c>
      <c r="BN669" s="1">
        <v>0</v>
      </c>
      <c r="BO669" s="1" t="b">
        <v>0</v>
      </c>
    </row>
    <row r="670" spans="1:67" ht="15.75" customHeight="1">
      <c r="A670" s="1">
        <v>668</v>
      </c>
      <c r="B670" s="1">
        <v>930</v>
      </c>
      <c r="C670" s="1">
        <v>182281</v>
      </c>
      <c r="D670" s="1" t="s">
        <v>1862</v>
      </c>
      <c r="E670" s="1" t="s">
        <v>1863</v>
      </c>
      <c r="F670" s="1" t="s">
        <v>1864</v>
      </c>
      <c r="G670" s="1" t="s">
        <v>1865</v>
      </c>
      <c r="H670" s="1">
        <v>89154</v>
      </c>
      <c r="I670" s="1" t="s">
        <v>167</v>
      </c>
      <c r="J670" s="1" t="s">
        <v>168</v>
      </c>
      <c r="K670" s="8" t="s">
        <v>1866</v>
      </c>
      <c r="L670" s="1">
        <v>-115.141153</v>
      </c>
      <c r="M670" s="1">
        <v>36.106994</v>
      </c>
      <c r="N670" s="1">
        <v>-115.141153</v>
      </c>
      <c r="O670" s="1">
        <v>36.106994</v>
      </c>
      <c r="P670" s="1">
        <v>7665</v>
      </c>
      <c r="Q670" s="1">
        <v>23451</v>
      </c>
      <c r="R670" s="1">
        <v>37639</v>
      </c>
      <c r="S670" s="1">
        <v>24005</v>
      </c>
      <c r="T670" s="1">
        <v>38193</v>
      </c>
      <c r="U670" s="1">
        <v>14719</v>
      </c>
      <c r="V670" s="1">
        <v>28907</v>
      </c>
      <c r="W670" s="1">
        <v>2</v>
      </c>
      <c r="X670" s="1">
        <v>2</v>
      </c>
      <c r="Y670" s="1">
        <v>8</v>
      </c>
      <c r="Z670" s="1">
        <v>1</v>
      </c>
      <c r="AA670" s="1">
        <v>1</v>
      </c>
      <c r="AB670" s="1">
        <v>83</v>
      </c>
      <c r="AC670" s="1">
        <v>24714</v>
      </c>
      <c r="AD670" s="1" t="s">
        <v>73</v>
      </c>
      <c r="AE670" s="1" t="b">
        <v>0</v>
      </c>
      <c r="AF670" s="1" t="s">
        <v>1867</v>
      </c>
      <c r="AG670" s="1" t="s">
        <v>89</v>
      </c>
      <c r="AH670" s="1" t="s">
        <v>159</v>
      </c>
      <c r="AI670" s="1" t="s">
        <v>1873</v>
      </c>
      <c r="AJ670" s="1" t="s">
        <v>109</v>
      </c>
      <c r="AK670" s="1" t="s">
        <v>83</v>
      </c>
      <c r="AL670" s="1" t="s">
        <v>36</v>
      </c>
      <c r="AM670" s="1" t="s">
        <v>144</v>
      </c>
      <c r="AN670" s="1" t="b">
        <v>0</v>
      </c>
      <c r="AO670" s="10" t="s">
        <v>1874</v>
      </c>
      <c r="AP670" s="1">
        <v>0</v>
      </c>
      <c r="AQ670" s="1">
        <v>0</v>
      </c>
      <c r="AR670" s="1">
        <v>0</v>
      </c>
      <c r="AS670" s="1">
        <v>0</v>
      </c>
      <c r="AT670" s="1">
        <v>0</v>
      </c>
      <c r="AU670" s="1">
        <v>0</v>
      </c>
      <c r="AV670" s="1">
        <v>0</v>
      </c>
      <c r="AW670" s="1">
        <v>0</v>
      </c>
      <c r="AX670" s="1">
        <v>0</v>
      </c>
      <c r="AY670" s="1">
        <v>0</v>
      </c>
      <c r="AZ670" s="1">
        <v>0</v>
      </c>
      <c r="BA670" s="1">
        <v>0</v>
      </c>
      <c r="BB670" s="1">
        <v>0</v>
      </c>
      <c r="BC670" s="1">
        <v>0</v>
      </c>
      <c r="BD670" s="1">
        <v>0</v>
      </c>
      <c r="BE670" s="1">
        <v>0</v>
      </c>
      <c r="BF670" s="1">
        <v>0</v>
      </c>
      <c r="BG670" s="1">
        <v>0</v>
      </c>
      <c r="BH670" s="1" t="b">
        <v>1</v>
      </c>
      <c r="BI670" s="1" t="b">
        <v>1</v>
      </c>
      <c r="BJ670" s="1">
        <v>5</v>
      </c>
      <c r="BK670" s="1" t="s">
        <v>109</v>
      </c>
      <c r="BL670" s="1">
        <v>210</v>
      </c>
      <c r="BM670" s="1">
        <v>210</v>
      </c>
      <c r="BN670" s="1">
        <v>0</v>
      </c>
      <c r="BO670" s="1" t="b">
        <v>0</v>
      </c>
    </row>
    <row r="671" spans="1:67" ht="15.75" customHeight="1">
      <c r="A671" s="1">
        <v>669</v>
      </c>
      <c r="B671" s="1">
        <v>158</v>
      </c>
      <c r="C671" s="1">
        <v>190150</v>
      </c>
      <c r="D671" s="1" t="s">
        <v>1875</v>
      </c>
      <c r="E671" s="1" t="s">
        <v>1876</v>
      </c>
      <c r="F671" s="1" t="s">
        <v>1877</v>
      </c>
      <c r="G671" s="1" t="s">
        <v>1878</v>
      </c>
      <c r="H671" s="1">
        <v>10027</v>
      </c>
      <c r="I671" s="1" t="s">
        <v>538</v>
      </c>
      <c r="J671" s="1" t="s">
        <v>1797</v>
      </c>
      <c r="K671" s="8" t="s">
        <v>1879</v>
      </c>
      <c r="L671" s="1">
        <v>-73.961884999999995</v>
      </c>
      <c r="M671" s="1">
        <v>40.808285999999903</v>
      </c>
      <c r="N671" s="1">
        <v>-73.961884999999995</v>
      </c>
      <c r="O671" s="1">
        <v>40.808285999999903</v>
      </c>
      <c r="P671" s="1">
        <v>57208</v>
      </c>
      <c r="Q671" s="1">
        <v>74199</v>
      </c>
      <c r="R671" s="1">
        <v>74199</v>
      </c>
      <c r="S671" s="1">
        <v>80973</v>
      </c>
      <c r="T671" s="1">
        <v>80973</v>
      </c>
      <c r="U671" s="1">
        <v>61578</v>
      </c>
      <c r="V671" s="1">
        <v>61578</v>
      </c>
      <c r="W671" s="1">
        <v>2</v>
      </c>
      <c r="X671" s="1">
        <v>2</v>
      </c>
      <c r="Y671" s="1">
        <v>2</v>
      </c>
      <c r="Z671" s="1">
        <v>2</v>
      </c>
      <c r="AA671" s="1">
        <v>2</v>
      </c>
      <c r="AB671" s="1">
        <v>7</v>
      </c>
      <c r="AC671" s="1">
        <v>8124</v>
      </c>
      <c r="AD671" s="1" t="s">
        <v>123</v>
      </c>
      <c r="AE671" s="1" t="b">
        <v>0</v>
      </c>
      <c r="AF671" s="1" t="s">
        <v>1880</v>
      </c>
      <c r="AG671" s="1" t="s">
        <v>89</v>
      </c>
      <c r="AH671" s="1" t="s">
        <v>90</v>
      </c>
      <c r="AI671" s="1" t="s">
        <v>172</v>
      </c>
      <c r="AJ671" s="1" t="s">
        <v>89</v>
      </c>
      <c r="AK671" s="1" t="s">
        <v>79</v>
      </c>
      <c r="AL671" s="1" t="s">
        <v>36</v>
      </c>
      <c r="AM671" s="1" t="s">
        <v>92</v>
      </c>
      <c r="AN671" s="1" t="b">
        <v>1</v>
      </c>
      <c r="AO671" s="10" t="s">
        <v>1881</v>
      </c>
      <c r="AP671" s="1">
        <v>0</v>
      </c>
      <c r="AQ671" s="1">
        <v>0</v>
      </c>
      <c r="AR671" s="1">
        <v>0</v>
      </c>
      <c r="AS671" s="1">
        <v>0</v>
      </c>
      <c r="AT671" s="1">
        <v>0</v>
      </c>
      <c r="AU671" s="1">
        <v>0</v>
      </c>
      <c r="AV671" s="1">
        <v>0</v>
      </c>
      <c r="AW671" s="1">
        <v>0</v>
      </c>
      <c r="AX671" s="1">
        <v>0</v>
      </c>
      <c r="AY671" s="1">
        <v>0</v>
      </c>
      <c r="AZ671" s="1">
        <v>0</v>
      </c>
      <c r="BA671" s="1">
        <v>0</v>
      </c>
      <c r="BB671" s="1">
        <v>0</v>
      </c>
      <c r="BC671" s="1">
        <v>0</v>
      </c>
      <c r="BD671" s="1">
        <v>0</v>
      </c>
      <c r="BE671" s="1">
        <v>0</v>
      </c>
      <c r="BF671" s="1">
        <v>0</v>
      </c>
      <c r="BG671" s="1">
        <v>0</v>
      </c>
      <c r="BH671" s="1" t="b">
        <v>1</v>
      </c>
      <c r="BI671" s="1" t="b">
        <v>1</v>
      </c>
      <c r="BJ671" s="1">
        <v>11</v>
      </c>
      <c r="BK671" s="1" t="s">
        <v>89</v>
      </c>
      <c r="BL671" s="1">
        <v>295</v>
      </c>
      <c r="BM671" s="1">
        <v>295</v>
      </c>
      <c r="BN671" s="1">
        <v>0</v>
      </c>
      <c r="BO671" s="1" t="b">
        <v>0</v>
      </c>
    </row>
    <row r="672" spans="1:67" ht="15.75" customHeight="1">
      <c r="A672" s="1">
        <v>670</v>
      </c>
      <c r="B672" s="1">
        <v>159</v>
      </c>
      <c r="C672" s="1">
        <v>190150</v>
      </c>
      <c r="D672" s="1" t="s">
        <v>1875</v>
      </c>
      <c r="E672" s="1" t="s">
        <v>1876</v>
      </c>
      <c r="F672" s="1" t="s">
        <v>1877</v>
      </c>
      <c r="G672" s="1" t="s">
        <v>1878</v>
      </c>
      <c r="H672" s="1">
        <v>10027</v>
      </c>
      <c r="I672" s="1" t="s">
        <v>538</v>
      </c>
      <c r="J672" s="1" t="s">
        <v>1797</v>
      </c>
      <c r="K672" s="8" t="s">
        <v>1879</v>
      </c>
      <c r="L672" s="1">
        <v>-73.961884999999995</v>
      </c>
      <c r="M672" s="1">
        <v>40.808285999999903</v>
      </c>
      <c r="N672" s="1">
        <v>-73.961884999999995</v>
      </c>
      <c r="O672" s="1">
        <v>40.808285999999903</v>
      </c>
      <c r="P672" s="1">
        <v>57208</v>
      </c>
      <c r="Q672" s="1">
        <v>74199</v>
      </c>
      <c r="R672" s="1">
        <v>74199</v>
      </c>
      <c r="S672" s="1">
        <v>80973</v>
      </c>
      <c r="T672" s="1">
        <v>80973</v>
      </c>
      <c r="U672" s="1">
        <v>61578</v>
      </c>
      <c r="V672" s="1">
        <v>61578</v>
      </c>
      <c r="W672" s="1">
        <v>2</v>
      </c>
      <c r="X672" s="1">
        <v>2</v>
      </c>
      <c r="Y672" s="1">
        <v>2</v>
      </c>
      <c r="Z672" s="1">
        <v>2</v>
      </c>
      <c r="AA672" s="1">
        <v>2</v>
      </c>
      <c r="AB672" s="1">
        <v>7</v>
      </c>
      <c r="AC672" s="1">
        <v>8124</v>
      </c>
      <c r="AD672" s="1" t="s">
        <v>123</v>
      </c>
      <c r="AE672" s="1" t="b">
        <v>0</v>
      </c>
      <c r="AF672" s="1" t="s">
        <v>1880</v>
      </c>
      <c r="AG672" s="9" t="s">
        <v>1882</v>
      </c>
      <c r="AH672" s="1" t="s">
        <v>90</v>
      </c>
      <c r="AI672" s="1" t="s">
        <v>221</v>
      </c>
      <c r="AJ672" s="1" t="s">
        <v>78</v>
      </c>
      <c r="AK672" s="1" t="s">
        <v>79</v>
      </c>
      <c r="AL672" s="1" t="s">
        <v>36</v>
      </c>
      <c r="AM672" s="1" t="s">
        <v>80</v>
      </c>
      <c r="AN672" s="1" t="b">
        <v>0</v>
      </c>
      <c r="AO672" s="10" t="s">
        <v>1883</v>
      </c>
      <c r="AP672" s="1">
        <v>0</v>
      </c>
      <c r="AQ672" s="1">
        <v>0</v>
      </c>
      <c r="AR672" s="1">
        <v>3</v>
      </c>
      <c r="AS672" s="1">
        <v>5</v>
      </c>
      <c r="AT672" s="1">
        <v>1</v>
      </c>
      <c r="AU672" s="1">
        <v>1</v>
      </c>
      <c r="AV672" s="1">
        <v>1</v>
      </c>
      <c r="AW672" s="1">
        <v>1</v>
      </c>
      <c r="AX672" s="1">
        <v>0</v>
      </c>
      <c r="AY672" s="1">
        <v>0</v>
      </c>
      <c r="AZ672" s="1">
        <v>1</v>
      </c>
      <c r="BA672" s="1">
        <v>0</v>
      </c>
      <c r="BB672" s="1">
        <v>1</v>
      </c>
      <c r="BC672" s="1">
        <v>0</v>
      </c>
      <c r="BD672" s="1">
        <v>1</v>
      </c>
      <c r="BE672" s="1">
        <v>0</v>
      </c>
      <c r="BF672" s="1">
        <v>1</v>
      </c>
      <c r="BG672" s="1">
        <v>0</v>
      </c>
      <c r="BH672" s="1" t="b">
        <v>1</v>
      </c>
      <c r="BI672" s="1" t="b">
        <v>1</v>
      </c>
      <c r="BJ672" s="1">
        <v>11</v>
      </c>
      <c r="BK672" s="1" t="s">
        <v>78</v>
      </c>
      <c r="BL672" s="1">
        <v>295</v>
      </c>
      <c r="BM672" s="1">
        <v>295</v>
      </c>
      <c r="BN672" s="1">
        <v>8</v>
      </c>
      <c r="BO672" s="1" t="b">
        <v>1</v>
      </c>
    </row>
    <row r="673" spans="1:67" ht="15.75" customHeight="1">
      <c r="A673" s="1">
        <v>671</v>
      </c>
      <c r="B673" s="1">
        <v>160</v>
      </c>
      <c r="C673" s="1">
        <v>190150</v>
      </c>
      <c r="D673" s="1" t="s">
        <v>1875</v>
      </c>
      <c r="E673" s="1" t="s">
        <v>1876</v>
      </c>
      <c r="F673" s="1" t="s">
        <v>1877</v>
      </c>
      <c r="G673" s="1" t="s">
        <v>1878</v>
      </c>
      <c r="H673" s="1">
        <v>10027</v>
      </c>
      <c r="I673" s="1" t="s">
        <v>538</v>
      </c>
      <c r="J673" s="1" t="s">
        <v>1797</v>
      </c>
      <c r="K673" s="8" t="s">
        <v>1879</v>
      </c>
      <c r="L673" s="1">
        <v>-73.961884999999995</v>
      </c>
      <c r="M673" s="1">
        <v>40.808285999999903</v>
      </c>
      <c r="N673" s="1">
        <v>-73.961884999999995</v>
      </c>
      <c r="O673" s="1">
        <v>40.808285999999903</v>
      </c>
      <c r="P673" s="1">
        <v>57208</v>
      </c>
      <c r="Q673" s="1">
        <v>74199</v>
      </c>
      <c r="R673" s="1">
        <v>74199</v>
      </c>
      <c r="S673" s="1">
        <v>80973</v>
      </c>
      <c r="T673" s="1">
        <v>80973</v>
      </c>
      <c r="U673" s="1">
        <v>61578</v>
      </c>
      <c r="V673" s="1">
        <v>61578</v>
      </c>
      <c r="W673" s="1">
        <v>2</v>
      </c>
      <c r="X673" s="1">
        <v>2</v>
      </c>
      <c r="Y673" s="1">
        <v>2</v>
      </c>
      <c r="Z673" s="1">
        <v>2</v>
      </c>
      <c r="AA673" s="1">
        <v>2</v>
      </c>
      <c r="AB673" s="1">
        <v>7</v>
      </c>
      <c r="AC673" s="1">
        <v>8124</v>
      </c>
      <c r="AD673" s="1" t="s">
        <v>123</v>
      </c>
      <c r="AE673" s="1" t="b">
        <v>0</v>
      </c>
      <c r="AF673" s="1" t="s">
        <v>1880</v>
      </c>
      <c r="AG673" s="9" t="s">
        <v>1884</v>
      </c>
      <c r="AH673" s="1" t="s">
        <v>90</v>
      </c>
      <c r="AI673" s="1" t="s">
        <v>527</v>
      </c>
      <c r="AJ673" s="1" t="s">
        <v>224</v>
      </c>
      <c r="AK673" s="1" t="s">
        <v>79</v>
      </c>
      <c r="AL673" s="1" t="s">
        <v>36</v>
      </c>
      <c r="AM673" s="1" t="s">
        <v>528</v>
      </c>
      <c r="AN673" s="1" t="b">
        <v>0</v>
      </c>
      <c r="AO673" s="10" t="s">
        <v>1885</v>
      </c>
      <c r="AP673" s="1">
        <v>0</v>
      </c>
      <c r="AQ673" s="1">
        <v>0</v>
      </c>
      <c r="AR673" s="1">
        <v>3</v>
      </c>
      <c r="AS673" s="1">
        <v>0</v>
      </c>
      <c r="AT673" s="1">
        <v>0</v>
      </c>
      <c r="AU673" s="1">
        <v>0</v>
      </c>
      <c r="AV673" s="1">
        <v>0</v>
      </c>
      <c r="AW673" s="1">
        <v>0</v>
      </c>
      <c r="AX673" s="1">
        <v>0</v>
      </c>
      <c r="AY673" s="1">
        <v>0</v>
      </c>
      <c r="AZ673" s="1">
        <v>0</v>
      </c>
      <c r="BA673" s="1">
        <v>0</v>
      </c>
      <c r="BB673" s="1">
        <v>1</v>
      </c>
      <c r="BC673" s="1">
        <v>0</v>
      </c>
      <c r="BD673" s="1">
        <v>1</v>
      </c>
      <c r="BE673" s="1">
        <v>0</v>
      </c>
      <c r="BF673" s="1">
        <v>1</v>
      </c>
      <c r="BG673" s="1">
        <v>0</v>
      </c>
      <c r="BH673" s="1" t="b">
        <v>1</v>
      </c>
      <c r="BI673" s="1" t="b">
        <v>1</v>
      </c>
      <c r="BJ673" s="1">
        <v>11</v>
      </c>
      <c r="BK673" s="1" t="s">
        <v>117</v>
      </c>
      <c r="BL673" s="1">
        <v>295</v>
      </c>
      <c r="BM673" s="1">
        <v>295</v>
      </c>
      <c r="BN673" s="1">
        <v>3</v>
      </c>
      <c r="BO673" s="1" t="b">
        <v>1</v>
      </c>
    </row>
    <row r="674" spans="1:67" ht="15.75" customHeight="1">
      <c r="A674" s="1">
        <v>672</v>
      </c>
      <c r="B674" s="1">
        <v>161</v>
      </c>
      <c r="C674" s="1">
        <v>190150</v>
      </c>
      <c r="D674" s="1" t="s">
        <v>1875</v>
      </c>
      <c r="E674" s="1" t="s">
        <v>1876</v>
      </c>
      <c r="F674" s="1" t="s">
        <v>1877</v>
      </c>
      <c r="G674" s="1" t="s">
        <v>1878</v>
      </c>
      <c r="H674" s="1">
        <v>10027</v>
      </c>
      <c r="I674" s="1" t="s">
        <v>538</v>
      </c>
      <c r="J674" s="1" t="s">
        <v>1797</v>
      </c>
      <c r="K674" s="8" t="s">
        <v>1879</v>
      </c>
      <c r="L674" s="1">
        <v>-73.961884999999995</v>
      </c>
      <c r="M674" s="1">
        <v>40.808285999999903</v>
      </c>
      <c r="N674" s="1">
        <v>-73.961884999999995</v>
      </c>
      <c r="O674" s="1">
        <v>40.808285999999903</v>
      </c>
      <c r="P674" s="1">
        <v>57208</v>
      </c>
      <c r="Q674" s="1">
        <v>74199</v>
      </c>
      <c r="R674" s="1">
        <v>74199</v>
      </c>
      <c r="S674" s="1">
        <v>80973</v>
      </c>
      <c r="T674" s="1">
        <v>80973</v>
      </c>
      <c r="U674" s="1">
        <v>61578</v>
      </c>
      <c r="V674" s="1">
        <v>61578</v>
      </c>
      <c r="W674" s="1">
        <v>2</v>
      </c>
      <c r="X674" s="1">
        <v>2</v>
      </c>
      <c r="Y674" s="1">
        <v>2</v>
      </c>
      <c r="Z674" s="1">
        <v>2</v>
      </c>
      <c r="AA674" s="1">
        <v>2</v>
      </c>
      <c r="AB674" s="1">
        <v>7</v>
      </c>
      <c r="AC674" s="1">
        <v>8124</v>
      </c>
      <c r="AD674" s="1" t="s">
        <v>123</v>
      </c>
      <c r="AE674" s="1" t="b">
        <v>0</v>
      </c>
      <c r="AF674" s="1" t="s">
        <v>1880</v>
      </c>
      <c r="AG674" s="9" t="s">
        <v>1882</v>
      </c>
      <c r="AH674" s="1" t="s">
        <v>90</v>
      </c>
      <c r="AI674" s="1" t="s">
        <v>454</v>
      </c>
      <c r="AJ674" s="1" t="s">
        <v>89</v>
      </c>
      <c r="AK674" s="1" t="s">
        <v>79</v>
      </c>
      <c r="AL674" s="1" t="s">
        <v>99</v>
      </c>
      <c r="AM674" s="1" t="s">
        <v>100</v>
      </c>
      <c r="AN674" s="1" t="b">
        <v>1</v>
      </c>
      <c r="AO674" s="10" t="s">
        <v>1886</v>
      </c>
      <c r="AP674" s="1">
        <v>0</v>
      </c>
      <c r="AQ674" s="1">
        <v>0</v>
      </c>
      <c r="AR674" s="1">
        <v>0</v>
      </c>
      <c r="AS674" s="1">
        <v>0</v>
      </c>
      <c r="AT674" s="1">
        <v>0</v>
      </c>
      <c r="AU674" s="1">
        <v>0</v>
      </c>
      <c r="AV674" s="1">
        <v>0</v>
      </c>
      <c r="AW674" s="1">
        <v>0</v>
      </c>
      <c r="AX674" s="1">
        <v>0</v>
      </c>
      <c r="AY674" s="1">
        <v>0</v>
      </c>
      <c r="AZ674" s="1">
        <v>0</v>
      </c>
      <c r="BA674" s="1">
        <v>0</v>
      </c>
      <c r="BB674" s="1">
        <v>0</v>
      </c>
      <c r="BC674" s="1">
        <v>0</v>
      </c>
      <c r="BD674" s="1">
        <v>0</v>
      </c>
      <c r="BE674" s="1">
        <v>0</v>
      </c>
      <c r="BF674" s="1">
        <v>0</v>
      </c>
      <c r="BG674" s="1">
        <v>0</v>
      </c>
      <c r="BH674" s="1" t="b">
        <v>0</v>
      </c>
      <c r="BI674" s="1" t="b">
        <v>1</v>
      </c>
      <c r="BJ674" s="1">
        <v>11</v>
      </c>
      <c r="BK674" s="1" t="s">
        <v>89</v>
      </c>
      <c r="BL674" s="1">
        <v>295</v>
      </c>
      <c r="BM674" s="1">
        <v>295</v>
      </c>
      <c r="BN674" s="1">
        <v>0</v>
      </c>
      <c r="BO674" s="1" t="b">
        <v>0</v>
      </c>
    </row>
    <row r="675" spans="1:67" ht="15.75" customHeight="1">
      <c r="A675" s="1">
        <v>673</v>
      </c>
      <c r="B675" s="1">
        <v>162</v>
      </c>
      <c r="C675" s="1">
        <v>190150</v>
      </c>
      <c r="D675" s="1" t="s">
        <v>1875</v>
      </c>
      <c r="E675" s="1" t="s">
        <v>1876</v>
      </c>
      <c r="F675" s="1" t="s">
        <v>1877</v>
      </c>
      <c r="G675" s="1" t="s">
        <v>1878</v>
      </c>
      <c r="H675" s="1">
        <v>10027</v>
      </c>
      <c r="I675" s="1" t="s">
        <v>538</v>
      </c>
      <c r="J675" s="1" t="s">
        <v>1797</v>
      </c>
      <c r="K675" s="8" t="s">
        <v>1879</v>
      </c>
      <c r="L675" s="1">
        <v>-73.961884999999995</v>
      </c>
      <c r="M675" s="1">
        <v>40.808285999999903</v>
      </c>
      <c r="N675" s="1">
        <v>-73.961884999999995</v>
      </c>
      <c r="O675" s="1">
        <v>40.808285999999903</v>
      </c>
      <c r="P675" s="1">
        <v>57208</v>
      </c>
      <c r="Q675" s="1">
        <v>74199</v>
      </c>
      <c r="R675" s="1">
        <v>74199</v>
      </c>
      <c r="S675" s="1">
        <v>80973</v>
      </c>
      <c r="T675" s="1">
        <v>80973</v>
      </c>
      <c r="U675" s="1">
        <v>61578</v>
      </c>
      <c r="V675" s="1">
        <v>61578</v>
      </c>
      <c r="W675" s="1">
        <v>2</v>
      </c>
      <c r="X675" s="1">
        <v>2</v>
      </c>
      <c r="Y675" s="1">
        <v>2</v>
      </c>
      <c r="Z675" s="1">
        <v>2</v>
      </c>
      <c r="AA675" s="1">
        <v>2</v>
      </c>
      <c r="AB675" s="1">
        <v>7</v>
      </c>
      <c r="AC675" s="1">
        <v>8124</v>
      </c>
      <c r="AD675" s="1" t="s">
        <v>123</v>
      </c>
      <c r="AE675" s="1" t="b">
        <v>0</v>
      </c>
      <c r="AF675" s="1" t="s">
        <v>1880</v>
      </c>
      <c r="AG675" s="1" t="s">
        <v>89</v>
      </c>
      <c r="AH675" s="1" t="s">
        <v>90</v>
      </c>
      <c r="AI675" s="1" t="s">
        <v>1887</v>
      </c>
      <c r="AJ675" s="1" t="s">
        <v>320</v>
      </c>
      <c r="AK675" s="1" t="s">
        <v>79</v>
      </c>
      <c r="AL675" s="1" t="s">
        <v>206</v>
      </c>
      <c r="AM675" s="1" t="s">
        <v>100</v>
      </c>
      <c r="AN675" s="1" t="b">
        <v>0</v>
      </c>
      <c r="AO675" s="10" t="s">
        <v>1888</v>
      </c>
      <c r="AP675" s="1">
        <v>0</v>
      </c>
      <c r="AQ675" s="1">
        <v>0</v>
      </c>
      <c r="AR675" s="1">
        <v>1</v>
      </c>
      <c r="AS675" s="1">
        <v>0</v>
      </c>
      <c r="AT675" s="1">
        <v>0</v>
      </c>
      <c r="AU675" s="1">
        <v>0</v>
      </c>
      <c r="AV675" s="1">
        <v>0</v>
      </c>
      <c r="AW675" s="1">
        <v>0</v>
      </c>
      <c r="AX675" s="1">
        <v>0</v>
      </c>
      <c r="AY675" s="1">
        <v>0</v>
      </c>
      <c r="AZ675" s="1">
        <v>0</v>
      </c>
      <c r="BA675" s="1">
        <v>0</v>
      </c>
      <c r="BB675" s="1">
        <v>0</v>
      </c>
      <c r="BC675" s="1">
        <v>0</v>
      </c>
      <c r="BD675" s="1">
        <v>1</v>
      </c>
      <c r="BE675" s="1">
        <v>0</v>
      </c>
      <c r="BF675" s="1">
        <v>0</v>
      </c>
      <c r="BG675" s="1">
        <v>0</v>
      </c>
      <c r="BH675" s="1" t="b">
        <v>0</v>
      </c>
      <c r="BI675" s="1" t="b">
        <v>1</v>
      </c>
      <c r="BJ675" s="1">
        <v>11</v>
      </c>
      <c r="BK675" s="1" t="s">
        <v>117</v>
      </c>
      <c r="BL675" s="1">
        <v>295</v>
      </c>
      <c r="BM675" s="1">
        <v>295</v>
      </c>
      <c r="BN675" s="1">
        <v>1</v>
      </c>
      <c r="BO675" s="1" t="b">
        <v>1</v>
      </c>
    </row>
    <row r="676" spans="1:67" ht="15.75" customHeight="1">
      <c r="A676" s="1">
        <v>674</v>
      </c>
      <c r="B676" s="1">
        <v>163</v>
      </c>
      <c r="C676" s="1">
        <v>190150</v>
      </c>
      <c r="D676" s="1" t="s">
        <v>1875</v>
      </c>
      <c r="E676" s="1" t="s">
        <v>1876</v>
      </c>
      <c r="F676" s="1" t="s">
        <v>1877</v>
      </c>
      <c r="G676" s="1" t="s">
        <v>1878</v>
      </c>
      <c r="H676" s="1">
        <v>10027</v>
      </c>
      <c r="I676" s="1" t="s">
        <v>538</v>
      </c>
      <c r="J676" s="1" t="s">
        <v>1797</v>
      </c>
      <c r="K676" s="8" t="s">
        <v>1879</v>
      </c>
      <c r="L676" s="1">
        <v>-73.961884999999995</v>
      </c>
      <c r="M676" s="1">
        <v>40.808285999999903</v>
      </c>
      <c r="N676" s="1">
        <v>-73.961884999999995</v>
      </c>
      <c r="O676" s="1">
        <v>40.808285999999903</v>
      </c>
      <c r="P676" s="1">
        <v>57208</v>
      </c>
      <c r="Q676" s="1">
        <v>74199</v>
      </c>
      <c r="R676" s="1">
        <v>74199</v>
      </c>
      <c r="S676" s="1">
        <v>80973</v>
      </c>
      <c r="T676" s="1">
        <v>80973</v>
      </c>
      <c r="U676" s="1">
        <v>61578</v>
      </c>
      <c r="V676" s="1">
        <v>61578</v>
      </c>
      <c r="W676" s="1">
        <v>2</v>
      </c>
      <c r="X676" s="1">
        <v>2</v>
      </c>
      <c r="Y676" s="1">
        <v>2</v>
      </c>
      <c r="Z676" s="1">
        <v>2</v>
      </c>
      <c r="AA676" s="1">
        <v>2</v>
      </c>
      <c r="AB676" s="1">
        <v>7</v>
      </c>
      <c r="AC676" s="1">
        <v>8124</v>
      </c>
      <c r="AD676" s="1" t="s">
        <v>123</v>
      </c>
      <c r="AE676" s="1" t="b">
        <v>0</v>
      </c>
      <c r="AF676" s="1" t="s">
        <v>1880</v>
      </c>
      <c r="AG676" s="12" t="s">
        <v>219</v>
      </c>
      <c r="AH676" s="1" t="s">
        <v>90</v>
      </c>
      <c r="AI676" s="1" t="s">
        <v>1227</v>
      </c>
      <c r="AJ676" s="1" t="s">
        <v>219</v>
      </c>
      <c r="AK676" s="1" t="s">
        <v>79</v>
      </c>
      <c r="AL676" s="1" t="s">
        <v>36</v>
      </c>
      <c r="AM676" s="1" t="s">
        <v>100</v>
      </c>
      <c r="AN676" s="1" t="b">
        <v>0</v>
      </c>
      <c r="AO676" s="10" t="s">
        <v>1889</v>
      </c>
      <c r="AP676" s="1">
        <v>0</v>
      </c>
      <c r="AQ676" s="1">
        <v>0</v>
      </c>
      <c r="AR676" s="1">
        <v>3</v>
      </c>
      <c r="AS676" s="1">
        <v>0</v>
      </c>
      <c r="AT676" s="1">
        <v>0</v>
      </c>
      <c r="AU676" s="1">
        <v>0</v>
      </c>
      <c r="AV676" s="1">
        <v>0</v>
      </c>
      <c r="AW676" s="1">
        <v>0</v>
      </c>
      <c r="AX676" s="1">
        <v>0</v>
      </c>
      <c r="AY676" s="1">
        <v>0</v>
      </c>
      <c r="AZ676" s="1">
        <v>1</v>
      </c>
      <c r="BA676" s="1">
        <v>0</v>
      </c>
      <c r="BB676" s="1">
        <v>1</v>
      </c>
      <c r="BC676" s="1">
        <v>0</v>
      </c>
      <c r="BD676" s="1">
        <v>1</v>
      </c>
      <c r="BE676" s="1">
        <v>0</v>
      </c>
      <c r="BF676" s="1">
        <v>0</v>
      </c>
      <c r="BG676" s="1">
        <v>0</v>
      </c>
      <c r="BH676" s="1" t="b">
        <v>0</v>
      </c>
      <c r="BI676" s="1" t="b">
        <v>1</v>
      </c>
      <c r="BJ676" s="1">
        <v>11</v>
      </c>
      <c r="BK676" s="1" t="s">
        <v>117</v>
      </c>
      <c r="BL676" s="1">
        <v>295</v>
      </c>
      <c r="BM676" s="1">
        <v>295</v>
      </c>
      <c r="BN676" s="1">
        <v>3</v>
      </c>
      <c r="BO676" s="1" t="b">
        <v>1</v>
      </c>
    </row>
    <row r="677" spans="1:67" ht="15.75" customHeight="1">
      <c r="A677" s="1">
        <v>675</v>
      </c>
      <c r="B677" s="1">
        <v>164</v>
      </c>
      <c r="C677" s="1">
        <v>190150</v>
      </c>
      <c r="D677" s="1" t="s">
        <v>1875</v>
      </c>
      <c r="E677" s="1" t="s">
        <v>1876</v>
      </c>
      <c r="F677" s="1" t="s">
        <v>1877</v>
      </c>
      <c r="G677" s="1" t="s">
        <v>1878</v>
      </c>
      <c r="H677" s="1">
        <v>10027</v>
      </c>
      <c r="I677" s="1" t="s">
        <v>538</v>
      </c>
      <c r="J677" s="1" t="s">
        <v>1797</v>
      </c>
      <c r="K677" s="8" t="s">
        <v>1879</v>
      </c>
      <c r="L677" s="1">
        <v>-73.961884999999995</v>
      </c>
      <c r="M677" s="1">
        <v>40.808285999999903</v>
      </c>
      <c r="N677" s="1">
        <v>-73.961884999999995</v>
      </c>
      <c r="O677" s="1">
        <v>40.808285999999903</v>
      </c>
      <c r="P677" s="1">
        <v>57208</v>
      </c>
      <c r="Q677" s="1">
        <v>74199</v>
      </c>
      <c r="R677" s="1">
        <v>74199</v>
      </c>
      <c r="S677" s="1">
        <v>80973</v>
      </c>
      <c r="T677" s="1">
        <v>80973</v>
      </c>
      <c r="U677" s="1">
        <v>61578</v>
      </c>
      <c r="V677" s="1">
        <v>61578</v>
      </c>
      <c r="W677" s="1">
        <v>2</v>
      </c>
      <c r="X677" s="1">
        <v>2</v>
      </c>
      <c r="Y677" s="1">
        <v>2</v>
      </c>
      <c r="Z677" s="1">
        <v>2</v>
      </c>
      <c r="AA677" s="1">
        <v>2</v>
      </c>
      <c r="AB677" s="1">
        <v>7</v>
      </c>
      <c r="AC677" s="1">
        <v>8124</v>
      </c>
      <c r="AD677" s="1" t="s">
        <v>123</v>
      </c>
      <c r="AE677" s="1" t="b">
        <v>0</v>
      </c>
      <c r="AF677" s="1" t="s">
        <v>1880</v>
      </c>
      <c r="AG677" s="1" t="s">
        <v>89</v>
      </c>
      <c r="AH677" s="1" t="s">
        <v>90</v>
      </c>
      <c r="AI677" s="1" t="s">
        <v>1640</v>
      </c>
      <c r="AJ677" s="1" t="s">
        <v>89</v>
      </c>
      <c r="AK677" s="1" t="s">
        <v>79</v>
      </c>
      <c r="AL677" s="1" t="s">
        <v>99</v>
      </c>
      <c r="AM677" s="1" t="s">
        <v>100</v>
      </c>
      <c r="AN677" s="1" t="b">
        <v>1</v>
      </c>
      <c r="AO677" s="10" t="s">
        <v>1890</v>
      </c>
      <c r="AP677" s="1">
        <v>0</v>
      </c>
      <c r="AQ677" s="1">
        <v>0</v>
      </c>
      <c r="AR677" s="1">
        <v>0</v>
      </c>
      <c r="AS677" s="1">
        <v>0</v>
      </c>
      <c r="AT677" s="1">
        <v>0</v>
      </c>
      <c r="AU677" s="1">
        <v>0</v>
      </c>
      <c r="AV677" s="1">
        <v>0</v>
      </c>
      <c r="AW677" s="1">
        <v>0</v>
      </c>
      <c r="AX677" s="1">
        <v>0</v>
      </c>
      <c r="AY677" s="1">
        <v>0</v>
      </c>
      <c r="AZ677" s="1">
        <v>0</v>
      </c>
      <c r="BA677" s="1">
        <v>0</v>
      </c>
      <c r="BB677" s="1">
        <v>0</v>
      </c>
      <c r="BC677" s="1">
        <v>0</v>
      </c>
      <c r="BD677" s="1">
        <v>0</v>
      </c>
      <c r="BE677" s="1">
        <v>0</v>
      </c>
      <c r="BF677" s="1">
        <v>0</v>
      </c>
      <c r="BG677" s="1">
        <v>0</v>
      </c>
      <c r="BH677" s="1" t="b">
        <v>0</v>
      </c>
      <c r="BI677" s="1" t="b">
        <v>1</v>
      </c>
      <c r="BJ677" s="1">
        <v>11</v>
      </c>
      <c r="BK677" s="1" t="s">
        <v>89</v>
      </c>
      <c r="BL677" s="1">
        <v>295</v>
      </c>
      <c r="BM677" s="1">
        <v>295</v>
      </c>
      <c r="BN677" s="1">
        <v>0</v>
      </c>
      <c r="BO677" s="1" t="b">
        <v>0</v>
      </c>
    </row>
    <row r="678" spans="1:67" ht="15.75" customHeight="1">
      <c r="A678" s="1">
        <v>676</v>
      </c>
      <c r="B678" s="1">
        <v>165</v>
      </c>
      <c r="C678" s="1">
        <v>190150</v>
      </c>
      <c r="D678" s="1" t="s">
        <v>1875</v>
      </c>
      <c r="E678" s="1" t="s">
        <v>1876</v>
      </c>
      <c r="F678" s="1" t="s">
        <v>1877</v>
      </c>
      <c r="G678" s="1" t="s">
        <v>1878</v>
      </c>
      <c r="H678" s="1">
        <v>10027</v>
      </c>
      <c r="I678" s="1" t="s">
        <v>538</v>
      </c>
      <c r="J678" s="1" t="s">
        <v>1797</v>
      </c>
      <c r="K678" s="8" t="s">
        <v>1879</v>
      </c>
      <c r="L678" s="1">
        <v>-73.961884999999995</v>
      </c>
      <c r="M678" s="1">
        <v>40.808285999999903</v>
      </c>
      <c r="N678" s="1">
        <v>-73.961884999999995</v>
      </c>
      <c r="O678" s="1">
        <v>40.808285999999903</v>
      </c>
      <c r="P678" s="1">
        <v>57208</v>
      </c>
      <c r="Q678" s="1">
        <v>74199</v>
      </c>
      <c r="R678" s="1">
        <v>74199</v>
      </c>
      <c r="S678" s="1">
        <v>80973</v>
      </c>
      <c r="T678" s="1">
        <v>80973</v>
      </c>
      <c r="U678" s="1">
        <v>61578</v>
      </c>
      <c r="V678" s="1">
        <v>61578</v>
      </c>
      <c r="W678" s="1">
        <v>2</v>
      </c>
      <c r="X678" s="1">
        <v>2</v>
      </c>
      <c r="Y678" s="1">
        <v>2</v>
      </c>
      <c r="Z678" s="1">
        <v>2</v>
      </c>
      <c r="AA678" s="1">
        <v>2</v>
      </c>
      <c r="AB678" s="1">
        <v>7</v>
      </c>
      <c r="AC678" s="1">
        <v>8124</v>
      </c>
      <c r="AD678" s="1" t="s">
        <v>123</v>
      </c>
      <c r="AE678" s="1" t="b">
        <v>0</v>
      </c>
      <c r="AF678" s="1" t="s">
        <v>1880</v>
      </c>
      <c r="AG678" s="1" t="s">
        <v>89</v>
      </c>
      <c r="AH678" s="1" t="s">
        <v>90</v>
      </c>
      <c r="AI678" s="1" t="s">
        <v>405</v>
      </c>
      <c r="AJ678" s="1" t="s">
        <v>89</v>
      </c>
      <c r="AK678" s="1" t="s">
        <v>179</v>
      </c>
      <c r="AL678" s="1" t="s">
        <v>179</v>
      </c>
      <c r="AM678" s="1" t="s">
        <v>100</v>
      </c>
      <c r="AN678" s="1" t="b">
        <v>0</v>
      </c>
      <c r="AO678" s="10" t="s">
        <v>1891</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t="b">
        <v>0</v>
      </c>
      <c r="BI678" s="1" t="b">
        <v>1</v>
      </c>
      <c r="BJ678" s="1">
        <v>11</v>
      </c>
      <c r="BK678" s="1" t="s">
        <v>89</v>
      </c>
      <c r="BL678" s="1">
        <v>295</v>
      </c>
      <c r="BM678" s="1">
        <v>295</v>
      </c>
      <c r="BN678" s="1">
        <v>0</v>
      </c>
      <c r="BO678" s="1" t="b">
        <v>0</v>
      </c>
    </row>
    <row r="679" spans="1:67" ht="15.75" customHeight="1">
      <c r="A679" s="1">
        <v>677</v>
      </c>
      <c r="B679" s="1">
        <v>166</v>
      </c>
      <c r="C679" s="1">
        <v>190150</v>
      </c>
      <c r="D679" s="1" t="s">
        <v>1875</v>
      </c>
      <c r="E679" s="1" t="s">
        <v>1876</v>
      </c>
      <c r="F679" s="1" t="s">
        <v>1877</v>
      </c>
      <c r="G679" s="1" t="s">
        <v>1878</v>
      </c>
      <c r="H679" s="1">
        <v>10027</v>
      </c>
      <c r="I679" s="1" t="s">
        <v>538</v>
      </c>
      <c r="J679" s="1" t="s">
        <v>1797</v>
      </c>
      <c r="K679" s="8" t="s">
        <v>1879</v>
      </c>
      <c r="L679" s="1">
        <v>-73.961884999999995</v>
      </c>
      <c r="M679" s="1">
        <v>40.808285999999903</v>
      </c>
      <c r="N679" s="1">
        <v>-73.961884999999995</v>
      </c>
      <c r="O679" s="1">
        <v>40.808285999999903</v>
      </c>
      <c r="P679" s="1">
        <v>57208</v>
      </c>
      <c r="Q679" s="1">
        <v>74199</v>
      </c>
      <c r="R679" s="1">
        <v>74199</v>
      </c>
      <c r="S679" s="1">
        <v>80973</v>
      </c>
      <c r="T679" s="1">
        <v>80973</v>
      </c>
      <c r="U679" s="1">
        <v>61578</v>
      </c>
      <c r="V679" s="1">
        <v>61578</v>
      </c>
      <c r="W679" s="1">
        <v>2</v>
      </c>
      <c r="X679" s="1">
        <v>2</v>
      </c>
      <c r="Y679" s="1">
        <v>2</v>
      </c>
      <c r="Z679" s="1">
        <v>2</v>
      </c>
      <c r="AA679" s="1">
        <v>2</v>
      </c>
      <c r="AB679" s="1">
        <v>7</v>
      </c>
      <c r="AC679" s="1">
        <v>8124</v>
      </c>
      <c r="AD679" s="1" t="s">
        <v>123</v>
      </c>
      <c r="AE679" s="1" t="b">
        <v>0</v>
      </c>
      <c r="AF679" s="1" t="s">
        <v>1880</v>
      </c>
      <c r="AG679" s="9" t="s">
        <v>1882</v>
      </c>
      <c r="AH679" s="1" t="s">
        <v>90</v>
      </c>
      <c r="AI679" s="1" t="s">
        <v>183</v>
      </c>
      <c r="AJ679" s="1" t="s">
        <v>78</v>
      </c>
      <c r="AK679" s="1" t="s">
        <v>179</v>
      </c>
      <c r="AL679" s="1" t="s">
        <v>179</v>
      </c>
      <c r="AM679" s="1" t="s">
        <v>100</v>
      </c>
      <c r="AN679" s="1" t="b">
        <v>0</v>
      </c>
      <c r="AO679" s="10" t="s">
        <v>1892</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0</v>
      </c>
      <c r="BH679" s="1" t="b">
        <v>0</v>
      </c>
      <c r="BI679" s="1" t="b">
        <v>1</v>
      </c>
      <c r="BJ679" s="1">
        <v>11</v>
      </c>
      <c r="BK679" s="1" t="s">
        <v>78</v>
      </c>
      <c r="BL679" s="1">
        <v>295</v>
      </c>
      <c r="BM679" s="1">
        <v>295</v>
      </c>
      <c r="BN679" s="1">
        <v>0</v>
      </c>
      <c r="BO679" s="1" t="b">
        <v>0</v>
      </c>
    </row>
    <row r="680" spans="1:67" ht="15.75" customHeight="1">
      <c r="A680" s="1">
        <v>678</v>
      </c>
      <c r="B680" s="1">
        <v>167</v>
      </c>
      <c r="C680" s="1">
        <v>190150</v>
      </c>
      <c r="D680" s="1" t="s">
        <v>1875</v>
      </c>
      <c r="E680" s="1" t="s">
        <v>1876</v>
      </c>
      <c r="F680" s="1" t="s">
        <v>1877</v>
      </c>
      <c r="G680" s="1" t="s">
        <v>1878</v>
      </c>
      <c r="H680" s="1">
        <v>10027</v>
      </c>
      <c r="I680" s="1" t="s">
        <v>538</v>
      </c>
      <c r="J680" s="1" t="s">
        <v>1797</v>
      </c>
      <c r="K680" s="8" t="s">
        <v>1879</v>
      </c>
      <c r="L680" s="1">
        <v>-73.961884999999995</v>
      </c>
      <c r="M680" s="1">
        <v>40.808285999999903</v>
      </c>
      <c r="N680" s="1">
        <v>-73.961884999999995</v>
      </c>
      <c r="O680" s="1">
        <v>40.808285999999903</v>
      </c>
      <c r="P680" s="1">
        <v>57208</v>
      </c>
      <c r="Q680" s="1">
        <v>74199</v>
      </c>
      <c r="R680" s="1">
        <v>74199</v>
      </c>
      <c r="S680" s="1">
        <v>80973</v>
      </c>
      <c r="T680" s="1">
        <v>80973</v>
      </c>
      <c r="U680" s="1">
        <v>61578</v>
      </c>
      <c r="V680" s="1">
        <v>61578</v>
      </c>
      <c r="W680" s="1">
        <v>2</v>
      </c>
      <c r="X680" s="1">
        <v>2</v>
      </c>
      <c r="Y680" s="1">
        <v>2</v>
      </c>
      <c r="Z680" s="1">
        <v>2</v>
      </c>
      <c r="AA680" s="1">
        <v>2</v>
      </c>
      <c r="AB680" s="1">
        <v>7</v>
      </c>
      <c r="AC680" s="1">
        <v>8124</v>
      </c>
      <c r="AD680" s="1" t="s">
        <v>123</v>
      </c>
      <c r="AE680" s="1" t="b">
        <v>0</v>
      </c>
      <c r="AF680" s="1" t="s">
        <v>1880</v>
      </c>
      <c r="AG680" s="9" t="s">
        <v>1884</v>
      </c>
      <c r="AH680" s="1" t="s">
        <v>90</v>
      </c>
      <c r="AI680" s="1" t="s">
        <v>702</v>
      </c>
      <c r="AJ680" s="1" t="s">
        <v>224</v>
      </c>
      <c r="AK680" s="1" t="s">
        <v>179</v>
      </c>
      <c r="AL680" s="1" t="s">
        <v>179</v>
      </c>
      <c r="AM680" s="1" t="s">
        <v>100</v>
      </c>
      <c r="AN680" s="1" t="b">
        <v>0</v>
      </c>
      <c r="AO680" s="10" t="s">
        <v>1893</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t="b">
        <v>0</v>
      </c>
      <c r="BI680" s="1" t="b">
        <v>1</v>
      </c>
      <c r="BJ680" s="1">
        <v>11</v>
      </c>
      <c r="BK680" s="1" t="s">
        <v>117</v>
      </c>
      <c r="BL680" s="1">
        <v>295</v>
      </c>
      <c r="BM680" s="1">
        <v>295</v>
      </c>
      <c r="BN680" s="1">
        <v>0</v>
      </c>
      <c r="BO680" s="1" t="b">
        <v>0</v>
      </c>
    </row>
    <row r="681" spans="1:67" ht="15.75" customHeight="1">
      <c r="A681" s="1">
        <v>679</v>
      </c>
      <c r="B681" s="1">
        <v>168</v>
      </c>
      <c r="C681" s="1">
        <v>190150</v>
      </c>
      <c r="D681" s="1" t="s">
        <v>1875</v>
      </c>
      <c r="E681" s="1" t="s">
        <v>1876</v>
      </c>
      <c r="F681" s="1" t="s">
        <v>1877</v>
      </c>
      <c r="G681" s="1" t="s">
        <v>1878</v>
      </c>
      <c r="H681" s="1">
        <v>10027</v>
      </c>
      <c r="I681" s="1" t="s">
        <v>538</v>
      </c>
      <c r="J681" s="1" t="s">
        <v>1797</v>
      </c>
      <c r="K681" s="8" t="s">
        <v>1879</v>
      </c>
      <c r="L681" s="1">
        <v>-73.961884999999995</v>
      </c>
      <c r="M681" s="1">
        <v>40.808285999999903</v>
      </c>
      <c r="N681" s="1">
        <v>-73.961884999999995</v>
      </c>
      <c r="O681" s="1">
        <v>40.808285999999903</v>
      </c>
      <c r="P681" s="1">
        <v>57208</v>
      </c>
      <c r="Q681" s="1">
        <v>74199</v>
      </c>
      <c r="R681" s="1">
        <v>74199</v>
      </c>
      <c r="S681" s="1">
        <v>80973</v>
      </c>
      <c r="T681" s="1">
        <v>80973</v>
      </c>
      <c r="U681" s="1">
        <v>61578</v>
      </c>
      <c r="V681" s="1">
        <v>61578</v>
      </c>
      <c r="W681" s="1">
        <v>2</v>
      </c>
      <c r="X681" s="1">
        <v>2</v>
      </c>
      <c r="Y681" s="1">
        <v>2</v>
      </c>
      <c r="Z681" s="1">
        <v>2</v>
      </c>
      <c r="AA681" s="1">
        <v>2</v>
      </c>
      <c r="AB681" s="1">
        <v>7</v>
      </c>
      <c r="AC681" s="1">
        <v>8124</v>
      </c>
      <c r="AD681" s="1" t="s">
        <v>123</v>
      </c>
      <c r="AE681" s="1" t="b">
        <v>0</v>
      </c>
      <c r="AF681" s="1" t="s">
        <v>1894</v>
      </c>
      <c r="AG681" s="1" t="s">
        <v>89</v>
      </c>
      <c r="AH681" s="1" t="s">
        <v>320</v>
      </c>
      <c r="AI681" s="1" t="s">
        <v>258</v>
      </c>
      <c r="AJ681" s="1" t="s">
        <v>89</v>
      </c>
      <c r="AK681" s="1" t="s">
        <v>83</v>
      </c>
      <c r="AL681" s="1" t="s">
        <v>110</v>
      </c>
      <c r="AM681" s="1" t="s">
        <v>100</v>
      </c>
      <c r="AN681" s="1" t="b">
        <v>0</v>
      </c>
      <c r="AO681" s="10" t="s">
        <v>1895</v>
      </c>
      <c r="AP681" s="1">
        <v>0</v>
      </c>
      <c r="AQ681" s="1">
        <v>0</v>
      </c>
      <c r="AR681" s="1">
        <v>0</v>
      </c>
      <c r="AS681" s="1">
        <v>0</v>
      </c>
      <c r="AT681" s="1">
        <v>0</v>
      </c>
      <c r="AU681" s="1">
        <v>0</v>
      </c>
      <c r="AV681" s="1">
        <v>0</v>
      </c>
      <c r="AW681" s="1">
        <v>0</v>
      </c>
      <c r="AX681" s="1">
        <v>0</v>
      </c>
      <c r="AY681" s="1">
        <v>0</v>
      </c>
      <c r="AZ681" s="1">
        <v>0</v>
      </c>
      <c r="BA681" s="1">
        <v>0</v>
      </c>
      <c r="BB681" s="1">
        <v>0</v>
      </c>
      <c r="BC681" s="1">
        <v>0</v>
      </c>
      <c r="BD681" s="1">
        <v>0</v>
      </c>
      <c r="BE681" s="1">
        <v>0</v>
      </c>
      <c r="BF681" s="1">
        <v>0</v>
      </c>
      <c r="BG681" s="1">
        <v>0</v>
      </c>
      <c r="BH681" s="1" t="b">
        <v>0</v>
      </c>
      <c r="BI681" s="1" t="b">
        <v>1</v>
      </c>
      <c r="BJ681" s="1">
        <v>11</v>
      </c>
      <c r="BK681" s="1" t="s">
        <v>89</v>
      </c>
      <c r="BL681" s="1">
        <v>295</v>
      </c>
      <c r="BM681" s="1">
        <v>295</v>
      </c>
      <c r="BN681" s="1">
        <v>0</v>
      </c>
      <c r="BO681" s="1" t="b">
        <v>0</v>
      </c>
    </row>
    <row r="682" spans="1:67" ht="15.75" customHeight="1">
      <c r="A682" s="1">
        <v>680</v>
      </c>
      <c r="B682" s="1">
        <v>169</v>
      </c>
      <c r="C682" s="1">
        <v>190372</v>
      </c>
      <c r="D682" s="1" t="s">
        <v>1896</v>
      </c>
      <c r="E682" s="1" t="s">
        <v>1897</v>
      </c>
      <c r="F682" s="1" t="s">
        <v>1877</v>
      </c>
      <c r="G682" s="1" t="s">
        <v>1878</v>
      </c>
      <c r="H682" s="1" t="s">
        <v>1898</v>
      </c>
      <c r="I682" s="1" t="s">
        <v>538</v>
      </c>
      <c r="J682" s="1" t="s">
        <v>1797</v>
      </c>
      <c r="K682" s="8" t="s">
        <v>1899</v>
      </c>
      <c r="L682" s="1">
        <v>-73.990516</v>
      </c>
      <c r="M682" s="1">
        <v>40.729379999999999</v>
      </c>
      <c r="N682" s="1">
        <v>-73.961884999999995</v>
      </c>
      <c r="O682" s="1">
        <v>40.808285999999903</v>
      </c>
      <c r="P682" s="1">
        <v>45100</v>
      </c>
      <c r="Q682" s="1">
        <v>65045</v>
      </c>
      <c r="R682" s="1">
        <v>65045</v>
      </c>
      <c r="S682" s="1">
        <v>64685</v>
      </c>
      <c r="T682" s="1">
        <v>64685</v>
      </c>
      <c r="U682" s="1">
        <v>48775</v>
      </c>
      <c r="V682" s="1">
        <v>48775</v>
      </c>
      <c r="W682" s="1">
        <v>2</v>
      </c>
      <c r="X682" s="1">
        <v>2</v>
      </c>
      <c r="Y682" s="1">
        <v>2</v>
      </c>
      <c r="Z682" s="1">
        <v>2</v>
      </c>
      <c r="AA682" s="1">
        <v>2</v>
      </c>
      <c r="AB682" s="9">
        <v>15</v>
      </c>
      <c r="AC682" s="1">
        <v>876</v>
      </c>
      <c r="AD682" s="1" t="s">
        <v>123</v>
      </c>
      <c r="AE682" s="1" t="b">
        <v>0</v>
      </c>
      <c r="AF682" s="12" t="s">
        <v>1900</v>
      </c>
      <c r="AG682" s="9" t="s">
        <v>244</v>
      </c>
      <c r="AH682" s="1" t="s">
        <v>90</v>
      </c>
      <c r="AI682" s="1" t="s">
        <v>91</v>
      </c>
      <c r="AJ682" s="1" t="s">
        <v>89</v>
      </c>
      <c r="AK682" s="1" t="s">
        <v>83</v>
      </c>
      <c r="AL682" s="1" t="s">
        <v>36</v>
      </c>
      <c r="AM682" s="1" t="s">
        <v>92</v>
      </c>
      <c r="AN682" s="1" t="b">
        <v>0</v>
      </c>
      <c r="AO682" s="10" t="s">
        <v>1901</v>
      </c>
      <c r="AP682" s="1">
        <v>0</v>
      </c>
      <c r="AQ682" s="1">
        <v>0</v>
      </c>
      <c r="AR682" s="1">
        <v>0</v>
      </c>
      <c r="AS682" s="1">
        <v>0</v>
      </c>
      <c r="AT682" s="1">
        <v>0</v>
      </c>
      <c r="AU682" s="1">
        <v>0</v>
      </c>
      <c r="AV682" s="1">
        <v>0</v>
      </c>
      <c r="AW682" s="1">
        <v>0</v>
      </c>
      <c r="AX682" s="1">
        <v>0</v>
      </c>
      <c r="AY682" s="1">
        <v>0</v>
      </c>
      <c r="AZ682" s="1">
        <v>0</v>
      </c>
      <c r="BA682" s="1">
        <v>0</v>
      </c>
      <c r="BB682" s="1">
        <v>0</v>
      </c>
      <c r="BC682" s="1">
        <v>0</v>
      </c>
      <c r="BD682" s="1">
        <v>0</v>
      </c>
      <c r="BE682" s="1">
        <v>0</v>
      </c>
      <c r="BF682" s="1">
        <v>0</v>
      </c>
      <c r="BG682" s="1">
        <v>0</v>
      </c>
      <c r="BH682" s="1" t="b">
        <v>1</v>
      </c>
      <c r="BI682" s="1" t="b">
        <v>0</v>
      </c>
      <c r="BJ682" s="1">
        <v>2</v>
      </c>
      <c r="BK682" s="1" t="s">
        <v>89</v>
      </c>
      <c r="BL682" s="1">
        <v>295</v>
      </c>
      <c r="BM682" s="1">
        <v>295</v>
      </c>
      <c r="BN682" s="1">
        <v>0</v>
      </c>
      <c r="BO682" s="1" t="b">
        <v>0</v>
      </c>
    </row>
    <row r="683" spans="1:67" ht="15.75" customHeight="1">
      <c r="A683" s="1">
        <v>681</v>
      </c>
      <c r="B683" s="1">
        <v>170</v>
      </c>
      <c r="C683" s="1">
        <v>190372</v>
      </c>
      <c r="D683" s="1" t="s">
        <v>1896</v>
      </c>
      <c r="E683" s="1" t="s">
        <v>1897</v>
      </c>
      <c r="F683" s="1" t="s">
        <v>1877</v>
      </c>
      <c r="G683" s="1" t="s">
        <v>1878</v>
      </c>
      <c r="H683" s="1" t="s">
        <v>1898</v>
      </c>
      <c r="I683" s="1" t="s">
        <v>538</v>
      </c>
      <c r="J683" s="1" t="s">
        <v>1797</v>
      </c>
      <c r="K683" s="8" t="s">
        <v>1899</v>
      </c>
      <c r="L683" s="1">
        <v>-73.990516</v>
      </c>
      <c r="M683" s="1">
        <v>40.729379999999999</v>
      </c>
      <c r="N683" s="1">
        <v>-73.961884999999995</v>
      </c>
      <c r="O683" s="1">
        <v>40.808285999999903</v>
      </c>
      <c r="P683" s="1">
        <v>45100</v>
      </c>
      <c r="Q683" s="1">
        <v>65045</v>
      </c>
      <c r="R683" s="1">
        <v>65045</v>
      </c>
      <c r="S683" s="1">
        <v>64685</v>
      </c>
      <c r="T683" s="1">
        <v>64685</v>
      </c>
      <c r="U683" s="1">
        <v>48775</v>
      </c>
      <c r="V683" s="1">
        <v>48775</v>
      </c>
      <c r="W683" s="1">
        <v>2</v>
      </c>
      <c r="X683" s="1">
        <v>2</v>
      </c>
      <c r="Y683" s="1">
        <v>2</v>
      </c>
      <c r="Z683" s="1">
        <v>2</v>
      </c>
      <c r="AA683" s="1">
        <v>2</v>
      </c>
      <c r="AB683" s="9">
        <v>15</v>
      </c>
      <c r="AC683" s="1">
        <v>876</v>
      </c>
      <c r="AD683" s="1" t="s">
        <v>123</v>
      </c>
      <c r="AE683" s="1" t="b">
        <v>0</v>
      </c>
      <c r="AF683" s="13" t="s">
        <v>1900</v>
      </c>
      <c r="AG683" s="9" t="s">
        <v>244</v>
      </c>
      <c r="AH683" s="1" t="s">
        <v>90</v>
      </c>
      <c r="AI683" s="1" t="s">
        <v>236</v>
      </c>
      <c r="AJ683" s="1" t="s">
        <v>89</v>
      </c>
      <c r="AK683" s="1" t="s">
        <v>79</v>
      </c>
      <c r="AL683" s="1" t="s">
        <v>99</v>
      </c>
      <c r="AM683" s="1" t="s">
        <v>100</v>
      </c>
      <c r="AN683" s="1" t="b">
        <v>0</v>
      </c>
      <c r="AO683" s="14" t="s">
        <v>1902</v>
      </c>
      <c r="AP683" s="1">
        <v>0</v>
      </c>
      <c r="AQ683" s="1">
        <v>0</v>
      </c>
      <c r="AR683" s="1">
        <v>0</v>
      </c>
      <c r="AS683" s="1">
        <v>0</v>
      </c>
      <c r="AT683" s="1">
        <v>0</v>
      </c>
      <c r="AU683" s="1">
        <v>0</v>
      </c>
      <c r="AV683" s="1">
        <v>0</v>
      </c>
      <c r="AW683" s="1">
        <v>0</v>
      </c>
      <c r="AX683" s="1">
        <v>0</v>
      </c>
      <c r="AY683" s="1">
        <v>0</v>
      </c>
      <c r="AZ683" s="1">
        <v>0</v>
      </c>
      <c r="BA683" s="1">
        <v>0</v>
      </c>
      <c r="BB683" s="1">
        <v>0</v>
      </c>
      <c r="BC683" s="1">
        <v>0</v>
      </c>
      <c r="BD683" s="1">
        <v>0</v>
      </c>
      <c r="BE683" s="1">
        <v>0</v>
      </c>
      <c r="BF683" s="1">
        <v>0</v>
      </c>
      <c r="BG683" s="1">
        <v>0</v>
      </c>
      <c r="BH683" s="1" t="b">
        <v>0</v>
      </c>
      <c r="BI683" s="1" t="b">
        <v>0</v>
      </c>
      <c r="BJ683" s="1">
        <v>2</v>
      </c>
      <c r="BK683" s="1" t="s">
        <v>89</v>
      </c>
      <c r="BL683" s="1">
        <v>295</v>
      </c>
      <c r="BM683" s="1">
        <v>295</v>
      </c>
      <c r="BN683" s="1">
        <v>0</v>
      </c>
      <c r="BO683" s="1" t="b">
        <v>0</v>
      </c>
    </row>
    <row r="684" spans="1:67" ht="15.75" customHeight="1">
      <c r="A684" s="1">
        <v>682</v>
      </c>
      <c r="B684" s="1">
        <v>171</v>
      </c>
      <c r="C684" s="1">
        <v>190415</v>
      </c>
      <c r="D684" s="1" t="s">
        <v>1903</v>
      </c>
      <c r="E684" s="1" t="s">
        <v>1904</v>
      </c>
      <c r="F684" s="1" t="s">
        <v>1905</v>
      </c>
      <c r="G684" s="1" t="s">
        <v>1878</v>
      </c>
      <c r="H684" s="1">
        <v>14853</v>
      </c>
      <c r="I684" s="1" t="s">
        <v>538</v>
      </c>
      <c r="J684" s="1" t="s">
        <v>1797</v>
      </c>
      <c r="K684" s="8" t="s">
        <v>1906</v>
      </c>
      <c r="L684" s="1">
        <v>-76.483083999999906</v>
      </c>
      <c r="M684" s="1">
        <v>42.447200000000002</v>
      </c>
      <c r="N684" s="1">
        <v>-76.483083999999906</v>
      </c>
      <c r="O684" s="1">
        <v>42.447200000000002</v>
      </c>
      <c r="P684" s="1">
        <v>52853</v>
      </c>
      <c r="Q684" s="1">
        <v>70321</v>
      </c>
      <c r="R684" s="1">
        <v>70321</v>
      </c>
      <c r="S684" s="1">
        <v>70291</v>
      </c>
      <c r="T684" s="1">
        <v>70291</v>
      </c>
      <c r="U684" s="1">
        <v>55991</v>
      </c>
      <c r="V684" s="1">
        <v>55991</v>
      </c>
      <c r="W684" s="1">
        <v>2</v>
      </c>
      <c r="X684" s="1">
        <v>2</v>
      </c>
      <c r="Y684" s="1">
        <v>2</v>
      </c>
      <c r="Z684" s="1">
        <v>2</v>
      </c>
      <c r="AA684" s="1">
        <v>2</v>
      </c>
      <c r="AB684" s="1">
        <v>14</v>
      </c>
      <c r="AC684" s="1">
        <v>14566</v>
      </c>
      <c r="AD684" s="1" t="s">
        <v>123</v>
      </c>
      <c r="AE684" s="1" t="b">
        <v>1</v>
      </c>
      <c r="AF684" s="1" t="s">
        <v>1907</v>
      </c>
      <c r="AG684" s="1" t="s">
        <v>89</v>
      </c>
      <c r="AH684" s="1" t="s">
        <v>90</v>
      </c>
      <c r="AI684" s="1" t="s">
        <v>91</v>
      </c>
      <c r="AJ684" s="1" t="s">
        <v>89</v>
      </c>
      <c r="AK684" s="1" t="s">
        <v>83</v>
      </c>
      <c r="AL684" s="1" t="s">
        <v>36</v>
      </c>
      <c r="AM684" s="1" t="s">
        <v>92</v>
      </c>
      <c r="AN684" s="1" t="b">
        <v>0</v>
      </c>
      <c r="AO684" s="10" t="s">
        <v>1908</v>
      </c>
      <c r="AP684" s="1">
        <v>0</v>
      </c>
      <c r="AQ684" s="1">
        <v>0</v>
      </c>
      <c r="AR684" s="1">
        <v>0</v>
      </c>
      <c r="AS684" s="1">
        <v>0</v>
      </c>
      <c r="AT684" s="1">
        <v>0</v>
      </c>
      <c r="AU684" s="1">
        <v>0</v>
      </c>
      <c r="AV684" s="1">
        <v>0</v>
      </c>
      <c r="AW684" s="1">
        <v>0</v>
      </c>
      <c r="AX684" s="1">
        <v>0</v>
      </c>
      <c r="AY684" s="1">
        <v>0</v>
      </c>
      <c r="AZ684" s="1">
        <v>0</v>
      </c>
      <c r="BA684" s="1">
        <v>0</v>
      </c>
      <c r="BB684" s="1">
        <v>0</v>
      </c>
      <c r="BC684" s="1">
        <v>0</v>
      </c>
      <c r="BD684" s="1">
        <v>0</v>
      </c>
      <c r="BE684" s="1">
        <v>0</v>
      </c>
      <c r="BF684" s="1">
        <v>0</v>
      </c>
      <c r="BG684" s="1">
        <v>0</v>
      </c>
      <c r="BH684" s="1" t="b">
        <v>1</v>
      </c>
      <c r="BI684" s="1" t="b">
        <v>0</v>
      </c>
      <c r="BJ684" s="1">
        <v>16</v>
      </c>
      <c r="BK684" s="1" t="s">
        <v>89</v>
      </c>
      <c r="BL684" s="1">
        <v>295</v>
      </c>
      <c r="BM684" s="1">
        <v>295</v>
      </c>
      <c r="BN684" s="1">
        <v>0</v>
      </c>
      <c r="BO684" s="1" t="b">
        <v>0</v>
      </c>
    </row>
    <row r="685" spans="1:67" ht="15.75" customHeight="1">
      <c r="A685" s="1">
        <v>683</v>
      </c>
      <c r="B685" s="1">
        <v>172</v>
      </c>
      <c r="C685" s="1">
        <v>190415</v>
      </c>
      <c r="D685" s="1" t="s">
        <v>1903</v>
      </c>
      <c r="E685" s="1" t="s">
        <v>1904</v>
      </c>
      <c r="F685" s="1" t="s">
        <v>1905</v>
      </c>
      <c r="G685" s="1" t="s">
        <v>1878</v>
      </c>
      <c r="H685" s="1">
        <v>14853</v>
      </c>
      <c r="I685" s="1" t="s">
        <v>538</v>
      </c>
      <c r="J685" s="1" t="s">
        <v>1797</v>
      </c>
      <c r="K685" s="8" t="s">
        <v>1906</v>
      </c>
      <c r="L685" s="1">
        <v>-76.483083999999906</v>
      </c>
      <c r="M685" s="1">
        <v>42.447200000000002</v>
      </c>
      <c r="N685" s="1">
        <v>-76.483083999999906</v>
      </c>
      <c r="O685" s="1">
        <v>42.447200000000002</v>
      </c>
      <c r="P685" s="1">
        <v>52853</v>
      </c>
      <c r="Q685" s="1">
        <v>70321</v>
      </c>
      <c r="R685" s="1">
        <v>70321</v>
      </c>
      <c r="S685" s="1">
        <v>70291</v>
      </c>
      <c r="T685" s="1">
        <v>70291</v>
      </c>
      <c r="U685" s="1">
        <v>55991</v>
      </c>
      <c r="V685" s="1">
        <v>55991</v>
      </c>
      <c r="W685" s="1">
        <v>2</v>
      </c>
      <c r="X685" s="1">
        <v>2</v>
      </c>
      <c r="Y685" s="1">
        <v>2</v>
      </c>
      <c r="Z685" s="1">
        <v>2</v>
      </c>
      <c r="AA685" s="1">
        <v>2</v>
      </c>
      <c r="AB685" s="1">
        <v>14</v>
      </c>
      <c r="AC685" s="1">
        <v>14566</v>
      </c>
      <c r="AD685" s="1" t="s">
        <v>123</v>
      </c>
      <c r="AE685" s="1" t="b">
        <v>1</v>
      </c>
      <c r="AF685" s="1" t="s">
        <v>1907</v>
      </c>
      <c r="AG685" s="1" t="s">
        <v>291</v>
      </c>
      <c r="AH685" s="1" t="s">
        <v>90</v>
      </c>
      <c r="AI685" s="1" t="s">
        <v>1279</v>
      </c>
      <c r="AJ685" s="1" t="s">
        <v>78</v>
      </c>
      <c r="AK685" s="1" t="s">
        <v>79</v>
      </c>
      <c r="AL685" s="1" t="s">
        <v>36</v>
      </c>
      <c r="AM685" s="1" t="s">
        <v>80</v>
      </c>
      <c r="AN685" s="1" t="b">
        <v>0</v>
      </c>
      <c r="AO685" s="10" t="s">
        <v>1909</v>
      </c>
      <c r="AP685" s="1">
        <v>0</v>
      </c>
      <c r="AQ685" s="1">
        <v>0</v>
      </c>
      <c r="AR685" s="1">
        <v>2</v>
      </c>
      <c r="AS685" s="1">
        <v>0</v>
      </c>
      <c r="AT685" s="1">
        <v>0</v>
      </c>
      <c r="AU685" s="1">
        <v>0</v>
      </c>
      <c r="AV685" s="1">
        <v>0</v>
      </c>
      <c r="AW685" s="1">
        <v>0</v>
      </c>
      <c r="AX685" s="1">
        <v>0</v>
      </c>
      <c r="AY685" s="1">
        <v>0</v>
      </c>
      <c r="AZ685" s="1">
        <v>0</v>
      </c>
      <c r="BA685" s="1">
        <v>0</v>
      </c>
      <c r="BB685" s="1">
        <v>0</v>
      </c>
      <c r="BC685" s="1">
        <v>0</v>
      </c>
      <c r="BD685" s="1">
        <v>1</v>
      </c>
      <c r="BE685" s="1">
        <v>0</v>
      </c>
      <c r="BF685" s="1">
        <v>1</v>
      </c>
      <c r="BG685" s="1">
        <v>0</v>
      </c>
      <c r="BH685" s="1" t="b">
        <v>1</v>
      </c>
      <c r="BI685" s="1" t="b">
        <v>0</v>
      </c>
      <c r="BJ685" s="1">
        <v>16</v>
      </c>
      <c r="BK685" s="1" t="s">
        <v>78</v>
      </c>
      <c r="BL685" s="1">
        <v>295</v>
      </c>
      <c r="BM685" s="1">
        <v>295</v>
      </c>
      <c r="BN685" s="1">
        <v>2</v>
      </c>
      <c r="BO685" s="1" t="b">
        <v>1</v>
      </c>
    </row>
    <row r="686" spans="1:67" ht="15.75" customHeight="1">
      <c r="A686" s="1">
        <v>684</v>
      </c>
      <c r="B686" s="1">
        <v>173</v>
      </c>
      <c r="C686" s="1">
        <v>190415</v>
      </c>
      <c r="D686" s="1" t="s">
        <v>1903</v>
      </c>
      <c r="E686" s="1" t="s">
        <v>1904</v>
      </c>
      <c r="F686" s="1" t="s">
        <v>1905</v>
      </c>
      <c r="G686" s="1" t="s">
        <v>1878</v>
      </c>
      <c r="H686" s="1">
        <v>14853</v>
      </c>
      <c r="I686" s="1" t="s">
        <v>538</v>
      </c>
      <c r="J686" s="1" t="s">
        <v>1797</v>
      </c>
      <c r="K686" s="8" t="s">
        <v>1906</v>
      </c>
      <c r="L686" s="1">
        <v>-76.483083999999906</v>
      </c>
      <c r="M686" s="1">
        <v>42.447200000000002</v>
      </c>
      <c r="N686" s="1">
        <v>-76.483083999999906</v>
      </c>
      <c r="O686" s="1">
        <v>42.447200000000002</v>
      </c>
      <c r="P686" s="1">
        <v>52853</v>
      </c>
      <c r="Q686" s="1">
        <v>70321</v>
      </c>
      <c r="R686" s="1">
        <v>70321</v>
      </c>
      <c r="S686" s="1">
        <v>70291</v>
      </c>
      <c r="T686" s="1">
        <v>70291</v>
      </c>
      <c r="U686" s="1">
        <v>55991</v>
      </c>
      <c r="V686" s="1">
        <v>55991</v>
      </c>
      <c r="W686" s="1">
        <v>2</v>
      </c>
      <c r="X686" s="1">
        <v>2</v>
      </c>
      <c r="Y686" s="1">
        <v>2</v>
      </c>
      <c r="Z686" s="1">
        <v>2</v>
      </c>
      <c r="AA686" s="1">
        <v>2</v>
      </c>
      <c r="AB686" s="1">
        <v>14</v>
      </c>
      <c r="AC686" s="1">
        <v>14566</v>
      </c>
      <c r="AD686" s="1" t="s">
        <v>123</v>
      </c>
      <c r="AE686" s="1" t="b">
        <v>1</v>
      </c>
      <c r="AF686" s="1" t="s">
        <v>1907</v>
      </c>
      <c r="AG686" s="1" t="s">
        <v>291</v>
      </c>
      <c r="AH686" s="1" t="s">
        <v>90</v>
      </c>
      <c r="AI686" s="1" t="s">
        <v>1910</v>
      </c>
      <c r="AJ686" s="1" t="s">
        <v>78</v>
      </c>
      <c r="AK686" s="1" t="s">
        <v>79</v>
      </c>
      <c r="AL686" s="1" t="s">
        <v>206</v>
      </c>
      <c r="AM686" s="1" t="s">
        <v>100</v>
      </c>
      <c r="AN686" s="1" t="b">
        <v>0</v>
      </c>
      <c r="AO686" s="10" t="s">
        <v>1911</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t="b">
        <v>0</v>
      </c>
      <c r="BI686" s="1" t="b">
        <v>0</v>
      </c>
      <c r="BJ686" s="1">
        <v>16</v>
      </c>
      <c r="BK686" s="1" t="s">
        <v>78</v>
      </c>
      <c r="BL686" s="1">
        <v>295</v>
      </c>
      <c r="BM686" s="1">
        <v>295</v>
      </c>
      <c r="BN686" s="1">
        <v>0</v>
      </c>
      <c r="BO686" s="1" t="b">
        <v>0</v>
      </c>
    </row>
    <row r="687" spans="1:67" ht="15.75" customHeight="1">
      <c r="A687" s="1">
        <v>685</v>
      </c>
      <c r="B687" s="1">
        <v>174</v>
      </c>
      <c r="C687" s="1">
        <v>190415</v>
      </c>
      <c r="D687" s="1" t="s">
        <v>1903</v>
      </c>
      <c r="E687" s="1" t="s">
        <v>1904</v>
      </c>
      <c r="F687" s="1" t="s">
        <v>1905</v>
      </c>
      <c r="G687" s="1" t="s">
        <v>1878</v>
      </c>
      <c r="H687" s="1">
        <v>14853</v>
      </c>
      <c r="I687" s="1" t="s">
        <v>538</v>
      </c>
      <c r="J687" s="1" t="s">
        <v>1797</v>
      </c>
      <c r="K687" s="8" t="s">
        <v>1906</v>
      </c>
      <c r="L687" s="1">
        <v>-76.483083999999906</v>
      </c>
      <c r="M687" s="1">
        <v>42.447200000000002</v>
      </c>
      <c r="N687" s="1">
        <v>-76.483083999999906</v>
      </c>
      <c r="O687" s="1">
        <v>42.447200000000002</v>
      </c>
      <c r="P687" s="1">
        <v>52853</v>
      </c>
      <c r="Q687" s="1">
        <v>70321</v>
      </c>
      <c r="R687" s="1">
        <v>70321</v>
      </c>
      <c r="S687" s="1">
        <v>70291</v>
      </c>
      <c r="T687" s="1">
        <v>70291</v>
      </c>
      <c r="U687" s="1">
        <v>55991</v>
      </c>
      <c r="V687" s="1">
        <v>55991</v>
      </c>
      <c r="W687" s="1">
        <v>2</v>
      </c>
      <c r="X687" s="1">
        <v>2</v>
      </c>
      <c r="Y687" s="1">
        <v>2</v>
      </c>
      <c r="Z687" s="1">
        <v>2</v>
      </c>
      <c r="AA687" s="1">
        <v>2</v>
      </c>
      <c r="AB687" s="1">
        <v>14</v>
      </c>
      <c r="AC687" s="1">
        <v>14566</v>
      </c>
      <c r="AD687" s="1" t="s">
        <v>123</v>
      </c>
      <c r="AE687" s="1" t="b">
        <v>1</v>
      </c>
      <c r="AF687" s="1" t="s">
        <v>1907</v>
      </c>
      <c r="AG687" s="1" t="s">
        <v>291</v>
      </c>
      <c r="AH687" s="1" t="s">
        <v>90</v>
      </c>
      <c r="AI687" s="1" t="s">
        <v>1912</v>
      </c>
      <c r="AJ687" s="1" t="s">
        <v>78</v>
      </c>
      <c r="AK687" s="1" t="s">
        <v>79</v>
      </c>
      <c r="AL687" s="1" t="s">
        <v>206</v>
      </c>
      <c r="AM687" s="1" t="s">
        <v>100</v>
      </c>
      <c r="AN687" s="1" t="b">
        <v>0</v>
      </c>
      <c r="AO687" s="10" t="s">
        <v>1911</v>
      </c>
      <c r="AP687" s="1">
        <v>0</v>
      </c>
      <c r="AQ687" s="1">
        <v>0</v>
      </c>
      <c r="AR687" s="1">
        <v>0</v>
      </c>
      <c r="AS687" s="1">
        <v>0</v>
      </c>
      <c r="AT687" s="1">
        <v>0</v>
      </c>
      <c r="AU687" s="1">
        <v>0</v>
      </c>
      <c r="AV687" s="1">
        <v>0</v>
      </c>
      <c r="AW687" s="1">
        <v>0</v>
      </c>
      <c r="AX687" s="1">
        <v>0</v>
      </c>
      <c r="AY687" s="1">
        <v>0</v>
      </c>
      <c r="AZ687" s="1">
        <v>0</v>
      </c>
      <c r="BA687" s="1">
        <v>0</v>
      </c>
      <c r="BB687" s="1">
        <v>0</v>
      </c>
      <c r="BC687" s="1">
        <v>0</v>
      </c>
      <c r="BD687" s="1">
        <v>0</v>
      </c>
      <c r="BE687" s="1">
        <v>0</v>
      </c>
      <c r="BF687" s="1">
        <v>0</v>
      </c>
      <c r="BG687" s="1">
        <v>0</v>
      </c>
      <c r="BH687" s="1" t="b">
        <v>0</v>
      </c>
      <c r="BI687" s="1" t="b">
        <v>0</v>
      </c>
      <c r="BJ687" s="1">
        <v>16</v>
      </c>
      <c r="BK687" s="1" t="s">
        <v>78</v>
      </c>
      <c r="BL687" s="1">
        <v>295</v>
      </c>
      <c r="BM687" s="1">
        <v>295</v>
      </c>
      <c r="BN687" s="1">
        <v>0</v>
      </c>
      <c r="BO687" s="1" t="b">
        <v>0</v>
      </c>
    </row>
    <row r="688" spans="1:67" ht="15.75" customHeight="1">
      <c r="A688" s="1">
        <v>686</v>
      </c>
      <c r="B688" s="1">
        <v>175</v>
      </c>
      <c r="C688" s="1">
        <v>190415</v>
      </c>
      <c r="D688" s="1" t="s">
        <v>1903</v>
      </c>
      <c r="E688" s="1" t="s">
        <v>1904</v>
      </c>
      <c r="F688" s="1" t="s">
        <v>1905</v>
      </c>
      <c r="G688" s="1" t="s">
        <v>1878</v>
      </c>
      <c r="H688" s="1">
        <v>14853</v>
      </c>
      <c r="I688" s="1" t="s">
        <v>538</v>
      </c>
      <c r="J688" s="1" t="s">
        <v>1797</v>
      </c>
      <c r="K688" s="8" t="s">
        <v>1906</v>
      </c>
      <c r="L688" s="1">
        <v>-76.483083999999906</v>
      </c>
      <c r="M688" s="1">
        <v>42.447200000000002</v>
      </c>
      <c r="N688" s="1">
        <v>-76.483083999999906</v>
      </c>
      <c r="O688" s="1">
        <v>42.447200000000002</v>
      </c>
      <c r="P688" s="1">
        <v>52853</v>
      </c>
      <c r="Q688" s="1">
        <v>70321</v>
      </c>
      <c r="R688" s="1">
        <v>70321</v>
      </c>
      <c r="S688" s="1">
        <v>70291</v>
      </c>
      <c r="T688" s="1">
        <v>70291</v>
      </c>
      <c r="U688" s="1">
        <v>55991</v>
      </c>
      <c r="V688" s="1">
        <v>55991</v>
      </c>
      <c r="W688" s="1">
        <v>2</v>
      </c>
      <c r="X688" s="1">
        <v>2</v>
      </c>
      <c r="Y688" s="1">
        <v>2</v>
      </c>
      <c r="Z688" s="1">
        <v>2</v>
      </c>
      <c r="AA688" s="1">
        <v>2</v>
      </c>
      <c r="AB688" s="1">
        <v>14</v>
      </c>
      <c r="AC688" s="1">
        <v>14566</v>
      </c>
      <c r="AD688" s="1" t="s">
        <v>123</v>
      </c>
      <c r="AE688" s="1" t="b">
        <v>1</v>
      </c>
      <c r="AF688" s="1" t="s">
        <v>1907</v>
      </c>
      <c r="AG688" s="1" t="s">
        <v>291</v>
      </c>
      <c r="AH688" s="1" t="s">
        <v>90</v>
      </c>
      <c r="AI688" s="1" t="s">
        <v>1913</v>
      </c>
      <c r="AJ688" s="1" t="s">
        <v>78</v>
      </c>
      <c r="AK688" s="1" t="s">
        <v>179</v>
      </c>
      <c r="AL688" s="1" t="s">
        <v>179</v>
      </c>
      <c r="AM688" s="1" t="s">
        <v>100</v>
      </c>
      <c r="AN688" s="1" t="b">
        <v>0</v>
      </c>
      <c r="AO688" s="10" t="s">
        <v>1914</v>
      </c>
      <c r="AP688" s="1">
        <v>0</v>
      </c>
      <c r="AQ688" s="1">
        <v>0</v>
      </c>
      <c r="AR688" s="1">
        <v>0</v>
      </c>
      <c r="AS688" s="1">
        <v>0</v>
      </c>
      <c r="AT688" s="1">
        <v>0</v>
      </c>
      <c r="AU688" s="1">
        <v>0</v>
      </c>
      <c r="AV688" s="1">
        <v>0</v>
      </c>
      <c r="AW688" s="1">
        <v>0</v>
      </c>
      <c r="AX688" s="1">
        <v>0</v>
      </c>
      <c r="AY688" s="1">
        <v>0</v>
      </c>
      <c r="AZ688" s="1">
        <v>0</v>
      </c>
      <c r="BA688" s="1">
        <v>0</v>
      </c>
      <c r="BB688" s="1">
        <v>0</v>
      </c>
      <c r="BC688" s="1">
        <v>0</v>
      </c>
      <c r="BD688" s="1">
        <v>0</v>
      </c>
      <c r="BE688" s="1">
        <v>0</v>
      </c>
      <c r="BF688" s="1">
        <v>0</v>
      </c>
      <c r="BG688" s="1">
        <v>0</v>
      </c>
      <c r="BH688" s="1" t="b">
        <v>0</v>
      </c>
      <c r="BI688" s="1" t="b">
        <v>0</v>
      </c>
      <c r="BJ688" s="1">
        <v>16</v>
      </c>
      <c r="BK688" s="1" t="s">
        <v>78</v>
      </c>
      <c r="BL688" s="1">
        <v>295</v>
      </c>
      <c r="BM688" s="1">
        <v>295</v>
      </c>
      <c r="BN688" s="1">
        <v>0</v>
      </c>
      <c r="BO688" s="1" t="b">
        <v>0</v>
      </c>
    </row>
    <row r="689" spans="1:67" ht="15.75" customHeight="1">
      <c r="A689" s="1">
        <v>687</v>
      </c>
      <c r="B689" s="1">
        <v>176</v>
      </c>
      <c r="C689" s="1">
        <v>190415</v>
      </c>
      <c r="D689" s="1" t="s">
        <v>1903</v>
      </c>
      <c r="E689" s="1" t="s">
        <v>1904</v>
      </c>
      <c r="F689" s="1" t="s">
        <v>1905</v>
      </c>
      <c r="G689" s="1" t="s">
        <v>1878</v>
      </c>
      <c r="H689" s="1">
        <v>14853</v>
      </c>
      <c r="I689" s="1" t="s">
        <v>538</v>
      </c>
      <c r="J689" s="1" t="s">
        <v>1797</v>
      </c>
      <c r="K689" s="8" t="s">
        <v>1906</v>
      </c>
      <c r="L689" s="1">
        <v>-76.483083999999906</v>
      </c>
      <c r="M689" s="1">
        <v>42.447200000000002</v>
      </c>
      <c r="N689" s="1">
        <v>-76.483083999999906</v>
      </c>
      <c r="O689" s="1">
        <v>42.447200000000002</v>
      </c>
      <c r="P689" s="1">
        <v>52853</v>
      </c>
      <c r="Q689" s="1">
        <v>70321</v>
      </c>
      <c r="R689" s="1">
        <v>70321</v>
      </c>
      <c r="S689" s="1">
        <v>70291</v>
      </c>
      <c r="T689" s="1">
        <v>70291</v>
      </c>
      <c r="U689" s="1">
        <v>55991</v>
      </c>
      <c r="V689" s="1">
        <v>55991</v>
      </c>
      <c r="W689" s="1">
        <v>2</v>
      </c>
      <c r="X689" s="1">
        <v>2</v>
      </c>
      <c r="Y689" s="1">
        <v>2</v>
      </c>
      <c r="Z689" s="1">
        <v>2</v>
      </c>
      <c r="AA689" s="1">
        <v>2</v>
      </c>
      <c r="AB689" s="1">
        <v>14</v>
      </c>
      <c r="AC689" s="1">
        <v>14566</v>
      </c>
      <c r="AD689" s="1" t="s">
        <v>123</v>
      </c>
      <c r="AE689" s="1" t="b">
        <v>1</v>
      </c>
      <c r="AF689" s="1" t="s">
        <v>1907</v>
      </c>
      <c r="AG689" s="1" t="s">
        <v>291</v>
      </c>
      <c r="AH689" s="1" t="s">
        <v>90</v>
      </c>
      <c r="AI689" s="1" t="s">
        <v>742</v>
      </c>
      <c r="AJ689" s="1" t="s">
        <v>78</v>
      </c>
      <c r="AK689" s="1" t="s">
        <v>179</v>
      </c>
      <c r="AL689" s="1" t="s">
        <v>179</v>
      </c>
      <c r="AM689" s="1" t="s">
        <v>100</v>
      </c>
      <c r="AN689" s="1" t="b">
        <v>0</v>
      </c>
      <c r="AO689" s="10" t="s">
        <v>1915</v>
      </c>
      <c r="AP689" s="1">
        <v>0</v>
      </c>
      <c r="AQ689" s="1">
        <v>0</v>
      </c>
      <c r="AR689" s="1">
        <v>0</v>
      </c>
      <c r="AS689" s="1">
        <v>0</v>
      </c>
      <c r="AT689" s="1">
        <v>0</v>
      </c>
      <c r="AU689" s="1">
        <v>0</v>
      </c>
      <c r="AV689" s="1">
        <v>0</v>
      </c>
      <c r="AW689" s="1">
        <v>0</v>
      </c>
      <c r="AX689" s="1">
        <v>0</v>
      </c>
      <c r="AY689" s="1">
        <v>0</v>
      </c>
      <c r="AZ689" s="1">
        <v>0</v>
      </c>
      <c r="BA689" s="1">
        <v>0</v>
      </c>
      <c r="BB689" s="1">
        <v>0</v>
      </c>
      <c r="BC689" s="1">
        <v>0</v>
      </c>
      <c r="BD689" s="1">
        <v>0</v>
      </c>
      <c r="BE689" s="1">
        <v>0</v>
      </c>
      <c r="BF689" s="1">
        <v>0</v>
      </c>
      <c r="BG689" s="1">
        <v>0</v>
      </c>
      <c r="BH689" s="1" t="b">
        <v>0</v>
      </c>
      <c r="BI689" s="1" t="b">
        <v>0</v>
      </c>
      <c r="BJ689" s="1">
        <v>16</v>
      </c>
      <c r="BK689" s="1" t="s">
        <v>78</v>
      </c>
      <c r="BL689" s="1">
        <v>295</v>
      </c>
      <c r="BM689" s="1">
        <v>295</v>
      </c>
      <c r="BN689" s="1">
        <v>0</v>
      </c>
      <c r="BO689" s="1" t="b">
        <v>0</v>
      </c>
    </row>
    <row r="690" spans="1:67" ht="15.75" customHeight="1">
      <c r="A690" s="1">
        <v>688</v>
      </c>
      <c r="B690" s="1">
        <v>177</v>
      </c>
      <c r="C690" s="1">
        <v>190415</v>
      </c>
      <c r="D690" s="1" t="s">
        <v>1903</v>
      </c>
      <c r="E690" s="1" t="s">
        <v>1904</v>
      </c>
      <c r="F690" s="1" t="s">
        <v>1905</v>
      </c>
      <c r="G690" s="1" t="s">
        <v>1878</v>
      </c>
      <c r="H690" s="1">
        <v>14853</v>
      </c>
      <c r="I690" s="1" t="s">
        <v>538</v>
      </c>
      <c r="J690" s="1" t="s">
        <v>1797</v>
      </c>
      <c r="K690" s="8" t="s">
        <v>1906</v>
      </c>
      <c r="L690" s="1">
        <v>-76.483083999999906</v>
      </c>
      <c r="M690" s="1">
        <v>42.447200000000002</v>
      </c>
      <c r="N690" s="1">
        <v>-76.483083999999906</v>
      </c>
      <c r="O690" s="1">
        <v>42.447200000000002</v>
      </c>
      <c r="P690" s="1">
        <v>52853</v>
      </c>
      <c r="Q690" s="1">
        <v>70321</v>
      </c>
      <c r="R690" s="1">
        <v>70321</v>
      </c>
      <c r="S690" s="1">
        <v>70291</v>
      </c>
      <c r="T690" s="1">
        <v>70291</v>
      </c>
      <c r="U690" s="1">
        <v>55991</v>
      </c>
      <c r="V690" s="1">
        <v>55991</v>
      </c>
      <c r="W690" s="1">
        <v>2</v>
      </c>
      <c r="X690" s="1">
        <v>2</v>
      </c>
      <c r="Y690" s="1">
        <v>2</v>
      </c>
      <c r="Z690" s="1">
        <v>2</v>
      </c>
      <c r="AA690" s="1">
        <v>2</v>
      </c>
      <c r="AB690" s="1">
        <v>14</v>
      </c>
      <c r="AC690" s="1">
        <v>14566</v>
      </c>
      <c r="AD690" s="1" t="s">
        <v>123</v>
      </c>
      <c r="AE690" s="1" t="b">
        <v>1</v>
      </c>
      <c r="AF690" s="1" t="s">
        <v>1907</v>
      </c>
      <c r="AG690" s="1" t="s">
        <v>291</v>
      </c>
      <c r="AH690" s="1" t="s">
        <v>90</v>
      </c>
      <c r="AI690" s="1" t="s">
        <v>1352</v>
      </c>
      <c r="AJ690" s="1" t="s">
        <v>224</v>
      </c>
      <c r="AK690" s="1" t="s">
        <v>79</v>
      </c>
      <c r="AL690" s="1" t="s">
        <v>36</v>
      </c>
      <c r="AM690" s="1" t="s">
        <v>528</v>
      </c>
      <c r="AN690" s="1" t="b">
        <v>0</v>
      </c>
      <c r="AO690" s="10" t="s">
        <v>1916</v>
      </c>
      <c r="AP690" s="1">
        <v>0</v>
      </c>
      <c r="AQ690" s="1">
        <v>0</v>
      </c>
      <c r="AR690" s="1">
        <v>0</v>
      </c>
      <c r="AS690" s="1">
        <v>0</v>
      </c>
      <c r="AT690" s="1">
        <v>0</v>
      </c>
      <c r="AU690" s="1">
        <v>0</v>
      </c>
      <c r="AV690" s="1">
        <v>0</v>
      </c>
      <c r="AW690" s="1">
        <v>0</v>
      </c>
      <c r="AX690" s="1">
        <v>0</v>
      </c>
      <c r="AY690" s="1">
        <v>0</v>
      </c>
      <c r="AZ690" s="1">
        <v>0</v>
      </c>
      <c r="BA690" s="1">
        <v>0</v>
      </c>
      <c r="BB690" s="1">
        <v>0</v>
      </c>
      <c r="BC690" s="1">
        <v>0</v>
      </c>
      <c r="BD690" s="1">
        <v>0</v>
      </c>
      <c r="BE690" s="1">
        <v>0</v>
      </c>
      <c r="BF690" s="1">
        <v>0</v>
      </c>
      <c r="BG690" s="1">
        <v>0</v>
      </c>
      <c r="BH690" s="1" t="b">
        <v>1</v>
      </c>
      <c r="BI690" s="1" t="b">
        <v>0</v>
      </c>
      <c r="BJ690" s="1">
        <v>16</v>
      </c>
      <c r="BK690" s="1" t="s">
        <v>117</v>
      </c>
      <c r="BL690" s="1">
        <v>295</v>
      </c>
      <c r="BM690" s="1">
        <v>295</v>
      </c>
      <c r="BN690" s="1">
        <v>0</v>
      </c>
      <c r="BO690" s="1" t="b">
        <v>0</v>
      </c>
    </row>
    <row r="691" spans="1:67" ht="15.75" customHeight="1">
      <c r="A691" s="1">
        <v>689</v>
      </c>
      <c r="B691" s="1">
        <v>178</v>
      </c>
      <c r="C691" s="1">
        <v>190415</v>
      </c>
      <c r="D691" s="1" t="s">
        <v>1903</v>
      </c>
      <c r="E691" s="1" t="s">
        <v>1904</v>
      </c>
      <c r="F691" s="1" t="s">
        <v>1905</v>
      </c>
      <c r="G691" s="1" t="s">
        <v>1878</v>
      </c>
      <c r="H691" s="1">
        <v>14853</v>
      </c>
      <c r="I691" s="1" t="s">
        <v>538</v>
      </c>
      <c r="J691" s="1" t="s">
        <v>1797</v>
      </c>
      <c r="K691" s="8" t="s">
        <v>1906</v>
      </c>
      <c r="L691" s="1">
        <v>-76.483083999999906</v>
      </c>
      <c r="M691" s="1">
        <v>42.447200000000002</v>
      </c>
      <c r="N691" s="1">
        <v>-76.483083999999906</v>
      </c>
      <c r="O691" s="1">
        <v>42.447200000000002</v>
      </c>
      <c r="P691" s="1">
        <v>52853</v>
      </c>
      <c r="Q691" s="1">
        <v>70321</v>
      </c>
      <c r="R691" s="1">
        <v>70321</v>
      </c>
      <c r="S691" s="1">
        <v>70291</v>
      </c>
      <c r="T691" s="1">
        <v>70291</v>
      </c>
      <c r="U691" s="1">
        <v>55991</v>
      </c>
      <c r="V691" s="1">
        <v>55991</v>
      </c>
      <c r="W691" s="1">
        <v>2</v>
      </c>
      <c r="X691" s="1">
        <v>2</v>
      </c>
      <c r="Y691" s="1">
        <v>2</v>
      </c>
      <c r="Z691" s="1">
        <v>2</v>
      </c>
      <c r="AA691" s="1">
        <v>2</v>
      </c>
      <c r="AB691" s="1">
        <v>14</v>
      </c>
      <c r="AC691" s="1">
        <v>14566</v>
      </c>
      <c r="AD691" s="1" t="s">
        <v>123</v>
      </c>
      <c r="AE691" s="1" t="b">
        <v>1</v>
      </c>
      <c r="AF691" s="1" t="s">
        <v>1917</v>
      </c>
      <c r="AG691" s="1" t="s">
        <v>94</v>
      </c>
      <c r="AH691" s="1" t="s">
        <v>76</v>
      </c>
      <c r="AI691" s="1" t="s">
        <v>194</v>
      </c>
      <c r="AJ691" s="1" t="s">
        <v>94</v>
      </c>
      <c r="AK691" s="1" t="s">
        <v>83</v>
      </c>
      <c r="AL691" s="1" t="s">
        <v>36</v>
      </c>
      <c r="AM691" s="1" t="s">
        <v>96</v>
      </c>
      <c r="AN691" s="1" t="b">
        <v>0</v>
      </c>
      <c r="AO691" s="10" t="s">
        <v>1918</v>
      </c>
      <c r="AP691" s="1">
        <v>0</v>
      </c>
      <c r="AQ691" s="1">
        <v>0</v>
      </c>
      <c r="AR691" s="1">
        <v>0</v>
      </c>
      <c r="AS691" s="1">
        <v>0</v>
      </c>
      <c r="AT691" s="1">
        <v>0</v>
      </c>
      <c r="AU691" s="1">
        <v>0</v>
      </c>
      <c r="AV691" s="1">
        <v>0</v>
      </c>
      <c r="AW691" s="1">
        <v>0</v>
      </c>
      <c r="AX691" s="1">
        <v>0</v>
      </c>
      <c r="AY691" s="1">
        <v>0</v>
      </c>
      <c r="AZ691" s="1">
        <v>0</v>
      </c>
      <c r="BA691" s="1">
        <v>0</v>
      </c>
      <c r="BB691" s="1">
        <v>0</v>
      </c>
      <c r="BC691" s="1">
        <v>0</v>
      </c>
      <c r="BD691" s="1">
        <v>0</v>
      </c>
      <c r="BE691" s="1">
        <v>0</v>
      </c>
      <c r="BF691" s="1">
        <v>0</v>
      </c>
      <c r="BG691" s="1">
        <v>0</v>
      </c>
      <c r="BH691" s="1" t="b">
        <v>1</v>
      </c>
      <c r="BI691" s="1" t="b">
        <v>0</v>
      </c>
      <c r="BJ691" s="1">
        <v>16</v>
      </c>
      <c r="BK691" s="1" t="s">
        <v>94</v>
      </c>
      <c r="BL691" s="1">
        <v>295</v>
      </c>
      <c r="BM691" s="1">
        <v>295</v>
      </c>
      <c r="BN691" s="1">
        <v>0</v>
      </c>
      <c r="BO691" s="1" t="b">
        <v>0</v>
      </c>
    </row>
    <row r="692" spans="1:67" ht="15.75" customHeight="1">
      <c r="A692" s="1">
        <v>690</v>
      </c>
      <c r="B692" s="1">
        <v>179</v>
      </c>
      <c r="C692" s="1">
        <v>190415</v>
      </c>
      <c r="D692" s="1" t="s">
        <v>1903</v>
      </c>
      <c r="E692" s="1" t="s">
        <v>1904</v>
      </c>
      <c r="F692" s="1" t="s">
        <v>1905</v>
      </c>
      <c r="G692" s="1" t="s">
        <v>1878</v>
      </c>
      <c r="H692" s="1">
        <v>14853</v>
      </c>
      <c r="I692" s="1" t="s">
        <v>538</v>
      </c>
      <c r="J692" s="1" t="s">
        <v>1797</v>
      </c>
      <c r="K692" s="8" t="s">
        <v>1906</v>
      </c>
      <c r="L692" s="1">
        <v>-76.483083999999906</v>
      </c>
      <c r="M692" s="1">
        <v>42.447200000000002</v>
      </c>
      <c r="N692" s="1">
        <v>-76.483083999999906</v>
      </c>
      <c r="O692" s="1">
        <v>42.447200000000002</v>
      </c>
      <c r="P692" s="1">
        <v>52853</v>
      </c>
      <c r="Q692" s="1">
        <v>70321</v>
      </c>
      <c r="R692" s="1">
        <v>70321</v>
      </c>
      <c r="S692" s="1">
        <v>70291</v>
      </c>
      <c r="T692" s="1">
        <v>70291</v>
      </c>
      <c r="U692" s="1">
        <v>55991</v>
      </c>
      <c r="V692" s="1">
        <v>55991</v>
      </c>
      <c r="W692" s="1">
        <v>2</v>
      </c>
      <c r="X692" s="1">
        <v>2</v>
      </c>
      <c r="Y692" s="1">
        <v>2</v>
      </c>
      <c r="Z692" s="1">
        <v>2</v>
      </c>
      <c r="AA692" s="1">
        <v>2</v>
      </c>
      <c r="AB692" s="1">
        <v>14</v>
      </c>
      <c r="AC692" s="1">
        <v>14566</v>
      </c>
      <c r="AD692" s="1" t="s">
        <v>123</v>
      </c>
      <c r="AE692" s="1" t="b">
        <v>1</v>
      </c>
      <c r="AF692" s="1" t="s">
        <v>1917</v>
      </c>
      <c r="AG692" s="1" t="s">
        <v>94</v>
      </c>
      <c r="AH692" s="1" t="s">
        <v>76</v>
      </c>
      <c r="AI692" s="1" t="s">
        <v>95</v>
      </c>
      <c r="AJ692" s="1" t="s">
        <v>94</v>
      </c>
      <c r="AK692" s="1" t="s">
        <v>79</v>
      </c>
      <c r="AL692" s="1" t="s">
        <v>36</v>
      </c>
      <c r="AM692" s="1" t="s">
        <v>96</v>
      </c>
      <c r="AN692" s="1" t="b">
        <v>0</v>
      </c>
      <c r="AO692" s="10" t="s">
        <v>1919</v>
      </c>
      <c r="AP692" s="1">
        <v>0</v>
      </c>
      <c r="AQ692" s="1">
        <v>0</v>
      </c>
      <c r="AR692" s="1">
        <v>1</v>
      </c>
      <c r="AS692" s="1">
        <v>0</v>
      </c>
      <c r="AT692" s="1">
        <v>0</v>
      </c>
      <c r="AU692" s="1">
        <v>0</v>
      </c>
      <c r="AV692" s="1">
        <v>0</v>
      </c>
      <c r="AW692" s="1">
        <v>0</v>
      </c>
      <c r="AX692" s="1">
        <v>0</v>
      </c>
      <c r="AY692" s="1">
        <v>0</v>
      </c>
      <c r="AZ692" s="1">
        <v>0</v>
      </c>
      <c r="BA692" s="1">
        <v>0</v>
      </c>
      <c r="BB692" s="1">
        <v>1</v>
      </c>
      <c r="BC692" s="1">
        <v>0</v>
      </c>
      <c r="BD692" s="1">
        <v>0</v>
      </c>
      <c r="BE692" s="1">
        <v>0</v>
      </c>
      <c r="BF692" s="1">
        <v>0</v>
      </c>
      <c r="BG692" s="1">
        <v>0</v>
      </c>
      <c r="BH692" s="1" t="b">
        <v>1</v>
      </c>
      <c r="BI692" s="1" t="b">
        <v>0</v>
      </c>
      <c r="BJ692" s="1">
        <v>16</v>
      </c>
      <c r="BK692" s="1" t="s">
        <v>94</v>
      </c>
      <c r="BL692" s="1">
        <v>295</v>
      </c>
      <c r="BM692" s="1">
        <v>295</v>
      </c>
      <c r="BN692" s="1">
        <v>1</v>
      </c>
      <c r="BO692" s="1" t="b">
        <v>1</v>
      </c>
    </row>
    <row r="693" spans="1:67" ht="15.75" customHeight="1">
      <c r="A693" s="1">
        <v>691</v>
      </c>
      <c r="B693" s="1">
        <v>180</v>
      </c>
      <c r="C693" s="1">
        <v>190415</v>
      </c>
      <c r="D693" s="1" t="s">
        <v>1903</v>
      </c>
      <c r="E693" s="1" t="s">
        <v>1904</v>
      </c>
      <c r="F693" s="1" t="s">
        <v>1905</v>
      </c>
      <c r="G693" s="1" t="s">
        <v>1878</v>
      </c>
      <c r="H693" s="1">
        <v>14853</v>
      </c>
      <c r="I693" s="1" t="s">
        <v>538</v>
      </c>
      <c r="J693" s="1" t="s">
        <v>1797</v>
      </c>
      <c r="K693" s="8" t="s">
        <v>1906</v>
      </c>
      <c r="L693" s="1">
        <v>-76.483083999999906</v>
      </c>
      <c r="M693" s="1">
        <v>42.447200000000002</v>
      </c>
      <c r="N693" s="1">
        <v>-76.483083999999906</v>
      </c>
      <c r="O693" s="1">
        <v>42.447200000000002</v>
      </c>
      <c r="P693" s="1">
        <v>52853</v>
      </c>
      <c r="Q693" s="1">
        <v>70321</v>
      </c>
      <c r="R693" s="1">
        <v>70321</v>
      </c>
      <c r="S693" s="1">
        <v>70291</v>
      </c>
      <c r="T693" s="1">
        <v>70291</v>
      </c>
      <c r="U693" s="1">
        <v>55991</v>
      </c>
      <c r="V693" s="1">
        <v>55991</v>
      </c>
      <c r="W693" s="1">
        <v>2</v>
      </c>
      <c r="X693" s="1">
        <v>2</v>
      </c>
      <c r="Y693" s="1">
        <v>2</v>
      </c>
      <c r="Z693" s="1">
        <v>2</v>
      </c>
      <c r="AA693" s="1">
        <v>2</v>
      </c>
      <c r="AB693" s="1">
        <v>14</v>
      </c>
      <c r="AC693" s="1">
        <v>14566</v>
      </c>
      <c r="AD693" s="1" t="s">
        <v>123</v>
      </c>
      <c r="AE693" s="1" t="b">
        <v>1</v>
      </c>
      <c r="AF693" s="1" t="s">
        <v>1917</v>
      </c>
      <c r="AG693" s="1" t="s">
        <v>94</v>
      </c>
      <c r="AH693" s="1" t="s">
        <v>76</v>
      </c>
      <c r="AI693" s="1" t="s">
        <v>1920</v>
      </c>
      <c r="AJ693" s="1" t="s">
        <v>94</v>
      </c>
      <c r="AK693" s="1" t="s">
        <v>79</v>
      </c>
      <c r="AL693" s="1" t="s">
        <v>206</v>
      </c>
      <c r="AM693" s="1" t="s">
        <v>100</v>
      </c>
      <c r="AN693" s="1" t="b">
        <v>0</v>
      </c>
      <c r="AO693" s="10" t="s">
        <v>1921</v>
      </c>
      <c r="AP693" s="1">
        <v>0</v>
      </c>
      <c r="AQ693" s="1">
        <v>0</v>
      </c>
      <c r="AR693" s="1">
        <v>0</v>
      </c>
      <c r="AS693" s="1">
        <v>0</v>
      </c>
      <c r="AT693" s="1">
        <v>0</v>
      </c>
      <c r="AU693" s="1">
        <v>0</v>
      </c>
      <c r="AV693" s="1">
        <v>0</v>
      </c>
      <c r="AW693" s="1">
        <v>0</v>
      </c>
      <c r="AX693" s="1">
        <v>0</v>
      </c>
      <c r="AY693" s="1">
        <v>0</v>
      </c>
      <c r="AZ693" s="1">
        <v>0</v>
      </c>
      <c r="BA693" s="1">
        <v>0</v>
      </c>
      <c r="BB693" s="1">
        <v>0</v>
      </c>
      <c r="BC693" s="1">
        <v>0</v>
      </c>
      <c r="BD693" s="1">
        <v>0</v>
      </c>
      <c r="BE693" s="1">
        <v>0</v>
      </c>
      <c r="BF693" s="1">
        <v>0</v>
      </c>
      <c r="BG693" s="1">
        <v>0</v>
      </c>
      <c r="BH693" s="1" t="b">
        <v>0</v>
      </c>
      <c r="BI693" s="1" t="b">
        <v>0</v>
      </c>
      <c r="BJ693" s="1">
        <v>16</v>
      </c>
      <c r="BK693" s="1" t="s">
        <v>94</v>
      </c>
      <c r="BL693" s="1">
        <v>295</v>
      </c>
      <c r="BM693" s="1">
        <v>295</v>
      </c>
      <c r="BN693" s="1">
        <v>0</v>
      </c>
      <c r="BO693" s="1" t="b">
        <v>0</v>
      </c>
    </row>
    <row r="694" spans="1:67" ht="15.75" customHeight="1">
      <c r="A694" s="1">
        <v>692</v>
      </c>
      <c r="B694" s="1">
        <v>181</v>
      </c>
      <c r="C694" s="1">
        <v>190415</v>
      </c>
      <c r="D694" s="1" t="s">
        <v>1903</v>
      </c>
      <c r="E694" s="1" t="s">
        <v>1904</v>
      </c>
      <c r="F694" s="1" t="s">
        <v>1905</v>
      </c>
      <c r="G694" s="1" t="s">
        <v>1878</v>
      </c>
      <c r="H694" s="1">
        <v>14853</v>
      </c>
      <c r="I694" s="1" t="s">
        <v>538</v>
      </c>
      <c r="J694" s="1" t="s">
        <v>1797</v>
      </c>
      <c r="K694" s="8" t="s">
        <v>1906</v>
      </c>
      <c r="L694" s="1">
        <v>-76.483083999999906</v>
      </c>
      <c r="M694" s="1">
        <v>42.447200000000002</v>
      </c>
      <c r="N694" s="1">
        <v>-76.483083999999906</v>
      </c>
      <c r="O694" s="1">
        <v>42.447200000000002</v>
      </c>
      <c r="P694" s="1">
        <v>52853</v>
      </c>
      <c r="Q694" s="1">
        <v>70321</v>
      </c>
      <c r="R694" s="1">
        <v>70321</v>
      </c>
      <c r="S694" s="1">
        <v>70291</v>
      </c>
      <c r="T694" s="1">
        <v>70291</v>
      </c>
      <c r="U694" s="1">
        <v>55991</v>
      </c>
      <c r="V694" s="1">
        <v>55991</v>
      </c>
      <c r="W694" s="1">
        <v>2</v>
      </c>
      <c r="X694" s="1">
        <v>2</v>
      </c>
      <c r="Y694" s="1">
        <v>2</v>
      </c>
      <c r="Z694" s="1">
        <v>2</v>
      </c>
      <c r="AA694" s="1">
        <v>2</v>
      </c>
      <c r="AB694" s="1">
        <v>14</v>
      </c>
      <c r="AC694" s="1">
        <v>14566</v>
      </c>
      <c r="AD694" s="1" t="s">
        <v>123</v>
      </c>
      <c r="AE694" s="1" t="b">
        <v>1</v>
      </c>
      <c r="AF694" s="1" t="s">
        <v>1907</v>
      </c>
      <c r="AG694" s="1" t="s">
        <v>89</v>
      </c>
      <c r="AH694" s="1" t="s">
        <v>90</v>
      </c>
      <c r="AI694" s="1" t="s">
        <v>172</v>
      </c>
      <c r="AJ694" s="1" t="s">
        <v>89</v>
      </c>
      <c r="AK694" s="1" t="s">
        <v>79</v>
      </c>
      <c r="AL694" s="1" t="s">
        <v>36</v>
      </c>
      <c r="AM694" s="1" t="s">
        <v>92</v>
      </c>
      <c r="AN694" s="1" t="b">
        <v>1</v>
      </c>
      <c r="AO694" s="10" t="s">
        <v>1922</v>
      </c>
      <c r="AP694" s="1">
        <v>0</v>
      </c>
      <c r="AQ694" s="1">
        <v>0</v>
      </c>
      <c r="AR694" s="1">
        <v>0</v>
      </c>
      <c r="AS694" s="1">
        <v>0</v>
      </c>
      <c r="AT694" s="1">
        <v>0</v>
      </c>
      <c r="AU694" s="1">
        <v>0</v>
      </c>
      <c r="AV694" s="1">
        <v>0</v>
      </c>
      <c r="AW694" s="1">
        <v>0</v>
      </c>
      <c r="AX694" s="1">
        <v>0</v>
      </c>
      <c r="AY694" s="1">
        <v>0</v>
      </c>
      <c r="AZ694" s="1">
        <v>0</v>
      </c>
      <c r="BA694" s="1">
        <v>0</v>
      </c>
      <c r="BB694" s="1">
        <v>0</v>
      </c>
      <c r="BC694" s="1">
        <v>0</v>
      </c>
      <c r="BD694" s="1">
        <v>0</v>
      </c>
      <c r="BE694" s="1">
        <v>0</v>
      </c>
      <c r="BF694" s="1">
        <v>0</v>
      </c>
      <c r="BG694" s="1">
        <v>0</v>
      </c>
      <c r="BH694" s="1" t="b">
        <v>1</v>
      </c>
      <c r="BI694" s="1" t="b">
        <v>0</v>
      </c>
      <c r="BJ694" s="1">
        <v>16</v>
      </c>
      <c r="BK694" s="1" t="s">
        <v>89</v>
      </c>
      <c r="BL694" s="1">
        <v>295</v>
      </c>
      <c r="BM694" s="1">
        <v>295</v>
      </c>
      <c r="BN694" s="1">
        <v>0</v>
      </c>
      <c r="BO694" s="1" t="b">
        <v>0</v>
      </c>
    </row>
    <row r="695" spans="1:67" ht="15.75" customHeight="1">
      <c r="A695" s="1">
        <v>693</v>
      </c>
      <c r="B695" s="1">
        <v>182</v>
      </c>
      <c r="C695" s="1">
        <v>190415</v>
      </c>
      <c r="D695" s="1" t="s">
        <v>1903</v>
      </c>
      <c r="E695" s="1" t="s">
        <v>1904</v>
      </c>
      <c r="F695" s="1" t="s">
        <v>1905</v>
      </c>
      <c r="G695" s="1" t="s">
        <v>1878</v>
      </c>
      <c r="H695" s="1">
        <v>14853</v>
      </c>
      <c r="I695" s="1" t="s">
        <v>538</v>
      </c>
      <c r="J695" s="1" t="s">
        <v>1797</v>
      </c>
      <c r="K695" s="8" t="s">
        <v>1906</v>
      </c>
      <c r="L695" s="1">
        <v>-76.483083999999906</v>
      </c>
      <c r="M695" s="1">
        <v>42.447200000000002</v>
      </c>
      <c r="N695" s="1">
        <v>-76.483083999999906</v>
      </c>
      <c r="O695" s="1">
        <v>42.447200000000002</v>
      </c>
      <c r="P695" s="1">
        <v>52853</v>
      </c>
      <c r="Q695" s="1">
        <v>70321</v>
      </c>
      <c r="R695" s="1">
        <v>70321</v>
      </c>
      <c r="S695" s="1">
        <v>70291</v>
      </c>
      <c r="T695" s="1">
        <v>70291</v>
      </c>
      <c r="U695" s="1">
        <v>55991</v>
      </c>
      <c r="V695" s="1">
        <v>55991</v>
      </c>
      <c r="W695" s="1">
        <v>2</v>
      </c>
      <c r="X695" s="1">
        <v>2</v>
      </c>
      <c r="Y695" s="1">
        <v>2</v>
      </c>
      <c r="Z695" s="1">
        <v>2</v>
      </c>
      <c r="AA695" s="1">
        <v>2</v>
      </c>
      <c r="AB695" s="1">
        <v>14</v>
      </c>
      <c r="AC695" s="1">
        <v>14566</v>
      </c>
      <c r="AD695" s="1" t="s">
        <v>123</v>
      </c>
      <c r="AE695" s="1" t="b">
        <v>1</v>
      </c>
      <c r="AF695" s="1" t="s">
        <v>1907</v>
      </c>
      <c r="AG695" s="1" t="s">
        <v>89</v>
      </c>
      <c r="AH695" s="1" t="s">
        <v>90</v>
      </c>
      <c r="AI695" s="1" t="s">
        <v>1640</v>
      </c>
      <c r="AJ695" s="1" t="s">
        <v>89</v>
      </c>
      <c r="AK695" s="1" t="s">
        <v>79</v>
      </c>
      <c r="AL695" s="1" t="s">
        <v>99</v>
      </c>
      <c r="AM695" s="1" t="s">
        <v>100</v>
      </c>
      <c r="AN695" s="1" t="b">
        <v>1</v>
      </c>
      <c r="AO695" s="10" t="s">
        <v>1923</v>
      </c>
      <c r="AP695" s="1">
        <v>0</v>
      </c>
      <c r="AQ695" s="1">
        <v>0</v>
      </c>
      <c r="AR695" s="1">
        <v>0</v>
      </c>
      <c r="AS695" s="1">
        <v>0</v>
      </c>
      <c r="AT695" s="1">
        <v>0</v>
      </c>
      <c r="AU695" s="1">
        <v>0</v>
      </c>
      <c r="AV695" s="1">
        <v>0</v>
      </c>
      <c r="AW695" s="1">
        <v>0</v>
      </c>
      <c r="AX695" s="1">
        <v>0</v>
      </c>
      <c r="AY695" s="1">
        <v>0</v>
      </c>
      <c r="AZ695" s="1">
        <v>0</v>
      </c>
      <c r="BA695" s="1">
        <v>0</v>
      </c>
      <c r="BB695" s="1">
        <v>0</v>
      </c>
      <c r="BC695" s="1">
        <v>0</v>
      </c>
      <c r="BD695" s="1">
        <v>0</v>
      </c>
      <c r="BE695" s="1">
        <v>0</v>
      </c>
      <c r="BF695" s="1">
        <v>0</v>
      </c>
      <c r="BG695" s="1">
        <v>0</v>
      </c>
      <c r="BH695" s="1" t="b">
        <v>0</v>
      </c>
      <c r="BI695" s="1" t="b">
        <v>0</v>
      </c>
      <c r="BJ695" s="1">
        <v>16</v>
      </c>
      <c r="BK695" s="1" t="s">
        <v>89</v>
      </c>
      <c r="BL695" s="1">
        <v>295</v>
      </c>
      <c r="BM695" s="1">
        <v>295</v>
      </c>
      <c r="BN695" s="1">
        <v>0</v>
      </c>
      <c r="BO695" s="1" t="b">
        <v>0</v>
      </c>
    </row>
    <row r="696" spans="1:67" ht="15.75" customHeight="1">
      <c r="A696" s="1">
        <v>694</v>
      </c>
      <c r="B696" s="1">
        <v>183</v>
      </c>
      <c r="C696" s="1">
        <v>190415</v>
      </c>
      <c r="D696" s="1" t="s">
        <v>1903</v>
      </c>
      <c r="E696" s="1" t="s">
        <v>1904</v>
      </c>
      <c r="F696" s="1" t="s">
        <v>1905</v>
      </c>
      <c r="G696" s="1" t="s">
        <v>1878</v>
      </c>
      <c r="H696" s="1">
        <v>14853</v>
      </c>
      <c r="I696" s="1" t="s">
        <v>538</v>
      </c>
      <c r="J696" s="1" t="s">
        <v>1797</v>
      </c>
      <c r="K696" s="8" t="s">
        <v>1906</v>
      </c>
      <c r="L696" s="1">
        <v>-76.483083999999906</v>
      </c>
      <c r="M696" s="1">
        <v>42.447200000000002</v>
      </c>
      <c r="N696" s="1">
        <v>-76.483083999999906</v>
      </c>
      <c r="O696" s="1">
        <v>42.447200000000002</v>
      </c>
      <c r="P696" s="1">
        <v>52853</v>
      </c>
      <c r="Q696" s="1">
        <v>70321</v>
      </c>
      <c r="R696" s="1">
        <v>70321</v>
      </c>
      <c r="S696" s="1">
        <v>70291</v>
      </c>
      <c r="T696" s="1">
        <v>70291</v>
      </c>
      <c r="U696" s="1">
        <v>55991</v>
      </c>
      <c r="V696" s="1">
        <v>55991</v>
      </c>
      <c r="W696" s="1">
        <v>2</v>
      </c>
      <c r="X696" s="1">
        <v>2</v>
      </c>
      <c r="Y696" s="1">
        <v>2</v>
      </c>
      <c r="Z696" s="1">
        <v>2</v>
      </c>
      <c r="AA696" s="1">
        <v>2</v>
      </c>
      <c r="AB696" s="1">
        <v>14</v>
      </c>
      <c r="AC696" s="1">
        <v>14566</v>
      </c>
      <c r="AD696" s="1" t="s">
        <v>123</v>
      </c>
      <c r="AE696" s="1" t="b">
        <v>1</v>
      </c>
      <c r="AF696" s="1" t="s">
        <v>1907</v>
      </c>
      <c r="AG696" s="1" t="s">
        <v>89</v>
      </c>
      <c r="AH696" s="1" t="s">
        <v>90</v>
      </c>
      <c r="AI696" s="1" t="s">
        <v>1924</v>
      </c>
      <c r="AJ696" s="1" t="s">
        <v>135</v>
      </c>
      <c r="AK696" s="1" t="s">
        <v>79</v>
      </c>
      <c r="AL696" s="1" t="s">
        <v>206</v>
      </c>
      <c r="AM696" s="1" t="s">
        <v>100</v>
      </c>
      <c r="AN696" s="1" t="b">
        <v>1</v>
      </c>
      <c r="AO696" s="10" t="s">
        <v>1925</v>
      </c>
      <c r="AP696" s="1">
        <v>0</v>
      </c>
      <c r="AQ696" s="1">
        <v>0</v>
      </c>
      <c r="AR696" s="1">
        <v>0</v>
      </c>
      <c r="AS696" s="1">
        <v>0</v>
      </c>
      <c r="AT696" s="1">
        <v>0</v>
      </c>
      <c r="AU696" s="1">
        <v>0</v>
      </c>
      <c r="AV696" s="1">
        <v>0</v>
      </c>
      <c r="AW696" s="1">
        <v>0</v>
      </c>
      <c r="AX696" s="1">
        <v>0</v>
      </c>
      <c r="AY696" s="1">
        <v>0</v>
      </c>
      <c r="AZ696" s="1">
        <v>0</v>
      </c>
      <c r="BA696" s="1">
        <v>0</v>
      </c>
      <c r="BB696" s="1">
        <v>0</v>
      </c>
      <c r="BC696" s="1">
        <v>0</v>
      </c>
      <c r="BD696" s="1">
        <v>0</v>
      </c>
      <c r="BE696" s="1">
        <v>0</v>
      </c>
      <c r="BF696" s="1">
        <v>0</v>
      </c>
      <c r="BG696" s="1">
        <v>0</v>
      </c>
      <c r="BH696" s="1" t="b">
        <v>0</v>
      </c>
      <c r="BI696" s="1" t="b">
        <v>0</v>
      </c>
      <c r="BJ696" s="1">
        <v>16</v>
      </c>
      <c r="BK696" s="1" t="s">
        <v>117</v>
      </c>
      <c r="BL696" s="1">
        <v>295</v>
      </c>
      <c r="BM696" s="1">
        <v>295</v>
      </c>
      <c r="BN696" s="1">
        <v>0</v>
      </c>
      <c r="BO696" s="1" t="b">
        <v>0</v>
      </c>
    </row>
    <row r="697" spans="1:67" ht="15.75" customHeight="1">
      <c r="A697" s="1">
        <v>695</v>
      </c>
      <c r="B697" s="1">
        <v>184</v>
      </c>
      <c r="C697" s="1">
        <v>190415</v>
      </c>
      <c r="D697" s="1" t="s">
        <v>1903</v>
      </c>
      <c r="E697" s="1" t="s">
        <v>1904</v>
      </c>
      <c r="F697" s="1" t="s">
        <v>1905</v>
      </c>
      <c r="G697" s="1" t="s">
        <v>1878</v>
      </c>
      <c r="H697" s="1">
        <v>14853</v>
      </c>
      <c r="I697" s="1" t="s">
        <v>538</v>
      </c>
      <c r="J697" s="1" t="s">
        <v>1797</v>
      </c>
      <c r="K697" s="8" t="s">
        <v>1906</v>
      </c>
      <c r="L697" s="1">
        <v>-76.483083999999906</v>
      </c>
      <c r="M697" s="1">
        <v>42.447200000000002</v>
      </c>
      <c r="N697" s="1">
        <v>-76.483083999999906</v>
      </c>
      <c r="O697" s="1">
        <v>42.447200000000002</v>
      </c>
      <c r="P697" s="1">
        <v>52853</v>
      </c>
      <c r="Q697" s="1">
        <v>70321</v>
      </c>
      <c r="R697" s="1">
        <v>70321</v>
      </c>
      <c r="S697" s="1">
        <v>70291</v>
      </c>
      <c r="T697" s="1">
        <v>70291</v>
      </c>
      <c r="U697" s="1">
        <v>55991</v>
      </c>
      <c r="V697" s="1">
        <v>55991</v>
      </c>
      <c r="W697" s="1">
        <v>2</v>
      </c>
      <c r="X697" s="1">
        <v>2</v>
      </c>
      <c r="Y697" s="1">
        <v>2</v>
      </c>
      <c r="Z697" s="1">
        <v>2</v>
      </c>
      <c r="AA697" s="1">
        <v>2</v>
      </c>
      <c r="AB697" s="1">
        <v>14</v>
      </c>
      <c r="AC697" s="1">
        <v>14566</v>
      </c>
      <c r="AD697" s="1" t="s">
        <v>123</v>
      </c>
      <c r="AE697" s="1" t="b">
        <v>1</v>
      </c>
      <c r="AF697" s="1" t="s">
        <v>1907</v>
      </c>
      <c r="AG697" s="1" t="s">
        <v>89</v>
      </c>
      <c r="AH697" s="1" t="s">
        <v>90</v>
      </c>
      <c r="AI697" s="1" t="s">
        <v>1926</v>
      </c>
      <c r="AJ697" s="1" t="s">
        <v>89</v>
      </c>
      <c r="AK697" s="1" t="s">
        <v>179</v>
      </c>
      <c r="AL697" s="1" t="s">
        <v>179</v>
      </c>
      <c r="AM697" s="1" t="s">
        <v>100</v>
      </c>
      <c r="AN697" s="1" t="b">
        <v>0</v>
      </c>
      <c r="AO697" s="10" t="s">
        <v>1927</v>
      </c>
      <c r="AP697" s="1">
        <v>0</v>
      </c>
      <c r="AQ697" s="1">
        <v>0</v>
      </c>
      <c r="AR697" s="1">
        <v>0</v>
      </c>
      <c r="AS697" s="1">
        <v>0</v>
      </c>
      <c r="AT697" s="1">
        <v>0</v>
      </c>
      <c r="AU697" s="1">
        <v>0</v>
      </c>
      <c r="AV697" s="1">
        <v>0</v>
      </c>
      <c r="AW697" s="1">
        <v>0</v>
      </c>
      <c r="AX697" s="1">
        <v>0</v>
      </c>
      <c r="AY697" s="1">
        <v>0</v>
      </c>
      <c r="AZ697" s="1">
        <v>0</v>
      </c>
      <c r="BA697" s="1">
        <v>0</v>
      </c>
      <c r="BB697" s="1">
        <v>0</v>
      </c>
      <c r="BC697" s="1">
        <v>0</v>
      </c>
      <c r="BD697" s="1">
        <v>0</v>
      </c>
      <c r="BE697" s="1">
        <v>0</v>
      </c>
      <c r="BF697" s="1">
        <v>0</v>
      </c>
      <c r="BG697" s="1">
        <v>0</v>
      </c>
      <c r="BH697" s="1" t="b">
        <v>0</v>
      </c>
      <c r="BI697" s="1" t="b">
        <v>0</v>
      </c>
      <c r="BJ697" s="1">
        <v>16</v>
      </c>
      <c r="BK697" s="1" t="s">
        <v>89</v>
      </c>
      <c r="BL697" s="1">
        <v>295</v>
      </c>
      <c r="BM697" s="1">
        <v>295</v>
      </c>
      <c r="BN697" s="1">
        <v>0</v>
      </c>
      <c r="BO697" s="1" t="b">
        <v>0</v>
      </c>
    </row>
    <row r="698" spans="1:67" ht="15.75" customHeight="1">
      <c r="A698" s="1">
        <v>696</v>
      </c>
      <c r="B698" s="1">
        <v>185</v>
      </c>
      <c r="C698" s="1">
        <v>190415</v>
      </c>
      <c r="D698" s="1" t="s">
        <v>1903</v>
      </c>
      <c r="E698" s="1" t="s">
        <v>1904</v>
      </c>
      <c r="F698" s="1" t="s">
        <v>1905</v>
      </c>
      <c r="G698" s="1" t="s">
        <v>1878</v>
      </c>
      <c r="H698" s="1">
        <v>14853</v>
      </c>
      <c r="I698" s="1" t="s">
        <v>538</v>
      </c>
      <c r="J698" s="1" t="s">
        <v>1797</v>
      </c>
      <c r="K698" s="8" t="s">
        <v>1906</v>
      </c>
      <c r="L698" s="1">
        <v>-76.483083999999906</v>
      </c>
      <c r="M698" s="1">
        <v>42.447200000000002</v>
      </c>
      <c r="N698" s="1">
        <v>-76.483083999999906</v>
      </c>
      <c r="O698" s="1">
        <v>42.447200000000002</v>
      </c>
      <c r="P698" s="1">
        <v>52853</v>
      </c>
      <c r="Q698" s="1">
        <v>70321</v>
      </c>
      <c r="R698" s="1">
        <v>70321</v>
      </c>
      <c r="S698" s="1">
        <v>70291</v>
      </c>
      <c r="T698" s="1">
        <v>70291</v>
      </c>
      <c r="U698" s="1">
        <v>55991</v>
      </c>
      <c r="V698" s="1">
        <v>55991</v>
      </c>
      <c r="W698" s="1">
        <v>2</v>
      </c>
      <c r="X698" s="1">
        <v>2</v>
      </c>
      <c r="Y698" s="1">
        <v>2</v>
      </c>
      <c r="Z698" s="1">
        <v>2</v>
      </c>
      <c r="AA698" s="1">
        <v>2</v>
      </c>
      <c r="AB698" s="1">
        <v>14</v>
      </c>
      <c r="AC698" s="1">
        <v>14566</v>
      </c>
      <c r="AD698" s="1" t="s">
        <v>123</v>
      </c>
      <c r="AE698" s="1" t="b">
        <v>1</v>
      </c>
      <c r="AF698" s="1" t="s">
        <v>1928</v>
      </c>
      <c r="AG698" s="1" t="s">
        <v>1929</v>
      </c>
      <c r="AH698" s="1" t="s">
        <v>90</v>
      </c>
      <c r="AI698" s="1" t="s">
        <v>1930</v>
      </c>
      <c r="AJ698" s="1" t="s">
        <v>219</v>
      </c>
      <c r="AK698" s="1" t="s">
        <v>79</v>
      </c>
      <c r="AL698" s="1" t="s">
        <v>36</v>
      </c>
      <c r="AM698" s="1" t="s">
        <v>100</v>
      </c>
      <c r="AN698" s="1" t="b">
        <v>0</v>
      </c>
      <c r="AO698" s="10" t="s">
        <v>1931</v>
      </c>
      <c r="AP698" s="1">
        <v>0</v>
      </c>
      <c r="AQ698" s="1">
        <v>0</v>
      </c>
      <c r="AR698" s="1">
        <v>1</v>
      </c>
      <c r="AS698" s="1">
        <v>0</v>
      </c>
      <c r="AT698" s="1">
        <v>0</v>
      </c>
      <c r="AU698" s="1">
        <v>0</v>
      </c>
      <c r="AV698" s="1">
        <v>0</v>
      </c>
      <c r="AW698" s="1">
        <v>0</v>
      </c>
      <c r="AX698" s="1">
        <v>0</v>
      </c>
      <c r="AY698" s="1">
        <v>0</v>
      </c>
      <c r="AZ698" s="1">
        <v>0</v>
      </c>
      <c r="BA698" s="1">
        <v>0</v>
      </c>
      <c r="BB698" s="1">
        <v>0</v>
      </c>
      <c r="BC698" s="1">
        <v>1</v>
      </c>
      <c r="BD698" s="1">
        <v>0</v>
      </c>
      <c r="BE698" s="1">
        <v>0</v>
      </c>
      <c r="BF698" s="1">
        <v>0</v>
      </c>
      <c r="BG698" s="1">
        <v>0</v>
      </c>
      <c r="BH698" s="1" t="b">
        <v>0</v>
      </c>
      <c r="BI698" s="1" t="b">
        <v>0</v>
      </c>
      <c r="BJ698" s="1">
        <v>16</v>
      </c>
      <c r="BK698" s="1" t="s">
        <v>117</v>
      </c>
      <c r="BL698" s="1">
        <v>295</v>
      </c>
      <c r="BM698" s="1">
        <v>295</v>
      </c>
      <c r="BN698" s="1">
        <v>1</v>
      </c>
      <c r="BO698" s="1" t="b">
        <v>1</v>
      </c>
    </row>
    <row r="699" spans="1:67" ht="15.75" customHeight="1">
      <c r="A699" s="1">
        <v>697</v>
      </c>
      <c r="B699" s="1">
        <v>186</v>
      </c>
      <c r="C699" s="1">
        <v>190415</v>
      </c>
      <c r="D699" s="1" t="s">
        <v>1903</v>
      </c>
      <c r="E699" s="1" t="s">
        <v>1904</v>
      </c>
      <c r="F699" s="1" t="s">
        <v>1905</v>
      </c>
      <c r="G699" s="1" t="s">
        <v>1878</v>
      </c>
      <c r="H699" s="1">
        <v>14853</v>
      </c>
      <c r="I699" s="1" t="s">
        <v>538</v>
      </c>
      <c r="J699" s="1" t="s">
        <v>1797</v>
      </c>
      <c r="K699" s="8" t="s">
        <v>1906</v>
      </c>
      <c r="L699" s="1">
        <v>-76.483083999999906</v>
      </c>
      <c r="M699" s="1">
        <v>42.447200000000002</v>
      </c>
      <c r="N699" s="1">
        <v>-76.483083999999906</v>
      </c>
      <c r="O699" s="1">
        <v>42.447200000000002</v>
      </c>
      <c r="P699" s="1">
        <v>52853</v>
      </c>
      <c r="Q699" s="1">
        <v>70321</v>
      </c>
      <c r="R699" s="1">
        <v>70321</v>
      </c>
      <c r="S699" s="1">
        <v>70291</v>
      </c>
      <c r="T699" s="1">
        <v>70291</v>
      </c>
      <c r="U699" s="1">
        <v>55991</v>
      </c>
      <c r="V699" s="1">
        <v>55991</v>
      </c>
      <c r="W699" s="1">
        <v>2</v>
      </c>
      <c r="X699" s="1">
        <v>2</v>
      </c>
      <c r="Y699" s="1">
        <v>2</v>
      </c>
      <c r="Z699" s="1">
        <v>2</v>
      </c>
      <c r="AA699" s="1">
        <v>2</v>
      </c>
      <c r="AB699" s="1">
        <v>14</v>
      </c>
      <c r="AC699" s="1">
        <v>14566</v>
      </c>
      <c r="AD699" s="1" t="s">
        <v>123</v>
      </c>
      <c r="AE699" s="1" t="b">
        <v>1</v>
      </c>
      <c r="AF699" s="1" t="s">
        <v>1907</v>
      </c>
      <c r="AG699" s="1" t="s">
        <v>291</v>
      </c>
      <c r="AH699" s="1" t="s">
        <v>90</v>
      </c>
      <c r="AI699" s="1" t="s">
        <v>1538</v>
      </c>
      <c r="AJ699" s="1" t="s">
        <v>78</v>
      </c>
      <c r="AK699" s="1" t="s">
        <v>83</v>
      </c>
      <c r="AL699" s="1" t="s">
        <v>115</v>
      </c>
      <c r="AM699" s="1" t="s">
        <v>100</v>
      </c>
      <c r="AN699" s="1" t="b">
        <v>0</v>
      </c>
      <c r="AO699" s="10" t="s">
        <v>1932</v>
      </c>
      <c r="AP699" s="1">
        <v>1</v>
      </c>
      <c r="AQ699" s="1">
        <v>0</v>
      </c>
      <c r="AR699" s="1">
        <v>0</v>
      </c>
      <c r="AS699" s="1">
        <v>0</v>
      </c>
      <c r="AT699" s="1">
        <v>0</v>
      </c>
      <c r="AU699" s="1">
        <v>0</v>
      </c>
      <c r="AV699" s="1">
        <v>0</v>
      </c>
      <c r="AW699" s="1">
        <v>0</v>
      </c>
      <c r="AX699" s="1">
        <v>0</v>
      </c>
      <c r="AY699" s="1">
        <v>0</v>
      </c>
      <c r="AZ699" s="1">
        <v>0</v>
      </c>
      <c r="BA699" s="1">
        <v>0</v>
      </c>
      <c r="BB699" s="1">
        <v>1</v>
      </c>
      <c r="BC699" s="1">
        <v>0</v>
      </c>
      <c r="BD699" s="1">
        <v>0</v>
      </c>
      <c r="BE699" s="1">
        <v>0</v>
      </c>
      <c r="BF699" s="1">
        <v>0</v>
      </c>
      <c r="BG699" s="1">
        <v>0</v>
      </c>
      <c r="BH699" s="1" t="b">
        <v>0</v>
      </c>
      <c r="BI699" s="1" t="b">
        <v>0</v>
      </c>
      <c r="BJ699" s="1">
        <v>16</v>
      </c>
      <c r="BK699" s="1" t="s">
        <v>78</v>
      </c>
      <c r="BL699" s="1">
        <v>295</v>
      </c>
      <c r="BM699" s="1">
        <v>295</v>
      </c>
      <c r="BN699" s="1">
        <v>0</v>
      </c>
      <c r="BO699" s="1" t="b">
        <v>0</v>
      </c>
    </row>
    <row r="700" spans="1:67" ht="15.75" customHeight="1">
      <c r="A700" s="1">
        <v>698</v>
      </c>
      <c r="B700" s="1">
        <v>187</v>
      </c>
      <c r="C700" s="1">
        <v>190567</v>
      </c>
      <c r="D700" s="1" t="s">
        <v>1933</v>
      </c>
      <c r="E700" s="1" t="s">
        <v>1934</v>
      </c>
      <c r="F700" s="1" t="s">
        <v>1877</v>
      </c>
      <c r="G700" s="1" t="s">
        <v>1878</v>
      </c>
      <c r="H700" s="1">
        <v>10031</v>
      </c>
      <c r="I700" s="1" t="s">
        <v>538</v>
      </c>
      <c r="J700" s="1" t="s">
        <v>1797</v>
      </c>
      <c r="K700" s="8" t="s">
        <v>1935</v>
      </c>
      <c r="L700" s="1">
        <v>-73.950550000000007</v>
      </c>
      <c r="M700" s="1">
        <v>40.819794000000002</v>
      </c>
      <c r="N700" s="1">
        <v>-73.961884999999995</v>
      </c>
      <c r="O700" s="1">
        <v>40.808285999999903</v>
      </c>
      <c r="P700" s="1">
        <v>6940</v>
      </c>
      <c r="Q700" s="1">
        <v>29284</v>
      </c>
      <c r="R700" s="1">
        <v>36674</v>
      </c>
      <c r="S700" s="1">
        <v>27452</v>
      </c>
      <c r="T700" s="1">
        <v>34842</v>
      </c>
      <c r="U700" s="1">
        <v>12412</v>
      </c>
      <c r="V700" s="1">
        <v>19802</v>
      </c>
      <c r="W700" s="1">
        <v>2</v>
      </c>
      <c r="X700" s="1">
        <v>2</v>
      </c>
      <c r="Y700" s="1">
        <v>2</v>
      </c>
      <c r="Z700" s="1">
        <v>1</v>
      </c>
      <c r="AA700" s="1">
        <v>1</v>
      </c>
      <c r="AB700" s="1">
        <v>45</v>
      </c>
      <c r="AC700" s="1">
        <v>13317</v>
      </c>
      <c r="AD700" s="1" t="s">
        <v>73</v>
      </c>
      <c r="AE700" s="1" t="b">
        <v>0</v>
      </c>
      <c r="AF700" s="1" t="s">
        <v>1936</v>
      </c>
      <c r="AG700" s="9" t="s">
        <v>244</v>
      </c>
      <c r="AH700" s="1" t="s">
        <v>90</v>
      </c>
      <c r="AI700" s="1" t="s">
        <v>91</v>
      </c>
      <c r="AJ700" s="1" t="s">
        <v>89</v>
      </c>
      <c r="AK700" s="1" t="s">
        <v>83</v>
      </c>
      <c r="AL700" s="1" t="s">
        <v>36</v>
      </c>
      <c r="AM700" s="1" t="s">
        <v>92</v>
      </c>
      <c r="AN700" s="1" t="b">
        <v>1</v>
      </c>
      <c r="AO700" s="10" t="s">
        <v>1937</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t="b">
        <v>1</v>
      </c>
      <c r="BI700" s="1" t="b">
        <v>1</v>
      </c>
      <c r="BJ700" s="1">
        <v>6</v>
      </c>
      <c r="BK700" s="1" t="s">
        <v>89</v>
      </c>
      <c r="BL700" s="1">
        <v>295</v>
      </c>
      <c r="BM700" s="1">
        <v>295</v>
      </c>
      <c r="BN700" s="1">
        <v>0</v>
      </c>
      <c r="BO700" s="1" t="b">
        <v>0</v>
      </c>
    </row>
    <row r="701" spans="1:67" ht="15.75" customHeight="1">
      <c r="A701" s="1">
        <v>699</v>
      </c>
      <c r="B701" s="1">
        <v>188</v>
      </c>
      <c r="C701" s="1">
        <v>190567</v>
      </c>
      <c r="D701" s="1" t="s">
        <v>1933</v>
      </c>
      <c r="E701" s="1" t="s">
        <v>1934</v>
      </c>
      <c r="F701" s="1" t="s">
        <v>1877</v>
      </c>
      <c r="G701" s="1" t="s">
        <v>1878</v>
      </c>
      <c r="H701" s="1">
        <v>10031</v>
      </c>
      <c r="I701" s="1" t="s">
        <v>538</v>
      </c>
      <c r="J701" s="1" t="s">
        <v>1797</v>
      </c>
      <c r="K701" s="8" t="s">
        <v>1935</v>
      </c>
      <c r="L701" s="1">
        <v>-73.950550000000007</v>
      </c>
      <c r="M701" s="1">
        <v>40.819794000000002</v>
      </c>
      <c r="N701" s="1">
        <v>-73.961884999999995</v>
      </c>
      <c r="O701" s="1">
        <v>40.808285999999903</v>
      </c>
      <c r="P701" s="1">
        <v>6940</v>
      </c>
      <c r="Q701" s="1">
        <v>29284</v>
      </c>
      <c r="R701" s="1">
        <v>36674</v>
      </c>
      <c r="S701" s="1">
        <v>27452</v>
      </c>
      <c r="T701" s="1">
        <v>34842</v>
      </c>
      <c r="U701" s="1">
        <v>12412</v>
      </c>
      <c r="V701" s="1">
        <v>19802</v>
      </c>
      <c r="W701" s="1">
        <v>2</v>
      </c>
      <c r="X701" s="1">
        <v>2</v>
      </c>
      <c r="Y701" s="1">
        <v>2</v>
      </c>
      <c r="Z701" s="1">
        <v>1</v>
      </c>
      <c r="AA701" s="1">
        <v>1</v>
      </c>
      <c r="AB701" s="1">
        <v>45</v>
      </c>
      <c r="AC701" s="1">
        <v>13317</v>
      </c>
      <c r="AD701" s="1" t="s">
        <v>73</v>
      </c>
      <c r="AE701" s="1" t="b">
        <v>0</v>
      </c>
      <c r="AF701" s="1" t="s">
        <v>1936</v>
      </c>
      <c r="AG701" s="9" t="s">
        <v>244</v>
      </c>
      <c r="AH701" s="1" t="s">
        <v>90</v>
      </c>
      <c r="AI701" s="1" t="s">
        <v>172</v>
      </c>
      <c r="AJ701" s="1" t="s">
        <v>89</v>
      </c>
      <c r="AK701" s="1" t="s">
        <v>79</v>
      </c>
      <c r="AL701" s="1" t="s">
        <v>36</v>
      </c>
      <c r="AM701" s="1" t="s">
        <v>92</v>
      </c>
      <c r="AN701" s="1" t="b">
        <v>1</v>
      </c>
      <c r="AO701" s="10" t="s">
        <v>1938</v>
      </c>
      <c r="AP701" s="1">
        <v>0</v>
      </c>
      <c r="AQ701" s="1">
        <v>0</v>
      </c>
      <c r="AR701" s="1">
        <v>0</v>
      </c>
      <c r="AS701" s="1">
        <v>0</v>
      </c>
      <c r="AT701" s="1">
        <v>0</v>
      </c>
      <c r="AU701" s="1">
        <v>0</v>
      </c>
      <c r="AV701" s="1">
        <v>0</v>
      </c>
      <c r="AW701" s="1">
        <v>0</v>
      </c>
      <c r="AX701" s="1">
        <v>0</v>
      </c>
      <c r="AY701" s="1">
        <v>0</v>
      </c>
      <c r="AZ701" s="1">
        <v>0</v>
      </c>
      <c r="BA701" s="1">
        <v>0</v>
      </c>
      <c r="BB701" s="1">
        <v>0</v>
      </c>
      <c r="BC701" s="1">
        <v>0</v>
      </c>
      <c r="BD701" s="1">
        <v>0</v>
      </c>
      <c r="BE701" s="1">
        <v>0</v>
      </c>
      <c r="BF701" s="1">
        <v>0</v>
      </c>
      <c r="BG701" s="1">
        <v>0</v>
      </c>
      <c r="BH701" s="1" t="b">
        <v>1</v>
      </c>
      <c r="BI701" s="1" t="b">
        <v>1</v>
      </c>
      <c r="BJ701" s="1">
        <v>6</v>
      </c>
      <c r="BK701" s="1" t="s">
        <v>89</v>
      </c>
      <c r="BL701" s="1">
        <v>295</v>
      </c>
      <c r="BM701" s="1">
        <v>295</v>
      </c>
      <c r="BN701" s="1">
        <v>0</v>
      </c>
      <c r="BO701" s="1" t="b">
        <v>0</v>
      </c>
    </row>
    <row r="702" spans="1:67" ht="15.75" customHeight="1">
      <c r="A702" s="1">
        <v>700</v>
      </c>
      <c r="B702" s="1">
        <v>189</v>
      </c>
      <c r="C702" s="1">
        <v>190567</v>
      </c>
      <c r="D702" s="1" t="s">
        <v>1933</v>
      </c>
      <c r="E702" s="1" t="s">
        <v>1934</v>
      </c>
      <c r="F702" s="1" t="s">
        <v>1877</v>
      </c>
      <c r="G702" s="1" t="s">
        <v>1878</v>
      </c>
      <c r="H702" s="1">
        <v>10031</v>
      </c>
      <c r="I702" s="1" t="s">
        <v>538</v>
      </c>
      <c r="J702" s="1" t="s">
        <v>1797</v>
      </c>
      <c r="K702" s="8" t="s">
        <v>1935</v>
      </c>
      <c r="L702" s="1">
        <v>-73.950550000000007</v>
      </c>
      <c r="M702" s="1">
        <v>40.819794000000002</v>
      </c>
      <c r="N702" s="1">
        <v>-73.961884999999995</v>
      </c>
      <c r="O702" s="1">
        <v>40.808285999999903</v>
      </c>
      <c r="P702" s="1">
        <v>6940</v>
      </c>
      <c r="Q702" s="1">
        <v>29284</v>
      </c>
      <c r="R702" s="1">
        <v>36674</v>
      </c>
      <c r="S702" s="1">
        <v>27452</v>
      </c>
      <c r="T702" s="1">
        <v>34842</v>
      </c>
      <c r="U702" s="1">
        <v>12412</v>
      </c>
      <c r="V702" s="1">
        <v>19802</v>
      </c>
      <c r="W702" s="1">
        <v>2</v>
      </c>
      <c r="X702" s="1">
        <v>2</v>
      </c>
      <c r="Y702" s="1">
        <v>2</v>
      </c>
      <c r="Z702" s="1">
        <v>1</v>
      </c>
      <c r="AA702" s="1">
        <v>1</v>
      </c>
      <c r="AB702" s="1">
        <v>45</v>
      </c>
      <c r="AC702" s="1">
        <v>13317</v>
      </c>
      <c r="AD702" s="1" t="s">
        <v>73</v>
      </c>
      <c r="AE702" s="1" t="b">
        <v>0</v>
      </c>
      <c r="AF702" s="1" t="s">
        <v>1936</v>
      </c>
      <c r="AG702" s="9" t="s">
        <v>244</v>
      </c>
      <c r="AH702" s="1" t="s">
        <v>90</v>
      </c>
      <c r="AI702" s="1" t="s">
        <v>236</v>
      </c>
      <c r="AJ702" s="1" t="s">
        <v>89</v>
      </c>
      <c r="AK702" s="1" t="s">
        <v>79</v>
      </c>
      <c r="AL702" s="1" t="s">
        <v>99</v>
      </c>
      <c r="AM702" s="1" t="s">
        <v>100</v>
      </c>
      <c r="AN702" s="1" t="b">
        <v>1</v>
      </c>
      <c r="AO702" s="10" t="s">
        <v>1939</v>
      </c>
      <c r="AP702" s="1">
        <v>0</v>
      </c>
      <c r="AQ702" s="1">
        <v>0</v>
      </c>
      <c r="AR702" s="1">
        <v>0</v>
      </c>
      <c r="AS702" s="1">
        <v>0</v>
      </c>
      <c r="AT702" s="1">
        <v>0</v>
      </c>
      <c r="AU702" s="1">
        <v>0</v>
      </c>
      <c r="AV702" s="1">
        <v>0</v>
      </c>
      <c r="AW702" s="1">
        <v>0</v>
      </c>
      <c r="AX702" s="1">
        <v>0</v>
      </c>
      <c r="AY702" s="1">
        <v>0</v>
      </c>
      <c r="AZ702" s="1">
        <v>0</v>
      </c>
      <c r="BA702" s="1">
        <v>0</v>
      </c>
      <c r="BB702" s="1">
        <v>0</v>
      </c>
      <c r="BC702" s="1">
        <v>0</v>
      </c>
      <c r="BD702" s="1">
        <v>0</v>
      </c>
      <c r="BE702" s="1">
        <v>0</v>
      </c>
      <c r="BF702" s="1">
        <v>0</v>
      </c>
      <c r="BG702" s="1">
        <v>0</v>
      </c>
      <c r="BH702" s="1" t="b">
        <v>0</v>
      </c>
      <c r="BI702" s="1" t="b">
        <v>1</v>
      </c>
      <c r="BJ702" s="1">
        <v>6</v>
      </c>
      <c r="BK702" s="1" t="s">
        <v>89</v>
      </c>
      <c r="BL702" s="1">
        <v>295</v>
      </c>
      <c r="BM702" s="1">
        <v>295</v>
      </c>
      <c r="BN702" s="1">
        <v>0</v>
      </c>
      <c r="BO702" s="1" t="b">
        <v>0</v>
      </c>
    </row>
    <row r="703" spans="1:67" ht="15.75" customHeight="1">
      <c r="A703" s="1">
        <v>701</v>
      </c>
      <c r="B703" s="1">
        <v>190</v>
      </c>
      <c r="C703" s="1">
        <v>190567</v>
      </c>
      <c r="D703" s="1" t="s">
        <v>1933</v>
      </c>
      <c r="E703" s="1" t="s">
        <v>1934</v>
      </c>
      <c r="F703" s="1" t="s">
        <v>1877</v>
      </c>
      <c r="G703" s="1" t="s">
        <v>1878</v>
      </c>
      <c r="H703" s="1">
        <v>10031</v>
      </c>
      <c r="I703" s="1" t="s">
        <v>538</v>
      </c>
      <c r="J703" s="1" t="s">
        <v>1797</v>
      </c>
      <c r="K703" s="8" t="s">
        <v>1935</v>
      </c>
      <c r="L703" s="1">
        <v>-73.950550000000007</v>
      </c>
      <c r="M703" s="1">
        <v>40.819794000000002</v>
      </c>
      <c r="N703" s="1">
        <v>-73.961884999999995</v>
      </c>
      <c r="O703" s="1">
        <v>40.808285999999903</v>
      </c>
      <c r="P703" s="1">
        <v>6940</v>
      </c>
      <c r="Q703" s="1">
        <v>29284</v>
      </c>
      <c r="R703" s="1">
        <v>36674</v>
      </c>
      <c r="S703" s="1">
        <v>27452</v>
      </c>
      <c r="T703" s="1">
        <v>34842</v>
      </c>
      <c r="U703" s="1">
        <v>12412</v>
      </c>
      <c r="V703" s="1">
        <v>19802</v>
      </c>
      <c r="W703" s="1">
        <v>2</v>
      </c>
      <c r="X703" s="1">
        <v>2</v>
      </c>
      <c r="Y703" s="1">
        <v>2</v>
      </c>
      <c r="Z703" s="1">
        <v>1</v>
      </c>
      <c r="AA703" s="1">
        <v>1</v>
      </c>
      <c r="AB703" s="1">
        <v>45</v>
      </c>
      <c r="AC703" s="1">
        <v>13317</v>
      </c>
      <c r="AD703" s="1" t="s">
        <v>73</v>
      </c>
      <c r="AE703" s="1" t="b">
        <v>0</v>
      </c>
      <c r="AF703" s="1" t="s">
        <v>1936</v>
      </c>
      <c r="AG703" s="9" t="s">
        <v>244</v>
      </c>
      <c r="AH703" s="1" t="s">
        <v>90</v>
      </c>
      <c r="AI703" s="1" t="s">
        <v>95</v>
      </c>
      <c r="AJ703" s="1" t="s">
        <v>94</v>
      </c>
      <c r="AK703" s="1" t="s">
        <v>79</v>
      </c>
      <c r="AL703" s="1" t="s">
        <v>99</v>
      </c>
      <c r="AM703" s="1" t="s">
        <v>96</v>
      </c>
      <c r="AN703" s="1" t="b">
        <v>0</v>
      </c>
      <c r="AO703" s="10" t="s">
        <v>1940</v>
      </c>
      <c r="AP703" s="1">
        <v>0</v>
      </c>
      <c r="AQ703" s="1">
        <v>0</v>
      </c>
      <c r="AR703" s="1">
        <v>0</v>
      </c>
      <c r="AS703" s="1">
        <v>0</v>
      </c>
      <c r="AT703" s="1">
        <v>0</v>
      </c>
      <c r="AU703" s="1">
        <v>0</v>
      </c>
      <c r="AV703" s="1">
        <v>0</v>
      </c>
      <c r="AW703" s="1">
        <v>0</v>
      </c>
      <c r="AX703" s="1">
        <v>0</v>
      </c>
      <c r="AY703" s="1">
        <v>0</v>
      </c>
      <c r="AZ703" s="1">
        <v>0</v>
      </c>
      <c r="BA703" s="1">
        <v>0</v>
      </c>
      <c r="BB703" s="1">
        <v>0</v>
      </c>
      <c r="BC703" s="1">
        <v>0</v>
      </c>
      <c r="BD703" s="1">
        <v>0</v>
      </c>
      <c r="BE703" s="1">
        <v>0</v>
      </c>
      <c r="BF703" s="1">
        <v>0</v>
      </c>
      <c r="BG703" s="1">
        <v>0</v>
      </c>
      <c r="BH703" s="1" t="b">
        <v>1</v>
      </c>
      <c r="BI703" s="1" t="b">
        <v>1</v>
      </c>
      <c r="BJ703" s="1">
        <v>6</v>
      </c>
      <c r="BK703" s="1" t="s">
        <v>94</v>
      </c>
      <c r="BL703" s="1">
        <v>295</v>
      </c>
      <c r="BM703" s="1">
        <v>295</v>
      </c>
      <c r="BN703" s="1">
        <v>0</v>
      </c>
      <c r="BO703" s="1" t="b">
        <v>0</v>
      </c>
    </row>
    <row r="704" spans="1:67" ht="15.75" customHeight="1">
      <c r="A704" s="1">
        <v>702</v>
      </c>
      <c r="B704" s="1">
        <v>191</v>
      </c>
      <c r="C704" s="1">
        <v>190567</v>
      </c>
      <c r="D704" s="1" t="s">
        <v>1933</v>
      </c>
      <c r="E704" s="1" t="s">
        <v>1934</v>
      </c>
      <c r="F704" s="1" t="s">
        <v>1877</v>
      </c>
      <c r="G704" s="1" t="s">
        <v>1878</v>
      </c>
      <c r="H704" s="1">
        <v>10031</v>
      </c>
      <c r="I704" s="1" t="s">
        <v>538</v>
      </c>
      <c r="J704" s="1" t="s">
        <v>1797</v>
      </c>
      <c r="K704" s="8" t="s">
        <v>1935</v>
      </c>
      <c r="L704" s="1">
        <v>-73.950550000000007</v>
      </c>
      <c r="M704" s="1">
        <v>40.819794000000002</v>
      </c>
      <c r="N704" s="1">
        <v>-73.961884999999995</v>
      </c>
      <c r="O704" s="1">
        <v>40.808285999999903</v>
      </c>
      <c r="P704" s="1">
        <v>6940</v>
      </c>
      <c r="Q704" s="1">
        <v>29284</v>
      </c>
      <c r="R704" s="1">
        <v>36674</v>
      </c>
      <c r="S704" s="1">
        <v>27452</v>
      </c>
      <c r="T704" s="1">
        <v>34842</v>
      </c>
      <c r="U704" s="1">
        <v>12412</v>
      </c>
      <c r="V704" s="1">
        <v>19802</v>
      </c>
      <c r="W704" s="1">
        <v>2</v>
      </c>
      <c r="X704" s="1">
        <v>2</v>
      </c>
      <c r="Y704" s="1">
        <v>2</v>
      </c>
      <c r="Z704" s="1">
        <v>1</v>
      </c>
      <c r="AA704" s="1">
        <v>1</v>
      </c>
      <c r="AB704" s="1">
        <v>45</v>
      </c>
      <c r="AC704" s="1">
        <v>13317</v>
      </c>
      <c r="AD704" s="1" t="s">
        <v>73</v>
      </c>
      <c r="AE704" s="1" t="b">
        <v>0</v>
      </c>
      <c r="AF704" s="1" t="s">
        <v>1936</v>
      </c>
      <c r="AG704" s="9" t="s">
        <v>244</v>
      </c>
      <c r="AH704" s="1" t="s">
        <v>90</v>
      </c>
      <c r="AI704" s="1" t="s">
        <v>418</v>
      </c>
      <c r="AJ704" s="1" t="s">
        <v>114</v>
      </c>
      <c r="AK704" s="1" t="s">
        <v>79</v>
      </c>
      <c r="AL704" s="1" t="s">
        <v>36</v>
      </c>
      <c r="AM704" s="1" t="s">
        <v>100</v>
      </c>
      <c r="AN704" s="1" t="b">
        <v>0</v>
      </c>
      <c r="AO704" s="10" t="s">
        <v>1941</v>
      </c>
      <c r="AP704" s="1">
        <v>0</v>
      </c>
      <c r="AQ704" s="1">
        <v>0</v>
      </c>
      <c r="AR704" s="1">
        <v>0</v>
      </c>
      <c r="AS704" s="1">
        <v>0</v>
      </c>
      <c r="AT704" s="1">
        <v>0</v>
      </c>
      <c r="AU704" s="1">
        <v>0</v>
      </c>
      <c r="AV704" s="1">
        <v>0</v>
      </c>
      <c r="AW704" s="1">
        <v>0</v>
      </c>
      <c r="AX704" s="1">
        <v>0</v>
      </c>
      <c r="AY704" s="1">
        <v>0</v>
      </c>
      <c r="AZ704" s="1">
        <v>0</v>
      </c>
      <c r="BA704" s="1">
        <v>0</v>
      </c>
      <c r="BB704" s="1">
        <v>0</v>
      </c>
      <c r="BC704" s="1">
        <v>0</v>
      </c>
      <c r="BD704" s="1">
        <v>0</v>
      </c>
      <c r="BE704" s="1">
        <v>0</v>
      </c>
      <c r="BF704" s="1">
        <v>0</v>
      </c>
      <c r="BG704" s="1">
        <v>0</v>
      </c>
      <c r="BH704" s="1" t="b">
        <v>0</v>
      </c>
      <c r="BI704" s="1" t="b">
        <v>1</v>
      </c>
      <c r="BJ704" s="1">
        <v>6</v>
      </c>
      <c r="BK704" s="1" t="s">
        <v>117</v>
      </c>
      <c r="BL704" s="1">
        <v>295</v>
      </c>
      <c r="BM704" s="1">
        <v>295</v>
      </c>
      <c r="BN704" s="1">
        <v>0</v>
      </c>
      <c r="BO704" s="1" t="b">
        <v>0</v>
      </c>
    </row>
    <row r="705" spans="1:67" ht="15.75" customHeight="1">
      <c r="A705" s="1">
        <v>703</v>
      </c>
      <c r="B705" s="1">
        <v>192</v>
      </c>
      <c r="C705" s="1">
        <v>190567</v>
      </c>
      <c r="D705" s="1" t="s">
        <v>1933</v>
      </c>
      <c r="E705" s="1" t="s">
        <v>1934</v>
      </c>
      <c r="F705" s="1" t="s">
        <v>1877</v>
      </c>
      <c r="G705" s="1" t="s">
        <v>1878</v>
      </c>
      <c r="H705" s="1">
        <v>10031</v>
      </c>
      <c r="I705" s="1" t="s">
        <v>538</v>
      </c>
      <c r="J705" s="1" t="s">
        <v>1797</v>
      </c>
      <c r="K705" s="8" t="s">
        <v>1935</v>
      </c>
      <c r="L705" s="1">
        <v>-73.950550000000007</v>
      </c>
      <c r="M705" s="1">
        <v>40.819794000000002</v>
      </c>
      <c r="N705" s="1">
        <v>-73.961884999999995</v>
      </c>
      <c r="O705" s="1">
        <v>40.808285999999903</v>
      </c>
      <c r="P705" s="1">
        <v>6940</v>
      </c>
      <c r="Q705" s="1">
        <v>29284</v>
      </c>
      <c r="R705" s="1">
        <v>36674</v>
      </c>
      <c r="S705" s="1">
        <v>27452</v>
      </c>
      <c r="T705" s="1">
        <v>34842</v>
      </c>
      <c r="U705" s="1">
        <v>12412</v>
      </c>
      <c r="V705" s="1">
        <v>19802</v>
      </c>
      <c r="W705" s="1">
        <v>2</v>
      </c>
      <c r="X705" s="1">
        <v>2</v>
      </c>
      <c r="Y705" s="1">
        <v>2</v>
      </c>
      <c r="Z705" s="1">
        <v>1</v>
      </c>
      <c r="AA705" s="1">
        <v>1</v>
      </c>
      <c r="AB705" s="1">
        <v>45</v>
      </c>
      <c r="AC705" s="1">
        <v>13317</v>
      </c>
      <c r="AD705" s="1" t="s">
        <v>73</v>
      </c>
      <c r="AE705" s="1" t="b">
        <v>0</v>
      </c>
      <c r="AF705" s="1" t="s">
        <v>1942</v>
      </c>
      <c r="AG705" s="9" t="s">
        <v>244</v>
      </c>
      <c r="AH705" s="1" t="s">
        <v>90</v>
      </c>
      <c r="AI705" s="1" t="s">
        <v>1943</v>
      </c>
      <c r="AJ705" s="1" t="s">
        <v>138</v>
      </c>
      <c r="AK705" s="1" t="s">
        <v>79</v>
      </c>
      <c r="AL705" s="1" t="s">
        <v>99</v>
      </c>
      <c r="AM705" s="1" t="s">
        <v>100</v>
      </c>
      <c r="AN705" s="1" t="b">
        <v>0</v>
      </c>
      <c r="AO705" s="10" t="s">
        <v>1944</v>
      </c>
      <c r="AP705" s="1">
        <v>0</v>
      </c>
      <c r="AQ705" s="1">
        <v>0</v>
      </c>
      <c r="AR705" s="1">
        <v>0</v>
      </c>
      <c r="AS705" s="1">
        <v>0</v>
      </c>
      <c r="AT705" s="1">
        <v>0</v>
      </c>
      <c r="AU705" s="1">
        <v>0</v>
      </c>
      <c r="AV705" s="1">
        <v>0</v>
      </c>
      <c r="AW705" s="1">
        <v>0</v>
      </c>
      <c r="AX705" s="1">
        <v>0</v>
      </c>
      <c r="AY705" s="1">
        <v>0</v>
      </c>
      <c r="AZ705" s="1">
        <v>0</v>
      </c>
      <c r="BA705" s="1">
        <v>0</v>
      </c>
      <c r="BB705" s="1">
        <v>0</v>
      </c>
      <c r="BC705" s="1">
        <v>0</v>
      </c>
      <c r="BD705" s="1">
        <v>0</v>
      </c>
      <c r="BE705" s="1">
        <v>0</v>
      </c>
      <c r="BF705" s="1">
        <v>0</v>
      </c>
      <c r="BG705" s="1">
        <v>0</v>
      </c>
      <c r="BH705" s="1" t="b">
        <v>0</v>
      </c>
      <c r="BI705" s="1" t="b">
        <v>1</v>
      </c>
      <c r="BJ705" s="1">
        <v>6</v>
      </c>
      <c r="BK705" s="1" t="s">
        <v>117</v>
      </c>
      <c r="BL705" s="1">
        <v>295</v>
      </c>
      <c r="BM705" s="1">
        <v>295</v>
      </c>
      <c r="BN705" s="1">
        <v>0</v>
      </c>
      <c r="BO705" s="1" t="b">
        <v>0</v>
      </c>
    </row>
    <row r="706" spans="1:67" ht="15.75" customHeight="1">
      <c r="A706" s="1">
        <v>704</v>
      </c>
      <c r="B706" s="1">
        <v>193</v>
      </c>
      <c r="C706" s="1">
        <v>190594</v>
      </c>
      <c r="D706" s="1" t="s">
        <v>1945</v>
      </c>
      <c r="E706" s="1" t="s">
        <v>1946</v>
      </c>
      <c r="F706" s="1" t="s">
        <v>1877</v>
      </c>
      <c r="G706" s="1" t="s">
        <v>1878</v>
      </c>
      <c r="H706" s="1">
        <v>10065</v>
      </c>
      <c r="I706" s="1" t="s">
        <v>538</v>
      </c>
      <c r="J706" s="1" t="s">
        <v>1797</v>
      </c>
      <c r="K706" s="8" t="s">
        <v>1947</v>
      </c>
      <c r="L706" s="1">
        <v>-73.964794999999995</v>
      </c>
      <c r="M706" s="1">
        <v>40.768669000000003</v>
      </c>
      <c r="N706" s="1">
        <v>-73.961884999999995</v>
      </c>
      <c r="O706" s="1">
        <v>40.808285999999903</v>
      </c>
      <c r="P706" s="1">
        <v>6982</v>
      </c>
      <c r="Q706" s="1">
        <v>22064</v>
      </c>
      <c r="R706" s="1">
        <v>29454</v>
      </c>
      <c r="S706" s="1">
        <v>27494</v>
      </c>
      <c r="T706" s="1">
        <v>34884</v>
      </c>
      <c r="U706" s="1">
        <v>12454</v>
      </c>
      <c r="V706" s="1">
        <v>19844</v>
      </c>
      <c r="W706" s="1">
        <v>2</v>
      </c>
      <c r="X706" s="1">
        <v>2</v>
      </c>
      <c r="Y706" s="1">
        <v>2</v>
      </c>
      <c r="Z706" s="1">
        <v>1</v>
      </c>
      <c r="AA706" s="1">
        <v>1</v>
      </c>
      <c r="AB706" s="1">
        <v>38</v>
      </c>
      <c r="AC706" s="1">
        <v>16723</v>
      </c>
      <c r="AD706" s="1" t="s">
        <v>73</v>
      </c>
      <c r="AE706" s="1" t="b">
        <v>0</v>
      </c>
      <c r="AF706" s="9" t="s">
        <v>1262</v>
      </c>
      <c r="AG706" s="1" t="s">
        <v>1948</v>
      </c>
      <c r="AH706" s="1" t="s">
        <v>90</v>
      </c>
      <c r="AI706" s="1" t="s">
        <v>330</v>
      </c>
      <c r="AJ706" s="1" t="s">
        <v>78</v>
      </c>
      <c r="AK706" s="1" t="s">
        <v>79</v>
      </c>
      <c r="AL706" s="1" t="s">
        <v>36</v>
      </c>
      <c r="AM706" s="1" t="s">
        <v>80</v>
      </c>
      <c r="AN706" s="1" t="b">
        <v>0</v>
      </c>
      <c r="AO706" s="10" t="s">
        <v>1949</v>
      </c>
      <c r="AP706" s="1">
        <v>0</v>
      </c>
      <c r="AQ706" s="1">
        <v>0</v>
      </c>
      <c r="AR706" s="1">
        <v>0</v>
      </c>
      <c r="AS706" s="1">
        <v>1</v>
      </c>
      <c r="AT706" s="1">
        <v>0</v>
      </c>
      <c r="AU706" s="1">
        <v>0</v>
      </c>
      <c r="AV706" s="1">
        <v>1</v>
      </c>
      <c r="AW706" s="1">
        <v>0</v>
      </c>
      <c r="AX706" s="1">
        <v>0</v>
      </c>
      <c r="AY706" s="1">
        <v>0</v>
      </c>
      <c r="AZ706" s="1">
        <v>0</v>
      </c>
      <c r="BA706" s="1">
        <v>0</v>
      </c>
      <c r="BB706" s="1">
        <v>0</v>
      </c>
      <c r="BC706" s="1">
        <v>0</v>
      </c>
      <c r="BD706" s="1">
        <v>0</v>
      </c>
      <c r="BE706" s="1">
        <v>0</v>
      </c>
      <c r="BF706" s="1">
        <v>0</v>
      </c>
      <c r="BG706" s="1">
        <v>0</v>
      </c>
      <c r="BH706" s="1" t="b">
        <v>1</v>
      </c>
      <c r="BI706" s="1" t="b">
        <v>0</v>
      </c>
      <c r="BJ706" s="1">
        <v>2</v>
      </c>
      <c r="BK706" s="1" t="s">
        <v>78</v>
      </c>
      <c r="BL706" s="1">
        <v>295</v>
      </c>
      <c r="BM706" s="1">
        <v>295</v>
      </c>
      <c r="BN706" s="1">
        <v>1</v>
      </c>
      <c r="BO706" s="1" t="b">
        <v>1</v>
      </c>
    </row>
    <row r="707" spans="1:67" ht="15.75" customHeight="1">
      <c r="A707" s="1">
        <v>705</v>
      </c>
      <c r="B707" s="1">
        <v>194</v>
      </c>
      <c r="C707" s="1">
        <v>190594</v>
      </c>
      <c r="D707" s="1" t="s">
        <v>1945</v>
      </c>
      <c r="E707" s="1" t="s">
        <v>1946</v>
      </c>
      <c r="F707" s="1" t="s">
        <v>1877</v>
      </c>
      <c r="G707" s="1" t="s">
        <v>1878</v>
      </c>
      <c r="H707" s="1">
        <v>10065</v>
      </c>
      <c r="I707" s="1" t="s">
        <v>538</v>
      </c>
      <c r="J707" s="1" t="s">
        <v>1797</v>
      </c>
      <c r="K707" s="8" t="s">
        <v>1947</v>
      </c>
      <c r="L707" s="1">
        <v>-73.964794999999995</v>
      </c>
      <c r="M707" s="1">
        <v>40.768669000000003</v>
      </c>
      <c r="N707" s="1">
        <v>-73.961884999999995</v>
      </c>
      <c r="O707" s="1">
        <v>40.808285999999903</v>
      </c>
      <c r="P707" s="1">
        <v>6982</v>
      </c>
      <c r="Q707" s="1">
        <v>22064</v>
      </c>
      <c r="R707" s="1">
        <v>29454</v>
      </c>
      <c r="S707" s="1">
        <v>27494</v>
      </c>
      <c r="T707" s="1">
        <v>34884</v>
      </c>
      <c r="U707" s="1">
        <v>12454</v>
      </c>
      <c r="V707" s="1">
        <v>19844</v>
      </c>
      <c r="W707" s="1">
        <v>2</v>
      </c>
      <c r="X707" s="1">
        <v>2</v>
      </c>
      <c r="Y707" s="1">
        <v>2</v>
      </c>
      <c r="Z707" s="1">
        <v>1</v>
      </c>
      <c r="AA707" s="1">
        <v>1</v>
      </c>
      <c r="AB707" s="1">
        <v>38</v>
      </c>
      <c r="AC707" s="1">
        <v>16723</v>
      </c>
      <c r="AD707" s="1" t="s">
        <v>73</v>
      </c>
      <c r="AE707" s="1" t="b">
        <v>0</v>
      </c>
      <c r="AF707" s="9" t="s">
        <v>1262</v>
      </c>
      <c r="AG707" s="1" t="s">
        <v>1948</v>
      </c>
      <c r="AH707" s="1" t="s">
        <v>90</v>
      </c>
      <c r="AI707" s="1" t="s">
        <v>1950</v>
      </c>
      <c r="AJ707" s="1" t="s">
        <v>78</v>
      </c>
      <c r="AK707" s="1" t="s">
        <v>79</v>
      </c>
      <c r="AL707" s="1" t="s">
        <v>36</v>
      </c>
      <c r="AM707" s="1" t="s">
        <v>100</v>
      </c>
      <c r="AN707" s="1" t="b">
        <v>0</v>
      </c>
      <c r="AO707" s="10" t="s">
        <v>1951</v>
      </c>
      <c r="AP707" s="1">
        <v>0</v>
      </c>
      <c r="AQ707" s="1">
        <v>0</v>
      </c>
      <c r="AR707" s="1">
        <v>0</v>
      </c>
      <c r="AS707" s="1">
        <v>1</v>
      </c>
      <c r="AT707" s="1">
        <v>0</v>
      </c>
      <c r="AU707" s="1">
        <v>0</v>
      </c>
      <c r="AV707" s="1">
        <v>0</v>
      </c>
      <c r="AW707" s="1">
        <v>0</v>
      </c>
      <c r="AX707" s="1">
        <v>0</v>
      </c>
      <c r="AY707" s="1">
        <v>0</v>
      </c>
      <c r="AZ707" s="1">
        <v>0</v>
      </c>
      <c r="BA707" s="1">
        <v>0</v>
      </c>
      <c r="BB707" s="1">
        <v>0</v>
      </c>
      <c r="BC707" s="1">
        <v>0</v>
      </c>
      <c r="BD707" s="1">
        <v>0</v>
      </c>
      <c r="BE707" s="1">
        <v>0</v>
      </c>
      <c r="BF707" s="1">
        <v>0</v>
      </c>
      <c r="BG707" s="1">
        <v>1</v>
      </c>
      <c r="BH707" s="1" t="b">
        <v>0</v>
      </c>
      <c r="BI707" s="1" t="b">
        <v>0</v>
      </c>
      <c r="BJ707" s="1">
        <v>2</v>
      </c>
      <c r="BK707" s="1" t="s">
        <v>78</v>
      </c>
      <c r="BL707" s="1">
        <v>295</v>
      </c>
      <c r="BM707" s="1">
        <v>295</v>
      </c>
      <c r="BN707" s="1">
        <v>1</v>
      </c>
      <c r="BO707" s="1" t="b">
        <v>1</v>
      </c>
    </row>
    <row r="708" spans="1:67" ht="15.75" customHeight="1">
      <c r="A708" s="1">
        <v>706</v>
      </c>
      <c r="B708" s="1">
        <v>417</v>
      </c>
      <c r="C708" s="1">
        <v>194091</v>
      </c>
      <c r="D708" s="1" t="s">
        <v>1952</v>
      </c>
      <c r="E708" s="1" t="s">
        <v>1953</v>
      </c>
      <c r="F708" s="1" t="s">
        <v>1954</v>
      </c>
      <c r="G708" s="1" t="s">
        <v>1878</v>
      </c>
      <c r="H708" s="1" t="s">
        <v>1955</v>
      </c>
      <c r="I708" s="1" t="s">
        <v>538</v>
      </c>
      <c r="J708" s="1" t="s">
        <v>1797</v>
      </c>
      <c r="K708" s="8" t="s">
        <v>1956</v>
      </c>
      <c r="L708" s="1">
        <v>-73.607799999999997</v>
      </c>
      <c r="M708" s="1">
        <v>40.812446999999999</v>
      </c>
      <c r="N708" s="1">
        <v>-73.961884999999995</v>
      </c>
      <c r="O708" s="1">
        <v>40.808285999999903</v>
      </c>
      <c r="P708" s="1">
        <v>35870</v>
      </c>
      <c r="Q708" s="1">
        <v>57154</v>
      </c>
      <c r="R708" s="1">
        <v>57154</v>
      </c>
      <c r="S708" s="1">
        <v>55118</v>
      </c>
      <c r="T708" s="1">
        <v>55118</v>
      </c>
      <c r="U708" s="1">
        <v>41426</v>
      </c>
      <c r="V708" s="1">
        <v>41426</v>
      </c>
      <c r="W708" s="1">
        <v>2</v>
      </c>
      <c r="X708" s="1">
        <v>2</v>
      </c>
      <c r="Y708" s="1">
        <v>2</v>
      </c>
      <c r="Z708" s="1">
        <v>2</v>
      </c>
      <c r="AA708" s="1">
        <v>2</v>
      </c>
      <c r="AB708" s="1">
        <v>73</v>
      </c>
      <c r="AC708" s="1">
        <v>3575</v>
      </c>
      <c r="AD708" s="1" t="s">
        <v>123</v>
      </c>
      <c r="AE708" s="1" t="b">
        <v>0</v>
      </c>
      <c r="AF708" s="1" t="s">
        <v>1051</v>
      </c>
      <c r="AG708" s="1" t="s">
        <v>89</v>
      </c>
      <c r="AH708" s="1" t="s">
        <v>159</v>
      </c>
      <c r="AI708" s="1" t="s">
        <v>91</v>
      </c>
      <c r="AJ708" s="1" t="s">
        <v>89</v>
      </c>
      <c r="AK708" s="1" t="s">
        <v>83</v>
      </c>
      <c r="AL708" s="1" t="s">
        <v>36</v>
      </c>
      <c r="AM708" s="1" t="s">
        <v>92</v>
      </c>
      <c r="AN708" s="1" t="b">
        <v>0</v>
      </c>
      <c r="AO708" s="10" t="s">
        <v>1957</v>
      </c>
      <c r="AP708" s="1">
        <v>0</v>
      </c>
      <c r="AQ708" s="1">
        <v>0</v>
      </c>
      <c r="AR708" s="1">
        <v>0</v>
      </c>
      <c r="AS708" s="1">
        <v>0</v>
      </c>
      <c r="AT708" s="1">
        <v>0</v>
      </c>
      <c r="AU708" s="1">
        <v>0</v>
      </c>
      <c r="AV708" s="1">
        <v>0</v>
      </c>
      <c r="AW708" s="1">
        <v>0</v>
      </c>
      <c r="AX708" s="1">
        <v>0</v>
      </c>
      <c r="AY708" s="1">
        <v>0</v>
      </c>
      <c r="AZ708" s="1">
        <v>0</v>
      </c>
      <c r="BA708" s="1">
        <v>0</v>
      </c>
      <c r="BB708" s="1">
        <v>0</v>
      </c>
      <c r="BC708" s="1">
        <v>0</v>
      </c>
      <c r="BD708" s="1">
        <v>0</v>
      </c>
      <c r="BE708" s="1">
        <v>0</v>
      </c>
      <c r="BF708" s="1">
        <v>0</v>
      </c>
      <c r="BG708" s="1">
        <v>0</v>
      </c>
      <c r="BH708" s="1" t="b">
        <v>1</v>
      </c>
      <c r="BI708" s="1" t="b">
        <v>0</v>
      </c>
      <c r="BJ708" s="1">
        <v>5</v>
      </c>
      <c r="BK708" s="1" t="s">
        <v>89</v>
      </c>
      <c r="BL708" s="1">
        <v>295</v>
      </c>
      <c r="BM708" s="1">
        <v>295</v>
      </c>
      <c r="BN708" s="1">
        <v>0</v>
      </c>
      <c r="BO708" s="1" t="b">
        <v>0</v>
      </c>
    </row>
    <row r="709" spans="1:67" ht="15.75" customHeight="1">
      <c r="A709" s="1">
        <v>707</v>
      </c>
      <c r="B709" s="1">
        <v>418</v>
      </c>
      <c r="C709" s="1">
        <v>194091</v>
      </c>
      <c r="D709" s="1" t="s">
        <v>1952</v>
      </c>
      <c r="E709" s="1" t="s">
        <v>1953</v>
      </c>
      <c r="F709" s="1" t="s">
        <v>1954</v>
      </c>
      <c r="G709" s="1" t="s">
        <v>1878</v>
      </c>
      <c r="H709" s="1" t="s">
        <v>1955</v>
      </c>
      <c r="I709" s="1" t="s">
        <v>538</v>
      </c>
      <c r="J709" s="1" t="s">
        <v>1797</v>
      </c>
      <c r="K709" s="8" t="s">
        <v>1956</v>
      </c>
      <c r="L709" s="1">
        <v>-73.607799999999997</v>
      </c>
      <c r="M709" s="1">
        <v>40.812446999999999</v>
      </c>
      <c r="N709" s="1">
        <v>-73.961884999999995</v>
      </c>
      <c r="O709" s="1">
        <v>40.808285999999903</v>
      </c>
      <c r="P709" s="1">
        <v>35870</v>
      </c>
      <c r="Q709" s="1">
        <v>57154</v>
      </c>
      <c r="R709" s="1">
        <v>57154</v>
      </c>
      <c r="S709" s="1">
        <v>55118</v>
      </c>
      <c r="T709" s="1">
        <v>55118</v>
      </c>
      <c r="U709" s="1">
        <v>41426</v>
      </c>
      <c r="V709" s="1">
        <v>41426</v>
      </c>
      <c r="W709" s="1">
        <v>2</v>
      </c>
      <c r="X709" s="1">
        <v>2</v>
      </c>
      <c r="Y709" s="1">
        <v>2</v>
      </c>
      <c r="Z709" s="1">
        <v>2</v>
      </c>
      <c r="AA709" s="1">
        <v>2</v>
      </c>
      <c r="AB709" s="1">
        <v>73</v>
      </c>
      <c r="AC709" s="1">
        <v>3575</v>
      </c>
      <c r="AD709" s="1" t="s">
        <v>123</v>
      </c>
      <c r="AE709" s="1" t="b">
        <v>0</v>
      </c>
      <c r="AF709" s="1" t="s">
        <v>1051</v>
      </c>
      <c r="AG709" s="1" t="s">
        <v>89</v>
      </c>
      <c r="AH709" s="1" t="s">
        <v>159</v>
      </c>
      <c r="AI709" s="1" t="s">
        <v>172</v>
      </c>
      <c r="AJ709" s="1" t="s">
        <v>89</v>
      </c>
      <c r="AK709" s="1" t="s">
        <v>79</v>
      </c>
      <c r="AL709" s="1" t="s">
        <v>36</v>
      </c>
      <c r="AM709" s="1" t="s">
        <v>92</v>
      </c>
      <c r="AN709" s="1" t="b">
        <v>1</v>
      </c>
      <c r="AO709" s="10" t="s">
        <v>1958</v>
      </c>
      <c r="AP709" s="1">
        <v>0</v>
      </c>
      <c r="AQ709" s="1">
        <v>0</v>
      </c>
      <c r="AR709" s="1">
        <v>0</v>
      </c>
      <c r="AS709" s="1">
        <v>0</v>
      </c>
      <c r="AT709" s="1">
        <v>0</v>
      </c>
      <c r="AU709" s="1">
        <v>0</v>
      </c>
      <c r="AV709" s="1">
        <v>0</v>
      </c>
      <c r="AW709" s="1">
        <v>0</v>
      </c>
      <c r="AX709" s="1">
        <v>0</v>
      </c>
      <c r="AY709" s="1">
        <v>0</v>
      </c>
      <c r="AZ709" s="1">
        <v>0</v>
      </c>
      <c r="BA709" s="1">
        <v>0</v>
      </c>
      <c r="BB709" s="1">
        <v>0</v>
      </c>
      <c r="BC709" s="1">
        <v>0</v>
      </c>
      <c r="BD709" s="1">
        <v>0</v>
      </c>
      <c r="BE709" s="1">
        <v>0</v>
      </c>
      <c r="BF709" s="1">
        <v>0</v>
      </c>
      <c r="BG709" s="1">
        <v>0</v>
      </c>
      <c r="BH709" s="1" t="b">
        <v>1</v>
      </c>
      <c r="BI709" s="1" t="b">
        <v>0</v>
      </c>
      <c r="BJ709" s="1">
        <v>5</v>
      </c>
      <c r="BK709" s="1" t="s">
        <v>89</v>
      </c>
      <c r="BL709" s="1">
        <v>295</v>
      </c>
      <c r="BM709" s="1">
        <v>295</v>
      </c>
      <c r="BN709" s="1">
        <v>0</v>
      </c>
      <c r="BO709" s="1" t="b">
        <v>0</v>
      </c>
    </row>
    <row r="710" spans="1:67" ht="15.75" customHeight="1">
      <c r="A710" s="1">
        <v>708</v>
      </c>
      <c r="B710" s="1">
        <v>419</v>
      </c>
      <c r="C710" s="1">
        <v>194091</v>
      </c>
      <c r="D710" s="1" t="s">
        <v>1952</v>
      </c>
      <c r="E710" s="1" t="s">
        <v>1953</v>
      </c>
      <c r="F710" s="1" t="s">
        <v>1954</v>
      </c>
      <c r="G710" s="1" t="s">
        <v>1878</v>
      </c>
      <c r="H710" s="1" t="s">
        <v>1955</v>
      </c>
      <c r="I710" s="1" t="s">
        <v>538</v>
      </c>
      <c r="J710" s="1" t="s">
        <v>1797</v>
      </c>
      <c r="K710" s="8" t="s">
        <v>1956</v>
      </c>
      <c r="L710" s="1">
        <v>-73.607799999999997</v>
      </c>
      <c r="M710" s="1">
        <v>40.812446999999999</v>
      </c>
      <c r="N710" s="1">
        <v>-73.961884999999995</v>
      </c>
      <c r="O710" s="1">
        <v>40.808285999999903</v>
      </c>
      <c r="P710" s="1">
        <v>35870</v>
      </c>
      <c r="Q710" s="1">
        <v>57154</v>
      </c>
      <c r="R710" s="1">
        <v>57154</v>
      </c>
      <c r="S710" s="1">
        <v>55118</v>
      </c>
      <c r="T710" s="1">
        <v>55118</v>
      </c>
      <c r="U710" s="1">
        <v>41426</v>
      </c>
      <c r="V710" s="1">
        <v>41426</v>
      </c>
      <c r="W710" s="1">
        <v>2</v>
      </c>
      <c r="X710" s="1">
        <v>2</v>
      </c>
      <c r="Y710" s="1">
        <v>2</v>
      </c>
      <c r="Z710" s="1">
        <v>2</v>
      </c>
      <c r="AA710" s="1">
        <v>2</v>
      </c>
      <c r="AB710" s="1">
        <v>73</v>
      </c>
      <c r="AC710" s="1">
        <v>3575</v>
      </c>
      <c r="AD710" s="1" t="s">
        <v>123</v>
      </c>
      <c r="AE710" s="1" t="b">
        <v>0</v>
      </c>
      <c r="AF710" s="1" t="s">
        <v>1051</v>
      </c>
      <c r="AG710" s="1" t="s">
        <v>89</v>
      </c>
      <c r="AH710" s="1" t="s">
        <v>159</v>
      </c>
      <c r="AI710" s="1" t="s">
        <v>1959</v>
      </c>
      <c r="AJ710" s="1" t="s">
        <v>89</v>
      </c>
      <c r="AK710" s="1" t="s">
        <v>79</v>
      </c>
      <c r="AL710" s="1" t="s">
        <v>99</v>
      </c>
      <c r="AM710" s="1" t="s">
        <v>100</v>
      </c>
      <c r="AN710" s="1" t="b">
        <v>0</v>
      </c>
      <c r="AO710" s="10" t="s">
        <v>1960</v>
      </c>
      <c r="AP710" s="1">
        <v>0</v>
      </c>
      <c r="AQ710" s="1">
        <v>0</v>
      </c>
      <c r="AR710" s="1">
        <v>0</v>
      </c>
      <c r="AS710" s="1">
        <v>0</v>
      </c>
      <c r="AT710" s="1">
        <v>0</v>
      </c>
      <c r="AU710" s="1">
        <v>0</v>
      </c>
      <c r="AV710" s="1">
        <v>0</v>
      </c>
      <c r="AW710" s="1">
        <v>0</v>
      </c>
      <c r="AX710" s="1">
        <v>0</v>
      </c>
      <c r="AY710" s="1">
        <v>0</v>
      </c>
      <c r="AZ710" s="1">
        <v>0</v>
      </c>
      <c r="BA710" s="1">
        <v>0</v>
      </c>
      <c r="BB710" s="1">
        <v>0</v>
      </c>
      <c r="BC710" s="1">
        <v>0</v>
      </c>
      <c r="BD710" s="1">
        <v>0</v>
      </c>
      <c r="BE710" s="1">
        <v>0</v>
      </c>
      <c r="BF710" s="1">
        <v>0</v>
      </c>
      <c r="BG710" s="1">
        <v>0</v>
      </c>
      <c r="BH710" s="1" t="b">
        <v>0</v>
      </c>
      <c r="BI710" s="1" t="b">
        <v>0</v>
      </c>
      <c r="BJ710" s="1">
        <v>5</v>
      </c>
      <c r="BK710" s="1" t="s">
        <v>89</v>
      </c>
      <c r="BL710" s="1">
        <v>295</v>
      </c>
      <c r="BM710" s="1">
        <v>295</v>
      </c>
      <c r="BN710" s="1">
        <v>0</v>
      </c>
      <c r="BO710" s="1" t="b">
        <v>0</v>
      </c>
    </row>
    <row r="711" spans="1:67" ht="15.75" customHeight="1">
      <c r="A711" s="1">
        <v>709</v>
      </c>
      <c r="B711" s="1">
        <v>420</v>
      </c>
      <c r="C711" s="1">
        <v>194091</v>
      </c>
      <c r="D711" s="1" t="s">
        <v>1952</v>
      </c>
      <c r="E711" s="1" t="s">
        <v>1953</v>
      </c>
      <c r="F711" s="1" t="s">
        <v>1954</v>
      </c>
      <c r="G711" s="1" t="s">
        <v>1878</v>
      </c>
      <c r="H711" s="1" t="s">
        <v>1955</v>
      </c>
      <c r="I711" s="1" t="s">
        <v>538</v>
      </c>
      <c r="J711" s="1" t="s">
        <v>1797</v>
      </c>
      <c r="K711" s="8" t="s">
        <v>1956</v>
      </c>
      <c r="L711" s="1">
        <v>-73.607799999999997</v>
      </c>
      <c r="M711" s="1">
        <v>40.812446999999999</v>
      </c>
      <c r="N711" s="1">
        <v>-73.961884999999995</v>
      </c>
      <c r="O711" s="1">
        <v>40.808285999999903</v>
      </c>
      <c r="P711" s="1">
        <v>35870</v>
      </c>
      <c r="Q711" s="1">
        <v>57154</v>
      </c>
      <c r="R711" s="1">
        <v>57154</v>
      </c>
      <c r="S711" s="1">
        <v>55118</v>
      </c>
      <c r="T711" s="1">
        <v>55118</v>
      </c>
      <c r="U711" s="1">
        <v>41426</v>
      </c>
      <c r="V711" s="1">
        <v>41426</v>
      </c>
      <c r="W711" s="1">
        <v>2</v>
      </c>
      <c r="X711" s="1">
        <v>2</v>
      </c>
      <c r="Y711" s="1">
        <v>2</v>
      </c>
      <c r="Z711" s="1">
        <v>2</v>
      </c>
      <c r="AA711" s="1">
        <v>2</v>
      </c>
      <c r="AB711" s="1">
        <v>73</v>
      </c>
      <c r="AC711" s="1">
        <v>3575</v>
      </c>
      <c r="AD711" s="1" t="s">
        <v>123</v>
      </c>
      <c r="AE711" s="1" t="b">
        <v>0</v>
      </c>
      <c r="AF711" s="1" t="s">
        <v>1051</v>
      </c>
      <c r="AG711" s="9" t="s">
        <v>109</v>
      </c>
      <c r="AH711" s="1" t="s">
        <v>159</v>
      </c>
      <c r="AI711" s="1" t="s">
        <v>497</v>
      </c>
      <c r="AJ711" s="1" t="s">
        <v>109</v>
      </c>
      <c r="AK711" s="1" t="s">
        <v>83</v>
      </c>
      <c r="AL711" s="1" t="s">
        <v>110</v>
      </c>
      <c r="AM711" s="1" t="s">
        <v>100</v>
      </c>
      <c r="AN711" s="1" t="b">
        <v>0</v>
      </c>
      <c r="AO711" s="10" t="s">
        <v>1961</v>
      </c>
      <c r="AP711" s="1">
        <v>0</v>
      </c>
      <c r="AQ711" s="1">
        <v>0</v>
      </c>
      <c r="AR711" s="1">
        <v>0</v>
      </c>
      <c r="AS711" s="1">
        <v>1</v>
      </c>
      <c r="AT711" s="1">
        <v>1</v>
      </c>
      <c r="AU711" s="1">
        <v>0</v>
      </c>
      <c r="AV711" s="1">
        <v>0</v>
      </c>
      <c r="AW711" s="1">
        <v>0</v>
      </c>
      <c r="AX711" s="1">
        <v>0</v>
      </c>
      <c r="AY711" s="1">
        <v>0</v>
      </c>
      <c r="AZ711" s="1">
        <v>0</v>
      </c>
      <c r="BA711" s="1">
        <v>0</v>
      </c>
      <c r="BB711" s="1">
        <v>0</v>
      </c>
      <c r="BC711" s="1">
        <v>0</v>
      </c>
      <c r="BD711" s="1">
        <v>0</v>
      </c>
      <c r="BE711" s="1">
        <v>0</v>
      </c>
      <c r="BF711" s="1">
        <v>0</v>
      </c>
      <c r="BG711" s="1">
        <v>0</v>
      </c>
      <c r="BH711" s="1" t="b">
        <v>0</v>
      </c>
      <c r="BI711" s="1" t="b">
        <v>0</v>
      </c>
      <c r="BJ711" s="1">
        <v>5</v>
      </c>
      <c r="BK711" s="1" t="s">
        <v>109</v>
      </c>
      <c r="BL711" s="1">
        <v>295</v>
      </c>
      <c r="BM711" s="1">
        <v>295</v>
      </c>
      <c r="BN711" s="1">
        <v>1</v>
      </c>
      <c r="BO711" s="1" t="b">
        <v>1</v>
      </c>
    </row>
    <row r="712" spans="1:67" ht="15.75" customHeight="1">
      <c r="A712" s="1">
        <v>710</v>
      </c>
      <c r="B712" s="1">
        <v>421</v>
      </c>
      <c r="C712" s="1">
        <v>194091</v>
      </c>
      <c r="D712" s="1" t="s">
        <v>1952</v>
      </c>
      <c r="E712" s="1" t="s">
        <v>1953</v>
      </c>
      <c r="F712" s="1" t="s">
        <v>1954</v>
      </c>
      <c r="G712" s="1" t="s">
        <v>1878</v>
      </c>
      <c r="H712" s="1" t="s">
        <v>1955</v>
      </c>
      <c r="I712" s="1" t="s">
        <v>538</v>
      </c>
      <c r="J712" s="1" t="s">
        <v>1797</v>
      </c>
      <c r="K712" s="8" t="s">
        <v>1956</v>
      </c>
      <c r="L712" s="1">
        <v>-73.607799999999997</v>
      </c>
      <c r="M712" s="1">
        <v>40.812446999999999</v>
      </c>
      <c r="N712" s="1">
        <v>-73.961884999999995</v>
      </c>
      <c r="O712" s="1">
        <v>40.808285999999903</v>
      </c>
      <c r="P712" s="1">
        <v>35870</v>
      </c>
      <c r="Q712" s="1">
        <v>57154</v>
      </c>
      <c r="R712" s="1">
        <v>57154</v>
      </c>
      <c r="S712" s="1">
        <v>55118</v>
      </c>
      <c r="T712" s="1">
        <v>55118</v>
      </c>
      <c r="U712" s="1">
        <v>41426</v>
      </c>
      <c r="V712" s="1">
        <v>41426</v>
      </c>
      <c r="W712" s="1">
        <v>2</v>
      </c>
      <c r="X712" s="1">
        <v>2</v>
      </c>
      <c r="Y712" s="1">
        <v>2</v>
      </c>
      <c r="Z712" s="1">
        <v>2</v>
      </c>
      <c r="AA712" s="1">
        <v>2</v>
      </c>
      <c r="AB712" s="1">
        <v>73</v>
      </c>
      <c r="AC712" s="1">
        <v>3575</v>
      </c>
      <c r="AD712" s="1" t="s">
        <v>123</v>
      </c>
      <c r="AE712" s="1" t="b">
        <v>0</v>
      </c>
      <c r="AF712" s="1" t="s">
        <v>1051</v>
      </c>
      <c r="AG712" s="9" t="s">
        <v>1962</v>
      </c>
      <c r="AH712" s="1" t="s">
        <v>159</v>
      </c>
      <c r="AI712" s="1" t="s">
        <v>1963</v>
      </c>
      <c r="AJ712" s="1" t="s">
        <v>89</v>
      </c>
      <c r="AK712" s="1" t="s">
        <v>83</v>
      </c>
      <c r="AL712" s="1" t="s">
        <v>115</v>
      </c>
      <c r="AM712" s="1" t="s">
        <v>100</v>
      </c>
      <c r="AN712" s="1" t="b">
        <v>0</v>
      </c>
      <c r="AO712" s="10" t="s">
        <v>1964</v>
      </c>
      <c r="AP712" s="1">
        <v>0</v>
      </c>
      <c r="AQ712" s="1">
        <v>0</v>
      </c>
      <c r="AR712" s="1">
        <v>0</v>
      </c>
      <c r="AS712" s="1">
        <v>0</v>
      </c>
      <c r="AT712" s="1">
        <v>0</v>
      </c>
      <c r="AU712" s="1">
        <v>0</v>
      </c>
      <c r="AV712" s="1">
        <v>0</v>
      </c>
      <c r="AW712" s="1">
        <v>0</v>
      </c>
      <c r="AX712" s="1">
        <v>0</v>
      </c>
      <c r="AY712" s="1">
        <v>0</v>
      </c>
      <c r="AZ712" s="1">
        <v>0</v>
      </c>
      <c r="BA712" s="1">
        <v>0</v>
      </c>
      <c r="BB712" s="1">
        <v>0</v>
      </c>
      <c r="BC712" s="1">
        <v>0</v>
      </c>
      <c r="BD712" s="1">
        <v>0</v>
      </c>
      <c r="BE712" s="1">
        <v>0</v>
      </c>
      <c r="BF712" s="1">
        <v>0</v>
      </c>
      <c r="BG712" s="1">
        <v>0</v>
      </c>
      <c r="BH712" s="1" t="b">
        <v>0</v>
      </c>
      <c r="BI712" s="1" t="b">
        <v>0</v>
      </c>
      <c r="BJ712" s="1">
        <v>5</v>
      </c>
      <c r="BK712" s="1" t="s">
        <v>89</v>
      </c>
      <c r="BL712" s="1">
        <v>295</v>
      </c>
      <c r="BM712" s="1">
        <v>295</v>
      </c>
      <c r="BN712" s="1">
        <v>0</v>
      </c>
      <c r="BO712" s="1" t="b">
        <v>0</v>
      </c>
    </row>
    <row r="713" spans="1:67" ht="15.75" customHeight="1">
      <c r="A713" s="1">
        <v>711</v>
      </c>
      <c r="B713" s="1">
        <v>422</v>
      </c>
      <c r="C713" s="1">
        <v>193900</v>
      </c>
      <c r="D713" s="1" t="s">
        <v>1965</v>
      </c>
      <c r="E713" s="1" t="s">
        <v>1966</v>
      </c>
      <c r="F713" s="1" t="s">
        <v>1877</v>
      </c>
      <c r="G713" s="1" t="s">
        <v>1878</v>
      </c>
      <c r="H713" s="1" t="s">
        <v>1967</v>
      </c>
      <c r="I713" s="1" t="s">
        <v>538</v>
      </c>
      <c r="J713" s="1" t="s">
        <v>1797</v>
      </c>
      <c r="K713" s="8" t="s">
        <v>1968</v>
      </c>
      <c r="L713" s="1">
        <v>-73.997264000000001</v>
      </c>
      <c r="M713" s="1">
        <v>40.729452000000002</v>
      </c>
      <c r="N713" s="1">
        <v>-73.961884999999995</v>
      </c>
      <c r="O713" s="1">
        <v>40.808285999999903</v>
      </c>
      <c r="P713" s="1">
        <v>50464</v>
      </c>
      <c r="Q713" s="1">
        <v>71790</v>
      </c>
      <c r="R713" s="1">
        <v>71790</v>
      </c>
      <c r="S713" s="1">
        <v>71790</v>
      </c>
      <c r="T713" s="1">
        <v>71790</v>
      </c>
      <c r="U713" s="1">
        <v>54126</v>
      </c>
      <c r="V713" s="1">
        <v>54126</v>
      </c>
      <c r="W713" s="1">
        <v>2</v>
      </c>
      <c r="X713" s="1">
        <v>2</v>
      </c>
      <c r="Y713" s="1">
        <v>2</v>
      </c>
      <c r="Z713" s="1">
        <v>2</v>
      </c>
      <c r="AA713" s="1">
        <v>2</v>
      </c>
      <c r="AB713" s="1">
        <v>32</v>
      </c>
      <c r="AC713" s="1">
        <v>26135</v>
      </c>
      <c r="AD713" s="1" t="s">
        <v>123</v>
      </c>
      <c r="AE713" s="1" t="b">
        <v>0</v>
      </c>
      <c r="AF713" s="1" t="s">
        <v>1969</v>
      </c>
      <c r="AG713" s="9" t="s">
        <v>244</v>
      </c>
      <c r="AH713" s="1" t="s">
        <v>204</v>
      </c>
      <c r="AI713" s="1" t="s">
        <v>330</v>
      </c>
      <c r="AJ713" s="1" t="s">
        <v>78</v>
      </c>
      <c r="AK713" s="1" t="s">
        <v>79</v>
      </c>
      <c r="AL713" s="1" t="s">
        <v>36</v>
      </c>
      <c r="AM713" s="1" t="s">
        <v>80</v>
      </c>
      <c r="AN713" s="1" t="b">
        <v>0</v>
      </c>
      <c r="AO713" s="10" t="s">
        <v>1970</v>
      </c>
      <c r="AP713" s="1">
        <v>0</v>
      </c>
      <c r="AQ713" s="1">
        <v>0</v>
      </c>
      <c r="AR713" s="1">
        <v>0</v>
      </c>
      <c r="AS713" s="1">
        <v>0</v>
      </c>
      <c r="AT713" s="1">
        <v>0</v>
      </c>
      <c r="AU713" s="1">
        <v>0</v>
      </c>
      <c r="AV713" s="1">
        <v>0</v>
      </c>
      <c r="AW713" s="1">
        <v>0</v>
      </c>
      <c r="AX713" s="1">
        <v>0</v>
      </c>
      <c r="AY713" s="1">
        <v>0</v>
      </c>
      <c r="AZ713" s="1">
        <v>0</v>
      </c>
      <c r="BA713" s="1">
        <v>0</v>
      </c>
      <c r="BB713" s="1">
        <v>0</v>
      </c>
      <c r="BC713" s="1">
        <v>0</v>
      </c>
      <c r="BD713" s="1">
        <v>0</v>
      </c>
      <c r="BE713" s="1">
        <v>0</v>
      </c>
      <c r="BF713" s="1">
        <v>0</v>
      </c>
      <c r="BG713" s="1">
        <v>0</v>
      </c>
      <c r="BH713" s="1" t="b">
        <v>1</v>
      </c>
      <c r="BI713" s="1" t="b">
        <v>0</v>
      </c>
      <c r="BJ713" s="1">
        <v>1</v>
      </c>
      <c r="BK713" s="1" t="s">
        <v>78</v>
      </c>
      <c r="BL713" s="1">
        <v>295</v>
      </c>
      <c r="BM713" s="1">
        <v>295</v>
      </c>
      <c r="BN713" s="1">
        <v>0</v>
      </c>
      <c r="BO713" s="1" t="b">
        <v>0</v>
      </c>
    </row>
    <row r="714" spans="1:67" ht="15.75" customHeight="1">
      <c r="A714" s="1">
        <v>712</v>
      </c>
      <c r="B714" s="1">
        <v>493</v>
      </c>
      <c r="C714" s="1">
        <v>194578</v>
      </c>
      <c r="D714" s="1" t="s">
        <v>1971</v>
      </c>
      <c r="E714" s="1" t="s">
        <v>1972</v>
      </c>
      <c r="F714" s="1" t="s">
        <v>1973</v>
      </c>
      <c r="G714" s="1" t="s">
        <v>1878</v>
      </c>
      <c r="H714" s="1">
        <v>11205</v>
      </c>
      <c r="I714" s="1" t="s">
        <v>538</v>
      </c>
      <c r="J714" s="1" t="s">
        <v>1797</v>
      </c>
      <c r="K714" s="8" t="s">
        <v>1974</v>
      </c>
      <c r="L714" s="1">
        <v>-73.962148999999997</v>
      </c>
      <c r="M714" s="1">
        <v>40.691153999999997</v>
      </c>
      <c r="N714" s="1">
        <v>-73.961884999999995</v>
      </c>
      <c r="O714" s="1">
        <v>40.808285999999903</v>
      </c>
      <c r="P714" s="1">
        <v>50038</v>
      </c>
      <c r="Q714" s="1">
        <v>65308</v>
      </c>
      <c r="R714" s="1">
        <v>65308</v>
      </c>
      <c r="S714" s="1">
        <v>70288</v>
      </c>
      <c r="T714" s="1">
        <v>70288</v>
      </c>
      <c r="U714" s="1">
        <v>54788</v>
      </c>
      <c r="V714" s="1">
        <v>54788</v>
      </c>
      <c r="W714" s="1">
        <v>2</v>
      </c>
      <c r="X714" s="1">
        <v>2</v>
      </c>
      <c r="Y714" s="1">
        <v>2</v>
      </c>
      <c r="Z714" s="1">
        <v>2</v>
      </c>
      <c r="AA714" s="1">
        <v>2</v>
      </c>
      <c r="AB714" s="1">
        <v>58</v>
      </c>
      <c r="AC714" s="1">
        <v>3484</v>
      </c>
      <c r="AD714" s="1" t="s">
        <v>123</v>
      </c>
      <c r="AE714" s="1" t="b">
        <v>0</v>
      </c>
      <c r="AF714" s="1" t="s">
        <v>245</v>
      </c>
      <c r="AG714" s="9" t="s">
        <v>1975</v>
      </c>
      <c r="AH714" s="1" t="s">
        <v>90</v>
      </c>
      <c r="AI714" s="1" t="s">
        <v>91</v>
      </c>
      <c r="AJ714" s="1" t="s">
        <v>89</v>
      </c>
      <c r="AK714" s="1" t="s">
        <v>83</v>
      </c>
      <c r="AL714" s="1" t="s">
        <v>36</v>
      </c>
      <c r="AM714" s="1" t="s">
        <v>92</v>
      </c>
      <c r="AN714" s="1" t="b">
        <v>1</v>
      </c>
      <c r="AO714" s="10" t="s">
        <v>1976</v>
      </c>
      <c r="AP714" s="1">
        <v>0</v>
      </c>
      <c r="AQ714" s="1">
        <v>0</v>
      </c>
      <c r="AR714" s="1">
        <v>0</v>
      </c>
      <c r="AS714" s="1">
        <v>0</v>
      </c>
      <c r="AT714" s="1">
        <v>0</v>
      </c>
      <c r="AU714" s="1">
        <v>0</v>
      </c>
      <c r="AV714" s="1">
        <v>0</v>
      </c>
      <c r="AW714" s="1">
        <v>0</v>
      </c>
      <c r="AX714" s="1">
        <v>0</v>
      </c>
      <c r="AY714" s="1">
        <v>0</v>
      </c>
      <c r="AZ714" s="1">
        <v>0</v>
      </c>
      <c r="BA714" s="1">
        <v>0</v>
      </c>
      <c r="BB714" s="1">
        <v>0</v>
      </c>
      <c r="BC714" s="1">
        <v>0</v>
      </c>
      <c r="BD714" s="1">
        <v>0</v>
      </c>
      <c r="BE714" s="1">
        <v>0</v>
      </c>
      <c r="BF714" s="1">
        <v>0</v>
      </c>
      <c r="BG714" s="1">
        <v>0</v>
      </c>
      <c r="BH714" s="1" t="b">
        <v>1</v>
      </c>
      <c r="BI714" s="1" t="b">
        <v>0</v>
      </c>
      <c r="BJ714" s="1">
        <v>13</v>
      </c>
      <c r="BK714" s="1" t="s">
        <v>89</v>
      </c>
      <c r="BL714" s="1">
        <v>295</v>
      </c>
      <c r="BM714" s="1">
        <v>295</v>
      </c>
      <c r="BN714" s="1">
        <v>0</v>
      </c>
      <c r="BO714" s="1" t="b">
        <v>0</v>
      </c>
    </row>
    <row r="715" spans="1:67" ht="15.75" customHeight="1">
      <c r="A715" s="1">
        <v>713</v>
      </c>
      <c r="B715" s="1">
        <v>494</v>
      </c>
      <c r="C715" s="1">
        <v>194578</v>
      </c>
      <c r="D715" s="1" t="s">
        <v>1971</v>
      </c>
      <c r="E715" s="1" t="s">
        <v>1972</v>
      </c>
      <c r="F715" s="1" t="s">
        <v>1973</v>
      </c>
      <c r="G715" s="1" t="s">
        <v>1878</v>
      </c>
      <c r="H715" s="1">
        <v>11205</v>
      </c>
      <c r="I715" s="1" t="s">
        <v>538</v>
      </c>
      <c r="J715" s="1" t="s">
        <v>1797</v>
      </c>
      <c r="K715" s="8" t="s">
        <v>1974</v>
      </c>
      <c r="L715" s="1">
        <v>-73.962148999999997</v>
      </c>
      <c r="M715" s="1">
        <v>40.691153999999997</v>
      </c>
      <c r="N715" s="1">
        <v>-73.961884999999995</v>
      </c>
      <c r="O715" s="1">
        <v>40.808285999999903</v>
      </c>
      <c r="P715" s="1">
        <v>50038</v>
      </c>
      <c r="Q715" s="1">
        <v>65308</v>
      </c>
      <c r="R715" s="1">
        <v>65308</v>
      </c>
      <c r="S715" s="1">
        <v>70288</v>
      </c>
      <c r="T715" s="1">
        <v>70288</v>
      </c>
      <c r="U715" s="1">
        <v>54788</v>
      </c>
      <c r="V715" s="1">
        <v>54788</v>
      </c>
      <c r="W715" s="1">
        <v>2</v>
      </c>
      <c r="X715" s="1">
        <v>2</v>
      </c>
      <c r="Y715" s="1">
        <v>2</v>
      </c>
      <c r="Z715" s="1">
        <v>2</v>
      </c>
      <c r="AA715" s="1">
        <v>2</v>
      </c>
      <c r="AB715" s="1">
        <v>58</v>
      </c>
      <c r="AC715" s="1">
        <v>3484</v>
      </c>
      <c r="AD715" s="1" t="s">
        <v>123</v>
      </c>
      <c r="AE715" s="1" t="b">
        <v>0</v>
      </c>
      <c r="AF715" s="1" t="s">
        <v>1105</v>
      </c>
      <c r="AG715" s="9" t="s">
        <v>109</v>
      </c>
      <c r="AH715" s="1" t="s">
        <v>159</v>
      </c>
      <c r="AI715" s="1" t="s">
        <v>497</v>
      </c>
      <c r="AJ715" s="1" t="s">
        <v>109</v>
      </c>
      <c r="AK715" s="1" t="s">
        <v>83</v>
      </c>
      <c r="AL715" s="1" t="s">
        <v>110</v>
      </c>
      <c r="AM715" s="1" t="s">
        <v>100</v>
      </c>
      <c r="AN715" s="1" t="b">
        <v>0</v>
      </c>
      <c r="AO715" s="10" t="s">
        <v>1977</v>
      </c>
      <c r="AP715" s="1">
        <v>0</v>
      </c>
      <c r="AQ715" s="1">
        <v>0</v>
      </c>
      <c r="AR715" s="1">
        <v>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t="b">
        <v>0</v>
      </c>
      <c r="BI715" s="1" t="b">
        <v>0</v>
      </c>
      <c r="BJ715" s="1">
        <v>13</v>
      </c>
      <c r="BK715" s="1" t="s">
        <v>109</v>
      </c>
      <c r="BL715" s="1">
        <v>295</v>
      </c>
      <c r="BM715" s="1">
        <v>295</v>
      </c>
      <c r="BN715" s="1">
        <v>0</v>
      </c>
      <c r="BO715" s="1" t="b">
        <v>0</v>
      </c>
    </row>
    <row r="716" spans="1:67" ht="15.75" customHeight="1">
      <c r="A716" s="1">
        <v>714</v>
      </c>
      <c r="B716" s="1">
        <v>495</v>
      </c>
      <c r="C716" s="1">
        <v>194578</v>
      </c>
      <c r="D716" s="1" t="s">
        <v>1971</v>
      </c>
      <c r="E716" s="1" t="s">
        <v>1972</v>
      </c>
      <c r="F716" s="1" t="s">
        <v>1973</v>
      </c>
      <c r="G716" s="1" t="s">
        <v>1878</v>
      </c>
      <c r="H716" s="1">
        <v>11205</v>
      </c>
      <c r="I716" s="1" t="s">
        <v>538</v>
      </c>
      <c r="J716" s="1" t="s">
        <v>1797</v>
      </c>
      <c r="K716" s="8" t="s">
        <v>1974</v>
      </c>
      <c r="L716" s="1">
        <v>-73.962148999999997</v>
      </c>
      <c r="M716" s="1">
        <v>40.691153999999997</v>
      </c>
      <c r="N716" s="1">
        <v>-73.961884999999995</v>
      </c>
      <c r="O716" s="1">
        <v>40.808285999999903</v>
      </c>
      <c r="P716" s="1">
        <v>50038</v>
      </c>
      <c r="Q716" s="1">
        <v>65308</v>
      </c>
      <c r="R716" s="1">
        <v>65308</v>
      </c>
      <c r="S716" s="1">
        <v>70288</v>
      </c>
      <c r="T716" s="1">
        <v>70288</v>
      </c>
      <c r="U716" s="1">
        <v>54788</v>
      </c>
      <c r="V716" s="1">
        <v>54788</v>
      </c>
      <c r="W716" s="1">
        <v>2</v>
      </c>
      <c r="X716" s="1">
        <v>2</v>
      </c>
      <c r="Y716" s="1">
        <v>2</v>
      </c>
      <c r="Z716" s="1">
        <v>2</v>
      </c>
      <c r="AA716" s="1">
        <v>2</v>
      </c>
      <c r="AB716" s="1">
        <v>58</v>
      </c>
      <c r="AC716" s="1">
        <v>3484</v>
      </c>
      <c r="AD716" s="1" t="s">
        <v>73</v>
      </c>
      <c r="AE716" s="1" t="b">
        <v>0</v>
      </c>
      <c r="AF716" s="1" t="s">
        <v>245</v>
      </c>
      <c r="AG716" s="27" t="s">
        <v>1978</v>
      </c>
      <c r="AH716" s="1" t="s">
        <v>90</v>
      </c>
      <c r="AI716" s="1" t="s">
        <v>1979</v>
      </c>
      <c r="AJ716" s="1" t="s">
        <v>135</v>
      </c>
      <c r="AK716" s="1" t="s">
        <v>83</v>
      </c>
      <c r="AL716" s="1" t="s">
        <v>36</v>
      </c>
      <c r="AM716" s="1" t="s">
        <v>100</v>
      </c>
      <c r="AN716" s="1" t="b">
        <v>0</v>
      </c>
      <c r="AO716" s="10" t="s">
        <v>1980</v>
      </c>
      <c r="AP716" s="1">
        <v>0</v>
      </c>
      <c r="AQ716" s="1">
        <v>0</v>
      </c>
      <c r="AR716" s="1">
        <v>0</v>
      </c>
      <c r="AS716" s="1">
        <v>0</v>
      </c>
      <c r="AT716" s="1">
        <v>0</v>
      </c>
      <c r="AU716" s="1">
        <v>0</v>
      </c>
      <c r="AV716" s="1">
        <v>0</v>
      </c>
      <c r="AW716" s="1">
        <v>0</v>
      </c>
      <c r="AX716" s="1">
        <v>0</v>
      </c>
      <c r="AY716" s="1">
        <v>0</v>
      </c>
      <c r="AZ716" s="1">
        <v>0</v>
      </c>
      <c r="BA716" s="1">
        <v>0</v>
      </c>
      <c r="BB716" s="1">
        <v>0</v>
      </c>
      <c r="BC716" s="1">
        <v>0</v>
      </c>
      <c r="BD716" s="1">
        <v>0</v>
      </c>
      <c r="BE716" s="1">
        <v>0</v>
      </c>
      <c r="BF716" s="1">
        <v>0</v>
      </c>
      <c r="BG716" s="1">
        <v>0</v>
      </c>
      <c r="BH716" s="1" t="b">
        <v>0</v>
      </c>
      <c r="BI716" s="1" t="b">
        <v>0</v>
      </c>
      <c r="BJ716" s="1">
        <v>13</v>
      </c>
      <c r="BK716" s="1" t="s">
        <v>117</v>
      </c>
      <c r="BL716" s="1">
        <v>295</v>
      </c>
      <c r="BM716" s="1">
        <v>295</v>
      </c>
      <c r="BN716" s="1">
        <v>0</v>
      </c>
      <c r="BO716" s="1" t="b">
        <v>0</v>
      </c>
    </row>
    <row r="717" spans="1:67" ht="15.75" customHeight="1">
      <c r="A717" s="1">
        <v>715</v>
      </c>
      <c r="B717" s="1">
        <v>496</v>
      </c>
      <c r="C717" s="1">
        <v>194578</v>
      </c>
      <c r="D717" s="1" t="s">
        <v>1971</v>
      </c>
      <c r="E717" s="1" t="s">
        <v>1972</v>
      </c>
      <c r="F717" s="1" t="s">
        <v>1973</v>
      </c>
      <c r="G717" s="1" t="s">
        <v>1878</v>
      </c>
      <c r="H717" s="1">
        <v>11205</v>
      </c>
      <c r="I717" s="1" t="s">
        <v>538</v>
      </c>
      <c r="J717" s="1" t="s">
        <v>1797</v>
      </c>
      <c r="K717" s="8" t="s">
        <v>1974</v>
      </c>
      <c r="L717" s="1">
        <v>-73.962148999999997</v>
      </c>
      <c r="M717" s="1">
        <v>40.691153999999997</v>
      </c>
      <c r="N717" s="1">
        <v>-73.961884999999995</v>
      </c>
      <c r="O717" s="1">
        <v>40.808285999999903</v>
      </c>
      <c r="P717" s="1">
        <v>50038</v>
      </c>
      <c r="Q717" s="1">
        <v>65308</v>
      </c>
      <c r="R717" s="1">
        <v>65308</v>
      </c>
      <c r="S717" s="1">
        <v>70288</v>
      </c>
      <c r="T717" s="1">
        <v>70288</v>
      </c>
      <c r="U717" s="1">
        <v>54788</v>
      </c>
      <c r="V717" s="1">
        <v>54788</v>
      </c>
      <c r="W717" s="1">
        <v>2</v>
      </c>
      <c r="X717" s="1">
        <v>2</v>
      </c>
      <c r="Y717" s="1">
        <v>2</v>
      </c>
      <c r="Z717" s="1">
        <v>2</v>
      </c>
      <c r="AA717" s="1">
        <v>2</v>
      </c>
      <c r="AB717" s="1">
        <v>58</v>
      </c>
      <c r="AC717" s="1">
        <v>3484</v>
      </c>
      <c r="AD717" s="1" t="s">
        <v>123</v>
      </c>
      <c r="AE717" s="1" t="b">
        <v>0</v>
      </c>
      <c r="AF717" s="1" t="s">
        <v>245</v>
      </c>
      <c r="AG717" s="9" t="s">
        <v>1981</v>
      </c>
      <c r="AH717" s="1" t="s">
        <v>90</v>
      </c>
      <c r="AI717" s="1" t="s">
        <v>172</v>
      </c>
      <c r="AJ717" s="1" t="s">
        <v>89</v>
      </c>
      <c r="AK717" s="1" t="s">
        <v>79</v>
      </c>
      <c r="AL717" s="1" t="s">
        <v>36</v>
      </c>
      <c r="AM717" s="1" t="s">
        <v>92</v>
      </c>
      <c r="AN717" s="1" t="b">
        <v>1</v>
      </c>
      <c r="AO717" s="10" t="s">
        <v>1982</v>
      </c>
      <c r="AP717" s="1">
        <v>0</v>
      </c>
      <c r="AQ717" s="1">
        <v>0</v>
      </c>
      <c r="AR717" s="1">
        <v>0</v>
      </c>
      <c r="AS717" s="1">
        <v>0</v>
      </c>
      <c r="AT717" s="1">
        <v>0</v>
      </c>
      <c r="AU717" s="1">
        <v>0</v>
      </c>
      <c r="AV717" s="1">
        <v>0</v>
      </c>
      <c r="AW717" s="1">
        <v>0</v>
      </c>
      <c r="AX717" s="1">
        <v>0</v>
      </c>
      <c r="AY717" s="1">
        <v>0</v>
      </c>
      <c r="AZ717" s="1">
        <v>0</v>
      </c>
      <c r="BA717" s="1">
        <v>0</v>
      </c>
      <c r="BB717" s="1">
        <v>0</v>
      </c>
      <c r="BC717" s="1">
        <v>0</v>
      </c>
      <c r="BD717" s="1">
        <v>0</v>
      </c>
      <c r="BE717" s="1">
        <v>0</v>
      </c>
      <c r="BF717" s="1">
        <v>0</v>
      </c>
      <c r="BG717" s="1">
        <v>0</v>
      </c>
      <c r="BH717" s="1" t="b">
        <v>1</v>
      </c>
      <c r="BI717" s="1" t="b">
        <v>0</v>
      </c>
      <c r="BJ717" s="1">
        <v>13</v>
      </c>
      <c r="BK717" s="1" t="s">
        <v>89</v>
      </c>
      <c r="BL717" s="1">
        <v>295</v>
      </c>
      <c r="BM717" s="1">
        <v>295</v>
      </c>
      <c r="BN717" s="1">
        <v>0</v>
      </c>
      <c r="BO717" s="1" t="b">
        <v>0</v>
      </c>
    </row>
    <row r="718" spans="1:67" ht="15.75" customHeight="1">
      <c r="A718" s="1">
        <v>716</v>
      </c>
      <c r="B718" s="1">
        <v>497</v>
      </c>
      <c r="C718" s="1">
        <v>194578</v>
      </c>
      <c r="D718" s="1" t="s">
        <v>1971</v>
      </c>
      <c r="E718" s="1" t="s">
        <v>1972</v>
      </c>
      <c r="F718" s="1" t="s">
        <v>1973</v>
      </c>
      <c r="G718" s="1" t="s">
        <v>1878</v>
      </c>
      <c r="H718" s="1">
        <v>11205</v>
      </c>
      <c r="I718" s="1" t="s">
        <v>538</v>
      </c>
      <c r="J718" s="1" t="s">
        <v>1797</v>
      </c>
      <c r="K718" s="8" t="s">
        <v>1974</v>
      </c>
      <c r="L718" s="1">
        <v>-73.962148999999997</v>
      </c>
      <c r="M718" s="1">
        <v>40.691153999999997</v>
      </c>
      <c r="N718" s="1">
        <v>-73.961884999999995</v>
      </c>
      <c r="O718" s="1">
        <v>40.808285999999903</v>
      </c>
      <c r="P718" s="1">
        <v>50038</v>
      </c>
      <c r="Q718" s="1">
        <v>65308</v>
      </c>
      <c r="R718" s="1">
        <v>65308</v>
      </c>
      <c r="S718" s="1">
        <v>70288</v>
      </c>
      <c r="T718" s="1">
        <v>70288</v>
      </c>
      <c r="U718" s="1">
        <v>54788</v>
      </c>
      <c r="V718" s="1">
        <v>54788</v>
      </c>
      <c r="W718" s="1">
        <v>2</v>
      </c>
      <c r="X718" s="1">
        <v>2</v>
      </c>
      <c r="Y718" s="1">
        <v>2</v>
      </c>
      <c r="Z718" s="1">
        <v>2</v>
      </c>
      <c r="AA718" s="1">
        <v>2</v>
      </c>
      <c r="AB718" s="1">
        <v>58</v>
      </c>
      <c r="AC718" s="1">
        <v>3484</v>
      </c>
      <c r="AD718" s="1" t="s">
        <v>123</v>
      </c>
      <c r="AE718" s="1" t="b">
        <v>0</v>
      </c>
      <c r="AF718" s="1" t="s">
        <v>245</v>
      </c>
      <c r="AG718" s="22" t="s">
        <v>1981</v>
      </c>
      <c r="AH718" s="1" t="s">
        <v>90</v>
      </c>
      <c r="AI718" s="1" t="s">
        <v>236</v>
      </c>
      <c r="AJ718" s="1" t="s">
        <v>89</v>
      </c>
      <c r="AK718" s="1" t="s">
        <v>79</v>
      </c>
      <c r="AL718" s="1" t="s">
        <v>99</v>
      </c>
      <c r="AM718" s="1" t="s">
        <v>100</v>
      </c>
      <c r="AN718" s="1" t="b">
        <v>1</v>
      </c>
      <c r="AO718" s="10" t="s">
        <v>1983</v>
      </c>
      <c r="AP718" s="1">
        <v>0</v>
      </c>
      <c r="AQ718" s="1">
        <v>0</v>
      </c>
      <c r="AR718" s="1">
        <v>0</v>
      </c>
      <c r="AS718" s="1">
        <v>0</v>
      </c>
      <c r="AT718" s="1">
        <v>0</v>
      </c>
      <c r="AU718" s="1">
        <v>0</v>
      </c>
      <c r="AV718" s="1">
        <v>0</v>
      </c>
      <c r="AW718" s="1">
        <v>0</v>
      </c>
      <c r="AX718" s="1">
        <v>0</v>
      </c>
      <c r="AY718" s="1">
        <v>0</v>
      </c>
      <c r="AZ718" s="1">
        <v>0</v>
      </c>
      <c r="BA718" s="1">
        <v>0</v>
      </c>
      <c r="BB718" s="1">
        <v>0</v>
      </c>
      <c r="BC718" s="1">
        <v>0</v>
      </c>
      <c r="BD718" s="1">
        <v>0</v>
      </c>
      <c r="BE718" s="1">
        <v>0</v>
      </c>
      <c r="BF718" s="1">
        <v>0</v>
      </c>
      <c r="BG718" s="1">
        <v>0</v>
      </c>
      <c r="BH718" s="1" t="b">
        <v>0</v>
      </c>
      <c r="BI718" s="1" t="b">
        <v>0</v>
      </c>
      <c r="BJ718" s="1">
        <v>13</v>
      </c>
      <c r="BK718" s="1" t="s">
        <v>89</v>
      </c>
      <c r="BL718" s="1">
        <v>295</v>
      </c>
      <c r="BM718" s="1">
        <v>295</v>
      </c>
      <c r="BN718" s="1">
        <v>0</v>
      </c>
      <c r="BO718" s="1" t="b">
        <v>0</v>
      </c>
    </row>
    <row r="719" spans="1:67" ht="15.75" customHeight="1">
      <c r="A719" s="1">
        <v>717</v>
      </c>
      <c r="B719" s="1">
        <v>498</v>
      </c>
      <c r="C719" s="1">
        <v>194578</v>
      </c>
      <c r="D719" s="1" t="s">
        <v>1971</v>
      </c>
      <c r="E719" s="1" t="s">
        <v>1972</v>
      </c>
      <c r="F719" s="1" t="s">
        <v>1973</v>
      </c>
      <c r="G719" s="1" t="s">
        <v>1878</v>
      </c>
      <c r="H719" s="1">
        <v>11205</v>
      </c>
      <c r="I719" s="1" t="s">
        <v>538</v>
      </c>
      <c r="J719" s="1" t="s">
        <v>1797</v>
      </c>
      <c r="K719" s="8" t="s">
        <v>1974</v>
      </c>
      <c r="L719" s="1">
        <v>-73.962148999999997</v>
      </c>
      <c r="M719" s="1">
        <v>40.691153999999997</v>
      </c>
      <c r="N719" s="1">
        <v>-73.961884999999995</v>
      </c>
      <c r="O719" s="1">
        <v>40.808285999999903</v>
      </c>
      <c r="P719" s="1">
        <v>50038</v>
      </c>
      <c r="Q719" s="1">
        <v>65308</v>
      </c>
      <c r="R719" s="1">
        <v>65308</v>
      </c>
      <c r="S719" s="1">
        <v>70288</v>
      </c>
      <c r="T719" s="1">
        <v>70288</v>
      </c>
      <c r="U719" s="1">
        <v>54788</v>
      </c>
      <c r="V719" s="1">
        <v>54788</v>
      </c>
      <c r="W719" s="1">
        <v>2</v>
      </c>
      <c r="X719" s="1">
        <v>2</v>
      </c>
      <c r="Y719" s="1">
        <v>2</v>
      </c>
      <c r="Z719" s="1">
        <v>2</v>
      </c>
      <c r="AA719" s="1">
        <v>2</v>
      </c>
      <c r="AB719" s="1">
        <v>58</v>
      </c>
      <c r="AC719" s="1">
        <v>3484</v>
      </c>
      <c r="AD719" s="1" t="s">
        <v>123</v>
      </c>
      <c r="AE719" s="1" t="b">
        <v>0</v>
      </c>
      <c r="AF719" s="1" t="s">
        <v>245</v>
      </c>
      <c r="AG719" s="22" t="s">
        <v>1981</v>
      </c>
      <c r="AH719" s="1" t="s">
        <v>90</v>
      </c>
      <c r="AI719" s="1" t="s">
        <v>454</v>
      </c>
      <c r="AJ719" s="1" t="s">
        <v>89</v>
      </c>
      <c r="AK719" s="1" t="s">
        <v>79</v>
      </c>
      <c r="AL719" s="1" t="s">
        <v>99</v>
      </c>
      <c r="AM719" s="1" t="s">
        <v>100</v>
      </c>
      <c r="AN719" s="1" t="b">
        <v>0</v>
      </c>
      <c r="AO719" s="10" t="s">
        <v>1984</v>
      </c>
      <c r="AP719" s="1">
        <v>0</v>
      </c>
      <c r="AQ719" s="1">
        <v>0</v>
      </c>
      <c r="AR719" s="1">
        <v>0</v>
      </c>
      <c r="AS719" s="1">
        <v>0</v>
      </c>
      <c r="AT719" s="1">
        <v>0</v>
      </c>
      <c r="AU719" s="1">
        <v>0</v>
      </c>
      <c r="AV719" s="1">
        <v>0</v>
      </c>
      <c r="AW719" s="1">
        <v>0</v>
      </c>
      <c r="AX719" s="1">
        <v>0</v>
      </c>
      <c r="AY719" s="1">
        <v>0</v>
      </c>
      <c r="AZ719" s="1">
        <v>0</v>
      </c>
      <c r="BA719" s="1">
        <v>0</v>
      </c>
      <c r="BB719" s="1">
        <v>0</v>
      </c>
      <c r="BC719" s="1">
        <v>0</v>
      </c>
      <c r="BD719" s="1">
        <v>0</v>
      </c>
      <c r="BE719" s="1">
        <v>0</v>
      </c>
      <c r="BF719" s="1">
        <v>0</v>
      </c>
      <c r="BG719" s="1">
        <v>0</v>
      </c>
      <c r="BH719" s="1" t="b">
        <v>0</v>
      </c>
      <c r="BI719" s="1" t="b">
        <v>0</v>
      </c>
      <c r="BJ719" s="1">
        <v>13</v>
      </c>
      <c r="BK719" s="1" t="s">
        <v>89</v>
      </c>
      <c r="BL719" s="1">
        <v>295</v>
      </c>
      <c r="BM719" s="1">
        <v>295</v>
      </c>
      <c r="BN719" s="1">
        <v>0</v>
      </c>
      <c r="BO719" s="1" t="b">
        <v>0</v>
      </c>
    </row>
    <row r="720" spans="1:67" ht="15.75" customHeight="1">
      <c r="A720" s="1">
        <v>718</v>
      </c>
      <c r="B720" s="1">
        <v>499</v>
      </c>
      <c r="C720" s="1">
        <v>194578</v>
      </c>
      <c r="D720" s="1" t="s">
        <v>1971</v>
      </c>
      <c r="E720" s="1" t="s">
        <v>1972</v>
      </c>
      <c r="F720" s="1" t="s">
        <v>1973</v>
      </c>
      <c r="G720" s="1" t="s">
        <v>1878</v>
      </c>
      <c r="H720" s="1">
        <v>11205</v>
      </c>
      <c r="I720" s="1" t="s">
        <v>538</v>
      </c>
      <c r="J720" s="1" t="s">
        <v>1797</v>
      </c>
      <c r="K720" s="8" t="s">
        <v>1974</v>
      </c>
      <c r="L720" s="1">
        <v>-73.962148999999997</v>
      </c>
      <c r="M720" s="1">
        <v>40.691153999999997</v>
      </c>
      <c r="N720" s="1">
        <v>-73.961884999999995</v>
      </c>
      <c r="O720" s="1">
        <v>40.808285999999903</v>
      </c>
      <c r="P720" s="1">
        <v>50038</v>
      </c>
      <c r="Q720" s="1">
        <v>65308</v>
      </c>
      <c r="R720" s="1">
        <v>65308</v>
      </c>
      <c r="S720" s="1">
        <v>70288</v>
      </c>
      <c r="T720" s="1">
        <v>70288</v>
      </c>
      <c r="U720" s="1">
        <v>54788</v>
      </c>
      <c r="V720" s="1">
        <v>54788</v>
      </c>
      <c r="W720" s="1">
        <v>2</v>
      </c>
      <c r="X720" s="1">
        <v>2</v>
      </c>
      <c r="Y720" s="1">
        <v>2</v>
      </c>
      <c r="Z720" s="1">
        <v>2</v>
      </c>
      <c r="AA720" s="1">
        <v>2</v>
      </c>
      <c r="AB720" s="1">
        <v>58</v>
      </c>
      <c r="AC720" s="1">
        <v>3484</v>
      </c>
      <c r="AD720" s="1" t="s">
        <v>123</v>
      </c>
      <c r="AE720" s="1" t="b">
        <v>0</v>
      </c>
      <c r="AF720" s="1" t="s">
        <v>245</v>
      </c>
      <c r="AG720" s="1" t="s">
        <v>1985</v>
      </c>
      <c r="AH720" s="1" t="s">
        <v>90</v>
      </c>
      <c r="AI720" s="1" t="s">
        <v>1746</v>
      </c>
      <c r="AJ720" s="1" t="s">
        <v>78</v>
      </c>
      <c r="AK720" s="1" t="s">
        <v>79</v>
      </c>
      <c r="AL720" s="1" t="s">
        <v>36</v>
      </c>
      <c r="AM720" s="1" t="s">
        <v>80</v>
      </c>
      <c r="AN720" s="1" t="b">
        <v>0</v>
      </c>
      <c r="AO720" s="10" t="s">
        <v>1986</v>
      </c>
      <c r="AP720" s="1">
        <v>0</v>
      </c>
      <c r="AQ720" s="1">
        <v>0</v>
      </c>
      <c r="AR720" s="1">
        <v>0</v>
      </c>
      <c r="AS720" s="1">
        <v>1</v>
      </c>
      <c r="AT720" s="1">
        <v>0</v>
      </c>
      <c r="AU720" s="1">
        <v>0</v>
      </c>
      <c r="AV720" s="1">
        <v>1</v>
      </c>
      <c r="AW720" s="1">
        <v>0</v>
      </c>
      <c r="AX720" s="1">
        <v>0</v>
      </c>
      <c r="AY720" s="1">
        <v>0</v>
      </c>
      <c r="AZ720" s="1">
        <v>0</v>
      </c>
      <c r="BA720" s="1">
        <v>0</v>
      </c>
      <c r="BB720" s="1">
        <v>0</v>
      </c>
      <c r="BC720" s="1">
        <v>0</v>
      </c>
      <c r="BD720" s="1">
        <v>0</v>
      </c>
      <c r="BE720" s="1">
        <v>0</v>
      </c>
      <c r="BF720" s="1">
        <v>0</v>
      </c>
      <c r="BG720" s="1">
        <v>0</v>
      </c>
      <c r="BH720" s="1" t="b">
        <v>1</v>
      </c>
      <c r="BI720" s="1" t="b">
        <v>0</v>
      </c>
      <c r="BJ720" s="1">
        <v>13</v>
      </c>
      <c r="BK720" s="1" t="s">
        <v>78</v>
      </c>
      <c r="BL720" s="1">
        <v>295</v>
      </c>
      <c r="BM720" s="1">
        <v>295</v>
      </c>
      <c r="BN720" s="1">
        <v>1</v>
      </c>
      <c r="BO720" s="1" t="b">
        <v>1</v>
      </c>
    </row>
    <row r="721" spans="1:67" ht="15.75" customHeight="1">
      <c r="A721" s="1">
        <v>719</v>
      </c>
      <c r="B721" s="1">
        <v>500</v>
      </c>
      <c r="C721" s="1">
        <v>194578</v>
      </c>
      <c r="D721" s="1" t="s">
        <v>1971</v>
      </c>
      <c r="E721" s="1" t="s">
        <v>1972</v>
      </c>
      <c r="F721" s="1" t="s">
        <v>1973</v>
      </c>
      <c r="G721" s="1" t="s">
        <v>1878</v>
      </c>
      <c r="H721" s="1">
        <v>11205</v>
      </c>
      <c r="I721" s="1" t="s">
        <v>538</v>
      </c>
      <c r="J721" s="1" t="s">
        <v>1797</v>
      </c>
      <c r="K721" s="8" t="s">
        <v>1974</v>
      </c>
      <c r="L721" s="1">
        <v>-73.962148999999997</v>
      </c>
      <c r="M721" s="1">
        <v>40.691153999999997</v>
      </c>
      <c r="N721" s="1">
        <v>-73.961884999999995</v>
      </c>
      <c r="O721" s="1">
        <v>40.808285999999903</v>
      </c>
      <c r="P721" s="1">
        <v>50038</v>
      </c>
      <c r="Q721" s="1">
        <v>65308</v>
      </c>
      <c r="R721" s="1">
        <v>65308</v>
      </c>
      <c r="S721" s="1">
        <v>70288</v>
      </c>
      <c r="T721" s="1">
        <v>70288</v>
      </c>
      <c r="U721" s="1">
        <v>54788</v>
      </c>
      <c r="V721" s="1">
        <v>54788</v>
      </c>
      <c r="W721" s="1">
        <v>2</v>
      </c>
      <c r="X721" s="1">
        <v>2</v>
      </c>
      <c r="Y721" s="1">
        <v>2</v>
      </c>
      <c r="Z721" s="1">
        <v>2</v>
      </c>
      <c r="AA721" s="1">
        <v>2</v>
      </c>
      <c r="AB721" s="1">
        <v>58</v>
      </c>
      <c r="AC721" s="1">
        <v>3484</v>
      </c>
      <c r="AD721" s="1" t="s">
        <v>123</v>
      </c>
      <c r="AE721" s="1" t="b">
        <v>0</v>
      </c>
      <c r="AF721" s="1" t="s">
        <v>245</v>
      </c>
      <c r="AG721" s="9" t="s">
        <v>244</v>
      </c>
      <c r="AH721" s="1" t="s">
        <v>90</v>
      </c>
      <c r="AI721" s="1" t="s">
        <v>527</v>
      </c>
      <c r="AJ721" s="1" t="s">
        <v>224</v>
      </c>
      <c r="AK721" s="1" t="s">
        <v>79</v>
      </c>
      <c r="AL721" s="1" t="s">
        <v>36</v>
      </c>
      <c r="AM721" s="1" t="s">
        <v>100</v>
      </c>
      <c r="AN721" s="1" t="b">
        <v>0</v>
      </c>
      <c r="AO721" s="10" t="s">
        <v>1987</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t="b">
        <v>0</v>
      </c>
      <c r="BI721" s="1" t="b">
        <v>0</v>
      </c>
      <c r="BJ721" s="1">
        <v>13</v>
      </c>
      <c r="BK721" s="1" t="s">
        <v>117</v>
      </c>
      <c r="BL721" s="1">
        <v>295</v>
      </c>
      <c r="BM721" s="1">
        <v>295</v>
      </c>
      <c r="BN721" s="1">
        <v>0</v>
      </c>
      <c r="BO721" s="1" t="b">
        <v>0</v>
      </c>
    </row>
    <row r="722" spans="1:67" ht="15.75" customHeight="1">
      <c r="A722" s="1">
        <v>720</v>
      </c>
      <c r="B722" s="1">
        <v>501</v>
      </c>
      <c r="C722" s="1">
        <v>194578</v>
      </c>
      <c r="D722" s="1" t="s">
        <v>1971</v>
      </c>
      <c r="E722" s="1" t="s">
        <v>1972</v>
      </c>
      <c r="F722" s="1" t="s">
        <v>1973</v>
      </c>
      <c r="G722" s="1" t="s">
        <v>1878</v>
      </c>
      <c r="H722" s="1">
        <v>11205</v>
      </c>
      <c r="I722" s="1" t="s">
        <v>538</v>
      </c>
      <c r="J722" s="1" t="s">
        <v>1797</v>
      </c>
      <c r="K722" s="8" t="s">
        <v>1974</v>
      </c>
      <c r="L722" s="1">
        <v>-73.962148999999997</v>
      </c>
      <c r="M722" s="1">
        <v>40.691153999999997</v>
      </c>
      <c r="N722" s="1">
        <v>-73.961884999999995</v>
      </c>
      <c r="O722" s="1">
        <v>40.808285999999903</v>
      </c>
      <c r="P722" s="1">
        <v>50038</v>
      </c>
      <c r="Q722" s="1">
        <v>65308</v>
      </c>
      <c r="R722" s="1">
        <v>65308</v>
      </c>
      <c r="S722" s="1">
        <v>70288</v>
      </c>
      <c r="T722" s="1">
        <v>70288</v>
      </c>
      <c r="U722" s="1">
        <v>54788</v>
      </c>
      <c r="V722" s="1">
        <v>54788</v>
      </c>
      <c r="W722" s="1">
        <v>2</v>
      </c>
      <c r="X722" s="1">
        <v>2</v>
      </c>
      <c r="Y722" s="1">
        <v>2</v>
      </c>
      <c r="Z722" s="1">
        <v>2</v>
      </c>
      <c r="AA722" s="1">
        <v>2</v>
      </c>
      <c r="AB722" s="1">
        <v>58</v>
      </c>
      <c r="AC722" s="1">
        <v>3484</v>
      </c>
      <c r="AD722" s="1" t="s">
        <v>123</v>
      </c>
      <c r="AE722" s="1" t="b">
        <v>0</v>
      </c>
      <c r="AF722" s="1" t="s">
        <v>245</v>
      </c>
      <c r="AG722" s="9" t="s">
        <v>244</v>
      </c>
      <c r="AH722" s="1" t="s">
        <v>90</v>
      </c>
      <c r="AI722" s="1" t="s">
        <v>1988</v>
      </c>
      <c r="AJ722" s="1" t="s">
        <v>138</v>
      </c>
      <c r="AK722" s="1" t="s">
        <v>79</v>
      </c>
      <c r="AL722" s="1" t="s">
        <v>206</v>
      </c>
      <c r="AM722" s="1" t="s">
        <v>100</v>
      </c>
      <c r="AN722" s="1" t="b">
        <v>1</v>
      </c>
      <c r="AO722" s="10" t="s">
        <v>1989</v>
      </c>
      <c r="AP722" s="1">
        <v>0</v>
      </c>
      <c r="AQ722" s="1">
        <v>0</v>
      </c>
      <c r="AR722" s="1">
        <v>0</v>
      </c>
      <c r="AS722" s="1">
        <v>0</v>
      </c>
      <c r="AT722" s="1">
        <v>0</v>
      </c>
      <c r="AU722" s="1">
        <v>0</v>
      </c>
      <c r="AV722" s="1">
        <v>0</v>
      </c>
      <c r="AW722" s="1">
        <v>0</v>
      </c>
      <c r="AX722" s="1">
        <v>0</v>
      </c>
      <c r="AY722" s="1">
        <v>0</v>
      </c>
      <c r="AZ722" s="1">
        <v>0</v>
      </c>
      <c r="BA722" s="1">
        <v>0</v>
      </c>
      <c r="BB722" s="1">
        <v>0</v>
      </c>
      <c r="BC722" s="1">
        <v>0</v>
      </c>
      <c r="BD722" s="1">
        <v>0</v>
      </c>
      <c r="BE722" s="1">
        <v>0</v>
      </c>
      <c r="BF722" s="1">
        <v>0</v>
      </c>
      <c r="BG722" s="1">
        <v>0</v>
      </c>
      <c r="BH722" s="1" t="b">
        <v>0</v>
      </c>
      <c r="BI722" s="1" t="b">
        <v>0</v>
      </c>
      <c r="BJ722" s="1">
        <v>13</v>
      </c>
      <c r="BK722" s="1" t="s">
        <v>117</v>
      </c>
      <c r="BL722" s="1">
        <v>295</v>
      </c>
      <c r="BM722" s="1">
        <v>295</v>
      </c>
      <c r="BN722" s="1">
        <v>0</v>
      </c>
      <c r="BO722" s="1" t="b">
        <v>0</v>
      </c>
    </row>
    <row r="723" spans="1:67" ht="15.75" customHeight="1">
      <c r="A723" s="1">
        <v>721</v>
      </c>
      <c r="B723" s="1">
        <v>502</v>
      </c>
      <c r="C723" s="1">
        <v>194578</v>
      </c>
      <c r="D723" s="1" t="s">
        <v>1971</v>
      </c>
      <c r="E723" s="1" t="s">
        <v>1972</v>
      </c>
      <c r="F723" s="1" t="s">
        <v>1973</v>
      </c>
      <c r="G723" s="1" t="s">
        <v>1878</v>
      </c>
      <c r="H723" s="1">
        <v>11205</v>
      </c>
      <c r="I723" s="1" t="s">
        <v>538</v>
      </c>
      <c r="J723" s="1" t="s">
        <v>1797</v>
      </c>
      <c r="K723" s="8" t="s">
        <v>1974</v>
      </c>
      <c r="L723" s="1">
        <v>-73.962148999999997</v>
      </c>
      <c r="M723" s="1">
        <v>40.691153999999997</v>
      </c>
      <c r="N723" s="1">
        <v>-73.961884999999995</v>
      </c>
      <c r="O723" s="1">
        <v>40.808285999999903</v>
      </c>
      <c r="P723" s="1">
        <v>50038</v>
      </c>
      <c r="Q723" s="1">
        <v>65308</v>
      </c>
      <c r="R723" s="1">
        <v>65308</v>
      </c>
      <c r="S723" s="1">
        <v>70288</v>
      </c>
      <c r="T723" s="1">
        <v>70288</v>
      </c>
      <c r="U723" s="1">
        <v>54788</v>
      </c>
      <c r="V723" s="1">
        <v>54788</v>
      </c>
      <c r="W723" s="1">
        <v>2</v>
      </c>
      <c r="X723" s="1">
        <v>2</v>
      </c>
      <c r="Y723" s="1">
        <v>2</v>
      </c>
      <c r="Z723" s="1">
        <v>2</v>
      </c>
      <c r="AA723" s="1">
        <v>2</v>
      </c>
      <c r="AB723" s="1">
        <v>58</v>
      </c>
      <c r="AC723" s="1">
        <v>3484</v>
      </c>
      <c r="AD723" s="1" t="s">
        <v>123</v>
      </c>
      <c r="AE723" s="1" t="b">
        <v>0</v>
      </c>
      <c r="AF723" s="1" t="s">
        <v>245</v>
      </c>
      <c r="AG723" s="9" t="s">
        <v>244</v>
      </c>
      <c r="AH723" s="1" t="s">
        <v>90</v>
      </c>
      <c r="AI723" s="1" t="s">
        <v>1990</v>
      </c>
      <c r="AJ723" s="1" t="s">
        <v>78</v>
      </c>
      <c r="AK723" s="1" t="s">
        <v>79</v>
      </c>
      <c r="AL723" s="1" t="s">
        <v>206</v>
      </c>
      <c r="AM723" s="1" t="s">
        <v>100</v>
      </c>
      <c r="AN723" s="1" t="b">
        <v>0</v>
      </c>
      <c r="AO723" s="10" t="s">
        <v>1991</v>
      </c>
      <c r="AP723" s="1">
        <v>0</v>
      </c>
      <c r="AQ723" s="1">
        <v>0</v>
      </c>
      <c r="AR723" s="1">
        <v>0</v>
      </c>
      <c r="AS723" s="1">
        <v>0</v>
      </c>
      <c r="AT723" s="1">
        <v>0</v>
      </c>
      <c r="AU723" s="1">
        <v>0</v>
      </c>
      <c r="AV723" s="1">
        <v>0</v>
      </c>
      <c r="AW723" s="1">
        <v>0</v>
      </c>
      <c r="AX723" s="1">
        <v>0</v>
      </c>
      <c r="AY723" s="1">
        <v>0</v>
      </c>
      <c r="AZ723" s="1">
        <v>0</v>
      </c>
      <c r="BA723" s="1">
        <v>0</v>
      </c>
      <c r="BB723" s="1">
        <v>0</v>
      </c>
      <c r="BC723" s="1">
        <v>0</v>
      </c>
      <c r="BD723" s="1">
        <v>0</v>
      </c>
      <c r="BE723" s="1">
        <v>0</v>
      </c>
      <c r="BF723" s="1">
        <v>0</v>
      </c>
      <c r="BG723" s="1">
        <v>0</v>
      </c>
      <c r="BH723" s="1" t="b">
        <v>0</v>
      </c>
      <c r="BI723" s="1" t="b">
        <v>0</v>
      </c>
      <c r="BJ723" s="1">
        <v>13</v>
      </c>
      <c r="BK723" s="1" t="s">
        <v>78</v>
      </c>
      <c r="BL723" s="1">
        <v>295</v>
      </c>
      <c r="BM723" s="1">
        <v>295</v>
      </c>
      <c r="BN723" s="1">
        <v>0</v>
      </c>
      <c r="BO723" s="1" t="b">
        <v>0</v>
      </c>
    </row>
    <row r="724" spans="1:67" ht="15.75" customHeight="1">
      <c r="A724" s="1">
        <v>722</v>
      </c>
      <c r="B724" s="1">
        <v>503</v>
      </c>
      <c r="C724" s="1">
        <v>194578</v>
      </c>
      <c r="D724" s="1" t="s">
        <v>1971</v>
      </c>
      <c r="E724" s="1" t="s">
        <v>1972</v>
      </c>
      <c r="F724" s="1" t="s">
        <v>1973</v>
      </c>
      <c r="G724" s="1" t="s">
        <v>1878</v>
      </c>
      <c r="H724" s="1">
        <v>11205</v>
      </c>
      <c r="I724" s="1" t="s">
        <v>538</v>
      </c>
      <c r="J724" s="1" t="s">
        <v>1797</v>
      </c>
      <c r="K724" s="8" t="s">
        <v>1974</v>
      </c>
      <c r="L724" s="1">
        <v>-73.962148999999997</v>
      </c>
      <c r="M724" s="1">
        <v>40.691153999999997</v>
      </c>
      <c r="N724" s="1">
        <v>-73.961884999999995</v>
      </c>
      <c r="O724" s="1">
        <v>40.808285999999903</v>
      </c>
      <c r="P724" s="1">
        <v>50038</v>
      </c>
      <c r="Q724" s="1">
        <v>65308</v>
      </c>
      <c r="R724" s="1">
        <v>65308</v>
      </c>
      <c r="S724" s="1">
        <v>70288</v>
      </c>
      <c r="T724" s="1">
        <v>70288</v>
      </c>
      <c r="U724" s="1">
        <v>54788</v>
      </c>
      <c r="V724" s="1">
        <v>54788</v>
      </c>
      <c r="W724" s="1">
        <v>2</v>
      </c>
      <c r="X724" s="1">
        <v>2</v>
      </c>
      <c r="Y724" s="1">
        <v>2</v>
      </c>
      <c r="Z724" s="1">
        <v>2</v>
      </c>
      <c r="AA724" s="1">
        <v>2</v>
      </c>
      <c r="AB724" s="1">
        <v>58</v>
      </c>
      <c r="AC724" s="1">
        <v>3484</v>
      </c>
      <c r="AD724" s="1" t="s">
        <v>123</v>
      </c>
      <c r="AE724" s="1" t="b">
        <v>0</v>
      </c>
      <c r="AF724" s="1" t="s">
        <v>245</v>
      </c>
      <c r="AG724" s="9" t="s">
        <v>219</v>
      </c>
      <c r="AH724" s="1" t="s">
        <v>90</v>
      </c>
      <c r="AI724" s="1" t="s">
        <v>1992</v>
      </c>
      <c r="AJ724" s="1" t="s">
        <v>219</v>
      </c>
      <c r="AK724" s="1" t="s">
        <v>79</v>
      </c>
      <c r="AL724" s="1" t="s">
        <v>36</v>
      </c>
      <c r="AM724" s="1" t="s">
        <v>100</v>
      </c>
      <c r="AN724" s="1" t="b">
        <v>0</v>
      </c>
      <c r="AO724" s="10" t="s">
        <v>1993</v>
      </c>
      <c r="AP724" s="1">
        <v>0</v>
      </c>
      <c r="AQ724" s="1">
        <v>0</v>
      </c>
      <c r="AR724" s="1">
        <v>0</v>
      </c>
      <c r="AS724" s="1">
        <v>0</v>
      </c>
      <c r="AT724" s="1">
        <v>0</v>
      </c>
      <c r="AU724" s="1">
        <v>0</v>
      </c>
      <c r="AV724" s="1">
        <v>0</v>
      </c>
      <c r="AW724" s="1">
        <v>0</v>
      </c>
      <c r="AX724" s="1">
        <v>0</v>
      </c>
      <c r="AY724" s="1">
        <v>0</v>
      </c>
      <c r="AZ724" s="1">
        <v>0</v>
      </c>
      <c r="BA724" s="1">
        <v>0</v>
      </c>
      <c r="BB724" s="1">
        <v>0</v>
      </c>
      <c r="BC724" s="1">
        <v>0</v>
      </c>
      <c r="BD724" s="1">
        <v>0</v>
      </c>
      <c r="BE724" s="1">
        <v>0</v>
      </c>
      <c r="BF724" s="1">
        <v>0</v>
      </c>
      <c r="BG724" s="1">
        <v>0</v>
      </c>
      <c r="BH724" s="1" t="b">
        <v>0</v>
      </c>
      <c r="BI724" s="1" t="b">
        <v>0</v>
      </c>
      <c r="BJ724" s="1">
        <v>13</v>
      </c>
      <c r="BK724" s="1" t="s">
        <v>117</v>
      </c>
      <c r="BL724" s="1">
        <v>295</v>
      </c>
      <c r="BM724" s="1">
        <v>295</v>
      </c>
      <c r="BN724" s="1">
        <v>0</v>
      </c>
      <c r="BO724" s="1" t="b">
        <v>0</v>
      </c>
    </row>
    <row r="725" spans="1:67" ht="15.75" customHeight="1">
      <c r="A725" s="1">
        <v>723</v>
      </c>
      <c r="B725" s="1">
        <v>504</v>
      </c>
      <c r="C725" s="1">
        <v>194578</v>
      </c>
      <c r="D725" s="1" t="s">
        <v>1971</v>
      </c>
      <c r="E725" s="1" t="s">
        <v>1972</v>
      </c>
      <c r="F725" s="1" t="s">
        <v>1973</v>
      </c>
      <c r="G725" s="1" t="s">
        <v>1878</v>
      </c>
      <c r="H725" s="1">
        <v>11205</v>
      </c>
      <c r="I725" s="1" t="s">
        <v>538</v>
      </c>
      <c r="J725" s="1" t="s">
        <v>1797</v>
      </c>
      <c r="K725" s="8" t="s">
        <v>1974</v>
      </c>
      <c r="L725" s="1">
        <v>-73.962148999999997</v>
      </c>
      <c r="M725" s="1">
        <v>40.691153999999997</v>
      </c>
      <c r="N725" s="1">
        <v>-73.961884999999995</v>
      </c>
      <c r="O725" s="1">
        <v>40.808285999999903</v>
      </c>
      <c r="P725" s="1">
        <v>50038</v>
      </c>
      <c r="Q725" s="1">
        <v>65308</v>
      </c>
      <c r="R725" s="1">
        <v>65308</v>
      </c>
      <c r="S725" s="1">
        <v>70288</v>
      </c>
      <c r="T725" s="1">
        <v>70288</v>
      </c>
      <c r="U725" s="1">
        <v>54788</v>
      </c>
      <c r="V725" s="1">
        <v>54788</v>
      </c>
      <c r="W725" s="1">
        <v>2</v>
      </c>
      <c r="X725" s="1">
        <v>2</v>
      </c>
      <c r="Y725" s="1">
        <v>2</v>
      </c>
      <c r="Z725" s="1">
        <v>2</v>
      </c>
      <c r="AA725" s="1">
        <v>2</v>
      </c>
      <c r="AB725" s="1">
        <v>58</v>
      </c>
      <c r="AC725" s="1">
        <v>3484</v>
      </c>
      <c r="AD725" s="1" t="s">
        <v>123</v>
      </c>
      <c r="AE725" s="1" t="b">
        <v>0</v>
      </c>
      <c r="AF725" s="1" t="s">
        <v>1105</v>
      </c>
      <c r="AG725" s="9" t="s">
        <v>109</v>
      </c>
      <c r="AH725" s="1" t="s">
        <v>159</v>
      </c>
      <c r="AI725" s="1" t="s">
        <v>847</v>
      </c>
      <c r="AJ725" s="1" t="s">
        <v>109</v>
      </c>
      <c r="AK725" s="1" t="s">
        <v>79</v>
      </c>
      <c r="AL725" s="1" t="s">
        <v>36</v>
      </c>
      <c r="AM725" s="1" t="s">
        <v>100</v>
      </c>
      <c r="AN725" s="1" t="b">
        <v>0</v>
      </c>
      <c r="AO725" s="10" t="s">
        <v>1994</v>
      </c>
      <c r="AP725" s="1">
        <v>0</v>
      </c>
      <c r="AQ725" s="1">
        <v>0</v>
      </c>
      <c r="AR725" s="1">
        <v>0</v>
      </c>
      <c r="AS725" s="1">
        <v>0</v>
      </c>
      <c r="AT725" s="1">
        <v>0</v>
      </c>
      <c r="AU725" s="1">
        <v>0</v>
      </c>
      <c r="AV725" s="1">
        <v>0</v>
      </c>
      <c r="AW725" s="1">
        <v>0</v>
      </c>
      <c r="AX725" s="1">
        <v>0</v>
      </c>
      <c r="AY725" s="1">
        <v>0</v>
      </c>
      <c r="AZ725" s="1">
        <v>0</v>
      </c>
      <c r="BA725" s="1">
        <v>0</v>
      </c>
      <c r="BB725" s="1">
        <v>0</v>
      </c>
      <c r="BC725" s="1">
        <v>0</v>
      </c>
      <c r="BD725" s="1">
        <v>0</v>
      </c>
      <c r="BE725" s="1">
        <v>0</v>
      </c>
      <c r="BF725" s="1">
        <v>0</v>
      </c>
      <c r="BG725" s="1">
        <v>0</v>
      </c>
      <c r="BH725" s="1" t="b">
        <v>0</v>
      </c>
      <c r="BI725" s="1" t="b">
        <v>0</v>
      </c>
      <c r="BJ725" s="1">
        <v>13</v>
      </c>
      <c r="BK725" s="1" t="s">
        <v>109</v>
      </c>
      <c r="BL725" s="1">
        <v>295</v>
      </c>
      <c r="BM725" s="1">
        <v>295</v>
      </c>
      <c r="BN725" s="1">
        <v>0</v>
      </c>
      <c r="BO725" s="1" t="b">
        <v>0</v>
      </c>
    </row>
    <row r="726" spans="1:67" ht="15.75" customHeight="1">
      <c r="A726" s="1">
        <v>724</v>
      </c>
      <c r="B726" s="1">
        <v>505</v>
      </c>
      <c r="C726" s="1">
        <v>194578</v>
      </c>
      <c r="D726" s="1" t="s">
        <v>1971</v>
      </c>
      <c r="E726" s="1" t="s">
        <v>1972</v>
      </c>
      <c r="F726" s="1" t="s">
        <v>1973</v>
      </c>
      <c r="G726" s="1" t="s">
        <v>1878</v>
      </c>
      <c r="H726" s="1">
        <v>11205</v>
      </c>
      <c r="I726" s="1" t="s">
        <v>538</v>
      </c>
      <c r="J726" s="1" t="s">
        <v>1797</v>
      </c>
      <c r="K726" s="8" t="s">
        <v>1974</v>
      </c>
      <c r="L726" s="1">
        <v>-73.962148999999997</v>
      </c>
      <c r="M726" s="1">
        <v>40.691153999999997</v>
      </c>
      <c r="N726" s="1">
        <v>-73.961884999999995</v>
      </c>
      <c r="O726" s="1">
        <v>40.808285999999903</v>
      </c>
      <c r="P726" s="1">
        <v>50038</v>
      </c>
      <c r="Q726" s="1">
        <v>65308</v>
      </c>
      <c r="R726" s="1">
        <v>65308</v>
      </c>
      <c r="S726" s="1">
        <v>70288</v>
      </c>
      <c r="T726" s="1">
        <v>70288</v>
      </c>
      <c r="U726" s="1">
        <v>54788</v>
      </c>
      <c r="V726" s="1">
        <v>54788</v>
      </c>
      <c r="W726" s="1">
        <v>2</v>
      </c>
      <c r="X726" s="1">
        <v>2</v>
      </c>
      <c r="Y726" s="1">
        <v>2</v>
      </c>
      <c r="Z726" s="1">
        <v>2</v>
      </c>
      <c r="AA726" s="1">
        <v>2</v>
      </c>
      <c r="AB726" s="1">
        <v>58</v>
      </c>
      <c r="AC726" s="1">
        <v>3484</v>
      </c>
      <c r="AD726" s="1" t="s">
        <v>123</v>
      </c>
      <c r="AE726" s="1" t="b">
        <v>0</v>
      </c>
      <c r="AF726" s="1" t="s">
        <v>245</v>
      </c>
      <c r="AG726" s="27" t="s">
        <v>1978</v>
      </c>
      <c r="AH726" s="1" t="s">
        <v>90</v>
      </c>
      <c r="AI726" s="1" t="s">
        <v>299</v>
      </c>
      <c r="AJ726" s="1" t="s">
        <v>135</v>
      </c>
      <c r="AK726" s="1" t="s">
        <v>83</v>
      </c>
      <c r="AL726" s="1" t="s">
        <v>36</v>
      </c>
      <c r="AM726" s="1" t="s">
        <v>100</v>
      </c>
      <c r="AN726" s="1" t="b">
        <v>0</v>
      </c>
      <c r="AO726" s="10" t="s">
        <v>1995</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0</v>
      </c>
      <c r="BH726" s="1" t="b">
        <v>0</v>
      </c>
      <c r="BI726" s="1" t="b">
        <v>0</v>
      </c>
      <c r="BJ726" s="1">
        <v>13</v>
      </c>
      <c r="BK726" s="1" t="s">
        <v>117</v>
      </c>
      <c r="BL726" s="1">
        <v>295</v>
      </c>
      <c r="BM726" s="1">
        <v>295</v>
      </c>
      <c r="BN726" s="1">
        <v>0</v>
      </c>
      <c r="BO726" s="1" t="b">
        <v>0</v>
      </c>
    </row>
    <row r="727" spans="1:67" ht="15.75" customHeight="1">
      <c r="A727" s="1">
        <v>725</v>
      </c>
      <c r="B727" s="1">
        <v>510</v>
      </c>
      <c r="C727" s="1">
        <v>194824</v>
      </c>
      <c r="D727" s="1" t="s">
        <v>1996</v>
      </c>
      <c r="E727" s="1" t="s">
        <v>1997</v>
      </c>
      <c r="F727" s="1" t="s">
        <v>1998</v>
      </c>
      <c r="G727" s="1" t="s">
        <v>1878</v>
      </c>
      <c r="H727" s="1" t="s">
        <v>1999</v>
      </c>
      <c r="I727" s="1" t="s">
        <v>538</v>
      </c>
      <c r="J727" s="1" t="s">
        <v>1797</v>
      </c>
      <c r="K727" s="8" t="s">
        <v>2000</v>
      </c>
      <c r="L727" s="1">
        <v>-73.678768000000005</v>
      </c>
      <c r="M727" s="1">
        <v>42.728982999999999</v>
      </c>
      <c r="N727" s="1">
        <v>-73.825013999999996</v>
      </c>
      <c r="O727" s="1">
        <v>42.686917000000001</v>
      </c>
      <c r="P727" s="1">
        <v>52305</v>
      </c>
      <c r="Q727" s="1">
        <v>70132</v>
      </c>
      <c r="R727" s="1">
        <v>70132</v>
      </c>
      <c r="S727" s="9" t="s">
        <v>244</v>
      </c>
      <c r="T727" s="9" t="s">
        <v>244</v>
      </c>
      <c r="U727" s="9" t="s">
        <v>244</v>
      </c>
      <c r="V727" s="9" t="s">
        <v>244</v>
      </c>
      <c r="W727" s="1">
        <v>2</v>
      </c>
      <c r="X727" s="1">
        <v>2</v>
      </c>
      <c r="Y727" s="1">
        <v>2</v>
      </c>
      <c r="Z727" s="1">
        <v>2</v>
      </c>
      <c r="AA727" s="1">
        <v>2</v>
      </c>
      <c r="AB727" s="1">
        <v>44</v>
      </c>
      <c r="AC727" s="1">
        <v>6265</v>
      </c>
      <c r="AD727" s="1" t="s">
        <v>123</v>
      </c>
      <c r="AE727" s="1" t="b">
        <v>0</v>
      </c>
      <c r="AF727" s="1" t="s">
        <v>245</v>
      </c>
      <c r="AG727" s="12" t="s">
        <v>89</v>
      </c>
      <c r="AH727" s="1" t="s">
        <v>90</v>
      </c>
      <c r="AI727" s="1" t="s">
        <v>91</v>
      </c>
      <c r="AJ727" s="1" t="s">
        <v>89</v>
      </c>
      <c r="AK727" s="1" t="s">
        <v>83</v>
      </c>
      <c r="AL727" s="1" t="s">
        <v>36</v>
      </c>
      <c r="AM727" s="1" t="s">
        <v>92</v>
      </c>
      <c r="AN727" s="1" t="b">
        <v>0</v>
      </c>
      <c r="AO727" s="10" t="s">
        <v>2001</v>
      </c>
      <c r="AP727" s="1">
        <v>0</v>
      </c>
      <c r="AQ727" s="1">
        <v>0</v>
      </c>
      <c r="AR727" s="1">
        <v>0</v>
      </c>
      <c r="AS727" s="1">
        <v>0</v>
      </c>
      <c r="AT727" s="1">
        <v>0</v>
      </c>
      <c r="AU727" s="1">
        <v>0</v>
      </c>
      <c r="AV727" s="1">
        <v>0</v>
      </c>
      <c r="AW727" s="1">
        <v>0</v>
      </c>
      <c r="AX727" s="1">
        <v>0</v>
      </c>
      <c r="AY727" s="1">
        <v>0</v>
      </c>
      <c r="AZ727" s="1">
        <v>0</v>
      </c>
      <c r="BA727" s="1">
        <v>0</v>
      </c>
      <c r="BB727" s="1">
        <v>0</v>
      </c>
      <c r="BC727" s="1">
        <v>0</v>
      </c>
      <c r="BD727" s="1">
        <v>0</v>
      </c>
      <c r="BE727" s="1">
        <v>0</v>
      </c>
      <c r="BF727" s="1">
        <v>0</v>
      </c>
      <c r="BG727" s="1">
        <v>0</v>
      </c>
      <c r="BH727" s="1" t="b">
        <v>1</v>
      </c>
      <c r="BI727" s="1" t="b">
        <v>1</v>
      </c>
      <c r="BJ727" s="1">
        <v>7</v>
      </c>
      <c r="BK727" s="1" t="s">
        <v>89</v>
      </c>
      <c r="BL727" s="1">
        <v>295</v>
      </c>
      <c r="BM727" s="1">
        <v>295</v>
      </c>
      <c r="BN727" s="1">
        <v>0</v>
      </c>
      <c r="BO727" s="1" t="b">
        <v>0</v>
      </c>
    </row>
    <row r="728" spans="1:67" ht="15.75" customHeight="1">
      <c r="A728" s="1">
        <v>726</v>
      </c>
      <c r="B728" s="1">
        <v>511</v>
      </c>
      <c r="C728" s="1">
        <v>194824</v>
      </c>
      <c r="D728" s="1" t="s">
        <v>1996</v>
      </c>
      <c r="E728" s="1" t="s">
        <v>1997</v>
      </c>
      <c r="F728" s="1" t="s">
        <v>1998</v>
      </c>
      <c r="G728" s="1" t="s">
        <v>1878</v>
      </c>
      <c r="H728" s="1" t="s">
        <v>1999</v>
      </c>
      <c r="I728" s="1" t="s">
        <v>538</v>
      </c>
      <c r="J728" s="1" t="s">
        <v>1797</v>
      </c>
      <c r="K728" s="8" t="s">
        <v>2000</v>
      </c>
      <c r="L728" s="1">
        <v>-73.678768000000005</v>
      </c>
      <c r="M728" s="1">
        <v>42.728982999999999</v>
      </c>
      <c r="N728" s="1">
        <v>-73.825013999999996</v>
      </c>
      <c r="O728" s="1">
        <v>42.686917000000001</v>
      </c>
      <c r="P728" s="1">
        <v>52305</v>
      </c>
      <c r="Q728" s="1">
        <v>70132</v>
      </c>
      <c r="R728" s="1">
        <v>70132</v>
      </c>
      <c r="S728" s="9" t="s">
        <v>244</v>
      </c>
      <c r="T728" s="9" t="s">
        <v>244</v>
      </c>
      <c r="U728" s="9" t="s">
        <v>244</v>
      </c>
      <c r="V728" s="9" t="s">
        <v>244</v>
      </c>
      <c r="W728" s="1">
        <v>2</v>
      </c>
      <c r="X728" s="1">
        <v>2</v>
      </c>
      <c r="Y728" s="1">
        <v>2</v>
      </c>
      <c r="Z728" s="1">
        <v>2</v>
      </c>
      <c r="AA728" s="1">
        <v>2</v>
      </c>
      <c r="AB728" s="1">
        <v>44</v>
      </c>
      <c r="AC728" s="1">
        <v>6265</v>
      </c>
      <c r="AD728" s="1" t="s">
        <v>123</v>
      </c>
      <c r="AE728" s="1" t="b">
        <v>0</v>
      </c>
      <c r="AF728" s="1" t="s">
        <v>245</v>
      </c>
      <c r="AG728" s="9" t="s">
        <v>89</v>
      </c>
      <c r="AH728" s="1" t="s">
        <v>90</v>
      </c>
      <c r="AI728" s="1" t="s">
        <v>2002</v>
      </c>
      <c r="AJ728" s="1" t="s">
        <v>135</v>
      </c>
      <c r="AK728" s="1" t="s">
        <v>83</v>
      </c>
      <c r="AL728" s="12" t="s">
        <v>115</v>
      </c>
      <c r="AM728" s="1" t="s">
        <v>100</v>
      </c>
      <c r="AN728" s="1" t="b">
        <v>0</v>
      </c>
      <c r="AO728" s="10" t="s">
        <v>2003</v>
      </c>
      <c r="AP728" s="1">
        <v>0</v>
      </c>
      <c r="AQ728" s="1">
        <v>0</v>
      </c>
      <c r="AR728" s="1">
        <v>0</v>
      </c>
      <c r="AS728" s="1">
        <v>0</v>
      </c>
      <c r="AT728" s="1">
        <v>0</v>
      </c>
      <c r="AU728" s="1">
        <v>0</v>
      </c>
      <c r="AV728" s="1">
        <v>0</v>
      </c>
      <c r="AW728" s="1">
        <v>0</v>
      </c>
      <c r="AX728" s="1">
        <v>0</v>
      </c>
      <c r="AY728" s="1">
        <v>0</v>
      </c>
      <c r="AZ728" s="1">
        <v>0</v>
      </c>
      <c r="BA728" s="1">
        <v>0</v>
      </c>
      <c r="BB728" s="1">
        <v>0</v>
      </c>
      <c r="BC728" s="1">
        <v>0</v>
      </c>
      <c r="BD728" s="1">
        <v>0</v>
      </c>
      <c r="BE728" s="1">
        <v>0</v>
      </c>
      <c r="BF728" s="1">
        <v>0</v>
      </c>
      <c r="BG728" s="1">
        <v>0</v>
      </c>
      <c r="BH728" s="1" t="b">
        <v>0</v>
      </c>
      <c r="BI728" s="1" t="b">
        <v>1</v>
      </c>
      <c r="BJ728" s="1">
        <v>7</v>
      </c>
      <c r="BK728" s="1" t="s">
        <v>117</v>
      </c>
      <c r="BL728" s="1">
        <v>295</v>
      </c>
      <c r="BM728" s="1">
        <v>295</v>
      </c>
      <c r="BN728" s="1">
        <v>0</v>
      </c>
      <c r="BO728" s="1" t="b">
        <v>0</v>
      </c>
    </row>
    <row r="729" spans="1:67" ht="15.75" customHeight="1">
      <c r="A729" s="1">
        <v>727</v>
      </c>
      <c r="B729" s="1">
        <v>512</v>
      </c>
      <c r="C729" s="1">
        <v>194824</v>
      </c>
      <c r="D729" s="1" t="s">
        <v>1996</v>
      </c>
      <c r="E729" s="1" t="s">
        <v>1997</v>
      </c>
      <c r="F729" s="1" t="s">
        <v>1998</v>
      </c>
      <c r="G729" s="1" t="s">
        <v>1878</v>
      </c>
      <c r="H729" s="1" t="s">
        <v>1999</v>
      </c>
      <c r="I729" s="1" t="s">
        <v>538</v>
      </c>
      <c r="J729" s="1" t="s">
        <v>1797</v>
      </c>
      <c r="K729" s="8" t="s">
        <v>2000</v>
      </c>
      <c r="L729" s="1">
        <v>-73.678768000000005</v>
      </c>
      <c r="M729" s="1">
        <v>42.728982999999999</v>
      </c>
      <c r="N729" s="1">
        <v>-73.825013999999996</v>
      </c>
      <c r="O729" s="1">
        <v>42.686917000000001</v>
      </c>
      <c r="P729" s="1">
        <v>52305</v>
      </c>
      <c r="Q729" s="1">
        <v>70132</v>
      </c>
      <c r="R729" s="1">
        <v>70132</v>
      </c>
      <c r="S729" s="9" t="s">
        <v>244</v>
      </c>
      <c r="T729" s="9" t="s">
        <v>244</v>
      </c>
      <c r="U729" s="9" t="s">
        <v>244</v>
      </c>
      <c r="V729" s="9" t="s">
        <v>244</v>
      </c>
      <c r="W729" s="1">
        <v>2</v>
      </c>
      <c r="X729" s="1">
        <v>2</v>
      </c>
      <c r="Y729" s="1">
        <v>2</v>
      </c>
      <c r="Z729" s="1">
        <v>2</v>
      </c>
      <c r="AA729" s="1">
        <v>2</v>
      </c>
      <c r="AB729" s="1">
        <v>44</v>
      </c>
      <c r="AC729" s="1">
        <v>6265</v>
      </c>
      <c r="AD729" s="1" t="s">
        <v>123</v>
      </c>
      <c r="AE729" s="1" t="b">
        <v>0</v>
      </c>
      <c r="AF729" s="1" t="s">
        <v>245</v>
      </c>
      <c r="AG729" s="9" t="s">
        <v>89</v>
      </c>
      <c r="AH729" s="1" t="s">
        <v>90</v>
      </c>
      <c r="AI729" s="1" t="s">
        <v>172</v>
      </c>
      <c r="AJ729" s="1" t="s">
        <v>89</v>
      </c>
      <c r="AK729" s="1" t="s">
        <v>79</v>
      </c>
      <c r="AL729" s="1" t="s">
        <v>36</v>
      </c>
      <c r="AM729" s="1" t="s">
        <v>92</v>
      </c>
      <c r="AN729" s="1" t="b">
        <v>0</v>
      </c>
      <c r="AO729" s="10" t="s">
        <v>2004</v>
      </c>
      <c r="AP729" s="1">
        <v>0</v>
      </c>
      <c r="AQ729" s="1">
        <v>0</v>
      </c>
      <c r="AR729" s="1">
        <v>0</v>
      </c>
      <c r="AS729" s="1">
        <v>0</v>
      </c>
      <c r="AT729" s="1">
        <v>0</v>
      </c>
      <c r="AU729" s="1">
        <v>0</v>
      </c>
      <c r="AV729" s="1">
        <v>0</v>
      </c>
      <c r="AW729" s="1">
        <v>0</v>
      </c>
      <c r="AX729" s="1">
        <v>0</v>
      </c>
      <c r="AY729" s="1">
        <v>0</v>
      </c>
      <c r="AZ729" s="1">
        <v>0</v>
      </c>
      <c r="BA729" s="1">
        <v>0</v>
      </c>
      <c r="BB729" s="1">
        <v>0</v>
      </c>
      <c r="BC729" s="1">
        <v>0</v>
      </c>
      <c r="BD729" s="1">
        <v>0</v>
      </c>
      <c r="BE729" s="1">
        <v>0</v>
      </c>
      <c r="BF729" s="1">
        <v>0</v>
      </c>
      <c r="BG729" s="1">
        <v>0</v>
      </c>
      <c r="BH729" s="1" t="b">
        <v>1</v>
      </c>
      <c r="BI729" s="1" t="b">
        <v>1</v>
      </c>
      <c r="BJ729" s="1">
        <v>7</v>
      </c>
      <c r="BK729" s="1" t="s">
        <v>89</v>
      </c>
      <c r="BL729" s="1">
        <v>295</v>
      </c>
      <c r="BM729" s="1">
        <v>295</v>
      </c>
      <c r="BN729" s="1">
        <v>0</v>
      </c>
      <c r="BO729" s="1" t="b">
        <v>0</v>
      </c>
    </row>
    <row r="730" spans="1:67" ht="15.75" customHeight="1">
      <c r="A730" s="1">
        <v>728</v>
      </c>
      <c r="B730" s="1">
        <v>513</v>
      </c>
      <c r="C730" s="1">
        <v>194824</v>
      </c>
      <c r="D730" s="1" t="s">
        <v>1996</v>
      </c>
      <c r="E730" s="1" t="s">
        <v>1997</v>
      </c>
      <c r="F730" s="1" t="s">
        <v>1998</v>
      </c>
      <c r="G730" s="1" t="s">
        <v>1878</v>
      </c>
      <c r="H730" s="1" t="s">
        <v>1999</v>
      </c>
      <c r="I730" s="1" t="s">
        <v>538</v>
      </c>
      <c r="J730" s="1" t="s">
        <v>1797</v>
      </c>
      <c r="K730" s="8" t="s">
        <v>2000</v>
      </c>
      <c r="L730" s="1">
        <v>-73.678768000000005</v>
      </c>
      <c r="M730" s="1">
        <v>42.728982999999999</v>
      </c>
      <c r="N730" s="1">
        <v>-73.825013999999996</v>
      </c>
      <c r="O730" s="1">
        <v>42.686917000000001</v>
      </c>
      <c r="P730" s="1">
        <v>52305</v>
      </c>
      <c r="Q730" s="1">
        <v>70132</v>
      </c>
      <c r="R730" s="1">
        <v>70132</v>
      </c>
      <c r="S730" s="9" t="s">
        <v>244</v>
      </c>
      <c r="T730" s="9" t="s">
        <v>244</v>
      </c>
      <c r="U730" s="9" t="s">
        <v>244</v>
      </c>
      <c r="V730" s="9" t="s">
        <v>244</v>
      </c>
      <c r="W730" s="1">
        <v>2</v>
      </c>
      <c r="X730" s="1">
        <v>2</v>
      </c>
      <c r="Y730" s="1">
        <v>2</v>
      </c>
      <c r="Z730" s="1">
        <v>2</v>
      </c>
      <c r="AA730" s="1">
        <v>2</v>
      </c>
      <c r="AB730" s="1">
        <v>44</v>
      </c>
      <c r="AC730" s="1">
        <v>6265</v>
      </c>
      <c r="AD730" s="1" t="s">
        <v>123</v>
      </c>
      <c r="AE730" s="1" t="b">
        <v>0</v>
      </c>
      <c r="AF730" s="1" t="s">
        <v>245</v>
      </c>
      <c r="AG730" s="9" t="s">
        <v>89</v>
      </c>
      <c r="AH730" s="1" t="s">
        <v>90</v>
      </c>
      <c r="AI730" s="1" t="s">
        <v>236</v>
      </c>
      <c r="AJ730" s="1" t="s">
        <v>89</v>
      </c>
      <c r="AK730" s="1" t="s">
        <v>79</v>
      </c>
      <c r="AL730" s="9" t="s">
        <v>99</v>
      </c>
      <c r="AM730" s="1" t="s">
        <v>100</v>
      </c>
      <c r="AN730" s="1" t="b">
        <v>0</v>
      </c>
      <c r="AO730" s="10" t="s">
        <v>2005</v>
      </c>
      <c r="AP730" s="1">
        <v>0</v>
      </c>
      <c r="AQ730" s="1">
        <v>0</v>
      </c>
      <c r="AR730" s="1">
        <v>0</v>
      </c>
      <c r="AS730" s="1">
        <v>0</v>
      </c>
      <c r="AT730" s="1">
        <v>0</v>
      </c>
      <c r="AU730" s="1">
        <v>0</v>
      </c>
      <c r="AV730" s="1">
        <v>0</v>
      </c>
      <c r="AW730" s="1">
        <v>0</v>
      </c>
      <c r="AX730" s="1">
        <v>0</v>
      </c>
      <c r="AY730" s="1">
        <v>0</v>
      </c>
      <c r="AZ730" s="1">
        <v>0</v>
      </c>
      <c r="BA730" s="1">
        <v>0</v>
      </c>
      <c r="BB730" s="1">
        <v>0</v>
      </c>
      <c r="BC730" s="1">
        <v>0</v>
      </c>
      <c r="BD730" s="1">
        <v>0</v>
      </c>
      <c r="BE730" s="1">
        <v>0</v>
      </c>
      <c r="BF730" s="1">
        <v>0</v>
      </c>
      <c r="BG730" s="1">
        <v>0</v>
      </c>
      <c r="BH730" s="1" t="b">
        <v>0</v>
      </c>
      <c r="BI730" s="1" t="b">
        <v>1</v>
      </c>
      <c r="BJ730" s="1">
        <v>7</v>
      </c>
      <c r="BK730" s="1" t="s">
        <v>89</v>
      </c>
      <c r="BL730" s="1">
        <v>295</v>
      </c>
      <c r="BM730" s="1">
        <v>295</v>
      </c>
      <c r="BN730" s="1">
        <v>0</v>
      </c>
      <c r="BO730" s="1" t="b">
        <v>0</v>
      </c>
    </row>
    <row r="731" spans="1:67" ht="15.75" customHeight="1">
      <c r="A731" s="1">
        <v>729</v>
      </c>
      <c r="B731" s="1">
        <v>514</v>
      </c>
      <c r="C731" s="1">
        <v>194824</v>
      </c>
      <c r="D731" s="1" t="s">
        <v>1996</v>
      </c>
      <c r="E731" s="1" t="s">
        <v>1997</v>
      </c>
      <c r="F731" s="1" t="s">
        <v>1998</v>
      </c>
      <c r="G731" s="1" t="s">
        <v>1878</v>
      </c>
      <c r="H731" s="1" t="s">
        <v>1999</v>
      </c>
      <c r="I731" s="1" t="s">
        <v>538</v>
      </c>
      <c r="J731" s="1" t="s">
        <v>1797</v>
      </c>
      <c r="K731" s="8" t="s">
        <v>2000</v>
      </c>
      <c r="L731" s="1">
        <v>-73.678768000000005</v>
      </c>
      <c r="M731" s="1">
        <v>42.728982999999999</v>
      </c>
      <c r="N731" s="1">
        <v>-73.825013999999996</v>
      </c>
      <c r="O731" s="1">
        <v>42.686917000000001</v>
      </c>
      <c r="P731" s="1">
        <v>52305</v>
      </c>
      <c r="Q731" s="1">
        <v>70132</v>
      </c>
      <c r="R731" s="1">
        <v>70132</v>
      </c>
      <c r="S731" s="9" t="s">
        <v>244</v>
      </c>
      <c r="T731" s="9" t="s">
        <v>244</v>
      </c>
      <c r="U731" s="9" t="s">
        <v>244</v>
      </c>
      <c r="V731" s="9" t="s">
        <v>244</v>
      </c>
      <c r="W731" s="1">
        <v>2</v>
      </c>
      <c r="X731" s="1">
        <v>2</v>
      </c>
      <c r="Y731" s="1">
        <v>2</v>
      </c>
      <c r="Z731" s="1">
        <v>2</v>
      </c>
      <c r="AA731" s="1">
        <v>2</v>
      </c>
      <c r="AB731" s="1">
        <v>44</v>
      </c>
      <c r="AC731" s="1">
        <v>6265</v>
      </c>
      <c r="AD731" s="1" t="s">
        <v>123</v>
      </c>
      <c r="AE731" s="1" t="b">
        <v>0</v>
      </c>
      <c r="AF731" s="1" t="s">
        <v>245</v>
      </c>
      <c r="AG731" s="9" t="s">
        <v>89</v>
      </c>
      <c r="AH731" s="1" t="s">
        <v>90</v>
      </c>
      <c r="AI731" s="1" t="s">
        <v>2006</v>
      </c>
      <c r="AJ731" s="1" t="s">
        <v>89</v>
      </c>
      <c r="AK731" s="1" t="s">
        <v>79</v>
      </c>
      <c r="AL731" s="1" t="s">
        <v>206</v>
      </c>
      <c r="AM731" s="1" t="s">
        <v>100</v>
      </c>
      <c r="AN731" s="1" t="b">
        <v>0</v>
      </c>
      <c r="AO731" s="10" t="s">
        <v>2007</v>
      </c>
      <c r="AP731" s="1">
        <v>0</v>
      </c>
      <c r="AQ731" s="1">
        <v>0</v>
      </c>
      <c r="AR731" s="1">
        <v>0</v>
      </c>
      <c r="AS731" s="1">
        <v>0</v>
      </c>
      <c r="AT731" s="1">
        <v>0</v>
      </c>
      <c r="AU731" s="1">
        <v>0</v>
      </c>
      <c r="AV731" s="1">
        <v>0</v>
      </c>
      <c r="AW731" s="1">
        <v>0</v>
      </c>
      <c r="AX731" s="1">
        <v>0</v>
      </c>
      <c r="AY731" s="1">
        <v>0</v>
      </c>
      <c r="AZ731" s="1">
        <v>0</v>
      </c>
      <c r="BA731" s="1">
        <v>0</v>
      </c>
      <c r="BB731" s="1">
        <v>0</v>
      </c>
      <c r="BC731" s="1">
        <v>0</v>
      </c>
      <c r="BD731" s="1">
        <v>0</v>
      </c>
      <c r="BE731" s="1">
        <v>0</v>
      </c>
      <c r="BF731" s="1">
        <v>0</v>
      </c>
      <c r="BG731" s="1">
        <v>0</v>
      </c>
      <c r="BH731" s="1" t="b">
        <v>0</v>
      </c>
      <c r="BI731" s="1" t="b">
        <v>1</v>
      </c>
      <c r="BJ731" s="1">
        <v>7</v>
      </c>
      <c r="BK731" s="1" t="s">
        <v>89</v>
      </c>
      <c r="BL731" s="1">
        <v>295</v>
      </c>
      <c r="BM731" s="1">
        <v>295</v>
      </c>
      <c r="BN731" s="1">
        <v>0</v>
      </c>
      <c r="BO731" s="1" t="b">
        <v>0</v>
      </c>
    </row>
    <row r="732" spans="1:67" ht="15.75" customHeight="1">
      <c r="A732" s="1">
        <v>730</v>
      </c>
      <c r="B732" s="1">
        <v>515</v>
      </c>
      <c r="C732" s="1">
        <v>194824</v>
      </c>
      <c r="D732" s="1" t="s">
        <v>1996</v>
      </c>
      <c r="E732" s="1" t="s">
        <v>1997</v>
      </c>
      <c r="F732" s="1" t="s">
        <v>1998</v>
      </c>
      <c r="G732" s="1" t="s">
        <v>1878</v>
      </c>
      <c r="H732" s="1" t="s">
        <v>1999</v>
      </c>
      <c r="I732" s="1" t="s">
        <v>538</v>
      </c>
      <c r="J732" s="1" t="s">
        <v>1797</v>
      </c>
      <c r="K732" s="8" t="s">
        <v>2000</v>
      </c>
      <c r="L732" s="1">
        <v>-73.678768000000005</v>
      </c>
      <c r="M732" s="1">
        <v>42.728982999999999</v>
      </c>
      <c r="N732" s="1">
        <v>-73.825013999999996</v>
      </c>
      <c r="O732" s="1">
        <v>42.686917000000001</v>
      </c>
      <c r="P732" s="1">
        <v>52305</v>
      </c>
      <c r="Q732" s="1">
        <v>70132</v>
      </c>
      <c r="R732" s="1">
        <v>70132</v>
      </c>
      <c r="S732" s="9" t="s">
        <v>244</v>
      </c>
      <c r="T732" s="9" t="s">
        <v>244</v>
      </c>
      <c r="U732" s="9" t="s">
        <v>244</v>
      </c>
      <c r="V732" s="9" t="s">
        <v>244</v>
      </c>
      <c r="W732" s="1">
        <v>2</v>
      </c>
      <c r="X732" s="1">
        <v>2</v>
      </c>
      <c r="Y732" s="1">
        <v>2</v>
      </c>
      <c r="Z732" s="1">
        <v>2</v>
      </c>
      <c r="AA732" s="1">
        <v>2</v>
      </c>
      <c r="AB732" s="1">
        <v>44</v>
      </c>
      <c r="AC732" s="1">
        <v>6265</v>
      </c>
      <c r="AD732" s="1" t="s">
        <v>123</v>
      </c>
      <c r="AE732" s="1" t="b">
        <v>0</v>
      </c>
      <c r="AF732" s="1" t="s">
        <v>245</v>
      </c>
      <c r="AG732" s="9" t="s">
        <v>89</v>
      </c>
      <c r="AH732" s="1" t="s">
        <v>90</v>
      </c>
      <c r="AI732" s="1" t="s">
        <v>2008</v>
      </c>
      <c r="AJ732" s="1" t="s">
        <v>135</v>
      </c>
      <c r="AK732" s="1" t="s">
        <v>79</v>
      </c>
      <c r="AL732" s="1" t="s">
        <v>206</v>
      </c>
      <c r="AM732" s="1" t="s">
        <v>100</v>
      </c>
      <c r="AN732" s="1" t="b">
        <v>0</v>
      </c>
      <c r="AO732" s="10" t="s">
        <v>2009</v>
      </c>
      <c r="AP732" s="1">
        <v>0</v>
      </c>
      <c r="AQ732" s="1">
        <v>0</v>
      </c>
      <c r="AR732" s="1">
        <v>0</v>
      </c>
      <c r="AS732" s="1">
        <v>0</v>
      </c>
      <c r="AT732" s="1">
        <v>0</v>
      </c>
      <c r="AU732" s="1">
        <v>0</v>
      </c>
      <c r="AV732" s="1">
        <v>0</v>
      </c>
      <c r="AW732" s="1">
        <v>0</v>
      </c>
      <c r="AX732" s="1">
        <v>0</v>
      </c>
      <c r="AY732" s="1">
        <v>0</v>
      </c>
      <c r="AZ732" s="1">
        <v>0</v>
      </c>
      <c r="BA732" s="1">
        <v>0</v>
      </c>
      <c r="BB732" s="1">
        <v>0</v>
      </c>
      <c r="BC732" s="1">
        <v>0</v>
      </c>
      <c r="BD732" s="1">
        <v>0</v>
      </c>
      <c r="BE732" s="1">
        <v>0</v>
      </c>
      <c r="BF732" s="1">
        <v>0</v>
      </c>
      <c r="BG732" s="1">
        <v>0</v>
      </c>
      <c r="BH732" s="1" t="b">
        <v>0</v>
      </c>
      <c r="BI732" s="1" t="b">
        <v>1</v>
      </c>
      <c r="BJ732" s="1">
        <v>7</v>
      </c>
      <c r="BK732" s="1" t="s">
        <v>117</v>
      </c>
      <c r="BL732" s="1">
        <v>295</v>
      </c>
      <c r="BM732" s="1">
        <v>295</v>
      </c>
      <c r="BN732" s="1">
        <v>0</v>
      </c>
      <c r="BO732" s="1" t="b">
        <v>0</v>
      </c>
    </row>
    <row r="733" spans="1:67" ht="15.75" customHeight="1">
      <c r="A733" s="1">
        <v>731</v>
      </c>
      <c r="B733" s="1">
        <v>516</v>
      </c>
      <c r="C733" s="1">
        <v>194824</v>
      </c>
      <c r="D733" s="1" t="s">
        <v>1996</v>
      </c>
      <c r="E733" s="1" t="s">
        <v>1997</v>
      </c>
      <c r="F733" s="1" t="s">
        <v>1998</v>
      </c>
      <c r="G733" s="1" t="s">
        <v>1878</v>
      </c>
      <c r="H733" s="1" t="s">
        <v>1999</v>
      </c>
      <c r="I733" s="1" t="s">
        <v>538</v>
      </c>
      <c r="J733" s="1" t="s">
        <v>1797</v>
      </c>
      <c r="K733" s="8" t="s">
        <v>2000</v>
      </c>
      <c r="L733" s="1">
        <v>-73.678768000000005</v>
      </c>
      <c r="M733" s="1">
        <v>42.728982999999999</v>
      </c>
      <c r="N733" s="1">
        <v>-73.825013999999996</v>
      </c>
      <c r="O733" s="1">
        <v>42.686917000000001</v>
      </c>
      <c r="P733" s="1">
        <v>52305</v>
      </c>
      <c r="Q733" s="1">
        <v>70132</v>
      </c>
      <c r="R733" s="1">
        <v>70132</v>
      </c>
      <c r="S733" s="9" t="s">
        <v>244</v>
      </c>
      <c r="T733" s="9" t="s">
        <v>244</v>
      </c>
      <c r="U733" s="9" t="s">
        <v>244</v>
      </c>
      <c r="V733" s="9" t="s">
        <v>244</v>
      </c>
      <c r="W733" s="1">
        <v>2</v>
      </c>
      <c r="X733" s="1">
        <v>2</v>
      </c>
      <c r="Y733" s="1">
        <v>2</v>
      </c>
      <c r="Z733" s="1">
        <v>2</v>
      </c>
      <c r="AA733" s="1">
        <v>2</v>
      </c>
      <c r="AB733" s="1">
        <v>44</v>
      </c>
      <c r="AC733" s="1">
        <v>6265</v>
      </c>
      <c r="AD733" s="1" t="s">
        <v>123</v>
      </c>
      <c r="AE733" s="1" t="b">
        <v>0</v>
      </c>
      <c r="AF733" s="1" t="s">
        <v>245</v>
      </c>
      <c r="AG733" s="9" t="s">
        <v>89</v>
      </c>
      <c r="AH733" s="1" t="s">
        <v>90</v>
      </c>
      <c r="AI733" s="1" t="s">
        <v>2010</v>
      </c>
      <c r="AJ733" s="1" t="s">
        <v>89</v>
      </c>
      <c r="AK733" s="1" t="s">
        <v>179</v>
      </c>
      <c r="AL733" s="1" t="s">
        <v>179</v>
      </c>
      <c r="AM733" s="1" t="s">
        <v>100</v>
      </c>
      <c r="AN733" s="1" t="b">
        <v>0</v>
      </c>
      <c r="AO733" s="10" t="s">
        <v>2011</v>
      </c>
      <c r="AP733" s="1">
        <v>0</v>
      </c>
      <c r="AQ733" s="1">
        <v>0</v>
      </c>
      <c r="AR733" s="1">
        <v>0</v>
      </c>
      <c r="AS733" s="1">
        <v>0</v>
      </c>
      <c r="AT733" s="1">
        <v>0</v>
      </c>
      <c r="AU733" s="1">
        <v>0</v>
      </c>
      <c r="AV733" s="1">
        <v>0</v>
      </c>
      <c r="AW733" s="1">
        <v>0</v>
      </c>
      <c r="AX733" s="1">
        <v>0</v>
      </c>
      <c r="AY733" s="1">
        <v>0</v>
      </c>
      <c r="AZ733" s="1">
        <v>0</v>
      </c>
      <c r="BA733" s="1">
        <v>0</v>
      </c>
      <c r="BB733" s="1">
        <v>0</v>
      </c>
      <c r="BC733" s="1">
        <v>0</v>
      </c>
      <c r="BD733" s="1">
        <v>0</v>
      </c>
      <c r="BE733" s="1">
        <v>0</v>
      </c>
      <c r="BF733" s="1">
        <v>0</v>
      </c>
      <c r="BG733" s="1">
        <v>0</v>
      </c>
      <c r="BH733" s="1" t="b">
        <v>0</v>
      </c>
      <c r="BI733" s="1" t="b">
        <v>1</v>
      </c>
      <c r="BJ733" s="1">
        <v>7</v>
      </c>
      <c r="BK733" s="1" t="s">
        <v>89</v>
      </c>
      <c r="BL733" s="1">
        <v>295</v>
      </c>
      <c r="BM733" s="1">
        <v>295</v>
      </c>
      <c r="BN733" s="1">
        <v>0</v>
      </c>
      <c r="BO733" s="1" t="b">
        <v>0</v>
      </c>
    </row>
    <row r="734" spans="1:67" ht="15.75" customHeight="1">
      <c r="A734" s="1">
        <v>732</v>
      </c>
      <c r="B734" s="1">
        <v>527</v>
      </c>
      <c r="C734" s="1">
        <v>195003</v>
      </c>
      <c r="D734" s="1" t="s">
        <v>2012</v>
      </c>
      <c r="E734" s="1" t="s">
        <v>2013</v>
      </c>
      <c r="F734" s="1" t="s">
        <v>2014</v>
      </c>
      <c r="G734" s="1" t="s">
        <v>1878</v>
      </c>
      <c r="H734" s="1" t="s">
        <v>2015</v>
      </c>
      <c r="I734" s="1" t="s">
        <v>538</v>
      </c>
      <c r="J734" s="1" t="s">
        <v>1797</v>
      </c>
      <c r="K734" s="8" t="s">
        <v>2016</v>
      </c>
      <c r="L734" s="1">
        <v>-77.673859999999905</v>
      </c>
      <c r="M734" s="1">
        <v>43.084187999999997</v>
      </c>
      <c r="N734" s="1">
        <v>-77.673859999999905</v>
      </c>
      <c r="O734" s="1">
        <v>43.084187999999997</v>
      </c>
      <c r="P734" s="1">
        <v>40068</v>
      </c>
      <c r="Q734" s="1">
        <v>54714</v>
      </c>
      <c r="R734" s="1">
        <v>54714</v>
      </c>
      <c r="S734" s="1">
        <v>54714</v>
      </c>
      <c r="T734" s="1">
        <v>54714</v>
      </c>
      <c r="U734" s="1">
        <v>42294</v>
      </c>
      <c r="V734" s="1">
        <v>42294</v>
      </c>
      <c r="W734" s="1">
        <v>2</v>
      </c>
      <c r="X734" s="1">
        <v>2</v>
      </c>
      <c r="Y734" s="1">
        <v>2</v>
      </c>
      <c r="Z734" s="1">
        <v>2</v>
      </c>
      <c r="AA734" s="1">
        <v>2</v>
      </c>
      <c r="AB734" s="1">
        <v>55</v>
      </c>
      <c r="AC734" s="1">
        <v>13384</v>
      </c>
      <c r="AD734" s="1" t="s">
        <v>123</v>
      </c>
      <c r="AE734" s="1" t="b">
        <v>0</v>
      </c>
      <c r="AF734" s="9" t="s">
        <v>1091</v>
      </c>
      <c r="AG734" s="1" t="s">
        <v>2017</v>
      </c>
      <c r="AH734" s="1" t="s">
        <v>550</v>
      </c>
      <c r="AI734" s="1" t="s">
        <v>497</v>
      </c>
      <c r="AJ734" s="1" t="s">
        <v>109</v>
      </c>
      <c r="AK734" s="1" t="s">
        <v>83</v>
      </c>
      <c r="AL734" s="1" t="s">
        <v>36</v>
      </c>
      <c r="AM734" s="12" t="s">
        <v>144</v>
      </c>
      <c r="AN734" s="1" t="b">
        <v>0</v>
      </c>
      <c r="AO734" s="10" t="s">
        <v>2018</v>
      </c>
      <c r="AP734" s="1">
        <v>0</v>
      </c>
      <c r="AQ734" s="1">
        <v>0</v>
      </c>
      <c r="AR734" s="1">
        <v>0</v>
      </c>
      <c r="AS734" s="1">
        <v>0</v>
      </c>
      <c r="AT734" s="1">
        <v>0</v>
      </c>
      <c r="AU734" s="1">
        <v>0</v>
      </c>
      <c r="AV734" s="1">
        <v>0</v>
      </c>
      <c r="AW734" s="1">
        <v>0</v>
      </c>
      <c r="AX734" s="1">
        <v>0</v>
      </c>
      <c r="AY734" s="1">
        <v>0</v>
      </c>
      <c r="AZ734" s="1">
        <v>0</v>
      </c>
      <c r="BA734" s="1">
        <v>0</v>
      </c>
      <c r="BB734" s="1">
        <v>0</v>
      </c>
      <c r="BC734" s="1">
        <v>0</v>
      </c>
      <c r="BD734" s="1">
        <v>0</v>
      </c>
      <c r="BE734" s="1">
        <v>0</v>
      </c>
      <c r="BF734" s="1">
        <v>0</v>
      </c>
      <c r="BG734" s="1">
        <v>0</v>
      </c>
      <c r="BH734" s="1" t="b">
        <v>0</v>
      </c>
      <c r="BI734" s="1" t="b">
        <v>0</v>
      </c>
      <c r="BJ734" s="1">
        <v>2</v>
      </c>
      <c r="BK734" s="1" t="s">
        <v>109</v>
      </c>
      <c r="BL734" s="1">
        <v>295</v>
      </c>
      <c r="BM734" s="1">
        <v>295</v>
      </c>
      <c r="BN734" s="1">
        <v>0</v>
      </c>
      <c r="BO734" s="1" t="b">
        <v>0</v>
      </c>
    </row>
    <row r="735" spans="1:67" ht="15.75" customHeight="1">
      <c r="A735" s="1">
        <v>733</v>
      </c>
      <c r="B735" s="1">
        <v>528</v>
      </c>
      <c r="C735" s="1">
        <v>195003</v>
      </c>
      <c r="D735" s="1" t="s">
        <v>2012</v>
      </c>
      <c r="E735" s="1" t="s">
        <v>2013</v>
      </c>
      <c r="F735" s="1" t="s">
        <v>2014</v>
      </c>
      <c r="G735" s="1" t="s">
        <v>1878</v>
      </c>
      <c r="H735" s="1" t="s">
        <v>2015</v>
      </c>
      <c r="I735" s="1" t="s">
        <v>538</v>
      </c>
      <c r="J735" s="1" t="s">
        <v>1797</v>
      </c>
      <c r="K735" s="8" t="s">
        <v>2016</v>
      </c>
      <c r="L735" s="1">
        <v>-77.673859999999905</v>
      </c>
      <c r="M735" s="1">
        <v>43.084187999999997</v>
      </c>
      <c r="N735" s="1">
        <v>-77.673859999999905</v>
      </c>
      <c r="O735" s="1">
        <v>43.084187999999997</v>
      </c>
      <c r="P735" s="1">
        <v>40068</v>
      </c>
      <c r="Q735" s="1">
        <v>54714</v>
      </c>
      <c r="R735" s="1">
        <v>54714</v>
      </c>
      <c r="S735" s="1">
        <v>54714</v>
      </c>
      <c r="T735" s="1">
        <v>54714</v>
      </c>
      <c r="U735" s="1">
        <v>42294</v>
      </c>
      <c r="V735" s="1">
        <v>42294</v>
      </c>
      <c r="W735" s="1">
        <v>2</v>
      </c>
      <c r="X735" s="1">
        <v>2</v>
      </c>
      <c r="Y735" s="1">
        <v>2</v>
      </c>
      <c r="Z735" s="1">
        <v>2</v>
      </c>
      <c r="AA735" s="1">
        <v>2</v>
      </c>
      <c r="AB735" s="1">
        <v>55</v>
      </c>
      <c r="AC735" s="1">
        <v>13384</v>
      </c>
      <c r="AD735" s="1" t="s">
        <v>123</v>
      </c>
      <c r="AE735" s="1" t="b">
        <v>0</v>
      </c>
      <c r="AF735" s="9" t="s">
        <v>2019</v>
      </c>
      <c r="AG735" s="1" t="s">
        <v>2017</v>
      </c>
      <c r="AH735" s="1" t="s">
        <v>550</v>
      </c>
      <c r="AI735" s="1" t="s">
        <v>172</v>
      </c>
      <c r="AJ735" s="1" t="s">
        <v>89</v>
      </c>
      <c r="AK735" s="1" t="s">
        <v>79</v>
      </c>
      <c r="AL735" s="1" t="s">
        <v>36</v>
      </c>
      <c r="AM735" s="1" t="s">
        <v>92</v>
      </c>
      <c r="AN735" s="1" t="b">
        <v>0</v>
      </c>
      <c r="AO735" s="10" t="s">
        <v>2020</v>
      </c>
      <c r="AP735" s="1">
        <v>0</v>
      </c>
      <c r="AQ735" s="1">
        <v>0</v>
      </c>
      <c r="AR735" s="1">
        <v>0</v>
      </c>
      <c r="AS735" s="1">
        <v>0</v>
      </c>
      <c r="AT735" s="1">
        <v>0</v>
      </c>
      <c r="AU735" s="1">
        <v>0</v>
      </c>
      <c r="AV735" s="1">
        <v>0</v>
      </c>
      <c r="AW735" s="1">
        <v>0</v>
      </c>
      <c r="AX735" s="1">
        <v>0</v>
      </c>
      <c r="AY735" s="1">
        <v>0</v>
      </c>
      <c r="AZ735" s="1">
        <v>0</v>
      </c>
      <c r="BA735" s="1">
        <v>0</v>
      </c>
      <c r="BB735" s="1">
        <v>0</v>
      </c>
      <c r="BC735" s="1">
        <v>0</v>
      </c>
      <c r="BD735" s="1">
        <v>0</v>
      </c>
      <c r="BE735" s="1">
        <v>0</v>
      </c>
      <c r="BF735" s="1">
        <v>0</v>
      </c>
      <c r="BG735" s="1">
        <v>0</v>
      </c>
      <c r="BH735" s="1" t="b">
        <v>1</v>
      </c>
      <c r="BI735" s="1" t="b">
        <v>0</v>
      </c>
      <c r="BJ735" s="1">
        <v>2</v>
      </c>
      <c r="BK735" s="1" t="s">
        <v>89</v>
      </c>
      <c r="BL735" s="1">
        <v>295</v>
      </c>
      <c r="BM735" s="1">
        <v>295</v>
      </c>
      <c r="BN735" s="1">
        <v>0</v>
      </c>
      <c r="BO735" s="1" t="b">
        <v>0</v>
      </c>
    </row>
    <row r="736" spans="1:67" ht="15.75" customHeight="1">
      <c r="A736" s="1">
        <v>734</v>
      </c>
      <c r="B736" s="1">
        <v>582</v>
      </c>
      <c r="C736" s="1">
        <v>196060</v>
      </c>
      <c r="D736" s="1" t="s">
        <v>2021</v>
      </c>
      <c r="E736" s="1" t="s">
        <v>2022</v>
      </c>
      <c r="F736" s="1" t="s">
        <v>2023</v>
      </c>
      <c r="G736" s="1" t="s">
        <v>1878</v>
      </c>
      <c r="H736" s="1">
        <v>12222</v>
      </c>
      <c r="I736" s="1" t="s">
        <v>538</v>
      </c>
      <c r="J736" s="1" t="s">
        <v>1797</v>
      </c>
      <c r="K736" s="8" t="s">
        <v>2024</v>
      </c>
      <c r="L736" s="1">
        <v>-73.825013999999996</v>
      </c>
      <c r="M736" s="1">
        <v>42.686917000000001</v>
      </c>
      <c r="N736" s="1">
        <v>-73.825013999999996</v>
      </c>
      <c r="O736" s="1">
        <v>42.686917000000001</v>
      </c>
      <c r="P736" s="1">
        <v>9490</v>
      </c>
      <c r="Q736" s="1">
        <v>25682</v>
      </c>
      <c r="R736" s="1">
        <v>40562</v>
      </c>
      <c r="S736" s="1">
        <v>22313</v>
      </c>
      <c r="T736" s="1">
        <v>37193</v>
      </c>
      <c r="U736" s="1">
        <v>12563</v>
      </c>
      <c r="V736" s="1">
        <v>27443</v>
      </c>
      <c r="W736" s="1">
        <v>2</v>
      </c>
      <c r="X736" s="1">
        <v>2</v>
      </c>
      <c r="Y736" s="1">
        <v>2</v>
      </c>
      <c r="Z736" s="1">
        <v>1</v>
      </c>
      <c r="AA736" s="1">
        <v>1</v>
      </c>
      <c r="AB736" s="1">
        <v>54</v>
      </c>
      <c r="AC736" s="1">
        <v>13139</v>
      </c>
      <c r="AD736" s="1" t="s">
        <v>73</v>
      </c>
      <c r="AE736" s="1" t="b">
        <v>0</v>
      </c>
      <c r="AF736" s="9" t="s">
        <v>731</v>
      </c>
      <c r="AG736" s="1" t="s">
        <v>1545</v>
      </c>
      <c r="AH736" s="1" t="s">
        <v>320</v>
      </c>
      <c r="AI736" s="1" t="s">
        <v>332</v>
      </c>
      <c r="AJ736" s="1" t="s">
        <v>78</v>
      </c>
      <c r="AK736" s="1" t="s">
        <v>83</v>
      </c>
      <c r="AL736" s="1" t="s">
        <v>36</v>
      </c>
      <c r="AM736" s="1" t="s">
        <v>100</v>
      </c>
      <c r="AN736" s="1" t="b">
        <v>0</v>
      </c>
      <c r="AO736" s="10" t="s">
        <v>2025</v>
      </c>
      <c r="AP736" s="1">
        <v>0</v>
      </c>
      <c r="AQ736" s="1">
        <v>0</v>
      </c>
      <c r="AR736" s="1">
        <v>0</v>
      </c>
      <c r="AS736" s="1">
        <v>0</v>
      </c>
      <c r="AT736" s="1">
        <v>0</v>
      </c>
      <c r="AU736" s="1">
        <v>0</v>
      </c>
      <c r="AV736" s="1">
        <v>0</v>
      </c>
      <c r="AW736" s="1">
        <v>0</v>
      </c>
      <c r="AX736" s="1">
        <v>0</v>
      </c>
      <c r="AY736" s="1">
        <v>0</v>
      </c>
      <c r="AZ736" s="1">
        <v>0</v>
      </c>
      <c r="BA736" s="1">
        <v>0</v>
      </c>
      <c r="BB736" s="1">
        <v>0</v>
      </c>
      <c r="BC736" s="1">
        <v>0</v>
      </c>
      <c r="BD736" s="1">
        <v>0</v>
      </c>
      <c r="BE736" s="1">
        <v>0</v>
      </c>
      <c r="BF736" s="1">
        <v>0</v>
      </c>
      <c r="BG736" s="1">
        <v>0</v>
      </c>
      <c r="BH736" s="1" t="b">
        <v>0</v>
      </c>
      <c r="BI736" s="1" t="b">
        <v>0</v>
      </c>
      <c r="BJ736" s="1">
        <v>2</v>
      </c>
      <c r="BK736" s="1" t="s">
        <v>78</v>
      </c>
      <c r="BL736" s="1">
        <v>295</v>
      </c>
      <c r="BM736" s="1">
        <v>295</v>
      </c>
      <c r="BN736" s="1">
        <v>0</v>
      </c>
      <c r="BO736" s="1" t="b">
        <v>0</v>
      </c>
    </row>
    <row r="737" spans="1:67" ht="15.75" customHeight="1">
      <c r="A737" s="1">
        <v>735</v>
      </c>
      <c r="B737" s="1">
        <v>583</v>
      </c>
      <c r="C737" s="1">
        <v>196060</v>
      </c>
      <c r="D737" s="1" t="s">
        <v>2021</v>
      </c>
      <c r="E737" s="1" t="s">
        <v>2022</v>
      </c>
      <c r="F737" s="1" t="s">
        <v>2023</v>
      </c>
      <c r="G737" s="1" t="s">
        <v>1878</v>
      </c>
      <c r="H737" s="1">
        <v>12222</v>
      </c>
      <c r="I737" s="1" t="s">
        <v>538</v>
      </c>
      <c r="J737" s="1" t="s">
        <v>1797</v>
      </c>
      <c r="K737" s="8" t="s">
        <v>2024</v>
      </c>
      <c r="L737" s="1">
        <v>-73.825013999999996</v>
      </c>
      <c r="M737" s="1">
        <v>42.686917000000001</v>
      </c>
      <c r="N737" s="1">
        <v>-73.825013999999996</v>
      </c>
      <c r="O737" s="1">
        <v>42.686917000000001</v>
      </c>
      <c r="P737" s="1">
        <v>9490</v>
      </c>
      <c r="Q737" s="1">
        <v>25682</v>
      </c>
      <c r="R737" s="1">
        <v>40562</v>
      </c>
      <c r="S737" s="1">
        <v>22313</v>
      </c>
      <c r="T737" s="1">
        <v>37193</v>
      </c>
      <c r="U737" s="1">
        <v>12563</v>
      </c>
      <c r="V737" s="1">
        <v>27443</v>
      </c>
      <c r="W737" s="1">
        <v>2</v>
      </c>
      <c r="X737" s="1">
        <v>2</v>
      </c>
      <c r="Y737" s="1">
        <v>2</v>
      </c>
      <c r="Z737" s="1">
        <v>1</v>
      </c>
      <c r="AA737" s="1">
        <v>1</v>
      </c>
      <c r="AB737" s="1">
        <v>54</v>
      </c>
      <c r="AC737" s="1">
        <v>13139</v>
      </c>
      <c r="AD737" s="1" t="s">
        <v>73</v>
      </c>
      <c r="AE737" s="1" t="b">
        <v>0</v>
      </c>
      <c r="AF737" s="9" t="s">
        <v>731</v>
      </c>
      <c r="AG737" s="1" t="s">
        <v>1545</v>
      </c>
      <c r="AH737" s="1" t="s">
        <v>320</v>
      </c>
      <c r="AI737" s="1" t="s">
        <v>1279</v>
      </c>
      <c r="AJ737" s="1" t="s">
        <v>78</v>
      </c>
      <c r="AK737" s="1" t="s">
        <v>79</v>
      </c>
      <c r="AL737" s="1" t="s">
        <v>36</v>
      </c>
      <c r="AM737" s="1" t="s">
        <v>80</v>
      </c>
      <c r="AN737" s="1" t="b">
        <v>0</v>
      </c>
      <c r="AO737" s="10" t="s">
        <v>2026</v>
      </c>
      <c r="AP737" s="1">
        <v>0</v>
      </c>
      <c r="AQ737" s="1">
        <v>0</v>
      </c>
      <c r="AR737" s="1">
        <v>0</v>
      </c>
      <c r="AS737" s="1">
        <v>0</v>
      </c>
      <c r="AT737" s="1">
        <v>0</v>
      </c>
      <c r="AU737" s="1">
        <v>0</v>
      </c>
      <c r="AV737" s="1">
        <v>0</v>
      </c>
      <c r="AW737" s="1">
        <v>0</v>
      </c>
      <c r="AX737" s="1">
        <v>0</v>
      </c>
      <c r="AY737" s="1">
        <v>0</v>
      </c>
      <c r="AZ737" s="1">
        <v>0</v>
      </c>
      <c r="BA737" s="1">
        <v>0</v>
      </c>
      <c r="BB737" s="1">
        <v>0</v>
      </c>
      <c r="BC737" s="1">
        <v>0</v>
      </c>
      <c r="BD737" s="1">
        <v>0</v>
      </c>
      <c r="BE737" s="1">
        <v>0</v>
      </c>
      <c r="BF737" s="1">
        <v>0</v>
      </c>
      <c r="BG737" s="1">
        <v>0</v>
      </c>
      <c r="BH737" s="1" t="b">
        <v>1</v>
      </c>
      <c r="BI737" s="1" t="b">
        <v>0</v>
      </c>
      <c r="BJ737" s="1">
        <v>2</v>
      </c>
      <c r="BK737" s="1" t="s">
        <v>78</v>
      </c>
      <c r="BL737" s="1">
        <v>295</v>
      </c>
      <c r="BM737" s="1">
        <v>295</v>
      </c>
      <c r="BN737" s="1">
        <v>0</v>
      </c>
      <c r="BO737" s="1" t="b">
        <v>0</v>
      </c>
    </row>
    <row r="738" spans="1:67" ht="15.75" customHeight="1">
      <c r="A738" s="1">
        <v>736</v>
      </c>
      <c r="B738" s="1">
        <v>584</v>
      </c>
      <c r="C738" s="1">
        <v>196103</v>
      </c>
      <c r="D738" s="1" t="s">
        <v>2027</v>
      </c>
      <c r="E738" s="1" t="s">
        <v>2028</v>
      </c>
      <c r="F738" s="1" t="s">
        <v>2029</v>
      </c>
      <c r="G738" s="1" t="s">
        <v>1878</v>
      </c>
      <c r="H738" s="1">
        <v>13210</v>
      </c>
      <c r="I738" s="1" t="s">
        <v>538</v>
      </c>
      <c r="J738" s="1" t="s">
        <v>1797</v>
      </c>
      <c r="K738" s="8" t="s">
        <v>2030</v>
      </c>
      <c r="L738" s="1">
        <v>-76.138723999999996</v>
      </c>
      <c r="M738" s="1">
        <v>43.034765</v>
      </c>
      <c r="N738" s="1">
        <v>-76.138723999999996</v>
      </c>
      <c r="O738" s="1">
        <v>43.034765</v>
      </c>
      <c r="P738" s="1">
        <v>8543</v>
      </c>
      <c r="Q738" s="1">
        <v>27303</v>
      </c>
      <c r="R738" s="1">
        <v>36953</v>
      </c>
      <c r="S738" s="1">
        <v>20958</v>
      </c>
      <c r="T738" s="1">
        <v>30608</v>
      </c>
      <c r="U738" s="1">
        <v>12193</v>
      </c>
      <c r="V738" s="1">
        <v>21843</v>
      </c>
      <c r="W738" s="1">
        <v>2</v>
      </c>
      <c r="X738" s="1">
        <v>2</v>
      </c>
      <c r="Y738" s="1">
        <v>2</v>
      </c>
      <c r="Z738" s="1">
        <v>1</v>
      </c>
      <c r="AA738" s="1">
        <v>1</v>
      </c>
      <c r="AB738" s="1">
        <v>54</v>
      </c>
      <c r="AC738" s="1">
        <v>1751</v>
      </c>
      <c r="AD738" s="1" t="s">
        <v>73</v>
      </c>
      <c r="AE738" s="1" t="b">
        <v>0</v>
      </c>
      <c r="AF738" s="1" t="s">
        <v>2031</v>
      </c>
      <c r="AG738" s="1" t="s">
        <v>314</v>
      </c>
      <c r="AH738" s="1" t="s">
        <v>76</v>
      </c>
      <c r="AI738" s="1" t="s">
        <v>146</v>
      </c>
      <c r="AJ738" s="1" t="s">
        <v>94</v>
      </c>
      <c r="AK738" s="1" t="s">
        <v>83</v>
      </c>
      <c r="AL738" s="1" t="s">
        <v>36</v>
      </c>
      <c r="AM738" s="1" t="s">
        <v>96</v>
      </c>
      <c r="AN738" s="1" t="b">
        <v>0</v>
      </c>
      <c r="AO738" s="10" t="s">
        <v>2032</v>
      </c>
      <c r="AP738" s="1">
        <v>1</v>
      </c>
      <c r="AQ738" s="1">
        <v>0</v>
      </c>
      <c r="AR738" s="1">
        <v>0</v>
      </c>
      <c r="AS738" s="1">
        <v>0</v>
      </c>
      <c r="AT738" s="1">
        <v>0</v>
      </c>
      <c r="AU738" s="1">
        <v>0</v>
      </c>
      <c r="AV738" s="1">
        <v>0</v>
      </c>
      <c r="AW738" s="1">
        <v>0</v>
      </c>
      <c r="AX738" s="1">
        <v>0</v>
      </c>
      <c r="AY738" s="1">
        <v>0</v>
      </c>
      <c r="AZ738" s="1">
        <v>0</v>
      </c>
      <c r="BA738" s="1">
        <v>0</v>
      </c>
      <c r="BB738" s="1">
        <v>0</v>
      </c>
      <c r="BC738" s="1">
        <v>0</v>
      </c>
      <c r="BD738" s="1">
        <v>1</v>
      </c>
      <c r="BE738" s="1">
        <v>0</v>
      </c>
      <c r="BF738" s="1">
        <v>0</v>
      </c>
      <c r="BG738" s="1">
        <v>0</v>
      </c>
      <c r="BH738" s="1" t="b">
        <v>1</v>
      </c>
      <c r="BI738" s="1" t="b">
        <v>0</v>
      </c>
      <c r="BJ738" s="1">
        <v>10</v>
      </c>
      <c r="BK738" s="1" t="s">
        <v>94</v>
      </c>
      <c r="BL738" s="1">
        <v>295</v>
      </c>
      <c r="BM738" s="1">
        <v>295</v>
      </c>
      <c r="BN738" s="1">
        <v>0</v>
      </c>
      <c r="BO738" s="1" t="b">
        <v>0</v>
      </c>
    </row>
    <row r="739" spans="1:67" ht="15.75" customHeight="1">
      <c r="A739" s="1">
        <v>737</v>
      </c>
      <c r="B739" s="1">
        <v>585</v>
      </c>
      <c r="C739" s="1">
        <v>196103</v>
      </c>
      <c r="D739" s="1" t="s">
        <v>2027</v>
      </c>
      <c r="E739" s="1" t="s">
        <v>2028</v>
      </c>
      <c r="F739" s="1" t="s">
        <v>2029</v>
      </c>
      <c r="G739" s="1" t="s">
        <v>1878</v>
      </c>
      <c r="H739" s="1">
        <v>13210</v>
      </c>
      <c r="I739" s="1" t="s">
        <v>538</v>
      </c>
      <c r="J739" s="1" t="s">
        <v>1797</v>
      </c>
      <c r="K739" s="8" t="s">
        <v>2030</v>
      </c>
      <c r="L739" s="1">
        <v>-76.138723999999996</v>
      </c>
      <c r="M739" s="1">
        <v>43.034765</v>
      </c>
      <c r="N739" s="1">
        <v>-76.138723999999996</v>
      </c>
      <c r="O739" s="1">
        <v>43.034765</v>
      </c>
      <c r="P739" s="1">
        <v>8543</v>
      </c>
      <c r="Q739" s="1">
        <v>27303</v>
      </c>
      <c r="R739" s="1">
        <v>36953</v>
      </c>
      <c r="S739" s="1">
        <v>20958</v>
      </c>
      <c r="T739" s="1">
        <v>30608</v>
      </c>
      <c r="U739" s="1">
        <v>12193</v>
      </c>
      <c r="V739" s="1">
        <v>21843</v>
      </c>
      <c r="W739" s="1">
        <v>2</v>
      </c>
      <c r="X739" s="1">
        <v>2</v>
      </c>
      <c r="Y739" s="1">
        <v>2</v>
      </c>
      <c r="Z739" s="1">
        <v>1</v>
      </c>
      <c r="AA739" s="1">
        <v>1</v>
      </c>
      <c r="AB739" s="1">
        <v>54</v>
      </c>
      <c r="AC739" s="1">
        <v>1751</v>
      </c>
      <c r="AD739" s="1" t="s">
        <v>73</v>
      </c>
      <c r="AE739" s="1" t="b">
        <v>0</v>
      </c>
      <c r="AF739" s="1" t="s">
        <v>2031</v>
      </c>
      <c r="AG739" s="1" t="s">
        <v>2033</v>
      </c>
      <c r="AH739" s="1" t="s">
        <v>76</v>
      </c>
      <c r="AI739" s="1" t="s">
        <v>299</v>
      </c>
      <c r="AJ739" s="1" t="s">
        <v>135</v>
      </c>
      <c r="AK739" s="1" t="s">
        <v>83</v>
      </c>
      <c r="AL739" s="1" t="s">
        <v>36</v>
      </c>
      <c r="AM739" s="1" t="s">
        <v>100</v>
      </c>
      <c r="AN739" s="1" t="b">
        <v>0</v>
      </c>
      <c r="AO739" s="10" t="s">
        <v>2034</v>
      </c>
      <c r="AP739" s="1">
        <v>0</v>
      </c>
      <c r="AQ739" s="1">
        <v>0</v>
      </c>
      <c r="AR739" s="1">
        <v>0</v>
      </c>
      <c r="AS739" s="1">
        <v>0</v>
      </c>
      <c r="AT739" s="1">
        <v>0</v>
      </c>
      <c r="AU739" s="1">
        <v>0</v>
      </c>
      <c r="AV739" s="1">
        <v>0</v>
      </c>
      <c r="AW739" s="1">
        <v>0</v>
      </c>
      <c r="AX739" s="1">
        <v>0</v>
      </c>
      <c r="AY739" s="1">
        <v>0</v>
      </c>
      <c r="AZ739" s="1">
        <v>0</v>
      </c>
      <c r="BA739" s="1">
        <v>0</v>
      </c>
      <c r="BB739" s="1">
        <v>0</v>
      </c>
      <c r="BC739" s="1">
        <v>0</v>
      </c>
      <c r="BD739" s="1">
        <v>0</v>
      </c>
      <c r="BE739" s="1">
        <v>0</v>
      </c>
      <c r="BF739" s="1">
        <v>0</v>
      </c>
      <c r="BG739" s="1">
        <v>0</v>
      </c>
      <c r="BH739" s="1" t="b">
        <v>0</v>
      </c>
      <c r="BI739" s="1" t="b">
        <v>0</v>
      </c>
      <c r="BJ739" s="1">
        <v>10</v>
      </c>
      <c r="BK739" s="1" t="s">
        <v>117</v>
      </c>
      <c r="BL739" s="1">
        <v>295</v>
      </c>
      <c r="BM739" s="1">
        <v>295</v>
      </c>
      <c r="BN739" s="1">
        <v>0</v>
      </c>
      <c r="BO739" s="1" t="b">
        <v>0</v>
      </c>
    </row>
    <row r="740" spans="1:67" ht="15.75" customHeight="1">
      <c r="A740" s="1">
        <v>738</v>
      </c>
      <c r="B740" s="1">
        <v>586</v>
      </c>
      <c r="C740" s="1">
        <v>196103</v>
      </c>
      <c r="D740" s="1" t="s">
        <v>2027</v>
      </c>
      <c r="E740" s="1" t="s">
        <v>2028</v>
      </c>
      <c r="F740" s="1" t="s">
        <v>2029</v>
      </c>
      <c r="G740" s="1" t="s">
        <v>1878</v>
      </c>
      <c r="H740" s="1">
        <v>13210</v>
      </c>
      <c r="I740" s="1" t="s">
        <v>538</v>
      </c>
      <c r="J740" s="1" t="s">
        <v>1797</v>
      </c>
      <c r="K740" s="8" t="s">
        <v>2030</v>
      </c>
      <c r="L740" s="1">
        <v>-76.138723999999996</v>
      </c>
      <c r="M740" s="1">
        <v>43.034765</v>
      </c>
      <c r="N740" s="1">
        <v>-76.138723999999996</v>
      </c>
      <c r="O740" s="1">
        <v>43.034765</v>
      </c>
      <c r="P740" s="1">
        <v>8543</v>
      </c>
      <c r="Q740" s="1">
        <v>27303</v>
      </c>
      <c r="R740" s="1">
        <v>36953</v>
      </c>
      <c r="S740" s="1">
        <v>20958</v>
      </c>
      <c r="T740" s="1">
        <v>30608</v>
      </c>
      <c r="U740" s="1">
        <v>12193</v>
      </c>
      <c r="V740" s="1">
        <v>21843</v>
      </c>
      <c r="W740" s="1">
        <v>2</v>
      </c>
      <c r="X740" s="1">
        <v>2</v>
      </c>
      <c r="Y740" s="1">
        <v>2</v>
      </c>
      <c r="Z740" s="1">
        <v>1</v>
      </c>
      <c r="AA740" s="1">
        <v>1</v>
      </c>
      <c r="AB740" s="1">
        <v>54</v>
      </c>
      <c r="AC740" s="1">
        <v>1751</v>
      </c>
      <c r="AD740" s="1" t="s">
        <v>73</v>
      </c>
      <c r="AE740" s="1" t="b">
        <v>0</v>
      </c>
      <c r="AF740" s="1" t="s">
        <v>2031</v>
      </c>
      <c r="AG740" s="1" t="s">
        <v>314</v>
      </c>
      <c r="AH740" s="1" t="s">
        <v>76</v>
      </c>
      <c r="AI740" s="1" t="s">
        <v>95</v>
      </c>
      <c r="AJ740" s="1" t="s">
        <v>94</v>
      </c>
      <c r="AK740" s="1" t="s">
        <v>79</v>
      </c>
      <c r="AL740" s="1" t="s">
        <v>36</v>
      </c>
      <c r="AM740" s="1" t="s">
        <v>96</v>
      </c>
      <c r="AN740" s="1" t="b">
        <v>0</v>
      </c>
      <c r="AO740" s="10" t="s">
        <v>2035</v>
      </c>
      <c r="AP740" s="1">
        <v>0</v>
      </c>
      <c r="AQ740" s="1">
        <v>0</v>
      </c>
      <c r="AR740" s="1">
        <v>0</v>
      </c>
      <c r="AS740" s="1">
        <v>0</v>
      </c>
      <c r="AT740" s="1">
        <v>0</v>
      </c>
      <c r="AU740" s="1">
        <v>0</v>
      </c>
      <c r="AV740" s="1">
        <v>0</v>
      </c>
      <c r="AW740" s="1">
        <v>0</v>
      </c>
      <c r="AX740" s="1">
        <v>0</v>
      </c>
      <c r="AY740" s="1">
        <v>0</v>
      </c>
      <c r="AZ740" s="1">
        <v>0</v>
      </c>
      <c r="BA740" s="1">
        <v>0</v>
      </c>
      <c r="BB740" s="1">
        <v>0</v>
      </c>
      <c r="BC740" s="1">
        <v>0</v>
      </c>
      <c r="BD740" s="1">
        <v>0</v>
      </c>
      <c r="BE740" s="1">
        <v>0</v>
      </c>
      <c r="BF740" s="1">
        <v>0</v>
      </c>
      <c r="BG740" s="1">
        <v>0</v>
      </c>
      <c r="BH740" s="1" t="b">
        <v>1</v>
      </c>
      <c r="BI740" s="1" t="b">
        <v>0</v>
      </c>
      <c r="BJ740" s="1">
        <v>10</v>
      </c>
      <c r="BK740" s="1" t="s">
        <v>94</v>
      </c>
      <c r="BL740" s="1">
        <v>295</v>
      </c>
      <c r="BM740" s="1">
        <v>295</v>
      </c>
      <c r="BN740" s="1">
        <v>0</v>
      </c>
      <c r="BO740" s="1" t="b">
        <v>0</v>
      </c>
    </row>
    <row r="741" spans="1:67" ht="15.75" customHeight="1">
      <c r="A741" s="1">
        <v>739</v>
      </c>
      <c r="B741" s="1">
        <v>587</v>
      </c>
      <c r="C741" s="1">
        <v>196103</v>
      </c>
      <c r="D741" s="1" t="s">
        <v>2027</v>
      </c>
      <c r="E741" s="1" t="s">
        <v>2028</v>
      </c>
      <c r="F741" s="1" t="s">
        <v>2029</v>
      </c>
      <c r="G741" s="1" t="s">
        <v>1878</v>
      </c>
      <c r="H741" s="1">
        <v>13210</v>
      </c>
      <c r="I741" s="1" t="s">
        <v>538</v>
      </c>
      <c r="J741" s="1" t="s">
        <v>1797</v>
      </c>
      <c r="K741" s="8" t="s">
        <v>2030</v>
      </c>
      <c r="L741" s="1">
        <v>-76.138723999999996</v>
      </c>
      <c r="M741" s="1">
        <v>43.034765</v>
      </c>
      <c r="N741" s="1">
        <v>-76.138723999999996</v>
      </c>
      <c r="O741" s="1">
        <v>43.034765</v>
      </c>
      <c r="P741" s="1">
        <v>8543</v>
      </c>
      <c r="Q741" s="1">
        <v>27303</v>
      </c>
      <c r="R741" s="1">
        <v>36953</v>
      </c>
      <c r="S741" s="1">
        <v>20958</v>
      </c>
      <c r="T741" s="1">
        <v>30608</v>
      </c>
      <c r="U741" s="1">
        <v>12193</v>
      </c>
      <c r="V741" s="1">
        <v>21843</v>
      </c>
      <c r="W741" s="1">
        <v>2</v>
      </c>
      <c r="X741" s="1">
        <v>2</v>
      </c>
      <c r="Y741" s="1">
        <v>2</v>
      </c>
      <c r="Z741" s="1">
        <v>1</v>
      </c>
      <c r="AA741" s="1">
        <v>1</v>
      </c>
      <c r="AB741" s="1">
        <v>54</v>
      </c>
      <c r="AC741" s="1">
        <v>1751</v>
      </c>
      <c r="AD741" s="1" t="s">
        <v>73</v>
      </c>
      <c r="AE741" s="1" t="b">
        <v>0</v>
      </c>
      <c r="AF741" s="1" t="s">
        <v>2031</v>
      </c>
      <c r="AG741" s="1" t="s">
        <v>314</v>
      </c>
      <c r="AH741" s="1" t="s">
        <v>76</v>
      </c>
      <c r="AI741" s="1" t="s">
        <v>1569</v>
      </c>
      <c r="AJ741" s="1" t="s">
        <v>94</v>
      </c>
      <c r="AK741" s="1" t="s">
        <v>79</v>
      </c>
      <c r="AL741" s="1" t="s">
        <v>99</v>
      </c>
      <c r="AM741" s="1" t="s">
        <v>100</v>
      </c>
      <c r="AN741" s="1" t="b">
        <v>0</v>
      </c>
      <c r="AO741" s="10" t="s">
        <v>2036</v>
      </c>
      <c r="AP741" s="1">
        <v>0</v>
      </c>
      <c r="AQ741" s="1">
        <v>0</v>
      </c>
      <c r="AR741" s="1">
        <v>0</v>
      </c>
      <c r="AS741" s="1">
        <v>0</v>
      </c>
      <c r="AT741" s="1">
        <v>0</v>
      </c>
      <c r="AU741" s="1">
        <v>0</v>
      </c>
      <c r="AV741" s="1">
        <v>0</v>
      </c>
      <c r="AW741" s="1">
        <v>0</v>
      </c>
      <c r="AX741" s="1">
        <v>0</v>
      </c>
      <c r="AY741" s="1">
        <v>0</v>
      </c>
      <c r="AZ741" s="1">
        <v>0</v>
      </c>
      <c r="BA741" s="1">
        <v>0</v>
      </c>
      <c r="BB741" s="1">
        <v>0</v>
      </c>
      <c r="BC741" s="1">
        <v>0</v>
      </c>
      <c r="BD741" s="1">
        <v>0</v>
      </c>
      <c r="BE741" s="1">
        <v>0</v>
      </c>
      <c r="BF741" s="1">
        <v>0</v>
      </c>
      <c r="BG741" s="1">
        <v>0</v>
      </c>
      <c r="BH741" s="1" t="b">
        <v>0</v>
      </c>
      <c r="BI741" s="1" t="b">
        <v>0</v>
      </c>
      <c r="BJ741" s="1">
        <v>10</v>
      </c>
      <c r="BK741" s="1" t="s">
        <v>94</v>
      </c>
      <c r="BL741" s="1">
        <v>295</v>
      </c>
      <c r="BM741" s="1">
        <v>295</v>
      </c>
      <c r="BN741" s="1">
        <v>0</v>
      </c>
      <c r="BO741" s="1" t="b">
        <v>0</v>
      </c>
    </row>
    <row r="742" spans="1:67" ht="15.75" customHeight="1">
      <c r="A742" s="1">
        <v>740</v>
      </c>
      <c r="B742" s="1">
        <v>588</v>
      </c>
      <c r="C742" s="1">
        <v>196103</v>
      </c>
      <c r="D742" s="1" t="s">
        <v>2027</v>
      </c>
      <c r="E742" s="1" t="s">
        <v>2028</v>
      </c>
      <c r="F742" s="1" t="s">
        <v>2029</v>
      </c>
      <c r="G742" s="1" t="s">
        <v>1878</v>
      </c>
      <c r="H742" s="1">
        <v>13210</v>
      </c>
      <c r="I742" s="1" t="s">
        <v>538</v>
      </c>
      <c r="J742" s="1" t="s">
        <v>1797</v>
      </c>
      <c r="K742" s="8" t="s">
        <v>2030</v>
      </c>
      <c r="L742" s="1">
        <v>-76.138723999999996</v>
      </c>
      <c r="M742" s="1">
        <v>43.034765</v>
      </c>
      <c r="N742" s="1">
        <v>-76.138723999999996</v>
      </c>
      <c r="O742" s="1">
        <v>43.034765</v>
      </c>
      <c r="P742" s="1">
        <v>8543</v>
      </c>
      <c r="Q742" s="1">
        <v>27303</v>
      </c>
      <c r="R742" s="1">
        <v>36953</v>
      </c>
      <c r="S742" s="1">
        <v>20958</v>
      </c>
      <c r="T742" s="1">
        <v>30608</v>
      </c>
      <c r="U742" s="1">
        <v>12193</v>
      </c>
      <c r="V742" s="1">
        <v>21843</v>
      </c>
      <c r="W742" s="1">
        <v>2</v>
      </c>
      <c r="X742" s="1">
        <v>2</v>
      </c>
      <c r="Y742" s="1">
        <v>2</v>
      </c>
      <c r="Z742" s="1">
        <v>1</v>
      </c>
      <c r="AA742" s="1">
        <v>1</v>
      </c>
      <c r="AB742" s="1">
        <v>54</v>
      </c>
      <c r="AC742" s="1">
        <v>1751</v>
      </c>
      <c r="AD742" s="1" t="s">
        <v>73</v>
      </c>
      <c r="AE742" s="1" t="b">
        <v>0</v>
      </c>
      <c r="AF742" s="1" t="s">
        <v>2031</v>
      </c>
      <c r="AG742" s="1" t="s">
        <v>2037</v>
      </c>
      <c r="AH742" s="1" t="s">
        <v>76</v>
      </c>
      <c r="AI742" s="12" t="s">
        <v>2038</v>
      </c>
      <c r="AJ742" s="1" t="s">
        <v>138</v>
      </c>
      <c r="AK742" s="1" t="s">
        <v>79</v>
      </c>
      <c r="AL742" s="1" t="s">
        <v>36</v>
      </c>
      <c r="AM742" s="1" t="s">
        <v>100</v>
      </c>
      <c r="AN742" s="1" t="b">
        <v>0</v>
      </c>
      <c r="AO742" s="10" t="s">
        <v>2039</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t="b">
        <v>0</v>
      </c>
      <c r="BI742" s="1" t="b">
        <v>0</v>
      </c>
      <c r="BJ742" s="1">
        <v>10</v>
      </c>
      <c r="BK742" s="1" t="s">
        <v>117</v>
      </c>
      <c r="BL742" s="1">
        <v>295</v>
      </c>
      <c r="BM742" s="1">
        <v>295</v>
      </c>
      <c r="BN742" s="1">
        <v>0</v>
      </c>
      <c r="BO742" s="1" t="b">
        <v>0</v>
      </c>
    </row>
    <row r="743" spans="1:67" ht="15.75" customHeight="1">
      <c r="A743" s="1">
        <v>741</v>
      </c>
      <c r="B743" s="1">
        <v>589</v>
      </c>
      <c r="C743" s="1">
        <v>196103</v>
      </c>
      <c r="D743" s="1" t="s">
        <v>2027</v>
      </c>
      <c r="E743" s="1" t="s">
        <v>2028</v>
      </c>
      <c r="F743" s="1" t="s">
        <v>2029</v>
      </c>
      <c r="G743" s="1" t="s">
        <v>1878</v>
      </c>
      <c r="H743" s="1">
        <v>13210</v>
      </c>
      <c r="I743" s="1" t="s">
        <v>538</v>
      </c>
      <c r="J743" s="1" t="s">
        <v>1797</v>
      </c>
      <c r="K743" s="8" t="s">
        <v>2030</v>
      </c>
      <c r="L743" s="1">
        <v>-76.138723999999996</v>
      </c>
      <c r="M743" s="1">
        <v>43.034765</v>
      </c>
      <c r="N743" s="1">
        <v>-76.138723999999996</v>
      </c>
      <c r="O743" s="1">
        <v>43.034765</v>
      </c>
      <c r="P743" s="1">
        <v>8543</v>
      </c>
      <c r="Q743" s="1">
        <v>27303</v>
      </c>
      <c r="R743" s="1">
        <v>36953</v>
      </c>
      <c r="S743" s="1">
        <v>20958</v>
      </c>
      <c r="T743" s="1">
        <v>30608</v>
      </c>
      <c r="U743" s="1">
        <v>12193</v>
      </c>
      <c r="V743" s="1">
        <v>21843</v>
      </c>
      <c r="W743" s="1">
        <v>2</v>
      </c>
      <c r="X743" s="1">
        <v>2</v>
      </c>
      <c r="Y743" s="1">
        <v>2</v>
      </c>
      <c r="Z743" s="1">
        <v>1</v>
      </c>
      <c r="AA743" s="1">
        <v>1</v>
      </c>
      <c r="AB743" s="1">
        <v>54</v>
      </c>
      <c r="AC743" s="1">
        <v>1751</v>
      </c>
      <c r="AD743" s="1" t="s">
        <v>73</v>
      </c>
      <c r="AE743" s="1" t="b">
        <v>0</v>
      </c>
      <c r="AF743" s="1" t="s">
        <v>2031</v>
      </c>
      <c r="AG743" s="1" t="s">
        <v>2037</v>
      </c>
      <c r="AH743" s="1" t="s">
        <v>76</v>
      </c>
      <c r="AI743" s="12" t="s">
        <v>2040</v>
      </c>
      <c r="AJ743" s="1" t="s">
        <v>138</v>
      </c>
      <c r="AK743" s="1" t="s">
        <v>79</v>
      </c>
      <c r="AL743" s="1" t="s">
        <v>206</v>
      </c>
      <c r="AM743" s="1" t="s">
        <v>100</v>
      </c>
      <c r="AN743" s="1" t="b">
        <v>0</v>
      </c>
      <c r="AO743" s="10" t="s">
        <v>2039</v>
      </c>
      <c r="AP743" s="1">
        <v>0</v>
      </c>
      <c r="AQ743" s="1">
        <v>0</v>
      </c>
      <c r="AR743" s="1">
        <v>0</v>
      </c>
      <c r="AS743" s="1">
        <v>0</v>
      </c>
      <c r="AT743" s="1">
        <v>0</v>
      </c>
      <c r="AU743" s="1">
        <v>0</v>
      </c>
      <c r="AV743" s="1">
        <v>0</v>
      </c>
      <c r="AW743" s="1">
        <v>0</v>
      </c>
      <c r="AX743" s="1">
        <v>0</v>
      </c>
      <c r="AY743" s="1">
        <v>0</v>
      </c>
      <c r="AZ743" s="1">
        <v>0</v>
      </c>
      <c r="BA743" s="1">
        <v>0</v>
      </c>
      <c r="BB743" s="1">
        <v>0</v>
      </c>
      <c r="BC743" s="1">
        <v>0</v>
      </c>
      <c r="BD743" s="1">
        <v>0</v>
      </c>
      <c r="BE743" s="1">
        <v>0</v>
      </c>
      <c r="BF743" s="1">
        <v>0</v>
      </c>
      <c r="BG743" s="1">
        <v>0</v>
      </c>
      <c r="BH743" s="1" t="b">
        <v>0</v>
      </c>
      <c r="BI743" s="1" t="b">
        <v>0</v>
      </c>
      <c r="BJ743" s="1">
        <v>10</v>
      </c>
      <c r="BK743" s="1" t="s">
        <v>117</v>
      </c>
      <c r="BL743" s="1">
        <v>295</v>
      </c>
      <c r="BM743" s="1">
        <v>295</v>
      </c>
      <c r="BN743" s="1">
        <v>0</v>
      </c>
      <c r="BO743" s="1" t="b">
        <v>0</v>
      </c>
    </row>
    <row r="744" spans="1:67" ht="15.75" customHeight="1">
      <c r="A744" s="1">
        <v>742</v>
      </c>
      <c r="B744" s="1">
        <v>590</v>
      </c>
      <c r="C744" s="1">
        <v>196103</v>
      </c>
      <c r="D744" s="1" t="s">
        <v>2027</v>
      </c>
      <c r="E744" s="1" t="s">
        <v>2028</v>
      </c>
      <c r="F744" s="1" t="s">
        <v>2029</v>
      </c>
      <c r="G744" s="1" t="s">
        <v>1878</v>
      </c>
      <c r="H744" s="1">
        <v>13210</v>
      </c>
      <c r="I744" s="1" t="s">
        <v>538</v>
      </c>
      <c r="J744" s="1" t="s">
        <v>1797</v>
      </c>
      <c r="K744" s="8" t="s">
        <v>2030</v>
      </c>
      <c r="L744" s="1">
        <v>-76.138723999999996</v>
      </c>
      <c r="M744" s="1">
        <v>43.034765</v>
      </c>
      <c r="N744" s="1">
        <v>-76.138723999999996</v>
      </c>
      <c r="O744" s="1">
        <v>43.034765</v>
      </c>
      <c r="P744" s="1">
        <v>8543</v>
      </c>
      <c r="Q744" s="1">
        <v>27303</v>
      </c>
      <c r="R744" s="1">
        <v>36953</v>
      </c>
      <c r="S744" s="1">
        <v>20958</v>
      </c>
      <c r="T744" s="1">
        <v>30608</v>
      </c>
      <c r="U744" s="1">
        <v>12193</v>
      </c>
      <c r="V744" s="1">
        <v>21843</v>
      </c>
      <c r="W744" s="1">
        <v>2</v>
      </c>
      <c r="X744" s="1">
        <v>2</v>
      </c>
      <c r="Y744" s="1">
        <v>2</v>
      </c>
      <c r="Z744" s="1">
        <v>1</v>
      </c>
      <c r="AA744" s="1">
        <v>1</v>
      </c>
      <c r="AB744" s="1">
        <v>54</v>
      </c>
      <c r="AC744" s="1">
        <v>1751</v>
      </c>
      <c r="AD744" s="1" t="s">
        <v>73</v>
      </c>
      <c r="AE744" s="1" t="b">
        <v>0</v>
      </c>
      <c r="AF744" s="1" t="s">
        <v>2031</v>
      </c>
      <c r="AG744" s="1" t="s">
        <v>2037</v>
      </c>
      <c r="AH744" s="1" t="s">
        <v>76</v>
      </c>
      <c r="AI744" s="1" t="s">
        <v>2041</v>
      </c>
      <c r="AJ744" s="1" t="s">
        <v>138</v>
      </c>
      <c r="AK744" s="1" t="s">
        <v>179</v>
      </c>
      <c r="AL744" s="1" t="s">
        <v>179</v>
      </c>
      <c r="AM744" s="1" t="s">
        <v>100</v>
      </c>
      <c r="AN744" s="1" t="b">
        <v>0</v>
      </c>
      <c r="AO744" s="10" t="s">
        <v>2042</v>
      </c>
      <c r="AP744" s="1">
        <v>0</v>
      </c>
      <c r="AQ744" s="1">
        <v>0</v>
      </c>
      <c r="AR744" s="1">
        <v>0</v>
      </c>
      <c r="AS744" s="1">
        <v>0</v>
      </c>
      <c r="AT744" s="1">
        <v>0</v>
      </c>
      <c r="AU744" s="1">
        <v>0</v>
      </c>
      <c r="AV744" s="1">
        <v>0</v>
      </c>
      <c r="AW744" s="1">
        <v>0</v>
      </c>
      <c r="AX744" s="1">
        <v>0</v>
      </c>
      <c r="AY744" s="1">
        <v>0</v>
      </c>
      <c r="AZ744" s="1">
        <v>0</v>
      </c>
      <c r="BA744" s="1">
        <v>0</v>
      </c>
      <c r="BB744" s="1">
        <v>0</v>
      </c>
      <c r="BC744" s="1">
        <v>0</v>
      </c>
      <c r="BD744" s="1">
        <v>0</v>
      </c>
      <c r="BE744" s="1">
        <v>0</v>
      </c>
      <c r="BF744" s="1">
        <v>0</v>
      </c>
      <c r="BG744" s="1">
        <v>0</v>
      </c>
      <c r="BH744" s="1" t="b">
        <v>0</v>
      </c>
      <c r="BI744" s="1" t="b">
        <v>0</v>
      </c>
      <c r="BJ744" s="1">
        <v>10</v>
      </c>
      <c r="BK744" s="1" t="s">
        <v>117</v>
      </c>
      <c r="BL744" s="1">
        <v>295</v>
      </c>
      <c r="BM744" s="1">
        <v>295</v>
      </c>
      <c r="BN744" s="1">
        <v>0</v>
      </c>
      <c r="BO744" s="1" t="b">
        <v>0</v>
      </c>
    </row>
    <row r="745" spans="1:67" ht="15.75" customHeight="1">
      <c r="A745" s="1">
        <v>743</v>
      </c>
      <c r="B745" s="1">
        <v>591</v>
      </c>
      <c r="C745" s="1">
        <v>196103</v>
      </c>
      <c r="D745" s="1" t="s">
        <v>2027</v>
      </c>
      <c r="E745" s="1" t="s">
        <v>2028</v>
      </c>
      <c r="F745" s="1" t="s">
        <v>2029</v>
      </c>
      <c r="G745" s="1" t="s">
        <v>1878</v>
      </c>
      <c r="H745" s="1">
        <v>13210</v>
      </c>
      <c r="I745" s="1" t="s">
        <v>538</v>
      </c>
      <c r="J745" s="1" t="s">
        <v>1797</v>
      </c>
      <c r="K745" s="8" t="s">
        <v>2030</v>
      </c>
      <c r="L745" s="1">
        <v>-76.138723999999996</v>
      </c>
      <c r="M745" s="1">
        <v>43.034765</v>
      </c>
      <c r="N745" s="1">
        <v>-76.138723999999996</v>
      </c>
      <c r="O745" s="1">
        <v>43.034765</v>
      </c>
      <c r="P745" s="1">
        <v>8543</v>
      </c>
      <c r="Q745" s="1">
        <v>27303</v>
      </c>
      <c r="R745" s="1">
        <v>36953</v>
      </c>
      <c r="S745" s="1">
        <v>20958</v>
      </c>
      <c r="T745" s="1">
        <v>30608</v>
      </c>
      <c r="U745" s="1">
        <v>12193</v>
      </c>
      <c r="V745" s="1">
        <v>21843</v>
      </c>
      <c r="W745" s="1">
        <v>2</v>
      </c>
      <c r="X745" s="1">
        <v>2</v>
      </c>
      <c r="Y745" s="1">
        <v>2</v>
      </c>
      <c r="Z745" s="1">
        <v>1</v>
      </c>
      <c r="AA745" s="1">
        <v>1</v>
      </c>
      <c r="AB745" s="1">
        <v>54</v>
      </c>
      <c r="AC745" s="1">
        <v>1751</v>
      </c>
      <c r="AD745" s="1" t="s">
        <v>73</v>
      </c>
      <c r="AE745" s="1" t="b">
        <v>0</v>
      </c>
      <c r="AF745" s="1" t="s">
        <v>2031</v>
      </c>
      <c r="AG745" s="12" t="s">
        <v>2043</v>
      </c>
      <c r="AH745" s="1" t="s">
        <v>76</v>
      </c>
      <c r="AI745" s="1" t="s">
        <v>2044</v>
      </c>
      <c r="AJ745" s="1" t="s">
        <v>135</v>
      </c>
      <c r="AK745" s="1" t="s">
        <v>79</v>
      </c>
      <c r="AL745" s="1" t="s">
        <v>36</v>
      </c>
      <c r="AM745" s="1" t="s">
        <v>100</v>
      </c>
      <c r="AN745" s="1" t="b">
        <v>0</v>
      </c>
      <c r="AO745" s="10" t="s">
        <v>2045</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t="b">
        <v>0</v>
      </c>
      <c r="BI745" s="1" t="b">
        <v>0</v>
      </c>
      <c r="BJ745" s="1">
        <v>10</v>
      </c>
      <c r="BK745" s="1" t="s">
        <v>117</v>
      </c>
      <c r="BL745" s="1">
        <v>295</v>
      </c>
      <c r="BM745" s="1">
        <v>295</v>
      </c>
      <c r="BN745" s="1">
        <v>0</v>
      </c>
      <c r="BO745" s="1" t="b">
        <v>0</v>
      </c>
    </row>
    <row r="746" spans="1:67" ht="15.75" customHeight="1">
      <c r="A746" s="1">
        <v>744</v>
      </c>
      <c r="B746" s="1">
        <v>592</v>
      </c>
      <c r="C746" s="1">
        <v>196103</v>
      </c>
      <c r="D746" s="1" t="s">
        <v>2027</v>
      </c>
      <c r="E746" s="1" t="s">
        <v>2028</v>
      </c>
      <c r="F746" s="1" t="s">
        <v>2029</v>
      </c>
      <c r="G746" s="1" t="s">
        <v>1878</v>
      </c>
      <c r="H746" s="1">
        <v>13210</v>
      </c>
      <c r="I746" s="1" t="s">
        <v>538</v>
      </c>
      <c r="J746" s="1" t="s">
        <v>1797</v>
      </c>
      <c r="K746" s="8" t="s">
        <v>2030</v>
      </c>
      <c r="L746" s="1">
        <v>-76.138723999999996</v>
      </c>
      <c r="M746" s="1">
        <v>43.034765</v>
      </c>
      <c r="N746" s="1">
        <v>-76.138723999999996</v>
      </c>
      <c r="O746" s="1">
        <v>43.034765</v>
      </c>
      <c r="P746" s="1">
        <v>8543</v>
      </c>
      <c r="Q746" s="1">
        <v>27303</v>
      </c>
      <c r="R746" s="1">
        <v>36953</v>
      </c>
      <c r="S746" s="1">
        <v>20958</v>
      </c>
      <c r="T746" s="1">
        <v>30608</v>
      </c>
      <c r="U746" s="1">
        <v>12193</v>
      </c>
      <c r="V746" s="1">
        <v>21843</v>
      </c>
      <c r="W746" s="1">
        <v>2</v>
      </c>
      <c r="X746" s="1">
        <v>2</v>
      </c>
      <c r="Y746" s="1">
        <v>2</v>
      </c>
      <c r="Z746" s="1">
        <v>1</v>
      </c>
      <c r="AA746" s="1">
        <v>1</v>
      </c>
      <c r="AB746" s="1">
        <v>54</v>
      </c>
      <c r="AC746" s="1">
        <v>1751</v>
      </c>
      <c r="AD746" s="1" t="s">
        <v>73</v>
      </c>
      <c r="AE746" s="1" t="b">
        <v>0</v>
      </c>
      <c r="AF746" s="1" t="s">
        <v>2031</v>
      </c>
      <c r="AG746" s="1" t="s">
        <v>2033</v>
      </c>
      <c r="AH746" s="1" t="s">
        <v>76</v>
      </c>
      <c r="AI746" s="1" t="s">
        <v>2046</v>
      </c>
      <c r="AJ746" s="1" t="s">
        <v>135</v>
      </c>
      <c r="AK746" s="1" t="s">
        <v>79</v>
      </c>
      <c r="AL746" s="1" t="s">
        <v>206</v>
      </c>
      <c r="AM746" s="1" t="s">
        <v>100</v>
      </c>
      <c r="AN746" s="1" t="b">
        <v>0</v>
      </c>
      <c r="AO746" s="10" t="s">
        <v>2045</v>
      </c>
      <c r="AP746" s="1">
        <v>0</v>
      </c>
      <c r="AQ746" s="1">
        <v>0</v>
      </c>
      <c r="AR746" s="1">
        <v>0</v>
      </c>
      <c r="AS746" s="1">
        <v>0</v>
      </c>
      <c r="AT746" s="1">
        <v>0</v>
      </c>
      <c r="AU746" s="1">
        <v>0</v>
      </c>
      <c r="AV746" s="1">
        <v>0</v>
      </c>
      <c r="AW746" s="1">
        <v>0</v>
      </c>
      <c r="AX746" s="1">
        <v>0</v>
      </c>
      <c r="AY746" s="1">
        <v>0</v>
      </c>
      <c r="AZ746" s="1">
        <v>0</v>
      </c>
      <c r="BA746" s="1">
        <v>0</v>
      </c>
      <c r="BB746" s="1">
        <v>0</v>
      </c>
      <c r="BC746" s="1">
        <v>0</v>
      </c>
      <c r="BD746" s="1">
        <v>0</v>
      </c>
      <c r="BE746" s="1">
        <v>0</v>
      </c>
      <c r="BF746" s="1">
        <v>0</v>
      </c>
      <c r="BG746" s="1">
        <v>0</v>
      </c>
      <c r="BH746" s="1" t="b">
        <v>0</v>
      </c>
      <c r="BI746" s="1" t="b">
        <v>0</v>
      </c>
      <c r="BJ746" s="1">
        <v>10</v>
      </c>
      <c r="BK746" s="1" t="s">
        <v>117</v>
      </c>
      <c r="BL746" s="1">
        <v>295</v>
      </c>
      <c r="BM746" s="1">
        <v>295</v>
      </c>
      <c r="BN746" s="1">
        <v>0</v>
      </c>
      <c r="BO746" s="1" t="b">
        <v>0</v>
      </c>
    </row>
    <row r="747" spans="1:67" ht="15.75" customHeight="1">
      <c r="A747" s="1">
        <v>745</v>
      </c>
      <c r="B747" s="1">
        <v>593</v>
      </c>
      <c r="C747" s="1">
        <v>196103</v>
      </c>
      <c r="D747" s="1" t="s">
        <v>2027</v>
      </c>
      <c r="E747" s="1" t="s">
        <v>2028</v>
      </c>
      <c r="F747" s="1" t="s">
        <v>2029</v>
      </c>
      <c r="G747" s="1" t="s">
        <v>1878</v>
      </c>
      <c r="H747" s="1">
        <v>13210</v>
      </c>
      <c r="I747" s="1" t="s">
        <v>538</v>
      </c>
      <c r="J747" s="1" t="s">
        <v>1797</v>
      </c>
      <c r="K747" s="8" t="s">
        <v>2030</v>
      </c>
      <c r="L747" s="1">
        <v>-76.138723999999996</v>
      </c>
      <c r="M747" s="1">
        <v>43.034765</v>
      </c>
      <c r="N747" s="1">
        <v>-76.138723999999996</v>
      </c>
      <c r="O747" s="1">
        <v>43.034765</v>
      </c>
      <c r="P747" s="1">
        <v>8543</v>
      </c>
      <c r="Q747" s="1">
        <v>27303</v>
      </c>
      <c r="R747" s="1">
        <v>36953</v>
      </c>
      <c r="S747" s="1">
        <v>20958</v>
      </c>
      <c r="T747" s="1">
        <v>30608</v>
      </c>
      <c r="U747" s="1">
        <v>12193</v>
      </c>
      <c r="V747" s="1">
        <v>21843</v>
      </c>
      <c r="W747" s="1">
        <v>2</v>
      </c>
      <c r="X747" s="1">
        <v>2</v>
      </c>
      <c r="Y747" s="1">
        <v>2</v>
      </c>
      <c r="Z747" s="1">
        <v>1</v>
      </c>
      <c r="AA747" s="1">
        <v>1</v>
      </c>
      <c r="AB747" s="1">
        <v>54</v>
      </c>
      <c r="AC747" s="1">
        <v>1751</v>
      </c>
      <c r="AD747" s="1" t="s">
        <v>73</v>
      </c>
      <c r="AE747" s="1" t="b">
        <v>0</v>
      </c>
      <c r="AF747" s="1" t="s">
        <v>2031</v>
      </c>
      <c r="AG747" s="1" t="s">
        <v>2033</v>
      </c>
      <c r="AH747" s="1" t="s">
        <v>76</v>
      </c>
      <c r="AI747" s="1" t="s">
        <v>2047</v>
      </c>
      <c r="AJ747" s="1" t="s">
        <v>135</v>
      </c>
      <c r="AK747" s="1" t="s">
        <v>179</v>
      </c>
      <c r="AL747" s="1" t="s">
        <v>179</v>
      </c>
      <c r="AM747" s="1" t="s">
        <v>100</v>
      </c>
      <c r="AN747" s="1" t="b">
        <v>0</v>
      </c>
      <c r="AO747" s="10" t="s">
        <v>2045</v>
      </c>
      <c r="AP747" s="1">
        <v>0</v>
      </c>
      <c r="AQ747" s="1">
        <v>0</v>
      </c>
      <c r="AR747" s="1">
        <v>0</v>
      </c>
      <c r="AS747" s="1">
        <v>0</v>
      </c>
      <c r="AT747" s="1">
        <v>0</v>
      </c>
      <c r="AU747" s="1">
        <v>0</v>
      </c>
      <c r="AV747" s="1">
        <v>0</v>
      </c>
      <c r="AW747" s="1">
        <v>0</v>
      </c>
      <c r="AX747" s="1">
        <v>0</v>
      </c>
      <c r="AY747" s="1">
        <v>0</v>
      </c>
      <c r="AZ747" s="1">
        <v>0</v>
      </c>
      <c r="BA747" s="1">
        <v>0</v>
      </c>
      <c r="BB747" s="1">
        <v>0</v>
      </c>
      <c r="BC747" s="1">
        <v>0</v>
      </c>
      <c r="BD747" s="1">
        <v>0</v>
      </c>
      <c r="BE747" s="1">
        <v>0</v>
      </c>
      <c r="BF747" s="1">
        <v>0</v>
      </c>
      <c r="BG747" s="1">
        <v>0</v>
      </c>
      <c r="BH747" s="1" t="b">
        <v>0</v>
      </c>
      <c r="BI747" s="1" t="b">
        <v>0</v>
      </c>
      <c r="BJ747" s="1">
        <v>10</v>
      </c>
      <c r="BK747" s="1" t="s">
        <v>117</v>
      </c>
      <c r="BL747" s="1">
        <v>295</v>
      </c>
      <c r="BM747" s="1">
        <v>295</v>
      </c>
      <c r="BN747" s="1">
        <v>0</v>
      </c>
      <c r="BO747" s="1" t="b">
        <v>0</v>
      </c>
    </row>
    <row r="748" spans="1:67" ht="15.75" customHeight="1">
      <c r="A748" s="1">
        <v>746</v>
      </c>
      <c r="B748" s="1">
        <v>594</v>
      </c>
      <c r="C748" s="1">
        <v>196006</v>
      </c>
      <c r="D748" s="12" t="s">
        <v>2048</v>
      </c>
      <c r="E748" s="1" t="s">
        <v>2049</v>
      </c>
      <c r="F748" s="1" t="s">
        <v>2050</v>
      </c>
      <c r="G748" s="1" t="s">
        <v>1878</v>
      </c>
      <c r="H748" s="1">
        <v>14802</v>
      </c>
      <c r="I748" s="1" t="s">
        <v>538</v>
      </c>
      <c r="J748" s="1" t="s">
        <v>1797</v>
      </c>
      <c r="K748" s="8" t="s">
        <v>2051</v>
      </c>
      <c r="L748" s="1">
        <v>-77.794632000000007</v>
      </c>
      <c r="M748" s="1">
        <v>42.255262000000002</v>
      </c>
      <c r="N748" s="1">
        <v>-77.794632000000007</v>
      </c>
      <c r="O748" s="1">
        <v>42.255262000000002</v>
      </c>
      <c r="P748" s="1">
        <v>8327</v>
      </c>
      <c r="Q748" s="1">
        <v>24859</v>
      </c>
      <c r="R748" s="1">
        <v>24859</v>
      </c>
      <c r="S748" s="1">
        <v>23868</v>
      </c>
      <c r="T748" s="1">
        <v>23868</v>
      </c>
      <c r="U748" s="1">
        <v>14472</v>
      </c>
      <c r="V748" s="1">
        <v>14472</v>
      </c>
      <c r="W748" s="1">
        <v>2</v>
      </c>
      <c r="X748" s="1">
        <v>2</v>
      </c>
      <c r="Y748" s="1">
        <v>2</v>
      </c>
      <c r="Z748" s="1">
        <v>1</v>
      </c>
      <c r="AA748" s="1">
        <v>1</v>
      </c>
      <c r="AB748" s="1">
        <v>72</v>
      </c>
      <c r="AC748" s="1">
        <v>3735</v>
      </c>
      <c r="AD748" s="1" t="s">
        <v>73</v>
      </c>
      <c r="AE748" s="1" t="b">
        <v>0</v>
      </c>
      <c r="AF748" s="9" t="s">
        <v>244</v>
      </c>
      <c r="AG748" s="1" t="s">
        <v>1129</v>
      </c>
      <c r="AH748" s="1" t="s">
        <v>159</v>
      </c>
      <c r="AI748" s="1" t="s">
        <v>91</v>
      </c>
      <c r="AJ748" s="1" t="s">
        <v>89</v>
      </c>
      <c r="AK748" s="1" t="s">
        <v>83</v>
      </c>
      <c r="AL748" s="1" t="s">
        <v>36</v>
      </c>
      <c r="AM748" s="1" t="s">
        <v>92</v>
      </c>
      <c r="AN748" s="1" t="b">
        <v>0</v>
      </c>
      <c r="AO748" s="10" t="s">
        <v>2052</v>
      </c>
      <c r="AP748" s="1">
        <v>0</v>
      </c>
      <c r="AQ748" s="1">
        <v>0</v>
      </c>
      <c r="AR748" s="1">
        <v>0</v>
      </c>
      <c r="AS748" s="1">
        <v>0</v>
      </c>
      <c r="AT748" s="1">
        <v>0</v>
      </c>
      <c r="AU748" s="1">
        <v>0</v>
      </c>
      <c r="AV748" s="1">
        <v>0</v>
      </c>
      <c r="AW748" s="1">
        <v>0</v>
      </c>
      <c r="AX748" s="1">
        <v>0</v>
      </c>
      <c r="AY748" s="1">
        <v>0</v>
      </c>
      <c r="AZ748" s="1">
        <v>0</v>
      </c>
      <c r="BA748" s="1">
        <v>0</v>
      </c>
      <c r="BB748" s="1">
        <v>0</v>
      </c>
      <c r="BC748" s="1">
        <v>0</v>
      </c>
      <c r="BD748" s="1">
        <v>0</v>
      </c>
      <c r="BE748" s="1">
        <v>0</v>
      </c>
      <c r="BF748" s="1">
        <v>0</v>
      </c>
      <c r="BG748" s="1">
        <v>0</v>
      </c>
      <c r="BH748" s="1" t="b">
        <v>1</v>
      </c>
      <c r="BI748" s="1" t="b">
        <v>0</v>
      </c>
      <c r="BJ748" s="1">
        <v>3</v>
      </c>
      <c r="BK748" s="1" t="s">
        <v>89</v>
      </c>
      <c r="BL748" s="1">
        <v>295</v>
      </c>
      <c r="BM748" s="1">
        <v>295</v>
      </c>
      <c r="BN748" s="1">
        <v>0</v>
      </c>
      <c r="BO748" s="1" t="b">
        <v>0</v>
      </c>
    </row>
    <row r="749" spans="1:67" ht="15.75" customHeight="1">
      <c r="A749" s="1">
        <v>747</v>
      </c>
      <c r="B749" s="1">
        <v>595</v>
      </c>
      <c r="C749" s="1">
        <v>196006</v>
      </c>
      <c r="D749" s="12" t="s">
        <v>2048</v>
      </c>
      <c r="E749" s="1" t="s">
        <v>2049</v>
      </c>
      <c r="F749" s="1" t="s">
        <v>2050</v>
      </c>
      <c r="G749" s="1" t="s">
        <v>1878</v>
      </c>
      <c r="H749" s="1">
        <v>14802</v>
      </c>
      <c r="I749" s="1" t="s">
        <v>538</v>
      </c>
      <c r="J749" s="1" t="s">
        <v>1797</v>
      </c>
      <c r="K749" s="8" t="s">
        <v>2051</v>
      </c>
      <c r="L749" s="1">
        <v>-77.794632000000007</v>
      </c>
      <c r="M749" s="1">
        <v>42.255262000000002</v>
      </c>
      <c r="N749" s="1">
        <v>-77.794632000000007</v>
      </c>
      <c r="O749" s="1">
        <v>42.255262000000002</v>
      </c>
      <c r="P749" s="1">
        <v>8327</v>
      </c>
      <c r="Q749" s="1">
        <v>24859</v>
      </c>
      <c r="R749" s="1">
        <v>24859</v>
      </c>
      <c r="S749" s="1">
        <v>23868</v>
      </c>
      <c r="T749" s="1">
        <v>23868</v>
      </c>
      <c r="U749" s="1">
        <v>14472</v>
      </c>
      <c r="V749" s="1">
        <v>14472</v>
      </c>
      <c r="W749" s="1">
        <v>2</v>
      </c>
      <c r="X749" s="1">
        <v>2</v>
      </c>
      <c r="Y749" s="1">
        <v>2</v>
      </c>
      <c r="Z749" s="1">
        <v>1</v>
      </c>
      <c r="AA749" s="1">
        <v>1</v>
      </c>
      <c r="AB749" s="1">
        <v>72</v>
      </c>
      <c r="AC749" s="1">
        <v>3735</v>
      </c>
      <c r="AD749" s="1" t="s">
        <v>73</v>
      </c>
      <c r="AE749" s="1" t="b">
        <v>0</v>
      </c>
      <c r="AF749" s="9" t="s">
        <v>244</v>
      </c>
      <c r="AG749" s="1" t="s">
        <v>1129</v>
      </c>
      <c r="AH749" s="1" t="s">
        <v>159</v>
      </c>
      <c r="AI749" s="1" t="s">
        <v>1963</v>
      </c>
      <c r="AJ749" s="1" t="s">
        <v>135</v>
      </c>
      <c r="AK749" s="1" t="s">
        <v>83</v>
      </c>
      <c r="AL749" s="1" t="s">
        <v>36</v>
      </c>
      <c r="AM749" s="1" t="s">
        <v>100</v>
      </c>
      <c r="AN749" s="1" t="b">
        <v>0</v>
      </c>
      <c r="AO749" s="10" t="s">
        <v>2053</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0</v>
      </c>
      <c r="BH749" s="1" t="b">
        <v>0</v>
      </c>
      <c r="BI749" s="1" t="b">
        <v>0</v>
      </c>
      <c r="BJ749" s="1">
        <v>3</v>
      </c>
      <c r="BK749" s="1" t="s">
        <v>117</v>
      </c>
      <c r="BL749" s="1">
        <v>295</v>
      </c>
      <c r="BM749" s="1">
        <v>295</v>
      </c>
      <c r="BN749" s="1">
        <v>0</v>
      </c>
      <c r="BO749" s="1" t="b">
        <v>0</v>
      </c>
    </row>
    <row r="750" spans="1:67" ht="15.75" customHeight="1">
      <c r="A750" s="1">
        <v>748</v>
      </c>
      <c r="B750" s="1">
        <v>596</v>
      </c>
      <c r="C750" s="1">
        <v>196006</v>
      </c>
      <c r="D750" s="12" t="s">
        <v>2048</v>
      </c>
      <c r="E750" s="1" t="s">
        <v>2049</v>
      </c>
      <c r="F750" s="1" t="s">
        <v>2050</v>
      </c>
      <c r="G750" s="1" t="s">
        <v>1878</v>
      </c>
      <c r="H750" s="1">
        <v>14802</v>
      </c>
      <c r="I750" s="1" t="s">
        <v>538</v>
      </c>
      <c r="J750" s="1" t="s">
        <v>1797</v>
      </c>
      <c r="K750" s="8" t="s">
        <v>2051</v>
      </c>
      <c r="L750" s="1">
        <v>-77.794632000000007</v>
      </c>
      <c r="M750" s="1">
        <v>42.255262000000002</v>
      </c>
      <c r="N750" s="1">
        <v>-77.794632000000007</v>
      </c>
      <c r="O750" s="1">
        <v>42.255262000000002</v>
      </c>
      <c r="P750" s="1">
        <v>8327</v>
      </c>
      <c r="Q750" s="1">
        <v>24859</v>
      </c>
      <c r="R750" s="1">
        <v>24859</v>
      </c>
      <c r="S750" s="1">
        <v>23868</v>
      </c>
      <c r="T750" s="1">
        <v>23868</v>
      </c>
      <c r="U750" s="1">
        <v>14472</v>
      </c>
      <c r="V750" s="1">
        <v>14472</v>
      </c>
      <c r="W750" s="1">
        <v>2</v>
      </c>
      <c r="X750" s="1">
        <v>2</v>
      </c>
      <c r="Y750" s="1">
        <v>2</v>
      </c>
      <c r="Z750" s="1">
        <v>1</v>
      </c>
      <c r="AA750" s="1">
        <v>1</v>
      </c>
      <c r="AB750" s="1">
        <v>72</v>
      </c>
      <c r="AC750" s="1">
        <v>3735</v>
      </c>
      <c r="AD750" s="1" t="s">
        <v>73</v>
      </c>
      <c r="AE750" s="1" t="b">
        <v>0</v>
      </c>
      <c r="AF750" s="9" t="s">
        <v>244</v>
      </c>
      <c r="AG750" s="1" t="s">
        <v>1129</v>
      </c>
      <c r="AH750" s="1" t="s">
        <v>159</v>
      </c>
      <c r="AI750" s="1" t="s">
        <v>2054</v>
      </c>
      <c r="AJ750" s="1" t="s">
        <v>109</v>
      </c>
      <c r="AK750" s="1" t="s">
        <v>250</v>
      </c>
      <c r="AL750" s="1" t="s">
        <v>110</v>
      </c>
      <c r="AM750" s="1" t="s">
        <v>100</v>
      </c>
      <c r="AN750" s="1" t="b">
        <v>0</v>
      </c>
      <c r="AO750" s="10" t="s">
        <v>2055</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t="b">
        <v>0</v>
      </c>
      <c r="BI750" s="1" t="b">
        <v>0</v>
      </c>
      <c r="BJ750" s="1">
        <v>3</v>
      </c>
      <c r="BK750" s="1" t="s">
        <v>109</v>
      </c>
      <c r="BL750" s="1">
        <v>295</v>
      </c>
      <c r="BM750" s="1">
        <v>295</v>
      </c>
      <c r="BN750" s="1">
        <v>0</v>
      </c>
      <c r="BO750" s="1" t="b">
        <v>0</v>
      </c>
    </row>
    <row r="751" spans="1:67" ht="15.75" customHeight="1">
      <c r="A751" s="1">
        <v>749</v>
      </c>
      <c r="B751" s="1">
        <v>684</v>
      </c>
      <c r="C751" s="1">
        <v>196088</v>
      </c>
      <c r="D751" s="1" t="s">
        <v>2056</v>
      </c>
      <c r="E751" s="1" t="s">
        <v>2057</v>
      </c>
      <c r="F751" s="1" t="s">
        <v>2058</v>
      </c>
      <c r="G751" s="1" t="s">
        <v>1878</v>
      </c>
      <c r="H751" s="1" t="s">
        <v>2059</v>
      </c>
      <c r="I751" s="1" t="s">
        <v>538</v>
      </c>
      <c r="J751" s="1" t="s">
        <v>1797</v>
      </c>
      <c r="K751" s="8" t="s">
        <v>2060</v>
      </c>
      <c r="L751" s="1">
        <v>-78.789457999999996</v>
      </c>
      <c r="M751" s="1">
        <v>43.000941999999903</v>
      </c>
      <c r="N751" s="1">
        <v>-78.789457999999996</v>
      </c>
      <c r="O751" s="1">
        <v>43.000941999999903</v>
      </c>
      <c r="P751" s="1">
        <v>9828</v>
      </c>
      <c r="Q751" s="1">
        <v>26158</v>
      </c>
      <c r="R751" s="1">
        <v>43398</v>
      </c>
      <c r="S751" s="1">
        <v>26230</v>
      </c>
      <c r="T751" s="1">
        <v>43470</v>
      </c>
      <c r="U751" s="1">
        <v>13753</v>
      </c>
      <c r="V751" s="1">
        <v>30993</v>
      </c>
      <c r="W751" s="1">
        <v>2</v>
      </c>
      <c r="X751" s="1">
        <v>2</v>
      </c>
      <c r="Y751" s="1">
        <v>2</v>
      </c>
      <c r="Z751" s="1">
        <v>1</v>
      </c>
      <c r="AA751" s="1">
        <v>1</v>
      </c>
      <c r="AB751" s="1">
        <v>59</v>
      </c>
      <c r="AC751" s="1">
        <v>20412</v>
      </c>
      <c r="AD751" s="1" t="s">
        <v>73</v>
      </c>
      <c r="AE751" s="1" t="b">
        <v>0</v>
      </c>
      <c r="AF751" s="1" t="s">
        <v>566</v>
      </c>
      <c r="AG751" s="1" t="s">
        <v>323</v>
      </c>
      <c r="AH751" s="1" t="s">
        <v>90</v>
      </c>
      <c r="AI751" s="1" t="s">
        <v>997</v>
      </c>
      <c r="AJ751" s="1" t="s">
        <v>114</v>
      </c>
      <c r="AK751" s="1" t="s">
        <v>83</v>
      </c>
      <c r="AL751" s="1" t="s">
        <v>110</v>
      </c>
      <c r="AM751" s="1" t="s">
        <v>100</v>
      </c>
      <c r="AN751" s="1" t="b">
        <v>0</v>
      </c>
      <c r="AO751" s="10" t="s">
        <v>2061</v>
      </c>
      <c r="AP751" s="1">
        <v>0</v>
      </c>
      <c r="AQ751" s="1">
        <v>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t="b">
        <v>0</v>
      </c>
      <c r="BI751" s="1" t="b">
        <v>0</v>
      </c>
      <c r="BJ751" s="1">
        <v>7</v>
      </c>
      <c r="BK751" s="1" t="s">
        <v>117</v>
      </c>
      <c r="BL751" s="1">
        <v>295</v>
      </c>
      <c r="BM751" s="1">
        <v>295</v>
      </c>
      <c r="BN751" s="1">
        <v>0</v>
      </c>
      <c r="BO751" s="1" t="b">
        <v>0</v>
      </c>
    </row>
    <row r="752" spans="1:67" ht="15.75" customHeight="1">
      <c r="A752" s="1">
        <v>750</v>
      </c>
      <c r="B752" s="1">
        <v>685</v>
      </c>
      <c r="C752" s="1">
        <v>196088</v>
      </c>
      <c r="D752" s="1" t="s">
        <v>2056</v>
      </c>
      <c r="E752" s="1" t="s">
        <v>2057</v>
      </c>
      <c r="F752" s="1" t="s">
        <v>2058</v>
      </c>
      <c r="G752" s="1" t="s">
        <v>1878</v>
      </c>
      <c r="H752" s="1" t="s">
        <v>2059</v>
      </c>
      <c r="I752" s="1" t="s">
        <v>538</v>
      </c>
      <c r="J752" s="1" t="s">
        <v>1797</v>
      </c>
      <c r="K752" s="8" t="s">
        <v>2060</v>
      </c>
      <c r="L752" s="1">
        <v>-78.789457999999996</v>
      </c>
      <c r="M752" s="1">
        <v>43.000941999999903</v>
      </c>
      <c r="N752" s="1">
        <v>-78.789457999999996</v>
      </c>
      <c r="O752" s="1">
        <v>43.000941999999903</v>
      </c>
      <c r="P752" s="1">
        <v>9828</v>
      </c>
      <c r="Q752" s="1">
        <v>26158</v>
      </c>
      <c r="R752" s="1">
        <v>43398</v>
      </c>
      <c r="S752" s="1">
        <v>26230</v>
      </c>
      <c r="T752" s="1">
        <v>43470</v>
      </c>
      <c r="U752" s="1">
        <v>13753</v>
      </c>
      <c r="V752" s="1">
        <v>30993</v>
      </c>
      <c r="W752" s="1">
        <v>2</v>
      </c>
      <c r="X752" s="1">
        <v>2</v>
      </c>
      <c r="Y752" s="1">
        <v>2</v>
      </c>
      <c r="Z752" s="1">
        <v>1</v>
      </c>
      <c r="AA752" s="1">
        <v>1</v>
      </c>
      <c r="AB752" s="1">
        <v>59</v>
      </c>
      <c r="AC752" s="1">
        <v>20412</v>
      </c>
      <c r="AD752" s="1" t="s">
        <v>73</v>
      </c>
      <c r="AE752" s="1" t="b">
        <v>0</v>
      </c>
      <c r="AF752" s="1" t="s">
        <v>566</v>
      </c>
      <c r="AG752" s="1" t="s">
        <v>89</v>
      </c>
      <c r="AH752" s="1" t="s">
        <v>90</v>
      </c>
      <c r="AI752" s="1" t="s">
        <v>532</v>
      </c>
      <c r="AJ752" s="1" t="s">
        <v>89</v>
      </c>
      <c r="AK752" s="1" t="s">
        <v>83</v>
      </c>
      <c r="AL752" s="1" t="s">
        <v>110</v>
      </c>
      <c r="AM752" s="1" t="s">
        <v>100</v>
      </c>
      <c r="AN752" s="1" t="b">
        <v>0</v>
      </c>
      <c r="AO752" s="10" t="s">
        <v>2062</v>
      </c>
      <c r="AP752" s="1">
        <v>0</v>
      </c>
      <c r="AQ752" s="1">
        <v>0</v>
      </c>
      <c r="AR752" s="1">
        <v>0</v>
      </c>
      <c r="AS752" s="1">
        <v>0</v>
      </c>
      <c r="AT752" s="1">
        <v>0</v>
      </c>
      <c r="AU752" s="1">
        <v>0</v>
      </c>
      <c r="AV752" s="1">
        <v>0</v>
      </c>
      <c r="AW752" s="1">
        <v>0</v>
      </c>
      <c r="AX752" s="1">
        <v>0</v>
      </c>
      <c r="AY752" s="1">
        <v>0</v>
      </c>
      <c r="AZ752" s="1">
        <v>0</v>
      </c>
      <c r="BA752" s="1">
        <v>0</v>
      </c>
      <c r="BB752" s="1">
        <v>0</v>
      </c>
      <c r="BC752" s="1">
        <v>0</v>
      </c>
      <c r="BD752" s="1">
        <v>0</v>
      </c>
      <c r="BE752" s="1">
        <v>0</v>
      </c>
      <c r="BF752" s="1">
        <v>0</v>
      </c>
      <c r="BG752" s="1">
        <v>0</v>
      </c>
      <c r="BH752" s="1" t="b">
        <v>0</v>
      </c>
      <c r="BI752" s="1" t="b">
        <v>0</v>
      </c>
      <c r="BJ752" s="1">
        <v>7</v>
      </c>
      <c r="BK752" s="1" t="s">
        <v>89</v>
      </c>
      <c r="BL752" s="1">
        <v>295</v>
      </c>
      <c r="BM752" s="1">
        <v>295</v>
      </c>
      <c r="BN752" s="1">
        <v>0</v>
      </c>
      <c r="BO752" s="1" t="b">
        <v>0</v>
      </c>
    </row>
    <row r="753" spans="1:67" ht="15.75" customHeight="1">
      <c r="A753" s="1">
        <v>751</v>
      </c>
      <c r="B753" s="1">
        <v>686</v>
      </c>
      <c r="C753" s="1">
        <v>196088</v>
      </c>
      <c r="D753" s="1" t="s">
        <v>2056</v>
      </c>
      <c r="E753" s="1" t="s">
        <v>2057</v>
      </c>
      <c r="F753" s="1" t="s">
        <v>2058</v>
      </c>
      <c r="G753" s="1" t="s">
        <v>1878</v>
      </c>
      <c r="H753" s="1" t="s">
        <v>2059</v>
      </c>
      <c r="I753" s="1" t="s">
        <v>538</v>
      </c>
      <c r="J753" s="1" t="s">
        <v>1797</v>
      </c>
      <c r="K753" s="8" t="s">
        <v>2060</v>
      </c>
      <c r="L753" s="1">
        <v>-78.789457999999996</v>
      </c>
      <c r="M753" s="1">
        <v>43.000941999999903</v>
      </c>
      <c r="N753" s="1">
        <v>-78.789457999999996</v>
      </c>
      <c r="O753" s="1">
        <v>43.000941999999903</v>
      </c>
      <c r="P753" s="1">
        <v>9828</v>
      </c>
      <c r="Q753" s="1">
        <v>26158</v>
      </c>
      <c r="R753" s="1">
        <v>43398</v>
      </c>
      <c r="S753" s="1">
        <v>26230</v>
      </c>
      <c r="T753" s="1">
        <v>43470</v>
      </c>
      <c r="U753" s="1">
        <v>13753</v>
      </c>
      <c r="V753" s="1">
        <v>30993</v>
      </c>
      <c r="W753" s="1">
        <v>2</v>
      </c>
      <c r="X753" s="1">
        <v>2</v>
      </c>
      <c r="Y753" s="1">
        <v>2</v>
      </c>
      <c r="Z753" s="1">
        <v>1</v>
      </c>
      <c r="AA753" s="1">
        <v>1</v>
      </c>
      <c r="AB753" s="1">
        <v>59</v>
      </c>
      <c r="AC753" s="1">
        <v>20412</v>
      </c>
      <c r="AD753" s="1" t="s">
        <v>73</v>
      </c>
      <c r="AE753" s="1" t="b">
        <v>0</v>
      </c>
      <c r="AF753" s="1" t="s">
        <v>566</v>
      </c>
      <c r="AG753" s="1" t="s">
        <v>89</v>
      </c>
      <c r="AH753" s="1" t="s">
        <v>90</v>
      </c>
      <c r="AI753" s="1" t="s">
        <v>172</v>
      </c>
      <c r="AJ753" s="1" t="s">
        <v>89</v>
      </c>
      <c r="AK753" s="1" t="s">
        <v>79</v>
      </c>
      <c r="AL753" s="1" t="s">
        <v>36</v>
      </c>
      <c r="AM753" s="1" t="s">
        <v>92</v>
      </c>
      <c r="AN753" s="1" t="b">
        <v>0</v>
      </c>
      <c r="AO753" s="10" t="s">
        <v>2063</v>
      </c>
      <c r="AP753" s="1">
        <v>0</v>
      </c>
      <c r="AQ753" s="1">
        <v>0</v>
      </c>
      <c r="AR753" s="1">
        <v>1</v>
      </c>
      <c r="AS753" s="1">
        <v>2</v>
      </c>
      <c r="AT753" s="1">
        <v>1</v>
      </c>
      <c r="AU753" s="1">
        <v>0</v>
      </c>
      <c r="AV753" s="1">
        <v>0</v>
      </c>
      <c r="AW753" s="1">
        <v>0</v>
      </c>
      <c r="AX753" s="1">
        <v>0</v>
      </c>
      <c r="AY753" s="1">
        <v>0</v>
      </c>
      <c r="AZ753" s="1">
        <v>0</v>
      </c>
      <c r="BA753" s="1">
        <v>0</v>
      </c>
      <c r="BB753" s="1">
        <v>1</v>
      </c>
      <c r="BC753" s="1">
        <v>0</v>
      </c>
      <c r="BD753" s="1">
        <v>0</v>
      </c>
      <c r="BE753" s="1">
        <v>0</v>
      </c>
      <c r="BF753" s="1">
        <v>0</v>
      </c>
      <c r="BG753" s="1">
        <v>1</v>
      </c>
      <c r="BH753" s="1" t="b">
        <v>1</v>
      </c>
      <c r="BI753" s="1" t="b">
        <v>0</v>
      </c>
      <c r="BJ753" s="1">
        <v>7</v>
      </c>
      <c r="BK753" s="1" t="s">
        <v>89</v>
      </c>
      <c r="BL753" s="1">
        <v>295</v>
      </c>
      <c r="BM753" s="1">
        <v>295</v>
      </c>
      <c r="BN753" s="1">
        <v>3</v>
      </c>
      <c r="BO753" s="1" t="b">
        <v>1</v>
      </c>
    </row>
    <row r="754" spans="1:67" ht="15.75" customHeight="1">
      <c r="A754" s="1">
        <v>752</v>
      </c>
      <c r="B754" s="1">
        <v>687</v>
      </c>
      <c r="C754" s="1">
        <v>196088</v>
      </c>
      <c r="D754" s="1" t="s">
        <v>2056</v>
      </c>
      <c r="E754" s="1" t="s">
        <v>2057</v>
      </c>
      <c r="F754" s="1" t="s">
        <v>2058</v>
      </c>
      <c r="G754" s="1" t="s">
        <v>1878</v>
      </c>
      <c r="H754" s="1" t="s">
        <v>2059</v>
      </c>
      <c r="I754" s="1" t="s">
        <v>538</v>
      </c>
      <c r="J754" s="1" t="s">
        <v>1797</v>
      </c>
      <c r="K754" s="8" t="s">
        <v>2060</v>
      </c>
      <c r="L754" s="1">
        <v>-78.789457999999996</v>
      </c>
      <c r="M754" s="1">
        <v>43.000941999999903</v>
      </c>
      <c r="N754" s="1">
        <v>-78.789457999999996</v>
      </c>
      <c r="O754" s="1">
        <v>43.000941999999903</v>
      </c>
      <c r="P754" s="1">
        <v>9828</v>
      </c>
      <c r="Q754" s="1">
        <v>26158</v>
      </c>
      <c r="R754" s="1">
        <v>43398</v>
      </c>
      <c r="S754" s="1">
        <v>26230</v>
      </c>
      <c r="T754" s="1">
        <v>43470</v>
      </c>
      <c r="U754" s="1">
        <v>13753</v>
      </c>
      <c r="V754" s="1">
        <v>30993</v>
      </c>
      <c r="W754" s="1">
        <v>2</v>
      </c>
      <c r="X754" s="1">
        <v>2</v>
      </c>
      <c r="Y754" s="1">
        <v>2</v>
      </c>
      <c r="Z754" s="1">
        <v>1</v>
      </c>
      <c r="AA754" s="1">
        <v>1</v>
      </c>
      <c r="AB754" s="1">
        <v>59</v>
      </c>
      <c r="AC754" s="1">
        <v>20412</v>
      </c>
      <c r="AD754" s="1" t="s">
        <v>73</v>
      </c>
      <c r="AE754" s="1" t="b">
        <v>0</v>
      </c>
      <c r="AF754" s="1" t="s">
        <v>566</v>
      </c>
      <c r="AG754" s="1" t="s">
        <v>89</v>
      </c>
      <c r="AH754" s="1" t="s">
        <v>90</v>
      </c>
      <c r="AI754" s="1" t="s">
        <v>236</v>
      </c>
      <c r="AJ754" s="1" t="s">
        <v>89</v>
      </c>
      <c r="AK754" s="1" t="s">
        <v>79</v>
      </c>
      <c r="AL754" s="1" t="s">
        <v>206</v>
      </c>
      <c r="AM754" s="1" t="s">
        <v>100</v>
      </c>
      <c r="AN754" s="1" t="b">
        <v>0</v>
      </c>
      <c r="AO754" s="10" t="s">
        <v>2064</v>
      </c>
      <c r="AP754" s="1">
        <v>0</v>
      </c>
      <c r="AQ754" s="1">
        <v>0</v>
      </c>
      <c r="AR754" s="1">
        <v>0</v>
      </c>
      <c r="AS754" s="1">
        <v>1</v>
      </c>
      <c r="AT754" s="1">
        <v>0</v>
      </c>
      <c r="AU754" s="1">
        <v>0</v>
      </c>
      <c r="AV754" s="1">
        <v>0</v>
      </c>
      <c r="AW754" s="1">
        <v>0</v>
      </c>
      <c r="AX754" s="1">
        <v>0</v>
      </c>
      <c r="AY754" s="1">
        <v>0</v>
      </c>
      <c r="AZ754" s="1">
        <v>0</v>
      </c>
      <c r="BA754" s="1">
        <v>0</v>
      </c>
      <c r="BB754" s="1">
        <v>0</v>
      </c>
      <c r="BC754" s="1">
        <v>0</v>
      </c>
      <c r="BD754" s="1">
        <v>0</v>
      </c>
      <c r="BE754" s="1">
        <v>0</v>
      </c>
      <c r="BF754" s="1">
        <v>0</v>
      </c>
      <c r="BG754" s="1">
        <v>1</v>
      </c>
      <c r="BH754" s="1" t="b">
        <v>0</v>
      </c>
      <c r="BI754" s="1" t="b">
        <v>0</v>
      </c>
      <c r="BJ754" s="1">
        <v>7</v>
      </c>
      <c r="BK754" s="1" t="s">
        <v>89</v>
      </c>
      <c r="BL754" s="1">
        <v>295</v>
      </c>
      <c r="BM754" s="1">
        <v>295</v>
      </c>
      <c r="BN754" s="1">
        <v>1</v>
      </c>
      <c r="BO754" s="1" t="b">
        <v>1</v>
      </c>
    </row>
    <row r="755" spans="1:67" ht="15.75" customHeight="1">
      <c r="A755" s="1">
        <v>753</v>
      </c>
      <c r="B755" s="1">
        <v>688</v>
      </c>
      <c r="C755" s="1">
        <v>196088</v>
      </c>
      <c r="D755" s="1" t="s">
        <v>2056</v>
      </c>
      <c r="E755" s="1" t="s">
        <v>2057</v>
      </c>
      <c r="F755" s="1" t="s">
        <v>2058</v>
      </c>
      <c r="G755" s="1" t="s">
        <v>1878</v>
      </c>
      <c r="H755" s="1" t="s">
        <v>2059</v>
      </c>
      <c r="I755" s="1" t="s">
        <v>538</v>
      </c>
      <c r="J755" s="1" t="s">
        <v>1797</v>
      </c>
      <c r="K755" s="8" t="s">
        <v>2060</v>
      </c>
      <c r="L755" s="1">
        <v>-78.789457999999996</v>
      </c>
      <c r="M755" s="1">
        <v>43.000941999999903</v>
      </c>
      <c r="N755" s="1">
        <v>-78.789457999999996</v>
      </c>
      <c r="O755" s="1">
        <v>43.000941999999903</v>
      </c>
      <c r="P755" s="1">
        <v>9828</v>
      </c>
      <c r="Q755" s="1">
        <v>26158</v>
      </c>
      <c r="R755" s="1">
        <v>43398</v>
      </c>
      <c r="S755" s="1">
        <v>26230</v>
      </c>
      <c r="T755" s="1">
        <v>43470</v>
      </c>
      <c r="U755" s="1">
        <v>13753</v>
      </c>
      <c r="V755" s="1">
        <v>30993</v>
      </c>
      <c r="W755" s="1">
        <v>2</v>
      </c>
      <c r="X755" s="1">
        <v>2</v>
      </c>
      <c r="Y755" s="1">
        <v>2</v>
      </c>
      <c r="Z755" s="1">
        <v>1</v>
      </c>
      <c r="AA755" s="1">
        <v>1</v>
      </c>
      <c r="AB755" s="1">
        <v>59</v>
      </c>
      <c r="AC755" s="1">
        <v>20412</v>
      </c>
      <c r="AD755" s="1" t="s">
        <v>73</v>
      </c>
      <c r="AE755" s="1" t="b">
        <v>0</v>
      </c>
      <c r="AF755" s="1" t="s">
        <v>566</v>
      </c>
      <c r="AG755" s="1" t="s">
        <v>323</v>
      </c>
      <c r="AH755" s="1" t="s">
        <v>90</v>
      </c>
      <c r="AI755" s="1" t="s">
        <v>330</v>
      </c>
      <c r="AJ755" s="1" t="s">
        <v>78</v>
      </c>
      <c r="AK755" s="1" t="s">
        <v>79</v>
      </c>
      <c r="AL755" s="1" t="s">
        <v>36</v>
      </c>
      <c r="AM755" s="1" t="s">
        <v>80</v>
      </c>
      <c r="AN755" s="1" t="b">
        <v>0</v>
      </c>
      <c r="AO755" s="10" t="s">
        <v>2065</v>
      </c>
      <c r="AP755" s="1">
        <v>0</v>
      </c>
      <c r="AQ755" s="1">
        <v>0</v>
      </c>
      <c r="AR755" s="1">
        <v>0</v>
      </c>
      <c r="AS755" s="1">
        <v>2</v>
      </c>
      <c r="AT755" s="1">
        <v>0</v>
      </c>
      <c r="AU755" s="1">
        <v>1</v>
      </c>
      <c r="AV755" s="1">
        <v>1</v>
      </c>
      <c r="AW755" s="1">
        <v>0</v>
      </c>
      <c r="AX755" s="1">
        <v>0</v>
      </c>
      <c r="AY755" s="1">
        <v>0</v>
      </c>
      <c r="AZ755" s="1">
        <v>0</v>
      </c>
      <c r="BA755" s="1">
        <v>0</v>
      </c>
      <c r="BB755" s="1">
        <v>0</v>
      </c>
      <c r="BC755" s="1">
        <v>0</v>
      </c>
      <c r="BD755" s="1">
        <v>0</v>
      </c>
      <c r="BE755" s="1">
        <v>0</v>
      </c>
      <c r="BF755" s="1">
        <v>0</v>
      </c>
      <c r="BG755" s="1">
        <v>0</v>
      </c>
      <c r="BH755" s="1" t="b">
        <v>1</v>
      </c>
      <c r="BI755" s="1" t="b">
        <v>0</v>
      </c>
      <c r="BJ755" s="1">
        <v>7</v>
      </c>
      <c r="BK755" s="1" t="s">
        <v>78</v>
      </c>
      <c r="BL755" s="1">
        <v>295</v>
      </c>
      <c r="BM755" s="1">
        <v>295</v>
      </c>
      <c r="BN755" s="1">
        <v>2</v>
      </c>
      <c r="BO755" s="1" t="b">
        <v>1</v>
      </c>
    </row>
    <row r="756" spans="1:67" ht="15.75" customHeight="1">
      <c r="A756" s="1">
        <v>754</v>
      </c>
      <c r="B756" s="1">
        <v>689</v>
      </c>
      <c r="C756" s="1">
        <v>196088</v>
      </c>
      <c r="D756" s="1" t="s">
        <v>2056</v>
      </c>
      <c r="E756" s="1" t="s">
        <v>2057</v>
      </c>
      <c r="F756" s="1" t="s">
        <v>2058</v>
      </c>
      <c r="G756" s="1" t="s">
        <v>1878</v>
      </c>
      <c r="H756" s="1" t="s">
        <v>2059</v>
      </c>
      <c r="I756" s="1" t="s">
        <v>538</v>
      </c>
      <c r="J756" s="1" t="s">
        <v>1797</v>
      </c>
      <c r="K756" s="8" t="s">
        <v>2060</v>
      </c>
      <c r="L756" s="1">
        <v>-78.789457999999996</v>
      </c>
      <c r="M756" s="1">
        <v>43.000941999999903</v>
      </c>
      <c r="N756" s="1">
        <v>-78.789457999999996</v>
      </c>
      <c r="O756" s="1">
        <v>43.000941999999903</v>
      </c>
      <c r="P756" s="1">
        <v>9828</v>
      </c>
      <c r="Q756" s="1">
        <v>26158</v>
      </c>
      <c r="R756" s="1">
        <v>43398</v>
      </c>
      <c r="S756" s="1">
        <v>26230</v>
      </c>
      <c r="T756" s="1">
        <v>43470</v>
      </c>
      <c r="U756" s="1">
        <v>13753</v>
      </c>
      <c r="V756" s="1">
        <v>30993</v>
      </c>
      <c r="W756" s="1">
        <v>2</v>
      </c>
      <c r="X756" s="1">
        <v>2</v>
      </c>
      <c r="Y756" s="1">
        <v>2</v>
      </c>
      <c r="Z756" s="1">
        <v>1</v>
      </c>
      <c r="AA756" s="1">
        <v>1</v>
      </c>
      <c r="AB756" s="1">
        <v>59</v>
      </c>
      <c r="AC756" s="1">
        <v>20412</v>
      </c>
      <c r="AD756" s="1" t="s">
        <v>73</v>
      </c>
      <c r="AE756" s="1" t="b">
        <v>0</v>
      </c>
      <c r="AF756" s="1" t="s">
        <v>566</v>
      </c>
      <c r="AG756" s="1" t="s">
        <v>323</v>
      </c>
      <c r="AH756" s="1" t="s">
        <v>90</v>
      </c>
      <c r="AI756" s="1" t="s">
        <v>1227</v>
      </c>
      <c r="AJ756" s="1" t="s">
        <v>219</v>
      </c>
      <c r="AK756" s="1" t="s">
        <v>79</v>
      </c>
      <c r="AL756" s="1" t="s">
        <v>36</v>
      </c>
      <c r="AM756" s="1" t="s">
        <v>100</v>
      </c>
      <c r="AN756" s="1" t="b">
        <v>0</v>
      </c>
      <c r="AO756" s="10" t="s">
        <v>2066</v>
      </c>
      <c r="AP756" s="1">
        <v>0</v>
      </c>
      <c r="AQ756" s="1">
        <v>0</v>
      </c>
      <c r="AR756" s="1">
        <v>0</v>
      </c>
      <c r="AS756" s="1">
        <v>2</v>
      </c>
      <c r="AT756" s="1">
        <v>1</v>
      </c>
      <c r="AU756" s="1">
        <v>0</v>
      </c>
      <c r="AV756" s="1">
        <v>0</v>
      </c>
      <c r="AW756" s="1">
        <v>0</v>
      </c>
      <c r="AX756" s="1">
        <v>0</v>
      </c>
      <c r="AY756" s="1">
        <v>0</v>
      </c>
      <c r="AZ756" s="1">
        <v>0</v>
      </c>
      <c r="BA756" s="1">
        <v>0</v>
      </c>
      <c r="BB756" s="1">
        <v>0</v>
      </c>
      <c r="BC756" s="1">
        <v>0</v>
      </c>
      <c r="BD756" s="1">
        <v>0</v>
      </c>
      <c r="BE756" s="1">
        <v>0</v>
      </c>
      <c r="BF756" s="1">
        <v>0</v>
      </c>
      <c r="BG756" s="1">
        <v>1</v>
      </c>
      <c r="BH756" s="1" t="b">
        <v>0</v>
      </c>
      <c r="BI756" s="1" t="b">
        <v>0</v>
      </c>
      <c r="BJ756" s="1">
        <v>7</v>
      </c>
      <c r="BK756" s="1" t="s">
        <v>117</v>
      </c>
      <c r="BL756" s="1">
        <v>295</v>
      </c>
      <c r="BM756" s="1">
        <v>295</v>
      </c>
      <c r="BN756" s="1">
        <v>2</v>
      </c>
      <c r="BO756" s="1" t="b">
        <v>1</v>
      </c>
    </row>
    <row r="757" spans="1:67" ht="15.75" customHeight="1">
      <c r="A757" s="1">
        <v>755</v>
      </c>
      <c r="B757" s="1">
        <v>690</v>
      </c>
      <c r="C757" s="1">
        <v>196088</v>
      </c>
      <c r="D757" s="1" t="s">
        <v>2056</v>
      </c>
      <c r="E757" s="1" t="s">
        <v>2057</v>
      </c>
      <c r="F757" s="1" t="s">
        <v>2058</v>
      </c>
      <c r="G757" s="1" t="s">
        <v>1878</v>
      </c>
      <c r="H757" s="1" t="s">
        <v>2059</v>
      </c>
      <c r="I757" s="1" t="s">
        <v>538</v>
      </c>
      <c r="J757" s="1" t="s">
        <v>1797</v>
      </c>
      <c r="K757" s="8" t="s">
        <v>2060</v>
      </c>
      <c r="L757" s="1">
        <v>-78.789457999999996</v>
      </c>
      <c r="M757" s="1">
        <v>43.000941999999903</v>
      </c>
      <c r="N757" s="1">
        <v>-78.789457999999996</v>
      </c>
      <c r="O757" s="1">
        <v>43.000941999999903</v>
      </c>
      <c r="P757" s="1">
        <v>9828</v>
      </c>
      <c r="Q757" s="1">
        <v>26158</v>
      </c>
      <c r="R757" s="1">
        <v>43398</v>
      </c>
      <c r="S757" s="1">
        <v>26230</v>
      </c>
      <c r="T757" s="1">
        <v>43470</v>
      </c>
      <c r="U757" s="1">
        <v>13753</v>
      </c>
      <c r="V757" s="1">
        <v>30993</v>
      </c>
      <c r="W757" s="1">
        <v>2</v>
      </c>
      <c r="X757" s="1">
        <v>2</v>
      </c>
      <c r="Y757" s="1">
        <v>2</v>
      </c>
      <c r="Z757" s="1">
        <v>1</v>
      </c>
      <c r="AA757" s="1">
        <v>1</v>
      </c>
      <c r="AB757" s="1">
        <v>59</v>
      </c>
      <c r="AC757" s="1">
        <v>20412</v>
      </c>
      <c r="AD757" s="1" t="s">
        <v>73</v>
      </c>
      <c r="AE757" s="1" t="b">
        <v>0</v>
      </c>
      <c r="AF757" s="1" t="s">
        <v>566</v>
      </c>
      <c r="AG757" s="1" t="s">
        <v>323</v>
      </c>
      <c r="AH757" s="1" t="s">
        <v>90</v>
      </c>
      <c r="AI757" s="1" t="s">
        <v>667</v>
      </c>
      <c r="AJ757" s="1" t="s">
        <v>78</v>
      </c>
      <c r="AK757" s="1" t="s">
        <v>179</v>
      </c>
      <c r="AL757" s="1" t="s">
        <v>179</v>
      </c>
      <c r="AM757" s="1" t="s">
        <v>100</v>
      </c>
      <c r="AN757" s="1" t="b">
        <v>0</v>
      </c>
      <c r="AO757" s="10" t="s">
        <v>2067</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t="b">
        <v>0</v>
      </c>
      <c r="BI757" s="1" t="b">
        <v>0</v>
      </c>
      <c r="BJ757" s="1">
        <v>7</v>
      </c>
      <c r="BK757" s="1" t="s">
        <v>78</v>
      </c>
      <c r="BL757" s="1">
        <v>295</v>
      </c>
      <c r="BM757" s="1">
        <v>295</v>
      </c>
      <c r="BN757" s="1">
        <v>0</v>
      </c>
      <c r="BO757" s="1" t="b">
        <v>0</v>
      </c>
    </row>
    <row r="758" spans="1:67" ht="15.75" customHeight="1">
      <c r="A758" s="1">
        <v>756</v>
      </c>
      <c r="B758" s="1">
        <v>597</v>
      </c>
      <c r="C758" s="1">
        <v>196413</v>
      </c>
      <c r="D758" s="1" t="s">
        <v>2068</v>
      </c>
      <c r="E758" s="1" t="s">
        <v>2069</v>
      </c>
      <c r="F758" s="1" t="s">
        <v>2029</v>
      </c>
      <c r="G758" s="1" t="s">
        <v>1878</v>
      </c>
      <c r="H758" s="1">
        <v>13244</v>
      </c>
      <c r="I758" s="1" t="s">
        <v>538</v>
      </c>
      <c r="J758" s="1" t="s">
        <v>1797</v>
      </c>
      <c r="K758" s="8" t="s">
        <v>2070</v>
      </c>
      <c r="L758" s="1">
        <v>-76.136975000000007</v>
      </c>
      <c r="M758" s="1">
        <v>43.040176000000002</v>
      </c>
      <c r="N758" s="1">
        <v>-76.138723999999996</v>
      </c>
      <c r="O758" s="1">
        <v>43.034765</v>
      </c>
      <c r="P758" s="1">
        <v>46755</v>
      </c>
      <c r="Q758" s="1">
        <v>65480</v>
      </c>
      <c r="R758" s="1">
        <v>65480</v>
      </c>
      <c r="S758" s="1">
        <v>65480</v>
      </c>
      <c r="T758" s="1">
        <v>65480</v>
      </c>
      <c r="U758" s="1">
        <v>49922</v>
      </c>
      <c r="V758" s="1">
        <v>49922</v>
      </c>
      <c r="W758" s="1">
        <v>2</v>
      </c>
      <c r="X758" s="1">
        <v>2</v>
      </c>
      <c r="Y758" s="1">
        <v>2</v>
      </c>
      <c r="Z758" s="1">
        <v>2</v>
      </c>
      <c r="AA758" s="1">
        <v>2</v>
      </c>
      <c r="AB758" s="1">
        <v>52</v>
      </c>
      <c r="AC758" s="1">
        <v>15218</v>
      </c>
      <c r="AD758" s="1" t="s">
        <v>123</v>
      </c>
      <c r="AE758" s="1" t="b">
        <v>0</v>
      </c>
      <c r="AF758" s="1" t="s">
        <v>245</v>
      </c>
      <c r="AG758" s="9" t="s">
        <v>244</v>
      </c>
      <c r="AH758" s="1" t="s">
        <v>90</v>
      </c>
      <c r="AI758" s="1" t="s">
        <v>91</v>
      </c>
      <c r="AJ758" s="1" t="s">
        <v>89</v>
      </c>
      <c r="AK758" s="1" t="s">
        <v>83</v>
      </c>
      <c r="AL758" s="1" t="s">
        <v>36</v>
      </c>
      <c r="AM758" s="1" t="s">
        <v>92</v>
      </c>
      <c r="AN758" s="1" t="b">
        <v>0</v>
      </c>
      <c r="AO758" s="10" t="s">
        <v>2071</v>
      </c>
      <c r="AP758" s="1">
        <v>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0</v>
      </c>
      <c r="BH758" s="1" t="b">
        <v>1</v>
      </c>
      <c r="BI758" s="1" t="b">
        <v>0</v>
      </c>
      <c r="BJ758" s="1">
        <v>3</v>
      </c>
      <c r="BK758" s="1" t="s">
        <v>89</v>
      </c>
      <c r="BL758" s="1">
        <v>295</v>
      </c>
      <c r="BM758" s="1">
        <v>295</v>
      </c>
      <c r="BN758" s="1">
        <v>0</v>
      </c>
      <c r="BO758" s="1" t="b">
        <v>0</v>
      </c>
    </row>
    <row r="759" spans="1:67" ht="15.75" customHeight="1">
      <c r="A759" s="1">
        <v>757</v>
      </c>
      <c r="B759" s="1">
        <v>598</v>
      </c>
      <c r="C759" s="1">
        <v>196413</v>
      </c>
      <c r="D759" s="1" t="s">
        <v>2068</v>
      </c>
      <c r="E759" s="1" t="s">
        <v>2069</v>
      </c>
      <c r="F759" s="1" t="s">
        <v>2029</v>
      </c>
      <c r="G759" s="1" t="s">
        <v>1878</v>
      </c>
      <c r="H759" s="1">
        <v>13244</v>
      </c>
      <c r="I759" s="1" t="s">
        <v>538</v>
      </c>
      <c r="J759" s="1" t="s">
        <v>1797</v>
      </c>
      <c r="K759" s="8" t="s">
        <v>2070</v>
      </c>
      <c r="L759" s="1">
        <v>-76.136975000000007</v>
      </c>
      <c r="M759" s="1">
        <v>43.040176000000002</v>
      </c>
      <c r="N759" s="1">
        <v>-76.138723999999996</v>
      </c>
      <c r="O759" s="1">
        <v>43.034765</v>
      </c>
      <c r="P759" s="1">
        <v>46755</v>
      </c>
      <c r="Q759" s="1">
        <v>65480</v>
      </c>
      <c r="R759" s="1">
        <v>65480</v>
      </c>
      <c r="S759" s="1">
        <v>65480</v>
      </c>
      <c r="T759" s="1">
        <v>65480</v>
      </c>
      <c r="U759" s="1">
        <v>49922</v>
      </c>
      <c r="V759" s="1">
        <v>49922</v>
      </c>
      <c r="W759" s="1">
        <v>2</v>
      </c>
      <c r="X759" s="1">
        <v>2</v>
      </c>
      <c r="Y759" s="1">
        <v>2</v>
      </c>
      <c r="Z759" s="1">
        <v>2</v>
      </c>
      <c r="AA759" s="1">
        <v>2</v>
      </c>
      <c r="AB759" s="1">
        <v>52</v>
      </c>
      <c r="AC759" s="1">
        <v>15218</v>
      </c>
      <c r="AD759" s="1" t="s">
        <v>123</v>
      </c>
      <c r="AE759" s="1" t="b">
        <v>0</v>
      </c>
      <c r="AF759" s="1" t="s">
        <v>245</v>
      </c>
      <c r="AG759" s="9" t="s">
        <v>244</v>
      </c>
      <c r="AH759" s="1" t="s">
        <v>90</v>
      </c>
      <c r="AI759" s="1" t="s">
        <v>172</v>
      </c>
      <c r="AJ759" s="1" t="s">
        <v>89</v>
      </c>
      <c r="AK759" s="1" t="s">
        <v>79</v>
      </c>
      <c r="AL759" s="1" t="s">
        <v>36</v>
      </c>
      <c r="AM759" s="1" t="s">
        <v>92</v>
      </c>
      <c r="AN759" s="1" t="b">
        <v>1</v>
      </c>
      <c r="AO759" s="10" t="s">
        <v>2071</v>
      </c>
      <c r="AP759" s="1">
        <v>0</v>
      </c>
      <c r="AQ759" s="1">
        <v>0</v>
      </c>
      <c r="AR759" s="1">
        <v>0</v>
      </c>
      <c r="AS759" s="1">
        <v>0</v>
      </c>
      <c r="AT759" s="1">
        <v>0</v>
      </c>
      <c r="AU759" s="1">
        <v>0</v>
      </c>
      <c r="AV759" s="1">
        <v>0</v>
      </c>
      <c r="AW759" s="1">
        <v>0</v>
      </c>
      <c r="AX759" s="1">
        <v>0</v>
      </c>
      <c r="AY759" s="1">
        <v>0</v>
      </c>
      <c r="AZ759" s="1">
        <v>0</v>
      </c>
      <c r="BA759" s="1">
        <v>0</v>
      </c>
      <c r="BB759" s="1">
        <v>0</v>
      </c>
      <c r="BC759" s="1">
        <v>0</v>
      </c>
      <c r="BD759" s="1">
        <v>0</v>
      </c>
      <c r="BE759" s="1">
        <v>0</v>
      </c>
      <c r="BF759" s="1">
        <v>0</v>
      </c>
      <c r="BG759" s="1">
        <v>0</v>
      </c>
      <c r="BH759" s="1" t="b">
        <v>1</v>
      </c>
      <c r="BI759" s="1" t="b">
        <v>0</v>
      </c>
      <c r="BJ759" s="1">
        <v>3</v>
      </c>
      <c r="BK759" s="1" t="s">
        <v>89</v>
      </c>
      <c r="BL759" s="1">
        <v>295</v>
      </c>
      <c r="BM759" s="1">
        <v>295</v>
      </c>
      <c r="BN759" s="1">
        <v>0</v>
      </c>
      <c r="BO759" s="1" t="b">
        <v>0</v>
      </c>
    </row>
    <row r="760" spans="1:67" ht="15.75" customHeight="1">
      <c r="A760" s="1">
        <v>758</v>
      </c>
      <c r="B760" s="1">
        <v>599</v>
      </c>
      <c r="C760" s="1">
        <v>196413</v>
      </c>
      <c r="D760" s="1" t="s">
        <v>2068</v>
      </c>
      <c r="E760" s="1" t="s">
        <v>2069</v>
      </c>
      <c r="F760" s="1" t="s">
        <v>2029</v>
      </c>
      <c r="G760" s="1" t="s">
        <v>1878</v>
      </c>
      <c r="H760" s="1">
        <v>13244</v>
      </c>
      <c r="I760" s="1" t="s">
        <v>538</v>
      </c>
      <c r="J760" s="1" t="s">
        <v>1797</v>
      </c>
      <c r="K760" s="8" t="s">
        <v>2070</v>
      </c>
      <c r="L760" s="1">
        <v>-76.136975000000007</v>
      </c>
      <c r="M760" s="1">
        <v>43.040176000000002</v>
      </c>
      <c r="N760" s="1">
        <v>-76.138723999999996</v>
      </c>
      <c r="O760" s="1">
        <v>43.034765</v>
      </c>
      <c r="P760" s="1">
        <v>46755</v>
      </c>
      <c r="Q760" s="1">
        <v>65480</v>
      </c>
      <c r="R760" s="1">
        <v>65480</v>
      </c>
      <c r="S760" s="1">
        <v>65480</v>
      </c>
      <c r="T760" s="1">
        <v>65480</v>
      </c>
      <c r="U760" s="1">
        <v>49922</v>
      </c>
      <c r="V760" s="1">
        <v>49922</v>
      </c>
      <c r="W760" s="1">
        <v>2</v>
      </c>
      <c r="X760" s="1">
        <v>2</v>
      </c>
      <c r="Y760" s="1">
        <v>2</v>
      </c>
      <c r="Z760" s="1">
        <v>2</v>
      </c>
      <c r="AA760" s="1">
        <v>2</v>
      </c>
      <c r="AB760" s="1">
        <v>52</v>
      </c>
      <c r="AC760" s="1">
        <v>15218</v>
      </c>
      <c r="AD760" s="1" t="s">
        <v>123</v>
      </c>
      <c r="AE760" s="1" t="b">
        <v>0</v>
      </c>
      <c r="AF760" s="1" t="s">
        <v>245</v>
      </c>
      <c r="AG760" s="9" t="s">
        <v>244</v>
      </c>
      <c r="AH760" s="1" t="s">
        <v>90</v>
      </c>
      <c r="AI760" s="1" t="s">
        <v>236</v>
      </c>
      <c r="AJ760" s="1" t="s">
        <v>89</v>
      </c>
      <c r="AK760" s="1" t="s">
        <v>79</v>
      </c>
      <c r="AL760" s="1" t="s">
        <v>99</v>
      </c>
      <c r="AM760" s="1" t="s">
        <v>100</v>
      </c>
      <c r="AN760" s="1" t="b">
        <v>1</v>
      </c>
      <c r="AO760" s="10" t="s">
        <v>2072</v>
      </c>
      <c r="AP760" s="1">
        <v>0</v>
      </c>
      <c r="AQ760" s="1">
        <v>0</v>
      </c>
      <c r="AR760" s="1">
        <v>0</v>
      </c>
      <c r="AS760" s="1">
        <v>0</v>
      </c>
      <c r="AT760" s="1">
        <v>0</v>
      </c>
      <c r="AU760" s="1">
        <v>0</v>
      </c>
      <c r="AV760" s="1">
        <v>0</v>
      </c>
      <c r="AW760" s="1">
        <v>0</v>
      </c>
      <c r="AX760" s="1">
        <v>0</v>
      </c>
      <c r="AY760" s="1">
        <v>0</v>
      </c>
      <c r="AZ760" s="1">
        <v>0</v>
      </c>
      <c r="BA760" s="1">
        <v>0</v>
      </c>
      <c r="BB760" s="1">
        <v>0</v>
      </c>
      <c r="BC760" s="1">
        <v>0</v>
      </c>
      <c r="BD760" s="1">
        <v>0</v>
      </c>
      <c r="BE760" s="1">
        <v>0</v>
      </c>
      <c r="BF760" s="1">
        <v>0</v>
      </c>
      <c r="BG760" s="1">
        <v>0</v>
      </c>
      <c r="BH760" s="1" t="b">
        <v>0</v>
      </c>
      <c r="BI760" s="1" t="b">
        <v>0</v>
      </c>
      <c r="BJ760" s="1">
        <v>3</v>
      </c>
      <c r="BK760" s="1" t="s">
        <v>89</v>
      </c>
      <c r="BL760" s="1">
        <v>295</v>
      </c>
      <c r="BM760" s="1">
        <v>295</v>
      </c>
      <c r="BN760" s="1">
        <v>0</v>
      </c>
      <c r="BO760" s="1" t="b">
        <v>0</v>
      </c>
    </row>
    <row r="761" spans="1:67" ht="15.75" customHeight="1">
      <c r="A761" s="1">
        <v>759</v>
      </c>
      <c r="B761" s="1">
        <v>627</v>
      </c>
      <c r="C761" s="1">
        <v>193654</v>
      </c>
      <c r="D761" s="1" t="s">
        <v>2073</v>
      </c>
      <c r="E761" s="1" t="s">
        <v>2074</v>
      </c>
      <c r="F761" s="1" t="s">
        <v>1877</v>
      </c>
      <c r="G761" s="1" t="s">
        <v>1878</v>
      </c>
      <c r="H761" s="1" t="s">
        <v>2075</v>
      </c>
      <c r="I761" s="1" t="s">
        <v>538</v>
      </c>
      <c r="J761" s="1" t="s">
        <v>1797</v>
      </c>
      <c r="K761" s="8" t="s">
        <v>2076</v>
      </c>
      <c r="L761" s="1">
        <v>-73.994636</v>
      </c>
      <c r="M761" s="1">
        <v>40.735275000000001</v>
      </c>
      <c r="N761" s="1">
        <v>-73.961884999999995</v>
      </c>
      <c r="O761" s="1">
        <v>40.808285999999903</v>
      </c>
      <c r="P761" s="1">
        <v>47276</v>
      </c>
      <c r="Q761" s="1">
        <v>69475</v>
      </c>
      <c r="R761" s="1">
        <v>69475</v>
      </c>
      <c r="S761" s="1">
        <v>65375</v>
      </c>
      <c r="T761" s="1">
        <v>65375</v>
      </c>
      <c r="U761" s="1">
        <v>49825</v>
      </c>
      <c r="V761" s="1">
        <v>49825</v>
      </c>
      <c r="W761" s="1">
        <v>2</v>
      </c>
      <c r="X761" s="1">
        <v>2</v>
      </c>
      <c r="Y761" s="1">
        <v>2</v>
      </c>
      <c r="Z761" s="1">
        <v>2</v>
      </c>
      <c r="AA761" s="1">
        <v>2</v>
      </c>
      <c r="AB761" s="1">
        <v>60</v>
      </c>
      <c r="AC761" s="1">
        <v>7106</v>
      </c>
      <c r="AD761" s="1" t="s">
        <v>123</v>
      </c>
      <c r="AE761" s="1" t="b">
        <v>0</v>
      </c>
      <c r="AF761" s="1" t="s">
        <v>2077</v>
      </c>
      <c r="AG761" s="1" t="s">
        <v>2078</v>
      </c>
      <c r="AH761" s="1" t="s">
        <v>159</v>
      </c>
      <c r="AI761" s="1" t="s">
        <v>1359</v>
      </c>
      <c r="AJ761" s="1" t="s">
        <v>89</v>
      </c>
      <c r="AK761" s="1" t="s">
        <v>83</v>
      </c>
      <c r="AL761" s="1" t="s">
        <v>110</v>
      </c>
      <c r="AM761" s="1" t="s">
        <v>100</v>
      </c>
      <c r="AN761" s="1" t="b">
        <v>0</v>
      </c>
      <c r="AO761" s="10" t="s">
        <v>2079</v>
      </c>
      <c r="AP761" s="1">
        <v>0</v>
      </c>
      <c r="AQ761" s="1">
        <v>0</v>
      </c>
      <c r="AR761" s="1">
        <v>0</v>
      </c>
      <c r="AS761" s="1">
        <v>0</v>
      </c>
      <c r="AT761" s="1">
        <v>0</v>
      </c>
      <c r="AU761" s="1">
        <v>0</v>
      </c>
      <c r="AV761" s="1">
        <v>0</v>
      </c>
      <c r="AW761" s="1">
        <v>0</v>
      </c>
      <c r="AX761" s="1">
        <v>0</v>
      </c>
      <c r="AY761" s="1">
        <v>0</v>
      </c>
      <c r="AZ761" s="1">
        <v>0</v>
      </c>
      <c r="BA761" s="1">
        <v>0</v>
      </c>
      <c r="BB761" s="1">
        <v>0</v>
      </c>
      <c r="BC761" s="1">
        <v>0</v>
      </c>
      <c r="BD761" s="1">
        <v>0</v>
      </c>
      <c r="BE761" s="1">
        <v>0</v>
      </c>
      <c r="BF761" s="1">
        <v>0</v>
      </c>
      <c r="BG761" s="1">
        <v>0</v>
      </c>
      <c r="BH761" s="1" t="b">
        <v>0</v>
      </c>
      <c r="BI761" s="1" t="b">
        <v>0</v>
      </c>
      <c r="BJ761" s="1">
        <v>6</v>
      </c>
      <c r="BK761" s="1" t="s">
        <v>89</v>
      </c>
      <c r="BL761" s="1">
        <v>295</v>
      </c>
      <c r="BM761" s="1">
        <v>295</v>
      </c>
      <c r="BN761" s="1">
        <v>0</v>
      </c>
      <c r="BO761" s="1" t="b">
        <v>0</v>
      </c>
    </row>
    <row r="762" spans="1:67" ht="15.75" customHeight="1">
      <c r="A762" s="1">
        <v>760</v>
      </c>
      <c r="B762" s="1">
        <v>628</v>
      </c>
      <c r="C762" s="1">
        <v>193654</v>
      </c>
      <c r="D762" s="1" t="s">
        <v>2073</v>
      </c>
      <c r="E762" s="1" t="s">
        <v>2074</v>
      </c>
      <c r="F762" s="1" t="s">
        <v>1877</v>
      </c>
      <c r="G762" s="1" t="s">
        <v>1878</v>
      </c>
      <c r="H762" s="1" t="s">
        <v>2075</v>
      </c>
      <c r="I762" s="1" t="s">
        <v>538</v>
      </c>
      <c r="J762" s="1" t="s">
        <v>1797</v>
      </c>
      <c r="K762" s="8" t="s">
        <v>2076</v>
      </c>
      <c r="L762" s="1">
        <v>-73.994636</v>
      </c>
      <c r="M762" s="1">
        <v>40.735275000000001</v>
      </c>
      <c r="N762" s="1">
        <v>-73.961884999999995</v>
      </c>
      <c r="O762" s="1">
        <v>40.808285999999903</v>
      </c>
      <c r="P762" s="1">
        <v>47276</v>
      </c>
      <c r="Q762" s="1">
        <v>69475</v>
      </c>
      <c r="R762" s="1">
        <v>69475</v>
      </c>
      <c r="S762" s="1">
        <v>65375</v>
      </c>
      <c r="T762" s="1">
        <v>65375</v>
      </c>
      <c r="U762" s="1">
        <v>49825</v>
      </c>
      <c r="V762" s="1">
        <v>49825</v>
      </c>
      <c r="W762" s="1">
        <v>2</v>
      </c>
      <c r="X762" s="1">
        <v>2</v>
      </c>
      <c r="Y762" s="1">
        <v>2</v>
      </c>
      <c r="Z762" s="1">
        <v>2</v>
      </c>
      <c r="AA762" s="1">
        <v>2</v>
      </c>
      <c r="AB762" s="1">
        <v>60</v>
      </c>
      <c r="AC762" s="1">
        <v>7106</v>
      </c>
      <c r="AD762" s="1" t="s">
        <v>123</v>
      </c>
      <c r="AE762" s="1" t="b">
        <v>0</v>
      </c>
      <c r="AF762" s="1" t="s">
        <v>2077</v>
      </c>
      <c r="AG762" s="1" t="s">
        <v>2078</v>
      </c>
      <c r="AH762" s="1" t="s">
        <v>159</v>
      </c>
      <c r="AI762" s="1" t="s">
        <v>497</v>
      </c>
      <c r="AJ762" s="1" t="s">
        <v>109</v>
      </c>
      <c r="AK762" s="1" t="s">
        <v>83</v>
      </c>
      <c r="AL762" s="1" t="s">
        <v>36</v>
      </c>
      <c r="AM762" s="1" t="s">
        <v>100</v>
      </c>
      <c r="AN762" s="1" t="b">
        <v>0</v>
      </c>
      <c r="AO762" s="10" t="s">
        <v>2080</v>
      </c>
      <c r="AP762" s="1">
        <v>0</v>
      </c>
      <c r="AQ762" s="1">
        <v>0</v>
      </c>
      <c r="AR762" s="1">
        <v>0</v>
      </c>
      <c r="AS762" s="1">
        <v>0</v>
      </c>
      <c r="AT762" s="1">
        <v>0</v>
      </c>
      <c r="AU762" s="1">
        <v>0</v>
      </c>
      <c r="AV762" s="1">
        <v>0</v>
      </c>
      <c r="AW762" s="1">
        <v>0</v>
      </c>
      <c r="AX762" s="1">
        <v>0</v>
      </c>
      <c r="AY762" s="1">
        <v>0</v>
      </c>
      <c r="AZ762" s="1">
        <v>0</v>
      </c>
      <c r="BA762" s="1">
        <v>0</v>
      </c>
      <c r="BB762" s="1">
        <v>0</v>
      </c>
      <c r="BC762" s="1">
        <v>0</v>
      </c>
      <c r="BD762" s="1">
        <v>0</v>
      </c>
      <c r="BE762" s="1">
        <v>0</v>
      </c>
      <c r="BF762" s="1">
        <v>0</v>
      </c>
      <c r="BG762" s="1">
        <v>0</v>
      </c>
      <c r="BH762" s="1" t="b">
        <v>0</v>
      </c>
      <c r="BI762" s="1" t="b">
        <v>0</v>
      </c>
      <c r="BJ762" s="1">
        <v>6</v>
      </c>
      <c r="BK762" s="1" t="s">
        <v>109</v>
      </c>
      <c r="BL762" s="1">
        <v>295</v>
      </c>
      <c r="BM762" s="1">
        <v>295</v>
      </c>
      <c r="BN762" s="1">
        <v>0</v>
      </c>
      <c r="BO762" s="1" t="b">
        <v>0</v>
      </c>
    </row>
    <row r="763" spans="1:67" ht="15.75" customHeight="1">
      <c r="A763" s="1">
        <v>761</v>
      </c>
      <c r="B763" s="1">
        <v>629</v>
      </c>
      <c r="C763" s="1">
        <v>193654</v>
      </c>
      <c r="D763" s="1" t="s">
        <v>2073</v>
      </c>
      <c r="E763" s="1" t="s">
        <v>2074</v>
      </c>
      <c r="F763" s="1" t="s">
        <v>1877</v>
      </c>
      <c r="G763" s="1" t="s">
        <v>1878</v>
      </c>
      <c r="H763" s="1" t="s">
        <v>2075</v>
      </c>
      <c r="I763" s="1" t="s">
        <v>538</v>
      </c>
      <c r="J763" s="1" t="s">
        <v>1797</v>
      </c>
      <c r="K763" s="8" t="s">
        <v>2076</v>
      </c>
      <c r="L763" s="1">
        <v>-73.994636</v>
      </c>
      <c r="M763" s="1">
        <v>40.735275000000001</v>
      </c>
      <c r="N763" s="1">
        <v>-73.961884999999995</v>
      </c>
      <c r="O763" s="1">
        <v>40.808285999999903</v>
      </c>
      <c r="P763" s="1">
        <v>47276</v>
      </c>
      <c r="Q763" s="1">
        <v>69475</v>
      </c>
      <c r="R763" s="1">
        <v>69475</v>
      </c>
      <c r="S763" s="1">
        <v>65375</v>
      </c>
      <c r="T763" s="1">
        <v>65375</v>
      </c>
      <c r="U763" s="1">
        <v>49825</v>
      </c>
      <c r="V763" s="1">
        <v>49825</v>
      </c>
      <c r="W763" s="1">
        <v>2</v>
      </c>
      <c r="X763" s="1">
        <v>2</v>
      </c>
      <c r="Y763" s="1">
        <v>2</v>
      </c>
      <c r="Z763" s="1">
        <v>2</v>
      </c>
      <c r="AA763" s="1">
        <v>2</v>
      </c>
      <c r="AB763" s="1">
        <v>60</v>
      </c>
      <c r="AC763" s="1">
        <v>7106</v>
      </c>
      <c r="AD763" s="1" t="s">
        <v>123</v>
      </c>
      <c r="AE763" s="1" t="b">
        <v>0</v>
      </c>
      <c r="AF763" s="1" t="s">
        <v>2077</v>
      </c>
      <c r="AG763" s="1" t="s">
        <v>2078</v>
      </c>
      <c r="AH763" s="1" t="s">
        <v>159</v>
      </c>
      <c r="AI763" s="1" t="s">
        <v>172</v>
      </c>
      <c r="AJ763" s="1" t="s">
        <v>89</v>
      </c>
      <c r="AK763" s="1" t="s">
        <v>79</v>
      </c>
      <c r="AL763" s="1" t="s">
        <v>36</v>
      </c>
      <c r="AM763" s="1" t="s">
        <v>92</v>
      </c>
      <c r="AN763" s="1" t="b">
        <v>0</v>
      </c>
      <c r="AO763" s="10" t="s">
        <v>2081</v>
      </c>
      <c r="AP763" s="1">
        <v>0</v>
      </c>
      <c r="AQ763" s="1">
        <v>0</v>
      </c>
      <c r="AR763" s="1">
        <v>0</v>
      </c>
      <c r="AS763" s="1">
        <v>0</v>
      </c>
      <c r="AT763" s="1">
        <v>0</v>
      </c>
      <c r="AU763" s="1">
        <v>0</v>
      </c>
      <c r="AV763" s="1">
        <v>0</v>
      </c>
      <c r="AW763" s="1">
        <v>0</v>
      </c>
      <c r="AX763" s="1">
        <v>0</v>
      </c>
      <c r="AY763" s="1">
        <v>0</v>
      </c>
      <c r="AZ763" s="1">
        <v>0</v>
      </c>
      <c r="BA763" s="1">
        <v>0</v>
      </c>
      <c r="BB763" s="1">
        <v>0</v>
      </c>
      <c r="BC763" s="1">
        <v>0</v>
      </c>
      <c r="BD763" s="1">
        <v>0</v>
      </c>
      <c r="BE763" s="1">
        <v>0</v>
      </c>
      <c r="BF763" s="1">
        <v>0</v>
      </c>
      <c r="BG763" s="1">
        <v>0</v>
      </c>
      <c r="BH763" s="1" t="b">
        <v>1</v>
      </c>
      <c r="BI763" s="1" t="b">
        <v>0</v>
      </c>
      <c r="BJ763" s="1">
        <v>6</v>
      </c>
      <c r="BK763" s="1" t="s">
        <v>89</v>
      </c>
      <c r="BL763" s="1">
        <v>295</v>
      </c>
      <c r="BM763" s="1">
        <v>295</v>
      </c>
      <c r="BN763" s="1">
        <v>0</v>
      </c>
      <c r="BO763" s="1" t="b">
        <v>0</v>
      </c>
    </row>
    <row r="764" spans="1:67" ht="15.75" customHeight="1">
      <c r="A764" s="1">
        <v>762</v>
      </c>
      <c r="B764" s="1">
        <v>630</v>
      </c>
      <c r="C764" s="1">
        <v>193654</v>
      </c>
      <c r="D764" s="1" t="s">
        <v>2073</v>
      </c>
      <c r="E764" s="1" t="s">
        <v>2074</v>
      </c>
      <c r="F764" s="1" t="s">
        <v>1877</v>
      </c>
      <c r="G764" s="1" t="s">
        <v>1878</v>
      </c>
      <c r="H764" s="1" t="s">
        <v>2075</v>
      </c>
      <c r="I764" s="1" t="s">
        <v>538</v>
      </c>
      <c r="J764" s="1" t="s">
        <v>1797</v>
      </c>
      <c r="K764" s="8" t="s">
        <v>2076</v>
      </c>
      <c r="L764" s="1">
        <v>-73.994636</v>
      </c>
      <c r="M764" s="1">
        <v>40.735275000000001</v>
      </c>
      <c r="N764" s="1">
        <v>-73.961884999999995</v>
      </c>
      <c r="O764" s="1">
        <v>40.808285999999903</v>
      </c>
      <c r="P764" s="1">
        <v>47276</v>
      </c>
      <c r="Q764" s="1">
        <v>69475</v>
      </c>
      <c r="R764" s="1">
        <v>69475</v>
      </c>
      <c r="S764" s="1">
        <v>65375</v>
      </c>
      <c r="T764" s="1">
        <v>65375</v>
      </c>
      <c r="U764" s="1">
        <v>49825</v>
      </c>
      <c r="V764" s="1">
        <v>49825</v>
      </c>
      <c r="W764" s="1">
        <v>2</v>
      </c>
      <c r="X764" s="1">
        <v>2</v>
      </c>
      <c r="Y764" s="1">
        <v>2</v>
      </c>
      <c r="Z764" s="1">
        <v>2</v>
      </c>
      <c r="AA764" s="1">
        <v>2</v>
      </c>
      <c r="AB764" s="1">
        <v>60</v>
      </c>
      <c r="AC764" s="1">
        <v>7106</v>
      </c>
      <c r="AD764" s="1" t="s">
        <v>123</v>
      </c>
      <c r="AE764" s="1" t="b">
        <v>0</v>
      </c>
      <c r="AF764" s="1" t="s">
        <v>2077</v>
      </c>
      <c r="AG764" s="1" t="s">
        <v>2078</v>
      </c>
      <c r="AH764" s="1" t="s">
        <v>159</v>
      </c>
      <c r="AI764" s="1" t="s">
        <v>847</v>
      </c>
      <c r="AJ764" s="1" t="s">
        <v>109</v>
      </c>
      <c r="AK764" s="1" t="s">
        <v>79</v>
      </c>
      <c r="AL764" s="1" t="s">
        <v>36</v>
      </c>
      <c r="AM764" s="1" t="s">
        <v>100</v>
      </c>
      <c r="AN764" s="1" t="b">
        <v>0</v>
      </c>
      <c r="AO764" s="10" t="s">
        <v>2082</v>
      </c>
      <c r="AP764" s="1">
        <v>0</v>
      </c>
      <c r="AQ764" s="1">
        <v>0</v>
      </c>
      <c r="AR764" s="1">
        <v>0</v>
      </c>
      <c r="AS764" s="1">
        <v>0</v>
      </c>
      <c r="AT764" s="1">
        <v>0</v>
      </c>
      <c r="AU764" s="1">
        <v>0</v>
      </c>
      <c r="AV764" s="1">
        <v>0</v>
      </c>
      <c r="AW764" s="1">
        <v>0</v>
      </c>
      <c r="AX764" s="1">
        <v>0</v>
      </c>
      <c r="AY764" s="1">
        <v>0</v>
      </c>
      <c r="AZ764" s="1">
        <v>0</v>
      </c>
      <c r="BA764" s="1">
        <v>0</v>
      </c>
      <c r="BB764" s="1">
        <v>0</v>
      </c>
      <c r="BC764" s="1">
        <v>0</v>
      </c>
      <c r="BD764" s="1">
        <v>0</v>
      </c>
      <c r="BE764" s="1">
        <v>0</v>
      </c>
      <c r="BF764" s="1">
        <v>0</v>
      </c>
      <c r="BG764" s="1">
        <v>0</v>
      </c>
      <c r="BH764" s="1" t="b">
        <v>0</v>
      </c>
      <c r="BI764" s="1" t="b">
        <v>0</v>
      </c>
      <c r="BJ764" s="1">
        <v>6</v>
      </c>
      <c r="BK764" s="1" t="s">
        <v>109</v>
      </c>
      <c r="BL764" s="1">
        <v>295</v>
      </c>
      <c r="BM764" s="1">
        <v>295</v>
      </c>
      <c r="BN764" s="1">
        <v>0</v>
      </c>
      <c r="BO764" s="1" t="b">
        <v>0</v>
      </c>
    </row>
    <row r="765" spans="1:67" ht="15.75" customHeight="1">
      <c r="A765" s="1">
        <v>763</v>
      </c>
      <c r="B765" s="1">
        <v>631</v>
      </c>
      <c r="C765" s="1">
        <v>193654</v>
      </c>
      <c r="D765" s="1" t="s">
        <v>2073</v>
      </c>
      <c r="E765" s="1" t="s">
        <v>2074</v>
      </c>
      <c r="F765" s="1" t="s">
        <v>1877</v>
      </c>
      <c r="G765" s="1" t="s">
        <v>1878</v>
      </c>
      <c r="H765" s="1" t="s">
        <v>2075</v>
      </c>
      <c r="I765" s="1" t="s">
        <v>538</v>
      </c>
      <c r="J765" s="1" t="s">
        <v>1797</v>
      </c>
      <c r="K765" s="8" t="s">
        <v>2076</v>
      </c>
      <c r="L765" s="1">
        <v>-73.994636</v>
      </c>
      <c r="M765" s="1">
        <v>40.735275000000001</v>
      </c>
      <c r="N765" s="1">
        <v>-73.961884999999995</v>
      </c>
      <c r="O765" s="1">
        <v>40.808285999999903</v>
      </c>
      <c r="P765" s="1">
        <v>47276</v>
      </c>
      <c r="Q765" s="1">
        <v>69475</v>
      </c>
      <c r="R765" s="1">
        <v>69475</v>
      </c>
      <c r="S765" s="1">
        <v>65375</v>
      </c>
      <c r="T765" s="1">
        <v>65375</v>
      </c>
      <c r="U765" s="1">
        <v>49825</v>
      </c>
      <c r="V765" s="1">
        <v>49825</v>
      </c>
      <c r="W765" s="1">
        <v>2</v>
      </c>
      <c r="X765" s="1">
        <v>2</v>
      </c>
      <c r="Y765" s="1">
        <v>2</v>
      </c>
      <c r="Z765" s="1">
        <v>2</v>
      </c>
      <c r="AA765" s="1">
        <v>2</v>
      </c>
      <c r="AB765" s="1">
        <v>60</v>
      </c>
      <c r="AC765" s="1">
        <v>7106</v>
      </c>
      <c r="AD765" s="1" t="s">
        <v>123</v>
      </c>
      <c r="AE765" s="1" t="b">
        <v>0</v>
      </c>
      <c r="AF765" s="1" t="s">
        <v>2077</v>
      </c>
      <c r="AG765" s="1" t="s">
        <v>2083</v>
      </c>
      <c r="AH765" s="1" t="s">
        <v>159</v>
      </c>
      <c r="AI765" s="1" t="s">
        <v>2084</v>
      </c>
      <c r="AJ765" s="1" t="s">
        <v>114</v>
      </c>
      <c r="AK765" s="1" t="s">
        <v>79</v>
      </c>
      <c r="AL765" s="1" t="s">
        <v>36</v>
      </c>
      <c r="AM765" s="1" t="s">
        <v>100</v>
      </c>
      <c r="AN765" s="1" t="b">
        <v>0</v>
      </c>
      <c r="AO765" s="10" t="s">
        <v>2085</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0</v>
      </c>
      <c r="BG765" s="1">
        <v>0</v>
      </c>
      <c r="BH765" s="1" t="b">
        <v>0</v>
      </c>
      <c r="BI765" s="1" t="b">
        <v>0</v>
      </c>
      <c r="BJ765" s="1">
        <v>6</v>
      </c>
      <c r="BK765" s="1" t="s">
        <v>117</v>
      </c>
      <c r="BL765" s="1">
        <v>295</v>
      </c>
      <c r="BM765" s="1">
        <v>295</v>
      </c>
      <c r="BN765" s="1">
        <v>0</v>
      </c>
      <c r="BO765" s="1" t="b">
        <v>0</v>
      </c>
    </row>
    <row r="766" spans="1:67" ht="15.75" customHeight="1">
      <c r="A766" s="1">
        <v>764</v>
      </c>
      <c r="B766" s="1">
        <v>632</v>
      </c>
      <c r="C766" s="1">
        <v>193654</v>
      </c>
      <c r="D766" s="1" t="s">
        <v>2073</v>
      </c>
      <c r="E766" s="1" t="s">
        <v>2074</v>
      </c>
      <c r="F766" s="1" t="s">
        <v>1877</v>
      </c>
      <c r="G766" s="1" t="s">
        <v>1878</v>
      </c>
      <c r="H766" s="1" t="s">
        <v>2075</v>
      </c>
      <c r="I766" s="1" t="s">
        <v>538</v>
      </c>
      <c r="J766" s="1" t="s">
        <v>1797</v>
      </c>
      <c r="K766" s="8" t="s">
        <v>2076</v>
      </c>
      <c r="L766" s="1">
        <v>-73.994636</v>
      </c>
      <c r="M766" s="1">
        <v>40.735275000000001</v>
      </c>
      <c r="N766" s="1">
        <v>-73.961884999999995</v>
      </c>
      <c r="O766" s="1">
        <v>40.808285999999903</v>
      </c>
      <c r="P766" s="1">
        <v>47276</v>
      </c>
      <c r="Q766" s="1">
        <v>69475</v>
      </c>
      <c r="R766" s="1">
        <v>69475</v>
      </c>
      <c r="S766" s="1">
        <v>65375</v>
      </c>
      <c r="T766" s="1">
        <v>65375</v>
      </c>
      <c r="U766" s="1">
        <v>49825</v>
      </c>
      <c r="V766" s="1">
        <v>49825</v>
      </c>
      <c r="W766" s="1">
        <v>2</v>
      </c>
      <c r="X766" s="1">
        <v>2</v>
      </c>
      <c r="Y766" s="1">
        <v>2</v>
      </c>
      <c r="Z766" s="1">
        <v>2</v>
      </c>
      <c r="AA766" s="1">
        <v>2</v>
      </c>
      <c r="AB766" s="1">
        <v>60</v>
      </c>
      <c r="AC766" s="1">
        <v>7106</v>
      </c>
      <c r="AD766" s="1" t="s">
        <v>123</v>
      </c>
      <c r="AE766" s="1" t="b">
        <v>0</v>
      </c>
      <c r="AF766" s="1" t="s">
        <v>2077</v>
      </c>
      <c r="AG766" s="1" t="s">
        <v>2083</v>
      </c>
      <c r="AH766" s="1" t="s">
        <v>159</v>
      </c>
      <c r="AI766" s="1" t="s">
        <v>2086</v>
      </c>
      <c r="AJ766" s="1" t="s">
        <v>78</v>
      </c>
      <c r="AK766" s="1" t="s">
        <v>79</v>
      </c>
      <c r="AL766" s="1" t="s">
        <v>206</v>
      </c>
      <c r="AM766" s="1" t="s">
        <v>100</v>
      </c>
      <c r="AN766" s="1" t="b">
        <v>0</v>
      </c>
      <c r="AO766" s="10" t="s">
        <v>2087</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0</v>
      </c>
      <c r="BG766" s="1">
        <v>0</v>
      </c>
      <c r="BH766" s="1" t="b">
        <v>0</v>
      </c>
      <c r="BI766" s="1" t="b">
        <v>0</v>
      </c>
      <c r="BJ766" s="1">
        <v>6</v>
      </c>
      <c r="BK766" s="1" t="s">
        <v>78</v>
      </c>
      <c r="BL766" s="1">
        <v>295</v>
      </c>
      <c r="BM766" s="1">
        <v>295</v>
      </c>
      <c r="BN766" s="1">
        <v>0</v>
      </c>
      <c r="BO766" s="1" t="b">
        <v>0</v>
      </c>
    </row>
    <row r="767" spans="1:67" ht="15.75" customHeight="1">
      <c r="A767" s="1">
        <v>765</v>
      </c>
      <c r="B767" s="1">
        <v>64</v>
      </c>
      <c r="C767" s="1">
        <v>201283</v>
      </c>
      <c r="D767" s="1" t="s">
        <v>2088</v>
      </c>
      <c r="E767" s="1" t="s">
        <v>2089</v>
      </c>
      <c r="F767" s="1" t="s">
        <v>2090</v>
      </c>
      <c r="G767" s="1" t="s">
        <v>2091</v>
      </c>
      <c r="H767" s="1">
        <v>43950</v>
      </c>
      <c r="I767" s="1" t="s">
        <v>834</v>
      </c>
      <c r="J767" s="1" t="s">
        <v>885</v>
      </c>
      <c r="K767" s="8" t="s">
        <v>2092</v>
      </c>
      <c r="L767" s="1">
        <v>-80.964900999999998</v>
      </c>
      <c r="M767" s="1">
        <v>40.076949999999997</v>
      </c>
      <c r="N767" s="1">
        <v>-80.964900999999998</v>
      </c>
      <c r="O767" s="1">
        <v>40.076949999999997</v>
      </c>
      <c r="P767" s="1">
        <v>3541</v>
      </c>
      <c r="Q767" s="9" t="s">
        <v>244</v>
      </c>
      <c r="R767" s="9" t="s">
        <v>244</v>
      </c>
      <c r="S767" s="1">
        <v>11059</v>
      </c>
      <c r="T767" s="1">
        <v>13538</v>
      </c>
      <c r="U767" s="1">
        <v>7915</v>
      </c>
      <c r="V767" s="1">
        <v>10394</v>
      </c>
      <c r="W767" s="1">
        <v>2</v>
      </c>
      <c r="X767" s="1">
        <v>2</v>
      </c>
      <c r="Y767" s="1">
        <v>3</v>
      </c>
      <c r="Z767" s="1">
        <v>4</v>
      </c>
      <c r="AA767" s="1">
        <v>1</v>
      </c>
      <c r="AB767" s="9">
        <v>84</v>
      </c>
      <c r="AC767" s="1">
        <v>1202</v>
      </c>
      <c r="AD767" s="1" t="s">
        <v>73</v>
      </c>
      <c r="AE767" s="1" t="b">
        <v>0</v>
      </c>
      <c r="AF767" s="9" t="s">
        <v>244</v>
      </c>
      <c r="AG767" s="1" t="s">
        <v>2093</v>
      </c>
      <c r="AH767" s="1" t="s">
        <v>320</v>
      </c>
      <c r="AI767" s="1" t="s">
        <v>2094</v>
      </c>
      <c r="AJ767" s="1" t="s">
        <v>224</v>
      </c>
      <c r="AK767" s="1" t="s">
        <v>250</v>
      </c>
      <c r="AL767" s="1" t="s">
        <v>110</v>
      </c>
      <c r="AM767" s="1" t="s">
        <v>100</v>
      </c>
      <c r="AN767" s="1" t="b">
        <v>0</v>
      </c>
      <c r="AO767" s="10" t="s">
        <v>2095</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t="b">
        <v>0</v>
      </c>
      <c r="BI767" s="1" t="b">
        <v>0</v>
      </c>
      <c r="BJ767" s="1">
        <v>1</v>
      </c>
      <c r="BK767" s="1" t="s">
        <v>117</v>
      </c>
      <c r="BL767" s="1">
        <v>253</v>
      </c>
      <c r="BM767" s="1">
        <v>253</v>
      </c>
      <c r="BN767" s="1">
        <v>0</v>
      </c>
      <c r="BO767" s="1" t="b">
        <v>0</v>
      </c>
    </row>
    <row r="768" spans="1:67" ht="15.75" customHeight="1">
      <c r="A768" s="1">
        <v>766</v>
      </c>
      <c r="B768" s="1">
        <v>84</v>
      </c>
      <c r="C768" s="1">
        <v>201441</v>
      </c>
      <c r="D768" s="1" t="s">
        <v>2096</v>
      </c>
      <c r="E768" s="1" t="s">
        <v>2097</v>
      </c>
      <c r="F768" s="1" t="s">
        <v>2098</v>
      </c>
      <c r="G768" s="1" t="s">
        <v>2091</v>
      </c>
      <c r="H768" s="1">
        <v>43403</v>
      </c>
      <c r="I768" s="1" t="s">
        <v>834</v>
      </c>
      <c r="J768" s="1" t="s">
        <v>885</v>
      </c>
      <c r="K768" s="8" t="s">
        <v>2099</v>
      </c>
      <c r="L768" s="1">
        <v>-83.640895999999998</v>
      </c>
      <c r="M768" s="1">
        <v>41.375512999999998</v>
      </c>
      <c r="N768" s="1">
        <v>-83.640895999999998</v>
      </c>
      <c r="O768" s="1">
        <v>41.375512999999998</v>
      </c>
      <c r="P768" s="1">
        <v>11057</v>
      </c>
      <c r="Q768" s="1">
        <v>24569</v>
      </c>
      <c r="R768" s="1">
        <v>32105</v>
      </c>
      <c r="S768" s="1">
        <v>24435</v>
      </c>
      <c r="T768" s="1">
        <v>31971</v>
      </c>
      <c r="U768" s="1">
        <v>16561</v>
      </c>
      <c r="V768" s="1">
        <v>24097</v>
      </c>
      <c r="W768" s="1">
        <v>2</v>
      </c>
      <c r="X768" s="1">
        <v>2</v>
      </c>
      <c r="Y768" s="1">
        <v>3</v>
      </c>
      <c r="Z768" s="1">
        <v>1</v>
      </c>
      <c r="AA768" s="1">
        <v>1</v>
      </c>
      <c r="AB768" s="1">
        <v>76</v>
      </c>
      <c r="AC768" s="1">
        <v>14852</v>
      </c>
      <c r="AD768" s="1" t="s">
        <v>73</v>
      </c>
      <c r="AE768" s="1" t="b">
        <v>0</v>
      </c>
      <c r="AF768" s="1" t="s">
        <v>2100</v>
      </c>
      <c r="AG768" s="1" t="s">
        <v>89</v>
      </c>
      <c r="AH768" s="1" t="s">
        <v>550</v>
      </c>
      <c r="AI768" s="1" t="s">
        <v>172</v>
      </c>
      <c r="AJ768" s="1" t="s">
        <v>89</v>
      </c>
      <c r="AK768" s="1" t="s">
        <v>79</v>
      </c>
      <c r="AL768" s="1" t="s">
        <v>36</v>
      </c>
      <c r="AM768" s="1" t="s">
        <v>92</v>
      </c>
      <c r="AN768" s="1" t="b">
        <v>0</v>
      </c>
      <c r="AO768" s="10" t="s">
        <v>2101</v>
      </c>
      <c r="AP768" s="1">
        <v>0</v>
      </c>
      <c r="AQ768" s="1">
        <v>0</v>
      </c>
      <c r="AR768" s="1">
        <v>0</v>
      </c>
      <c r="AS768" s="1">
        <v>0</v>
      </c>
      <c r="AT768" s="1">
        <v>0</v>
      </c>
      <c r="AU768" s="1">
        <v>0</v>
      </c>
      <c r="AV768" s="1">
        <v>0</v>
      </c>
      <c r="AW768" s="1">
        <v>0</v>
      </c>
      <c r="AX768" s="1">
        <v>0</v>
      </c>
      <c r="AY768" s="1">
        <v>0</v>
      </c>
      <c r="AZ768" s="1">
        <v>0</v>
      </c>
      <c r="BA768" s="1">
        <v>0</v>
      </c>
      <c r="BB768" s="1">
        <v>0</v>
      </c>
      <c r="BC768" s="1">
        <v>0</v>
      </c>
      <c r="BD768" s="1">
        <v>0</v>
      </c>
      <c r="BE768" s="1">
        <v>0</v>
      </c>
      <c r="BF768" s="1">
        <v>0</v>
      </c>
      <c r="BG768" s="1">
        <v>0</v>
      </c>
      <c r="BH768" s="1" t="b">
        <v>1</v>
      </c>
      <c r="BI768" s="1" t="b">
        <v>1</v>
      </c>
      <c r="BJ768" s="1">
        <v>5</v>
      </c>
      <c r="BK768" s="1" t="s">
        <v>89</v>
      </c>
      <c r="BL768" s="1">
        <v>253</v>
      </c>
      <c r="BM768" s="1">
        <v>253</v>
      </c>
      <c r="BN768" s="1">
        <v>0</v>
      </c>
      <c r="BO768" s="1" t="b">
        <v>0</v>
      </c>
    </row>
    <row r="769" spans="1:67" ht="15.75" customHeight="1">
      <c r="A769" s="1">
        <v>767</v>
      </c>
      <c r="B769" s="1">
        <v>85</v>
      </c>
      <c r="C769" s="1">
        <v>201441</v>
      </c>
      <c r="D769" s="1" t="s">
        <v>2096</v>
      </c>
      <c r="E769" s="1" t="s">
        <v>2097</v>
      </c>
      <c r="F769" s="1" t="s">
        <v>2098</v>
      </c>
      <c r="G769" s="1" t="s">
        <v>2091</v>
      </c>
      <c r="H769" s="1">
        <v>43403</v>
      </c>
      <c r="I769" s="1" t="s">
        <v>834</v>
      </c>
      <c r="J769" s="1" t="s">
        <v>885</v>
      </c>
      <c r="K769" s="8" t="s">
        <v>2099</v>
      </c>
      <c r="L769" s="1">
        <v>-83.640895999999998</v>
      </c>
      <c r="M769" s="1">
        <v>41.375512999999998</v>
      </c>
      <c r="N769" s="1">
        <v>-83.640895999999998</v>
      </c>
      <c r="O769" s="1">
        <v>41.375512999999998</v>
      </c>
      <c r="P769" s="1">
        <v>11057</v>
      </c>
      <c r="Q769" s="1">
        <v>24569</v>
      </c>
      <c r="R769" s="1">
        <v>32105</v>
      </c>
      <c r="S769" s="1">
        <v>24435</v>
      </c>
      <c r="T769" s="1">
        <v>31971</v>
      </c>
      <c r="U769" s="1">
        <v>16561</v>
      </c>
      <c r="V769" s="1">
        <v>24097</v>
      </c>
      <c r="W769" s="1">
        <v>2</v>
      </c>
      <c r="X769" s="1">
        <v>2</v>
      </c>
      <c r="Y769" s="1">
        <v>3</v>
      </c>
      <c r="Z769" s="1">
        <v>1</v>
      </c>
      <c r="AA769" s="1">
        <v>1</v>
      </c>
      <c r="AB769" s="1">
        <v>76</v>
      </c>
      <c r="AC769" s="1">
        <v>14852</v>
      </c>
      <c r="AD769" s="1" t="s">
        <v>73</v>
      </c>
      <c r="AE769" s="1" t="b">
        <v>0</v>
      </c>
      <c r="AF769" s="1" t="s">
        <v>2100</v>
      </c>
      <c r="AG769" s="1" t="s">
        <v>2102</v>
      </c>
      <c r="AH769" s="1" t="s">
        <v>550</v>
      </c>
      <c r="AI769" s="1" t="s">
        <v>2103</v>
      </c>
      <c r="AJ769" s="1" t="s">
        <v>135</v>
      </c>
      <c r="AK769" s="1" t="s">
        <v>79</v>
      </c>
      <c r="AL769" s="1" t="s">
        <v>206</v>
      </c>
      <c r="AM769" s="1" t="s">
        <v>100</v>
      </c>
      <c r="AN769" s="1" t="b">
        <v>0</v>
      </c>
      <c r="AO769" s="10" t="s">
        <v>2104</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t="b">
        <v>0</v>
      </c>
      <c r="BI769" s="1" t="b">
        <v>1</v>
      </c>
      <c r="BJ769" s="1">
        <v>5</v>
      </c>
      <c r="BK769" s="1" t="s">
        <v>117</v>
      </c>
      <c r="BL769" s="1">
        <v>253</v>
      </c>
      <c r="BM769" s="1">
        <v>253</v>
      </c>
      <c r="BN769" s="1">
        <v>0</v>
      </c>
      <c r="BO769" s="1" t="b">
        <v>0</v>
      </c>
    </row>
    <row r="770" spans="1:67" ht="15.75" customHeight="1">
      <c r="A770" s="1">
        <v>768</v>
      </c>
      <c r="B770" s="1">
        <v>86</v>
      </c>
      <c r="C770" s="1">
        <v>201441</v>
      </c>
      <c r="D770" s="1" t="s">
        <v>2096</v>
      </c>
      <c r="E770" s="1" t="s">
        <v>2097</v>
      </c>
      <c r="F770" s="1" t="s">
        <v>2098</v>
      </c>
      <c r="G770" s="1" t="s">
        <v>2091</v>
      </c>
      <c r="H770" s="1">
        <v>43403</v>
      </c>
      <c r="I770" s="1" t="s">
        <v>834</v>
      </c>
      <c r="J770" s="1" t="s">
        <v>885</v>
      </c>
      <c r="K770" s="8" t="s">
        <v>2099</v>
      </c>
      <c r="L770" s="1">
        <v>-83.640895999999998</v>
      </c>
      <c r="M770" s="1">
        <v>41.375512999999998</v>
      </c>
      <c r="N770" s="1">
        <v>-83.640895999999998</v>
      </c>
      <c r="O770" s="1">
        <v>41.375512999999998</v>
      </c>
      <c r="P770" s="1">
        <v>11057</v>
      </c>
      <c r="Q770" s="1">
        <v>24569</v>
      </c>
      <c r="R770" s="1">
        <v>32105</v>
      </c>
      <c r="S770" s="1">
        <v>24435</v>
      </c>
      <c r="T770" s="1">
        <v>31971</v>
      </c>
      <c r="U770" s="1">
        <v>16561</v>
      </c>
      <c r="V770" s="1">
        <v>24097</v>
      </c>
      <c r="W770" s="1">
        <v>2</v>
      </c>
      <c r="X770" s="1">
        <v>2</v>
      </c>
      <c r="Y770" s="1">
        <v>3</v>
      </c>
      <c r="Z770" s="1">
        <v>1</v>
      </c>
      <c r="AA770" s="1">
        <v>1</v>
      </c>
      <c r="AB770" s="1">
        <v>76</v>
      </c>
      <c r="AC770" s="1">
        <v>14852</v>
      </c>
      <c r="AD770" s="1" t="s">
        <v>73</v>
      </c>
      <c r="AE770" s="1" t="b">
        <v>0</v>
      </c>
      <c r="AF770" s="1" t="s">
        <v>2100</v>
      </c>
      <c r="AG770" s="1" t="s">
        <v>89</v>
      </c>
      <c r="AH770" s="1" t="s">
        <v>550</v>
      </c>
      <c r="AI770" s="1" t="s">
        <v>2105</v>
      </c>
      <c r="AJ770" s="1" t="s">
        <v>135</v>
      </c>
      <c r="AK770" s="1" t="s">
        <v>79</v>
      </c>
      <c r="AL770" s="1" t="s">
        <v>36</v>
      </c>
      <c r="AM770" s="1" t="s">
        <v>100</v>
      </c>
      <c r="AN770" s="1" t="b">
        <v>0</v>
      </c>
      <c r="AO770" s="10" t="s">
        <v>2106</v>
      </c>
      <c r="AP770" s="1">
        <v>1</v>
      </c>
      <c r="AQ770" s="1">
        <v>0</v>
      </c>
      <c r="AR770" s="1">
        <v>0</v>
      </c>
      <c r="AS770" s="1">
        <v>0</v>
      </c>
      <c r="AT770" s="1">
        <v>0</v>
      </c>
      <c r="AU770" s="1">
        <v>0</v>
      </c>
      <c r="AV770" s="1">
        <v>0</v>
      </c>
      <c r="AW770" s="1">
        <v>0</v>
      </c>
      <c r="AX770" s="1">
        <v>0</v>
      </c>
      <c r="AY770" s="1">
        <v>0</v>
      </c>
      <c r="AZ770" s="1">
        <v>0</v>
      </c>
      <c r="BA770" s="1">
        <v>1</v>
      </c>
      <c r="BB770" s="1">
        <v>0</v>
      </c>
      <c r="BC770" s="1">
        <v>0</v>
      </c>
      <c r="BD770" s="1">
        <v>0</v>
      </c>
      <c r="BE770" s="1">
        <v>0</v>
      </c>
      <c r="BF770" s="1">
        <v>0</v>
      </c>
      <c r="BG770" s="1">
        <v>0</v>
      </c>
      <c r="BH770" s="1" t="b">
        <v>0</v>
      </c>
      <c r="BI770" s="1" t="b">
        <v>1</v>
      </c>
      <c r="BJ770" s="1">
        <v>5</v>
      </c>
      <c r="BK770" s="1" t="s">
        <v>117</v>
      </c>
      <c r="BL770" s="1">
        <v>253</v>
      </c>
      <c r="BM770" s="1">
        <v>253</v>
      </c>
      <c r="BN770" s="1">
        <v>0</v>
      </c>
      <c r="BO770" s="1" t="b">
        <v>0</v>
      </c>
    </row>
    <row r="771" spans="1:67" ht="15.75" customHeight="1">
      <c r="A771" s="1">
        <v>769</v>
      </c>
      <c r="B771" s="1">
        <v>87</v>
      </c>
      <c r="C771" s="1">
        <v>201441</v>
      </c>
      <c r="D771" s="1" t="s">
        <v>2096</v>
      </c>
      <c r="E771" s="1" t="s">
        <v>2097</v>
      </c>
      <c r="F771" s="1" t="s">
        <v>2098</v>
      </c>
      <c r="G771" s="1" t="s">
        <v>2091</v>
      </c>
      <c r="H771" s="1">
        <v>43403</v>
      </c>
      <c r="I771" s="1" t="s">
        <v>834</v>
      </c>
      <c r="J771" s="1" t="s">
        <v>885</v>
      </c>
      <c r="K771" s="8" t="s">
        <v>2099</v>
      </c>
      <c r="L771" s="1">
        <v>-83.640895999999998</v>
      </c>
      <c r="M771" s="1">
        <v>41.375512999999998</v>
      </c>
      <c r="N771" s="1">
        <v>-83.640895999999998</v>
      </c>
      <c r="O771" s="1">
        <v>41.375512999999998</v>
      </c>
      <c r="P771" s="1">
        <v>11057</v>
      </c>
      <c r="Q771" s="1">
        <v>24569</v>
      </c>
      <c r="R771" s="1">
        <v>32105</v>
      </c>
      <c r="S771" s="1">
        <v>24435</v>
      </c>
      <c r="T771" s="1">
        <v>31971</v>
      </c>
      <c r="U771" s="1">
        <v>16561</v>
      </c>
      <c r="V771" s="1">
        <v>24097</v>
      </c>
      <c r="W771" s="1">
        <v>2</v>
      </c>
      <c r="X771" s="1">
        <v>2</v>
      </c>
      <c r="Y771" s="1">
        <v>3</v>
      </c>
      <c r="Z771" s="1">
        <v>1</v>
      </c>
      <c r="AA771" s="1">
        <v>1</v>
      </c>
      <c r="AB771" s="1">
        <v>76</v>
      </c>
      <c r="AC771" s="1">
        <v>14852</v>
      </c>
      <c r="AD771" s="1" t="s">
        <v>73</v>
      </c>
      <c r="AE771" s="1" t="b">
        <v>0</v>
      </c>
      <c r="AF771" s="1" t="s">
        <v>2107</v>
      </c>
      <c r="AG771" s="1" t="s">
        <v>89</v>
      </c>
      <c r="AH771" s="1" t="s">
        <v>550</v>
      </c>
      <c r="AI771" s="1" t="s">
        <v>2108</v>
      </c>
      <c r="AJ771" s="1" t="s">
        <v>135</v>
      </c>
      <c r="AK771" s="1" t="s">
        <v>179</v>
      </c>
      <c r="AL771" s="1" t="s">
        <v>179</v>
      </c>
      <c r="AM771" s="1" t="s">
        <v>100</v>
      </c>
      <c r="AN771" s="1" t="b">
        <v>0</v>
      </c>
      <c r="AO771" s="10" t="s">
        <v>2109</v>
      </c>
      <c r="AP771" s="1">
        <v>0</v>
      </c>
      <c r="AQ771" s="1">
        <v>0</v>
      </c>
      <c r="AR771" s="1">
        <v>0</v>
      </c>
      <c r="AS771" s="1">
        <v>0</v>
      </c>
      <c r="AT771" s="1">
        <v>0</v>
      </c>
      <c r="AU771" s="1">
        <v>0</v>
      </c>
      <c r="AV771" s="1">
        <v>0</v>
      </c>
      <c r="AW771" s="1">
        <v>0</v>
      </c>
      <c r="AX771" s="1">
        <v>0</v>
      </c>
      <c r="AY771" s="1">
        <v>0</v>
      </c>
      <c r="AZ771" s="1">
        <v>0</v>
      </c>
      <c r="BA771" s="1">
        <v>0</v>
      </c>
      <c r="BB771" s="1">
        <v>0</v>
      </c>
      <c r="BC771" s="1">
        <v>0</v>
      </c>
      <c r="BD771" s="1">
        <v>0</v>
      </c>
      <c r="BE771" s="1">
        <v>0</v>
      </c>
      <c r="BF771" s="1">
        <v>0</v>
      </c>
      <c r="BG771" s="1">
        <v>0</v>
      </c>
      <c r="BH771" s="1" t="b">
        <v>0</v>
      </c>
      <c r="BI771" s="1" t="b">
        <v>1</v>
      </c>
      <c r="BJ771" s="1">
        <v>5</v>
      </c>
      <c r="BK771" s="1" t="s">
        <v>117</v>
      </c>
      <c r="BL771" s="1">
        <v>253</v>
      </c>
      <c r="BM771" s="1">
        <v>253</v>
      </c>
      <c r="BN771" s="1">
        <v>0</v>
      </c>
      <c r="BO771" s="1" t="b">
        <v>0</v>
      </c>
    </row>
    <row r="772" spans="1:67" ht="15.75" customHeight="1">
      <c r="A772" s="1">
        <v>770</v>
      </c>
      <c r="B772" s="1">
        <v>88</v>
      </c>
      <c r="C772" s="1">
        <v>201441</v>
      </c>
      <c r="D772" s="1" t="s">
        <v>2096</v>
      </c>
      <c r="E772" s="1" t="s">
        <v>2097</v>
      </c>
      <c r="F772" s="1" t="s">
        <v>2098</v>
      </c>
      <c r="G772" s="1" t="s">
        <v>2091</v>
      </c>
      <c r="H772" s="1">
        <v>43403</v>
      </c>
      <c r="I772" s="1" t="s">
        <v>834</v>
      </c>
      <c r="J772" s="1" t="s">
        <v>885</v>
      </c>
      <c r="K772" s="8" t="s">
        <v>2099</v>
      </c>
      <c r="L772" s="1">
        <v>-83.640895999999998</v>
      </c>
      <c r="M772" s="1">
        <v>41.375512999999998</v>
      </c>
      <c r="N772" s="1">
        <v>-83.640895999999998</v>
      </c>
      <c r="O772" s="1">
        <v>41.375512999999998</v>
      </c>
      <c r="P772" s="1">
        <v>11057</v>
      </c>
      <c r="Q772" s="1">
        <v>24569</v>
      </c>
      <c r="R772" s="1">
        <v>32105</v>
      </c>
      <c r="S772" s="1">
        <v>24435</v>
      </c>
      <c r="T772" s="1">
        <v>31971</v>
      </c>
      <c r="U772" s="1">
        <v>16561</v>
      </c>
      <c r="V772" s="1">
        <v>24097</v>
      </c>
      <c r="W772" s="1">
        <v>2</v>
      </c>
      <c r="X772" s="1">
        <v>2</v>
      </c>
      <c r="Y772" s="1">
        <v>3</v>
      </c>
      <c r="Z772" s="1">
        <v>1</v>
      </c>
      <c r="AA772" s="1">
        <v>1</v>
      </c>
      <c r="AB772" s="1">
        <v>76</v>
      </c>
      <c r="AC772" s="1">
        <v>14852</v>
      </c>
      <c r="AD772" s="1" t="s">
        <v>73</v>
      </c>
      <c r="AE772" s="1" t="b">
        <v>0</v>
      </c>
      <c r="AF772" s="1" t="s">
        <v>2100</v>
      </c>
      <c r="AG772" s="1" t="s">
        <v>89</v>
      </c>
      <c r="AH772" s="1" t="s">
        <v>550</v>
      </c>
      <c r="AI772" s="1" t="s">
        <v>2110</v>
      </c>
      <c r="AJ772" s="1" t="s">
        <v>89</v>
      </c>
      <c r="AK772" s="1" t="s">
        <v>83</v>
      </c>
      <c r="AL772" s="1" t="s">
        <v>110</v>
      </c>
      <c r="AM772" s="1" t="s">
        <v>100</v>
      </c>
      <c r="AN772" s="1" t="b">
        <v>0</v>
      </c>
      <c r="AO772" s="10" t="s">
        <v>2111</v>
      </c>
      <c r="AP772" s="1">
        <v>0</v>
      </c>
      <c r="AQ772" s="1">
        <v>0</v>
      </c>
      <c r="AR772" s="1">
        <v>0</v>
      </c>
      <c r="AS772" s="1">
        <v>0</v>
      </c>
      <c r="AT772" s="1">
        <v>0</v>
      </c>
      <c r="AU772" s="1">
        <v>0</v>
      </c>
      <c r="AV772" s="1">
        <v>0</v>
      </c>
      <c r="AW772" s="1">
        <v>0</v>
      </c>
      <c r="AX772" s="1">
        <v>0</v>
      </c>
      <c r="AY772" s="1">
        <v>0</v>
      </c>
      <c r="AZ772" s="1">
        <v>0</v>
      </c>
      <c r="BA772" s="1">
        <v>0</v>
      </c>
      <c r="BB772" s="1">
        <v>0</v>
      </c>
      <c r="BC772" s="1">
        <v>0</v>
      </c>
      <c r="BD772" s="1">
        <v>0</v>
      </c>
      <c r="BE772" s="1">
        <v>0</v>
      </c>
      <c r="BF772" s="1">
        <v>0</v>
      </c>
      <c r="BG772" s="1">
        <v>0</v>
      </c>
      <c r="BH772" s="1" t="b">
        <v>0</v>
      </c>
      <c r="BI772" s="1" t="b">
        <v>1</v>
      </c>
      <c r="BJ772" s="1">
        <v>5</v>
      </c>
      <c r="BK772" s="1" t="s">
        <v>89</v>
      </c>
      <c r="BL772" s="1">
        <v>253</v>
      </c>
      <c r="BM772" s="1">
        <v>253</v>
      </c>
      <c r="BN772" s="1">
        <v>0</v>
      </c>
      <c r="BO772" s="1" t="b">
        <v>0</v>
      </c>
    </row>
    <row r="773" spans="1:67" ht="15.75" customHeight="1">
      <c r="A773" s="1">
        <v>771</v>
      </c>
      <c r="B773" s="1">
        <v>150</v>
      </c>
      <c r="C773" s="1">
        <v>202134</v>
      </c>
      <c r="D773" s="1" t="s">
        <v>2112</v>
      </c>
      <c r="E773" s="1" t="s">
        <v>2113</v>
      </c>
      <c r="F773" s="1" t="s">
        <v>2114</v>
      </c>
      <c r="G773" s="1" t="s">
        <v>2091</v>
      </c>
      <c r="H773" s="1" t="s">
        <v>2115</v>
      </c>
      <c r="I773" s="1" t="s">
        <v>834</v>
      </c>
      <c r="J773" s="1" t="s">
        <v>885</v>
      </c>
      <c r="K773" s="8" t="s">
        <v>2116</v>
      </c>
      <c r="L773" s="1">
        <v>-81.673051999999998</v>
      </c>
      <c r="M773" s="1">
        <v>41.502918000000001</v>
      </c>
      <c r="N773" s="1">
        <v>-81.673051999999998</v>
      </c>
      <c r="O773" s="1">
        <v>41.502918000000001</v>
      </c>
      <c r="P773" s="1">
        <v>9778</v>
      </c>
      <c r="Q773" s="1">
        <v>26774</v>
      </c>
      <c r="R773" s="1">
        <v>30825</v>
      </c>
      <c r="S773" s="1">
        <v>26774</v>
      </c>
      <c r="T773" s="1">
        <v>30825</v>
      </c>
      <c r="U773" s="1">
        <v>14274</v>
      </c>
      <c r="V773" s="1">
        <v>18325</v>
      </c>
      <c r="W773" s="1">
        <v>2</v>
      </c>
      <c r="X773" s="1">
        <v>2</v>
      </c>
      <c r="Y773" s="1">
        <v>3</v>
      </c>
      <c r="Z773" s="1">
        <v>1</v>
      </c>
      <c r="AA773" s="1">
        <v>1</v>
      </c>
      <c r="AB773" s="1">
        <v>87</v>
      </c>
      <c r="AC773" s="1">
        <v>12352</v>
      </c>
      <c r="AD773" s="1" t="s">
        <v>73</v>
      </c>
      <c r="AE773" s="1" t="b">
        <v>0</v>
      </c>
      <c r="AF773" s="1" t="s">
        <v>2117</v>
      </c>
      <c r="AG773" s="9" t="s">
        <v>1634</v>
      </c>
      <c r="AH773" s="1" t="s">
        <v>204</v>
      </c>
      <c r="AI773" s="1" t="s">
        <v>2118</v>
      </c>
      <c r="AJ773" s="1" t="s">
        <v>78</v>
      </c>
      <c r="AK773" s="1" t="s">
        <v>79</v>
      </c>
      <c r="AL773" s="1" t="s">
        <v>36</v>
      </c>
      <c r="AM773" s="1" t="s">
        <v>80</v>
      </c>
      <c r="AN773" s="1" t="b">
        <v>0</v>
      </c>
      <c r="AO773" s="10" t="s">
        <v>2119</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t="b">
        <v>1</v>
      </c>
      <c r="BI773" s="1" t="b">
        <v>1</v>
      </c>
      <c r="BJ773" s="1">
        <v>3</v>
      </c>
      <c r="BK773" s="1" t="s">
        <v>78</v>
      </c>
      <c r="BL773" s="1">
        <v>253</v>
      </c>
      <c r="BM773" s="1">
        <v>253</v>
      </c>
      <c r="BN773" s="1">
        <v>0</v>
      </c>
      <c r="BO773" s="1" t="b">
        <v>0</v>
      </c>
    </row>
    <row r="774" spans="1:67" ht="15.75" customHeight="1">
      <c r="A774" s="1">
        <v>772</v>
      </c>
      <c r="B774" s="1">
        <v>151</v>
      </c>
      <c r="C774" s="1">
        <v>202134</v>
      </c>
      <c r="D774" s="1" t="s">
        <v>2112</v>
      </c>
      <c r="E774" s="1" t="s">
        <v>2113</v>
      </c>
      <c r="F774" s="1" t="s">
        <v>2114</v>
      </c>
      <c r="G774" s="1" t="s">
        <v>2091</v>
      </c>
      <c r="H774" s="1" t="s">
        <v>2115</v>
      </c>
      <c r="I774" s="1" t="s">
        <v>834</v>
      </c>
      <c r="J774" s="1" t="s">
        <v>885</v>
      </c>
      <c r="K774" s="8" t="s">
        <v>2116</v>
      </c>
      <c r="L774" s="1">
        <v>-81.673051999999998</v>
      </c>
      <c r="M774" s="1">
        <v>41.502918000000001</v>
      </c>
      <c r="N774" s="1">
        <v>-81.673051999999998</v>
      </c>
      <c r="O774" s="1">
        <v>41.502918000000001</v>
      </c>
      <c r="P774" s="1">
        <v>9778</v>
      </c>
      <c r="Q774" s="1">
        <v>26774</v>
      </c>
      <c r="R774" s="1">
        <v>30825</v>
      </c>
      <c r="S774" s="1">
        <v>26774</v>
      </c>
      <c r="T774" s="1">
        <v>30825</v>
      </c>
      <c r="U774" s="1">
        <v>14274</v>
      </c>
      <c r="V774" s="1">
        <v>18325</v>
      </c>
      <c r="W774" s="1">
        <v>2</v>
      </c>
      <c r="X774" s="1">
        <v>2</v>
      </c>
      <c r="Y774" s="1">
        <v>3</v>
      </c>
      <c r="Z774" s="1">
        <v>1</v>
      </c>
      <c r="AA774" s="1">
        <v>1</v>
      </c>
      <c r="AB774" s="1">
        <v>87</v>
      </c>
      <c r="AC774" s="1">
        <v>12352</v>
      </c>
      <c r="AD774" s="1" t="s">
        <v>73</v>
      </c>
      <c r="AE774" s="1" t="b">
        <v>0</v>
      </c>
      <c r="AF774" s="1" t="s">
        <v>2117</v>
      </c>
      <c r="AG774" s="9" t="s">
        <v>1634</v>
      </c>
      <c r="AH774" s="1" t="s">
        <v>204</v>
      </c>
      <c r="AI774" s="1" t="s">
        <v>1142</v>
      </c>
      <c r="AJ774" s="1" t="s">
        <v>78</v>
      </c>
      <c r="AK774" s="1" t="s">
        <v>79</v>
      </c>
      <c r="AL774" s="1" t="s">
        <v>206</v>
      </c>
      <c r="AM774" s="1" t="s">
        <v>100</v>
      </c>
      <c r="AN774" s="1" t="b">
        <v>0</v>
      </c>
      <c r="AO774" s="10" t="s">
        <v>2120</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0</v>
      </c>
      <c r="BF774" s="1">
        <v>0</v>
      </c>
      <c r="BG774" s="1">
        <v>0</v>
      </c>
      <c r="BH774" s="1" t="b">
        <v>0</v>
      </c>
      <c r="BI774" s="1" t="b">
        <v>1</v>
      </c>
      <c r="BJ774" s="1">
        <v>3</v>
      </c>
      <c r="BK774" s="1" t="s">
        <v>78</v>
      </c>
      <c r="BL774" s="1">
        <v>253</v>
      </c>
      <c r="BM774" s="1">
        <v>253</v>
      </c>
      <c r="BN774" s="1">
        <v>0</v>
      </c>
      <c r="BO774" s="1" t="b">
        <v>0</v>
      </c>
    </row>
    <row r="775" spans="1:67" ht="15.75" customHeight="1">
      <c r="A775" s="1">
        <v>773</v>
      </c>
      <c r="B775" s="1">
        <v>152</v>
      </c>
      <c r="C775" s="1">
        <v>202134</v>
      </c>
      <c r="D775" s="1" t="s">
        <v>2112</v>
      </c>
      <c r="E775" s="1" t="s">
        <v>2113</v>
      </c>
      <c r="F775" s="1" t="s">
        <v>2114</v>
      </c>
      <c r="G775" s="1" t="s">
        <v>2091</v>
      </c>
      <c r="H775" s="1" t="s">
        <v>2115</v>
      </c>
      <c r="I775" s="1" t="s">
        <v>834</v>
      </c>
      <c r="J775" s="1" t="s">
        <v>885</v>
      </c>
      <c r="K775" s="8" t="s">
        <v>2116</v>
      </c>
      <c r="L775" s="1">
        <v>-81.673051999999998</v>
      </c>
      <c r="M775" s="1">
        <v>41.502918000000001</v>
      </c>
      <c r="N775" s="1">
        <v>-81.673051999999998</v>
      </c>
      <c r="O775" s="1">
        <v>41.502918000000001</v>
      </c>
      <c r="P775" s="1">
        <v>9778</v>
      </c>
      <c r="Q775" s="1">
        <v>26774</v>
      </c>
      <c r="R775" s="1">
        <v>30825</v>
      </c>
      <c r="S775" s="1">
        <v>26774</v>
      </c>
      <c r="T775" s="1">
        <v>30825</v>
      </c>
      <c r="U775" s="1">
        <v>14274</v>
      </c>
      <c r="V775" s="1">
        <v>18325</v>
      </c>
      <c r="W775" s="1">
        <v>2</v>
      </c>
      <c r="X775" s="1">
        <v>2</v>
      </c>
      <c r="Y775" s="1">
        <v>3</v>
      </c>
      <c r="Z775" s="1">
        <v>1</v>
      </c>
      <c r="AA775" s="1">
        <v>1</v>
      </c>
      <c r="AB775" s="1">
        <v>87</v>
      </c>
      <c r="AC775" s="1">
        <v>12352</v>
      </c>
      <c r="AD775" s="1" t="s">
        <v>73</v>
      </c>
      <c r="AE775" s="1" t="b">
        <v>0</v>
      </c>
      <c r="AF775" s="1" t="s">
        <v>2117</v>
      </c>
      <c r="AG775" s="9" t="s">
        <v>1634</v>
      </c>
      <c r="AH775" s="1" t="s">
        <v>204</v>
      </c>
      <c r="AI775" s="1" t="s">
        <v>424</v>
      </c>
      <c r="AJ775" s="1" t="s">
        <v>78</v>
      </c>
      <c r="AK775" s="1" t="s">
        <v>83</v>
      </c>
      <c r="AL775" s="1" t="s">
        <v>115</v>
      </c>
      <c r="AM775" s="1" t="s">
        <v>100</v>
      </c>
      <c r="AN775" s="1" t="b">
        <v>0</v>
      </c>
      <c r="AO775" s="10" t="s">
        <v>2121</v>
      </c>
      <c r="AP775" s="1">
        <v>0</v>
      </c>
      <c r="AQ775" s="1">
        <v>0</v>
      </c>
      <c r="AR775" s="1">
        <v>0</v>
      </c>
      <c r="AS775" s="1">
        <v>0</v>
      </c>
      <c r="AT775" s="1">
        <v>0</v>
      </c>
      <c r="AU775" s="1">
        <v>0</v>
      </c>
      <c r="AV775" s="1">
        <v>0</v>
      </c>
      <c r="AW775" s="1">
        <v>0</v>
      </c>
      <c r="AX775" s="1">
        <v>0</v>
      </c>
      <c r="AY775" s="1">
        <v>0</v>
      </c>
      <c r="AZ775" s="1">
        <v>0</v>
      </c>
      <c r="BA775" s="1">
        <v>0</v>
      </c>
      <c r="BB775" s="1">
        <v>0</v>
      </c>
      <c r="BC775" s="1">
        <v>0</v>
      </c>
      <c r="BD775" s="1">
        <v>0</v>
      </c>
      <c r="BE775" s="1">
        <v>0</v>
      </c>
      <c r="BF775" s="1">
        <v>0</v>
      </c>
      <c r="BG775" s="1">
        <v>0</v>
      </c>
      <c r="BH775" s="1" t="b">
        <v>0</v>
      </c>
      <c r="BI775" s="1" t="b">
        <v>1</v>
      </c>
      <c r="BJ775" s="1">
        <v>3</v>
      </c>
      <c r="BK775" s="1" t="s">
        <v>78</v>
      </c>
      <c r="BL775" s="1">
        <v>253</v>
      </c>
      <c r="BM775" s="1">
        <v>253</v>
      </c>
      <c r="BN775" s="1">
        <v>0</v>
      </c>
      <c r="BO775" s="1" t="b">
        <v>0</v>
      </c>
    </row>
    <row r="776" spans="1:67" ht="15.75" customHeight="1">
      <c r="A776" s="1">
        <v>774</v>
      </c>
      <c r="B776" s="1">
        <v>328</v>
      </c>
      <c r="C776" s="1">
        <v>203517</v>
      </c>
      <c r="D776" s="1" t="s">
        <v>2122</v>
      </c>
      <c r="E776" s="1" t="s">
        <v>2123</v>
      </c>
      <c r="F776" s="1" t="s">
        <v>2124</v>
      </c>
      <c r="G776" s="1" t="s">
        <v>2091</v>
      </c>
      <c r="H776" s="1" t="s">
        <v>2125</v>
      </c>
      <c r="I776" s="1" t="s">
        <v>834</v>
      </c>
      <c r="J776" s="1" t="s">
        <v>885</v>
      </c>
      <c r="K776" s="8" t="s">
        <v>2126</v>
      </c>
      <c r="L776" s="1">
        <v>-81.342532999999904</v>
      </c>
      <c r="M776" s="1">
        <v>41.146653000000001</v>
      </c>
      <c r="N776" s="1">
        <v>-81.342532999999904</v>
      </c>
      <c r="O776" s="1">
        <v>41.146653000000001</v>
      </c>
      <c r="P776" s="1">
        <v>10012</v>
      </c>
      <c r="Q776" s="1">
        <v>25514</v>
      </c>
      <c r="R776" s="1">
        <v>34046</v>
      </c>
      <c r="S776" s="1">
        <v>25514</v>
      </c>
      <c r="T776" s="1">
        <v>34046</v>
      </c>
      <c r="U776" s="1">
        <v>15688</v>
      </c>
      <c r="V776" s="1">
        <v>24220</v>
      </c>
      <c r="W776" s="1">
        <v>2</v>
      </c>
      <c r="X776" s="1">
        <v>2</v>
      </c>
      <c r="Y776" s="1">
        <v>3</v>
      </c>
      <c r="Z776" s="1">
        <v>1</v>
      </c>
      <c r="AA776" s="1">
        <v>1</v>
      </c>
      <c r="AB776" s="1">
        <v>85</v>
      </c>
      <c r="AC776" s="1">
        <v>23684</v>
      </c>
      <c r="AD776" s="1" t="s">
        <v>73</v>
      </c>
      <c r="AE776" s="1" t="b">
        <v>0</v>
      </c>
      <c r="AF776" s="1" t="s">
        <v>2127</v>
      </c>
      <c r="AG776" s="9" t="s">
        <v>244</v>
      </c>
      <c r="AH776" s="1" t="s">
        <v>90</v>
      </c>
      <c r="AI776" s="1" t="s">
        <v>451</v>
      </c>
      <c r="AJ776" s="1" t="s">
        <v>89</v>
      </c>
      <c r="AK776" s="1" t="s">
        <v>83</v>
      </c>
      <c r="AL776" s="12" t="s">
        <v>110</v>
      </c>
      <c r="AM776" s="1" t="s">
        <v>100</v>
      </c>
      <c r="AN776" s="1" t="b">
        <v>0</v>
      </c>
      <c r="AO776" s="10" t="s">
        <v>2128</v>
      </c>
      <c r="AP776" s="1">
        <v>0</v>
      </c>
      <c r="AQ776" s="1">
        <v>1</v>
      </c>
      <c r="AR776" s="1">
        <v>0</v>
      </c>
      <c r="AS776" s="1">
        <v>0</v>
      </c>
      <c r="AT776" s="1">
        <v>0</v>
      </c>
      <c r="AU776" s="1">
        <v>0</v>
      </c>
      <c r="AV776" s="1">
        <v>0</v>
      </c>
      <c r="AW776" s="1">
        <v>0</v>
      </c>
      <c r="AX776" s="1">
        <v>0</v>
      </c>
      <c r="AY776" s="1">
        <v>0</v>
      </c>
      <c r="AZ776" s="1">
        <v>0</v>
      </c>
      <c r="BA776" s="1">
        <v>1</v>
      </c>
      <c r="BB776" s="1">
        <v>0</v>
      </c>
      <c r="BC776" s="1">
        <v>0</v>
      </c>
      <c r="BD776" s="1">
        <v>0</v>
      </c>
      <c r="BE776" s="1">
        <v>0</v>
      </c>
      <c r="BF776" s="1">
        <v>0</v>
      </c>
      <c r="BG776" s="1">
        <v>0</v>
      </c>
      <c r="BH776" s="1" t="b">
        <v>0</v>
      </c>
      <c r="BI776" s="1" t="b">
        <v>1</v>
      </c>
      <c r="BJ776" s="1">
        <v>10</v>
      </c>
      <c r="BK776" s="1" t="s">
        <v>89</v>
      </c>
      <c r="BL776" s="1">
        <v>253</v>
      </c>
      <c r="BM776" s="1">
        <v>253</v>
      </c>
      <c r="BN776" s="1">
        <v>0</v>
      </c>
      <c r="BO776" s="1" t="b">
        <v>0</v>
      </c>
    </row>
    <row r="777" spans="1:67" ht="15.75" customHeight="1">
      <c r="A777" s="1">
        <v>775</v>
      </c>
      <c r="B777" s="1">
        <v>329</v>
      </c>
      <c r="C777" s="1">
        <v>203517</v>
      </c>
      <c r="D777" s="1" t="s">
        <v>2122</v>
      </c>
      <c r="E777" s="1" t="s">
        <v>2123</v>
      </c>
      <c r="F777" s="1" t="s">
        <v>2124</v>
      </c>
      <c r="G777" s="1" t="s">
        <v>2091</v>
      </c>
      <c r="H777" s="1" t="s">
        <v>2125</v>
      </c>
      <c r="I777" s="1" t="s">
        <v>834</v>
      </c>
      <c r="J777" s="1" t="s">
        <v>885</v>
      </c>
      <c r="K777" s="8" t="s">
        <v>2126</v>
      </c>
      <c r="L777" s="1">
        <v>-81.342532999999904</v>
      </c>
      <c r="M777" s="1">
        <v>41.146653000000001</v>
      </c>
      <c r="N777" s="1">
        <v>-81.342532999999904</v>
      </c>
      <c r="O777" s="1">
        <v>41.146653000000001</v>
      </c>
      <c r="P777" s="1">
        <v>10012</v>
      </c>
      <c r="Q777" s="1">
        <v>25514</v>
      </c>
      <c r="R777" s="1">
        <v>34046</v>
      </c>
      <c r="S777" s="1">
        <v>25514</v>
      </c>
      <c r="T777" s="1">
        <v>34046</v>
      </c>
      <c r="U777" s="1">
        <v>15688</v>
      </c>
      <c r="V777" s="1">
        <v>24220</v>
      </c>
      <c r="W777" s="1">
        <v>2</v>
      </c>
      <c r="X777" s="1">
        <v>2</v>
      </c>
      <c r="Y777" s="1">
        <v>3</v>
      </c>
      <c r="Z777" s="1">
        <v>1</v>
      </c>
      <c r="AA777" s="1">
        <v>1</v>
      </c>
      <c r="AB777" s="1">
        <v>85</v>
      </c>
      <c r="AC777" s="1">
        <v>23684</v>
      </c>
      <c r="AD777" s="1" t="s">
        <v>73</v>
      </c>
      <c r="AE777" s="1" t="b">
        <v>0</v>
      </c>
      <c r="AF777" s="1" t="s">
        <v>2127</v>
      </c>
      <c r="AG777" s="9" t="s">
        <v>244</v>
      </c>
      <c r="AH777" s="1" t="s">
        <v>90</v>
      </c>
      <c r="AI777" s="1" t="s">
        <v>172</v>
      </c>
      <c r="AJ777" s="1" t="s">
        <v>89</v>
      </c>
      <c r="AK777" s="1" t="s">
        <v>79</v>
      </c>
      <c r="AL777" s="1" t="s">
        <v>36</v>
      </c>
      <c r="AM777" s="1" t="s">
        <v>92</v>
      </c>
      <c r="AN777" s="1" t="b">
        <v>0</v>
      </c>
      <c r="AO777" s="10" t="s">
        <v>2129</v>
      </c>
      <c r="AP777" s="1">
        <v>0</v>
      </c>
      <c r="AQ777" s="1">
        <v>0</v>
      </c>
      <c r="AR777" s="1">
        <v>1</v>
      </c>
      <c r="AS777" s="1">
        <v>1</v>
      </c>
      <c r="AT777" s="1">
        <v>1</v>
      </c>
      <c r="AU777" s="1">
        <v>0</v>
      </c>
      <c r="AV777" s="1">
        <v>0</v>
      </c>
      <c r="AW777" s="1">
        <v>0</v>
      </c>
      <c r="AX777" s="1">
        <v>0</v>
      </c>
      <c r="AY777" s="1">
        <v>0</v>
      </c>
      <c r="AZ777" s="1">
        <v>0</v>
      </c>
      <c r="BA777" s="1">
        <v>0</v>
      </c>
      <c r="BB777" s="1">
        <v>0</v>
      </c>
      <c r="BC777" s="1">
        <v>1</v>
      </c>
      <c r="BD777" s="1">
        <v>0</v>
      </c>
      <c r="BE777" s="1">
        <v>0</v>
      </c>
      <c r="BF777" s="1">
        <v>0</v>
      </c>
      <c r="BG777" s="1">
        <v>0</v>
      </c>
      <c r="BH777" s="1" t="b">
        <v>1</v>
      </c>
      <c r="BI777" s="1" t="b">
        <v>1</v>
      </c>
      <c r="BJ777" s="1">
        <v>10</v>
      </c>
      <c r="BK777" s="1" t="s">
        <v>89</v>
      </c>
      <c r="BL777" s="1">
        <v>253</v>
      </c>
      <c r="BM777" s="1">
        <v>253</v>
      </c>
      <c r="BN777" s="1">
        <v>2</v>
      </c>
      <c r="BO777" s="1" t="b">
        <v>1</v>
      </c>
    </row>
    <row r="778" spans="1:67" ht="15.75" customHeight="1">
      <c r="A778" s="1">
        <v>776</v>
      </c>
      <c r="B778" s="1">
        <v>330</v>
      </c>
      <c r="C778" s="1">
        <v>203517</v>
      </c>
      <c r="D778" s="1" t="s">
        <v>2122</v>
      </c>
      <c r="E778" s="1" t="s">
        <v>2123</v>
      </c>
      <c r="F778" s="1" t="s">
        <v>2124</v>
      </c>
      <c r="G778" s="1" t="s">
        <v>2091</v>
      </c>
      <c r="H778" s="1" t="s">
        <v>2125</v>
      </c>
      <c r="I778" s="1" t="s">
        <v>834</v>
      </c>
      <c r="J778" s="1" t="s">
        <v>885</v>
      </c>
      <c r="K778" s="8" t="s">
        <v>2126</v>
      </c>
      <c r="L778" s="1">
        <v>-81.342532999999904</v>
      </c>
      <c r="M778" s="1">
        <v>41.146653000000001</v>
      </c>
      <c r="N778" s="1">
        <v>-81.342532999999904</v>
      </c>
      <c r="O778" s="1">
        <v>41.146653000000001</v>
      </c>
      <c r="P778" s="1">
        <v>10012</v>
      </c>
      <c r="Q778" s="1">
        <v>25514</v>
      </c>
      <c r="R778" s="1">
        <v>34046</v>
      </c>
      <c r="S778" s="1">
        <v>25514</v>
      </c>
      <c r="T778" s="1">
        <v>34046</v>
      </c>
      <c r="U778" s="1">
        <v>15688</v>
      </c>
      <c r="V778" s="1">
        <v>24220</v>
      </c>
      <c r="W778" s="1">
        <v>2</v>
      </c>
      <c r="X778" s="1">
        <v>2</v>
      </c>
      <c r="Y778" s="1">
        <v>3</v>
      </c>
      <c r="Z778" s="1">
        <v>1</v>
      </c>
      <c r="AA778" s="1">
        <v>1</v>
      </c>
      <c r="AB778" s="1">
        <v>85</v>
      </c>
      <c r="AC778" s="1">
        <v>23684</v>
      </c>
      <c r="AD778" s="1" t="s">
        <v>73</v>
      </c>
      <c r="AE778" s="1" t="b">
        <v>0</v>
      </c>
      <c r="AF778" s="1" t="s">
        <v>2127</v>
      </c>
      <c r="AG778" s="9" t="s">
        <v>244</v>
      </c>
      <c r="AH778" s="1" t="s">
        <v>90</v>
      </c>
      <c r="AI778" s="1" t="s">
        <v>95</v>
      </c>
      <c r="AJ778" s="1" t="s">
        <v>94</v>
      </c>
      <c r="AK778" s="1" t="s">
        <v>79</v>
      </c>
      <c r="AL778" s="1" t="s">
        <v>36</v>
      </c>
      <c r="AM778" s="1" t="s">
        <v>96</v>
      </c>
      <c r="AN778" s="1" t="b">
        <v>0</v>
      </c>
      <c r="AO778" s="10" t="s">
        <v>2130</v>
      </c>
      <c r="AP778" s="1">
        <v>0</v>
      </c>
      <c r="AQ778" s="1">
        <v>0</v>
      </c>
      <c r="AR778" s="1">
        <v>0</v>
      </c>
      <c r="AS778" s="1">
        <v>0</v>
      </c>
      <c r="AT778" s="1">
        <v>0</v>
      </c>
      <c r="AU778" s="1">
        <v>0</v>
      </c>
      <c r="AV778" s="1">
        <v>0</v>
      </c>
      <c r="AW778" s="1">
        <v>0</v>
      </c>
      <c r="AX778" s="1">
        <v>0</v>
      </c>
      <c r="AY778" s="1">
        <v>0</v>
      </c>
      <c r="AZ778" s="1">
        <v>0</v>
      </c>
      <c r="BA778" s="1">
        <v>0</v>
      </c>
      <c r="BB778" s="1">
        <v>0</v>
      </c>
      <c r="BC778" s="1">
        <v>0</v>
      </c>
      <c r="BD778" s="1">
        <v>0</v>
      </c>
      <c r="BE778" s="1">
        <v>0</v>
      </c>
      <c r="BF778" s="1">
        <v>0</v>
      </c>
      <c r="BG778" s="1">
        <v>0</v>
      </c>
      <c r="BH778" s="1" t="b">
        <v>1</v>
      </c>
      <c r="BI778" s="1" t="b">
        <v>1</v>
      </c>
      <c r="BJ778" s="1">
        <v>10</v>
      </c>
      <c r="BK778" s="1" t="s">
        <v>94</v>
      </c>
      <c r="BL778" s="1">
        <v>253</v>
      </c>
      <c r="BM778" s="1">
        <v>253</v>
      </c>
      <c r="BN778" s="1">
        <v>0</v>
      </c>
      <c r="BO778" s="1" t="b">
        <v>0</v>
      </c>
    </row>
    <row r="779" spans="1:67" ht="15.75" customHeight="1">
      <c r="A779" s="1">
        <v>777</v>
      </c>
      <c r="B779" s="1">
        <v>331</v>
      </c>
      <c r="C779" s="1">
        <v>203517</v>
      </c>
      <c r="D779" s="1" t="s">
        <v>2122</v>
      </c>
      <c r="E779" s="1" t="s">
        <v>2123</v>
      </c>
      <c r="F779" s="1" t="s">
        <v>2124</v>
      </c>
      <c r="G779" s="1" t="s">
        <v>2091</v>
      </c>
      <c r="H779" s="1" t="s">
        <v>2125</v>
      </c>
      <c r="I779" s="1" t="s">
        <v>834</v>
      </c>
      <c r="J779" s="1" t="s">
        <v>885</v>
      </c>
      <c r="K779" s="8" t="s">
        <v>2126</v>
      </c>
      <c r="L779" s="1">
        <v>-81.342532999999904</v>
      </c>
      <c r="M779" s="1">
        <v>41.146653000000001</v>
      </c>
      <c r="N779" s="1">
        <v>-81.342532999999904</v>
      </c>
      <c r="O779" s="1">
        <v>41.146653000000001</v>
      </c>
      <c r="P779" s="1">
        <v>10012</v>
      </c>
      <c r="Q779" s="1">
        <v>25514</v>
      </c>
      <c r="R779" s="1">
        <v>34046</v>
      </c>
      <c r="S779" s="1">
        <v>25514</v>
      </c>
      <c r="T779" s="1">
        <v>34046</v>
      </c>
      <c r="U779" s="1">
        <v>15688</v>
      </c>
      <c r="V779" s="1">
        <v>24220</v>
      </c>
      <c r="W779" s="1">
        <v>2</v>
      </c>
      <c r="X779" s="1">
        <v>2</v>
      </c>
      <c r="Y779" s="1">
        <v>3</v>
      </c>
      <c r="Z779" s="1">
        <v>1</v>
      </c>
      <c r="AA779" s="1">
        <v>1</v>
      </c>
      <c r="AB779" s="1">
        <v>85</v>
      </c>
      <c r="AC779" s="1">
        <v>23684</v>
      </c>
      <c r="AD779" s="1" t="s">
        <v>73</v>
      </c>
      <c r="AE779" s="1" t="b">
        <v>0</v>
      </c>
      <c r="AF779" s="1" t="s">
        <v>2127</v>
      </c>
      <c r="AG779" s="9" t="s">
        <v>244</v>
      </c>
      <c r="AH779" s="1" t="s">
        <v>90</v>
      </c>
      <c r="AI779" s="1" t="s">
        <v>2131</v>
      </c>
      <c r="AJ779" s="1" t="s">
        <v>89</v>
      </c>
      <c r="AK779" s="1" t="s">
        <v>79</v>
      </c>
      <c r="AL779" s="1" t="s">
        <v>206</v>
      </c>
      <c r="AM779" s="1" t="s">
        <v>100</v>
      </c>
      <c r="AN779" s="1" t="b">
        <v>1</v>
      </c>
      <c r="AO779" s="10" t="s">
        <v>2132</v>
      </c>
      <c r="AP779" s="1">
        <v>0</v>
      </c>
      <c r="AQ779" s="1">
        <v>0</v>
      </c>
      <c r="AR779" s="1">
        <v>0</v>
      </c>
      <c r="AS779" s="1">
        <v>0</v>
      </c>
      <c r="AT779" s="1">
        <v>0</v>
      </c>
      <c r="AU779" s="1">
        <v>0</v>
      </c>
      <c r="AV779" s="1">
        <v>0</v>
      </c>
      <c r="AW779" s="1">
        <v>0</v>
      </c>
      <c r="AX779" s="1">
        <v>0</v>
      </c>
      <c r="AY779" s="1">
        <v>0</v>
      </c>
      <c r="AZ779" s="1">
        <v>0</v>
      </c>
      <c r="BA779" s="1">
        <v>0</v>
      </c>
      <c r="BB779" s="1">
        <v>0</v>
      </c>
      <c r="BC779" s="1">
        <v>0</v>
      </c>
      <c r="BD779" s="1">
        <v>0</v>
      </c>
      <c r="BE779" s="1">
        <v>0</v>
      </c>
      <c r="BF779" s="1">
        <v>0</v>
      </c>
      <c r="BG779" s="1">
        <v>0</v>
      </c>
      <c r="BH779" s="1" t="b">
        <v>0</v>
      </c>
      <c r="BI779" s="1" t="b">
        <v>1</v>
      </c>
      <c r="BJ779" s="1">
        <v>10</v>
      </c>
      <c r="BK779" s="1" t="s">
        <v>89</v>
      </c>
      <c r="BL779" s="1">
        <v>253</v>
      </c>
      <c r="BM779" s="1">
        <v>253</v>
      </c>
      <c r="BN779" s="1">
        <v>0</v>
      </c>
      <c r="BO779" s="1" t="b">
        <v>0</v>
      </c>
    </row>
    <row r="780" spans="1:67" ht="15.75" customHeight="1">
      <c r="A780" s="1">
        <v>778</v>
      </c>
      <c r="B780" s="1">
        <v>332</v>
      </c>
      <c r="C780" s="1">
        <v>203517</v>
      </c>
      <c r="D780" s="1" t="s">
        <v>2122</v>
      </c>
      <c r="E780" s="1" t="s">
        <v>2123</v>
      </c>
      <c r="F780" s="1" t="s">
        <v>2124</v>
      </c>
      <c r="G780" s="1" t="s">
        <v>2091</v>
      </c>
      <c r="H780" s="1" t="s">
        <v>2125</v>
      </c>
      <c r="I780" s="1" t="s">
        <v>834</v>
      </c>
      <c r="J780" s="1" t="s">
        <v>885</v>
      </c>
      <c r="K780" s="8" t="s">
        <v>2126</v>
      </c>
      <c r="L780" s="1">
        <v>-81.342532999999904</v>
      </c>
      <c r="M780" s="1">
        <v>41.146653000000001</v>
      </c>
      <c r="N780" s="1">
        <v>-81.342532999999904</v>
      </c>
      <c r="O780" s="1">
        <v>41.146653000000001</v>
      </c>
      <c r="P780" s="1">
        <v>10012</v>
      </c>
      <c r="Q780" s="1">
        <v>25514</v>
      </c>
      <c r="R780" s="1">
        <v>34046</v>
      </c>
      <c r="S780" s="1">
        <v>25514</v>
      </c>
      <c r="T780" s="1">
        <v>34046</v>
      </c>
      <c r="U780" s="1">
        <v>15688</v>
      </c>
      <c r="V780" s="1">
        <v>24220</v>
      </c>
      <c r="W780" s="1">
        <v>2</v>
      </c>
      <c r="X780" s="1">
        <v>2</v>
      </c>
      <c r="Y780" s="1">
        <v>3</v>
      </c>
      <c r="Z780" s="1">
        <v>1</v>
      </c>
      <c r="AA780" s="1">
        <v>1</v>
      </c>
      <c r="AB780" s="1">
        <v>85</v>
      </c>
      <c r="AC780" s="1">
        <v>23684</v>
      </c>
      <c r="AD780" s="1" t="s">
        <v>73</v>
      </c>
      <c r="AE780" s="1" t="b">
        <v>0</v>
      </c>
      <c r="AF780" s="1" t="s">
        <v>2127</v>
      </c>
      <c r="AG780" s="9" t="s">
        <v>244</v>
      </c>
      <c r="AH780" s="1" t="s">
        <v>90</v>
      </c>
      <c r="AI780" s="1" t="s">
        <v>1309</v>
      </c>
      <c r="AJ780" s="1" t="s">
        <v>135</v>
      </c>
      <c r="AK780" s="1" t="s">
        <v>79</v>
      </c>
      <c r="AL780" s="1" t="s">
        <v>36</v>
      </c>
      <c r="AM780" s="1" t="s">
        <v>100</v>
      </c>
      <c r="AN780" s="1" t="b">
        <v>0</v>
      </c>
      <c r="AO780" s="10" t="s">
        <v>2133</v>
      </c>
      <c r="AP780" s="1">
        <v>0</v>
      </c>
      <c r="AQ780" s="1">
        <v>0</v>
      </c>
      <c r="AR780" s="1">
        <v>0</v>
      </c>
      <c r="AS780" s="1">
        <v>0</v>
      </c>
      <c r="AT780" s="1">
        <v>0</v>
      </c>
      <c r="AU780" s="1">
        <v>0</v>
      </c>
      <c r="AV780" s="1">
        <v>0</v>
      </c>
      <c r="AW780" s="1">
        <v>0</v>
      </c>
      <c r="AX780" s="1">
        <v>0</v>
      </c>
      <c r="AY780" s="1">
        <v>0</v>
      </c>
      <c r="AZ780" s="1">
        <v>0</v>
      </c>
      <c r="BA780" s="1">
        <v>0</v>
      </c>
      <c r="BB780" s="1">
        <v>0</v>
      </c>
      <c r="BC780" s="1">
        <v>0</v>
      </c>
      <c r="BD780" s="1">
        <v>0</v>
      </c>
      <c r="BE780" s="1">
        <v>0</v>
      </c>
      <c r="BF780" s="1">
        <v>0</v>
      </c>
      <c r="BG780" s="1">
        <v>0</v>
      </c>
      <c r="BH780" s="1" t="b">
        <v>0</v>
      </c>
      <c r="BI780" s="1" t="b">
        <v>1</v>
      </c>
      <c r="BJ780" s="1">
        <v>10</v>
      </c>
      <c r="BK780" s="1" t="s">
        <v>117</v>
      </c>
      <c r="BL780" s="1">
        <v>253</v>
      </c>
      <c r="BM780" s="1">
        <v>253</v>
      </c>
      <c r="BN780" s="1">
        <v>0</v>
      </c>
      <c r="BO780" s="1" t="b">
        <v>0</v>
      </c>
    </row>
    <row r="781" spans="1:67" ht="15.75" customHeight="1">
      <c r="A781" s="1">
        <v>779</v>
      </c>
      <c r="B781" s="1">
        <v>333</v>
      </c>
      <c r="C781" s="1">
        <v>203517</v>
      </c>
      <c r="D781" s="1" t="s">
        <v>2122</v>
      </c>
      <c r="E781" s="1" t="s">
        <v>2123</v>
      </c>
      <c r="F781" s="1" t="s">
        <v>2124</v>
      </c>
      <c r="G781" s="1" t="s">
        <v>2091</v>
      </c>
      <c r="H781" s="1" t="s">
        <v>2125</v>
      </c>
      <c r="I781" s="1" t="s">
        <v>834</v>
      </c>
      <c r="J781" s="1" t="s">
        <v>885</v>
      </c>
      <c r="K781" s="8" t="s">
        <v>2126</v>
      </c>
      <c r="L781" s="1">
        <v>-81.342532999999904</v>
      </c>
      <c r="M781" s="1">
        <v>41.146653000000001</v>
      </c>
      <c r="N781" s="1">
        <v>-81.342532999999904</v>
      </c>
      <c r="O781" s="1">
        <v>41.146653000000001</v>
      </c>
      <c r="P781" s="1">
        <v>10012</v>
      </c>
      <c r="Q781" s="1">
        <v>25514</v>
      </c>
      <c r="R781" s="1">
        <v>34046</v>
      </c>
      <c r="S781" s="1">
        <v>25514</v>
      </c>
      <c r="T781" s="1">
        <v>34046</v>
      </c>
      <c r="U781" s="1">
        <v>15688</v>
      </c>
      <c r="V781" s="1">
        <v>24220</v>
      </c>
      <c r="W781" s="1">
        <v>2</v>
      </c>
      <c r="X781" s="1">
        <v>2</v>
      </c>
      <c r="Y781" s="1">
        <v>3</v>
      </c>
      <c r="Z781" s="1">
        <v>1</v>
      </c>
      <c r="AA781" s="1">
        <v>1</v>
      </c>
      <c r="AB781" s="1">
        <v>85</v>
      </c>
      <c r="AC781" s="1">
        <v>23684</v>
      </c>
      <c r="AD781" s="1" t="s">
        <v>73</v>
      </c>
      <c r="AE781" s="1" t="b">
        <v>0</v>
      </c>
      <c r="AF781" s="1" t="s">
        <v>2127</v>
      </c>
      <c r="AG781" s="9" t="s">
        <v>244</v>
      </c>
      <c r="AH781" s="1" t="s">
        <v>90</v>
      </c>
      <c r="AI781" s="1" t="s">
        <v>2134</v>
      </c>
      <c r="AJ781" s="1" t="s">
        <v>320</v>
      </c>
      <c r="AK781" s="1" t="s">
        <v>79</v>
      </c>
      <c r="AL781" s="1" t="s">
        <v>99</v>
      </c>
      <c r="AM781" s="1" t="s">
        <v>100</v>
      </c>
      <c r="AN781" s="1" t="b">
        <v>0</v>
      </c>
      <c r="AO781" s="10" t="s">
        <v>2135</v>
      </c>
      <c r="AP781" s="1">
        <v>0</v>
      </c>
      <c r="AQ781" s="1">
        <v>0</v>
      </c>
      <c r="AR781" s="1">
        <v>0</v>
      </c>
      <c r="AS781" s="1">
        <v>0</v>
      </c>
      <c r="AT781" s="1">
        <v>0</v>
      </c>
      <c r="AU781" s="1">
        <v>0</v>
      </c>
      <c r="AV781" s="1">
        <v>0</v>
      </c>
      <c r="AW781" s="1">
        <v>0</v>
      </c>
      <c r="AX781" s="1">
        <v>0</v>
      </c>
      <c r="AY781" s="1">
        <v>0</v>
      </c>
      <c r="AZ781" s="1">
        <v>0</v>
      </c>
      <c r="BA781" s="1">
        <v>0</v>
      </c>
      <c r="BB781" s="1">
        <v>0</v>
      </c>
      <c r="BC781" s="1">
        <v>0</v>
      </c>
      <c r="BD781" s="1">
        <v>0</v>
      </c>
      <c r="BE781" s="1">
        <v>0</v>
      </c>
      <c r="BF781" s="1">
        <v>0</v>
      </c>
      <c r="BG781" s="1">
        <v>0</v>
      </c>
      <c r="BH781" s="1" t="b">
        <v>0</v>
      </c>
      <c r="BI781" s="1" t="b">
        <v>1</v>
      </c>
      <c r="BJ781" s="1">
        <v>10</v>
      </c>
      <c r="BK781" s="1" t="s">
        <v>117</v>
      </c>
      <c r="BL781" s="1">
        <v>253</v>
      </c>
      <c r="BM781" s="1">
        <v>253</v>
      </c>
      <c r="BN781" s="1">
        <v>0</v>
      </c>
      <c r="BO781" s="1" t="b">
        <v>0</v>
      </c>
    </row>
    <row r="782" spans="1:67" ht="15.75" customHeight="1">
      <c r="A782" s="1">
        <v>780</v>
      </c>
      <c r="B782" s="1">
        <v>334</v>
      </c>
      <c r="C782" s="1">
        <v>203517</v>
      </c>
      <c r="D782" s="1" t="s">
        <v>2122</v>
      </c>
      <c r="E782" s="1" t="s">
        <v>2123</v>
      </c>
      <c r="F782" s="1" t="s">
        <v>2124</v>
      </c>
      <c r="G782" s="1" t="s">
        <v>2091</v>
      </c>
      <c r="H782" s="1" t="s">
        <v>2125</v>
      </c>
      <c r="I782" s="1" t="s">
        <v>834</v>
      </c>
      <c r="J782" s="1" t="s">
        <v>885</v>
      </c>
      <c r="K782" s="8" t="s">
        <v>2126</v>
      </c>
      <c r="L782" s="1">
        <v>-81.342532999999904</v>
      </c>
      <c r="M782" s="1">
        <v>41.146653000000001</v>
      </c>
      <c r="N782" s="1">
        <v>-81.342532999999904</v>
      </c>
      <c r="O782" s="1">
        <v>41.146653000000001</v>
      </c>
      <c r="P782" s="1">
        <v>10012</v>
      </c>
      <c r="Q782" s="1">
        <v>25514</v>
      </c>
      <c r="R782" s="1">
        <v>34046</v>
      </c>
      <c r="S782" s="1">
        <v>25514</v>
      </c>
      <c r="T782" s="1">
        <v>34046</v>
      </c>
      <c r="U782" s="1">
        <v>15688</v>
      </c>
      <c r="V782" s="1">
        <v>24220</v>
      </c>
      <c r="W782" s="1">
        <v>2</v>
      </c>
      <c r="X782" s="1">
        <v>2</v>
      </c>
      <c r="Y782" s="1">
        <v>3</v>
      </c>
      <c r="Z782" s="1">
        <v>1</v>
      </c>
      <c r="AA782" s="1">
        <v>1</v>
      </c>
      <c r="AB782" s="1">
        <v>85</v>
      </c>
      <c r="AC782" s="1">
        <v>23684</v>
      </c>
      <c r="AD782" s="1" t="s">
        <v>73</v>
      </c>
      <c r="AE782" s="1" t="b">
        <v>0</v>
      </c>
      <c r="AF782" s="1" t="s">
        <v>2127</v>
      </c>
      <c r="AG782" s="9" t="s">
        <v>244</v>
      </c>
      <c r="AH782" s="1" t="s">
        <v>90</v>
      </c>
      <c r="AI782" s="1" t="s">
        <v>418</v>
      </c>
      <c r="AJ782" s="1" t="s">
        <v>114</v>
      </c>
      <c r="AK782" s="1" t="s">
        <v>79</v>
      </c>
      <c r="AL782" s="1" t="s">
        <v>36</v>
      </c>
      <c r="AM782" s="1" t="s">
        <v>100</v>
      </c>
      <c r="AN782" s="1" t="b">
        <v>0</v>
      </c>
      <c r="AO782" s="10" t="s">
        <v>2136</v>
      </c>
      <c r="AP782" s="1">
        <v>0</v>
      </c>
      <c r="AQ782" s="1">
        <v>0</v>
      </c>
      <c r="AR782" s="1">
        <v>1</v>
      </c>
      <c r="AS782" s="1">
        <v>0</v>
      </c>
      <c r="AT782" s="1">
        <v>0</v>
      </c>
      <c r="AU782" s="1">
        <v>0</v>
      </c>
      <c r="AV782" s="1">
        <v>0</v>
      </c>
      <c r="AW782" s="1">
        <v>0</v>
      </c>
      <c r="AX782" s="1">
        <v>0</v>
      </c>
      <c r="AY782" s="1">
        <v>0</v>
      </c>
      <c r="AZ782" s="1">
        <v>0</v>
      </c>
      <c r="BA782" s="1">
        <v>0</v>
      </c>
      <c r="BB782" s="1">
        <v>0</v>
      </c>
      <c r="BC782" s="1">
        <v>0</v>
      </c>
      <c r="BD782" s="1">
        <v>1</v>
      </c>
      <c r="BE782" s="1">
        <v>0</v>
      </c>
      <c r="BF782" s="1">
        <v>0</v>
      </c>
      <c r="BG782" s="1">
        <v>0</v>
      </c>
      <c r="BH782" s="1" t="b">
        <v>0</v>
      </c>
      <c r="BI782" s="1" t="b">
        <v>1</v>
      </c>
      <c r="BJ782" s="1">
        <v>10</v>
      </c>
      <c r="BK782" s="1" t="s">
        <v>117</v>
      </c>
      <c r="BL782" s="1">
        <v>253</v>
      </c>
      <c r="BM782" s="1">
        <v>253</v>
      </c>
      <c r="BN782" s="1">
        <v>1</v>
      </c>
      <c r="BO782" s="1" t="b">
        <v>1</v>
      </c>
    </row>
    <row r="783" spans="1:67" ht="15.75" customHeight="1">
      <c r="A783" s="1">
        <v>781</v>
      </c>
      <c r="B783" s="1">
        <v>335</v>
      </c>
      <c r="C783" s="1">
        <v>203517</v>
      </c>
      <c r="D783" s="1" t="s">
        <v>2122</v>
      </c>
      <c r="E783" s="1" t="s">
        <v>2123</v>
      </c>
      <c r="F783" s="1" t="s">
        <v>2124</v>
      </c>
      <c r="G783" s="1" t="s">
        <v>2091</v>
      </c>
      <c r="H783" s="1" t="s">
        <v>2125</v>
      </c>
      <c r="I783" s="1" t="s">
        <v>834</v>
      </c>
      <c r="J783" s="1" t="s">
        <v>885</v>
      </c>
      <c r="K783" s="8" t="s">
        <v>2126</v>
      </c>
      <c r="L783" s="1">
        <v>-81.342532999999904</v>
      </c>
      <c r="M783" s="1">
        <v>41.146653000000001</v>
      </c>
      <c r="N783" s="1">
        <v>-81.342532999999904</v>
      </c>
      <c r="O783" s="1">
        <v>41.146653000000001</v>
      </c>
      <c r="P783" s="1">
        <v>10012</v>
      </c>
      <c r="Q783" s="1">
        <v>25514</v>
      </c>
      <c r="R783" s="1">
        <v>34046</v>
      </c>
      <c r="S783" s="1">
        <v>25514</v>
      </c>
      <c r="T783" s="1">
        <v>34046</v>
      </c>
      <c r="U783" s="1">
        <v>15688</v>
      </c>
      <c r="V783" s="1">
        <v>24220</v>
      </c>
      <c r="W783" s="1">
        <v>2</v>
      </c>
      <c r="X783" s="1">
        <v>2</v>
      </c>
      <c r="Y783" s="1">
        <v>3</v>
      </c>
      <c r="Z783" s="1">
        <v>1</v>
      </c>
      <c r="AA783" s="1">
        <v>1</v>
      </c>
      <c r="AB783" s="1">
        <v>85</v>
      </c>
      <c r="AC783" s="1">
        <v>23684</v>
      </c>
      <c r="AD783" s="1" t="s">
        <v>73</v>
      </c>
      <c r="AE783" s="1" t="b">
        <v>0</v>
      </c>
      <c r="AF783" s="1" t="s">
        <v>2127</v>
      </c>
      <c r="AG783" s="9" t="s">
        <v>244</v>
      </c>
      <c r="AH783" s="1" t="s">
        <v>90</v>
      </c>
      <c r="AI783" s="1" t="s">
        <v>160</v>
      </c>
      <c r="AJ783" s="1" t="s">
        <v>109</v>
      </c>
      <c r="AK783" s="1" t="s">
        <v>83</v>
      </c>
      <c r="AL783" s="1" t="s">
        <v>36</v>
      </c>
      <c r="AM783" s="1" t="s">
        <v>144</v>
      </c>
      <c r="AN783" s="1" t="b">
        <v>0</v>
      </c>
      <c r="AO783" s="10" t="s">
        <v>2137</v>
      </c>
      <c r="AP783" s="1">
        <v>0</v>
      </c>
      <c r="AQ783" s="1">
        <v>0</v>
      </c>
      <c r="AR783" s="1">
        <v>0</v>
      </c>
      <c r="AS783" s="1">
        <v>0</v>
      </c>
      <c r="AT783" s="1">
        <v>0</v>
      </c>
      <c r="AU783" s="1">
        <v>0</v>
      </c>
      <c r="AV783" s="1">
        <v>0</v>
      </c>
      <c r="AW783" s="1">
        <v>0</v>
      </c>
      <c r="AX783" s="1">
        <v>0</v>
      </c>
      <c r="AY783" s="1">
        <v>0</v>
      </c>
      <c r="AZ783" s="1">
        <v>0</v>
      </c>
      <c r="BA783" s="1">
        <v>0</v>
      </c>
      <c r="BB783" s="1">
        <v>0</v>
      </c>
      <c r="BC783" s="1">
        <v>0</v>
      </c>
      <c r="BD783" s="1">
        <v>0</v>
      </c>
      <c r="BE783" s="1">
        <v>0</v>
      </c>
      <c r="BF783" s="1">
        <v>0</v>
      </c>
      <c r="BG783" s="1">
        <v>0</v>
      </c>
      <c r="BH783" s="1" t="b">
        <v>1</v>
      </c>
      <c r="BI783" s="1" t="b">
        <v>1</v>
      </c>
      <c r="BJ783" s="1">
        <v>10</v>
      </c>
      <c r="BK783" s="1" t="s">
        <v>109</v>
      </c>
      <c r="BL783" s="1">
        <v>253</v>
      </c>
      <c r="BM783" s="1">
        <v>253</v>
      </c>
      <c r="BN783" s="1">
        <v>0</v>
      </c>
      <c r="BO783" s="1" t="b">
        <v>0</v>
      </c>
    </row>
    <row r="784" spans="1:67" ht="15.75" customHeight="1">
      <c r="A784" s="1">
        <v>782</v>
      </c>
      <c r="B784" s="1">
        <v>336</v>
      </c>
      <c r="C784" s="1">
        <v>203517</v>
      </c>
      <c r="D784" s="1" t="s">
        <v>2122</v>
      </c>
      <c r="E784" s="1" t="s">
        <v>2123</v>
      </c>
      <c r="F784" s="1" t="s">
        <v>2124</v>
      </c>
      <c r="G784" s="1" t="s">
        <v>2091</v>
      </c>
      <c r="H784" s="1" t="s">
        <v>2125</v>
      </c>
      <c r="I784" s="1" t="s">
        <v>834</v>
      </c>
      <c r="J784" s="1" t="s">
        <v>885</v>
      </c>
      <c r="K784" s="8" t="s">
        <v>2126</v>
      </c>
      <c r="L784" s="1">
        <v>-81.342532999999904</v>
      </c>
      <c r="M784" s="1">
        <v>41.146653000000001</v>
      </c>
      <c r="N784" s="1">
        <v>-81.342532999999904</v>
      </c>
      <c r="O784" s="1">
        <v>41.146653000000001</v>
      </c>
      <c r="P784" s="1">
        <v>10012</v>
      </c>
      <c r="Q784" s="1">
        <v>25514</v>
      </c>
      <c r="R784" s="1">
        <v>34046</v>
      </c>
      <c r="S784" s="1">
        <v>25514</v>
      </c>
      <c r="T784" s="1">
        <v>34046</v>
      </c>
      <c r="U784" s="1">
        <v>15688</v>
      </c>
      <c r="V784" s="1">
        <v>24220</v>
      </c>
      <c r="W784" s="1">
        <v>2</v>
      </c>
      <c r="X784" s="1">
        <v>2</v>
      </c>
      <c r="Y784" s="1">
        <v>3</v>
      </c>
      <c r="Z784" s="1">
        <v>1</v>
      </c>
      <c r="AA784" s="1">
        <v>1</v>
      </c>
      <c r="AB784" s="1">
        <v>85</v>
      </c>
      <c r="AC784" s="1">
        <v>23684</v>
      </c>
      <c r="AD784" s="1" t="s">
        <v>73</v>
      </c>
      <c r="AE784" s="1" t="b">
        <v>0</v>
      </c>
      <c r="AF784" s="1" t="s">
        <v>2127</v>
      </c>
      <c r="AG784" s="9" t="s">
        <v>244</v>
      </c>
      <c r="AH784" s="1" t="s">
        <v>90</v>
      </c>
      <c r="AI784" s="1" t="s">
        <v>532</v>
      </c>
      <c r="AJ784" s="1" t="s">
        <v>89</v>
      </c>
      <c r="AK784" s="1" t="s">
        <v>83</v>
      </c>
      <c r="AL784" s="1" t="s">
        <v>110</v>
      </c>
      <c r="AM784" s="1" t="s">
        <v>100</v>
      </c>
      <c r="AN784" s="1" t="b">
        <v>0</v>
      </c>
      <c r="AO784" s="10" t="s">
        <v>2138</v>
      </c>
      <c r="AP784" s="1">
        <v>0</v>
      </c>
      <c r="AQ784" s="1">
        <v>0</v>
      </c>
      <c r="AR784" s="1">
        <v>0</v>
      </c>
      <c r="AS784" s="1">
        <v>0</v>
      </c>
      <c r="AT784" s="1">
        <v>0</v>
      </c>
      <c r="AU784" s="1">
        <v>0</v>
      </c>
      <c r="AV784" s="1">
        <v>0</v>
      </c>
      <c r="AW784" s="1">
        <v>0</v>
      </c>
      <c r="AX784" s="1">
        <v>0</v>
      </c>
      <c r="AY784" s="1">
        <v>0</v>
      </c>
      <c r="AZ784" s="1">
        <v>0</v>
      </c>
      <c r="BA784" s="1">
        <v>0</v>
      </c>
      <c r="BB784" s="1">
        <v>0</v>
      </c>
      <c r="BC784" s="1">
        <v>0</v>
      </c>
      <c r="BD784" s="1">
        <v>0</v>
      </c>
      <c r="BE784" s="1">
        <v>0</v>
      </c>
      <c r="BF784" s="1">
        <v>0</v>
      </c>
      <c r="BG784" s="1">
        <v>0</v>
      </c>
      <c r="BH784" s="1" t="b">
        <v>0</v>
      </c>
      <c r="BI784" s="1" t="b">
        <v>1</v>
      </c>
      <c r="BJ784" s="1">
        <v>10</v>
      </c>
      <c r="BK784" s="1" t="s">
        <v>89</v>
      </c>
      <c r="BL784" s="1">
        <v>253</v>
      </c>
      <c r="BM784" s="1">
        <v>253</v>
      </c>
      <c r="BN784" s="1">
        <v>0</v>
      </c>
      <c r="BO784" s="1" t="b">
        <v>0</v>
      </c>
    </row>
    <row r="785" spans="1:67" ht="15.75" customHeight="1">
      <c r="A785" s="1">
        <v>783</v>
      </c>
      <c r="B785" s="1">
        <v>337</v>
      </c>
      <c r="C785" s="1">
        <v>203517</v>
      </c>
      <c r="D785" s="1" t="s">
        <v>2122</v>
      </c>
      <c r="E785" s="1" t="s">
        <v>2123</v>
      </c>
      <c r="F785" s="1" t="s">
        <v>2124</v>
      </c>
      <c r="G785" s="1" t="s">
        <v>2091</v>
      </c>
      <c r="H785" s="1" t="s">
        <v>2125</v>
      </c>
      <c r="I785" s="1" t="s">
        <v>834</v>
      </c>
      <c r="J785" s="1" t="s">
        <v>885</v>
      </c>
      <c r="K785" s="8" t="s">
        <v>2126</v>
      </c>
      <c r="L785" s="1">
        <v>-81.342532999999904</v>
      </c>
      <c r="M785" s="1">
        <v>41.146653000000001</v>
      </c>
      <c r="N785" s="1">
        <v>-81.342532999999904</v>
      </c>
      <c r="O785" s="1">
        <v>41.146653000000001</v>
      </c>
      <c r="P785" s="1">
        <v>10012</v>
      </c>
      <c r="Q785" s="1">
        <v>25514</v>
      </c>
      <c r="R785" s="1">
        <v>34046</v>
      </c>
      <c r="S785" s="1">
        <v>25514</v>
      </c>
      <c r="T785" s="1">
        <v>34046</v>
      </c>
      <c r="U785" s="1">
        <v>15688</v>
      </c>
      <c r="V785" s="1">
        <v>24220</v>
      </c>
      <c r="W785" s="1">
        <v>2</v>
      </c>
      <c r="X785" s="1">
        <v>2</v>
      </c>
      <c r="Y785" s="1">
        <v>3</v>
      </c>
      <c r="Z785" s="1">
        <v>1</v>
      </c>
      <c r="AA785" s="1">
        <v>1</v>
      </c>
      <c r="AB785" s="1">
        <v>85</v>
      </c>
      <c r="AC785" s="1">
        <v>23684</v>
      </c>
      <c r="AD785" s="1" t="s">
        <v>73</v>
      </c>
      <c r="AE785" s="1" t="b">
        <v>0</v>
      </c>
      <c r="AF785" s="1" t="s">
        <v>2127</v>
      </c>
      <c r="AG785" s="9" t="s">
        <v>244</v>
      </c>
      <c r="AH785" s="1" t="s">
        <v>90</v>
      </c>
      <c r="AI785" s="1" t="s">
        <v>299</v>
      </c>
      <c r="AJ785" s="1" t="s">
        <v>135</v>
      </c>
      <c r="AK785" s="1" t="s">
        <v>83</v>
      </c>
      <c r="AL785" s="1" t="s">
        <v>36</v>
      </c>
      <c r="AM785" s="1" t="s">
        <v>300</v>
      </c>
      <c r="AN785" s="1" t="b">
        <v>0</v>
      </c>
      <c r="AO785" s="10" t="s">
        <v>2139</v>
      </c>
      <c r="AP785" s="1">
        <v>0</v>
      </c>
      <c r="AQ785" s="1">
        <v>1</v>
      </c>
      <c r="AR785" s="1">
        <v>0</v>
      </c>
      <c r="AS785" s="1">
        <v>0</v>
      </c>
      <c r="AT785" s="1">
        <v>0</v>
      </c>
      <c r="AU785" s="1">
        <v>0</v>
      </c>
      <c r="AV785" s="1">
        <v>0</v>
      </c>
      <c r="AW785" s="1">
        <v>0</v>
      </c>
      <c r="AX785" s="1">
        <v>0</v>
      </c>
      <c r="AY785" s="1">
        <v>0</v>
      </c>
      <c r="AZ785" s="1">
        <v>0</v>
      </c>
      <c r="BA785" s="1">
        <v>0</v>
      </c>
      <c r="BB785" s="1">
        <v>0</v>
      </c>
      <c r="BC785" s="1">
        <v>0</v>
      </c>
      <c r="BD785" s="1">
        <v>1</v>
      </c>
      <c r="BE785" s="1">
        <v>0</v>
      </c>
      <c r="BF785" s="1">
        <v>0</v>
      </c>
      <c r="BG785" s="1">
        <v>0</v>
      </c>
      <c r="BH785" s="1" t="b">
        <v>1</v>
      </c>
      <c r="BI785" s="1" t="b">
        <v>1</v>
      </c>
      <c r="BJ785" s="1">
        <v>10</v>
      </c>
      <c r="BK785" s="1" t="s">
        <v>117</v>
      </c>
      <c r="BL785" s="1">
        <v>253</v>
      </c>
      <c r="BM785" s="1">
        <v>253</v>
      </c>
      <c r="BN785" s="1">
        <v>0</v>
      </c>
      <c r="BO785" s="1" t="b">
        <v>0</v>
      </c>
    </row>
    <row r="786" spans="1:67" ht="15.75" customHeight="1">
      <c r="A786" s="1">
        <v>784</v>
      </c>
      <c r="B786" s="1">
        <v>373</v>
      </c>
      <c r="C786" s="1">
        <v>204024</v>
      </c>
      <c r="D786" s="1" t="s">
        <v>2140</v>
      </c>
      <c r="E786" s="1" t="s">
        <v>2141</v>
      </c>
      <c r="F786" s="1" t="s">
        <v>2142</v>
      </c>
      <c r="G786" s="1" t="s">
        <v>2091</v>
      </c>
      <c r="H786" s="1">
        <v>45056</v>
      </c>
      <c r="I786" s="1" t="s">
        <v>834</v>
      </c>
      <c r="J786" s="1" t="s">
        <v>885</v>
      </c>
      <c r="K786" s="8" t="s">
        <v>2143</v>
      </c>
      <c r="L786" s="1">
        <v>-84.731820999999997</v>
      </c>
      <c r="M786" s="1">
        <v>39.509641999999999</v>
      </c>
      <c r="N786" s="1">
        <v>-84.731820999999997</v>
      </c>
      <c r="O786" s="1">
        <v>39.509641999999999</v>
      </c>
      <c r="P786" s="1">
        <v>14958</v>
      </c>
      <c r="Q786" s="1">
        <v>31811</v>
      </c>
      <c r="R786" s="1">
        <v>51064</v>
      </c>
      <c r="S786" s="1">
        <v>31811</v>
      </c>
      <c r="T786" s="1">
        <v>51064</v>
      </c>
      <c r="U786" s="1">
        <v>19524</v>
      </c>
      <c r="V786" s="1">
        <v>38777</v>
      </c>
      <c r="W786" s="1">
        <v>2</v>
      </c>
      <c r="X786" s="1">
        <v>2</v>
      </c>
      <c r="Y786" s="1">
        <v>3</v>
      </c>
      <c r="Z786" s="1">
        <v>1</v>
      </c>
      <c r="AA786" s="1">
        <v>1</v>
      </c>
      <c r="AB786" s="1">
        <v>65</v>
      </c>
      <c r="AC786" s="1">
        <v>16981</v>
      </c>
      <c r="AD786" s="1" t="s">
        <v>73</v>
      </c>
      <c r="AE786" s="1" t="b">
        <v>0</v>
      </c>
      <c r="AF786" s="1" t="s">
        <v>2144</v>
      </c>
      <c r="AG786" s="1" t="s">
        <v>2145</v>
      </c>
      <c r="AH786" s="1" t="s">
        <v>159</v>
      </c>
      <c r="AI786" s="1" t="s">
        <v>258</v>
      </c>
      <c r="AJ786" s="1" t="s">
        <v>89</v>
      </c>
      <c r="AK786" s="1" t="s">
        <v>83</v>
      </c>
      <c r="AL786" s="1" t="s">
        <v>110</v>
      </c>
      <c r="AM786" s="1" t="s">
        <v>100</v>
      </c>
      <c r="AN786" s="1" t="b">
        <v>0</v>
      </c>
      <c r="AO786" s="10" t="s">
        <v>2146</v>
      </c>
      <c r="AP786" s="1">
        <v>0</v>
      </c>
      <c r="AQ786" s="1">
        <v>0</v>
      </c>
      <c r="AR786" s="1">
        <v>0</v>
      </c>
      <c r="AS786" s="1">
        <v>0</v>
      </c>
      <c r="AT786" s="1">
        <v>0</v>
      </c>
      <c r="AU786" s="1">
        <v>0</v>
      </c>
      <c r="AV786" s="1">
        <v>0</v>
      </c>
      <c r="AW786" s="1">
        <v>0</v>
      </c>
      <c r="AX786" s="1">
        <v>0</v>
      </c>
      <c r="AY786" s="1">
        <v>0</v>
      </c>
      <c r="AZ786" s="1">
        <v>0</v>
      </c>
      <c r="BA786" s="1">
        <v>0</v>
      </c>
      <c r="BB786" s="1">
        <v>0</v>
      </c>
      <c r="BC786" s="1">
        <v>0</v>
      </c>
      <c r="BD786" s="1">
        <v>0</v>
      </c>
      <c r="BE786" s="1">
        <v>0</v>
      </c>
      <c r="BF786" s="1">
        <v>0</v>
      </c>
      <c r="BG786" s="1">
        <v>0</v>
      </c>
      <c r="BH786" s="1" t="b">
        <v>0</v>
      </c>
      <c r="BI786" s="1" t="b">
        <v>0</v>
      </c>
      <c r="BJ786" s="1">
        <v>4</v>
      </c>
      <c r="BK786" s="1" t="s">
        <v>89</v>
      </c>
      <c r="BL786" s="1">
        <v>253</v>
      </c>
      <c r="BM786" s="1">
        <v>253</v>
      </c>
      <c r="BN786" s="1">
        <v>0</v>
      </c>
      <c r="BO786" s="1" t="b">
        <v>0</v>
      </c>
    </row>
    <row r="787" spans="1:67" ht="15.75" customHeight="1">
      <c r="A787" s="1">
        <v>785</v>
      </c>
      <c r="B787" s="1">
        <v>374</v>
      </c>
      <c r="C787" s="1">
        <v>204024</v>
      </c>
      <c r="D787" s="1" t="s">
        <v>2140</v>
      </c>
      <c r="E787" s="1" t="s">
        <v>2141</v>
      </c>
      <c r="F787" s="1" t="s">
        <v>2142</v>
      </c>
      <c r="G787" s="1" t="s">
        <v>2091</v>
      </c>
      <c r="H787" s="1">
        <v>45056</v>
      </c>
      <c r="I787" s="1" t="s">
        <v>834</v>
      </c>
      <c r="J787" s="1" t="s">
        <v>885</v>
      </c>
      <c r="K787" s="8" t="s">
        <v>2143</v>
      </c>
      <c r="L787" s="1">
        <v>-84.731820999999997</v>
      </c>
      <c r="M787" s="1">
        <v>39.509641999999999</v>
      </c>
      <c r="N787" s="1">
        <v>-84.731820999999997</v>
      </c>
      <c r="O787" s="1">
        <v>39.509641999999999</v>
      </c>
      <c r="P787" s="1">
        <v>14958</v>
      </c>
      <c r="Q787" s="1">
        <v>31811</v>
      </c>
      <c r="R787" s="1">
        <v>51064</v>
      </c>
      <c r="S787" s="1">
        <v>31811</v>
      </c>
      <c r="T787" s="1">
        <v>51064</v>
      </c>
      <c r="U787" s="1">
        <v>19524</v>
      </c>
      <c r="V787" s="1">
        <v>38777</v>
      </c>
      <c r="W787" s="1">
        <v>2</v>
      </c>
      <c r="X787" s="1">
        <v>2</v>
      </c>
      <c r="Y787" s="1">
        <v>3</v>
      </c>
      <c r="Z787" s="1">
        <v>1</v>
      </c>
      <c r="AA787" s="1">
        <v>1</v>
      </c>
      <c r="AB787" s="1">
        <v>65</v>
      </c>
      <c r="AC787" s="1">
        <v>16981</v>
      </c>
      <c r="AD787" s="1" t="s">
        <v>73</v>
      </c>
      <c r="AE787" s="1" t="b">
        <v>0</v>
      </c>
      <c r="AF787" s="1" t="s">
        <v>731</v>
      </c>
      <c r="AG787" s="1" t="s">
        <v>976</v>
      </c>
      <c r="AH787" s="1" t="s">
        <v>104</v>
      </c>
      <c r="AI787" s="1" t="s">
        <v>2147</v>
      </c>
      <c r="AJ787" s="1" t="s">
        <v>78</v>
      </c>
      <c r="AK787" s="1" t="s">
        <v>83</v>
      </c>
      <c r="AL787" s="12" t="s">
        <v>36</v>
      </c>
      <c r="AM787" s="1" t="s">
        <v>100</v>
      </c>
      <c r="AN787" s="1" t="b">
        <v>0</v>
      </c>
      <c r="AO787" s="10" t="s">
        <v>2148</v>
      </c>
      <c r="AP787" s="1">
        <v>0</v>
      </c>
      <c r="AQ787" s="1">
        <v>0</v>
      </c>
      <c r="AR787" s="1">
        <v>0</v>
      </c>
      <c r="AS787" s="1">
        <v>0</v>
      </c>
      <c r="AT787" s="1">
        <v>0</v>
      </c>
      <c r="AU787" s="1">
        <v>0</v>
      </c>
      <c r="AV787" s="1">
        <v>0</v>
      </c>
      <c r="AW787" s="1">
        <v>0</v>
      </c>
      <c r="AX787" s="1">
        <v>0</v>
      </c>
      <c r="AY787" s="1">
        <v>0</v>
      </c>
      <c r="AZ787" s="1">
        <v>0</v>
      </c>
      <c r="BA787" s="1">
        <v>0</v>
      </c>
      <c r="BB787" s="1">
        <v>0</v>
      </c>
      <c r="BC787" s="1">
        <v>0</v>
      </c>
      <c r="BD787" s="1">
        <v>0</v>
      </c>
      <c r="BE787" s="1">
        <v>0</v>
      </c>
      <c r="BF787" s="1">
        <v>0</v>
      </c>
      <c r="BG787" s="1">
        <v>0</v>
      </c>
      <c r="BH787" s="1" t="b">
        <v>0</v>
      </c>
      <c r="BI787" s="1" t="b">
        <v>0</v>
      </c>
      <c r="BJ787" s="1">
        <v>4</v>
      </c>
      <c r="BK787" s="1" t="s">
        <v>78</v>
      </c>
      <c r="BL787" s="1">
        <v>253</v>
      </c>
      <c r="BM787" s="1">
        <v>253</v>
      </c>
      <c r="BN787" s="1">
        <v>0</v>
      </c>
      <c r="BO787" s="1" t="b">
        <v>0</v>
      </c>
    </row>
    <row r="788" spans="1:67" ht="15.75" customHeight="1">
      <c r="A788" s="1">
        <v>786</v>
      </c>
      <c r="B788" s="1">
        <v>375</v>
      </c>
      <c r="C788" s="1">
        <v>204024</v>
      </c>
      <c r="D788" s="1" t="s">
        <v>2140</v>
      </c>
      <c r="E788" s="1" t="s">
        <v>2141</v>
      </c>
      <c r="F788" s="1" t="s">
        <v>2142</v>
      </c>
      <c r="G788" s="1" t="s">
        <v>2091</v>
      </c>
      <c r="H788" s="1">
        <v>45056</v>
      </c>
      <c r="I788" s="1" t="s">
        <v>834</v>
      </c>
      <c r="J788" s="1" t="s">
        <v>885</v>
      </c>
      <c r="K788" s="8" t="s">
        <v>2143</v>
      </c>
      <c r="L788" s="1">
        <v>-84.731820999999997</v>
      </c>
      <c r="M788" s="1">
        <v>39.509641999999999</v>
      </c>
      <c r="N788" s="1">
        <v>-84.731820999999997</v>
      </c>
      <c r="O788" s="1">
        <v>39.509641999999999</v>
      </c>
      <c r="P788" s="1">
        <v>14958</v>
      </c>
      <c r="Q788" s="1">
        <v>31811</v>
      </c>
      <c r="R788" s="1">
        <v>51064</v>
      </c>
      <c r="S788" s="1">
        <v>31811</v>
      </c>
      <c r="T788" s="1">
        <v>51064</v>
      </c>
      <c r="U788" s="1">
        <v>19524</v>
      </c>
      <c r="V788" s="1">
        <v>38777</v>
      </c>
      <c r="W788" s="1">
        <v>2</v>
      </c>
      <c r="X788" s="1">
        <v>2</v>
      </c>
      <c r="Y788" s="1">
        <v>3</v>
      </c>
      <c r="Z788" s="1">
        <v>1</v>
      </c>
      <c r="AA788" s="1">
        <v>1</v>
      </c>
      <c r="AB788" s="1">
        <v>65</v>
      </c>
      <c r="AC788" s="1">
        <v>16981</v>
      </c>
      <c r="AD788" s="1" t="s">
        <v>73</v>
      </c>
      <c r="AE788" s="1" t="b">
        <v>0</v>
      </c>
      <c r="AF788" s="1" t="s">
        <v>2144</v>
      </c>
      <c r="AG788" s="1" t="s">
        <v>2145</v>
      </c>
      <c r="AH788" s="1" t="s">
        <v>159</v>
      </c>
      <c r="AI788" s="1" t="s">
        <v>172</v>
      </c>
      <c r="AJ788" s="1" t="s">
        <v>89</v>
      </c>
      <c r="AK788" s="1" t="s">
        <v>79</v>
      </c>
      <c r="AL788" s="1" t="s">
        <v>36</v>
      </c>
      <c r="AM788" s="1" t="s">
        <v>92</v>
      </c>
      <c r="AN788" s="1" t="b">
        <v>0</v>
      </c>
      <c r="AO788" s="10" t="s">
        <v>2149</v>
      </c>
      <c r="AP788" s="1">
        <v>0</v>
      </c>
      <c r="AQ788" s="1">
        <v>0</v>
      </c>
      <c r="AR788" s="1">
        <v>0</v>
      </c>
      <c r="AS788" s="1">
        <v>0</v>
      </c>
      <c r="AT788" s="1">
        <v>0</v>
      </c>
      <c r="AU788" s="1">
        <v>0</v>
      </c>
      <c r="AV788" s="1">
        <v>0</v>
      </c>
      <c r="AW788" s="1">
        <v>0</v>
      </c>
      <c r="AX788" s="1">
        <v>0</v>
      </c>
      <c r="AY788" s="1">
        <v>0</v>
      </c>
      <c r="AZ788" s="1">
        <v>0</v>
      </c>
      <c r="BA788" s="1">
        <v>0</v>
      </c>
      <c r="BB788" s="1">
        <v>0</v>
      </c>
      <c r="BC788" s="1">
        <v>0</v>
      </c>
      <c r="BD788" s="1">
        <v>0</v>
      </c>
      <c r="BE788" s="1">
        <v>0</v>
      </c>
      <c r="BF788" s="1">
        <v>0</v>
      </c>
      <c r="BG788" s="1">
        <v>0</v>
      </c>
      <c r="BH788" s="1" t="b">
        <v>1</v>
      </c>
      <c r="BI788" s="1" t="b">
        <v>0</v>
      </c>
      <c r="BJ788" s="1">
        <v>4</v>
      </c>
      <c r="BK788" s="1" t="s">
        <v>89</v>
      </c>
      <c r="BL788" s="1">
        <v>253</v>
      </c>
      <c r="BM788" s="1">
        <v>253</v>
      </c>
      <c r="BN788" s="1">
        <v>0</v>
      </c>
      <c r="BO788" s="1" t="b">
        <v>0</v>
      </c>
    </row>
    <row r="789" spans="1:67" ht="15.75" customHeight="1">
      <c r="A789" s="1">
        <v>787</v>
      </c>
      <c r="B789" s="1">
        <v>376</v>
      </c>
      <c r="C789" s="1">
        <v>204024</v>
      </c>
      <c r="D789" s="1" t="s">
        <v>2140</v>
      </c>
      <c r="E789" s="1" t="s">
        <v>2141</v>
      </c>
      <c r="F789" s="1" t="s">
        <v>2142</v>
      </c>
      <c r="G789" s="1" t="s">
        <v>2091</v>
      </c>
      <c r="H789" s="1">
        <v>45056</v>
      </c>
      <c r="I789" s="1" t="s">
        <v>834</v>
      </c>
      <c r="J789" s="1" t="s">
        <v>885</v>
      </c>
      <c r="K789" s="8" t="s">
        <v>2143</v>
      </c>
      <c r="L789" s="1">
        <v>-84.731820999999997</v>
      </c>
      <c r="M789" s="1">
        <v>39.509641999999999</v>
      </c>
      <c r="N789" s="1">
        <v>-84.731820999999997</v>
      </c>
      <c r="O789" s="1">
        <v>39.509641999999999</v>
      </c>
      <c r="P789" s="1">
        <v>14958</v>
      </c>
      <c r="Q789" s="1">
        <v>31811</v>
      </c>
      <c r="R789" s="1">
        <v>51064</v>
      </c>
      <c r="S789" s="1">
        <v>31811</v>
      </c>
      <c r="T789" s="1">
        <v>51064</v>
      </c>
      <c r="U789" s="1">
        <v>19524</v>
      </c>
      <c r="V789" s="1">
        <v>38777</v>
      </c>
      <c r="W789" s="1">
        <v>2</v>
      </c>
      <c r="X789" s="1">
        <v>2</v>
      </c>
      <c r="Y789" s="1">
        <v>3</v>
      </c>
      <c r="Z789" s="1">
        <v>1</v>
      </c>
      <c r="AA789" s="1">
        <v>1</v>
      </c>
      <c r="AB789" s="1">
        <v>65</v>
      </c>
      <c r="AC789" s="1">
        <v>16981</v>
      </c>
      <c r="AD789" s="1" t="s">
        <v>73</v>
      </c>
      <c r="AE789" s="1" t="b">
        <v>0</v>
      </c>
      <c r="AF789" s="1" t="s">
        <v>2144</v>
      </c>
      <c r="AG789" s="1" t="s">
        <v>2145</v>
      </c>
      <c r="AH789" s="1" t="s">
        <v>159</v>
      </c>
      <c r="AI789" s="1" t="s">
        <v>497</v>
      </c>
      <c r="AJ789" s="1" t="s">
        <v>109</v>
      </c>
      <c r="AK789" s="1" t="s">
        <v>83</v>
      </c>
      <c r="AL789" s="1" t="s">
        <v>36</v>
      </c>
      <c r="AM789" s="1" t="s">
        <v>144</v>
      </c>
      <c r="AN789" s="1" t="b">
        <v>0</v>
      </c>
      <c r="AO789" s="10" t="s">
        <v>2150</v>
      </c>
      <c r="AP789" s="1">
        <v>0</v>
      </c>
      <c r="AQ789" s="1">
        <v>0</v>
      </c>
      <c r="AR789" s="1">
        <v>0</v>
      </c>
      <c r="AS789" s="1">
        <v>0</v>
      </c>
      <c r="AT789" s="1">
        <v>0</v>
      </c>
      <c r="AU789" s="1">
        <v>0</v>
      </c>
      <c r="AV789" s="1">
        <v>0</v>
      </c>
      <c r="AW789" s="1">
        <v>0</v>
      </c>
      <c r="AX789" s="1">
        <v>0</v>
      </c>
      <c r="AY789" s="1">
        <v>0</v>
      </c>
      <c r="AZ789" s="1">
        <v>0</v>
      </c>
      <c r="BA789" s="1">
        <v>0</v>
      </c>
      <c r="BB789" s="1">
        <v>0</v>
      </c>
      <c r="BC789" s="1">
        <v>0</v>
      </c>
      <c r="BD789" s="1">
        <v>0</v>
      </c>
      <c r="BE789" s="1">
        <v>0</v>
      </c>
      <c r="BF789" s="1">
        <v>0</v>
      </c>
      <c r="BG789" s="1">
        <v>0</v>
      </c>
      <c r="BH789" s="1" t="b">
        <v>1</v>
      </c>
      <c r="BI789" s="1" t="b">
        <v>0</v>
      </c>
      <c r="BJ789" s="1">
        <v>4</v>
      </c>
      <c r="BK789" s="1" t="s">
        <v>109</v>
      </c>
      <c r="BL789" s="1">
        <v>253</v>
      </c>
      <c r="BM789" s="1">
        <v>253</v>
      </c>
      <c r="BN789" s="1">
        <v>0</v>
      </c>
      <c r="BO789" s="1" t="b">
        <v>0</v>
      </c>
    </row>
    <row r="790" spans="1:67" ht="15.75" customHeight="1">
      <c r="A790" s="1">
        <v>788</v>
      </c>
      <c r="B790" s="1">
        <v>457</v>
      </c>
      <c r="C790" s="1">
        <v>204796</v>
      </c>
      <c r="D790" s="1" t="s">
        <v>2151</v>
      </c>
      <c r="E790" s="1" t="s">
        <v>2152</v>
      </c>
      <c r="F790" s="1" t="s">
        <v>2153</v>
      </c>
      <c r="G790" s="1" t="s">
        <v>2091</v>
      </c>
      <c r="H790" s="1">
        <v>43210</v>
      </c>
      <c r="I790" s="1" t="s">
        <v>834</v>
      </c>
      <c r="J790" s="1" t="s">
        <v>885</v>
      </c>
      <c r="K790" s="8" t="s">
        <v>2154</v>
      </c>
      <c r="L790" s="1">
        <v>-83.009000999999998</v>
      </c>
      <c r="M790" s="1">
        <v>39.998389000000003</v>
      </c>
      <c r="N790" s="1">
        <v>-83.009000999999998</v>
      </c>
      <c r="O790" s="1">
        <v>39.998389000000003</v>
      </c>
      <c r="P790" s="1">
        <v>10592</v>
      </c>
      <c r="Q790" s="1">
        <v>27037</v>
      </c>
      <c r="R790" s="1">
        <v>46141</v>
      </c>
      <c r="S790" s="1">
        <v>26125</v>
      </c>
      <c r="T790" s="1">
        <v>45229</v>
      </c>
      <c r="U790" s="1">
        <v>16845</v>
      </c>
      <c r="V790" s="1">
        <v>35949</v>
      </c>
      <c r="W790" s="1">
        <v>2</v>
      </c>
      <c r="X790" s="1">
        <v>2</v>
      </c>
      <c r="Y790" s="1">
        <v>3</v>
      </c>
      <c r="Z790" s="1">
        <v>1</v>
      </c>
      <c r="AA790" s="1">
        <v>1</v>
      </c>
      <c r="AB790" s="1">
        <v>54</v>
      </c>
      <c r="AC790" s="1">
        <v>45831</v>
      </c>
      <c r="AD790" s="1" t="s">
        <v>73</v>
      </c>
      <c r="AE790" s="1" t="b">
        <v>1</v>
      </c>
      <c r="AF790" s="1" t="s">
        <v>2155</v>
      </c>
      <c r="AG790" s="1" t="s">
        <v>291</v>
      </c>
      <c r="AH790" s="1" t="s">
        <v>90</v>
      </c>
      <c r="AI790" s="1" t="s">
        <v>742</v>
      </c>
      <c r="AJ790" s="1" t="s">
        <v>78</v>
      </c>
      <c r="AK790" s="1" t="s">
        <v>179</v>
      </c>
      <c r="AL790" s="1" t="s">
        <v>179</v>
      </c>
      <c r="AM790" s="1" t="s">
        <v>100</v>
      </c>
      <c r="AN790" s="1" t="b">
        <v>0</v>
      </c>
      <c r="AO790" s="10" t="s">
        <v>2156</v>
      </c>
      <c r="AP790" s="1">
        <v>0</v>
      </c>
      <c r="AQ790" s="1">
        <v>0</v>
      </c>
      <c r="AR790" s="1">
        <v>0</v>
      </c>
      <c r="AS790" s="1">
        <v>0</v>
      </c>
      <c r="AT790" s="1">
        <v>0</v>
      </c>
      <c r="AU790" s="1">
        <v>0</v>
      </c>
      <c r="AV790" s="1">
        <v>0</v>
      </c>
      <c r="AW790" s="1">
        <v>0</v>
      </c>
      <c r="AX790" s="1">
        <v>0</v>
      </c>
      <c r="AY790" s="1">
        <v>0</v>
      </c>
      <c r="AZ790" s="1">
        <v>0</v>
      </c>
      <c r="BA790" s="1">
        <v>0</v>
      </c>
      <c r="BB790" s="1">
        <v>0</v>
      </c>
      <c r="BC790" s="1">
        <v>0</v>
      </c>
      <c r="BD790" s="1">
        <v>0</v>
      </c>
      <c r="BE790" s="1">
        <v>0</v>
      </c>
      <c r="BF790" s="1">
        <v>0</v>
      </c>
      <c r="BG790" s="1">
        <v>0</v>
      </c>
      <c r="BH790" s="1" t="b">
        <v>0</v>
      </c>
      <c r="BI790" s="1" t="b">
        <v>1</v>
      </c>
      <c r="BJ790" s="1">
        <v>7</v>
      </c>
      <c r="BK790" s="1" t="s">
        <v>78</v>
      </c>
      <c r="BL790" s="1">
        <v>253</v>
      </c>
      <c r="BM790" s="1">
        <v>253</v>
      </c>
      <c r="BN790" s="1">
        <v>0</v>
      </c>
      <c r="BO790" s="1" t="b">
        <v>0</v>
      </c>
    </row>
    <row r="791" spans="1:67" ht="15.75" customHeight="1">
      <c r="A791" s="1">
        <v>789</v>
      </c>
      <c r="B791" s="1">
        <v>458</v>
      </c>
      <c r="C791" s="1">
        <v>204796</v>
      </c>
      <c r="D791" s="1" t="s">
        <v>2151</v>
      </c>
      <c r="E791" s="1" t="s">
        <v>2152</v>
      </c>
      <c r="F791" s="1" t="s">
        <v>2153</v>
      </c>
      <c r="G791" s="1" t="s">
        <v>2091</v>
      </c>
      <c r="H791" s="1">
        <v>43210</v>
      </c>
      <c r="I791" s="1" t="s">
        <v>834</v>
      </c>
      <c r="J791" s="1" t="s">
        <v>885</v>
      </c>
      <c r="K791" s="8" t="s">
        <v>2154</v>
      </c>
      <c r="L791" s="1">
        <v>-83.009000999999998</v>
      </c>
      <c r="M791" s="1">
        <v>39.998389000000003</v>
      </c>
      <c r="N791" s="1">
        <v>-83.009000999999998</v>
      </c>
      <c r="O791" s="1">
        <v>39.998389000000003</v>
      </c>
      <c r="P791" s="1">
        <v>10592</v>
      </c>
      <c r="Q791" s="1">
        <v>27037</v>
      </c>
      <c r="R791" s="1">
        <v>46141</v>
      </c>
      <c r="S791" s="1">
        <v>26125</v>
      </c>
      <c r="T791" s="1">
        <v>45229</v>
      </c>
      <c r="U791" s="1">
        <v>16845</v>
      </c>
      <c r="V791" s="1">
        <v>35949</v>
      </c>
      <c r="W791" s="1">
        <v>2</v>
      </c>
      <c r="X791" s="1">
        <v>2</v>
      </c>
      <c r="Y791" s="1">
        <v>3</v>
      </c>
      <c r="Z791" s="1">
        <v>1</v>
      </c>
      <c r="AA791" s="1">
        <v>1</v>
      </c>
      <c r="AB791" s="1">
        <v>54</v>
      </c>
      <c r="AC791" s="1">
        <v>45831</v>
      </c>
      <c r="AD791" s="1" t="s">
        <v>73</v>
      </c>
      <c r="AE791" s="1" t="b">
        <v>1</v>
      </c>
      <c r="AF791" s="1" t="s">
        <v>2155</v>
      </c>
      <c r="AG791" s="1" t="s">
        <v>291</v>
      </c>
      <c r="AH791" s="1" t="s">
        <v>90</v>
      </c>
      <c r="AI791" s="1" t="s">
        <v>292</v>
      </c>
      <c r="AJ791" s="1" t="s">
        <v>78</v>
      </c>
      <c r="AK791" s="1" t="s">
        <v>79</v>
      </c>
      <c r="AL791" s="1" t="s">
        <v>36</v>
      </c>
      <c r="AM791" s="1" t="s">
        <v>80</v>
      </c>
      <c r="AN791" s="1" t="b">
        <v>0</v>
      </c>
      <c r="AO791" s="10" t="s">
        <v>2157</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0</v>
      </c>
      <c r="BG791" s="1">
        <v>0</v>
      </c>
      <c r="BH791" s="1" t="b">
        <v>1</v>
      </c>
      <c r="BI791" s="1" t="b">
        <v>1</v>
      </c>
      <c r="BJ791" s="1">
        <v>7</v>
      </c>
      <c r="BK791" s="1" t="s">
        <v>78</v>
      </c>
      <c r="BL791" s="1">
        <v>253</v>
      </c>
      <c r="BM791" s="1">
        <v>253</v>
      </c>
      <c r="BN791" s="1">
        <v>0</v>
      </c>
      <c r="BO791" s="1" t="b">
        <v>0</v>
      </c>
    </row>
    <row r="792" spans="1:67" ht="15.75" customHeight="1">
      <c r="A792" s="1">
        <v>790</v>
      </c>
      <c r="B792" s="1">
        <v>459</v>
      </c>
      <c r="C792" s="1">
        <v>204796</v>
      </c>
      <c r="D792" s="1" t="s">
        <v>2151</v>
      </c>
      <c r="E792" s="1" t="s">
        <v>2152</v>
      </c>
      <c r="F792" s="1" t="s">
        <v>2153</v>
      </c>
      <c r="G792" s="1" t="s">
        <v>2091</v>
      </c>
      <c r="H792" s="1">
        <v>43210</v>
      </c>
      <c r="I792" s="1" t="s">
        <v>834</v>
      </c>
      <c r="J792" s="1" t="s">
        <v>885</v>
      </c>
      <c r="K792" s="8" t="s">
        <v>2154</v>
      </c>
      <c r="L792" s="1">
        <v>-83.009000999999998</v>
      </c>
      <c r="M792" s="1">
        <v>39.998389000000003</v>
      </c>
      <c r="N792" s="1">
        <v>-83.009000999999998</v>
      </c>
      <c r="O792" s="1">
        <v>39.998389000000003</v>
      </c>
      <c r="P792" s="1">
        <v>10592</v>
      </c>
      <c r="Q792" s="1">
        <v>27037</v>
      </c>
      <c r="R792" s="1">
        <v>46141</v>
      </c>
      <c r="S792" s="1">
        <v>26125</v>
      </c>
      <c r="T792" s="1">
        <v>45229</v>
      </c>
      <c r="U792" s="1">
        <v>16845</v>
      </c>
      <c r="V792" s="1">
        <v>35949</v>
      </c>
      <c r="W792" s="1">
        <v>2</v>
      </c>
      <c r="X792" s="1">
        <v>2</v>
      </c>
      <c r="Y792" s="1">
        <v>3</v>
      </c>
      <c r="Z792" s="1">
        <v>1</v>
      </c>
      <c r="AA792" s="1">
        <v>1</v>
      </c>
      <c r="AB792" s="1">
        <v>54</v>
      </c>
      <c r="AC792" s="1">
        <v>45831</v>
      </c>
      <c r="AD792" s="1" t="s">
        <v>73</v>
      </c>
      <c r="AE792" s="1" t="b">
        <v>1</v>
      </c>
      <c r="AF792" s="1" t="s">
        <v>2155</v>
      </c>
      <c r="AG792" s="1" t="s">
        <v>89</v>
      </c>
      <c r="AH792" s="1" t="s">
        <v>90</v>
      </c>
      <c r="AI792" s="1" t="s">
        <v>172</v>
      </c>
      <c r="AJ792" s="1" t="s">
        <v>89</v>
      </c>
      <c r="AK792" s="1" t="s">
        <v>79</v>
      </c>
      <c r="AL792" s="1" t="s">
        <v>36</v>
      </c>
      <c r="AM792" s="1" t="s">
        <v>92</v>
      </c>
      <c r="AN792" s="1" t="b">
        <v>0</v>
      </c>
      <c r="AO792" s="10" t="s">
        <v>2158</v>
      </c>
      <c r="AP792" s="1">
        <v>0</v>
      </c>
      <c r="AQ792" s="1">
        <v>0</v>
      </c>
      <c r="AR792" s="1">
        <v>0</v>
      </c>
      <c r="AS792" s="1">
        <v>0</v>
      </c>
      <c r="AT792" s="1">
        <v>0</v>
      </c>
      <c r="AU792" s="1">
        <v>0</v>
      </c>
      <c r="AV792" s="1">
        <v>0</v>
      </c>
      <c r="AW792" s="1">
        <v>0</v>
      </c>
      <c r="AX792" s="1">
        <v>0</v>
      </c>
      <c r="AY792" s="1">
        <v>0</v>
      </c>
      <c r="AZ792" s="1">
        <v>0</v>
      </c>
      <c r="BA792" s="1">
        <v>0</v>
      </c>
      <c r="BB792" s="1">
        <v>0</v>
      </c>
      <c r="BC792" s="1">
        <v>0</v>
      </c>
      <c r="BD792" s="1">
        <v>0</v>
      </c>
      <c r="BE792" s="1">
        <v>0</v>
      </c>
      <c r="BF792" s="1">
        <v>0</v>
      </c>
      <c r="BG792" s="1">
        <v>0</v>
      </c>
      <c r="BH792" s="1" t="b">
        <v>1</v>
      </c>
      <c r="BI792" s="1" t="b">
        <v>1</v>
      </c>
      <c r="BJ792" s="1">
        <v>7</v>
      </c>
      <c r="BK792" s="1" t="s">
        <v>89</v>
      </c>
      <c r="BL792" s="1">
        <v>253</v>
      </c>
      <c r="BM792" s="1">
        <v>253</v>
      </c>
      <c r="BN792" s="1">
        <v>0</v>
      </c>
      <c r="BO792" s="1" t="b">
        <v>0</v>
      </c>
    </row>
    <row r="793" spans="1:67" ht="15.75" customHeight="1">
      <c r="A793" s="1">
        <v>791</v>
      </c>
      <c r="B793" s="1">
        <v>460</v>
      </c>
      <c r="C793" s="1">
        <v>204796</v>
      </c>
      <c r="D793" s="1" t="s">
        <v>2151</v>
      </c>
      <c r="E793" s="1" t="s">
        <v>2152</v>
      </c>
      <c r="F793" s="1" t="s">
        <v>2153</v>
      </c>
      <c r="G793" s="1" t="s">
        <v>2091</v>
      </c>
      <c r="H793" s="1">
        <v>43210</v>
      </c>
      <c r="I793" s="1" t="s">
        <v>834</v>
      </c>
      <c r="J793" s="1" t="s">
        <v>885</v>
      </c>
      <c r="K793" s="8" t="s">
        <v>2154</v>
      </c>
      <c r="L793" s="1">
        <v>-83.009000999999998</v>
      </c>
      <c r="M793" s="1">
        <v>39.998389000000003</v>
      </c>
      <c r="N793" s="1">
        <v>-83.009000999999998</v>
      </c>
      <c r="O793" s="1">
        <v>39.998389000000003</v>
      </c>
      <c r="P793" s="1">
        <v>10592</v>
      </c>
      <c r="Q793" s="1">
        <v>27037</v>
      </c>
      <c r="R793" s="1">
        <v>46141</v>
      </c>
      <c r="S793" s="1">
        <v>26125</v>
      </c>
      <c r="T793" s="1">
        <v>45229</v>
      </c>
      <c r="U793" s="1">
        <v>16845</v>
      </c>
      <c r="V793" s="1">
        <v>35949</v>
      </c>
      <c r="W793" s="1">
        <v>2</v>
      </c>
      <c r="X793" s="1">
        <v>2</v>
      </c>
      <c r="Y793" s="1">
        <v>3</v>
      </c>
      <c r="Z793" s="1">
        <v>1</v>
      </c>
      <c r="AA793" s="1">
        <v>1</v>
      </c>
      <c r="AB793" s="1">
        <v>54</v>
      </c>
      <c r="AC793" s="1">
        <v>45831</v>
      </c>
      <c r="AD793" s="1" t="s">
        <v>73</v>
      </c>
      <c r="AE793" s="1" t="b">
        <v>1</v>
      </c>
      <c r="AF793" s="1" t="s">
        <v>2155</v>
      </c>
      <c r="AG793" s="1" t="s">
        <v>94</v>
      </c>
      <c r="AH793" s="1" t="s">
        <v>90</v>
      </c>
      <c r="AI793" s="1" t="s">
        <v>95</v>
      </c>
      <c r="AJ793" s="1" t="s">
        <v>94</v>
      </c>
      <c r="AK793" s="1" t="s">
        <v>79</v>
      </c>
      <c r="AL793" s="1" t="s">
        <v>36</v>
      </c>
      <c r="AM793" s="1" t="s">
        <v>96</v>
      </c>
      <c r="AN793" s="1" t="b">
        <v>0</v>
      </c>
      <c r="AO793" s="10" t="s">
        <v>2159</v>
      </c>
      <c r="AP793" s="1">
        <v>0</v>
      </c>
      <c r="AQ793" s="1">
        <v>0</v>
      </c>
      <c r="AR793" s="1">
        <v>0</v>
      </c>
      <c r="AS793" s="1">
        <v>0</v>
      </c>
      <c r="AT793" s="1">
        <v>0</v>
      </c>
      <c r="AU793" s="1">
        <v>0</v>
      </c>
      <c r="AV793" s="1">
        <v>0</v>
      </c>
      <c r="AW793" s="1">
        <v>0</v>
      </c>
      <c r="AX793" s="1">
        <v>0</v>
      </c>
      <c r="AY793" s="1">
        <v>0</v>
      </c>
      <c r="AZ793" s="1">
        <v>0</v>
      </c>
      <c r="BA793" s="1">
        <v>0</v>
      </c>
      <c r="BB793" s="1">
        <v>0</v>
      </c>
      <c r="BC793" s="1">
        <v>0</v>
      </c>
      <c r="BD793" s="1">
        <v>0</v>
      </c>
      <c r="BE793" s="1">
        <v>0</v>
      </c>
      <c r="BF793" s="1">
        <v>0</v>
      </c>
      <c r="BG793" s="1">
        <v>0</v>
      </c>
      <c r="BH793" s="1" t="b">
        <v>1</v>
      </c>
      <c r="BI793" s="1" t="b">
        <v>1</v>
      </c>
      <c r="BJ793" s="1">
        <v>7</v>
      </c>
      <c r="BK793" s="1" t="s">
        <v>94</v>
      </c>
      <c r="BL793" s="1">
        <v>253</v>
      </c>
      <c r="BM793" s="1">
        <v>253</v>
      </c>
      <c r="BN793" s="1">
        <v>0</v>
      </c>
      <c r="BO793" s="1" t="b">
        <v>0</v>
      </c>
    </row>
    <row r="794" spans="1:67" ht="15.75" customHeight="1">
      <c r="A794" s="1">
        <v>792</v>
      </c>
      <c r="B794" s="1">
        <v>461</v>
      </c>
      <c r="C794" s="1">
        <v>204796</v>
      </c>
      <c r="D794" s="1" t="s">
        <v>2151</v>
      </c>
      <c r="E794" s="1" t="s">
        <v>2152</v>
      </c>
      <c r="F794" s="1" t="s">
        <v>2153</v>
      </c>
      <c r="G794" s="1" t="s">
        <v>2091</v>
      </c>
      <c r="H794" s="1">
        <v>43210</v>
      </c>
      <c r="I794" s="1" t="s">
        <v>834</v>
      </c>
      <c r="J794" s="1" t="s">
        <v>885</v>
      </c>
      <c r="K794" s="8" t="s">
        <v>2154</v>
      </c>
      <c r="L794" s="1">
        <v>-83.009000999999998</v>
      </c>
      <c r="M794" s="1">
        <v>39.998389000000003</v>
      </c>
      <c r="N794" s="1">
        <v>-83.009000999999998</v>
      </c>
      <c r="O794" s="1">
        <v>39.998389000000003</v>
      </c>
      <c r="P794" s="1">
        <v>10592</v>
      </c>
      <c r="Q794" s="1">
        <v>27037</v>
      </c>
      <c r="R794" s="1">
        <v>46141</v>
      </c>
      <c r="S794" s="1">
        <v>26125</v>
      </c>
      <c r="T794" s="1">
        <v>45229</v>
      </c>
      <c r="U794" s="1">
        <v>16845</v>
      </c>
      <c r="V794" s="1">
        <v>35949</v>
      </c>
      <c r="W794" s="1">
        <v>2</v>
      </c>
      <c r="X794" s="1">
        <v>2</v>
      </c>
      <c r="Y794" s="1">
        <v>3</v>
      </c>
      <c r="Z794" s="1">
        <v>1</v>
      </c>
      <c r="AA794" s="1">
        <v>1</v>
      </c>
      <c r="AB794" s="1">
        <v>54</v>
      </c>
      <c r="AC794" s="1">
        <v>45831</v>
      </c>
      <c r="AD794" s="1" t="s">
        <v>73</v>
      </c>
      <c r="AE794" s="1" t="b">
        <v>1</v>
      </c>
      <c r="AF794" s="1" t="s">
        <v>2155</v>
      </c>
      <c r="AG794" s="1" t="s">
        <v>89</v>
      </c>
      <c r="AH794" s="1" t="s">
        <v>90</v>
      </c>
      <c r="AI794" s="1" t="s">
        <v>532</v>
      </c>
      <c r="AJ794" s="1" t="s">
        <v>89</v>
      </c>
      <c r="AK794" s="1" t="s">
        <v>83</v>
      </c>
      <c r="AL794" s="1" t="s">
        <v>110</v>
      </c>
      <c r="AM794" s="1" t="s">
        <v>100</v>
      </c>
      <c r="AN794" s="1" t="b">
        <v>0</v>
      </c>
      <c r="AO794" s="10" t="s">
        <v>2158</v>
      </c>
      <c r="AP794" s="1">
        <v>0</v>
      </c>
      <c r="AQ794" s="1">
        <v>0</v>
      </c>
      <c r="AR794" s="1">
        <v>0</v>
      </c>
      <c r="AS794" s="1">
        <v>0</v>
      </c>
      <c r="AT794" s="1">
        <v>0</v>
      </c>
      <c r="AU794" s="1">
        <v>0</v>
      </c>
      <c r="AV794" s="1">
        <v>0</v>
      </c>
      <c r="AW794" s="1">
        <v>0</v>
      </c>
      <c r="AX794" s="1">
        <v>0</v>
      </c>
      <c r="AY794" s="1">
        <v>0</v>
      </c>
      <c r="AZ794" s="1">
        <v>0</v>
      </c>
      <c r="BA794" s="1">
        <v>0</v>
      </c>
      <c r="BB794" s="1">
        <v>0</v>
      </c>
      <c r="BC794" s="1">
        <v>0</v>
      </c>
      <c r="BD794" s="1">
        <v>0</v>
      </c>
      <c r="BE794" s="1">
        <v>0</v>
      </c>
      <c r="BF794" s="1">
        <v>0</v>
      </c>
      <c r="BG794" s="1">
        <v>0</v>
      </c>
      <c r="BH794" s="1" t="b">
        <v>0</v>
      </c>
      <c r="BI794" s="1" t="b">
        <v>1</v>
      </c>
      <c r="BJ794" s="1">
        <v>7</v>
      </c>
      <c r="BK794" s="1" t="s">
        <v>89</v>
      </c>
      <c r="BL794" s="1">
        <v>253</v>
      </c>
      <c r="BM794" s="1">
        <v>253</v>
      </c>
      <c r="BN794" s="1">
        <v>0</v>
      </c>
      <c r="BO794" s="1" t="b">
        <v>0</v>
      </c>
    </row>
    <row r="795" spans="1:67" ht="15.75" customHeight="1">
      <c r="A795" s="1">
        <v>793</v>
      </c>
      <c r="B795" s="1">
        <v>462</v>
      </c>
      <c r="C795" s="1">
        <v>204796</v>
      </c>
      <c r="D795" s="1" t="s">
        <v>2151</v>
      </c>
      <c r="E795" s="1" t="s">
        <v>2152</v>
      </c>
      <c r="F795" s="1" t="s">
        <v>2153</v>
      </c>
      <c r="G795" s="1" t="s">
        <v>2091</v>
      </c>
      <c r="H795" s="1">
        <v>43210</v>
      </c>
      <c r="I795" s="1" t="s">
        <v>834</v>
      </c>
      <c r="J795" s="1" t="s">
        <v>885</v>
      </c>
      <c r="K795" s="8" t="s">
        <v>2154</v>
      </c>
      <c r="L795" s="1">
        <v>-83.009000999999998</v>
      </c>
      <c r="M795" s="1">
        <v>39.998389000000003</v>
      </c>
      <c r="N795" s="1">
        <v>-83.009000999999998</v>
      </c>
      <c r="O795" s="1">
        <v>39.998389000000003</v>
      </c>
      <c r="P795" s="1">
        <v>10592</v>
      </c>
      <c r="Q795" s="1">
        <v>27037</v>
      </c>
      <c r="R795" s="1">
        <v>46141</v>
      </c>
      <c r="S795" s="1">
        <v>26125</v>
      </c>
      <c r="T795" s="1">
        <v>45229</v>
      </c>
      <c r="U795" s="1">
        <v>16845</v>
      </c>
      <c r="V795" s="1">
        <v>35949</v>
      </c>
      <c r="W795" s="1">
        <v>2</v>
      </c>
      <c r="X795" s="1">
        <v>2</v>
      </c>
      <c r="Y795" s="1">
        <v>3</v>
      </c>
      <c r="Z795" s="1">
        <v>1</v>
      </c>
      <c r="AA795" s="1">
        <v>1</v>
      </c>
      <c r="AB795" s="1">
        <v>54</v>
      </c>
      <c r="AC795" s="1">
        <v>45831</v>
      </c>
      <c r="AD795" s="1" t="s">
        <v>73</v>
      </c>
      <c r="AE795" s="1" t="b">
        <v>1</v>
      </c>
      <c r="AF795" s="1" t="s">
        <v>2155</v>
      </c>
      <c r="AG795" s="1" t="s">
        <v>291</v>
      </c>
      <c r="AH795" s="1" t="s">
        <v>90</v>
      </c>
      <c r="AI795" s="1" t="s">
        <v>302</v>
      </c>
      <c r="AJ795" s="1" t="s">
        <v>78</v>
      </c>
      <c r="AK795" s="1" t="s">
        <v>83</v>
      </c>
      <c r="AL795" s="1" t="s">
        <v>36</v>
      </c>
      <c r="AM795" s="1" t="s">
        <v>80</v>
      </c>
      <c r="AN795" s="1" t="b">
        <v>0</v>
      </c>
      <c r="AO795" s="10" t="s">
        <v>2160</v>
      </c>
      <c r="AP795" s="1">
        <v>0</v>
      </c>
      <c r="AQ795" s="1">
        <v>0</v>
      </c>
      <c r="AR795" s="1">
        <v>0</v>
      </c>
      <c r="AS795" s="1">
        <v>0</v>
      </c>
      <c r="AT795" s="1">
        <v>0</v>
      </c>
      <c r="AU795" s="1">
        <v>0</v>
      </c>
      <c r="AV795" s="1">
        <v>0</v>
      </c>
      <c r="AW795" s="1">
        <v>0</v>
      </c>
      <c r="AX795" s="1">
        <v>0</v>
      </c>
      <c r="AY795" s="1">
        <v>0</v>
      </c>
      <c r="AZ795" s="1">
        <v>0</v>
      </c>
      <c r="BA795" s="1">
        <v>0</v>
      </c>
      <c r="BB795" s="1">
        <v>0</v>
      </c>
      <c r="BC795" s="1">
        <v>0</v>
      </c>
      <c r="BD795" s="1">
        <v>0</v>
      </c>
      <c r="BE795" s="1">
        <v>0</v>
      </c>
      <c r="BF795" s="1">
        <v>0</v>
      </c>
      <c r="BG795" s="1">
        <v>0</v>
      </c>
      <c r="BH795" s="1" t="b">
        <v>1</v>
      </c>
      <c r="BI795" s="1" t="b">
        <v>1</v>
      </c>
      <c r="BJ795" s="1">
        <v>7</v>
      </c>
      <c r="BK795" s="1" t="s">
        <v>78</v>
      </c>
      <c r="BL795" s="1">
        <v>253</v>
      </c>
      <c r="BM795" s="1">
        <v>253</v>
      </c>
      <c r="BN795" s="1">
        <v>0</v>
      </c>
      <c r="BO795" s="1" t="b">
        <v>0</v>
      </c>
    </row>
    <row r="796" spans="1:67" ht="15.75" customHeight="1">
      <c r="A796" s="1">
        <v>794</v>
      </c>
      <c r="B796" s="1">
        <v>463</v>
      </c>
      <c r="C796" s="1">
        <v>204796</v>
      </c>
      <c r="D796" s="1" t="s">
        <v>2151</v>
      </c>
      <c r="E796" s="1" t="s">
        <v>2152</v>
      </c>
      <c r="F796" s="1" t="s">
        <v>2153</v>
      </c>
      <c r="G796" s="1" t="s">
        <v>2091</v>
      </c>
      <c r="H796" s="1">
        <v>43210</v>
      </c>
      <c r="I796" s="1" t="s">
        <v>834</v>
      </c>
      <c r="J796" s="1" t="s">
        <v>885</v>
      </c>
      <c r="K796" s="8" t="s">
        <v>2154</v>
      </c>
      <c r="L796" s="1">
        <v>-83.009000999999998</v>
      </c>
      <c r="M796" s="1">
        <v>39.998389000000003</v>
      </c>
      <c r="N796" s="1">
        <v>-83.009000999999998</v>
      </c>
      <c r="O796" s="1">
        <v>39.998389000000003</v>
      </c>
      <c r="P796" s="1">
        <v>10592</v>
      </c>
      <c r="Q796" s="1">
        <v>27037</v>
      </c>
      <c r="R796" s="1">
        <v>46141</v>
      </c>
      <c r="S796" s="1">
        <v>26125</v>
      </c>
      <c r="T796" s="1">
        <v>45229</v>
      </c>
      <c r="U796" s="1">
        <v>16845</v>
      </c>
      <c r="V796" s="1">
        <v>35949</v>
      </c>
      <c r="W796" s="1">
        <v>2</v>
      </c>
      <c r="X796" s="1">
        <v>2</v>
      </c>
      <c r="Y796" s="1">
        <v>3</v>
      </c>
      <c r="Z796" s="1">
        <v>1</v>
      </c>
      <c r="AA796" s="1">
        <v>1</v>
      </c>
      <c r="AB796" s="1">
        <v>54</v>
      </c>
      <c r="AC796" s="1">
        <v>45831</v>
      </c>
      <c r="AD796" s="1" t="s">
        <v>73</v>
      </c>
      <c r="AE796" s="1" t="b">
        <v>1</v>
      </c>
      <c r="AF796" s="1" t="s">
        <v>2155</v>
      </c>
      <c r="AG796" s="1" t="s">
        <v>94</v>
      </c>
      <c r="AH796" s="1" t="s">
        <v>90</v>
      </c>
      <c r="AI796" s="1" t="s">
        <v>194</v>
      </c>
      <c r="AJ796" s="1" t="s">
        <v>94</v>
      </c>
      <c r="AK796" s="1" t="s">
        <v>83</v>
      </c>
      <c r="AL796" s="1" t="s">
        <v>36</v>
      </c>
      <c r="AM796" s="1" t="s">
        <v>96</v>
      </c>
      <c r="AN796" s="1" t="b">
        <v>0</v>
      </c>
      <c r="AO796" s="10" t="s">
        <v>2161</v>
      </c>
      <c r="AP796" s="1">
        <v>0</v>
      </c>
      <c r="AQ796" s="1">
        <v>0</v>
      </c>
      <c r="AR796" s="1">
        <v>0</v>
      </c>
      <c r="AS796" s="1">
        <v>0</v>
      </c>
      <c r="AT796" s="1">
        <v>0</v>
      </c>
      <c r="AU796" s="1">
        <v>0</v>
      </c>
      <c r="AV796" s="1">
        <v>0</v>
      </c>
      <c r="AW796" s="1">
        <v>0</v>
      </c>
      <c r="AX796" s="1">
        <v>0</v>
      </c>
      <c r="AY796" s="1">
        <v>0</v>
      </c>
      <c r="AZ796" s="1">
        <v>0</v>
      </c>
      <c r="BA796" s="1">
        <v>0</v>
      </c>
      <c r="BB796" s="1">
        <v>0</v>
      </c>
      <c r="BC796" s="1">
        <v>0</v>
      </c>
      <c r="BD796" s="1">
        <v>0</v>
      </c>
      <c r="BE796" s="1">
        <v>0</v>
      </c>
      <c r="BF796" s="1">
        <v>0</v>
      </c>
      <c r="BG796" s="1">
        <v>0</v>
      </c>
      <c r="BH796" s="1" t="b">
        <v>1</v>
      </c>
      <c r="BI796" s="1" t="b">
        <v>1</v>
      </c>
      <c r="BJ796" s="1">
        <v>7</v>
      </c>
      <c r="BK796" s="1" t="s">
        <v>94</v>
      </c>
      <c r="BL796" s="1">
        <v>253</v>
      </c>
      <c r="BM796" s="1">
        <v>253</v>
      </c>
      <c r="BN796" s="1">
        <v>0</v>
      </c>
      <c r="BO796" s="1" t="b">
        <v>0</v>
      </c>
    </row>
    <row r="797" spans="1:67" ht="15.75" customHeight="1">
      <c r="A797" s="1">
        <v>795</v>
      </c>
      <c r="B797" s="1">
        <v>741</v>
      </c>
      <c r="C797" s="1">
        <v>201885</v>
      </c>
      <c r="D797" s="1" t="s">
        <v>2162</v>
      </c>
      <c r="E797" s="1" t="s">
        <v>2163</v>
      </c>
      <c r="F797" s="1" t="s">
        <v>2164</v>
      </c>
      <c r="G797" s="1" t="s">
        <v>2091</v>
      </c>
      <c r="H797" s="1" t="s">
        <v>2165</v>
      </c>
      <c r="I797" s="1" t="s">
        <v>834</v>
      </c>
      <c r="J797" s="1" t="s">
        <v>885</v>
      </c>
      <c r="K797" s="8" t="s">
        <v>2166</v>
      </c>
      <c r="L797" s="1">
        <v>-84.514279999999999</v>
      </c>
      <c r="M797" s="1">
        <v>39.131158999999997</v>
      </c>
      <c r="N797" s="1">
        <v>-84.514279999999999</v>
      </c>
      <c r="O797" s="1">
        <v>39.131158999999997</v>
      </c>
      <c r="P797" s="1">
        <v>11000</v>
      </c>
      <c r="Q797" s="1">
        <v>28156</v>
      </c>
      <c r="R797" s="1">
        <v>44490</v>
      </c>
      <c r="S797" s="1">
        <v>30268</v>
      </c>
      <c r="T797" s="1">
        <v>46602</v>
      </c>
      <c r="U797" s="1">
        <v>17024</v>
      </c>
      <c r="V797" s="1">
        <v>33358</v>
      </c>
      <c r="W797" s="1">
        <v>2</v>
      </c>
      <c r="X797" s="1">
        <v>2</v>
      </c>
      <c r="Y797" s="1">
        <v>3</v>
      </c>
      <c r="Z797" s="1">
        <v>1</v>
      </c>
      <c r="AA797" s="1">
        <v>1</v>
      </c>
      <c r="AB797" s="1">
        <v>76</v>
      </c>
      <c r="AC797" s="1">
        <v>25820</v>
      </c>
      <c r="AD797" s="1" t="s">
        <v>73</v>
      </c>
      <c r="AE797" s="1" t="b">
        <v>0</v>
      </c>
      <c r="AF797" s="1" t="s">
        <v>2167</v>
      </c>
      <c r="AG797" s="1" t="s">
        <v>1405</v>
      </c>
      <c r="AH797" s="1" t="s">
        <v>90</v>
      </c>
      <c r="AI797" s="1" t="s">
        <v>172</v>
      </c>
      <c r="AJ797" s="1" t="s">
        <v>89</v>
      </c>
      <c r="AK797" s="1" t="s">
        <v>79</v>
      </c>
      <c r="AL797" s="1" t="s">
        <v>36</v>
      </c>
      <c r="AM797" s="1" t="s">
        <v>92</v>
      </c>
      <c r="AN797" s="1" t="b">
        <v>0</v>
      </c>
      <c r="AO797" s="10" t="s">
        <v>2168</v>
      </c>
      <c r="AP797" s="1">
        <v>0</v>
      </c>
      <c r="AQ797" s="1">
        <v>0</v>
      </c>
      <c r="AR797" s="1">
        <v>0</v>
      </c>
      <c r="AS797" s="1">
        <v>0</v>
      </c>
      <c r="AT797" s="1">
        <v>0</v>
      </c>
      <c r="AU797" s="1">
        <v>0</v>
      </c>
      <c r="AV797" s="1">
        <v>0</v>
      </c>
      <c r="AW797" s="1">
        <v>0</v>
      </c>
      <c r="AX797" s="1">
        <v>0</v>
      </c>
      <c r="AY797" s="1">
        <v>0</v>
      </c>
      <c r="AZ797" s="1">
        <v>0</v>
      </c>
      <c r="BA797" s="1">
        <v>0</v>
      </c>
      <c r="BB797" s="1">
        <v>0</v>
      </c>
      <c r="BC797" s="1">
        <v>0</v>
      </c>
      <c r="BD797" s="1">
        <v>0</v>
      </c>
      <c r="BE797" s="1">
        <v>0</v>
      </c>
      <c r="BF797" s="1">
        <v>0</v>
      </c>
      <c r="BG797" s="1">
        <v>0</v>
      </c>
      <c r="BH797" s="1" t="b">
        <v>1</v>
      </c>
      <c r="BI797" s="1" t="b">
        <v>0</v>
      </c>
      <c r="BJ797" s="1">
        <v>13</v>
      </c>
      <c r="BK797" s="1" t="s">
        <v>89</v>
      </c>
      <c r="BL797" s="1">
        <v>253</v>
      </c>
      <c r="BM797" s="1">
        <v>253</v>
      </c>
      <c r="BN797" s="1">
        <v>0</v>
      </c>
      <c r="BO797" s="1" t="b">
        <v>0</v>
      </c>
    </row>
    <row r="798" spans="1:67" ht="15.75" customHeight="1">
      <c r="A798" s="1">
        <v>796</v>
      </c>
      <c r="B798" s="1">
        <v>742</v>
      </c>
      <c r="C798" s="1">
        <v>201885</v>
      </c>
      <c r="D798" s="1" t="s">
        <v>2162</v>
      </c>
      <c r="E798" s="1" t="s">
        <v>2163</v>
      </c>
      <c r="F798" s="1" t="s">
        <v>2164</v>
      </c>
      <c r="G798" s="1" t="s">
        <v>2091</v>
      </c>
      <c r="H798" s="1" t="s">
        <v>2165</v>
      </c>
      <c r="I798" s="1" t="s">
        <v>834</v>
      </c>
      <c r="J798" s="1" t="s">
        <v>885</v>
      </c>
      <c r="K798" s="8" t="s">
        <v>2166</v>
      </c>
      <c r="L798" s="1">
        <v>-84.514279999999999</v>
      </c>
      <c r="M798" s="1">
        <v>39.131158999999997</v>
      </c>
      <c r="N798" s="1">
        <v>-84.514279999999999</v>
      </c>
      <c r="O798" s="1">
        <v>39.131158999999997</v>
      </c>
      <c r="P798" s="1">
        <v>11000</v>
      </c>
      <c r="Q798" s="1">
        <v>28156</v>
      </c>
      <c r="R798" s="1">
        <v>44490</v>
      </c>
      <c r="S798" s="1">
        <v>30268</v>
      </c>
      <c r="T798" s="1">
        <v>46602</v>
      </c>
      <c r="U798" s="1">
        <v>17024</v>
      </c>
      <c r="V798" s="1">
        <v>33358</v>
      </c>
      <c r="W798" s="1">
        <v>2</v>
      </c>
      <c r="X798" s="1">
        <v>2</v>
      </c>
      <c r="Y798" s="1">
        <v>3</v>
      </c>
      <c r="Z798" s="1">
        <v>1</v>
      </c>
      <c r="AA798" s="1">
        <v>1</v>
      </c>
      <c r="AB798" s="1">
        <v>76</v>
      </c>
      <c r="AC798" s="1">
        <v>25820</v>
      </c>
      <c r="AD798" s="1" t="s">
        <v>73</v>
      </c>
      <c r="AE798" s="1" t="b">
        <v>0</v>
      </c>
      <c r="AF798" s="1" t="s">
        <v>2167</v>
      </c>
      <c r="AG798" s="1" t="s">
        <v>1405</v>
      </c>
      <c r="AH798" s="1" t="s">
        <v>90</v>
      </c>
      <c r="AI798" s="1" t="s">
        <v>236</v>
      </c>
      <c r="AJ798" s="1" t="s">
        <v>89</v>
      </c>
      <c r="AK798" s="1" t="s">
        <v>79</v>
      </c>
      <c r="AL798" s="9" t="s">
        <v>99</v>
      </c>
      <c r="AM798" s="1" t="s">
        <v>100</v>
      </c>
      <c r="AN798" s="1" t="b">
        <v>0</v>
      </c>
      <c r="AO798" s="10" t="s">
        <v>2169</v>
      </c>
      <c r="AP798" s="1">
        <v>0</v>
      </c>
      <c r="AQ798" s="1">
        <v>0</v>
      </c>
      <c r="AR798" s="1">
        <v>0</v>
      </c>
      <c r="AS798" s="1">
        <v>0</v>
      </c>
      <c r="AT798" s="1">
        <v>0</v>
      </c>
      <c r="AU798" s="1">
        <v>0</v>
      </c>
      <c r="AV798" s="1">
        <v>0</v>
      </c>
      <c r="AW798" s="1">
        <v>0</v>
      </c>
      <c r="AX798" s="1">
        <v>0</v>
      </c>
      <c r="AY798" s="1">
        <v>0</v>
      </c>
      <c r="AZ798" s="1">
        <v>0</v>
      </c>
      <c r="BA798" s="1">
        <v>0</v>
      </c>
      <c r="BB798" s="1">
        <v>0</v>
      </c>
      <c r="BC798" s="1">
        <v>0</v>
      </c>
      <c r="BD798" s="1">
        <v>0</v>
      </c>
      <c r="BE798" s="1">
        <v>0</v>
      </c>
      <c r="BF798" s="1">
        <v>0</v>
      </c>
      <c r="BG798" s="1">
        <v>0</v>
      </c>
      <c r="BH798" s="1" t="b">
        <v>0</v>
      </c>
      <c r="BI798" s="1" t="b">
        <v>0</v>
      </c>
      <c r="BJ798" s="1">
        <v>13</v>
      </c>
      <c r="BK798" s="1" t="s">
        <v>89</v>
      </c>
      <c r="BL798" s="1">
        <v>253</v>
      </c>
      <c r="BM798" s="1">
        <v>253</v>
      </c>
      <c r="BN798" s="1">
        <v>0</v>
      </c>
      <c r="BO798" s="1" t="b">
        <v>0</v>
      </c>
    </row>
    <row r="799" spans="1:67" ht="15.75" customHeight="1">
      <c r="A799" s="1">
        <v>797</v>
      </c>
      <c r="B799" s="1">
        <v>743</v>
      </c>
      <c r="C799" s="1">
        <v>201885</v>
      </c>
      <c r="D799" s="1" t="s">
        <v>2162</v>
      </c>
      <c r="E799" s="1" t="s">
        <v>2163</v>
      </c>
      <c r="F799" s="1" t="s">
        <v>2164</v>
      </c>
      <c r="G799" s="1" t="s">
        <v>2091</v>
      </c>
      <c r="H799" s="1" t="s">
        <v>2165</v>
      </c>
      <c r="I799" s="1" t="s">
        <v>834</v>
      </c>
      <c r="J799" s="1" t="s">
        <v>885</v>
      </c>
      <c r="K799" s="8" t="s">
        <v>2166</v>
      </c>
      <c r="L799" s="1">
        <v>-84.514279999999999</v>
      </c>
      <c r="M799" s="1">
        <v>39.131158999999997</v>
      </c>
      <c r="N799" s="1">
        <v>-84.514279999999999</v>
      </c>
      <c r="O799" s="1">
        <v>39.131158999999997</v>
      </c>
      <c r="P799" s="1">
        <v>11000</v>
      </c>
      <c r="Q799" s="1">
        <v>28156</v>
      </c>
      <c r="R799" s="1">
        <v>44490</v>
      </c>
      <c r="S799" s="1">
        <v>30268</v>
      </c>
      <c r="T799" s="1">
        <v>46602</v>
      </c>
      <c r="U799" s="1">
        <v>17024</v>
      </c>
      <c r="V799" s="1">
        <v>33358</v>
      </c>
      <c r="W799" s="1">
        <v>2</v>
      </c>
      <c r="X799" s="1">
        <v>2</v>
      </c>
      <c r="Y799" s="1">
        <v>3</v>
      </c>
      <c r="Z799" s="1">
        <v>1</v>
      </c>
      <c r="AA799" s="1">
        <v>1</v>
      </c>
      <c r="AB799" s="1">
        <v>76</v>
      </c>
      <c r="AC799" s="1">
        <v>25820</v>
      </c>
      <c r="AD799" s="1" t="s">
        <v>73</v>
      </c>
      <c r="AE799" s="1" t="b">
        <v>0</v>
      </c>
      <c r="AF799" s="1" t="s">
        <v>2167</v>
      </c>
      <c r="AG799" s="1" t="s">
        <v>1405</v>
      </c>
      <c r="AH799" s="1" t="s">
        <v>90</v>
      </c>
      <c r="AI799" s="1" t="s">
        <v>405</v>
      </c>
      <c r="AJ799" s="1" t="s">
        <v>89</v>
      </c>
      <c r="AK799" s="1" t="s">
        <v>179</v>
      </c>
      <c r="AL799" s="1" t="s">
        <v>179</v>
      </c>
      <c r="AM799" s="1" t="s">
        <v>100</v>
      </c>
      <c r="AN799" s="1" t="b">
        <v>0</v>
      </c>
      <c r="AO799" s="10" t="s">
        <v>2170</v>
      </c>
      <c r="AP799" s="1">
        <v>0</v>
      </c>
      <c r="AQ799" s="1">
        <v>0</v>
      </c>
      <c r="AR799" s="1">
        <v>0</v>
      </c>
      <c r="AS799" s="1">
        <v>0</v>
      </c>
      <c r="AT799" s="1">
        <v>0</v>
      </c>
      <c r="AU799" s="1">
        <v>0</v>
      </c>
      <c r="AV799" s="1">
        <v>0</v>
      </c>
      <c r="AW799" s="1">
        <v>0</v>
      </c>
      <c r="AX799" s="1">
        <v>0</v>
      </c>
      <c r="AY799" s="1">
        <v>0</v>
      </c>
      <c r="AZ799" s="1">
        <v>0</v>
      </c>
      <c r="BA799" s="1">
        <v>0</v>
      </c>
      <c r="BB799" s="1">
        <v>0</v>
      </c>
      <c r="BC799" s="1">
        <v>0</v>
      </c>
      <c r="BD799" s="1">
        <v>0</v>
      </c>
      <c r="BE799" s="1">
        <v>0</v>
      </c>
      <c r="BF799" s="1">
        <v>0</v>
      </c>
      <c r="BG799" s="1">
        <v>0</v>
      </c>
      <c r="BH799" s="1" t="b">
        <v>0</v>
      </c>
      <c r="BI799" s="1" t="b">
        <v>0</v>
      </c>
      <c r="BJ799" s="1">
        <v>13</v>
      </c>
      <c r="BK799" s="1" t="s">
        <v>89</v>
      </c>
      <c r="BL799" s="1">
        <v>253</v>
      </c>
      <c r="BM799" s="1">
        <v>253</v>
      </c>
      <c r="BN799" s="1">
        <v>0</v>
      </c>
      <c r="BO799" s="1" t="b">
        <v>0</v>
      </c>
    </row>
    <row r="800" spans="1:67" ht="15.75" customHeight="1">
      <c r="A800" s="1">
        <v>798</v>
      </c>
      <c r="B800" s="1">
        <v>744</v>
      </c>
      <c r="C800" s="1">
        <v>201885</v>
      </c>
      <c r="D800" s="1" t="s">
        <v>2162</v>
      </c>
      <c r="E800" s="1" t="s">
        <v>2163</v>
      </c>
      <c r="F800" s="1" t="s">
        <v>2164</v>
      </c>
      <c r="G800" s="1" t="s">
        <v>2091</v>
      </c>
      <c r="H800" s="1" t="s">
        <v>2165</v>
      </c>
      <c r="I800" s="1" t="s">
        <v>834</v>
      </c>
      <c r="J800" s="1" t="s">
        <v>885</v>
      </c>
      <c r="K800" s="8" t="s">
        <v>2166</v>
      </c>
      <c r="L800" s="1">
        <v>-84.514279999999999</v>
      </c>
      <c r="M800" s="1">
        <v>39.131158999999997</v>
      </c>
      <c r="N800" s="1">
        <v>-84.514279999999999</v>
      </c>
      <c r="O800" s="1">
        <v>39.131158999999997</v>
      </c>
      <c r="P800" s="1">
        <v>11000</v>
      </c>
      <c r="Q800" s="1">
        <v>28156</v>
      </c>
      <c r="R800" s="1">
        <v>44490</v>
      </c>
      <c r="S800" s="1">
        <v>30268</v>
      </c>
      <c r="T800" s="1">
        <v>46602</v>
      </c>
      <c r="U800" s="1">
        <v>17024</v>
      </c>
      <c r="V800" s="1">
        <v>33358</v>
      </c>
      <c r="W800" s="1">
        <v>2</v>
      </c>
      <c r="X800" s="1">
        <v>2</v>
      </c>
      <c r="Y800" s="1">
        <v>3</v>
      </c>
      <c r="Z800" s="1">
        <v>1</v>
      </c>
      <c r="AA800" s="1">
        <v>1</v>
      </c>
      <c r="AB800" s="1">
        <v>76</v>
      </c>
      <c r="AC800" s="1">
        <v>25820</v>
      </c>
      <c r="AD800" s="1" t="s">
        <v>73</v>
      </c>
      <c r="AE800" s="1" t="b">
        <v>0</v>
      </c>
      <c r="AF800" s="1" t="s">
        <v>2167</v>
      </c>
      <c r="AG800" s="1" t="s">
        <v>1405</v>
      </c>
      <c r="AH800" s="1" t="s">
        <v>90</v>
      </c>
      <c r="AI800" s="1" t="s">
        <v>491</v>
      </c>
      <c r="AJ800" s="1" t="s">
        <v>109</v>
      </c>
      <c r="AK800" s="1" t="s">
        <v>79</v>
      </c>
      <c r="AL800" s="1" t="s">
        <v>36</v>
      </c>
      <c r="AM800" s="1" t="s">
        <v>100</v>
      </c>
      <c r="AN800" s="1" t="b">
        <v>0</v>
      </c>
      <c r="AO800" s="10" t="s">
        <v>2171</v>
      </c>
      <c r="AP800" s="1">
        <v>0</v>
      </c>
      <c r="AQ800" s="1">
        <v>0</v>
      </c>
      <c r="AR800" s="1">
        <v>0</v>
      </c>
      <c r="AS800" s="1">
        <v>0</v>
      </c>
      <c r="AT800" s="1">
        <v>0</v>
      </c>
      <c r="AU800" s="1">
        <v>0</v>
      </c>
      <c r="AV800" s="1">
        <v>0</v>
      </c>
      <c r="AW800" s="1">
        <v>0</v>
      </c>
      <c r="AX800" s="1">
        <v>0</v>
      </c>
      <c r="AY800" s="1">
        <v>0</v>
      </c>
      <c r="AZ800" s="1">
        <v>0</v>
      </c>
      <c r="BA800" s="1">
        <v>0</v>
      </c>
      <c r="BB800" s="1">
        <v>0</v>
      </c>
      <c r="BC800" s="1">
        <v>0</v>
      </c>
      <c r="BD800" s="1">
        <v>0</v>
      </c>
      <c r="BE800" s="1">
        <v>0</v>
      </c>
      <c r="BF800" s="1">
        <v>0</v>
      </c>
      <c r="BG800" s="1">
        <v>0</v>
      </c>
      <c r="BH800" s="1" t="b">
        <v>0</v>
      </c>
      <c r="BI800" s="1" t="b">
        <v>0</v>
      </c>
      <c r="BJ800" s="1">
        <v>13</v>
      </c>
      <c r="BK800" s="1" t="s">
        <v>109</v>
      </c>
      <c r="BL800" s="1">
        <v>253</v>
      </c>
      <c r="BM800" s="1">
        <v>253</v>
      </c>
      <c r="BN800" s="1">
        <v>0</v>
      </c>
      <c r="BO800" s="1" t="b">
        <v>0</v>
      </c>
    </row>
    <row r="801" spans="1:67" ht="15.75" customHeight="1">
      <c r="A801" s="1">
        <v>799</v>
      </c>
      <c r="B801" s="1">
        <v>745</v>
      </c>
      <c r="C801" s="1">
        <v>201885</v>
      </c>
      <c r="D801" s="1" t="s">
        <v>2162</v>
      </c>
      <c r="E801" s="1" t="s">
        <v>2163</v>
      </c>
      <c r="F801" s="1" t="s">
        <v>2164</v>
      </c>
      <c r="G801" s="1" t="s">
        <v>2091</v>
      </c>
      <c r="H801" s="1" t="s">
        <v>2165</v>
      </c>
      <c r="I801" s="1" t="s">
        <v>834</v>
      </c>
      <c r="J801" s="1" t="s">
        <v>885</v>
      </c>
      <c r="K801" s="8" t="s">
        <v>2166</v>
      </c>
      <c r="L801" s="1">
        <v>-84.514279999999999</v>
      </c>
      <c r="M801" s="1">
        <v>39.131158999999997</v>
      </c>
      <c r="N801" s="1">
        <v>-84.514279999999999</v>
      </c>
      <c r="O801" s="1">
        <v>39.131158999999997</v>
      </c>
      <c r="P801" s="1">
        <v>11000</v>
      </c>
      <c r="Q801" s="1">
        <v>28156</v>
      </c>
      <c r="R801" s="1">
        <v>44490</v>
      </c>
      <c r="S801" s="1">
        <v>30268</v>
      </c>
      <c r="T801" s="1">
        <v>46602</v>
      </c>
      <c r="U801" s="1">
        <v>17024</v>
      </c>
      <c r="V801" s="1">
        <v>33358</v>
      </c>
      <c r="W801" s="1">
        <v>2</v>
      </c>
      <c r="X801" s="1">
        <v>2</v>
      </c>
      <c r="Y801" s="1">
        <v>3</v>
      </c>
      <c r="Z801" s="1">
        <v>1</v>
      </c>
      <c r="AA801" s="1">
        <v>1</v>
      </c>
      <c r="AB801" s="1">
        <v>76</v>
      </c>
      <c r="AC801" s="1">
        <v>25820</v>
      </c>
      <c r="AD801" s="1" t="s">
        <v>73</v>
      </c>
      <c r="AE801" s="1" t="b">
        <v>0</v>
      </c>
      <c r="AF801" s="1" t="s">
        <v>2167</v>
      </c>
      <c r="AG801" s="1" t="s">
        <v>2172</v>
      </c>
      <c r="AH801" s="1" t="s">
        <v>90</v>
      </c>
      <c r="AI801" s="1" t="s">
        <v>2173</v>
      </c>
      <c r="AJ801" s="1" t="s">
        <v>320</v>
      </c>
      <c r="AK801" s="1" t="s">
        <v>79</v>
      </c>
      <c r="AL801" s="1" t="s">
        <v>36</v>
      </c>
      <c r="AM801" s="1" t="s">
        <v>100</v>
      </c>
      <c r="AN801" s="1" t="b">
        <v>0</v>
      </c>
      <c r="AO801" s="10" t="s">
        <v>2174</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t="b">
        <v>0</v>
      </c>
      <c r="BI801" s="1" t="b">
        <v>0</v>
      </c>
      <c r="BJ801" s="1">
        <v>13</v>
      </c>
      <c r="BK801" s="1" t="s">
        <v>117</v>
      </c>
      <c r="BL801" s="1">
        <v>253</v>
      </c>
      <c r="BM801" s="1">
        <v>253</v>
      </c>
      <c r="BN801" s="1">
        <v>0</v>
      </c>
      <c r="BO801" s="1" t="b">
        <v>0</v>
      </c>
    </row>
    <row r="802" spans="1:67" ht="15.75" customHeight="1">
      <c r="A802" s="1">
        <v>800</v>
      </c>
      <c r="B802" s="1">
        <v>746</v>
      </c>
      <c r="C802" s="1">
        <v>201885</v>
      </c>
      <c r="D802" s="1" t="s">
        <v>2162</v>
      </c>
      <c r="E802" s="1" t="s">
        <v>2163</v>
      </c>
      <c r="F802" s="1" t="s">
        <v>2164</v>
      </c>
      <c r="G802" s="1" t="s">
        <v>2091</v>
      </c>
      <c r="H802" s="1" t="s">
        <v>2165</v>
      </c>
      <c r="I802" s="1" t="s">
        <v>834</v>
      </c>
      <c r="J802" s="1" t="s">
        <v>885</v>
      </c>
      <c r="K802" s="8" t="s">
        <v>2166</v>
      </c>
      <c r="L802" s="1">
        <v>-84.514279999999999</v>
      </c>
      <c r="M802" s="1">
        <v>39.131158999999997</v>
      </c>
      <c r="N802" s="1">
        <v>-84.514279999999999</v>
      </c>
      <c r="O802" s="1">
        <v>39.131158999999997</v>
      </c>
      <c r="P802" s="1">
        <v>11000</v>
      </c>
      <c r="Q802" s="1">
        <v>28156</v>
      </c>
      <c r="R802" s="1">
        <v>44490</v>
      </c>
      <c r="S802" s="1">
        <v>30268</v>
      </c>
      <c r="T802" s="1">
        <v>46602</v>
      </c>
      <c r="U802" s="1">
        <v>17024</v>
      </c>
      <c r="V802" s="1">
        <v>33358</v>
      </c>
      <c r="W802" s="1">
        <v>2</v>
      </c>
      <c r="X802" s="1">
        <v>2</v>
      </c>
      <c r="Y802" s="1">
        <v>3</v>
      </c>
      <c r="Z802" s="1">
        <v>1</v>
      </c>
      <c r="AA802" s="1">
        <v>1</v>
      </c>
      <c r="AB802" s="1">
        <v>76</v>
      </c>
      <c r="AC802" s="1">
        <v>25820</v>
      </c>
      <c r="AD802" s="1" t="s">
        <v>73</v>
      </c>
      <c r="AE802" s="1" t="b">
        <v>0</v>
      </c>
      <c r="AF802" s="1" t="s">
        <v>2167</v>
      </c>
      <c r="AG802" s="1" t="s">
        <v>1405</v>
      </c>
      <c r="AH802" s="1" t="s">
        <v>90</v>
      </c>
      <c r="AI802" s="1" t="s">
        <v>1061</v>
      </c>
      <c r="AJ802" s="1" t="s">
        <v>224</v>
      </c>
      <c r="AK802" s="13" t="s">
        <v>225</v>
      </c>
      <c r="AL802" s="13" t="s">
        <v>225</v>
      </c>
      <c r="AM802" s="1" t="s">
        <v>100</v>
      </c>
      <c r="AN802" s="1" t="b">
        <v>0</v>
      </c>
      <c r="AO802" s="14" t="s">
        <v>2175</v>
      </c>
      <c r="AP802" s="1">
        <v>0</v>
      </c>
      <c r="AQ802" s="1">
        <v>0</v>
      </c>
      <c r="AR802" s="1">
        <v>0</v>
      </c>
      <c r="AS802" s="1">
        <v>0</v>
      </c>
      <c r="AT802" s="1">
        <v>0</v>
      </c>
      <c r="AU802" s="1">
        <v>0</v>
      </c>
      <c r="AV802" s="1">
        <v>0</v>
      </c>
      <c r="AW802" s="1">
        <v>0</v>
      </c>
      <c r="AX802" s="1">
        <v>0</v>
      </c>
      <c r="AY802" s="1">
        <v>0</v>
      </c>
      <c r="AZ802" s="1">
        <v>0</v>
      </c>
      <c r="BA802" s="1">
        <v>0</v>
      </c>
      <c r="BB802" s="1">
        <v>0</v>
      </c>
      <c r="BC802" s="1">
        <v>0</v>
      </c>
      <c r="BD802" s="1">
        <v>0</v>
      </c>
      <c r="BE802" s="1">
        <v>0</v>
      </c>
      <c r="BF802" s="1">
        <v>0</v>
      </c>
      <c r="BG802" s="1">
        <v>0</v>
      </c>
      <c r="BH802" s="1" t="b">
        <v>0</v>
      </c>
      <c r="BI802" s="1" t="b">
        <v>0</v>
      </c>
      <c r="BJ802" s="1">
        <v>13</v>
      </c>
      <c r="BK802" s="1" t="s">
        <v>117</v>
      </c>
      <c r="BL802" s="1">
        <v>253</v>
      </c>
      <c r="BM802" s="1">
        <v>253</v>
      </c>
      <c r="BN802" s="1">
        <v>0</v>
      </c>
      <c r="BO802" s="1" t="b">
        <v>0</v>
      </c>
    </row>
    <row r="803" spans="1:67" ht="15.75" customHeight="1">
      <c r="A803" s="1">
        <v>801</v>
      </c>
      <c r="B803" s="1">
        <v>747</v>
      </c>
      <c r="C803" s="1">
        <v>201885</v>
      </c>
      <c r="D803" s="1" t="s">
        <v>2162</v>
      </c>
      <c r="E803" s="1" t="s">
        <v>2163</v>
      </c>
      <c r="F803" s="1" t="s">
        <v>2164</v>
      </c>
      <c r="G803" s="1" t="s">
        <v>2091</v>
      </c>
      <c r="H803" s="1" t="s">
        <v>2165</v>
      </c>
      <c r="I803" s="1" t="s">
        <v>834</v>
      </c>
      <c r="J803" s="1" t="s">
        <v>885</v>
      </c>
      <c r="K803" s="8" t="s">
        <v>2166</v>
      </c>
      <c r="L803" s="1">
        <v>-84.514279999999999</v>
      </c>
      <c r="M803" s="1">
        <v>39.131158999999997</v>
      </c>
      <c r="N803" s="1">
        <v>-84.514279999999999</v>
      </c>
      <c r="O803" s="1">
        <v>39.131158999999997</v>
      </c>
      <c r="P803" s="1">
        <v>11000</v>
      </c>
      <c r="Q803" s="1">
        <v>28156</v>
      </c>
      <c r="R803" s="1">
        <v>44490</v>
      </c>
      <c r="S803" s="1">
        <v>30268</v>
      </c>
      <c r="T803" s="1">
        <v>46602</v>
      </c>
      <c r="U803" s="1">
        <v>17024</v>
      </c>
      <c r="V803" s="1">
        <v>33358</v>
      </c>
      <c r="W803" s="1">
        <v>2</v>
      </c>
      <c r="X803" s="1">
        <v>2</v>
      </c>
      <c r="Y803" s="1">
        <v>3</v>
      </c>
      <c r="Z803" s="1">
        <v>1</v>
      </c>
      <c r="AA803" s="1">
        <v>1</v>
      </c>
      <c r="AB803" s="1">
        <v>76</v>
      </c>
      <c r="AC803" s="1">
        <v>25820</v>
      </c>
      <c r="AD803" s="1" t="s">
        <v>73</v>
      </c>
      <c r="AE803" s="1" t="b">
        <v>0</v>
      </c>
      <c r="AF803" s="1" t="s">
        <v>2167</v>
      </c>
      <c r="AG803" s="1" t="s">
        <v>2176</v>
      </c>
      <c r="AH803" s="1" t="s">
        <v>90</v>
      </c>
      <c r="AI803" s="1" t="s">
        <v>105</v>
      </c>
      <c r="AJ803" s="1" t="s">
        <v>78</v>
      </c>
      <c r="AK803" s="1" t="s">
        <v>79</v>
      </c>
      <c r="AL803" s="1" t="s">
        <v>36</v>
      </c>
      <c r="AM803" s="1" t="s">
        <v>80</v>
      </c>
      <c r="AN803" s="1" t="b">
        <v>0</v>
      </c>
      <c r="AO803" s="10" t="s">
        <v>2177</v>
      </c>
      <c r="AP803" s="1">
        <v>0</v>
      </c>
      <c r="AQ803" s="1">
        <v>0</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t="b">
        <v>1</v>
      </c>
      <c r="BI803" s="1" t="b">
        <v>0</v>
      </c>
      <c r="BJ803" s="1">
        <v>13</v>
      </c>
      <c r="BK803" s="1" t="s">
        <v>78</v>
      </c>
      <c r="BL803" s="1">
        <v>253</v>
      </c>
      <c r="BM803" s="1">
        <v>253</v>
      </c>
      <c r="BN803" s="1">
        <v>0</v>
      </c>
      <c r="BO803" s="1" t="b">
        <v>0</v>
      </c>
    </row>
    <row r="804" spans="1:67" ht="15.75" customHeight="1">
      <c r="A804" s="1">
        <v>802</v>
      </c>
      <c r="B804" s="1">
        <v>748</v>
      </c>
      <c r="C804" s="1">
        <v>201885</v>
      </c>
      <c r="D804" s="1" t="s">
        <v>2162</v>
      </c>
      <c r="E804" s="1" t="s">
        <v>2163</v>
      </c>
      <c r="F804" s="1" t="s">
        <v>2164</v>
      </c>
      <c r="G804" s="1" t="s">
        <v>2091</v>
      </c>
      <c r="H804" s="1" t="s">
        <v>2165</v>
      </c>
      <c r="I804" s="1" t="s">
        <v>834</v>
      </c>
      <c r="J804" s="1" t="s">
        <v>885</v>
      </c>
      <c r="K804" s="8" t="s">
        <v>2166</v>
      </c>
      <c r="L804" s="1">
        <v>-84.514279999999999</v>
      </c>
      <c r="M804" s="1">
        <v>39.131158999999997</v>
      </c>
      <c r="N804" s="1">
        <v>-84.514279999999999</v>
      </c>
      <c r="O804" s="1">
        <v>39.131158999999997</v>
      </c>
      <c r="P804" s="1">
        <v>11000</v>
      </c>
      <c r="Q804" s="1">
        <v>28156</v>
      </c>
      <c r="R804" s="1">
        <v>44490</v>
      </c>
      <c r="S804" s="1">
        <v>30268</v>
      </c>
      <c r="T804" s="1">
        <v>46602</v>
      </c>
      <c r="U804" s="1">
        <v>17024</v>
      </c>
      <c r="V804" s="1">
        <v>33358</v>
      </c>
      <c r="W804" s="1">
        <v>2</v>
      </c>
      <c r="X804" s="1">
        <v>2</v>
      </c>
      <c r="Y804" s="1">
        <v>3</v>
      </c>
      <c r="Z804" s="1">
        <v>1</v>
      </c>
      <c r="AA804" s="1">
        <v>1</v>
      </c>
      <c r="AB804" s="1">
        <v>76</v>
      </c>
      <c r="AC804" s="1">
        <v>25820</v>
      </c>
      <c r="AD804" s="1" t="s">
        <v>73</v>
      </c>
      <c r="AE804" s="1" t="b">
        <v>0</v>
      </c>
      <c r="AF804" s="1" t="s">
        <v>2167</v>
      </c>
      <c r="AG804" s="1" t="s">
        <v>2176</v>
      </c>
      <c r="AH804" s="1" t="s">
        <v>90</v>
      </c>
      <c r="AI804" s="1" t="s">
        <v>95</v>
      </c>
      <c r="AJ804" s="1" t="s">
        <v>94</v>
      </c>
      <c r="AK804" s="1" t="s">
        <v>79</v>
      </c>
      <c r="AL804" s="1" t="s">
        <v>36</v>
      </c>
      <c r="AM804" s="1" t="s">
        <v>100</v>
      </c>
      <c r="AN804" s="1" t="b">
        <v>0</v>
      </c>
      <c r="AO804" s="10" t="s">
        <v>2178</v>
      </c>
      <c r="AP804" s="1">
        <v>0</v>
      </c>
      <c r="AQ804" s="1">
        <v>0</v>
      </c>
      <c r="AR804" s="1">
        <v>0</v>
      </c>
      <c r="AS804" s="1">
        <v>0</v>
      </c>
      <c r="AT804" s="1">
        <v>0</v>
      </c>
      <c r="AU804" s="1">
        <v>0</v>
      </c>
      <c r="AV804" s="1">
        <v>0</v>
      </c>
      <c r="AW804" s="1">
        <v>0</v>
      </c>
      <c r="AX804" s="1">
        <v>0</v>
      </c>
      <c r="AY804" s="1">
        <v>0</v>
      </c>
      <c r="AZ804" s="1">
        <v>0</v>
      </c>
      <c r="BA804" s="1">
        <v>0</v>
      </c>
      <c r="BB804" s="1">
        <v>0</v>
      </c>
      <c r="BC804" s="1">
        <v>0</v>
      </c>
      <c r="BD804" s="1">
        <v>0</v>
      </c>
      <c r="BE804" s="1">
        <v>0</v>
      </c>
      <c r="BF804" s="1">
        <v>0</v>
      </c>
      <c r="BG804" s="1">
        <v>0</v>
      </c>
      <c r="BH804" s="1" t="b">
        <v>0</v>
      </c>
      <c r="BI804" s="1" t="b">
        <v>0</v>
      </c>
      <c r="BJ804" s="1">
        <v>13</v>
      </c>
      <c r="BK804" s="1" t="s">
        <v>94</v>
      </c>
      <c r="BL804" s="1">
        <v>253</v>
      </c>
      <c r="BM804" s="1">
        <v>253</v>
      </c>
      <c r="BN804" s="1">
        <v>0</v>
      </c>
      <c r="BO804" s="1" t="b">
        <v>0</v>
      </c>
    </row>
    <row r="805" spans="1:67" ht="15.75" customHeight="1">
      <c r="A805" s="1">
        <v>803</v>
      </c>
      <c r="B805" s="1">
        <v>749</v>
      </c>
      <c r="C805" s="1">
        <v>201885</v>
      </c>
      <c r="D805" s="1" t="s">
        <v>2162</v>
      </c>
      <c r="E805" s="1" t="s">
        <v>2163</v>
      </c>
      <c r="F805" s="1" t="s">
        <v>2164</v>
      </c>
      <c r="G805" s="1" t="s">
        <v>2091</v>
      </c>
      <c r="H805" s="1" t="s">
        <v>2165</v>
      </c>
      <c r="I805" s="1" t="s">
        <v>834</v>
      </c>
      <c r="J805" s="1" t="s">
        <v>885</v>
      </c>
      <c r="K805" s="8" t="s">
        <v>2166</v>
      </c>
      <c r="L805" s="1">
        <v>-84.514279999999999</v>
      </c>
      <c r="M805" s="1">
        <v>39.131158999999997</v>
      </c>
      <c r="N805" s="1">
        <v>-84.514279999999999</v>
      </c>
      <c r="O805" s="1">
        <v>39.131158999999997</v>
      </c>
      <c r="P805" s="1">
        <v>11000</v>
      </c>
      <c r="Q805" s="1">
        <v>28156</v>
      </c>
      <c r="R805" s="1">
        <v>44490</v>
      </c>
      <c r="S805" s="1">
        <v>30268</v>
      </c>
      <c r="T805" s="1">
        <v>46602</v>
      </c>
      <c r="U805" s="1">
        <v>17024</v>
      </c>
      <c r="V805" s="1">
        <v>33358</v>
      </c>
      <c r="W805" s="1">
        <v>2</v>
      </c>
      <c r="X805" s="1">
        <v>2</v>
      </c>
      <c r="Y805" s="1">
        <v>3</v>
      </c>
      <c r="Z805" s="1">
        <v>1</v>
      </c>
      <c r="AA805" s="1">
        <v>1</v>
      </c>
      <c r="AB805" s="1">
        <v>76</v>
      </c>
      <c r="AC805" s="1">
        <v>25820</v>
      </c>
      <c r="AD805" s="1" t="s">
        <v>73</v>
      </c>
      <c r="AE805" s="1" t="b">
        <v>0</v>
      </c>
      <c r="AF805" s="1" t="s">
        <v>2167</v>
      </c>
      <c r="AG805" s="1" t="s">
        <v>2176</v>
      </c>
      <c r="AH805" s="1" t="s">
        <v>90</v>
      </c>
      <c r="AI805" s="1" t="s">
        <v>2179</v>
      </c>
      <c r="AJ805" s="1" t="s">
        <v>78</v>
      </c>
      <c r="AK805" s="1" t="s">
        <v>179</v>
      </c>
      <c r="AL805" s="1" t="s">
        <v>179</v>
      </c>
      <c r="AM805" s="1" t="s">
        <v>100</v>
      </c>
      <c r="AN805" s="1" t="b">
        <v>0</v>
      </c>
      <c r="AO805" s="10" t="s">
        <v>2180</v>
      </c>
      <c r="AP805" s="1">
        <v>0</v>
      </c>
      <c r="AQ805" s="1">
        <v>0</v>
      </c>
      <c r="AR805" s="1">
        <v>0</v>
      </c>
      <c r="AS805" s="1">
        <v>0</v>
      </c>
      <c r="AT805" s="1">
        <v>0</v>
      </c>
      <c r="AU805" s="1">
        <v>0</v>
      </c>
      <c r="AV805" s="1">
        <v>0</v>
      </c>
      <c r="AW805" s="1">
        <v>0</v>
      </c>
      <c r="AX805" s="1">
        <v>0</v>
      </c>
      <c r="AY805" s="1">
        <v>0</v>
      </c>
      <c r="AZ805" s="1">
        <v>0</v>
      </c>
      <c r="BA805" s="1">
        <v>0</v>
      </c>
      <c r="BB805" s="1">
        <v>0</v>
      </c>
      <c r="BC805" s="1">
        <v>0</v>
      </c>
      <c r="BD805" s="1">
        <v>0</v>
      </c>
      <c r="BE805" s="1">
        <v>0</v>
      </c>
      <c r="BF805" s="1">
        <v>0</v>
      </c>
      <c r="BG805" s="1">
        <v>0</v>
      </c>
      <c r="BH805" s="1" t="b">
        <v>0</v>
      </c>
      <c r="BI805" s="1" t="b">
        <v>0</v>
      </c>
      <c r="BJ805" s="1">
        <v>13</v>
      </c>
      <c r="BK805" s="1" t="s">
        <v>78</v>
      </c>
      <c r="BL805" s="1">
        <v>253</v>
      </c>
      <c r="BM805" s="1">
        <v>253</v>
      </c>
      <c r="BN805" s="1">
        <v>0</v>
      </c>
      <c r="BO805" s="1" t="b">
        <v>0</v>
      </c>
    </row>
    <row r="806" spans="1:67" ht="15.75" customHeight="1">
      <c r="A806" s="1">
        <v>804</v>
      </c>
      <c r="B806" s="1">
        <v>750</v>
      </c>
      <c r="C806" s="1">
        <v>201885</v>
      </c>
      <c r="D806" s="1" t="s">
        <v>2162</v>
      </c>
      <c r="E806" s="1" t="s">
        <v>2163</v>
      </c>
      <c r="F806" s="1" t="s">
        <v>2164</v>
      </c>
      <c r="G806" s="1" t="s">
        <v>2091</v>
      </c>
      <c r="H806" s="1" t="s">
        <v>2165</v>
      </c>
      <c r="I806" s="1" t="s">
        <v>834</v>
      </c>
      <c r="J806" s="1" t="s">
        <v>885</v>
      </c>
      <c r="K806" s="8" t="s">
        <v>2166</v>
      </c>
      <c r="L806" s="1">
        <v>-84.514279999999999</v>
      </c>
      <c r="M806" s="1">
        <v>39.131158999999997</v>
      </c>
      <c r="N806" s="1">
        <v>-84.514279999999999</v>
      </c>
      <c r="O806" s="1">
        <v>39.131158999999997</v>
      </c>
      <c r="P806" s="1">
        <v>11000</v>
      </c>
      <c r="Q806" s="1">
        <v>28156</v>
      </c>
      <c r="R806" s="1">
        <v>44490</v>
      </c>
      <c r="S806" s="1">
        <v>30268</v>
      </c>
      <c r="T806" s="1">
        <v>46602</v>
      </c>
      <c r="U806" s="1">
        <v>17024</v>
      </c>
      <c r="V806" s="1">
        <v>33358</v>
      </c>
      <c r="W806" s="1">
        <v>2</v>
      </c>
      <c r="X806" s="1">
        <v>2</v>
      </c>
      <c r="Y806" s="1">
        <v>3</v>
      </c>
      <c r="Z806" s="1">
        <v>1</v>
      </c>
      <c r="AA806" s="1">
        <v>1</v>
      </c>
      <c r="AB806" s="1">
        <v>76</v>
      </c>
      <c r="AC806" s="1">
        <v>25820</v>
      </c>
      <c r="AD806" s="1" t="s">
        <v>73</v>
      </c>
      <c r="AE806" s="1" t="b">
        <v>0</v>
      </c>
      <c r="AF806" s="1" t="s">
        <v>2167</v>
      </c>
      <c r="AG806" s="1" t="s">
        <v>2176</v>
      </c>
      <c r="AH806" s="1" t="s">
        <v>90</v>
      </c>
      <c r="AI806" s="1" t="s">
        <v>994</v>
      </c>
      <c r="AJ806" s="1" t="s">
        <v>78</v>
      </c>
      <c r="AK806" s="1" t="s">
        <v>83</v>
      </c>
      <c r="AL806" s="1" t="s">
        <v>36</v>
      </c>
      <c r="AM806" s="1" t="s">
        <v>80</v>
      </c>
      <c r="AN806" s="1" t="b">
        <v>0</v>
      </c>
      <c r="AO806" s="10" t="s">
        <v>2181</v>
      </c>
      <c r="AP806" s="1">
        <v>0</v>
      </c>
      <c r="AQ806" s="1">
        <v>0</v>
      </c>
      <c r="AR806" s="1">
        <v>0</v>
      </c>
      <c r="AS806" s="1">
        <v>0</v>
      </c>
      <c r="AT806" s="1">
        <v>0</v>
      </c>
      <c r="AU806" s="1">
        <v>0</v>
      </c>
      <c r="AV806" s="1">
        <v>0</v>
      </c>
      <c r="AW806" s="1">
        <v>0</v>
      </c>
      <c r="AX806" s="1">
        <v>0</v>
      </c>
      <c r="AY806" s="1">
        <v>0</v>
      </c>
      <c r="AZ806" s="1">
        <v>0</v>
      </c>
      <c r="BA806" s="1">
        <v>0</v>
      </c>
      <c r="BB806" s="1">
        <v>0</v>
      </c>
      <c r="BC806" s="1">
        <v>0</v>
      </c>
      <c r="BD806" s="1">
        <v>0</v>
      </c>
      <c r="BE806" s="1">
        <v>0</v>
      </c>
      <c r="BF806" s="1">
        <v>0</v>
      </c>
      <c r="BG806" s="1">
        <v>0</v>
      </c>
      <c r="BH806" s="1" t="b">
        <v>1</v>
      </c>
      <c r="BI806" s="1" t="b">
        <v>0</v>
      </c>
      <c r="BJ806" s="1">
        <v>13</v>
      </c>
      <c r="BK806" s="1" t="s">
        <v>78</v>
      </c>
      <c r="BL806" s="1">
        <v>253</v>
      </c>
      <c r="BM806" s="1">
        <v>253</v>
      </c>
      <c r="BN806" s="1">
        <v>0</v>
      </c>
      <c r="BO806" s="1" t="b">
        <v>0</v>
      </c>
    </row>
    <row r="807" spans="1:67" ht="15.75" customHeight="1">
      <c r="A807" s="1">
        <v>805</v>
      </c>
      <c r="B807" s="1">
        <v>751</v>
      </c>
      <c r="C807" s="1">
        <v>201885</v>
      </c>
      <c r="D807" s="1" t="s">
        <v>2162</v>
      </c>
      <c r="E807" s="1" t="s">
        <v>2163</v>
      </c>
      <c r="F807" s="1" t="s">
        <v>2164</v>
      </c>
      <c r="G807" s="1" t="s">
        <v>2091</v>
      </c>
      <c r="H807" s="1" t="s">
        <v>2165</v>
      </c>
      <c r="I807" s="1" t="s">
        <v>834</v>
      </c>
      <c r="J807" s="1" t="s">
        <v>885</v>
      </c>
      <c r="K807" s="8" t="s">
        <v>2166</v>
      </c>
      <c r="L807" s="1">
        <v>-84.514279999999999</v>
      </c>
      <c r="M807" s="1">
        <v>39.131158999999997</v>
      </c>
      <c r="N807" s="1">
        <v>-84.514279999999999</v>
      </c>
      <c r="O807" s="1">
        <v>39.131158999999997</v>
      </c>
      <c r="P807" s="1">
        <v>11000</v>
      </c>
      <c r="Q807" s="1">
        <v>28156</v>
      </c>
      <c r="R807" s="1">
        <v>44490</v>
      </c>
      <c r="S807" s="1">
        <v>30268</v>
      </c>
      <c r="T807" s="1">
        <v>46602</v>
      </c>
      <c r="U807" s="1">
        <v>17024</v>
      </c>
      <c r="V807" s="1">
        <v>33358</v>
      </c>
      <c r="W807" s="1">
        <v>2</v>
      </c>
      <c r="X807" s="1">
        <v>2</v>
      </c>
      <c r="Y807" s="1">
        <v>3</v>
      </c>
      <c r="Z807" s="1">
        <v>1</v>
      </c>
      <c r="AA807" s="1">
        <v>1</v>
      </c>
      <c r="AB807" s="1">
        <v>76</v>
      </c>
      <c r="AC807" s="1">
        <v>25820</v>
      </c>
      <c r="AD807" s="1" t="s">
        <v>73</v>
      </c>
      <c r="AE807" s="1" t="b">
        <v>0</v>
      </c>
      <c r="AF807" s="1" t="s">
        <v>2167</v>
      </c>
      <c r="AG807" s="1" t="s">
        <v>1405</v>
      </c>
      <c r="AH807" s="1" t="s">
        <v>90</v>
      </c>
      <c r="AI807" s="1" t="s">
        <v>532</v>
      </c>
      <c r="AJ807" s="1" t="s">
        <v>89</v>
      </c>
      <c r="AK807" s="1" t="s">
        <v>83</v>
      </c>
      <c r="AL807" s="1" t="s">
        <v>110</v>
      </c>
      <c r="AM807" s="1" t="s">
        <v>100</v>
      </c>
      <c r="AN807" s="1" t="b">
        <v>0</v>
      </c>
      <c r="AO807" s="10" t="s">
        <v>2182</v>
      </c>
      <c r="AP807" s="1">
        <v>0</v>
      </c>
      <c r="AQ807" s="1">
        <v>0</v>
      </c>
      <c r="AR807" s="1">
        <v>0</v>
      </c>
      <c r="AS807" s="1">
        <v>0</v>
      </c>
      <c r="AT807" s="1">
        <v>0</v>
      </c>
      <c r="AU807" s="1">
        <v>0</v>
      </c>
      <c r="AV807" s="1">
        <v>0</v>
      </c>
      <c r="AW807" s="1">
        <v>0</v>
      </c>
      <c r="AX807" s="1">
        <v>0</v>
      </c>
      <c r="AY807" s="1">
        <v>0</v>
      </c>
      <c r="AZ807" s="1">
        <v>0</v>
      </c>
      <c r="BA807" s="1">
        <v>0</v>
      </c>
      <c r="BB807" s="1">
        <v>0</v>
      </c>
      <c r="BC807" s="1">
        <v>0</v>
      </c>
      <c r="BD807" s="1">
        <v>0</v>
      </c>
      <c r="BE807" s="1">
        <v>0</v>
      </c>
      <c r="BF807" s="1">
        <v>0</v>
      </c>
      <c r="BG807" s="1">
        <v>0</v>
      </c>
      <c r="BH807" s="1" t="b">
        <v>0</v>
      </c>
      <c r="BI807" s="1" t="b">
        <v>0</v>
      </c>
      <c r="BJ807" s="1">
        <v>13</v>
      </c>
      <c r="BK807" s="1" t="s">
        <v>89</v>
      </c>
      <c r="BL807" s="1">
        <v>253</v>
      </c>
      <c r="BM807" s="1">
        <v>253</v>
      </c>
      <c r="BN807" s="1">
        <v>0</v>
      </c>
      <c r="BO807" s="1" t="b">
        <v>0</v>
      </c>
    </row>
    <row r="808" spans="1:67" ht="15.75" customHeight="1">
      <c r="A808" s="1">
        <v>806</v>
      </c>
      <c r="B808" s="1">
        <v>752</v>
      </c>
      <c r="C808" s="1">
        <v>201885</v>
      </c>
      <c r="D808" s="1" t="s">
        <v>2162</v>
      </c>
      <c r="E808" s="1" t="s">
        <v>2163</v>
      </c>
      <c r="F808" s="1" t="s">
        <v>2164</v>
      </c>
      <c r="G808" s="1" t="s">
        <v>2091</v>
      </c>
      <c r="H808" s="1" t="s">
        <v>2165</v>
      </c>
      <c r="I808" s="1" t="s">
        <v>834</v>
      </c>
      <c r="J808" s="1" t="s">
        <v>885</v>
      </c>
      <c r="K808" s="8" t="s">
        <v>2166</v>
      </c>
      <c r="L808" s="1">
        <v>-84.514279999999999</v>
      </c>
      <c r="M808" s="1">
        <v>39.131158999999997</v>
      </c>
      <c r="N808" s="1">
        <v>-84.514279999999999</v>
      </c>
      <c r="O808" s="1">
        <v>39.131158999999997</v>
      </c>
      <c r="P808" s="1">
        <v>11000</v>
      </c>
      <c r="Q808" s="1">
        <v>28156</v>
      </c>
      <c r="R808" s="1">
        <v>44490</v>
      </c>
      <c r="S808" s="1">
        <v>30268</v>
      </c>
      <c r="T808" s="1">
        <v>46602</v>
      </c>
      <c r="U808" s="1">
        <v>17024</v>
      </c>
      <c r="V808" s="1">
        <v>33358</v>
      </c>
      <c r="W808" s="1">
        <v>2</v>
      </c>
      <c r="X808" s="1">
        <v>2</v>
      </c>
      <c r="Y808" s="1">
        <v>3</v>
      </c>
      <c r="Z808" s="1">
        <v>1</v>
      </c>
      <c r="AA808" s="1">
        <v>1</v>
      </c>
      <c r="AB808" s="1">
        <v>76</v>
      </c>
      <c r="AC808" s="1">
        <v>25820</v>
      </c>
      <c r="AD808" s="1" t="s">
        <v>73</v>
      </c>
      <c r="AE808" s="1" t="b">
        <v>0</v>
      </c>
      <c r="AF808" s="1" t="s">
        <v>2167</v>
      </c>
      <c r="AG808" s="1" t="s">
        <v>1405</v>
      </c>
      <c r="AH808" s="1" t="s">
        <v>90</v>
      </c>
      <c r="AI808" s="1" t="s">
        <v>162</v>
      </c>
      <c r="AJ808" s="1" t="s">
        <v>109</v>
      </c>
      <c r="AK808" s="1" t="s">
        <v>83</v>
      </c>
      <c r="AL808" s="1" t="s">
        <v>36</v>
      </c>
      <c r="AM808" s="1" t="s">
        <v>144</v>
      </c>
      <c r="AN808" s="1" t="b">
        <v>0</v>
      </c>
      <c r="AO808" s="10" t="s">
        <v>2183</v>
      </c>
      <c r="AP808" s="1">
        <v>0</v>
      </c>
      <c r="AQ808" s="1">
        <v>0</v>
      </c>
      <c r="AR808" s="1">
        <v>0</v>
      </c>
      <c r="AS808" s="1">
        <v>0</v>
      </c>
      <c r="AT808" s="1">
        <v>0</v>
      </c>
      <c r="AU808" s="1">
        <v>0</v>
      </c>
      <c r="AV808" s="1">
        <v>0</v>
      </c>
      <c r="AW808" s="1">
        <v>0</v>
      </c>
      <c r="AX808" s="1">
        <v>0</v>
      </c>
      <c r="AY808" s="1">
        <v>0</v>
      </c>
      <c r="AZ808" s="1">
        <v>0</v>
      </c>
      <c r="BA808" s="1">
        <v>0</v>
      </c>
      <c r="BB808" s="1">
        <v>0</v>
      </c>
      <c r="BC808" s="1">
        <v>0</v>
      </c>
      <c r="BD808" s="1">
        <v>0</v>
      </c>
      <c r="BE808" s="1">
        <v>0</v>
      </c>
      <c r="BF808" s="1">
        <v>0</v>
      </c>
      <c r="BG808" s="1">
        <v>0</v>
      </c>
      <c r="BH808" s="1" t="b">
        <v>1</v>
      </c>
      <c r="BI808" s="1" t="b">
        <v>0</v>
      </c>
      <c r="BJ808" s="1">
        <v>13</v>
      </c>
      <c r="BK808" s="1" t="s">
        <v>109</v>
      </c>
      <c r="BL808" s="1">
        <v>253</v>
      </c>
      <c r="BM808" s="1">
        <v>253</v>
      </c>
      <c r="BN808" s="1">
        <v>0</v>
      </c>
      <c r="BO808" s="1" t="b">
        <v>0</v>
      </c>
    </row>
    <row r="809" spans="1:67" ht="15.75" customHeight="1">
      <c r="A809" s="1">
        <v>807</v>
      </c>
      <c r="B809" s="1">
        <v>753</v>
      </c>
      <c r="C809" s="1">
        <v>201885</v>
      </c>
      <c r="D809" s="1" t="s">
        <v>2162</v>
      </c>
      <c r="E809" s="1" t="s">
        <v>2163</v>
      </c>
      <c r="F809" s="1" t="s">
        <v>2164</v>
      </c>
      <c r="G809" s="1" t="s">
        <v>2091</v>
      </c>
      <c r="H809" s="1" t="s">
        <v>2165</v>
      </c>
      <c r="I809" s="1" t="s">
        <v>834</v>
      </c>
      <c r="J809" s="1" t="s">
        <v>885</v>
      </c>
      <c r="K809" s="8" t="s">
        <v>2166</v>
      </c>
      <c r="L809" s="1">
        <v>-84.514279999999999</v>
      </c>
      <c r="M809" s="1">
        <v>39.131158999999997</v>
      </c>
      <c r="N809" s="1">
        <v>-84.514279999999999</v>
      </c>
      <c r="O809" s="1">
        <v>39.131158999999997</v>
      </c>
      <c r="P809" s="1">
        <v>11000</v>
      </c>
      <c r="Q809" s="1">
        <v>28156</v>
      </c>
      <c r="R809" s="1">
        <v>44490</v>
      </c>
      <c r="S809" s="1">
        <v>30268</v>
      </c>
      <c r="T809" s="1">
        <v>46602</v>
      </c>
      <c r="U809" s="1">
        <v>17024</v>
      </c>
      <c r="V809" s="1">
        <v>33358</v>
      </c>
      <c r="W809" s="1">
        <v>2</v>
      </c>
      <c r="X809" s="1">
        <v>2</v>
      </c>
      <c r="Y809" s="1">
        <v>3</v>
      </c>
      <c r="Z809" s="1">
        <v>1</v>
      </c>
      <c r="AA809" s="1">
        <v>1</v>
      </c>
      <c r="AB809" s="1">
        <v>76</v>
      </c>
      <c r="AC809" s="1">
        <v>25820</v>
      </c>
      <c r="AD809" s="1" t="s">
        <v>73</v>
      </c>
      <c r="AE809" s="1" t="b">
        <v>0</v>
      </c>
      <c r="AF809" s="1" t="s">
        <v>2167</v>
      </c>
      <c r="AG809" s="1" t="s">
        <v>2176</v>
      </c>
      <c r="AH809" s="1" t="s">
        <v>90</v>
      </c>
      <c r="AI809" s="1" t="s">
        <v>1635</v>
      </c>
      <c r="AJ809" s="1" t="s">
        <v>78</v>
      </c>
      <c r="AK809" s="1" t="s">
        <v>83</v>
      </c>
      <c r="AL809" s="12" t="s">
        <v>115</v>
      </c>
      <c r="AM809" s="1" t="s">
        <v>100</v>
      </c>
      <c r="AN809" s="1" t="b">
        <v>0</v>
      </c>
      <c r="AO809" s="10" t="s">
        <v>2184</v>
      </c>
      <c r="AP809" s="1">
        <v>0</v>
      </c>
      <c r="AQ809" s="1">
        <v>0</v>
      </c>
      <c r="AR809" s="1">
        <v>0</v>
      </c>
      <c r="AS809" s="1">
        <v>0</v>
      </c>
      <c r="AT809" s="1">
        <v>0</v>
      </c>
      <c r="AU809" s="1">
        <v>0</v>
      </c>
      <c r="AV809" s="1">
        <v>0</v>
      </c>
      <c r="AW809" s="1">
        <v>0</v>
      </c>
      <c r="AX809" s="1">
        <v>0</v>
      </c>
      <c r="AY809" s="1">
        <v>0</v>
      </c>
      <c r="AZ809" s="1">
        <v>0</v>
      </c>
      <c r="BA809" s="1">
        <v>0</v>
      </c>
      <c r="BB809" s="1">
        <v>0</v>
      </c>
      <c r="BC809" s="1">
        <v>0</v>
      </c>
      <c r="BD809" s="1">
        <v>0</v>
      </c>
      <c r="BE809" s="1">
        <v>0</v>
      </c>
      <c r="BF809" s="1">
        <v>0</v>
      </c>
      <c r="BG809" s="1">
        <v>0</v>
      </c>
      <c r="BH809" s="1" t="b">
        <v>0</v>
      </c>
      <c r="BI809" s="1" t="b">
        <v>0</v>
      </c>
      <c r="BJ809" s="1">
        <v>13</v>
      </c>
      <c r="BK809" s="1" t="s">
        <v>78</v>
      </c>
      <c r="BL809" s="1">
        <v>253</v>
      </c>
      <c r="BM809" s="1">
        <v>253</v>
      </c>
      <c r="BN809" s="1">
        <v>0</v>
      </c>
      <c r="BO809" s="1" t="b">
        <v>0</v>
      </c>
    </row>
    <row r="810" spans="1:67" ht="15.75" customHeight="1">
      <c r="A810" s="1">
        <v>808</v>
      </c>
      <c r="B810" s="1">
        <v>1058</v>
      </c>
      <c r="C810" s="1">
        <v>206349</v>
      </c>
      <c r="D810" s="1" t="s">
        <v>2185</v>
      </c>
      <c r="E810" s="1" t="s">
        <v>2186</v>
      </c>
      <c r="F810" s="1" t="s">
        <v>2187</v>
      </c>
      <c r="G810" s="1" t="s">
        <v>2091</v>
      </c>
      <c r="H810" s="1">
        <v>44124</v>
      </c>
      <c r="I810" s="1" t="s">
        <v>834</v>
      </c>
      <c r="J810" s="1" t="s">
        <v>2188</v>
      </c>
      <c r="K810" s="8" t="s">
        <v>2189</v>
      </c>
      <c r="L810" s="1">
        <v>-81.466716000000005</v>
      </c>
      <c r="M810" s="1">
        <v>41.494971</v>
      </c>
      <c r="N810" s="1">
        <v>-81.466716000000005</v>
      </c>
      <c r="O810" s="1">
        <v>41.494971</v>
      </c>
      <c r="P810" s="1">
        <v>31150</v>
      </c>
      <c r="Q810" s="1">
        <v>44512</v>
      </c>
      <c r="R810" s="1">
        <v>44512</v>
      </c>
      <c r="S810" s="1">
        <v>43350</v>
      </c>
      <c r="T810" s="1">
        <v>43350</v>
      </c>
      <c r="U810" s="1">
        <v>36900</v>
      </c>
      <c r="V810" s="1">
        <v>36900</v>
      </c>
      <c r="W810" s="1">
        <v>2</v>
      </c>
      <c r="X810" s="1">
        <v>2</v>
      </c>
      <c r="Y810" s="1">
        <v>3</v>
      </c>
      <c r="Z810" s="1">
        <v>2</v>
      </c>
      <c r="AA810" s="1">
        <v>2</v>
      </c>
      <c r="AB810" s="1">
        <v>90</v>
      </c>
      <c r="AC810" s="1">
        <v>645</v>
      </c>
      <c r="AD810" s="1" t="s">
        <v>123</v>
      </c>
      <c r="AE810" s="1" t="b">
        <v>0</v>
      </c>
      <c r="AF810" s="9" t="s">
        <v>244</v>
      </c>
      <c r="AG810" s="1" t="s">
        <v>224</v>
      </c>
      <c r="AH810" s="1" t="s">
        <v>320</v>
      </c>
      <c r="AI810" s="1" t="s">
        <v>2190</v>
      </c>
      <c r="AJ810" s="1" t="s">
        <v>224</v>
      </c>
      <c r="AK810" s="1" t="s">
        <v>83</v>
      </c>
      <c r="AL810" s="1" t="s">
        <v>36</v>
      </c>
      <c r="AM810" s="1" t="s">
        <v>528</v>
      </c>
      <c r="AN810" s="1" t="b">
        <v>0</v>
      </c>
      <c r="AO810" s="10" t="s">
        <v>2191</v>
      </c>
      <c r="AP810" s="1">
        <v>0</v>
      </c>
      <c r="AQ810" s="1">
        <v>0</v>
      </c>
      <c r="AR810" s="1">
        <v>0</v>
      </c>
      <c r="AS810" s="1">
        <v>0</v>
      </c>
      <c r="AT810" s="1">
        <v>0</v>
      </c>
      <c r="AU810" s="1">
        <v>0</v>
      </c>
      <c r="AV810" s="1">
        <v>0</v>
      </c>
      <c r="AW810" s="1">
        <v>0</v>
      </c>
      <c r="AX810" s="1">
        <v>0</v>
      </c>
      <c r="AY810" s="1">
        <v>0</v>
      </c>
      <c r="AZ810" s="1">
        <v>0</v>
      </c>
      <c r="BA810" s="1">
        <v>0</v>
      </c>
      <c r="BB810" s="1">
        <v>0</v>
      </c>
      <c r="BC810" s="1">
        <v>0</v>
      </c>
      <c r="BD810" s="1">
        <v>0</v>
      </c>
      <c r="BE810" s="1">
        <v>0</v>
      </c>
      <c r="BF810" s="1">
        <v>0</v>
      </c>
      <c r="BG810" s="1">
        <v>0</v>
      </c>
      <c r="BH810" s="1" t="b">
        <v>1</v>
      </c>
      <c r="BI810" s="1" t="b">
        <v>0</v>
      </c>
      <c r="BJ810" s="1">
        <v>2</v>
      </c>
      <c r="BK810" s="1" t="s">
        <v>117</v>
      </c>
      <c r="BL810" s="1">
        <v>253</v>
      </c>
      <c r="BM810" s="1">
        <v>253</v>
      </c>
      <c r="BN810" s="1">
        <v>0</v>
      </c>
      <c r="BO810" s="1" t="b">
        <v>0</v>
      </c>
    </row>
    <row r="811" spans="1:67" ht="15.75" customHeight="1">
      <c r="A811" s="1">
        <v>809</v>
      </c>
      <c r="B811" s="1">
        <v>1059</v>
      </c>
      <c r="C811" s="1">
        <v>206349</v>
      </c>
      <c r="D811" s="1" t="s">
        <v>2185</v>
      </c>
      <c r="E811" s="1" t="s">
        <v>2186</v>
      </c>
      <c r="F811" s="1" t="s">
        <v>2187</v>
      </c>
      <c r="G811" s="1" t="s">
        <v>2091</v>
      </c>
      <c r="H811" s="1">
        <v>44124</v>
      </c>
      <c r="I811" s="1" t="s">
        <v>834</v>
      </c>
      <c r="J811" s="1" t="s">
        <v>2188</v>
      </c>
      <c r="K811" s="8" t="s">
        <v>2189</v>
      </c>
      <c r="L811" s="1">
        <v>-81.466716000000005</v>
      </c>
      <c r="M811" s="1">
        <v>41.494971</v>
      </c>
      <c r="N811" s="1">
        <v>-81.466716000000005</v>
      </c>
      <c r="O811" s="1">
        <v>41.494971</v>
      </c>
      <c r="P811" s="1">
        <v>31150</v>
      </c>
      <c r="Q811" s="1">
        <v>44512</v>
      </c>
      <c r="R811" s="1">
        <v>44512</v>
      </c>
      <c r="S811" s="1">
        <v>43350</v>
      </c>
      <c r="T811" s="1">
        <v>43350</v>
      </c>
      <c r="U811" s="1">
        <v>36900</v>
      </c>
      <c r="V811" s="1">
        <v>36900</v>
      </c>
      <c r="W811" s="1">
        <v>2</v>
      </c>
      <c r="X811" s="1">
        <v>2</v>
      </c>
      <c r="Y811" s="1">
        <v>3</v>
      </c>
      <c r="Z811" s="1">
        <v>2</v>
      </c>
      <c r="AA811" s="1">
        <v>2</v>
      </c>
      <c r="AB811" s="1">
        <v>90</v>
      </c>
      <c r="AC811" s="1">
        <v>645</v>
      </c>
      <c r="AD811" s="1" t="s">
        <v>123</v>
      </c>
      <c r="AE811" s="1" t="b">
        <v>0</v>
      </c>
      <c r="AF811" s="9" t="s">
        <v>244</v>
      </c>
      <c r="AG811" s="1" t="s">
        <v>224</v>
      </c>
      <c r="AH811" s="1" t="s">
        <v>320</v>
      </c>
      <c r="AI811" s="1" t="s">
        <v>1352</v>
      </c>
      <c r="AJ811" s="1" t="s">
        <v>224</v>
      </c>
      <c r="AK811" s="1" t="s">
        <v>79</v>
      </c>
      <c r="AL811" s="1" t="s">
        <v>36</v>
      </c>
      <c r="AM811" s="1" t="s">
        <v>528</v>
      </c>
      <c r="AN811" s="1" t="b">
        <v>0</v>
      </c>
      <c r="AO811" s="14" t="s">
        <v>2192</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0</v>
      </c>
      <c r="BH811" s="1" t="b">
        <v>1</v>
      </c>
      <c r="BI811" s="1" t="b">
        <v>0</v>
      </c>
      <c r="BJ811" s="1">
        <v>2</v>
      </c>
      <c r="BK811" s="1" t="s">
        <v>117</v>
      </c>
      <c r="BL811" s="1">
        <v>253</v>
      </c>
      <c r="BM811" s="1">
        <v>253</v>
      </c>
      <c r="BN811" s="1">
        <v>0</v>
      </c>
      <c r="BO811" s="1" t="b">
        <v>0</v>
      </c>
    </row>
    <row r="812" spans="1:67" ht="15.75" customHeight="1">
      <c r="A812" s="1">
        <v>810</v>
      </c>
      <c r="B812" s="1">
        <v>464</v>
      </c>
      <c r="C812" s="1">
        <v>207388</v>
      </c>
      <c r="D812" s="1" t="s">
        <v>2193</v>
      </c>
      <c r="E812" s="1" t="s">
        <v>2194</v>
      </c>
      <c r="F812" s="1" t="s">
        <v>2195</v>
      </c>
      <c r="G812" s="1" t="s">
        <v>2196</v>
      </c>
      <c r="H812" s="1" t="s">
        <v>2197</v>
      </c>
      <c r="I812" s="1" t="s">
        <v>70</v>
      </c>
      <c r="J812" s="1" t="s">
        <v>130</v>
      </c>
      <c r="K812" s="8" t="s">
        <v>2198</v>
      </c>
      <c r="L812" s="1">
        <v>-97.069743000000003</v>
      </c>
      <c r="M812" s="1">
        <v>36.123084999999897</v>
      </c>
      <c r="N812" s="1">
        <v>-97.069743000000003</v>
      </c>
      <c r="O812" s="1">
        <v>36.123084999999897</v>
      </c>
      <c r="P812" s="1">
        <v>8738</v>
      </c>
      <c r="Q812" s="1">
        <v>23648</v>
      </c>
      <c r="R812" s="1">
        <v>38686</v>
      </c>
      <c r="S812" s="1">
        <v>23648</v>
      </c>
      <c r="T812" s="1">
        <v>38686</v>
      </c>
      <c r="U812" s="1">
        <v>14708</v>
      </c>
      <c r="V812" s="1">
        <v>29746</v>
      </c>
      <c r="W812" s="1">
        <v>2</v>
      </c>
      <c r="X812" s="1">
        <v>2</v>
      </c>
      <c r="Y812" s="1">
        <v>6</v>
      </c>
      <c r="Z812" s="1">
        <v>1</v>
      </c>
      <c r="AA812" s="1">
        <v>1</v>
      </c>
      <c r="AB812" s="1">
        <v>75</v>
      </c>
      <c r="AC812" s="1">
        <v>21101</v>
      </c>
      <c r="AD812" s="1" t="s">
        <v>73</v>
      </c>
      <c r="AE812" s="1" t="b">
        <v>1</v>
      </c>
      <c r="AF812" s="1" t="s">
        <v>2199</v>
      </c>
      <c r="AG812" s="1" t="s">
        <v>506</v>
      </c>
      <c r="AH812" s="1" t="s">
        <v>76</v>
      </c>
      <c r="AI812" s="1" t="s">
        <v>146</v>
      </c>
      <c r="AJ812" s="1" t="s">
        <v>94</v>
      </c>
      <c r="AK812" s="1" t="s">
        <v>83</v>
      </c>
      <c r="AL812" s="1" t="s">
        <v>36</v>
      </c>
      <c r="AM812" s="1" t="s">
        <v>96</v>
      </c>
      <c r="AN812" s="1" t="b">
        <v>0</v>
      </c>
      <c r="AO812" s="10" t="s">
        <v>2200</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t="b">
        <v>1</v>
      </c>
      <c r="BI812" s="1" t="b">
        <v>0</v>
      </c>
      <c r="BJ812" s="1">
        <v>5</v>
      </c>
      <c r="BK812" s="1" t="s">
        <v>94</v>
      </c>
      <c r="BL812" s="1">
        <v>363</v>
      </c>
      <c r="BM812" s="1">
        <v>363</v>
      </c>
      <c r="BN812" s="1">
        <v>0</v>
      </c>
      <c r="BO812" s="1" t="b">
        <v>0</v>
      </c>
    </row>
    <row r="813" spans="1:67" ht="15.75" customHeight="1">
      <c r="A813" s="1">
        <v>811</v>
      </c>
      <c r="B813" s="1">
        <v>465</v>
      </c>
      <c r="C813" s="1">
        <v>207388</v>
      </c>
      <c r="D813" s="1" t="s">
        <v>2193</v>
      </c>
      <c r="E813" s="1" t="s">
        <v>2194</v>
      </c>
      <c r="F813" s="1" t="s">
        <v>2195</v>
      </c>
      <c r="G813" s="1" t="s">
        <v>2196</v>
      </c>
      <c r="H813" s="1" t="s">
        <v>2197</v>
      </c>
      <c r="I813" s="1" t="s">
        <v>70</v>
      </c>
      <c r="J813" s="1" t="s">
        <v>130</v>
      </c>
      <c r="K813" s="8" t="s">
        <v>2198</v>
      </c>
      <c r="L813" s="1">
        <v>-97.069743000000003</v>
      </c>
      <c r="M813" s="1">
        <v>36.123084999999897</v>
      </c>
      <c r="N813" s="1">
        <v>-97.069743000000003</v>
      </c>
      <c r="O813" s="1">
        <v>36.123084999999897</v>
      </c>
      <c r="P813" s="1">
        <v>8738</v>
      </c>
      <c r="Q813" s="1">
        <v>23648</v>
      </c>
      <c r="R813" s="1">
        <v>38686</v>
      </c>
      <c r="S813" s="1">
        <v>23648</v>
      </c>
      <c r="T813" s="1">
        <v>38686</v>
      </c>
      <c r="U813" s="1">
        <v>14708</v>
      </c>
      <c r="V813" s="1">
        <v>29746</v>
      </c>
      <c r="W813" s="1">
        <v>2</v>
      </c>
      <c r="X813" s="1">
        <v>2</v>
      </c>
      <c r="Y813" s="1">
        <v>6</v>
      </c>
      <c r="Z813" s="1">
        <v>1</v>
      </c>
      <c r="AA813" s="1">
        <v>1</v>
      </c>
      <c r="AB813" s="1">
        <v>75</v>
      </c>
      <c r="AC813" s="1">
        <v>21101</v>
      </c>
      <c r="AD813" s="1" t="s">
        <v>73</v>
      </c>
      <c r="AE813" s="1" t="b">
        <v>1</v>
      </c>
      <c r="AF813" s="1" t="s">
        <v>2199</v>
      </c>
      <c r="AG813" s="1" t="s">
        <v>506</v>
      </c>
      <c r="AH813" s="1" t="s">
        <v>76</v>
      </c>
      <c r="AI813" s="1" t="s">
        <v>2201</v>
      </c>
      <c r="AJ813" s="1" t="s">
        <v>114</v>
      </c>
      <c r="AK813" s="1" t="s">
        <v>83</v>
      </c>
      <c r="AL813" s="1" t="s">
        <v>36</v>
      </c>
      <c r="AM813" s="1" t="s">
        <v>528</v>
      </c>
      <c r="AN813" s="1" t="b">
        <v>0</v>
      </c>
      <c r="AO813" s="10" t="s">
        <v>2202</v>
      </c>
      <c r="AP813" s="1">
        <v>0</v>
      </c>
      <c r="AQ813" s="1">
        <v>0</v>
      </c>
      <c r="AR813" s="1">
        <v>0</v>
      </c>
      <c r="AS813" s="1">
        <v>0</v>
      </c>
      <c r="AT813" s="1">
        <v>0</v>
      </c>
      <c r="AU813" s="1">
        <v>0</v>
      </c>
      <c r="AV813" s="1">
        <v>0</v>
      </c>
      <c r="AW813" s="1">
        <v>0</v>
      </c>
      <c r="AX813" s="1">
        <v>0</v>
      </c>
      <c r="AY813" s="1">
        <v>0</v>
      </c>
      <c r="AZ813" s="1">
        <v>0</v>
      </c>
      <c r="BA813" s="1">
        <v>0</v>
      </c>
      <c r="BB813" s="1">
        <v>0</v>
      </c>
      <c r="BC813" s="1">
        <v>0</v>
      </c>
      <c r="BD813" s="1">
        <v>0</v>
      </c>
      <c r="BE813" s="1">
        <v>0</v>
      </c>
      <c r="BF813" s="1">
        <v>0</v>
      </c>
      <c r="BG813" s="1">
        <v>0</v>
      </c>
      <c r="BH813" s="1" t="b">
        <v>1</v>
      </c>
      <c r="BI813" s="1" t="b">
        <v>0</v>
      </c>
      <c r="BJ813" s="1">
        <v>5</v>
      </c>
      <c r="BK813" s="1" t="s">
        <v>117</v>
      </c>
      <c r="BL813" s="1">
        <v>363</v>
      </c>
      <c r="BM813" s="1">
        <v>363</v>
      </c>
      <c r="BN813" s="1">
        <v>0</v>
      </c>
      <c r="BO813" s="1" t="b">
        <v>0</v>
      </c>
    </row>
    <row r="814" spans="1:67" ht="15.75" customHeight="1">
      <c r="A814" s="1">
        <v>812</v>
      </c>
      <c r="B814" s="1">
        <v>466</v>
      </c>
      <c r="C814" s="1">
        <v>207388</v>
      </c>
      <c r="D814" s="1" t="s">
        <v>2193</v>
      </c>
      <c r="E814" s="1" t="s">
        <v>2194</v>
      </c>
      <c r="F814" s="1" t="s">
        <v>2195</v>
      </c>
      <c r="G814" s="1" t="s">
        <v>2196</v>
      </c>
      <c r="H814" s="1" t="s">
        <v>2197</v>
      </c>
      <c r="I814" s="1" t="s">
        <v>70</v>
      </c>
      <c r="J814" s="1" t="s">
        <v>130</v>
      </c>
      <c r="K814" s="8" t="s">
        <v>2198</v>
      </c>
      <c r="L814" s="1">
        <v>-97.069743000000003</v>
      </c>
      <c r="M814" s="1">
        <v>36.123084999999897</v>
      </c>
      <c r="N814" s="1">
        <v>-97.069743000000003</v>
      </c>
      <c r="O814" s="1">
        <v>36.123084999999897</v>
      </c>
      <c r="P814" s="1">
        <v>8738</v>
      </c>
      <c r="Q814" s="1">
        <v>23648</v>
      </c>
      <c r="R814" s="1">
        <v>38686</v>
      </c>
      <c r="S814" s="1">
        <v>23648</v>
      </c>
      <c r="T814" s="1">
        <v>38686</v>
      </c>
      <c r="U814" s="1">
        <v>14708</v>
      </c>
      <c r="V814" s="1">
        <v>29746</v>
      </c>
      <c r="W814" s="1">
        <v>2</v>
      </c>
      <c r="X814" s="1">
        <v>2</v>
      </c>
      <c r="Y814" s="1">
        <v>6</v>
      </c>
      <c r="Z814" s="1">
        <v>1</v>
      </c>
      <c r="AA814" s="1">
        <v>1</v>
      </c>
      <c r="AB814" s="1">
        <v>75</v>
      </c>
      <c r="AC814" s="1">
        <v>21101</v>
      </c>
      <c r="AD814" s="1" t="s">
        <v>73</v>
      </c>
      <c r="AE814" s="1" t="b">
        <v>1</v>
      </c>
      <c r="AF814" s="1" t="s">
        <v>2199</v>
      </c>
      <c r="AG814" s="1" t="s">
        <v>506</v>
      </c>
      <c r="AH814" s="1" t="s">
        <v>76</v>
      </c>
      <c r="AI814" s="1" t="s">
        <v>2203</v>
      </c>
      <c r="AJ814" s="1" t="s">
        <v>114</v>
      </c>
      <c r="AK814" s="1" t="s">
        <v>83</v>
      </c>
      <c r="AL814" s="1" t="s">
        <v>115</v>
      </c>
      <c r="AM814" s="1" t="s">
        <v>100</v>
      </c>
      <c r="AN814" s="1" t="b">
        <v>0</v>
      </c>
      <c r="AO814" s="10" t="s">
        <v>2204</v>
      </c>
      <c r="AP814" s="1">
        <v>0</v>
      </c>
      <c r="AQ814" s="1">
        <v>0</v>
      </c>
      <c r="AR814" s="1">
        <v>0</v>
      </c>
      <c r="AS814" s="1">
        <v>0</v>
      </c>
      <c r="AT814" s="1">
        <v>0</v>
      </c>
      <c r="AU814" s="1">
        <v>0</v>
      </c>
      <c r="AV814" s="1">
        <v>0</v>
      </c>
      <c r="AW814" s="1">
        <v>0</v>
      </c>
      <c r="AX814" s="1">
        <v>0</v>
      </c>
      <c r="AY814" s="1">
        <v>0</v>
      </c>
      <c r="AZ814" s="1">
        <v>0</v>
      </c>
      <c r="BA814" s="1">
        <v>0</v>
      </c>
      <c r="BB814" s="1">
        <v>0</v>
      </c>
      <c r="BC814" s="1">
        <v>0</v>
      </c>
      <c r="BD814" s="1">
        <v>0</v>
      </c>
      <c r="BE814" s="1">
        <v>0</v>
      </c>
      <c r="BF814" s="1">
        <v>0</v>
      </c>
      <c r="BG814" s="1">
        <v>0</v>
      </c>
      <c r="BH814" s="1" t="b">
        <v>0</v>
      </c>
      <c r="BI814" s="1" t="b">
        <v>0</v>
      </c>
      <c r="BJ814" s="1">
        <v>5</v>
      </c>
      <c r="BK814" s="1" t="s">
        <v>117</v>
      </c>
      <c r="BL814" s="1">
        <v>363</v>
      </c>
      <c r="BM814" s="1">
        <v>363</v>
      </c>
      <c r="BN814" s="1">
        <v>0</v>
      </c>
      <c r="BO814" s="1" t="b">
        <v>0</v>
      </c>
    </row>
    <row r="815" spans="1:67" ht="15.75" customHeight="1">
      <c r="A815" s="1">
        <v>813</v>
      </c>
      <c r="B815" s="1">
        <v>467</v>
      </c>
      <c r="C815" s="1">
        <v>207388</v>
      </c>
      <c r="D815" s="1" t="s">
        <v>2193</v>
      </c>
      <c r="E815" s="1" t="s">
        <v>2194</v>
      </c>
      <c r="F815" s="1" t="s">
        <v>2195</v>
      </c>
      <c r="G815" s="1" t="s">
        <v>2196</v>
      </c>
      <c r="H815" s="1" t="s">
        <v>2197</v>
      </c>
      <c r="I815" s="1" t="s">
        <v>70</v>
      </c>
      <c r="J815" s="1" t="s">
        <v>130</v>
      </c>
      <c r="K815" s="8" t="s">
        <v>2198</v>
      </c>
      <c r="L815" s="1">
        <v>-97.069743000000003</v>
      </c>
      <c r="M815" s="1">
        <v>36.123084999999897</v>
      </c>
      <c r="N815" s="1">
        <v>-97.069743000000003</v>
      </c>
      <c r="O815" s="1">
        <v>36.123084999999897</v>
      </c>
      <c r="P815" s="1">
        <v>8738</v>
      </c>
      <c r="Q815" s="1">
        <v>23648</v>
      </c>
      <c r="R815" s="1">
        <v>38686</v>
      </c>
      <c r="S815" s="1">
        <v>23648</v>
      </c>
      <c r="T815" s="1">
        <v>38686</v>
      </c>
      <c r="U815" s="1">
        <v>14708</v>
      </c>
      <c r="V815" s="1">
        <v>29746</v>
      </c>
      <c r="W815" s="1">
        <v>2</v>
      </c>
      <c r="X815" s="1">
        <v>2</v>
      </c>
      <c r="Y815" s="1">
        <v>6</v>
      </c>
      <c r="Z815" s="1">
        <v>1</v>
      </c>
      <c r="AA815" s="1">
        <v>1</v>
      </c>
      <c r="AB815" s="1">
        <v>75</v>
      </c>
      <c r="AC815" s="1">
        <v>21101</v>
      </c>
      <c r="AD815" s="1" t="s">
        <v>73</v>
      </c>
      <c r="AE815" s="1" t="b">
        <v>1</v>
      </c>
      <c r="AF815" s="1" t="s">
        <v>245</v>
      </c>
      <c r="AG815" s="9" t="s">
        <v>244</v>
      </c>
      <c r="AH815" s="1" t="s">
        <v>90</v>
      </c>
      <c r="AI815" s="1" t="s">
        <v>91</v>
      </c>
      <c r="AJ815" s="1" t="s">
        <v>89</v>
      </c>
      <c r="AK815" s="1" t="s">
        <v>83</v>
      </c>
      <c r="AL815" s="1" t="s">
        <v>36</v>
      </c>
      <c r="AM815" s="1" t="s">
        <v>92</v>
      </c>
      <c r="AN815" s="1" t="b">
        <v>0</v>
      </c>
      <c r="AO815" s="10" t="s">
        <v>2205</v>
      </c>
      <c r="AP815" s="1">
        <v>0</v>
      </c>
      <c r="AQ815" s="1">
        <v>0</v>
      </c>
      <c r="AR815" s="1">
        <v>0</v>
      </c>
      <c r="AS815" s="1">
        <v>0</v>
      </c>
      <c r="AT815" s="1">
        <v>0</v>
      </c>
      <c r="AU815" s="1">
        <v>0</v>
      </c>
      <c r="AV815" s="1">
        <v>0</v>
      </c>
      <c r="AW815" s="1">
        <v>0</v>
      </c>
      <c r="AX815" s="1">
        <v>0</v>
      </c>
      <c r="AY815" s="1">
        <v>0</v>
      </c>
      <c r="AZ815" s="1">
        <v>0</v>
      </c>
      <c r="BA815" s="1">
        <v>0</v>
      </c>
      <c r="BB815" s="1">
        <v>0</v>
      </c>
      <c r="BC815" s="1">
        <v>0</v>
      </c>
      <c r="BD815" s="1">
        <v>0</v>
      </c>
      <c r="BE815" s="1">
        <v>0</v>
      </c>
      <c r="BF815" s="1">
        <v>0</v>
      </c>
      <c r="BG815" s="1">
        <v>0</v>
      </c>
      <c r="BH815" s="1" t="b">
        <v>1</v>
      </c>
      <c r="BI815" s="1" t="b">
        <v>0</v>
      </c>
      <c r="BJ815" s="1">
        <v>5</v>
      </c>
      <c r="BK815" s="1" t="s">
        <v>89</v>
      </c>
      <c r="BL815" s="1">
        <v>363</v>
      </c>
      <c r="BM815" s="1">
        <v>363</v>
      </c>
      <c r="BN815" s="1">
        <v>0</v>
      </c>
      <c r="BO815" s="1" t="b">
        <v>0</v>
      </c>
    </row>
    <row r="816" spans="1:67" ht="15.75" customHeight="1">
      <c r="A816" s="1">
        <v>814</v>
      </c>
      <c r="B816" s="1">
        <v>468</v>
      </c>
      <c r="C816" s="1">
        <v>207388</v>
      </c>
      <c r="D816" s="1" t="s">
        <v>2193</v>
      </c>
      <c r="E816" s="1" t="s">
        <v>2194</v>
      </c>
      <c r="F816" s="1" t="s">
        <v>2195</v>
      </c>
      <c r="G816" s="1" t="s">
        <v>2196</v>
      </c>
      <c r="H816" s="1" t="s">
        <v>2197</v>
      </c>
      <c r="I816" s="1" t="s">
        <v>70</v>
      </c>
      <c r="J816" s="1" t="s">
        <v>130</v>
      </c>
      <c r="K816" s="8" t="s">
        <v>2198</v>
      </c>
      <c r="L816" s="1">
        <v>-97.069743000000003</v>
      </c>
      <c r="M816" s="1">
        <v>36.123084999999897</v>
      </c>
      <c r="N816" s="1">
        <v>-97.069743000000003</v>
      </c>
      <c r="O816" s="1">
        <v>36.123084999999897</v>
      </c>
      <c r="P816" s="1">
        <v>8738</v>
      </c>
      <c r="Q816" s="1">
        <v>23648</v>
      </c>
      <c r="R816" s="1">
        <v>38686</v>
      </c>
      <c r="S816" s="1">
        <v>23648</v>
      </c>
      <c r="T816" s="1">
        <v>38686</v>
      </c>
      <c r="U816" s="1">
        <v>14708</v>
      </c>
      <c r="V816" s="1">
        <v>29746</v>
      </c>
      <c r="W816" s="1">
        <v>2</v>
      </c>
      <c r="X816" s="1">
        <v>2</v>
      </c>
      <c r="Y816" s="1">
        <v>6</v>
      </c>
      <c r="Z816" s="1">
        <v>1</v>
      </c>
      <c r="AA816" s="1">
        <v>1</v>
      </c>
      <c r="AB816" s="1">
        <v>75</v>
      </c>
      <c r="AC816" s="1">
        <v>21101</v>
      </c>
      <c r="AD816" s="1" t="s">
        <v>73</v>
      </c>
      <c r="AE816" s="1" t="b">
        <v>1</v>
      </c>
      <c r="AF816" s="1" t="s">
        <v>245</v>
      </c>
      <c r="AG816" s="9" t="s">
        <v>244</v>
      </c>
      <c r="AH816" s="1" t="s">
        <v>90</v>
      </c>
      <c r="AI816" s="1" t="s">
        <v>1463</v>
      </c>
      <c r="AJ816" s="1" t="s">
        <v>135</v>
      </c>
      <c r="AK816" s="1" t="s">
        <v>83</v>
      </c>
      <c r="AL816" s="1" t="s">
        <v>36</v>
      </c>
      <c r="AM816" s="1" t="s">
        <v>296</v>
      </c>
      <c r="AN816" s="1" t="b">
        <v>0</v>
      </c>
      <c r="AO816" s="10" t="s">
        <v>2206</v>
      </c>
      <c r="AP816" s="1">
        <v>0</v>
      </c>
      <c r="AQ816" s="1">
        <v>0</v>
      </c>
      <c r="AR816" s="1">
        <v>0</v>
      </c>
      <c r="AS816" s="1">
        <v>0</v>
      </c>
      <c r="AT816" s="1">
        <v>0</v>
      </c>
      <c r="AU816" s="1">
        <v>0</v>
      </c>
      <c r="AV816" s="1">
        <v>0</v>
      </c>
      <c r="AW816" s="1">
        <v>0</v>
      </c>
      <c r="AX816" s="1">
        <v>0</v>
      </c>
      <c r="AY816" s="1">
        <v>0</v>
      </c>
      <c r="AZ816" s="1">
        <v>0</v>
      </c>
      <c r="BA816" s="1">
        <v>0</v>
      </c>
      <c r="BB816" s="1">
        <v>0</v>
      </c>
      <c r="BC816" s="1">
        <v>0</v>
      </c>
      <c r="BD816" s="1">
        <v>0</v>
      </c>
      <c r="BE816" s="1">
        <v>0</v>
      </c>
      <c r="BF816" s="1">
        <v>0</v>
      </c>
      <c r="BG816" s="1">
        <v>0</v>
      </c>
      <c r="BH816" s="1" t="b">
        <v>1</v>
      </c>
      <c r="BI816" s="1" t="b">
        <v>0</v>
      </c>
      <c r="BJ816" s="1">
        <v>5</v>
      </c>
      <c r="BK816" s="1" t="s">
        <v>117</v>
      </c>
      <c r="BL816" s="1">
        <v>363</v>
      </c>
      <c r="BM816" s="1">
        <v>363</v>
      </c>
      <c r="BN816" s="1">
        <v>0</v>
      </c>
      <c r="BO816" s="1" t="b">
        <v>0</v>
      </c>
    </row>
    <row r="817" spans="1:67" ht="15.75" customHeight="1">
      <c r="A817" s="1">
        <v>815</v>
      </c>
      <c r="B817" s="1">
        <v>954</v>
      </c>
      <c r="C817" s="1">
        <v>207500</v>
      </c>
      <c r="D817" s="1" t="s">
        <v>2207</v>
      </c>
      <c r="E817" s="1" t="s">
        <v>2208</v>
      </c>
      <c r="F817" s="1" t="s">
        <v>2209</v>
      </c>
      <c r="G817" s="1" t="s">
        <v>2196</v>
      </c>
      <c r="H817" s="1" t="s">
        <v>2210</v>
      </c>
      <c r="I817" s="1" t="s">
        <v>70</v>
      </c>
      <c r="J817" s="1" t="s">
        <v>130</v>
      </c>
      <c r="K817" s="8" t="s">
        <v>2211</v>
      </c>
      <c r="L817" s="1">
        <v>-97.445691999999994</v>
      </c>
      <c r="M817" s="1">
        <v>35.208151999999998</v>
      </c>
      <c r="N817" s="1">
        <v>-97.445691999999994</v>
      </c>
      <c r="O817" s="1">
        <v>35.208151999999998</v>
      </c>
      <c r="P817" s="1">
        <v>11538</v>
      </c>
      <c r="Q817" s="1">
        <v>28383</v>
      </c>
      <c r="R817" s="1">
        <v>43764</v>
      </c>
      <c r="S817" s="1">
        <v>28383</v>
      </c>
      <c r="T817" s="1">
        <v>43764</v>
      </c>
      <c r="U817" s="1">
        <v>17795</v>
      </c>
      <c r="V817" s="1">
        <v>33176</v>
      </c>
      <c r="W817" s="1">
        <v>2</v>
      </c>
      <c r="X817" s="1">
        <v>2</v>
      </c>
      <c r="Y817" s="1">
        <v>6</v>
      </c>
      <c r="Z817" s="1">
        <v>1</v>
      </c>
      <c r="AA817" s="1">
        <v>1</v>
      </c>
      <c r="AB817" s="1">
        <v>71</v>
      </c>
      <c r="AC817" s="1">
        <v>21609</v>
      </c>
      <c r="AD817" s="1" t="s">
        <v>73</v>
      </c>
      <c r="AE817" s="1" t="b">
        <v>0</v>
      </c>
      <c r="AF817" s="1" t="s">
        <v>887</v>
      </c>
      <c r="AG817" s="1" t="s">
        <v>89</v>
      </c>
      <c r="AH817" s="1" t="s">
        <v>90</v>
      </c>
      <c r="AI817" s="1" t="s">
        <v>91</v>
      </c>
      <c r="AJ817" s="1" t="s">
        <v>89</v>
      </c>
      <c r="AK817" s="1" t="s">
        <v>83</v>
      </c>
      <c r="AL817" s="1" t="s">
        <v>36</v>
      </c>
      <c r="AM817" s="1" t="s">
        <v>92</v>
      </c>
      <c r="AN817" s="1" t="b">
        <v>0</v>
      </c>
      <c r="AO817" s="10" t="s">
        <v>2212</v>
      </c>
      <c r="AP817" s="1">
        <v>0</v>
      </c>
      <c r="AQ817" s="1">
        <v>0</v>
      </c>
      <c r="AR817" s="1">
        <v>0</v>
      </c>
      <c r="AS817" s="1">
        <v>0</v>
      </c>
      <c r="AT817" s="1">
        <v>0</v>
      </c>
      <c r="AU817" s="1">
        <v>0</v>
      </c>
      <c r="AV817" s="1">
        <v>0</v>
      </c>
      <c r="AW817" s="1">
        <v>0</v>
      </c>
      <c r="AX817" s="1">
        <v>0</v>
      </c>
      <c r="AY817" s="1">
        <v>0</v>
      </c>
      <c r="AZ817" s="1">
        <v>0</v>
      </c>
      <c r="BA817" s="1">
        <v>0</v>
      </c>
      <c r="BB817" s="1">
        <v>0</v>
      </c>
      <c r="BC817" s="1">
        <v>0</v>
      </c>
      <c r="BD817" s="1">
        <v>0</v>
      </c>
      <c r="BE817" s="1">
        <v>0</v>
      </c>
      <c r="BF817" s="1">
        <v>0</v>
      </c>
      <c r="BG817" s="1">
        <v>0</v>
      </c>
      <c r="BH817" s="1" t="b">
        <v>1</v>
      </c>
      <c r="BI817" s="1" t="b">
        <v>0</v>
      </c>
      <c r="BJ817" s="1">
        <v>13</v>
      </c>
      <c r="BK817" s="1" t="s">
        <v>89</v>
      </c>
      <c r="BL817" s="1">
        <v>363</v>
      </c>
      <c r="BM817" s="1">
        <v>363</v>
      </c>
      <c r="BN817" s="1">
        <v>0</v>
      </c>
      <c r="BO817" s="1" t="b">
        <v>0</v>
      </c>
    </row>
    <row r="818" spans="1:67" ht="15.75" customHeight="1">
      <c r="A818" s="1">
        <v>816</v>
      </c>
      <c r="B818" s="1">
        <v>955</v>
      </c>
      <c r="C818" s="1">
        <v>207500</v>
      </c>
      <c r="D818" s="1" t="s">
        <v>2207</v>
      </c>
      <c r="E818" s="1" t="s">
        <v>2208</v>
      </c>
      <c r="F818" s="1" t="s">
        <v>2209</v>
      </c>
      <c r="G818" s="1" t="s">
        <v>2196</v>
      </c>
      <c r="H818" s="1" t="s">
        <v>2210</v>
      </c>
      <c r="I818" s="1" t="s">
        <v>70</v>
      </c>
      <c r="J818" s="1" t="s">
        <v>130</v>
      </c>
      <c r="K818" s="8" t="s">
        <v>2211</v>
      </c>
      <c r="L818" s="1">
        <v>-97.445691999999994</v>
      </c>
      <c r="M818" s="1">
        <v>35.208151999999998</v>
      </c>
      <c r="N818" s="1">
        <v>-97.445691999999994</v>
      </c>
      <c r="O818" s="1">
        <v>35.208151999999998</v>
      </c>
      <c r="P818" s="1">
        <v>11538</v>
      </c>
      <c r="Q818" s="1">
        <v>28383</v>
      </c>
      <c r="R818" s="1">
        <v>43764</v>
      </c>
      <c r="S818" s="1">
        <v>28383</v>
      </c>
      <c r="T818" s="1">
        <v>43764</v>
      </c>
      <c r="U818" s="1">
        <v>17795</v>
      </c>
      <c r="V818" s="1">
        <v>33176</v>
      </c>
      <c r="W818" s="1">
        <v>2</v>
      </c>
      <c r="X818" s="1">
        <v>2</v>
      </c>
      <c r="Y818" s="1">
        <v>6</v>
      </c>
      <c r="Z818" s="1">
        <v>1</v>
      </c>
      <c r="AA818" s="1">
        <v>1</v>
      </c>
      <c r="AB818" s="1">
        <v>71</v>
      </c>
      <c r="AC818" s="1">
        <v>21609</v>
      </c>
      <c r="AD818" s="1" t="s">
        <v>73</v>
      </c>
      <c r="AE818" s="1" t="b">
        <v>0</v>
      </c>
      <c r="AF818" s="1" t="s">
        <v>887</v>
      </c>
      <c r="AG818" s="1" t="s">
        <v>2213</v>
      </c>
      <c r="AH818" s="1" t="s">
        <v>90</v>
      </c>
      <c r="AI818" s="1" t="s">
        <v>2214</v>
      </c>
      <c r="AJ818" s="1" t="s">
        <v>135</v>
      </c>
      <c r="AK818" s="1" t="s">
        <v>83</v>
      </c>
      <c r="AL818" s="1" t="s">
        <v>36</v>
      </c>
      <c r="AM818" s="1" t="s">
        <v>100</v>
      </c>
      <c r="AN818" s="1" t="b">
        <v>1</v>
      </c>
      <c r="AO818" s="10" t="s">
        <v>2215</v>
      </c>
      <c r="AP818" s="1">
        <v>0</v>
      </c>
      <c r="AQ818" s="1">
        <v>0</v>
      </c>
      <c r="AR818" s="1">
        <v>0</v>
      </c>
      <c r="AS818" s="1">
        <v>0</v>
      </c>
      <c r="AT818" s="1">
        <v>0</v>
      </c>
      <c r="AU818" s="1">
        <v>0</v>
      </c>
      <c r="AV818" s="1">
        <v>0</v>
      </c>
      <c r="AW818" s="1">
        <v>0</v>
      </c>
      <c r="AX818" s="1">
        <v>0</v>
      </c>
      <c r="AY818" s="1">
        <v>0</v>
      </c>
      <c r="AZ818" s="1">
        <v>0</v>
      </c>
      <c r="BA818" s="1">
        <v>0</v>
      </c>
      <c r="BB818" s="1">
        <v>0</v>
      </c>
      <c r="BC818" s="1">
        <v>0</v>
      </c>
      <c r="BD818" s="1">
        <v>0</v>
      </c>
      <c r="BE818" s="1">
        <v>0</v>
      </c>
      <c r="BF818" s="1">
        <v>0</v>
      </c>
      <c r="BG818" s="1">
        <v>0</v>
      </c>
      <c r="BH818" s="1" t="b">
        <v>0</v>
      </c>
      <c r="BI818" s="1" t="b">
        <v>0</v>
      </c>
      <c r="BJ818" s="1">
        <v>13</v>
      </c>
      <c r="BK818" s="1" t="s">
        <v>117</v>
      </c>
      <c r="BL818" s="1">
        <v>363</v>
      </c>
      <c r="BM818" s="1">
        <v>363</v>
      </c>
      <c r="BN818" s="1">
        <v>0</v>
      </c>
      <c r="BO818" s="1" t="b">
        <v>0</v>
      </c>
    </row>
    <row r="819" spans="1:67" ht="15.75" customHeight="1">
      <c r="A819" s="1">
        <v>817</v>
      </c>
      <c r="B819" s="1">
        <v>956</v>
      </c>
      <c r="C819" s="1">
        <v>207500</v>
      </c>
      <c r="D819" s="1" t="s">
        <v>2207</v>
      </c>
      <c r="E819" s="1" t="s">
        <v>2208</v>
      </c>
      <c r="F819" s="1" t="s">
        <v>2209</v>
      </c>
      <c r="G819" s="1" t="s">
        <v>2196</v>
      </c>
      <c r="H819" s="1" t="s">
        <v>2210</v>
      </c>
      <c r="I819" s="1" t="s">
        <v>70</v>
      </c>
      <c r="J819" s="1" t="s">
        <v>130</v>
      </c>
      <c r="K819" s="8" t="s">
        <v>2211</v>
      </c>
      <c r="L819" s="1">
        <v>-97.445691999999994</v>
      </c>
      <c r="M819" s="1">
        <v>35.208151999999998</v>
      </c>
      <c r="N819" s="1">
        <v>-97.445691999999994</v>
      </c>
      <c r="O819" s="1">
        <v>35.208151999999998</v>
      </c>
      <c r="P819" s="1">
        <v>11538</v>
      </c>
      <c r="Q819" s="1">
        <v>28383</v>
      </c>
      <c r="R819" s="1">
        <v>43764</v>
      </c>
      <c r="S819" s="1">
        <v>28383</v>
      </c>
      <c r="T819" s="1">
        <v>43764</v>
      </c>
      <c r="U819" s="1">
        <v>17795</v>
      </c>
      <c r="V819" s="1">
        <v>33176</v>
      </c>
      <c r="W819" s="1">
        <v>2</v>
      </c>
      <c r="X819" s="1">
        <v>2</v>
      </c>
      <c r="Y819" s="1">
        <v>6</v>
      </c>
      <c r="Z819" s="1">
        <v>1</v>
      </c>
      <c r="AA819" s="1">
        <v>1</v>
      </c>
      <c r="AB819" s="1">
        <v>71</v>
      </c>
      <c r="AC819" s="1">
        <v>21609</v>
      </c>
      <c r="AD819" s="1" t="s">
        <v>73</v>
      </c>
      <c r="AE819" s="1" t="b">
        <v>0</v>
      </c>
      <c r="AF819" s="1" t="s">
        <v>887</v>
      </c>
      <c r="AG819" s="1" t="s">
        <v>109</v>
      </c>
      <c r="AH819" s="1" t="s">
        <v>90</v>
      </c>
      <c r="AI819" s="1" t="s">
        <v>684</v>
      </c>
      <c r="AJ819" s="1" t="s">
        <v>109</v>
      </c>
      <c r="AK819" s="1" t="s">
        <v>83</v>
      </c>
      <c r="AL819" s="1" t="s">
        <v>36</v>
      </c>
      <c r="AM819" s="1" t="s">
        <v>100</v>
      </c>
      <c r="AN819" s="1" t="b">
        <v>0</v>
      </c>
      <c r="AO819" s="10" t="s">
        <v>2216</v>
      </c>
      <c r="AP819" s="1">
        <v>0</v>
      </c>
      <c r="AQ819" s="1">
        <v>0</v>
      </c>
      <c r="AR819" s="1">
        <v>0</v>
      </c>
      <c r="AS819" s="1">
        <v>0</v>
      </c>
      <c r="AT819" s="1">
        <v>0</v>
      </c>
      <c r="AU819" s="1">
        <v>0</v>
      </c>
      <c r="AV819" s="1">
        <v>0</v>
      </c>
      <c r="AW819" s="1">
        <v>0</v>
      </c>
      <c r="AX819" s="1">
        <v>0</v>
      </c>
      <c r="AY819" s="1">
        <v>0</v>
      </c>
      <c r="AZ819" s="1">
        <v>0</v>
      </c>
      <c r="BA819" s="1">
        <v>0</v>
      </c>
      <c r="BB819" s="1">
        <v>0</v>
      </c>
      <c r="BC819" s="1">
        <v>0</v>
      </c>
      <c r="BD819" s="1">
        <v>0</v>
      </c>
      <c r="BE819" s="1">
        <v>0</v>
      </c>
      <c r="BF819" s="1">
        <v>0</v>
      </c>
      <c r="BG819" s="1">
        <v>0</v>
      </c>
      <c r="BH819" s="1" t="b">
        <v>0</v>
      </c>
      <c r="BI819" s="1" t="b">
        <v>0</v>
      </c>
      <c r="BJ819" s="1">
        <v>13</v>
      </c>
      <c r="BK819" s="1" t="s">
        <v>109</v>
      </c>
      <c r="BL819" s="1">
        <v>363</v>
      </c>
      <c r="BM819" s="1">
        <v>363</v>
      </c>
      <c r="BN819" s="1">
        <v>0</v>
      </c>
      <c r="BO819" s="1" t="b">
        <v>0</v>
      </c>
    </row>
    <row r="820" spans="1:67" ht="15.75" customHeight="1">
      <c r="A820" s="1">
        <v>818</v>
      </c>
      <c r="B820" s="1">
        <v>957</v>
      </c>
      <c r="C820" s="1">
        <v>207500</v>
      </c>
      <c r="D820" s="1" t="s">
        <v>2207</v>
      </c>
      <c r="E820" s="1" t="s">
        <v>2208</v>
      </c>
      <c r="F820" s="1" t="s">
        <v>2209</v>
      </c>
      <c r="G820" s="1" t="s">
        <v>2196</v>
      </c>
      <c r="H820" s="1" t="s">
        <v>2210</v>
      </c>
      <c r="I820" s="1" t="s">
        <v>70</v>
      </c>
      <c r="J820" s="1" t="s">
        <v>130</v>
      </c>
      <c r="K820" s="8" t="s">
        <v>2211</v>
      </c>
      <c r="L820" s="1">
        <v>-97.445691999999994</v>
      </c>
      <c r="M820" s="1">
        <v>35.208151999999998</v>
      </c>
      <c r="N820" s="1">
        <v>-97.445691999999994</v>
      </c>
      <c r="O820" s="1">
        <v>35.208151999999998</v>
      </c>
      <c r="P820" s="1">
        <v>11538</v>
      </c>
      <c r="Q820" s="1">
        <v>28383</v>
      </c>
      <c r="R820" s="1">
        <v>43764</v>
      </c>
      <c r="S820" s="1">
        <v>28383</v>
      </c>
      <c r="T820" s="1">
        <v>43764</v>
      </c>
      <c r="U820" s="1">
        <v>17795</v>
      </c>
      <c r="V820" s="1">
        <v>33176</v>
      </c>
      <c r="W820" s="1">
        <v>2</v>
      </c>
      <c r="X820" s="1">
        <v>2</v>
      </c>
      <c r="Y820" s="1">
        <v>6</v>
      </c>
      <c r="Z820" s="1">
        <v>1</v>
      </c>
      <c r="AA820" s="1">
        <v>1</v>
      </c>
      <c r="AB820" s="1">
        <v>71</v>
      </c>
      <c r="AC820" s="1">
        <v>21609</v>
      </c>
      <c r="AD820" s="1" t="s">
        <v>73</v>
      </c>
      <c r="AE820" s="1" t="b">
        <v>0</v>
      </c>
      <c r="AF820" s="1" t="s">
        <v>887</v>
      </c>
      <c r="AG820" s="1" t="s">
        <v>89</v>
      </c>
      <c r="AH820" s="1" t="s">
        <v>90</v>
      </c>
      <c r="AI820" s="1" t="s">
        <v>150</v>
      </c>
      <c r="AJ820" s="1" t="s">
        <v>89</v>
      </c>
      <c r="AK820" s="1" t="s">
        <v>83</v>
      </c>
      <c r="AL820" s="1" t="s">
        <v>110</v>
      </c>
      <c r="AM820" s="1" t="s">
        <v>100</v>
      </c>
      <c r="AN820" s="1" t="b">
        <v>0</v>
      </c>
      <c r="AO820" s="28" t="s">
        <v>2217</v>
      </c>
      <c r="AP820" s="1">
        <v>0</v>
      </c>
      <c r="AQ820" s="1">
        <v>0</v>
      </c>
      <c r="AR820" s="1">
        <v>0</v>
      </c>
      <c r="AS820" s="1">
        <v>0</v>
      </c>
      <c r="AT820" s="1">
        <v>0</v>
      </c>
      <c r="AU820" s="1">
        <v>0</v>
      </c>
      <c r="AV820" s="1">
        <v>0</v>
      </c>
      <c r="AW820" s="1">
        <v>0</v>
      </c>
      <c r="AX820" s="1">
        <v>0</v>
      </c>
      <c r="AY820" s="1">
        <v>0</v>
      </c>
      <c r="AZ820" s="1">
        <v>0</v>
      </c>
      <c r="BA820" s="1">
        <v>0</v>
      </c>
      <c r="BB820" s="1">
        <v>0</v>
      </c>
      <c r="BC820" s="1">
        <v>0</v>
      </c>
      <c r="BD820" s="1">
        <v>0</v>
      </c>
      <c r="BE820" s="1">
        <v>0</v>
      </c>
      <c r="BF820" s="1">
        <v>0</v>
      </c>
      <c r="BG820" s="1">
        <v>0</v>
      </c>
      <c r="BH820" s="1" t="b">
        <v>0</v>
      </c>
      <c r="BI820" s="1" t="b">
        <v>0</v>
      </c>
      <c r="BJ820" s="1">
        <v>13</v>
      </c>
      <c r="BK820" s="1" t="s">
        <v>89</v>
      </c>
      <c r="BL820" s="1">
        <v>363</v>
      </c>
      <c r="BM820" s="1">
        <v>363</v>
      </c>
      <c r="BN820" s="1">
        <v>0</v>
      </c>
      <c r="BO820" s="1" t="b">
        <v>0</v>
      </c>
    </row>
    <row r="821" spans="1:67" ht="15.75" customHeight="1">
      <c r="A821" s="1">
        <v>819</v>
      </c>
      <c r="B821" s="1">
        <v>958</v>
      </c>
      <c r="C821" s="1">
        <v>207500</v>
      </c>
      <c r="D821" s="1" t="s">
        <v>2207</v>
      </c>
      <c r="E821" s="1" t="s">
        <v>2208</v>
      </c>
      <c r="F821" s="1" t="s">
        <v>2209</v>
      </c>
      <c r="G821" s="1" t="s">
        <v>2196</v>
      </c>
      <c r="H821" s="1" t="s">
        <v>2210</v>
      </c>
      <c r="I821" s="1" t="s">
        <v>70</v>
      </c>
      <c r="J821" s="1" t="s">
        <v>130</v>
      </c>
      <c r="K821" s="8" t="s">
        <v>2211</v>
      </c>
      <c r="L821" s="1">
        <v>-97.445691999999994</v>
      </c>
      <c r="M821" s="1">
        <v>35.208151999999998</v>
      </c>
      <c r="N821" s="1">
        <v>-97.445691999999994</v>
      </c>
      <c r="O821" s="1">
        <v>35.208151999999998</v>
      </c>
      <c r="P821" s="1">
        <v>11538</v>
      </c>
      <c r="Q821" s="1">
        <v>28383</v>
      </c>
      <c r="R821" s="1">
        <v>43764</v>
      </c>
      <c r="S821" s="1">
        <v>28383</v>
      </c>
      <c r="T821" s="1">
        <v>43764</v>
      </c>
      <c r="U821" s="1">
        <v>17795</v>
      </c>
      <c r="V821" s="1">
        <v>33176</v>
      </c>
      <c r="W821" s="1">
        <v>2</v>
      </c>
      <c r="X821" s="1">
        <v>2</v>
      </c>
      <c r="Y821" s="1">
        <v>6</v>
      </c>
      <c r="Z821" s="1">
        <v>1</v>
      </c>
      <c r="AA821" s="1">
        <v>1</v>
      </c>
      <c r="AB821" s="1">
        <v>71</v>
      </c>
      <c r="AC821" s="1">
        <v>21609</v>
      </c>
      <c r="AD821" s="1" t="s">
        <v>73</v>
      </c>
      <c r="AE821" s="1" t="b">
        <v>0</v>
      </c>
      <c r="AF821" s="1" t="s">
        <v>887</v>
      </c>
      <c r="AG821" s="1" t="s">
        <v>89</v>
      </c>
      <c r="AH821" s="1" t="s">
        <v>90</v>
      </c>
      <c r="AI821" s="1" t="s">
        <v>172</v>
      </c>
      <c r="AJ821" s="1" t="s">
        <v>89</v>
      </c>
      <c r="AK821" s="1" t="s">
        <v>79</v>
      </c>
      <c r="AL821" s="1" t="s">
        <v>36</v>
      </c>
      <c r="AM821" s="1" t="s">
        <v>92</v>
      </c>
      <c r="AN821" s="1" t="b">
        <v>0</v>
      </c>
      <c r="AO821" s="10" t="s">
        <v>2218</v>
      </c>
      <c r="AP821" s="1">
        <v>0</v>
      </c>
      <c r="AQ821" s="1">
        <v>0</v>
      </c>
      <c r="AR821" s="1">
        <v>0</v>
      </c>
      <c r="AS821" s="1">
        <v>0</v>
      </c>
      <c r="AT821" s="1">
        <v>0</v>
      </c>
      <c r="AU821" s="1">
        <v>0</v>
      </c>
      <c r="AV821" s="1">
        <v>0</v>
      </c>
      <c r="AW821" s="1">
        <v>0</v>
      </c>
      <c r="AX821" s="1">
        <v>0</v>
      </c>
      <c r="AY821" s="1">
        <v>0</v>
      </c>
      <c r="AZ821" s="1">
        <v>0</v>
      </c>
      <c r="BA821" s="1">
        <v>0</v>
      </c>
      <c r="BB821" s="1">
        <v>0</v>
      </c>
      <c r="BC821" s="1">
        <v>0</v>
      </c>
      <c r="BD821" s="1">
        <v>0</v>
      </c>
      <c r="BE821" s="1">
        <v>0</v>
      </c>
      <c r="BF821" s="1">
        <v>0</v>
      </c>
      <c r="BG821" s="1">
        <v>0</v>
      </c>
      <c r="BH821" s="1" t="b">
        <v>1</v>
      </c>
      <c r="BI821" s="1" t="b">
        <v>0</v>
      </c>
      <c r="BJ821" s="1">
        <v>13</v>
      </c>
      <c r="BK821" s="1" t="s">
        <v>89</v>
      </c>
      <c r="BL821" s="1">
        <v>363</v>
      </c>
      <c r="BM821" s="1">
        <v>363</v>
      </c>
      <c r="BN821" s="1">
        <v>0</v>
      </c>
      <c r="BO821" s="1" t="b">
        <v>0</v>
      </c>
    </row>
    <row r="822" spans="1:67" ht="15.75" customHeight="1">
      <c r="A822" s="1">
        <v>820</v>
      </c>
      <c r="B822" s="1">
        <v>959</v>
      </c>
      <c r="C822" s="1">
        <v>207500</v>
      </c>
      <c r="D822" s="1" t="s">
        <v>2207</v>
      </c>
      <c r="E822" s="1" t="s">
        <v>2208</v>
      </c>
      <c r="F822" s="1" t="s">
        <v>2209</v>
      </c>
      <c r="G822" s="1" t="s">
        <v>2196</v>
      </c>
      <c r="H822" s="1" t="s">
        <v>2210</v>
      </c>
      <c r="I822" s="1" t="s">
        <v>70</v>
      </c>
      <c r="J822" s="1" t="s">
        <v>130</v>
      </c>
      <c r="K822" s="8" t="s">
        <v>2211</v>
      </c>
      <c r="L822" s="1">
        <v>-97.445691999999994</v>
      </c>
      <c r="M822" s="1">
        <v>35.208151999999998</v>
      </c>
      <c r="N822" s="1">
        <v>-97.445691999999994</v>
      </c>
      <c r="O822" s="1">
        <v>35.208151999999998</v>
      </c>
      <c r="P822" s="1">
        <v>11538</v>
      </c>
      <c r="Q822" s="1">
        <v>28383</v>
      </c>
      <c r="R822" s="1">
        <v>43764</v>
      </c>
      <c r="S822" s="1">
        <v>28383</v>
      </c>
      <c r="T822" s="1">
        <v>43764</v>
      </c>
      <c r="U822" s="1">
        <v>17795</v>
      </c>
      <c r="V822" s="1">
        <v>33176</v>
      </c>
      <c r="W822" s="1">
        <v>2</v>
      </c>
      <c r="X822" s="1">
        <v>2</v>
      </c>
      <c r="Y822" s="1">
        <v>6</v>
      </c>
      <c r="Z822" s="1">
        <v>1</v>
      </c>
      <c r="AA822" s="1">
        <v>1</v>
      </c>
      <c r="AB822" s="1">
        <v>71</v>
      </c>
      <c r="AC822" s="1">
        <v>21609</v>
      </c>
      <c r="AD822" s="1" t="s">
        <v>73</v>
      </c>
      <c r="AE822" s="1" t="b">
        <v>0</v>
      </c>
      <c r="AF822" s="1" t="s">
        <v>887</v>
      </c>
      <c r="AG822" s="1" t="s">
        <v>2213</v>
      </c>
      <c r="AH822" s="1" t="s">
        <v>90</v>
      </c>
      <c r="AI822" s="1" t="s">
        <v>356</v>
      </c>
      <c r="AJ822" s="1" t="s">
        <v>135</v>
      </c>
      <c r="AK822" s="1" t="s">
        <v>79</v>
      </c>
      <c r="AL822" s="1" t="s">
        <v>36</v>
      </c>
      <c r="AM822" s="1" t="s">
        <v>100</v>
      </c>
      <c r="AN822" s="1" t="b">
        <v>0</v>
      </c>
      <c r="AO822" s="10" t="s">
        <v>2219</v>
      </c>
      <c r="AP822" s="1">
        <v>0</v>
      </c>
      <c r="AQ822" s="1">
        <v>0</v>
      </c>
      <c r="AR822" s="1">
        <v>0</v>
      </c>
      <c r="AS822" s="1">
        <v>0</v>
      </c>
      <c r="AT822" s="1">
        <v>0</v>
      </c>
      <c r="AU822" s="1">
        <v>0</v>
      </c>
      <c r="AV822" s="1">
        <v>0</v>
      </c>
      <c r="AW822" s="1">
        <v>0</v>
      </c>
      <c r="AX822" s="1">
        <v>0</v>
      </c>
      <c r="AY822" s="1">
        <v>0</v>
      </c>
      <c r="AZ822" s="1">
        <v>0</v>
      </c>
      <c r="BA822" s="1">
        <v>0</v>
      </c>
      <c r="BB822" s="1">
        <v>0</v>
      </c>
      <c r="BC822" s="1">
        <v>0</v>
      </c>
      <c r="BD822" s="1">
        <v>0</v>
      </c>
      <c r="BE822" s="1">
        <v>0</v>
      </c>
      <c r="BF822" s="1">
        <v>0</v>
      </c>
      <c r="BG822" s="1">
        <v>0</v>
      </c>
      <c r="BH822" s="1" t="b">
        <v>0</v>
      </c>
      <c r="BI822" s="1" t="b">
        <v>0</v>
      </c>
      <c r="BJ822" s="1">
        <v>13</v>
      </c>
      <c r="BK822" s="1" t="s">
        <v>117</v>
      </c>
      <c r="BL822" s="1">
        <v>363</v>
      </c>
      <c r="BM822" s="1">
        <v>363</v>
      </c>
      <c r="BN822" s="1">
        <v>0</v>
      </c>
      <c r="BO822" s="1" t="b">
        <v>0</v>
      </c>
    </row>
    <row r="823" spans="1:67" ht="15.75" customHeight="1">
      <c r="A823" s="1">
        <v>821</v>
      </c>
      <c r="B823" s="1">
        <v>960</v>
      </c>
      <c r="C823" s="1">
        <v>207500</v>
      </c>
      <c r="D823" s="1" t="s">
        <v>2207</v>
      </c>
      <c r="E823" s="1" t="s">
        <v>2208</v>
      </c>
      <c r="F823" s="1" t="s">
        <v>2209</v>
      </c>
      <c r="G823" s="1" t="s">
        <v>2196</v>
      </c>
      <c r="H823" s="1" t="s">
        <v>2210</v>
      </c>
      <c r="I823" s="1" t="s">
        <v>70</v>
      </c>
      <c r="J823" s="1" t="s">
        <v>130</v>
      </c>
      <c r="K823" s="8" t="s">
        <v>2211</v>
      </c>
      <c r="L823" s="1">
        <v>-97.445691999999994</v>
      </c>
      <c r="M823" s="1">
        <v>35.208151999999998</v>
      </c>
      <c r="N823" s="1">
        <v>-97.445691999999994</v>
      </c>
      <c r="O823" s="1">
        <v>35.208151999999998</v>
      </c>
      <c r="P823" s="1">
        <v>11538</v>
      </c>
      <c r="Q823" s="1">
        <v>28383</v>
      </c>
      <c r="R823" s="1">
        <v>43764</v>
      </c>
      <c r="S823" s="1">
        <v>28383</v>
      </c>
      <c r="T823" s="1">
        <v>43764</v>
      </c>
      <c r="U823" s="1">
        <v>17795</v>
      </c>
      <c r="V823" s="1">
        <v>33176</v>
      </c>
      <c r="W823" s="1">
        <v>2</v>
      </c>
      <c r="X823" s="1">
        <v>2</v>
      </c>
      <c r="Y823" s="1">
        <v>6</v>
      </c>
      <c r="Z823" s="1">
        <v>1</v>
      </c>
      <c r="AA823" s="1">
        <v>1</v>
      </c>
      <c r="AB823" s="1">
        <v>71</v>
      </c>
      <c r="AC823" s="1">
        <v>21609</v>
      </c>
      <c r="AD823" s="1" t="s">
        <v>73</v>
      </c>
      <c r="AE823" s="1" t="b">
        <v>0</v>
      </c>
      <c r="AF823" s="1" t="s">
        <v>887</v>
      </c>
      <c r="AG823" s="1" t="s">
        <v>109</v>
      </c>
      <c r="AH823" s="1" t="s">
        <v>90</v>
      </c>
      <c r="AI823" s="1" t="s">
        <v>491</v>
      </c>
      <c r="AJ823" s="1" t="s">
        <v>109</v>
      </c>
      <c r="AK823" s="1" t="s">
        <v>79</v>
      </c>
      <c r="AL823" s="1" t="s">
        <v>36</v>
      </c>
      <c r="AM823" s="1" t="s">
        <v>100</v>
      </c>
      <c r="AN823" s="1" t="b">
        <v>0</v>
      </c>
      <c r="AO823" s="10" t="s">
        <v>2220</v>
      </c>
      <c r="AP823" s="1">
        <v>0</v>
      </c>
      <c r="AQ823" s="1">
        <v>0</v>
      </c>
      <c r="AR823" s="1">
        <v>0</v>
      </c>
      <c r="AS823" s="1">
        <v>0</v>
      </c>
      <c r="AT823" s="1">
        <v>0</v>
      </c>
      <c r="AU823" s="1">
        <v>0</v>
      </c>
      <c r="AV823" s="1">
        <v>0</v>
      </c>
      <c r="AW823" s="1">
        <v>0</v>
      </c>
      <c r="AX823" s="1">
        <v>0</v>
      </c>
      <c r="AY823" s="1">
        <v>0</v>
      </c>
      <c r="AZ823" s="1">
        <v>0</v>
      </c>
      <c r="BA823" s="1">
        <v>0</v>
      </c>
      <c r="BB823" s="1">
        <v>0</v>
      </c>
      <c r="BC823" s="1">
        <v>0</v>
      </c>
      <c r="BD823" s="1">
        <v>0</v>
      </c>
      <c r="BE823" s="1">
        <v>0</v>
      </c>
      <c r="BF823" s="1">
        <v>0</v>
      </c>
      <c r="BG823" s="1">
        <v>0</v>
      </c>
      <c r="BH823" s="1" t="b">
        <v>0</v>
      </c>
      <c r="BI823" s="1" t="b">
        <v>0</v>
      </c>
      <c r="BJ823" s="1">
        <v>13</v>
      </c>
      <c r="BK823" s="1" t="s">
        <v>109</v>
      </c>
      <c r="BL823" s="1">
        <v>363</v>
      </c>
      <c r="BM823" s="1">
        <v>363</v>
      </c>
      <c r="BN823" s="1">
        <v>0</v>
      </c>
      <c r="BO823" s="1" t="b">
        <v>0</v>
      </c>
    </row>
    <row r="824" spans="1:67" ht="15.75" customHeight="1">
      <c r="A824" s="1">
        <v>822</v>
      </c>
      <c r="B824" s="1">
        <v>961</v>
      </c>
      <c r="C824" s="1">
        <v>207500</v>
      </c>
      <c r="D824" s="1" t="s">
        <v>2207</v>
      </c>
      <c r="E824" s="1" t="s">
        <v>2208</v>
      </c>
      <c r="F824" s="1" t="s">
        <v>2209</v>
      </c>
      <c r="G824" s="1" t="s">
        <v>2196</v>
      </c>
      <c r="H824" s="1" t="s">
        <v>2210</v>
      </c>
      <c r="I824" s="1" t="s">
        <v>70</v>
      </c>
      <c r="J824" s="1" t="s">
        <v>130</v>
      </c>
      <c r="K824" s="8" t="s">
        <v>2211</v>
      </c>
      <c r="L824" s="1">
        <v>-97.445691999999994</v>
      </c>
      <c r="M824" s="1">
        <v>35.208151999999998</v>
      </c>
      <c r="N824" s="1">
        <v>-97.445691999999994</v>
      </c>
      <c r="O824" s="1">
        <v>35.208151999999998</v>
      </c>
      <c r="P824" s="1">
        <v>11538</v>
      </c>
      <c r="Q824" s="1">
        <v>28383</v>
      </c>
      <c r="R824" s="1">
        <v>43764</v>
      </c>
      <c r="S824" s="1">
        <v>28383</v>
      </c>
      <c r="T824" s="1">
        <v>43764</v>
      </c>
      <c r="U824" s="1">
        <v>17795</v>
      </c>
      <c r="V824" s="1">
        <v>33176</v>
      </c>
      <c r="W824" s="1">
        <v>2</v>
      </c>
      <c r="X824" s="1">
        <v>2</v>
      </c>
      <c r="Y824" s="1">
        <v>6</v>
      </c>
      <c r="Z824" s="1">
        <v>1</v>
      </c>
      <c r="AA824" s="1">
        <v>1</v>
      </c>
      <c r="AB824" s="1">
        <v>71</v>
      </c>
      <c r="AC824" s="1">
        <v>21609</v>
      </c>
      <c r="AD824" s="1" t="s">
        <v>73</v>
      </c>
      <c r="AE824" s="1" t="b">
        <v>0</v>
      </c>
      <c r="AF824" s="1" t="s">
        <v>887</v>
      </c>
      <c r="AG824" s="1" t="s">
        <v>94</v>
      </c>
      <c r="AH824" s="1" t="s">
        <v>90</v>
      </c>
      <c r="AI824" s="1" t="s">
        <v>95</v>
      </c>
      <c r="AJ824" s="1" t="s">
        <v>94</v>
      </c>
      <c r="AK824" s="1" t="s">
        <v>79</v>
      </c>
      <c r="AL824" s="1" t="s">
        <v>36</v>
      </c>
      <c r="AM824" s="1" t="s">
        <v>96</v>
      </c>
      <c r="AN824" s="1" t="b">
        <v>0</v>
      </c>
      <c r="AO824" s="10" t="s">
        <v>2221</v>
      </c>
      <c r="AP824" s="1">
        <v>0</v>
      </c>
      <c r="AQ824" s="1">
        <v>0</v>
      </c>
      <c r="AR824" s="1">
        <v>0</v>
      </c>
      <c r="AS824" s="1">
        <v>0</v>
      </c>
      <c r="AT824" s="1">
        <v>0</v>
      </c>
      <c r="AU824" s="1">
        <v>0</v>
      </c>
      <c r="AV824" s="1">
        <v>0</v>
      </c>
      <c r="AW824" s="1">
        <v>0</v>
      </c>
      <c r="AX824" s="1">
        <v>0</v>
      </c>
      <c r="AY824" s="1">
        <v>0</v>
      </c>
      <c r="AZ824" s="1">
        <v>0</v>
      </c>
      <c r="BA824" s="1">
        <v>0</v>
      </c>
      <c r="BB824" s="1">
        <v>0</v>
      </c>
      <c r="BC824" s="1">
        <v>0</v>
      </c>
      <c r="BD824" s="1">
        <v>0</v>
      </c>
      <c r="BE824" s="1">
        <v>0</v>
      </c>
      <c r="BF824" s="1">
        <v>0</v>
      </c>
      <c r="BG824" s="1">
        <v>0</v>
      </c>
      <c r="BH824" s="1" t="b">
        <v>1</v>
      </c>
      <c r="BI824" s="1" t="b">
        <v>0</v>
      </c>
      <c r="BJ824" s="1">
        <v>13</v>
      </c>
      <c r="BK824" s="1" t="s">
        <v>94</v>
      </c>
      <c r="BL824" s="1">
        <v>363</v>
      </c>
      <c r="BM824" s="1">
        <v>363</v>
      </c>
      <c r="BN824" s="1">
        <v>0</v>
      </c>
      <c r="BO824" s="1" t="b">
        <v>0</v>
      </c>
    </row>
    <row r="825" spans="1:67" ht="15.75" customHeight="1">
      <c r="A825" s="1">
        <v>823</v>
      </c>
      <c r="B825" s="1">
        <v>962</v>
      </c>
      <c r="C825" s="1">
        <v>207500</v>
      </c>
      <c r="D825" s="1" t="s">
        <v>2207</v>
      </c>
      <c r="E825" s="1" t="s">
        <v>2208</v>
      </c>
      <c r="F825" s="1" t="s">
        <v>2209</v>
      </c>
      <c r="G825" s="1" t="s">
        <v>2196</v>
      </c>
      <c r="H825" s="1" t="s">
        <v>2210</v>
      </c>
      <c r="I825" s="1" t="s">
        <v>70</v>
      </c>
      <c r="J825" s="1" t="s">
        <v>130</v>
      </c>
      <c r="K825" s="8" t="s">
        <v>2211</v>
      </c>
      <c r="L825" s="1">
        <v>-97.445691999999994</v>
      </c>
      <c r="M825" s="1">
        <v>35.208151999999998</v>
      </c>
      <c r="N825" s="1">
        <v>-97.445691999999994</v>
      </c>
      <c r="O825" s="1">
        <v>35.208151999999998</v>
      </c>
      <c r="P825" s="1">
        <v>11538</v>
      </c>
      <c r="Q825" s="1">
        <v>28383</v>
      </c>
      <c r="R825" s="1">
        <v>43764</v>
      </c>
      <c r="S825" s="1">
        <v>28383</v>
      </c>
      <c r="T825" s="1">
        <v>43764</v>
      </c>
      <c r="U825" s="1">
        <v>17795</v>
      </c>
      <c r="V825" s="1">
        <v>33176</v>
      </c>
      <c r="W825" s="1">
        <v>2</v>
      </c>
      <c r="X825" s="1">
        <v>2</v>
      </c>
      <c r="Y825" s="1">
        <v>6</v>
      </c>
      <c r="Z825" s="1">
        <v>1</v>
      </c>
      <c r="AA825" s="1">
        <v>1</v>
      </c>
      <c r="AB825" s="1">
        <v>71</v>
      </c>
      <c r="AC825" s="1">
        <v>21609</v>
      </c>
      <c r="AD825" s="1" t="s">
        <v>73</v>
      </c>
      <c r="AE825" s="1" t="b">
        <v>0</v>
      </c>
      <c r="AF825" s="1" t="s">
        <v>887</v>
      </c>
      <c r="AG825" s="1" t="s">
        <v>94</v>
      </c>
      <c r="AH825" s="1" t="s">
        <v>90</v>
      </c>
      <c r="AI825" s="1" t="s">
        <v>2222</v>
      </c>
      <c r="AJ825" s="1" t="s">
        <v>94</v>
      </c>
      <c r="AK825" s="1" t="s">
        <v>79</v>
      </c>
      <c r="AL825" s="1" t="s">
        <v>99</v>
      </c>
      <c r="AM825" s="1" t="s">
        <v>100</v>
      </c>
      <c r="AN825" s="1" t="b">
        <v>0</v>
      </c>
      <c r="AO825" s="10" t="s">
        <v>2221</v>
      </c>
      <c r="AP825" s="1">
        <v>0</v>
      </c>
      <c r="AQ825" s="1">
        <v>0</v>
      </c>
      <c r="AR825" s="1">
        <v>0</v>
      </c>
      <c r="AS825" s="1">
        <v>0</v>
      </c>
      <c r="AT825" s="1">
        <v>0</v>
      </c>
      <c r="AU825" s="1">
        <v>0</v>
      </c>
      <c r="AV825" s="1">
        <v>0</v>
      </c>
      <c r="AW825" s="1">
        <v>0</v>
      </c>
      <c r="AX825" s="1">
        <v>0</v>
      </c>
      <c r="AY825" s="1">
        <v>0</v>
      </c>
      <c r="AZ825" s="1">
        <v>0</v>
      </c>
      <c r="BA825" s="1">
        <v>0</v>
      </c>
      <c r="BB825" s="1">
        <v>0</v>
      </c>
      <c r="BC825" s="1">
        <v>0</v>
      </c>
      <c r="BD825" s="1">
        <v>0</v>
      </c>
      <c r="BE825" s="1">
        <v>0</v>
      </c>
      <c r="BF825" s="1">
        <v>0</v>
      </c>
      <c r="BG825" s="1">
        <v>0</v>
      </c>
      <c r="BH825" s="1" t="b">
        <v>0</v>
      </c>
      <c r="BI825" s="1" t="b">
        <v>0</v>
      </c>
      <c r="BJ825" s="1">
        <v>13</v>
      </c>
      <c r="BK825" s="1" t="s">
        <v>94</v>
      </c>
      <c r="BL825" s="1">
        <v>363</v>
      </c>
      <c r="BM825" s="1">
        <v>363</v>
      </c>
      <c r="BN825" s="1">
        <v>0</v>
      </c>
      <c r="BO825" s="1" t="b">
        <v>0</v>
      </c>
    </row>
    <row r="826" spans="1:67" ht="15.75" customHeight="1">
      <c r="A826" s="1">
        <v>824</v>
      </c>
      <c r="B826" s="1">
        <v>963</v>
      </c>
      <c r="C826" s="1">
        <v>207500</v>
      </c>
      <c r="D826" s="1" t="s">
        <v>2207</v>
      </c>
      <c r="E826" s="1" t="s">
        <v>2208</v>
      </c>
      <c r="F826" s="1" t="s">
        <v>2209</v>
      </c>
      <c r="G826" s="1" t="s">
        <v>2196</v>
      </c>
      <c r="H826" s="1" t="s">
        <v>2210</v>
      </c>
      <c r="I826" s="1" t="s">
        <v>70</v>
      </c>
      <c r="J826" s="1" t="s">
        <v>130</v>
      </c>
      <c r="K826" s="8" t="s">
        <v>2211</v>
      </c>
      <c r="L826" s="1">
        <v>-97.445691999999994</v>
      </c>
      <c r="M826" s="1">
        <v>35.208151999999998</v>
      </c>
      <c r="N826" s="1">
        <v>-97.445691999999994</v>
      </c>
      <c r="O826" s="1">
        <v>35.208151999999998</v>
      </c>
      <c r="P826" s="1">
        <v>11538</v>
      </c>
      <c r="Q826" s="1">
        <v>28383</v>
      </c>
      <c r="R826" s="1">
        <v>43764</v>
      </c>
      <c r="S826" s="1">
        <v>28383</v>
      </c>
      <c r="T826" s="1">
        <v>43764</v>
      </c>
      <c r="U826" s="1">
        <v>17795</v>
      </c>
      <c r="V826" s="1">
        <v>33176</v>
      </c>
      <c r="W826" s="1">
        <v>2</v>
      </c>
      <c r="X826" s="1">
        <v>2</v>
      </c>
      <c r="Y826" s="1">
        <v>6</v>
      </c>
      <c r="Z826" s="1">
        <v>1</v>
      </c>
      <c r="AA826" s="1">
        <v>1</v>
      </c>
      <c r="AB826" s="1">
        <v>71</v>
      </c>
      <c r="AC826" s="1">
        <v>21609</v>
      </c>
      <c r="AD826" s="1" t="s">
        <v>73</v>
      </c>
      <c r="AE826" s="1" t="b">
        <v>0</v>
      </c>
      <c r="AF826" s="1" t="s">
        <v>887</v>
      </c>
      <c r="AG826" s="1" t="s">
        <v>2223</v>
      </c>
      <c r="AH826" s="1" t="s">
        <v>90</v>
      </c>
      <c r="AI826" s="1" t="s">
        <v>2224</v>
      </c>
      <c r="AJ826" s="1" t="s">
        <v>78</v>
      </c>
      <c r="AK826" s="1" t="s">
        <v>79</v>
      </c>
      <c r="AL826" s="1" t="s">
        <v>36</v>
      </c>
      <c r="AM826" s="1" t="s">
        <v>80</v>
      </c>
      <c r="AN826" s="1" t="b">
        <v>0</v>
      </c>
      <c r="AO826" s="10" t="s">
        <v>2225</v>
      </c>
      <c r="AP826" s="1">
        <v>0</v>
      </c>
      <c r="AQ826" s="1">
        <v>0</v>
      </c>
      <c r="AR826" s="1">
        <v>0</v>
      </c>
      <c r="AS826" s="1">
        <v>0</v>
      </c>
      <c r="AT826" s="1">
        <v>0</v>
      </c>
      <c r="AU826" s="1">
        <v>0</v>
      </c>
      <c r="AV826" s="1">
        <v>0</v>
      </c>
      <c r="AW826" s="1">
        <v>0</v>
      </c>
      <c r="AX826" s="1">
        <v>0</v>
      </c>
      <c r="AY826" s="1">
        <v>0</v>
      </c>
      <c r="AZ826" s="1">
        <v>0</v>
      </c>
      <c r="BA826" s="1">
        <v>0</v>
      </c>
      <c r="BB826" s="1">
        <v>0</v>
      </c>
      <c r="BC826" s="1">
        <v>0</v>
      </c>
      <c r="BD826" s="1">
        <v>0</v>
      </c>
      <c r="BE826" s="1">
        <v>0</v>
      </c>
      <c r="BF826" s="1">
        <v>0</v>
      </c>
      <c r="BG826" s="1">
        <v>0</v>
      </c>
      <c r="BH826" s="1" t="b">
        <v>1</v>
      </c>
      <c r="BI826" s="1" t="b">
        <v>0</v>
      </c>
      <c r="BJ826" s="1">
        <v>13</v>
      </c>
      <c r="BK826" s="1" t="s">
        <v>78</v>
      </c>
      <c r="BL826" s="1">
        <v>363</v>
      </c>
      <c r="BM826" s="1">
        <v>363</v>
      </c>
      <c r="BN826" s="1">
        <v>0</v>
      </c>
      <c r="BO826" s="1" t="b">
        <v>0</v>
      </c>
    </row>
    <row r="827" spans="1:67" ht="15.75" customHeight="1">
      <c r="A827" s="1">
        <v>825</v>
      </c>
      <c r="B827" s="1">
        <v>964</v>
      </c>
      <c r="C827" s="1">
        <v>207500</v>
      </c>
      <c r="D827" s="1" t="s">
        <v>2207</v>
      </c>
      <c r="E827" s="1" t="s">
        <v>2208</v>
      </c>
      <c r="F827" s="1" t="s">
        <v>2209</v>
      </c>
      <c r="G827" s="1" t="s">
        <v>2196</v>
      </c>
      <c r="H827" s="1" t="s">
        <v>2210</v>
      </c>
      <c r="I827" s="1" t="s">
        <v>70</v>
      </c>
      <c r="J827" s="1" t="s">
        <v>130</v>
      </c>
      <c r="K827" s="8" t="s">
        <v>2211</v>
      </c>
      <c r="L827" s="1">
        <v>-97.445691999999994</v>
      </c>
      <c r="M827" s="1">
        <v>35.208151999999998</v>
      </c>
      <c r="N827" s="1">
        <v>-97.445691999999994</v>
      </c>
      <c r="O827" s="1">
        <v>35.208151999999998</v>
      </c>
      <c r="P827" s="1">
        <v>11538</v>
      </c>
      <c r="Q827" s="1">
        <v>28383</v>
      </c>
      <c r="R827" s="1">
        <v>43764</v>
      </c>
      <c r="S827" s="1">
        <v>28383</v>
      </c>
      <c r="T827" s="1">
        <v>43764</v>
      </c>
      <c r="U827" s="1">
        <v>17795</v>
      </c>
      <c r="V827" s="1">
        <v>33176</v>
      </c>
      <c r="W827" s="1">
        <v>2</v>
      </c>
      <c r="X827" s="1">
        <v>2</v>
      </c>
      <c r="Y827" s="1">
        <v>6</v>
      </c>
      <c r="Z827" s="1">
        <v>1</v>
      </c>
      <c r="AA827" s="1">
        <v>1</v>
      </c>
      <c r="AB827" s="1">
        <v>71</v>
      </c>
      <c r="AC827" s="1">
        <v>21609</v>
      </c>
      <c r="AD827" s="1" t="s">
        <v>73</v>
      </c>
      <c r="AE827" s="1" t="b">
        <v>0</v>
      </c>
      <c r="AF827" s="1" t="s">
        <v>887</v>
      </c>
      <c r="AG827" s="1" t="s">
        <v>2223</v>
      </c>
      <c r="AH827" s="1" t="s">
        <v>90</v>
      </c>
      <c r="AI827" s="1" t="s">
        <v>418</v>
      </c>
      <c r="AJ827" s="1" t="s">
        <v>114</v>
      </c>
      <c r="AK827" s="1" t="s">
        <v>79</v>
      </c>
      <c r="AL827" s="1" t="s">
        <v>36</v>
      </c>
      <c r="AM827" s="1" t="s">
        <v>100</v>
      </c>
      <c r="AN827" s="1" t="b">
        <v>0</v>
      </c>
      <c r="AO827" s="10" t="s">
        <v>2225</v>
      </c>
      <c r="AP827" s="1">
        <v>0</v>
      </c>
      <c r="AQ827" s="1">
        <v>0</v>
      </c>
      <c r="AR827" s="1">
        <v>0</v>
      </c>
      <c r="AS827" s="1">
        <v>0</v>
      </c>
      <c r="AT827" s="1">
        <v>0</v>
      </c>
      <c r="AU827" s="1">
        <v>0</v>
      </c>
      <c r="AV827" s="1">
        <v>0</v>
      </c>
      <c r="AW827" s="1">
        <v>0</v>
      </c>
      <c r="AX827" s="1">
        <v>0</v>
      </c>
      <c r="AY827" s="1">
        <v>0</v>
      </c>
      <c r="AZ827" s="1">
        <v>0</v>
      </c>
      <c r="BA827" s="1">
        <v>0</v>
      </c>
      <c r="BB827" s="1">
        <v>0</v>
      </c>
      <c r="BC827" s="1">
        <v>0</v>
      </c>
      <c r="BD827" s="1">
        <v>0</v>
      </c>
      <c r="BE827" s="1">
        <v>0</v>
      </c>
      <c r="BF827" s="1">
        <v>0</v>
      </c>
      <c r="BG827" s="1">
        <v>0</v>
      </c>
      <c r="BH827" s="1" t="b">
        <v>0</v>
      </c>
      <c r="BI827" s="1" t="b">
        <v>0</v>
      </c>
      <c r="BJ827" s="1">
        <v>13</v>
      </c>
      <c r="BK827" s="1" t="s">
        <v>117</v>
      </c>
      <c r="BL827" s="1">
        <v>363</v>
      </c>
      <c r="BM827" s="1">
        <v>363</v>
      </c>
      <c r="BN827" s="1">
        <v>0</v>
      </c>
      <c r="BO827" s="1" t="b">
        <v>0</v>
      </c>
    </row>
    <row r="828" spans="1:67" ht="15.75" customHeight="1">
      <c r="A828" s="1">
        <v>826</v>
      </c>
      <c r="B828" s="1">
        <v>965</v>
      </c>
      <c r="C828" s="1">
        <v>207500</v>
      </c>
      <c r="D828" s="1" t="s">
        <v>2207</v>
      </c>
      <c r="E828" s="1" t="s">
        <v>2208</v>
      </c>
      <c r="F828" s="1" t="s">
        <v>2209</v>
      </c>
      <c r="G828" s="1" t="s">
        <v>2196</v>
      </c>
      <c r="H828" s="1" t="s">
        <v>2210</v>
      </c>
      <c r="I828" s="1" t="s">
        <v>70</v>
      </c>
      <c r="J828" s="1" t="s">
        <v>130</v>
      </c>
      <c r="K828" s="8" t="s">
        <v>2211</v>
      </c>
      <c r="L828" s="1">
        <v>-97.445691999999994</v>
      </c>
      <c r="M828" s="1">
        <v>35.208151999999998</v>
      </c>
      <c r="N828" s="1">
        <v>-97.445691999999994</v>
      </c>
      <c r="O828" s="1">
        <v>35.208151999999998</v>
      </c>
      <c r="P828" s="1">
        <v>11538</v>
      </c>
      <c r="Q828" s="1">
        <v>28383</v>
      </c>
      <c r="R828" s="1">
        <v>43764</v>
      </c>
      <c r="S828" s="1">
        <v>28383</v>
      </c>
      <c r="T828" s="1">
        <v>43764</v>
      </c>
      <c r="U828" s="1">
        <v>17795</v>
      </c>
      <c r="V828" s="1">
        <v>33176</v>
      </c>
      <c r="W828" s="1">
        <v>2</v>
      </c>
      <c r="X828" s="1">
        <v>2</v>
      </c>
      <c r="Y828" s="1">
        <v>6</v>
      </c>
      <c r="Z828" s="1">
        <v>1</v>
      </c>
      <c r="AA828" s="1">
        <v>1</v>
      </c>
      <c r="AB828" s="1">
        <v>71</v>
      </c>
      <c r="AC828" s="1">
        <v>21609</v>
      </c>
      <c r="AD828" s="1" t="s">
        <v>73</v>
      </c>
      <c r="AE828" s="1" t="b">
        <v>0</v>
      </c>
      <c r="AF828" s="1" t="s">
        <v>887</v>
      </c>
      <c r="AG828" s="1" t="s">
        <v>2223</v>
      </c>
      <c r="AH828" s="1" t="s">
        <v>90</v>
      </c>
      <c r="AI828" s="1" t="s">
        <v>1447</v>
      </c>
      <c r="AJ828" s="1" t="s">
        <v>78</v>
      </c>
      <c r="AK828" s="1" t="s">
        <v>179</v>
      </c>
      <c r="AL828" s="1" t="s">
        <v>179</v>
      </c>
      <c r="AM828" s="1" t="s">
        <v>100</v>
      </c>
      <c r="AN828" s="1" t="b">
        <v>0</v>
      </c>
      <c r="AO828" s="10" t="s">
        <v>2226</v>
      </c>
      <c r="AP828" s="1">
        <v>0</v>
      </c>
      <c r="AQ828" s="1">
        <v>0</v>
      </c>
      <c r="AR828" s="1">
        <v>0</v>
      </c>
      <c r="AS828" s="1">
        <v>0</v>
      </c>
      <c r="AT828" s="1">
        <v>0</v>
      </c>
      <c r="AU828" s="1">
        <v>0</v>
      </c>
      <c r="AV828" s="1">
        <v>0</v>
      </c>
      <c r="AW828" s="1">
        <v>0</v>
      </c>
      <c r="AX828" s="1">
        <v>0</v>
      </c>
      <c r="AY828" s="1">
        <v>0</v>
      </c>
      <c r="AZ828" s="1">
        <v>0</v>
      </c>
      <c r="BA828" s="1">
        <v>0</v>
      </c>
      <c r="BB828" s="1">
        <v>0</v>
      </c>
      <c r="BC828" s="1">
        <v>0</v>
      </c>
      <c r="BD828" s="1">
        <v>0</v>
      </c>
      <c r="BE828" s="1">
        <v>0</v>
      </c>
      <c r="BF828" s="1">
        <v>0</v>
      </c>
      <c r="BG828" s="1">
        <v>0</v>
      </c>
      <c r="BH828" s="1" t="b">
        <v>0</v>
      </c>
      <c r="BI828" s="1" t="b">
        <v>0</v>
      </c>
      <c r="BJ828" s="1">
        <v>13</v>
      </c>
      <c r="BK828" s="1" t="s">
        <v>78</v>
      </c>
      <c r="BL828" s="1">
        <v>363</v>
      </c>
      <c r="BM828" s="1">
        <v>363</v>
      </c>
      <c r="BN828" s="1">
        <v>0</v>
      </c>
      <c r="BO828" s="1" t="b">
        <v>0</v>
      </c>
    </row>
    <row r="829" spans="1:67" ht="15.75" customHeight="1">
      <c r="A829" s="1">
        <v>827</v>
      </c>
      <c r="B829" s="1">
        <v>966</v>
      </c>
      <c r="C829" s="1">
        <v>207500</v>
      </c>
      <c r="D829" s="1" t="s">
        <v>2207</v>
      </c>
      <c r="E829" s="1" t="s">
        <v>2208</v>
      </c>
      <c r="F829" s="1" t="s">
        <v>2209</v>
      </c>
      <c r="G829" s="1" t="s">
        <v>2196</v>
      </c>
      <c r="H829" s="1" t="s">
        <v>2210</v>
      </c>
      <c r="I829" s="1" t="s">
        <v>70</v>
      </c>
      <c r="J829" s="1" t="s">
        <v>130</v>
      </c>
      <c r="K829" s="8" t="s">
        <v>2211</v>
      </c>
      <c r="L829" s="1">
        <v>-97.445691999999994</v>
      </c>
      <c r="M829" s="1">
        <v>35.208151999999998</v>
      </c>
      <c r="N829" s="1">
        <v>-97.445691999999994</v>
      </c>
      <c r="O829" s="1">
        <v>35.208151999999998</v>
      </c>
      <c r="P829" s="1">
        <v>11538</v>
      </c>
      <c r="Q829" s="1">
        <v>28383</v>
      </c>
      <c r="R829" s="1">
        <v>43764</v>
      </c>
      <c r="S829" s="1">
        <v>28383</v>
      </c>
      <c r="T829" s="1">
        <v>43764</v>
      </c>
      <c r="U829" s="1">
        <v>17795</v>
      </c>
      <c r="V829" s="1">
        <v>33176</v>
      </c>
      <c r="W829" s="1">
        <v>2</v>
      </c>
      <c r="X829" s="1">
        <v>2</v>
      </c>
      <c r="Y829" s="1">
        <v>6</v>
      </c>
      <c r="Z829" s="1">
        <v>1</v>
      </c>
      <c r="AA829" s="1">
        <v>1</v>
      </c>
      <c r="AB829" s="1">
        <v>71</v>
      </c>
      <c r="AC829" s="1">
        <v>21609</v>
      </c>
      <c r="AD829" s="1" t="s">
        <v>73</v>
      </c>
      <c r="AE829" s="1" t="b">
        <v>0</v>
      </c>
      <c r="AF829" s="1" t="s">
        <v>887</v>
      </c>
      <c r="AG829" s="1" t="s">
        <v>2227</v>
      </c>
      <c r="AH829" s="1" t="s">
        <v>90</v>
      </c>
      <c r="AI829" s="1" t="s">
        <v>113</v>
      </c>
      <c r="AJ829" s="1" t="s">
        <v>114</v>
      </c>
      <c r="AK829" s="1" t="s">
        <v>83</v>
      </c>
      <c r="AL829" s="12" t="s">
        <v>115</v>
      </c>
      <c r="AM829" s="1" t="s">
        <v>100</v>
      </c>
      <c r="AN829" s="1" t="b">
        <v>0</v>
      </c>
      <c r="AO829" s="10" t="s">
        <v>2228</v>
      </c>
      <c r="AP829" s="1">
        <v>0</v>
      </c>
      <c r="AQ829" s="1">
        <v>0</v>
      </c>
      <c r="AR829" s="1">
        <v>0</v>
      </c>
      <c r="AS829" s="1">
        <v>0</v>
      </c>
      <c r="AT829" s="1">
        <v>0</v>
      </c>
      <c r="AU829" s="1">
        <v>0</v>
      </c>
      <c r="AV829" s="1">
        <v>0</v>
      </c>
      <c r="AW829" s="1">
        <v>0</v>
      </c>
      <c r="AX829" s="1">
        <v>0</v>
      </c>
      <c r="AY829" s="1">
        <v>0</v>
      </c>
      <c r="AZ829" s="1">
        <v>0</v>
      </c>
      <c r="BA829" s="1">
        <v>0</v>
      </c>
      <c r="BB829" s="1">
        <v>0</v>
      </c>
      <c r="BC829" s="1">
        <v>0</v>
      </c>
      <c r="BD829" s="1">
        <v>0</v>
      </c>
      <c r="BE829" s="1">
        <v>0</v>
      </c>
      <c r="BF829" s="1">
        <v>0</v>
      </c>
      <c r="BG829" s="1">
        <v>0</v>
      </c>
      <c r="BH829" s="1" t="b">
        <v>0</v>
      </c>
      <c r="BI829" s="1" t="b">
        <v>0</v>
      </c>
      <c r="BJ829" s="1">
        <v>13</v>
      </c>
      <c r="BK829" s="1" t="s">
        <v>117</v>
      </c>
      <c r="BL829" s="1">
        <v>363</v>
      </c>
      <c r="BM829" s="1">
        <v>363</v>
      </c>
      <c r="BN829" s="1">
        <v>0</v>
      </c>
      <c r="BO829" s="1" t="b">
        <v>0</v>
      </c>
    </row>
    <row r="830" spans="1:67" ht="15.75" customHeight="1">
      <c r="A830" s="1">
        <v>828</v>
      </c>
      <c r="B830" s="1">
        <v>136</v>
      </c>
      <c r="C830" s="1">
        <v>208415</v>
      </c>
      <c r="D830" s="1" t="s">
        <v>2229</v>
      </c>
      <c r="E830" s="1" t="s">
        <v>2230</v>
      </c>
      <c r="F830" s="1" t="s">
        <v>2231</v>
      </c>
      <c r="G830" s="1" t="s">
        <v>2232</v>
      </c>
      <c r="H830" s="1">
        <v>97103</v>
      </c>
      <c r="I830" s="1" t="s">
        <v>167</v>
      </c>
      <c r="J830" s="1" t="s">
        <v>242</v>
      </c>
      <c r="K830" s="8" t="s">
        <v>2233</v>
      </c>
      <c r="L830" s="1">
        <v>-123.823338999999</v>
      </c>
      <c r="M830" s="1">
        <v>46.183107</v>
      </c>
      <c r="N830" s="1">
        <v>-123.823338999999</v>
      </c>
      <c r="O830" s="1">
        <v>46.183107</v>
      </c>
      <c r="P830" s="1">
        <v>4014</v>
      </c>
      <c r="Q830" s="9" t="s">
        <v>244</v>
      </c>
      <c r="R830" s="9" t="s">
        <v>244</v>
      </c>
      <c r="S830" s="1">
        <v>17886</v>
      </c>
      <c r="T830" s="1">
        <v>21450</v>
      </c>
      <c r="U830" s="1">
        <v>9858</v>
      </c>
      <c r="V830" s="1">
        <v>13422</v>
      </c>
      <c r="W830" s="1">
        <v>2</v>
      </c>
      <c r="X830" s="1">
        <v>2</v>
      </c>
      <c r="Y830" s="1">
        <v>8</v>
      </c>
      <c r="Z830" s="1">
        <v>4</v>
      </c>
      <c r="AA830" s="1">
        <v>1</v>
      </c>
      <c r="AB830" s="9">
        <v>100</v>
      </c>
      <c r="AC830" s="1">
        <v>900</v>
      </c>
      <c r="AD830" s="1" t="s">
        <v>73</v>
      </c>
      <c r="AE830" s="1" t="b">
        <v>0</v>
      </c>
      <c r="AF830" s="9" t="s">
        <v>244</v>
      </c>
      <c r="AG830" s="9" t="s">
        <v>244</v>
      </c>
      <c r="AH830" s="1" t="s">
        <v>320</v>
      </c>
      <c r="AI830" s="1" t="s">
        <v>2234</v>
      </c>
      <c r="AJ830" s="1" t="s">
        <v>224</v>
      </c>
      <c r="AK830" s="1" t="s">
        <v>250</v>
      </c>
      <c r="AL830" s="1" t="s">
        <v>110</v>
      </c>
      <c r="AM830" s="1" t="s">
        <v>100</v>
      </c>
      <c r="AN830" s="1" t="b">
        <v>0</v>
      </c>
      <c r="AO830" s="10" t="s">
        <v>2235</v>
      </c>
      <c r="AP830" s="1">
        <v>0</v>
      </c>
      <c r="AQ830" s="1">
        <v>0</v>
      </c>
      <c r="AR830" s="1">
        <v>0</v>
      </c>
      <c r="AS830" s="1">
        <v>0</v>
      </c>
      <c r="AT830" s="1">
        <v>0</v>
      </c>
      <c r="AU830" s="1">
        <v>0</v>
      </c>
      <c r="AV830" s="1">
        <v>0</v>
      </c>
      <c r="AW830" s="1">
        <v>0</v>
      </c>
      <c r="AX830" s="1">
        <v>0</v>
      </c>
      <c r="AY830" s="1">
        <v>0</v>
      </c>
      <c r="AZ830" s="1">
        <v>0</v>
      </c>
      <c r="BA830" s="1">
        <v>0</v>
      </c>
      <c r="BB830" s="1">
        <v>0</v>
      </c>
      <c r="BC830" s="1">
        <v>0</v>
      </c>
      <c r="BD830" s="1">
        <v>0</v>
      </c>
      <c r="BE830" s="1">
        <v>0</v>
      </c>
      <c r="BF830" s="1">
        <v>0</v>
      </c>
      <c r="BG830" s="1">
        <v>0</v>
      </c>
      <c r="BH830" s="1" t="b">
        <v>0</v>
      </c>
      <c r="BI830" s="1" t="b">
        <v>0</v>
      </c>
      <c r="BJ830" s="1">
        <v>2</v>
      </c>
      <c r="BK830" s="1" t="s">
        <v>117</v>
      </c>
      <c r="BL830" s="1">
        <v>210</v>
      </c>
      <c r="BM830" s="1">
        <v>210</v>
      </c>
      <c r="BN830" s="1">
        <v>0</v>
      </c>
      <c r="BO830" s="1" t="b">
        <v>0</v>
      </c>
    </row>
    <row r="831" spans="1:67" ht="15.75" customHeight="1">
      <c r="A831" s="1">
        <v>829</v>
      </c>
      <c r="B831" s="1">
        <v>137</v>
      </c>
      <c r="C831" s="1">
        <v>208415</v>
      </c>
      <c r="D831" s="1" t="s">
        <v>2229</v>
      </c>
      <c r="E831" s="1" t="s">
        <v>2230</v>
      </c>
      <c r="F831" s="1" t="s">
        <v>2231</v>
      </c>
      <c r="G831" s="1" t="s">
        <v>2232</v>
      </c>
      <c r="H831" s="1">
        <v>97103</v>
      </c>
      <c r="I831" s="1" t="s">
        <v>167</v>
      </c>
      <c r="J831" s="1" t="s">
        <v>242</v>
      </c>
      <c r="K831" s="8" t="s">
        <v>2233</v>
      </c>
      <c r="L831" s="1">
        <v>-123.823338999999</v>
      </c>
      <c r="M831" s="1">
        <v>46.183107</v>
      </c>
      <c r="N831" s="1">
        <v>-123.823338999999</v>
      </c>
      <c r="O831" s="1">
        <v>46.183107</v>
      </c>
      <c r="P831" s="1">
        <v>4014</v>
      </c>
      <c r="Q831" s="9" t="s">
        <v>244</v>
      </c>
      <c r="R831" s="9" t="s">
        <v>244</v>
      </c>
      <c r="S831" s="1">
        <v>17886</v>
      </c>
      <c r="T831" s="1">
        <v>21450</v>
      </c>
      <c r="U831" s="1">
        <v>9858</v>
      </c>
      <c r="V831" s="1">
        <v>13422</v>
      </c>
      <c r="W831" s="1">
        <v>2</v>
      </c>
      <c r="X831" s="1">
        <v>2</v>
      </c>
      <c r="Y831" s="1">
        <v>8</v>
      </c>
      <c r="Z831" s="1">
        <v>4</v>
      </c>
      <c r="AA831" s="1">
        <v>1</v>
      </c>
      <c r="AB831" s="9">
        <v>100</v>
      </c>
      <c r="AC831" s="1">
        <v>900</v>
      </c>
      <c r="AD831" s="1" t="s">
        <v>73</v>
      </c>
      <c r="AE831" s="1" t="b">
        <v>0</v>
      </c>
      <c r="AF831" s="9" t="s">
        <v>244</v>
      </c>
      <c r="AG831" s="9" t="s">
        <v>244</v>
      </c>
      <c r="AH831" s="1" t="s">
        <v>320</v>
      </c>
      <c r="AI831" s="1" t="s">
        <v>2236</v>
      </c>
      <c r="AJ831" s="1" t="s">
        <v>224</v>
      </c>
      <c r="AK831" s="13" t="s">
        <v>225</v>
      </c>
      <c r="AL831" s="13" t="s">
        <v>225</v>
      </c>
      <c r="AM831" s="1" t="s">
        <v>100</v>
      </c>
      <c r="AN831" s="1" t="b">
        <v>0</v>
      </c>
      <c r="AO831" s="10" t="s">
        <v>2235</v>
      </c>
      <c r="AP831" s="1">
        <v>0</v>
      </c>
      <c r="AQ831" s="1">
        <v>0</v>
      </c>
      <c r="AR831" s="1">
        <v>0</v>
      </c>
      <c r="AS831" s="1">
        <v>0</v>
      </c>
      <c r="AT831" s="1">
        <v>0</v>
      </c>
      <c r="AU831" s="1">
        <v>0</v>
      </c>
      <c r="AV831" s="1">
        <v>0</v>
      </c>
      <c r="AW831" s="1">
        <v>0</v>
      </c>
      <c r="AX831" s="1">
        <v>0</v>
      </c>
      <c r="AY831" s="1">
        <v>0</v>
      </c>
      <c r="AZ831" s="1">
        <v>0</v>
      </c>
      <c r="BA831" s="1">
        <v>0</v>
      </c>
      <c r="BB831" s="1">
        <v>0</v>
      </c>
      <c r="BC831" s="1">
        <v>0</v>
      </c>
      <c r="BD831" s="1">
        <v>0</v>
      </c>
      <c r="BE831" s="1">
        <v>0</v>
      </c>
      <c r="BF831" s="1">
        <v>0</v>
      </c>
      <c r="BG831" s="1">
        <v>0</v>
      </c>
      <c r="BH831" s="1" t="b">
        <v>0</v>
      </c>
      <c r="BI831" s="1" t="b">
        <v>0</v>
      </c>
      <c r="BJ831" s="1">
        <v>2</v>
      </c>
      <c r="BK831" s="1" t="s">
        <v>117</v>
      </c>
      <c r="BL831" s="1">
        <v>210</v>
      </c>
      <c r="BM831" s="1">
        <v>210</v>
      </c>
      <c r="BN831" s="1">
        <v>0</v>
      </c>
      <c r="BO831" s="1" t="b">
        <v>0</v>
      </c>
    </row>
    <row r="832" spans="1:67" ht="15.75" customHeight="1">
      <c r="A832" s="1">
        <v>830</v>
      </c>
      <c r="B832" s="1">
        <v>484</v>
      </c>
      <c r="C832" s="1">
        <v>209807</v>
      </c>
      <c r="D832" s="1" t="s">
        <v>2237</v>
      </c>
      <c r="E832" s="1" t="s">
        <v>2238</v>
      </c>
      <c r="F832" s="1" t="s">
        <v>2239</v>
      </c>
      <c r="G832" s="1" t="s">
        <v>2232</v>
      </c>
      <c r="H832" s="1">
        <v>97201</v>
      </c>
      <c r="I832" s="1" t="s">
        <v>167</v>
      </c>
      <c r="J832" s="1" t="s">
        <v>242</v>
      </c>
      <c r="K832" s="8" t="s">
        <v>2240</v>
      </c>
      <c r="L832" s="1">
        <v>-122.683553</v>
      </c>
      <c r="M832" s="1">
        <v>45.511229</v>
      </c>
      <c r="N832" s="1">
        <v>-122.683553</v>
      </c>
      <c r="O832" s="1">
        <v>45.511229</v>
      </c>
      <c r="P832" s="1">
        <v>8783</v>
      </c>
      <c r="Q832" s="9">
        <v>27921</v>
      </c>
      <c r="R832" s="9">
        <v>36885</v>
      </c>
      <c r="S832" s="1">
        <v>26642</v>
      </c>
      <c r="T832" s="1">
        <v>43989</v>
      </c>
      <c r="U832" s="1">
        <v>13811</v>
      </c>
      <c r="V832" s="1">
        <v>31158</v>
      </c>
      <c r="W832" s="1">
        <v>2</v>
      </c>
      <c r="X832" s="1">
        <v>2</v>
      </c>
      <c r="Y832" s="1">
        <v>8</v>
      </c>
      <c r="Z832" s="1">
        <v>1</v>
      </c>
      <c r="AA832" s="1">
        <v>1</v>
      </c>
      <c r="AB832" s="1">
        <v>89</v>
      </c>
      <c r="AC832" s="1">
        <v>21071</v>
      </c>
      <c r="AD832" s="1" t="s">
        <v>73</v>
      </c>
      <c r="AE832" s="1" t="b">
        <v>0</v>
      </c>
      <c r="AF832" s="1" t="s">
        <v>2241</v>
      </c>
      <c r="AG832" s="1" t="s">
        <v>2242</v>
      </c>
      <c r="AH832" s="1" t="s">
        <v>204</v>
      </c>
      <c r="AI832" s="1" t="s">
        <v>77</v>
      </c>
      <c r="AJ832" s="1" t="s">
        <v>78</v>
      </c>
      <c r="AK832" s="1" t="s">
        <v>79</v>
      </c>
      <c r="AL832" s="1" t="s">
        <v>36</v>
      </c>
      <c r="AM832" s="1" t="s">
        <v>80</v>
      </c>
      <c r="AN832" s="1" t="b">
        <v>0</v>
      </c>
      <c r="AO832" s="10" t="s">
        <v>2243</v>
      </c>
      <c r="AP832" s="1">
        <v>0</v>
      </c>
      <c r="AQ832" s="1">
        <v>0</v>
      </c>
      <c r="AR832" s="1">
        <v>0</v>
      </c>
      <c r="AS832" s="1">
        <v>2</v>
      </c>
      <c r="AT832" s="1">
        <v>0</v>
      </c>
      <c r="AU832" s="1">
        <v>1</v>
      </c>
      <c r="AV832" s="1">
        <v>0</v>
      </c>
      <c r="AW832" s="1">
        <v>0</v>
      </c>
      <c r="AX832" s="1">
        <v>0</v>
      </c>
      <c r="AY832" s="1">
        <v>0</v>
      </c>
      <c r="AZ832" s="1">
        <v>0</v>
      </c>
      <c r="BA832" s="1">
        <v>1</v>
      </c>
      <c r="BB832" s="1">
        <v>0</v>
      </c>
      <c r="BC832" s="1">
        <v>0</v>
      </c>
      <c r="BD832" s="1">
        <v>0</v>
      </c>
      <c r="BE832" s="1">
        <v>0</v>
      </c>
      <c r="BF832" s="1">
        <v>0</v>
      </c>
      <c r="BG832" s="1">
        <v>0</v>
      </c>
      <c r="BH832" s="1" t="b">
        <v>1</v>
      </c>
      <c r="BI832" s="1" t="b">
        <v>1</v>
      </c>
      <c r="BJ832" s="1">
        <v>5</v>
      </c>
      <c r="BK832" s="1" t="s">
        <v>78</v>
      </c>
      <c r="BL832" s="1">
        <v>210</v>
      </c>
      <c r="BM832" s="1">
        <v>210</v>
      </c>
      <c r="BN832" s="1">
        <v>2</v>
      </c>
      <c r="BO832" s="1" t="b">
        <v>1</v>
      </c>
    </row>
    <row r="833" spans="1:67" ht="15.75" customHeight="1">
      <c r="A833" s="1">
        <v>831</v>
      </c>
      <c r="B833" s="1">
        <v>485</v>
      </c>
      <c r="C833" s="1">
        <v>209807</v>
      </c>
      <c r="D833" s="1" t="s">
        <v>2237</v>
      </c>
      <c r="E833" s="1" t="s">
        <v>2238</v>
      </c>
      <c r="F833" s="1" t="s">
        <v>2239</v>
      </c>
      <c r="G833" s="1" t="s">
        <v>2232</v>
      </c>
      <c r="H833" s="1">
        <v>97201</v>
      </c>
      <c r="I833" s="1" t="s">
        <v>167</v>
      </c>
      <c r="J833" s="1" t="s">
        <v>242</v>
      </c>
      <c r="K833" s="8" t="s">
        <v>2240</v>
      </c>
      <c r="L833" s="1">
        <v>-122.683553</v>
      </c>
      <c r="M833" s="1">
        <v>45.511229</v>
      </c>
      <c r="N833" s="1">
        <v>-122.683553</v>
      </c>
      <c r="O833" s="1">
        <v>45.511229</v>
      </c>
      <c r="P833" s="1">
        <v>8783</v>
      </c>
      <c r="Q833" s="9">
        <v>27921</v>
      </c>
      <c r="R833" s="9">
        <v>36885</v>
      </c>
      <c r="S833" s="1">
        <v>26642</v>
      </c>
      <c r="T833" s="1">
        <v>43989</v>
      </c>
      <c r="U833" s="1">
        <v>13811</v>
      </c>
      <c r="V833" s="1">
        <v>31158</v>
      </c>
      <c r="W833" s="1">
        <v>2</v>
      </c>
      <c r="X833" s="1">
        <v>2</v>
      </c>
      <c r="Y833" s="1">
        <v>8</v>
      </c>
      <c r="Z833" s="1">
        <v>1</v>
      </c>
      <c r="AA833" s="1">
        <v>1</v>
      </c>
      <c r="AB833" s="1">
        <v>89</v>
      </c>
      <c r="AC833" s="1">
        <v>21071</v>
      </c>
      <c r="AD833" s="1" t="s">
        <v>73</v>
      </c>
      <c r="AE833" s="1" t="b">
        <v>0</v>
      </c>
      <c r="AF833" s="1" t="s">
        <v>2241</v>
      </c>
      <c r="AG833" s="1" t="s">
        <v>2242</v>
      </c>
      <c r="AH833" s="1" t="s">
        <v>204</v>
      </c>
      <c r="AI833" s="1" t="s">
        <v>2244</v>
      </c>
      <c r="AJ833" s="1" t="s">
        <v>78</v>
      </c>
      <c r="AK833" s="1" t="s">
        <v>79</v>
      </c>
      <c r="AL833" s="1" t="s">
        <v>206</v>
      </c>
      <c r="AM833" s="1" t="s">
        <v>100</v>
      </c>
      <c r="AN833" s="1" t="b">
        <v>0</v>
      </c>
      <c r="AO833" s="10" t="s">
        <v>2245</v>
      </c>
      <c r="AP833" s="1">
        <v>0</v>
      </c>
      <c r="AQ833" s="1">
        <v>0</v>
      </c>
      <c r="AR833" s="1">
        <v>0</v>
      </c>
      <c r="AS833" s="1">
        <v>0</v>
      </c>
      <c r="AT833" s="1">
        <v>0</v>
      </c>
      <c r="AU833" s="1">
        <v>0</v>
      </c>
      <c r="AV833" s="1">
        <v>0</v>
      </c>
      <c r="AW833" s="1">
        <v>0</v>
      </c>
      <c r="AX833" s="1">
        <v>0</v>
      </c>
      <c r="AY833" s="1">
        <v>0</v>
      </c>
      <c r="AZ833" s="1">
        <v>0</v>
      </c>
      <c r="BA833" s="1">
        <v>0</v>
      </c>
      <c r="BB833" s="1">
        <v>0</v>
      </c>
      <c r="BC833" s="1">
        <v>0</v>
      </c>
      <c r="BD833" s="1">
        <v>0</v>
      </c>
      <c r="BE833" s="1">
        <v>0</v>
      </c>
      <c r="BF833" s="1">
        <v>0</v>
      </c>
      <c r="BG833" s="1">
        <v>0</v>
      </c>
      <c r="BH833" s="1" t="b">
        <v>0</v>
      </c>
      <c r="BI833" s="1" t="b">
        <v>1</v>
      </c>
      <c r="BJ833" s="1">
        <v>5</v>
      </c>
      <c r="BK833" s="1" t="s">
        <v>78</v>
      </c>
      <c r="BL833" s="1">
        <v>210</v>
      </c>
      <c r="BM833" s="1">
        <v>210</v>
      </c>
      <c r="BN833" s="1">
        <v>0</v>
      </c>
      <c r="BO833" s="1" t="b">
        <v>0</v>
      </c>
    </row>
    <row r="834" spans="1:67" ht="15.75" customHeight="1">
      <c r="A834" s="29">
        <v>832</v>
      </c>
      <c r="B834" s="29">
        <v>486</v>
      </c>
      <c r="C834" s="29">
        <v>209807</v>
      </c>
      <c r="D834" s="29" t="s">
        <v>2237</v>
      </c>
      <c r="E834" s="29" t="s">
        <v>2238</v>
      </c>
      <c r="F834" s="29" t="s">
        <v>2239</v>
      </c>
      <c r="G834" s="29" t="s">
        <v>2232</v>
      </c>
      <c r="H834" s="29">
        <v>97201</v>
      </c>
      <c r="I834" s="29" t="s">
        <v>167</v>
      </c>
      <c r="J834" s="29" t="s">
        <v>242</v>
      </c>
      <c r="K834" s="30" t="s">
        <v>2240</v>
      </c>
      <c r="L834" s="29">
        <v>-122.683553</v>
      </c>
      <c r="M834" s="29">
        <v>45.511229</v>
      </c>
      <c r="N834" s="29">
        <v>-122.683553</v>
      </c>
      <c r="O834" s="29">
        <v>45.511229</v>
      </c>
      <c r="P834" s="29">
        <v>8783</v>
      </c>
      <c r="Q834" s="9">
        <v>37074</v>
      </c>
      <c r="R834" s="9">
        <v>40881</v>
      </c>
      <c r="S834" s="29">
        <v>26642</v>
      </c>
      <c r="T834" s="29">
        <v>43989</v>
      </c>
      <c r="U834" s="29">
        <v>13811</v>
      </c>
      <c r="V834" s="29">
        <v>31158</v>
      </c>
      <c r="W834" s="29">
        <v>2</v>
      </c>
      <c r="X834" s="29">
        <v>2</v>
      </c>
      <c r="Y834" s="29">
        <v>8</v>
      </c>
      <c r="Z834" s="29">
        <v>1</v>
      </c>
      <c r="AA834" s="29">
        <v>1</v>
      </c>
      <c r="AB834" s="29">
        <v>89</v>
      </c>
      <c r="AC834" s="29">
        <v>21071</v>
      </c>
      <c r="AD834" s="29" t="s">
        <v>73</v>
      </c>
      <c r="AE834" s="29" t="b">
        <v>0</v>
      </c>
      <c r="AF834" s="29" t="s">
        <v>2241</v>
      </c>
      <c r="AG834" s="29" t="s">
        <v>2242</v>
      </c>
      <c r="AH834" s="29" t="s">
        <v>204</v>
      </c>
      <c r="AI834" s="29" t="s">
        <v>218</v>
      </c>
      <c r="AJ834" s="29" t="s">
        <v>219</v>
      </c>
      <c r="AK834" s="29" t="s">
        <v>79</v>
      </c>
      <c r="AL834" s="29" t="s">
        <v>36</v>
      </c>
      <c r="AM834" s="29" t="s">
        <v>100</v>
      </c>
      <c r="AN834" s="29" t="b">
        <v>0</v>
      </c>
      <c r="AO834" s="31" t="s">
        <v>2246</v>
      </c>
      <c r="AP834" s="29">
        <v>0</v>
      </c>
      <c r="AQ834" s="29">
        <v>0</v>
      </c>
      <c r="AR834" s="29">
        <v>0</v>
      </c>
      <c r="AS834" s="29">
        <v>0</v>
      </c>
      <c r="AT834" s="29">
        <v>0</v>
      </c>
      <c r="AU834" s="29">
        <v>0</v>
      </c>
      <c r="AV834" s="29">
        <v>0</v>
      </c>
      <c r="AW834" s="29">
        <v>0</v>
      </c>
      <c r="AX834" s="29">
        <v>0</v>
      </c>
      <c r="AY834" s="29">
        <v>0</v>
      </c>
      <c r="AZ834" s="29">
        <v>0</v>
      </c>
      <c r="BA834" s="29">
        <v>0</v>
      </c>
      <c r="BB834" s="29">
        <v>0</v>
      </c>
      <c r="BC834" s="29">
        <v>0</v>
      </c>
      <c r="BD834" s="29">
        <v>0</v>
      </c>
      <c r="BE834" s="29">
        <v>0</v>
      </c>
      <c r="BF834" s="29">
        <v>0</v>
      </c>
      <c r="BG834" s="29">
        <v>0</v>
      </c>
      <c r="BH834" s="29" t="b">
        <v>0</v>
      </c>
      <c r="BI834" s="29" t="b">
        <v>1</v>
      </c>
      <c r="BJ834" s="29">
        <v>5</v>
      </c>
      <c r="BK834" s="29" t="s">
        <v>117</v>
      </c>
      <c r="BL834" s="29">
        <v>210</v>
      </c>
      <c r="BM834" s="29">
        <v>210</v>
      </c>
      <c r="BN834" s="29">
        <v>0</v>
      </c>
      <c r="BO834" s="29" t="b">
        <v>0</v>
      </c>
    </row>
    <row r="835" spans="1:67" ht="15.75" customHeight="1">
      <c r="A835" s="1">
        <v>833</v>
      </c>
      <c r="B835" s="1">
        <v>487</v>
      </c>
      <c r="C835" s="1">
        <v>209807</v>
      </c>
      <c r="D835" s="1" t="s">
        <v>2237</v>
      </c>
      <c r="E835" s="1" t="s">
        <v>2238</v>
      </c>
      <c r="F835" s="1" t="s">
        <v>2239</v>
      </c>
      <c r="G835" s="1" t="s">
        <v>2232</v>
      </c>
      <c r="H835" s="1">
        <v>97201</v>
      </c>
      <c r="I835" s="1" t="s">
        <v>167</v>
      </c>
      <c r="J835" s="1" t="s">
        <v>242</v>
      </c>
      <c r="K835" s="8" t="s">
        <v>2240</v>
      </c>
      <c r="L835" s="1">
        <v>-122.683553</v>
      </c>
      <c r="M835" s="1">
        <v>45.511229</v>
      </c>
      <c r="N835" s="1">
        <v>-122.683553</v>
      </c>
      <c r="O835" s="1">
        <v>45.511229</v>
      </c>
      <c r="P835" s="1">
        <v>8783</v>
      </c>
      <c r="Q835" s="9">
        <v>28535</v>
      </c>
      <c r="R835" s="9">
        <v>48981</v>
      </c>
      <c r="S835" s="1">
        <v>26642</v>
      </c>
      <c r="T835" s="1">
        <v>43989</v>
      </c>
      <c r="U835" s="1">
        <v>13811</v>
      </c>
      <c r="V835" s="1">
        <v>31158</v>
      </c>
      <c r="W835" s="1">
        <v>2</v>
      </c>
      <c r="X835" s="1">
        <v>2</v>
      </c>
      <c r="Y835" s="1">
        <v>8</v>
      </c>
      <c r="Z835" s="1">
        <v>1</v>
      </c>
      <c r="AA835" s="1">
        <v>1</v>
      </c>
      <c r="AB835" s="1">
        <v>89</v>
      </c>
      <c r="AC835" s="1">
        <v>21071</v>
      </c>
      <c r="AD835" s="1" t="s">
        <v>73</v>
      </c>
      <c r="AE835" s="1" t="b">
        <v>0</v>
      </c>
      <c r="AF835" s="1" t="s">
        <v>726</v>
      </c>
      <c r="AG835" s="1" t="s">
        <v>245</v>
      </c>
      <c r="AH835" s="1" t="s">
        <v>159</v>
      </c>
      <c r="AI835" s="1" t="s">
        <v>2247</v>
      </c>
      <c r="AJ835" s="1" t="s">
        <v>89</v>
      </c>
      <c r="AK835" s="1" t="s">
        <v>83</v>
      </c>
      <c r="AL835" s="1" t="s">
        <v>110</v>
      </c>
      <c r="AM835" s="1" t="s">
        <v>100</v>
      </c>
      <c r="AN835" s="1" t="b">
        <v>0</v>
      </c>
      <c r="AO835" s="10" t="s">
        <v>2248</v>
      </c>
      <c r="AP835" s="1">
        <v>1</v>
      </c>
      <c r="AQ835" s="1">
        <v>0</v>
      </c>
      <c r="AR835" s="1">
        <v>0</v>
      </c>
      <c r="AS835" s="1">
        <v>0</v>
      </c>
      <c r="AT835" s="1">
        <v>0</v>
      </c>
      <c r="AU835" s="1">
        <v>0</v>
      </c>
      <c r="AV835" s="1">
        <v>0</v>
      </c>
      <c r="AW835" s="1">
        <v>0</v>
      </c>
      <c r="AX835" s="1">
        <v>0</v>
      </c>
      <c r="AY835" s="1">
        <v>0</v>
      </c>
      <c r="AZ835" s="1">
        <v>0</v>
      </c>
      <c r="BA835" s="1">
        <v>0</v>
      </c>
      <c r="BB835" s="1">
        <v>0</v>
      </c>
      <c r="BC835" s="1">
        <v>0</v>
      </c>
      <c r="BD835" s="1">
        <v>1</v>
      </c>
      <c r="BE835" s="1">
        <v>0</v>
      </c>
      <c r="BF835" s="1">
        <v>0</v>
      </c>
      <c r="BG835" s="1">
        <v>0</v>
      </c>
      <c r="BH835" s="1" t="b">
        <v>0</v>
      </c>
      <c r="BI835" s="1" t="b">
        <v>1</v>
      </c>
      <c r="BJ835" s="1">
        <v>5</v>
      </c>
      <c r="BK835" s="1" t="s">
        <v>89</v>
      </c>
      <c r="BL835" s="1">
        <v>210</v>
      </c>
      <c r="BM835" s="1">
        <v>210</v>
      </c>
      <c r="BN835" s="1">
        <v>0</v>
      </c>
      <c r="BO835" s="1" t="b">
        <v>0</v>
      </c>
    </row>
    <row r="836" spans="1:67" ht="15.75" customHeight="1">
      <c r="A836" s="1">
        <v>834</v>
      </c>
      <c r="B836" s="1">
        <v>488</v>
      </c>
      <c r="C836" s="1">
        <v>209807</v>
      </c>
      <c r="D836" s="1" t="s">
        <v>2237</v>
      </c>
      <c r="E836" s="1" t="s">
        <v>2238</v>
      </c>
      <c r="F836" s="1" t="s">
        <v>2239</v>
      </c>
      <c r="G836" s="1" t="s">
        <v>2232</v>
      </c>
      <c r="H836" s="1">
        <v>97201</v>
      </c>
      <c r="I836" s="1" t="s">
        <v>167</v>
      </c>
      <c r="J836" s="1" t="s">
        <v>242</v>
      </c>
      <c r="K836" s="8" t="s">
        <v>2240</v>
      </c>
      <c r="L836" s="1">
        <v>-122.683553</v>
      </c>
      <c r="M836" s="1">
        <v>45.511229</v>
      </c>
      <c r="N836" s="1">
        <v>-122.683553</v>
      </c>
      <c r="O836" s="1">
        <v>45.511229</v>
      </c>
      <c r="P836" s="1">
        <v>8783</v>
      </c>
      <c r="Q836" s="9">
        <v>29190</v>
      </c>
      <c r="R836" s="9">
        <v>38262</v>
      </c>
      <c r="S836" s="1">
        <v>26642</v>
      </c>
      <c r="T836" s="1">
        <v>43989</v>
      </c>
      <c r="U836" s="1">
        <v>13811</v>
      </c>
      <c r="V836" s="1">
        <v>31158</v>
      </c>
      <c r="W836" s="1">
        <v>2</v>
      </c>
      <c r="X836" s="1">
        <v>2</v>
      </c>
      <c r="Y836" s="1">
        <v>8</v>
      </c>
      <c r="Z836" s="1">
        <v>1</v>
      </c>
      <c r="AA836" s="1">
        <v>1</v>
      </c>
      <c r="AB836" s="1">
        <v>89</v>
      </c>
      <c r="AC836" s="1">
        <v>21071</v>
      </c>
      <c r="AD836" s="1" t="s">
        <v>73</v>
      </c>
      <c r="AE836" s="1" t="b">
        <v>0</v>
      </c>
      <c r="AF836" s="1" t="s">
        <v>726</v>
      </c>
      <c r="AG836" s="1" t="s">
        <v>245</v>
      </c>
      <c r="AH836" s="1" t="s">
        <v>159</v>
      </c>
      <c r="AI836" s="1" t="s">
        <v>172</v>
      </c>
      <c r="AJ836" s="1" t="s">
        <v>89</v>
      </c>
      <c r="AK836" s="1" t="s">
        <v>79</v>
      </c>
      <c r="AL836" s="1" t="s">
        <v>36</v>
      </c>
      <c r="AM836" s="1" t="s">
        <v>92</v>
      </c>
      <c r="AN836" s="1" t="b">
        <v>0</v>
      </c>
      <c r="AO836" s="10" t="s">
        <v>2249</v>
      </c>
      <c r="AP836" s="1">
        <v>1</v>
      </c>
      <c r="AQ836" s="1">
        <v>0</v>
      </c>
      <c r="AR836" s="1">
        <v>0</v>
      </c>
      <c r="AS836" s="1">
        <v>0</v>
      </c>
      <c r="AT836" s="1">
        <v>0</v>
      </c>
      <c r="AU836" s="1">
        <v>0</v>
      </c>
      <c r="AV836" s="1">
        <v>0</v>
      </c>
      <c r="AW836" s="1">
        <v>0</v>
      </c>
      <c r="AX836" s="1">
        <v>0</v>
      </c>
      <c r="AY836" s="1">
        <v>0</v>
      </c>
      <c r="AZ836" s="1">
        <v>0</v>
      </c>
      <c r="BA836" s="1">
        <v>0</v>
      </c>
      <c r="BB836" s="1">
        <v>0</v>
      </c>
      <c r="BC836" s="1">
        <v>0</v>
      </c>
      <c r="BD836" s="1">
        <v>1</v>
      </c>
      <c r="BE836" s="1">
        <v>0</v>
      </c>
      <c r="BF836" s="1">
        <v>0</v>
      </c>
      <c r="BG836" s="1">
        <v>0</v>
      </c>
      <c r="BH836" s="1" t="b">
        <v>1</v>
      </c>
      <c r="BI836" s="1" t="b">
        <v>1</v>
      </c>
      <c r="BJ836" s="1">
        <v>5</v>
      </c>
      <c r="BK836" s="1" t="s">
        <v>89</v>
      </c>
      <c r="BL836" s="1">
        <v>210</v>
      </c>
      <c r="BM836" s="1">
        <v>210</v>
      </c>
      <c r="BN836" s="1">
        <v>0</v>
      </c>
      <c r="BO836" s="1" t="b">
        <v>0</v>
      </c>
    </row>
    <row r="837" spans="1:67" ht="15.75" customHeight="1">
      <c r="A837" s="1">
        <v>835</v>
      </c>
      <c r="B837" s="1">
        <v>967</v>
      </c>
      <c r="C837" s="1">
        <v>209551</v>
      </c>
      <c r="D837" s="1" t="s">
        <v>2250</v>
      </c>
      <c r="E837" s="1" t="s">
        <v>2251</v>
      </c>
      <c r="F837" s="1" t="s">
        <v>2252</v>
      </c>
      <c r="G837" s="1" t="s">
        <v>2232</v>
      </c>
      <c r="H837" s="1">
        <v>97403</v>
      </c>
      <c r="I837" s="1" t="s">
        <v>167</v>
      </c>
      <c r="J837" s="1" t="s">
        <v>242</v>
      </c>
      <c r="K837" s="8" t="s">
        <v>2253</v>
      </c>
      <c r="L837" s="1">
        <v>-123.075791999999</v>
      </c>
      <c r="M837" s="1">
        <v>44.045146000000003</v>
      </c>
      <c r="N837" s="1">
        <v>-123.075791999999</v>
      </c>
      <c r="O837" s="1">
        <v>44.045146000000003</v>
      </c>
      <c r="P837" s="1">
        <v>11931</v>
      </c>
      <c r="Q837" s="1">
        <v>26862</v>
      </c>
      <c r="R837" s="1">
        <v>49542</v>
      </c>
      <c r="S837" s="1">
        <v>25248</v>
      </c>
      <c r="T837" s="1">
        <v>47928</v>
      </c>
      <c r="U837" s="1">
        <v>15412</v>
      </c>
      <c r="V837" s="1">
        <v>38092</v>
      </c>
      <c r="W837" s="1">
        <v>2</v>
      </c>
      <c r="X837" s="1">
        <v>2</v>
      </c>
      <c r="Y837" s="1">
        <v>8</v>
      </c>
      <c r="Z837" s="1">
        <v>1</v>
      </c>
      <c r="AA837" s="1">
        <v>1</v>
      </c>
      <c r="AB837" s="1">
        <v>78</v>
      </c>
      <c r="AC837" s="1">
        <v>20049</v>
      </c>
      <c r="AD837" s="1" t="s">
        <v>73</v>
      </c>
      <c r="AE837" s="1" t="b">
        <v>0</v>
      </c>
      <c r="AF837" s="1" t="s">
        <v>739</v>
      </c>
      <c r="AG837" s="1" t="s">
        <v>2254</v>
      </c>
      <c r="AH837" s="1" t="s">
        <v>159</v>
      </c>
      <c r="AI837" s="1" t="s">
        <v>91</v>
      </c>
      <c r="AJ837" s="1" t="s">
        <v>89</v>
      </c>
      <c r="AK837" s="1" t="s">
        <v>83</v>
      </c>
      <c r="AL837" s="1" t="s">
        <v>36</v>
      </c>
      <c r="AM837" s="1" t="s">
        <v>92</v>
      </c>
      <c r="AN837" s="1" t="b">
        <v>0</v>
      </c>
      <c r="AO837" s="10" t="s">
        <v>2255</v>
      </c>
      <c r="AP837" s="1">
        <v>0</v>
      </c>
      <c r="AQ837" s="1">
        <v>0</v>
      </c>
      <c r="AR837" s="1">
        <v>0</v>
      </c>
      <c r="AS837" s="1">
        <v>0</v>
      </c>
      <c r="AT837" s="1">
        <v>0</v>
      </c>
      <c r="AU837" s="1">
        <v>0</v>
      </c>
      <c r="AV837" s="1">
        <v>0</v>
      </c>
      <c r="AW837" s="1">
        <v>0</v>
      </c>
      <c r="AX837" s="1">
        <v>0</v>
      </c>
      <c r="AY837" s="1">
        <v>0</v>
      </c>
      <c r="AZ837" s="1">
        <v>0</v>
      </c>
      <c r="BA837" s="1">
        <v>0</v>
      </c>
      <c r="BB837" s="1">
        <v>0</v>
      </c>
      <c r="BC837" s="1">
        <v>0</v>
      </c>
      <c r="BD837" s="1">
        <v>0</v>
      </c>
      <c r="BE837" s="1">
        <v>0</v>
      </c>
      <c r="BF837" s="1">
        <v>0</v>
      </c>
      <c r="BG837" s="1">
        <v>0</v>
      </c>
      <c r="BH837" s="1" t="b">
        <v>1</v>
      </c>
      <c r="BI837" s="1" t="b">
        <v>0</v>
      </c>
      <c r="BJ837" s="1">
        <v>13</v>
      </c>
      <c r="BK837" s="1" t="s">
        <v>89</v>
      </c>
      <c r="BL837" s="1">
        <v>210</v>
      </c>
      <c r="BM837" s="1">
        <v>210</v>
      </c>
      <c r="BN837" s="1">
        <v>0</v>
      </c>
      <c r="BO837" s="1" t="b">
        <v>0</v>
      </c>
    </row>
    <row r="838" spans="1:67" ht="15.75" customHeight="1">
      <c r="A838" s="1">
        <v>836</v>
      </c>
      <c r="B838" s="1">
        <v>968</v>
      </c>
      <c r="C838" s="1">
        <v>209551</v>
      </c>
      <c r="D838" s="1" t="s">
        <v>2250</v>
      </c>
      <c r="E838" s="1" t="s">
        <v>2251</v>
      </c>
      <c r="F838" s="1" t="s">
        <v>2252</v>
      </c>
      <c r="G838" s="1" t="s">
        <v>2232</v>
      </c>
      <c r="H838" s="1">
        <v>97403</v>
      </c>
      <c r="I838" s="1" t="s">
        <v>167</v>
      </c>
      <c r="J838" s="1" t="s">
        <v>242</v>
      </c>
      <c r="K838" s="8" t="s">
        <v>2253</v>
      </c>
      <c r="L838" s="1">
        <v>-123.075791999999</v>
      </c>
      <c r="M838" s="1">
        <v>44.045146000000003</v>
      </c>
      <c r="N838" s="1">
        <v>-123.075791999999</v>
      </c>
      <c r="O838" s="1">
        <v>44.045146000000003</v>
      </c>
      <c r="P838" s="1">
        <v>11931</v>
      </c>
      <c r="Q838" s="1">
        <v>26862</v>
      </c>
      <c r="R838" s="1">
        <v>49542</v>
      </c>
      <c r="S838" s="1">
        <v>25248</v>
      </c>
      <c r="T838" s="1">
        <v>47928</v>
      </c>
      <c r="U838" s="1">
        <v>15412</v>
      </c>
      <c r="V838" s="1">
        <v>38092</v>
      </c>
      <c r="W838" s="1">
        <v>2</v>
      </c>
      <c r="X838" s="1">
        <v>2</v>
      </c>
      <c r="Y838" s="1">
        <v>8</v>
      </c>
      <c r="Z838" s="1">
        <v>1</v>
      </c>
      <c r="AA838" s="1">
        <v>1</v>
      </c>
      <c r="AB838" s="1">
        <v>78</v>
      </c>
      <c r="AC838" s="1">
        <v>20049</v>
      </c>
      <c r="AD838" s="1" t="s">
        <v>73</v>
      </c>
      <c r="AE838" s="1" t="b">
        <v>0</v>
      </c>
      <c r="AF838" s="1" t="s">
        <v>739</v>
      </c>
      <c r="AG838" s="1" t="s">
        <v>2254</v>
      </c>
      <c r="AH838" s="1" t="s">
        <v>159</v>
      </c>
      <c r="AI838" s="1" t="s">
        <v>146</v>
      </c>
      <c r="AJ838" s="1" t="s">
        <v>94</v>
      </c>
      <c r="AK838" s="1" t="s">
        <v>83</v>
      </c>
      <c r="AL838" s="1" t="s">
        <v>36</v>
      </c>
      <c r="AM838" s="1" t="s">
        <v>96</v>
      </c>
      <c r="AN838" s="1" t="b">
        <v>0</v>
      </c>
      <c r="AO838" s="10" t="s">
        <v>2256</v>
      </c>
      <c r="AP838" s="1">
        <v>0</v>
      </c>
      <c r="AQ838" s="1">
        <v>0</v>
      </c>
      <c r="AR838" s="1">
        <v>0</v>
      </c>
      <c r="AS838" s="1">
        <v>0</v>
      </c>
      <c r="AT838" s="1">
        <v>0</v>
      </c>
      <c r="AU838" s="1">
        <v>0</v>
      </c>
      <c r="AV838" s="1">
        <v>0</v>
      </c>
      <c r="AW838" s="1">
        <v>0</v>
      </c>
      <c r="AX838" s="1">
        <v>0</v>
      </c>
      <c r="AY838" s="1">
        <v>0</v>
      </c>
      <c r="AZ838" s="1">
        <v>0</v>
      </c>
      <c r="BA838" s="1">
        <v>0</v>
      </c>
      <c r="BB838" s="1">
        <v>0</v>
      </c>
      <c r="BC838" s="1">
        <v>0</v>
      </c>
      <c r="BD838" s="1">
        <v>0</v>
      </c>
      <c r="BE838" s="1">
        <v>0</v>
      </c>
      <c r="BF838" s="1">
        <v>0</v>
      </c>
      <c r="BG838" s="1">
        <v>0</v>
      </c>
      <c r="BH838" s="1" t="b">
        <v>1</v>
      </c>
      <c r="BI838" s="1" t="b">
        <v>0</v>
      </c>
      <c r="BJ838" s="1">
        <v>13</v>
      </c>
      <c r="BK838" s="1" t="s">
        <v>94</v>
      </c>
      <c r="BL838" s="1">
        <v>210</v>
      </c>
      <c r="BM838" s="1">
        <v>210</v>
      </c>
      <c r="BN838" s="1">
        <v>0</v>
      </c>
      <c r="BO838" s="1" t="b">
        <v>0</v>
      </c>
    </row>
    <row r="839" spans="1:67" ht="15.75" customHeight="1">
      <c r="A839" s="1">
        <v>837</v>
      </c>
      <c r="B839" s="1">
        <v>969</v>
      </c>
      <c r="C839" s="1">
        <v>209551</v>
      </c>
      <c r="D839" s="1" t="s">
        <v>2250</v>
      </c>
      <c r="E839" s="1" t="s">
        <v>2251</v>
      </c>
      <c r="F839" s="1" t="s">
        <v>2252</v>
      </c>
      <c r="G839" s="1" t="s">
        <v>2232</v>
      </c>
      <c r="H839" s="1">
        <v>97403</v>
      </c>
      <c r="I839" s="1" t="s">
        <v>167</v>
      </c>
      <c r="J839" s="1" t="s">
        <v>242</v>
      </c>
      <c r="K839" s="8" t="s">
        <v>2253</v>
      </c>
      <c r="L839" s="1">
        <v>-123.075791999999</v>
      </c>
      <c r="M839" s="1">
        <v>44.045146000000003</v>
      </c>
      <c r="N839" s="1">
        <v>-123.075791999999</v>
      </c>
      <c r="O839" s="1">
        <v>44.045146000000003</v>
      </c>
      <c r="P839" s="1">
        <v>11931</v>
      </c>
      <c r="Q839" s="1">
        <v>26862</v>
      </c>
      <c r="R839" s="1">
        <v>49542</v>
      </c>
      <c r="S839" s="1">
        <v>25248</v>
      </c>
      <c r="T839" s="1">
        <v>47928</v>
      </c>
      <c r="U839" s="1">
        <v>15412</v>
      </c>
      <c r="V839" s="1">
        <v>38092</v>
      </c>
      <c r="W839" s="1">
        <v>2</v>
      </c>
      <c r="X839" s="1">
        <v>2</v>
      </c>
      <c r="Y839" s="1">
        <v>8</v>
      </c>
      <c r="Z839" s="1">
        <v>1</v>
      </c>
      <c r="AA839" s="1">
        <v>1</v>
      </c>
      <c r="AB839" s="1">
        <v>78</v>
      </c>
      <c r="AC839" s="1">
        <v>20049</v>
      </c>
      <c r="AD839" s="1" t="s">
        <v>73</v>
      </c>
      <c r="AE839" s="1" t="b">
        <v>0</v>
      </c>
      <c r="AF839" s="1" t="s">
        <v>739</v>
      </c>
      <c r="AG839" s="1" t="s">
        <v>2257</v>
      </c>
      <c r="AH839" s="1" t="s">
        <v>159</v>
      </c>
      <c r="AI839" s="1" t="s">
        <v>2258</v>
      </c>
      <c r="AJ839" s="1" t="s">
        <v>78</v>
      </c>
      <c r="AK839" s="1" t="s">
        <v>83</v>
      </c>
      <c r="AL839" s="12" t="s">
        <v>115</v>
      </c>
      <c r="AM839" s="1" t="s">
        <v>100</v>
      </c>
      <c r="AN839" s="1" t="b">
        <v>0</v>
      </c>
      <c r="AO839" s="10" t="s">
        <v>2259</v>
      </c>
      <c r="AP839" s="1">
        <v>0</v>
      </c>
      <c r="AQ839" s="1">
        <v>0</v>
      </c>
      <c r="AR839" s="1">
        <v>0</v>
      </c>
      <c r="AS839" s="1">
        <v>0</v>
      </c>
      <c r="AT839" s="1">
        <v>0</v>
      </c>
      <c r="AU839" s="1">
        <v>0</v>
      </c>
      <c r="AV839" s="1">
        <v>0</v>
      </c>
      <c r="AW839" s="1">
        <v>0</v>
      </c>
      <c r="AX839" s="1">
        <v>0</v>
      </c>
      <c r="AY839" s="1">
        <v>0</v>
      </c>
      <c r="AZ839" s="1">
        <v>0</v>
      </c>
      <c r="BA839" s="1">
        <v>0</v>
      </c>
      <c r="BB839" s="1">
        <v>0</v>
      </c>
      <c r="BC839" s="1">
        <v>0</v>
      </c>
      <c r="BD839" s="1">
        <v>0</v>
      </c>
      <c r="BE839" s="1">
        <v>0</v>
      </c>
      <c r="BF839" s="1">
        <v>0</v>
      </c>
      <c r="BG839" s="1">
        <v>0</v>
      </c>
      <c r="BH839" s="1" t="b">
        <v>0</v>
      </c>
      <c r="BI839" s="1" t="b">
        <v>0</v>
      </c>
      <c r="BJ839" s="1">
        <v>13</v>
      </c>
      <c r="BK839" s="1" t="s">
        <v>78</v>
      </c>
      <c r="BL839" s="1">
        <v>210</v>
      </c>
      <c r="BM839" s="1">
        <v>210</v>
      </c>
      <c r="BN839" s="1">
        <v>0</v>
      </c>
      <c r="BO839" s="1" t="b">
        <v>0</v>
      </c>
    </row>
    <row r="840" spans="1:67" ht="15.75" customHeight="1">
      <c r="A840" s="1">
        <v>838</v>
      </c>
      <c r="B840" s="1">
        <v>970</v>
      </c>
      <c r="C840" s="1">
        <v>209551</v>
      </c>
      <c r="D840" s="1" t="s">
        <v>2250</v>
      </c>
      <c r="E840" s="1" t="s">
        <v>2251</v>
      </c>
      <c r="F840" s="1" t="s">
        <v>2252</v>
      </c>
      <c r="G840" s="1" t="s">
        <v>2232</v>
      </c>
      <c r="H840" s="1">
        <v>97403</v>
      </c>
      <c r="I840" s="1" t="s">
        <v>167</v>
      </c>
      <c r="J840" s="1" t="s">
        <v>242</v>
      </c>
      <c r="K840" s="8" t="s">
        <v>2253</v>
      </c>
      <c r="L840" s="1">
        <v>-123.075791999999</v>
      </c>
      <c r="M840" s="1">
        <v>44.045146000000003</v>
      </c>
      <c r="N840" s="1">
        <v>-123.075791999999</v>
      </c>
      <c r="O840" s="1">
        <v>44.045146000000003</v>
      </c>
      <c r="P840" s="1">
        <v>11931</v>
      </c>
      <c r="Q840" s="1">
        <v>26862</v>
      </c>
      <c r="R840" s="1">
        <v>49542</v>
      </c>
      <c r="S840" s="1">
        <v>25248</v>
      </c>
      <c r="T840" s="1">
        <v>47928</v>
      </c>
      <c r="U840" s="1">
        <v>15412</v>
      </c>
      <c r="V840" s="1">
        <v>38092</v>
      </c>
      <c r="W840" s="1">
        <v>2</v>
      </c>
      <c r="X840" s="1">
        <v>2</v>
      </c>
      <c r="Y840" s="1">
        <v>8</v>
      </c>
      <c r="Z840" s="1">
        <v>1</v>
      </c>
      <c r="AA840" s="1">
        <v>1</v>
      </c>
      <c r="AB840" s="1">
        <v>78</v>
      </c>
      <c r="AC840" s="1">
        <v>20049</v>
      </c>
      <c r="AD840" s="1" t="s">
        <v>73</v>
      </c>
      <c r="AE840" s="1" t="b">
        <v>0</v>
      </c>
      <c r="AF840" s="1" t="s">
        <v>739</v>
      </c>
      <c r="AG840" s="1" t="s">
        <v>2257</v>
      </c>
      <c r="AH840" s="1" t="s">
        <v>159</v>
      </c>
      <c r="AI840" s="1" t="s">
        <v>839</v>
      </c>
      <c r="AJ840" s="1" t="s">
        <v>78</v>
      </c>
      <c r="AK840" s="1" t="s">
        <v>79</v>
      </c>
      <c r="AL840" s="1" t="s">
        <v>36</v>
      </c>
      <c r="AM840" s="1" t="s">
        <v>80</v>
      </c>
      <c r="AN840" s="1" t="b">
        <v>0</v>
      </c>
      <c r="AO840" s="10" t="s">
        <v>2260</v>
      </c>
      <c r="AP840" s="1">
        <v>0</v>
      </c>
      <c r="AQ840" s="1">
        <v>0</v>
      </c>
      <c r="AR840" s="1">
        <v>0</v>
      </c>
      <c r="AS840" s="1">
        <v>0</v>
      </c>
      <c r="AT840" s="1">
        <v>0</v>
      </c>
      <c r="AU840" s="1">
        <v>0</v>
      </c>
      <c r="AV840" s="1">
        <v>0</v>
      </c>
      <c r="AW840" s="1">
        <v>0</v>
      </c>
      <c r="AX840" s="1">
        <v>0</v>
      </c>
      <c r="AY840" s="1">
        <v>0</v>
      </c>
      <c r="AZ840" s="1">
        <v>0</v>
      </c>
      <c r="BA840" s="1">
        <v>0</v>
      </c>
      <c r="BB840" s="1">
        <v>0</v>
      </c>
      <c r="BC840" s="1">
        <v>0</v>
      </c>
      <c r="BD840" s="1">
        <v>0</v>
      </c>
      <c r="BE840" s="1">
        <v>0</v>
      </c>
      <c r="BF840" s="1">
        <v>0</v>
      </c>
      <c r="BG840" s="1">
        <v>0</v>
      </c>
      <c r="BH840" s="1" t="b">
        <v>1</v>
      </c>
      <c r="BI840" s="1" t="b">
        <v>0</v>
      </c>
      <c r="BJ840" s="1">
        <v>13</v>
      </c>
      <c r="BK840" s="1" t="s">
        <v>78</v>
      </c>
      <c r="BL840" s="1">
        <v>210</v>
      </c>
      <c r="BM840" s="1">
        <v>210</v>
      </c>
      <c r="BN840" s="1">
        <v>0</v>
      </c>
      <c r="BO840" s="1" t="b">
        <v>0</v>
      </c>
    </row>
    <row r="841" spans="1:67" ht="15.75" customHeight="1">
      <c r="A841" s="1">
        <v>839</v>
      </c>
      <c r="B841" s="1">
        <v>971</v>
      </c>
      <c r="C841" s="1">
        <v>209551</v>
      </c>
      <c r="D841" s="1" t="s">
        <v>2250</v>
      </c>
      <c r="E841" s="1" t="s">
        <v>2251</v>
      </c>
      <c r="F841" s="1" t="s">
        <v>2252</v>
      </c>
      <c r="G841" s="1" t="s">
        <v>2232</v>
      </c>
      <c r="H841" s="1">
        <v>97403</v>
      </c>
      <c r="I841" s="1" t="s">
        <v>167</v>
      </c>
      <c r="J841" s="1" t="s">
        <v>242</v>
      </c>
      <c r="K841" s="8" t="s">
        <v>2253</v>
      </c>
      <c r="L841" s="1">
        <v>-123.075791999999</v>
      </c>
      <c r="M841" s="1">
        <v>44.045146000000003</v>
      </c>
      <c r="N841" s="1">
        <v>-123.075791999999</v>
      </c>
      <c r="O841" s="1">
        <v>44.045146000000003</v>
      </c>
      <c r="P841" s="1">
        <v>11931</v>
      </c>
      <c r="Q841" s="1">
        <v>26862</v>
      </c>
      <c r="R841" s="1">
        <v>49542</v>
      </c>
      <c r="S841" s="1">
        <v>25248</v>
      </c>
      <c r="T841" s="1">
        <v>47928</v>
      </c>
      <c r="U841" s="1">
        <v>15412</v>
      </c>
      <c r="V841" s="1">
        <v>38092</v>
      </c>
      <c r="W841" s="1">
        <v>2</v>
      </c>
      <c r="X841" s="1">
        <v>2</v>
      </c>
      <c r="Y841" s="1">
        <v>8</v>
      </c>
      <c r="Z841" s="1">
        <v>1</v>
      </c>
      <c r="AA841" s="1">
        <v>1</v>
      </c>
      <c r="AB841" s="1">
        <v>78</v>
      </c>
      <c r="AC841" s="1">
        <v>20049</v>
      </c>
      <c r="AD841" s="1" t="s">
        <v>73</v>
      </c>
      <c r="AE841" s="1" t="b">
        <v>0</v>
      </c>
      <c r="AF841" s="1" t="s">
        <v>739</v>
      </c>
      <c r="AG841" s="1" t="s">
        <v>2257</v>
      </c>
      <c r="AH841" s="1" t="s">
        <v>159</v>
      </c>
      <c r="AI841" s="1" t="s">
        <v>2261</v>
      </c>
      <c r="AJ841" s="1" t="s">
        <v>78</v>
      </c>
      <c r="AK841" s="1" t="s">
        <v>179</v>
      </c>
      <c r="AL841" s="1" t="s">
        <v>179</v>
      </c>
      <c r="AM841" s="1" t="s">
        <v>100</v>
      </c>
      <c r="AN841" s="1" t="b">
        <v>0</v>
      </c>
      <c r="AO841" s="10" t="s">
        <v>2262</v>
      </c>
      <c r="AP841" s="1">
        <v>0</v>
      </c>
      <c r="AQ841" s="1">
        <v>0</v>
      </c>
      <c r="AR841" s="1">
        <v>0</v>
      </c>
      <c r="AS841" s="1">
        <v>0</v>
      </c>
      <c r="AT841" s="1">
        <v>0</v>
      </c>
      <c r="AU841" s="1">
        <v>0</v>
      </c>
      <c r="AV841" s="1">
        <v>0</v>
      </c>
      <c r="AW841" s="1">
        <v>0</v>
      </c>
      <c r="AX841" s="1">
        <v>0</v>
      </c>
      <c r="AY841" s="1">
        <v>0</v>
      </c>
      <c r="AZ841" s="1">
        <v>0</v>
      </c>
      <c r="BA841" s="1">
        <v>0</v>
      </c>
      <c r="BB841" s="1">
        <v>0</v>
      </c>
      <c r="BC841" s="1">
        <v>0</v>
      </c>
      <c r="BD841" s="1">
        <v>0</v>
      </c>
      <c r="BE841" s="1">
        <v>0</v>
      </c>
      <c r="BF841" s="1">
        <v>0</v>
      </c>
      <c r="BG841" s="1">
        <v>0</v>
      </c>
      <c r="BH841" s="1" t="b">
        <v>0</v>
      </c>
      <c r="BI841" s="1" t="b">
        <v>0</v>
      </c>
      <c r="BJ841" s="1">
        <v>13</v>
      </c>
      <c r="BK841" s="1" t="s">
        <v>78</v>
      </c>
      <c r="BL841" s="1">
        <v>210</v>
      </c>
      <c r="BM841" s="1">
        <v>210</v>
      </c>
      <c r="BN841" s="1">
        <v>0</v>
      </c>
      <c r="BO841" s="1" t="b">
        <v>0</v>
      </c>
    </row>
    <row r="842" spans="1:67" ht="15.75" customHeight="1">
      <c r="A842" s="1">
        <v>840</v>
      </c>
      <c r="B842" s="1">
        <v>972</v>
      </c>
      <c r="C842" s="1">
        <v>209551</v>
      </c>
      <c r="D842" s="1" t="s">
        <v>2250</v>
      </c>
      <c r="E842" s="1" t="s">
        <v>2251</v>
      </c>
      <c r="F842" s="1" t="s">
        <v>2252</v>
      </c>
      <c r="G842" s="1" t="s">
        <v>2232</v>
      </c>
      <c r="H842" s="1">
        <v>97403</v>
      </c>
      <c r="I842" s="1" t="s">
        <v>167</v>
      </c>
      <c r="J842" s="1" t="s">
        <v>242</v>
      </c>
      <c r="K842" s="8" t="s">
        <v>2253</v>
      </c>
      <c r="L842" s="1">
        <v>-123.075791999999</v>
      </c>
      <c r="M842" s="1">
        <v>44.045146000000003</v>
      </c>
      <c r="N842" s="1">
        <v>-123.075791999999</v>
      </c>
      <c r="O842" s="1">
        <v>44.045146000000003</v>
      </c>
      <c r="P842" s="1">
        <v>11931</v>
      </c>
      <c r="Q842" s="1">
        <v>26862</v>
      </c>
      <c r="R842" s="1">
        <v>49542</v>
      </c>
      <c r="S842" s="1">
        <v>25248</v>
      </c>
      <c r="T842" s="1">
        <v>47928</v>
      </c>
      <c r="U842" s="1">
        <v>15412</v>
      </c>
      <c r="V842" s="1">
        <v>38092</v>
      </c>
      <c r="W842" s="1">
        <v>2</v>
      </c>
      <c r="X842" s="1">
        <v>2</v>
      </c>
      <c r="Y842" s="1">
        <v>8</v>
      </c>
      <c r="Z842" s="1">
        <v>1</v>
      </c>
      <c r="AA842" s="1">
        <v>1</v>
      </c>
      <c r="AB842" s="1">
        <v>78</v>
      </c>
      <c r="AC842" s="1">
        <v>20049</v>
      </c>
      <c r="AD842" s="1" t="s">
        <v>73</v>
      </c>
      <c r="AE842" s="1" t="b">
        <v>0</v>
      </c>
      <c r="AF842" s="1" t="s">
        <v>739</v>
      </c>
      <c r="AG842" s="1" t="s">
        <v>2254</v>
      </c>
      <c r="AH842" s="1" t="s">
        <v>159</v>
      </c>
      <c r="AI842" s="1" t="s">
        <v>172</v>
      </c>
      <c r="AJ842" s="1" t="s">
        <v>89</v>
      </c>
      <c r="AK842" s="1" t="s">
        <v>79</v>
      </c>
      <c r="AL842" s="1" t="s">
        <v>36</v>
      </c>
      <c r="AM842" s="1" t="s">
        <v>92</v>
      </c>
      <c r="AN842" s="1" t="b">
        <v>0</v>
      </c>
      <c r="AO842" s="10" t="s">
        <v>2263</v>
      </c>
      <c r="AP842" s="1">
        <v>0</v>
      </c>
      <c r="AQ842" s="1">
        <v>0</v>
      </c>
      <c r="AR842" s="1">
        <v>2</v>
      </c>
      <c r="AS842" s="1">
        <v>0</v>
      </c>
      <c r="AT842" s="1">
        <v>0</v>
      </c>
      <c r="AU842" s="1">
        <v>0</v>
      </c>
      <c r="AV842" s="1">
        <v>0</v>
      </c>
      <c r="AW842" s="1">
        <v>0</v>
      </c>
      <c r="AX842" s="1">
        <v>1</v>
      </c>
      <c r="AY842" s="1">
        <v>0</v>
      </c>
      <c r="AZ842" s="1">
        <v>0</v>
      </c>
      <c r="BA842" s="1">
        <v>0</v>
      </c>
      <c r="BB842" s="1">
        <v>1</v>
      </c>
      <c r="BC842" s="1">
        <v>0</v>
      </c>
      <c r="BD842" s="1">
        <v>0</v>
      </c>
      <c r="BE842" s="1">
        <v>0</v>
      </c>
      <c r="BF842" s="1">
        <v>0</v>
      </c>
      <c r="BG842" s="1">
        <v>0</v>
      </c>
      <c r="BH842" s="1" t="b">
        <v>1</v>
      </c>
      <c r="BI842" s="1" t="b">
        <v>0</v>
      </c>
      <c r="BJ842" s="1">
        <v>13</v>
      </c>
      <c r="BK842" s="1" t="s">
        <v>89</v>
      </c>
      <c r="BL842" s="1">
        <v>210</v>
      </c>
      <c r="BM842" s="1">
        <v>210</v>
      </c>
      <c r="BN842" s="1">
        <v>2</v>
      </c>
      <c r="BO842" s="1" t="b">
        <v>1</v>
      </c>
    </row>
    <row r="843" spans="1:67" ht="15.75" customHeight="1">
      <c r="A843" s="1">
        <v>841</v>
      </c>
      <c r="B843" s="1">
        <v>973</v>
      </c>
      <c r="C843" s="1">
        <v>209551</v>
      </c>
      <c r="D843" s="1" t="s">
        <v>2250</v>
      </c>
      <c r="E843" s="1" t="s">
        <v>2251</v>
      </c>
      <c r="F843" s="1" t="s">
        <v>2252</v>
      </c>
      <c r="G843" s="1" t="s">
        <v>2232</v>
      </c>
      <c r="H843" s="1">
        <v>97403</v>
      </c>
      <c r="I843" s="1" t="s">
        <v>167</v>
      </c>
      <c r="J843" s="1" t="s">
        <v>242</v>
      </c>
      <c r="K843" s="8" t="s">
        <v>2253</v>
      </c>
      <c r="L843" s="1">
        <v>-123.075791999999</v>
      </c>
      <c r="M843" s="1">
        <v>44.045146000000003</v>
      </c>
      <c r="N843" s="1">
        <v>-123.075791999999</v>
      </c>
      <c r="O843" s="1">
        <v>44.045146000000003</v>
      </c>
      <c r="P843" s="1">
        <v>11931</v>
      </c>
      <c r="Q843" s="1">
        <v>26862</v>
      </c>
      <c r="R843" s="1">
        <v>49542</v>
      </c>
      <c r="S843" s="1">
        <v>25248</v>
      </c>
      <c r="T843" s="1">
        <v>47928</v>
      </c>
      <c r="U843" s="1">
        <v>15412</v>
      </c>
      <c r="V843" s="1">
        <v>38092</v>
      </c>
      <c r="W843" s="1">
        <v>2</v>
      </c>
      <c r="X843" s="1">
        <v>2</v>
      </c>
      <c r="Y843" s="1">
        <v>8</v>
      </c>
      <c r="Z843" s="1">
        <v>1</v>
      </c>
      <c r="AA843" s="1">
        <v>1</v>
      </c>
      <c r="AB843" s="1">
        <v>78</v>
      </c>
      <c r="AC843" s="1">
        <v>20049</v>
      </c>
      <c r="AD843" s="1" t="s">
        <v>73</v>
      </c>
      <c r="AE843" s="1" t="b">
        <v>0</v>
      </c>
      <c r="AF843" s="1" t="s">
        <v>739</v>
      </c>
      <c r="AG843" s="1" t="s">
        <v>2254</v>
      </c>
      <c r="AH843" s="1" t="s">
        <v>159</v>
      </c>
      <c r="AI843" s="1" t="s">
        <v>236</v>
      </c>
      <c r="AJ843" s="1" t="s">
        <v>89</v>
      </c>
      <c r="AK843" s="1" t="s">
        <v>79</v>
      </c>
      <c r="AL843" s="9" t="s">
        <v>99</v>
      </c>
      <c r="AM843" s="1" t="s">
        <v>100</v>
      </c>
      <c r="AN843" s="1" t="b">
        <v>0</v>
      </c>
      <c r="AO843" s="10" t="s">
        <v>2264</v>
      </c>
      <c r="AP843" s="1">
        <v>0</v>
      </c>
      <c r="AQ843" s="1">
        <v>0</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t="b">
        <v>0</v>
      </c>
      <c r="BI843" s="1" t="b">
        <v>0</v>
      </c>
      <c r="BJ843" s="1">
        <v>13</v>
      </c>
      <c r="BK843" s="1" t="s">
        <v>89</v>
      </c>
      <c r="BL843" s="1">
        <v>210</v>
      </c>
      <c r="BM843" s="1">
        <v>210</v>
      </c>
      <c r="BN843" s="1">
        <v>0</v>
      </c>
      <c r="BO843" s="1" t="b">
        <v>0</v>
      </c>
    </row>
    <row r="844" spans="1:67" ht="15.75" customHeight="1">
      <c r="A844" s="1">
        <v>842</v>
      </c>
      <c r="B844" s="1">
        <v>974</v>
      </c>
      <c r="C844" s="1">
        <v>209551</v>
      </c>
      <c r="D844" s="1" t="s">
        <v>2250</v>
      </c>
      <c r="E844" s="1" t="s">
        <v>2251</v>
      </c>
      <c r="F844" s="1" t="s">
        <v>2252</v>
      </c>
      <c r="G844" s="1" t="s">
        <v>2232</v>
      </c>
      <c r="H844" s="1">
        <v>97403</v>
      </c>
      <c r="I844" s="1" t="s">
        <v>167</v>
      </c>
      <c r="J844" s="1" t="s">
        <v>242</v>
      </c>
      <c r="K844" s="8" t="s">
        <v>2253</v>
      </c>
      <c r="L844" s="1">
        <v>-123.075791999999</v>
      </c>
      <c r="M844" s="1">
        <v>44.045146000000003</v>
      </c>
      <c r="N844" s="1">
        <v>-123.075791999999</v>
      </c>
      <c r="O844" s="1">
        <v>44.045146000000003</v>
      </c>
      <c r="P844" s="1">
        <v>11931</v>
      </c>
      <c r="Q844" s="1">
        <v>26862</v>
      </c>
      <c r="R844" s="1">
        <v>49542</v>
      </c>
      <c r="S844" s="1">
        <v>25248</v>
      </c>
      <c r="T844" s="1">
        <v>47928</v>
      </c>
      <c r="U844" s="1">
        <v>15412</v>
      </c>
      <c r="V844" s="1">
        <v>38092</v>
      </c>
      <c r="W844" s="1">
        <v>2</v>
      </c>
      <c r="X844" s="1">
        <v>2</v>
      </c>
      <c r="Y844" s="1">
        <v>8</v>
      </c>
      <c r="Z844" s="1">
        <v>1</v>
      </c>
      <c r="AA844" s="1">
        <v>1</v>
      </c>
      <c r="AB844" s="1">
        <v>78</v>
      </c>
      <c r="AC844" s="1">
        <v>20049</v>
      </c>
      <c r="AD844" s="1" t="s">
        <v>73</v>
      </c>
      <c r="AE844" s="1" t="b">
        <v>0</v>
      </c>
      <c r="AF844" s="1" t="s">
        <v>739</v>
      </c>
      <c r="AG844" s="1" t="s">
        <v>2254</v>
      </c>
      <c r="AH844" s="1" t="s">
        <v>159</v>
      </c>
      <c r="AI844" s="1" t="s">
        <v>405</v>
      </c>
      <c r="AJ844" s="1" t="s">
        <v>89</v>
      </c>
      <c r="AK844" s="1" t="s">
        <v>179</v>
      </c>
      <c r="AL844" s="1" t="s">
        <v>179</v>
      </c>
      <c r="AM844" s="1" t="s">
        <v>100</v>
      </c>
      <c r="AN844" s="1" t="b">
        <v>0</v>
      </c>
      <c r="AO844" s="10" t="s">
        <v>2265</v>
      </c>
      <c r="AP844" s="1">
        <v>0</v>
      </c>
      <c r="AQ844" s="1">
        <v>0</v>
      </c>
      <c r="AR844" s="1">
        <v>0</v>
      </c>
      <c r="AS844" s="1">
        <v>0</v>
      </c>
      <c r="AT844" s="1">
        <v>0</v>
      </c>
      <c r="AU844" s="1">
        <v>0</v>
      </c>
      <c r="AV844" s="1">
        <v>0</v>
      </c>
      <c r="AW844" s="1">
        <v>0</v>
      </c>
      <c r="AX844" s="1">
        <v>0</v>
      </c>
      <c r="AY844" s="1">
        <v>0</v>
      </c>
      <c r="AZ844" s="1">
        <v>0</v>
      </c>
      <c r="BA844" s="1">
        <v>0</v>
      </c>
      <c r="BB844" s="1">
        <v>0</v>
      </c>
      <c r="BC844" s="1">
        <v>0</v>
      </c>
      <c r="BD844" s="1">
        <v>0</v>
      </c>
      <c r="BE844" s="1">
        <v>0</v>
      </c>
      <c r="BF844" s="1">
        <v>0</v>
      </c>
      <c r="BG844" s="1">
        <v>0</v>
      </c>
      <c r="BH844" s="1" t="b">
        <v>0</v>
      </c>
      <c r="BI844" s="1" t="b">
        <v>0</v>
      </c>
      <c r="BJ844" s="1">
        <v>13</v>
      </c>
      <c r="BK844" s="1" t="s">
        <v>89</v>
      </c>
      <c r="BL844" s="1">
        <v>210</v>
      </c>
      <c r="BM844" s="1">
        <v>210</v>
      </c>
      <c r="BN844" s="1">
        <v>0</v>
      </c>
      <c r="BO844" s="1" t="b">
        <v>0</v>
      </c>
    </row>
    <row r="845" spans="1:67" ht="15.75" customHeight="1">
      <c r="A845" s="1">
        <v>843</v>
      </c>
      <c r="B845" s="1">
        <v>975</v>
      </c>
      <c r="C845" s="1">
        <v>209551</v>
      </c>
      <c r="D845" s="1" t="s">
        <v>2250</v>
      </c>
      <c r="E845" s="1" t="s">
        <v>2251</v>
      </c>
      <c r="F845" s="1" t="s">
        <v>2252</v>
      </c>
      <c r="G845" s="1" t="s">
        <v>2232</v>
      </c>
      <c r="H845" s="1">
        <v>97403</v>
      </c>
      <c r="I845" s="1" t="s">
        <v>167</v>
      </c>
      <c r="J845" s="1" t="s">
        <v>242</v>
      </c>
      <c r="K845" s="8" t="s">
        <v>2253</v>
      </c>
      <c r="L845" s="1">
        <v>-123.075791999999</v>
      </c>
      <c r="M845" s="1">
        <v>44.045146000000003</v>
      </c>
      <c r="N845" s="1">
        <v>-123.075791999999</v>
      </c>
      <c r="O845" s="1">
        <v>44.045146000000003</v>
      </c>
      <c r="P845" s="1">
        <v>11931</v>
      </c>
      <c r="Q845" s="1">
        <v>26862</v>
      </c>
      <c r="R845" s="1">
        <v>49542</v>
      </c>
      <c r="S845" s="1">
        <v>25248</v>
      </c>
      <c r="T845" s="1">
        <v>47928</v>
      </c>
      <c r="U845" s="1">
        <v>15412</v>
      </c>
      <c r="V845" s="1">
        <v>38092</v>
      </c>
      <c r="W845" s="1">
        <v>2</v>
      </c>
      <c r="X845" s="1">
        <v>2</v>
      </c>
      <c r="Y845" s="1">
        <v>8</v>
      </c>
      <c r="Z845" s="1">
        <v>1</v>
      </c>
      <c r="AA845" s="1">
        <v>1</v>
      </c>
      <c r="AB845" s="1">
        <v>78</v>
      </c>
      <c r="AC845" s="1">
        <v>20049</v>
      </c>
      <c r="AD845" s="1" t="s">
        <v>73</v>
      </c>
      <c r="AE845" s="1" t="b">
        <v>0</v>
      </c>
      <c r="AF845" s="1" t="s">
        <v>739</v>
      </c>
      <c r="AG845" s="1" t="s">
        <v>2254</v>
      </c>
      <c r="AH845" s="1" t="s">
        <v>159</v>
      </c>
      <c r="AI845" s="1" t="s">
        <v>527</v>
      </c>
      <c r="AJ845" s="1" t="s">
        <v>224</v>
      </c>
      <c r="AK845" s="1" t="s">
        <v>79</v>
      </c>
      <c r="AL845" s="1" t="s">
        <v>36</v>
      </c>
      <c r="AM845" s="1" t="s">
        <v>100</v>
      </c>
      <c r="AN845" s="1" t="b">
        <v>0</v>
      </c>
      <c r="AO845" s="10" t="s">
        <v>2266</v>
      </c>
      <c r="AP845" s="1">
        <v>0</v>
      </c>
      <c r="AQ845" s="1">
        <v>0</v>
      </c>
      <c r="AR845" s="1">
        <v>0</v>
      </c>
      <c r="AS845" s="1">
        <v>0</v>
      </c>
      <c r="AT845" s="1">
        <v>0</v>
      </c>
      <c r="AU845" s="1">
        <v>0</v>
      </c>
      <c r="AV845" s="1">
        <v>0</v>
      </c>
      <c r="AW845" s="1">
        <v>0</v>
      </c>
      <c r="AX845" s="1">
        <v>0</v>
      </c>
      <c r="AY845" s="1">
        <v>0</v>
      </c>
      <c r="AZ845" s="1">
        <v>0</v>
      </c>
      <c r="BA845" s="1">
        <v>0</v>
      </c>
      <c r="BB845" s="1">
        <v>0</v>
      </c>
      <c r="BC845" s="1">
        <v>0</v>
      </c>
      <c r="BD845" s="1">
        <v>0</v>
      </c>
      <c r="BE845" s="1">
        <v>0</v>
      </c>
      <c r="BF845" s="1">
        <v>0</v>
      </c>
      <c r="BG845" s="1">
        <v>0</v>
      </c>
      <c r="BH845" s="1" t="b">
        <v>0</v>
      </c>
      <c r="BI845" s="1" t="b">
        <v>0</v>
      </c>
      <c r="BJ845" s="1">
        <v>13</v>
      </c>
      <c r="BK845" s="1" t="s">
        <v>117</v>
      </c>
      <c r="BL845" s="1">
        <v>210</v>
      </c>
      <c r="BM845" s="1">
        <v>210</v>
      </c>
      <c r="BN845" s="1">
        <v>0</v>
      </c>
      <c r="BO845" s="1" t="b">
        <v>0</v>
      </c>
    </row>
    <row r="846" spans="1:67" ht="15.75" customHeight="1">
      <c r="A846" s="1">
        <v>844</v>
      </c>
      <c r="B846" s="1">
        <v>976</v>
      </c>
      <c r="C846" s="1">
        <v>209551</v>
      </c>
      <c r="D846" s="1" t="s">
        <v>2250</v>
      </c>
      <c r="E846" s="1" t="s">
        <v>2251</v>
      </c>
      <c r="F846" s="1" t="s">
        <v>2252</v>
      </c>
      <c r="G846" s="1" t="s">
        <v>2232</v>
      </c>
      <c r="H846" s="1">
        <v>97403</v>
      </c>
      <c r="I846" s="1" t="s">
        <v>167</v>
      </c>
      <c r="J846" s="1" t="s">
        <v>242</v>
      </c>
      <c r="K846" s="8" t="s">
        <v>2253</v>
      </c>
      <c r="L846" s="1">
        <v>-123.075791999999</v>
      </c>
      <c r="M846" s="1">
        <v>44.045146000000003</v>
      </c>
      <c r="N846" s="1">
        <v>-123.075791999999</v>
      </c>
      <c r="O846" s="1">
        <v>44.045146000000003</v>
      </c>
      <c r="P846" s="1">
        <v>11931</v>
      </c>
      <c r="Q846" s="1">
        <v>26862</v>
      </c>
      <c r="R846" s="1">
        <v>49542</v>
      </c>
      <c r="S846" s="1">
        <v>25248</v>
      </c>
      <c r="T846" s="1">
        <v>47928</v>
      </c>
      <c r="U846" s="1">
        <v>15412</v>
      </c>
      <c r="V846" s="1">
        <v>38092</v>
      </c>
      <c r="W846" s="1">
        <v>2</v>
      </c>
      <c r="X846" s="1">
        <v>2</v>
      </c>
      <c r="Y846" s="1">
        <v>8</v>
      </c>
      <c r="Z846" s="1">
        <v>1</v>
      </c>
      <c r="AA846" s="1">
        <v>1</v>
      </c>
      <c r="AB846" s="1">
        <v>78</v>
      </c>
      <c r="AC846" s="1">
        <v>20049</v>
      </c>
      <c r="AD846" s="1" t="s">
        <v>73</v>
      </c>
      <c r="AE846" s="1" t="b">
        <v>0</v>
      </c>
      <c r="AF846" s="1" t="s">
        <v>739</v>
      </c>
      <c r="AG846" s="1" t="s">
        <v>2254</v>
      </c>
      <c r="AH846" s="1" t="s">
        <v>159</v>
      </c>
      <c r="AI846" s="1" t="s">
        <v>95</v>
      </c>
      <c r="AJ846" s="1" t="s">
        <v>94</v>
      </c>
      <c r="AK846" s="1" t="s">
        <v>79</v>
      </c>
      <c r="AL846" s="1" t="s">
        <v>36</v>
      </c>
      <c r="AM846" s="1" t="s">
        <v>96</v>
      </c>
      <c r="AN846" s="1" t="b">
        <v>0</v>
      </c>
      <c r="AO846" s="10" t="s">
        <v>2267</v>
      </c>
      <c r="AP846" s="1">
        <v>0</v>
      </c>
      <c r="AQ846" s="1">
        <v>0</v>
      </c>
      <c r="AR846" s="1">
        <v>0</v>
      </c>
      <c r="AS846" s="1">
        <v>0</v>
      </c>
      <c r="AT846" s="1">
        <v>0</v>
      </c>
      <c r="AU846" s="1">
        <v>0</v>
      </c>
      <c r="AV846" s="1">
        <v>0</v>
      </c>
      <c r="AW846" s="1">
        <v>0</v>
      </c>
      <c r="AX846" s="1">
        <v>0</v>
      </c>
      <c r="AY846" s="1">
        <v>0</v>
      </c>
      <c r="AZ846" s="1">
        <v>0</v>
      </c>
      <c r="BA846" s="1">
        <v>0</v>
      </c>
      <c r="BB846" s="1">
        <v>0</v>
      </c>
      <c r="BC846" s="1">
        <v>0</v>
      </c>
      <c r="BD846" s="1">
        <v>0</v>
      </c>
      <c r="BE846" s="1">
        <v>0</v>
      </c>
      <c r="BF846" s="1">
        <v>0</v>
      </c>
      <c r="BG846" s="1">
        <v>0</v>
      </c>
      <c r="BH846" s="1" t="b">
        <v>1</v>
      </c>
      <c r="BI846" s="1" t="b">
        <v>0</v>
      </c>
      <c r="BJ846" s="1">
        <v>13</v>
      </c>
      <c r="BK846" s="1" t="s">
        <v>94</v>
      </c>
      <c r="BL846" s="1">
        <v>210</v>
      </c>
      <c r="BM846" s="1">
        <v>210</v>
      </c>
      <c r="BN846" s="1">
        <v>0</v>
      </c>
      <c r="BO846" s="1" t="b">
        <v>0</v>
      </c>
    </row>
    <row r="847" spans="1:67" ht="15.75" customHeight="1">
      <c r="A847" s="1">
        <v>845</v>
      </c>
      <c r="B847" s="1">
        <v>977</v>
      </c>
      <c r="C847" s="1">
        <v>209551</v>
      </c>
      <c r="D847" s="1" t="s">
        <v>2250</v>
      </c>
      <c r="E847" s="1" t="s">
        <v>2251</v>
      </c>
      <c r="F847" s="1" t="s">
        <v>2252</v>
      </c>
      <c r="G847" s="1" t="s">
        <v>2232</v>
      </c>
      <c r="H847" s="1">
        <v>97403</v>
      </c>
      <c r="I847" s="1" t="s">
        <v>167</v>
      </c>
      <c r="J847" s="1" t="s">
        <v>242</v>
      </c>
      <c r="K847" s="8" t="s">
        <v>2253</v>
      </c>
      <c r="L847" s="1">
        <v>-123.075791999999</v>
      </c>
      <c r="M847" s="1">
        <v>44.045146000000003</v>
      </c>
      <c r="N847" s="1">
        <v>-123.075791999999</v>
      </c>
      <c r="O847" s="1">
        <v>44.045146000000003</v>
      </c>
      <c r="P847" s="1">
        <v>11931</v>
      </c>
      <c r="Q847" s="1">
        <v>26862</v>
      </c>
      <c r="R847" s="1">
        <v>49542</v>
      </c>
      <c r="S847" s="1">
        <v>25248</v>
      </c>
      <c r="T847" s="1">
        <v>47928</v>
      </c>
      <c r="U847" s="1">
        <v>15412</v>
      </c>
      <c r="V847" s="1">
        <v>38092</v>
      </c>
      <c r="W847" s="1">
        <v>2</v>
      </c>
      <c r="X847" s="1">
        <v>2</v>
      </c>
      <c r="Y847" s="1">
        <v>8</v>
      </c>
      <c r="Z847" s="1">
        <v>1</v>
      </c>
      <c r="AA847" s="1">
        <v>1</v>
      </c>
      <c r="AB847" s="1">
        <v>78</v>
      </c>
      <c r="AC847" s="1">
        <v>20049</v>
      </c>
      <c r="AD847" s="1" t="s">
        <v>73</v>
      </c>
      <c r="AE847" s="1" t="b">
        <v>0</v>
      </c>
      <c r="AF847" s="1" t="s">
        <v>739</v>
      </c>
      <c r="AG847" s="1" t="s">
        <v>2254</v>
      </c>
      <c r="AH847" s="1" t="s">
        <v>159</v>
      </c>
      <c r="AI847" s="1" t="s">
        <v>412</v>
      </c>
      <c r="AJ847" s="1" t="s">
        <v>94</v>
      </c>
      <c r="AK847" s="1" t="s">
        <v>179</v>
      </c>
      <c r="AL847" s="1" t="s">
        <v>179</v>
      </c>
      <c r="AM847" s="1" t="s">
        <v>100</v>
      </c>
      <c r="AN847" s="1" t="b">
        <v>0</v>
      </c>
      <c r="AO847" s="10" t="s">
        <v>2268</v>
      </c>
      <c r="AP847" s="1">
        <v>0</v>
      </c>
      <c r="AQ847" s="1">
        <v>0</v>
      </c>
      <c r="AR847" s="1">
        <v>0</v>
      </c>
      <c r="AS847" s="1">
        <v>0</v>
      </c>
      <c r="AT847" s="1">
        <v>0</v>
      </c>
      <c r="AU847" s="1">
        <v>0</v>
      </c>
      <c r="AV847" s="1">
        <v>0</v>
      </c>
      <c r="AW847" s="1">
        <v>0</v>
      </c>
      <c r="AX847" s="1">
        <v>0</v>
      </c>
      <c r="AY847" s="1">
        <v>0</v>
      </c>
      <c r="AZ847" s="1">
        <v>0</v>
      </c>
      <c r="BA847" s="1">
        <v>0</v>
      </c>
      <c r="BB847" s="1">
        <v>0</v>
      </c>
      <c r="BC847" s="1">
        <v>0</v>
      </c>
      <c r="BD847" s="1">
        <v>0</v>
      </c>
      <c r="BE847" s="1">
        <v>0</v>
      </c>
      <c r="BF847" s="1">
        <v>0</v>
      </c>
      <c r="BG847" s="1">
        <v>0</v>
      </c>
      <c r="BH847" s="1" t="b">
        <v>0</v>
      </c>
      <c r="BI847" s="1" t="b">
        <v>0</v>
      </c>
      <c r="BJ847" s="1">
        <v>13</v>
      </c>
      <c r="BK847" s="1" t="s">
        <v>94</v>
      </c>
      <c r="BL847" s="1">
        <v>210</v>
      </c>
      <c r="BM847" s="1">
        <v>210</v>
      </c>
      <c r="BN847" s="1">
        <v>0</v>
      </c>
      <c r="BO847" s="1" t="b">
        <v>0</v>
      </c>
    </row>
    <row r="848" spans="1:67" ht="15.75" customHeight="1">
      <c r="A848" s="1">
        <v>846</v>
      </c>
      <c r="B848" s="1">
        <v>978</v>
      </c>
      <c r="C848" s="1">
        <v>209551</v>
      </c>
      <c r="D848" s="1" t="s">
        <v>2250</v>
      </c>
      <c r="E848" s="1" t="s">
        <v>2251</v>
      </c>
      <c r="F848" s="1" t="s">
        <v>2252</v>
      </c>
      <c r="G848" s="1" t="s">
        <v>2232</v>
      </c>
      <c r="H848" s="1">
        <v>97403</v>
      </c>
      <c r="I848" s="1" t="s">
        <v>167</v>
      </c>
      <c r="J848" s="1" t="s">
        <v>242</v>
      </c>
      <c r="K848" s="8" t="s">
        <v>2253</v>
      </c>
      <c r="L848" s="1">
        <v>-123.075791999999</v>
      </c>
      <c r="M848" s="1">
        <v>44.045146000000003</v>
      </c>
      <c r="N848" s="1">
        <v>-123.075791999999</v>
      </c>
      <c r="O848" s="1">
        <v>44.045146000000003</v>
      </c>
      <c r="P848" s="1">
        <v>11931</v>
      </c>
      <c r="Q848" s="1">
        <v>26862</v>
      </c>
      <c r="R848" s="1">
        <v>49542</v>
      </c>
      <c r="S848" s="1">
        <v>25248</v>
      </c>
      <c r="T848" s="1">
        <v>47928</v>
      </c>
      <c r="U848" s="1">
        <v>15412</v>
      </c>
      <c r="V848" s="1">
        <v>38092</v>
      </c>
      <c r="W848" s="1">
        <v>2</v>
      </c>
      <c r="X848" s="1">
        <v>2</v>
      </c>
      <c r="Y848" s="1">
        <v>8</v>
      </c>
      <c r="Z848" s="1">
        <v>1</v>
      </c>
      <c r="AA848" s="1">
        <v>1</v>
      </c>
      <c r="AB848" s="1">
        <v>78</v>
      </c>
      <c r="AC848" s="1">
        <v>20049</v>
      </c>
      <c r="AD848" s="1" t="s">
        <v>73</v>
      </c>
      <c r="AE848" s="1" t="b">
        <v>0</v>
      </c>
      <c r="AF848" s="1" t="s">
        <v>739</v>
      </c>
      <c r="AG848" s="1" t="s">
        <v>655</v>
      </c>
      <c r="AH848" s="1" t="s">
        <v>159</v>
      </c>
      <c r="AI848" s="1" t="s">
        <v>312</v>
      </c>
      <c r="AJ848" s="1" t="s">
        <v>109</v>
      </c>
      <c r="AK848" s="1" t="s">
        <v>79</v>
      </c>
      <c r="AL848" s="1" t="s">
        <v>36</v>
      </c>
      <c r="AM848" s="1" t="s">
        <v>100</v>
      </c>
      <c r="AN848" s="1" t="b">
        <v>0</v>
      </c>
      <c r="AO848" s="10" t="s">
        <v>2269</v>
      </c>
      <c r="AP848" s="1">
        <v>0</v>
      </c>
      <c r="AQ848" s="1">
        <v>0</v>
      </c>
      <c r="AR848" s="1">
        <v>1</v>
      </c>
      <c r="AS848" s="1">
        <v>0</v>
      </c>
      <c r="AT848" s="1">
        <v>0</v>
      </c>
      <c r="AU848" s="1">
        <v>0</v>
      </c>
      <c r="AV848" s="1">
        <v>0</v>
      </c>
      <c r="AW848" s="1">
        <v>0</v>
      </c>
      <c r="AX848" s="1">
        <v>0</v>
      </c>
      <c r="AY848" s="1">
        <v>0</v>
      </c>
      <c r="AZ848" s="1">
        <v>0</v>
      </c>
      <c r="BA848" s="1">
        <v>0</v>
      </c>
      <c r="BB848" s="1">
        <v>0</v>
      </c>
      <c r="BC848" s="1">
        <v>0</v>
      </c>
      <c r="BD848" s="1">
        <v>1</v>
      </c>
      <c r="BE848" s="1">
        <v>0</v>
      </c>
      <c r="BF848" s="1">
        <v>0</v>
      </c>
      <c r="BG848" s="1">
        <v>0</v>
      </c>
      <c r="BH848" s="1" t="b">
        <v>0</v>
      </c>
      <c r="BI848" s="1" t="b">
        <v>0</v>
      </c>
      <c r="BJ848" s="1">
        <v>13</v>
      </c>
      <c r="BK848" s="1" t="s">
        <v>109</v>
      </c>
      <c r="BL848" s="1">
        <v>210</v>
      </c>
      <c r="BM848" s="1">
        <v>210</v>
      </c>
      <c r="BN848" s="1">
        <v>1</v>
      </c>
      <c r="BO848" s="1" t="b">
        <v>1</v>
      </c>
    </row>
    <row r="849" spans="1:67" ht="15.75" customHeight="1">
      <c r="A849" s="1">
        <v>847</v>
      </c>
      <c r="B849" s="1">
        <v>979</v>
      </c>
      <c r="C849" s="1">
        <v>209551</v>
      </c>
      <c r="D849" s="1" t="s">
        <v>2250</v>
      </c>
      <c r="E849" s="1" t="s">
        <v>2251</v>
      </c>
      <c r="F849" s="1" t="s">
        <v>2252</v>
      </c>
      <c r="G849" s="1" t="s">
        <v>2232</v>
      </c>
      <c r="H849" s="1">
        <v>97403</v>
      </c>
      <c r="I849" s="1" t="s">
        <v>167</v>
      </c>
      <c r="J849" s="1" t="s">
        <v>242</v>
      </c>
      <c r="K849" s="8" t="s">
        <v>2253</v>
      </c>
      <c r="L849" s="1">
        <v>-123.075791999999</v>
      </c>
      <c r="M849" s="1">
        <v>44.045146000000003</v>
      </c>
      <c r="N849" s="1">
        <v>-123.075791999999</v>
      </c>
      <c r="O849" s="1">
        <v>44.045146000000003</v>
      </c>
      <c r="P849" s="1">
        <v>11931</v>
      </c>
      <c r="Q849" s="1">
        <v>26862</v>
      </c>
      <c r="R849" s="1">
        <v>49542</v>
      </c>
      <c r="S849" s="1">
        <v>25248</v>
      </c>
      <c r="T849" s="1">
        <v>47928</v>
      </c>
      <c r="U849" s="1">
        <v>15412</v>
      </c>
      <c r="V849" s="1">
        <v>38092</v>
      </c>
      <c r="W849" s="1">
        <v>2</v>
      </c>
      <c r="X849" s="1">
        <v>2</v>
      </c>
      <c r="Y849" s="1">
        <v>8</v>
      </c>
      <c r="Z849" s="1">
        <v>1</v>
      </c>
      <c r="AA849" s="1">
        <v>1</v>
      </c>
      <c r="AB849" s="1">
        <v>78</v>
      </c>
      <c r="AC849" s="1">
        <v>20049</v>
      </c>
      <c r="AD849" s="1" t="s">
        <v>73</v>
      </c>
      <c r="AE849" s="1" t="b">
        <v>0</v>
      </c>
      <c r="AF849" s="1" t="s">
        <v>739</v>
      </c>
      <c r="AG849" s="1" t="s">
        <v>655</v>
      </c>
      <c r="AH849" s="1" t="s">
        <v>159</v>
      </c>
      <c r="AI849" s="1" t="s">
        <v>1156</v>
      </c>
      <c r="AJ849" s="1" t="s">
        <v>109</v>
      </c>
      <c r="AK849" s="1" t="s">
        <v>79</v>
      </c>
      <c r="AL849" s="1" t="s">
        <v>99</v>
      </c>
      <c r="AM849" s="1" t="s">
        <v>100</v>
      </c>
      <c r="AN849" s="1" t="b">
        <v>0</v>
      </c>
      <c r="AO849" s="10" t="s">
        <v>2270</v>
      </c>
      <c r="AP849" s="1">
        <v>0</v>
      </c>
      <c r="AQ849" s="1">
        <v>0</v>
      </c>
      <c r="AR849" s="1">
        <v>0</v>
      </c>
      <c r="AS849" s="1">
        <v>0</v>
      </c>
      <c r="AT849" s="1">
        <v>0</v>
      </c>
      <c r="AU849" s="1">
        <v>0</v>
      </c>
      <c r="AV849" s="1">
        <v>0</v>
      </c>
      <c r="AW849" s="1">
        <v>0</v>
      </c>
      <c r="AX849" s="1">
        <v>0</v>
      </c>
      <c r="AY849" s="1">
        <v>0</v>
      </c>
      <c r="AZ849" s="1">
        <v>0</v>
      </c>
      <c r="BA849" s="1">
        <v>0</v>
      </c>
      <c r="BB849" s="1">
        <v>0</v>
      </c>
      <c r="BC849" s="1">
        <v>0</v>
      </c>
      <c r="BD849" s="1">
        <v>0</v>
      </c>
      <c r="BE849" s="1">
        <v>0</v>
      </c>
      <c r="BF849" s="1">
        <v>0</v>
      </c>
      <c r="BG849" s="1">
        <v>0</v>
      </c>
      <c r="BH849" s="1" t="b">
        <v>0</v>
      </c>
      <c r="BI849" s="1" t="b">
        <v>0</v>
      </c>
      <c r="BJ849" s="1">
        <v>13</v>
      </c>
      <c r="BK849" s="1" t="s">
        <v>109</v>
      </c>
      <c r="BL849" s="1">
        <v>210</v>
      </c>
      <c r="BM849" s="1">
        <v>210</v>
      </c>
      <c r="BN849" s="1">
        <v>0</v>
      </c>
      <c r="BO849" s="1" t="b">
        <v>0</v>
      </c>
    </row>
    <row r="850" spans="1:67" ht="15.75" customHeight="1">
      <c r="A850" s="1">
        <v>848</v>
      </c>
      <c r="B850" s="1">
        <v>89</v>
      </c>
      <c r="C850" s="1">
        <v>211307</v>
      </c>
      <c r="D850" s="1" t="s">
        <v>2271</v>
      </c>
      <c r="E850" s="1" t="s">
        <v>2272</v>
      </c>
      <c r="F850" s="1" t="s">
        <v>2273</v>
      </c>
      <c r="G850" s="1" t="s">
        <v>2274</v>
      </c>
      <c r="H850" s="1" t="s">
        <v>2275</v>
      </c>
      <c r="I850" s="1" t="s">
        <v>538</v>
      </c>
      <c r="J850" s="1" t="s">
        <v>1797</v>
      </c>
      <c r="K850" s="8" t="s">
        <v>2276</v>
      </c>
      <c r="L850" s="1">
        <v>-74.965840999999998</v>
      </c>
      <c r="M850" s="1">
        <v>40.239102000000003</v>
      </c>
      <c r="N850" s="1">
        <v>-74.965840999999998</v>
      </c>
      <c r="O850" s="1">
        <v>40.239102000000003</v>
      </c>
      <c r="P850" s="1">
        <v>8138</v>
      </c>
      <c r="Q850" s="9" t="s">
        <v>244</v>
      </c>
      <c r="R850" s="9" t="s">
        <v>244</v>
      </c>
      <c r="S850" s="1">
        <v>21408</v>
      </c>
      <c r="T850" s="1">
        <v>25128</v>
      </c>
      <c r="U850" s="1">
        <v>14158</v>
      </c>
      <c r="V850" s="1">
        <v>17878</v>
      </c>
      <c r="W850" s="1">
        <v>2</v>
      </c>
      <c r="X850" s="1">
        <v>2</v>
      </c>
      <c r="Y850" s="1">
        <v>2</v>
      </c>
      <c r="Z850" s="1">
        <v>4</v>
      </c>
      <c r="AA850" s="1">
        <v>1</v>
      </c>
      <c r="AB850" s="9">
        <v>100</v>
      </c>
      <c r="AC850" s="1">
        <v>8232</v>
      </c>
      <c r="AD850" s="1" t="s">
        <v>73</v>
      </c>
      <c r="AE850" s="1" t="b">
        <v>0</v>
      </c>
      <c r="AF850" s="9" t="s">
        <v>244</v>
      </c>
      <c r="AG850" s="1" t="s">
        <v>2277</v>
      </c>
      <c r="AH850" s="1" t="s">
        <v>320</v>
      </c>
      <c r="AI850" s="1" t="s">
        <v>1061</v>
      </c>
      <c r="AJ850" s="1" t="s">
        <v>224</v>
      </c>
      <c r="AK850" s="13" t="s">
        <v>225</v>
      </c>
      <c r="AL850" s="13" t="s">
        <v>225</v>
      </c>
      <c r="AM850" s="1" t="s">
        <v>100</v>
      </c>
      <c r="AN850" s="1" t="b">
        <v>0</v>
      </c>
      <c r="AO850" s="10" t="s">
        <v>2278</v>
      </c>
      <c r="AP850" s="1">
        <v>0</v>
      </c>
      <c r="AQ850" s="1">
        <v>0</v>
      </c>
      <c r="AR850" s="1">
        <v>0</v>
      </c>
      <c r="AS850" s="1">
        <v>0</v>
      </c>
      <c r="AT850" s="1">
        <v>0</v>
      </c>
      <c r="AU850" s="1">
        <v>0</v>
      </c>
      <c r="AV850" s="1">
        <v>0</v>
      </c>
      <c r="AW850" s="1">
        <v>0</v>
      </c>
      <c r="AX850" s="1">
        <v>0</v>
      </c>
      <c r="AY850" s="1">
        <v>0</v>
      </c>
      <c r="AZ850" s="1">
        <v>0</v>
      </c>
      <c r="BA850" s="1">
        <v>0</v>
      </c>
      <c r="BB850" s="1">
        <v>0</v>
      </c>
      <c r="BC850" s="1">
        <v>0</v>
      </c>
      <c r="BD850" s="1">
        <v>0</v>
      </c>
      <c r="BE850" s="1">
        <v>0</v>
      </c>
      <c r="BF850" s="1">
        <v>0</v>
      </c>
      <c r="BG850" s="1">
        <v>0</v>
      </c>
      <c r="BH850" s="1" t="b">
        <v>0</v>
      </c>
      <c r="BI850" s="1" t="b">
        <v>0</v>
      </c>
      <c r="BJ850" s="1">
        <v>1</v>
      </c>
      <c r="BK850" s="1" t="s">
        <v>117</v>
      </c>
      <c r="BL850" s="1">
        <v>295</v>
      </c>
      <c r="BM850" s="1">
        <v>295</v>
      </c>
      <c r="BN850" s="1">
        <v>0</v>
      </c>
      <c r="BO850" s="1" t="b">
        <v>0</v>
      </c>
    </row>
    <row r="851" spans="1:67" ht="15.75" customHeight="1">
      <c r="A851" s="1">
        <v>849</v>
      </c>
      <c r="B851" s="1">
        <v>115</v>
      </c>
      <c r="C851" s="1">
        <v>211440</v>
      </c>
      <c r="D851" s="1" t="s">
        <v>2279</v>
      </c>
      <c r="E851" s="1" t="s">
        <v>2280</v>
      </c>
      <c r="F851" s="1" t="s">
        <v>2281</v>
      </c>
      <c r="G851" s="1" t="s">
        <v>2274</v>
      </c>
      <c r="H851" s="1" t="s">
        <v>2282</v>
      </c>
      <c r="I851" s="1" t="s">
        <v>538</v>
      </c>
      <c r="J851" s="1" t="s">
        <v>1797</v>
      </c>
      <c r="K851" s="8" t="s">
        <v>2283</v>
      </c>
      <c r="L851" s="1">
        <v>-79.942914000000002</v>
      </c>
      <c r="M851" s="1">
        <v>40.444615999999897</v>
      </c>
      <c r="N851" s="1">
        <v>-79.942914000000002</v>
      </c>
      <c r="O851" s="1">
        <v>40.444615999999897</v>
      </c>
      <c r="P851" s="1">
        <v>53910</v>
      </c>
      <c r="Q851" s="1">
        <v>70094</v>
      </c>
      <c r="R851" s="1">
        <v>70094</v>
      </c>
      <c r="S851" s="1">
        <v>54910</v>
      </c>
      <c r="T851" s="1">
        <v>54910</v>
      </c>
      <c r="U851" s="1">
        <v>56310</v>
      </c>
      <c r="V851" s="1">
        <v>56310</v>
      </c>
      <c r="W851" s="1">
        <v>2</v>
      </c>
      <c r="X851" s="1">
        <v>2</v>
      </c>
      <c r="Y851" s="1">
        <v>2</v>
      </c>
      <c r="Z851" s="1">
        <v>2</v>
      </c>
      <c r="AA851" s="1">
        <v>2</v>
      </c>
      <c r="AB851" s="1">
        <v>22</v>
      </c>
      <c r="AC851" s="1">
        <v>6283</v>
      </c>
      <c r="AD851" s="1" t="s">
        <v>123</v>
      </c>
      <c r="AE851" s="1" t="b">
        <v>0</v>
      </c>
      <c r="AF851" s="12" t="s">
        <v>1867</v>
      </c>
      <c r="AG851" s="1" t="s">
        <v>245</v>
      </c>
      <c r="AH851" s="1" t="s">
        <v>90</v>
      </c>
      <c r="AI851" s="1" t="s">
        <v>91</v>
      </c>
      <c r="AJ851" s="1" t="s">
        <v>89</v>
      </c>
      <c r="AK851" s="1" t="s">
        <v>83</v>
      </c>
      <c r="AL851" s="1" t="s">
        <v>36</v>
      </c>
      <c r="AM851" s="1" t="s">
        <v>92</v>
      </c>
      <c r="AN851" s="1" t="b">
        <v>0</v>
      </c>
      <c r="AO851" s="10" t="s">
        <v>2284</v>
      </c>
      <c r="AP851" s="1">
        <v>1</v>
      </c>
      <c r="AQ851" s="1">
        <v>0</v>
      </c>
      <c r="AR851" s="1">
        <v>4</v>
      </c>
      <c r="AS851" s="1">
        <v>3</v>
      </c>
      <c r="AT851" s="1">
        <v>0</v>
      </c>
      <c r="AU851" s="1">
        <v>0</v>
      </c>
      <c r="AV851" s="1">
        <v>0</v>
      </c>
      <c r="AW851" s="1">
        <v>0</v>
      </c>
      <c r="AX851" s="1">
        <v>0</v>
      </c>
      <c r="AY851" s="1">
        <v>0</v>
      </c>
      <c r="AZ851" s="1">
        <v>0</v>
      </c>
      <c r="BA851" s="1">
        <v>2</v>
      </c>
      <c r="BB851" s="1">
        <v>0</v>
      </c>
      <c r="BC851" s="1">
        <v>2</v>
      </c>
      <c r="BD851" s="1">
        <v>2</v>
      </c>
      <c r="BE851" s="1">
        <v>1</v>
      </c>
      <c r="BF851" s="1">
        <v>0</v>
      </c>
      <c r="BG851" s="1">
        <v>0</v>
      </c>
      <c r="BH851" s="1" t="b">
        <v>1</v>
      </c>
      <c r="BI851" s="1" t="b">
        <v>1</v>
      </c>
      <c r="BJ851" s="1">
        <v>13</v>
      </c>
      <c r="BK851" s="1" t="s">
        <v>89</v>
      </c>
      <c r="BL851" s="1">
        <v>295</v>
      </c>
      <c r="BM851" s="1">
        <v>295</v>
      </c>
      <c r="BN851" s="1">
        <v>7</v>
      </c>
      <c r="BO851" s="1" t="b">
        <v>1</v>
      </c>
    </row>
    <row r="852" spans="1:67" ht="15.75" customHeight="1">
      <c r="A852" s="1">
        <v>850</v>
      </c>
      <c r="B852" s="1">
        <v>116</v>
      </c>
      <c r="C852" s="1">
        <v>211440</v>
      </c>
      <c r="D852" s="1" t="s">
        <v>2279</v>
      </c>
      <c r="E852" s="1" t="s">
        <v>2280</v>
      </c>
      <c r="F852" s="1" t="s">
        <v>2281</v>
      </c>
      <c r="G852" s="1" t="s">
        <v>2274</v>
      </c>
      <c r="H852" s="1" t="s">
        <v>2282</v>
      </c>
      <c r="I852" s="1" t="s">
        <v>538</v>
      </c>
      <c r="J852" s="1" t="s">
        <v>1797</v>
      </c>
      <c r="K852" s="8" t="s">
        <v>2283</v>
      </c>
      <c r="L852" s="1">
        <v>-79.942914000000002</v>
      </c>
      <c r="M852" s="1">
        <v>40.444615999999897</v>
      </c>
      <c r="N852" s="1">
        <v>-79.942914000000002</v>
      </c>
      <c r="O852" s="1">
        <v>40.444615999999897</v>
      </c>
      <c r="P852" s="1">
        <v>53910</v>
      </c>
      <c r="Q852" s="1">
        <v>70094</v>
      </c>
      <c r="R852" s="1">
        <v>70094</v>
      </c>
      <c r="S852" s="1">
        <v>54910</v>
      </c>
      <c r="T852" s="1">
        <v>54910</v>
      </c>
      <c r="U852" s="1">
        <v>56310</v>
      </c>
      <c r="V852" s="1">
        <v>56310</v>
      </c>
      <c r="W852" s="1">
        <v>2</v>
      </c>
      <c r="X852" s="1">
        <v>2</v>
      </c>
      <c r="Y852" s="1">
        <v>2</v>
      </c>
      <c r="Z852" s="1">
        <v>2</v>
      </c>
      <c r="AA852" s="1">
        <v>2</v>
      </c>
      <c r="AB852" s="1">
        <v>22</v>
      </c>
      <c r="AC852" s="1">
        <v>6283</v>
      </c>
      <c r="AD852" s="1" t="s">
        <v>123</v>
      </c>
      <c r="AE852" s="1" t="b">
        <v>0</v>
      </c>
      <c r="AF852" s="12" t="s">
        <v>1867</v>
      </c>
      <c r="AG852" s="1" t="s">
        <v>245</v>
      </c>
      <c r="AH852" s="1" t="s">
        <v>90</v>
      </c>
      <c r="AI852" s="1" t="s">
        <v>172</v>
      </c>
      <c r="AJ852" s="1" t="s">
        <v>89</v>
      </c>
      <c r="AK852" s="1" t="s">
        <v>79</v>
      </c>
      <c r="AL852" s="1" t="s">
        <v>36</v>
      </c>
      <c r="AM852" s="1" t="s">
        <v>92</v>
      </c>
      <c r="AN852" s="1" t="b">
        <v>1</v>
      </c>
      <c r="AO852" s="10" t="s">
        <v>2285</v>
      </c>
      <c r="AP852" s="1">
        <v>1</v>
      </c>
      <c r="AQ852" s="1">
        <v>0</v>
      </c>
      <c r="AR852" s="1">
        <v>3</v>
      </c>
      <c r="AS852" s="1">
        <v>3</v>
      </c>
      <c r="AT852" s="1">
        <v>0</v>
      </c>
      <c r="AU852" s="1">
        <v>0</v>
      </c>
      <c r="AV852" s="1">
        <v>0</v>
      </c>
      <c r="AW852" s="1">
        <v>0</v>
      </c>
      <c r="AX852" s="1">
        <v>0</v>
      </c>
      <c r="AY852" s="1">
        <v>0</v>
      </c>
      <c r="AZ852" s="1">
        <v>0</v>
      </c>
      <c r="BA852" s="1">
        <v>2</v>
      </c>
      <c r="BB852" s="1">
        <v>0</v>
      </c>
      <c r="BC852" s="1">
        <v>2</v>
      </c>
      <c r="BD852" s="1">
        <v>2</v>
      </c>
      <c r="BE852" s="1">
        <v>1</v>
      </c>
      <c r="BF852" s="1">
        <v>0</v>
      </c>
      <c r="BG852" s="1">
        <v>0</v>
      </c>
      <c r="BH852" s="1" t="b">
        <v>1</v>
      </c>
      <c r="BI852" s="1" t="b">
        <v>1</v>
      </c>
      <c r="BJ852" s="1">
        <v>13</v>
      </c>
      <c r="BK852" s="1" t="s">
        <v>89</v>
      </c>
      <c r="BL852" s="1">
        <v>295</v>
      </c>
      <c r="BM852" s="1">
        <v>295</v>
      </c>
      <c r="BN852" s="1">
        <v>6</v>
      </c>
      <c r="BO852" s="1" t="b">
        <v>1</v>
      </c>
    </row>
    <row r="853" spans="1:67" ht="15.75" customHeight="1">
      <c r="A853" s="1">
        <v>851</v>
      </c>
      <c r="B853" s="1">
        <v>117</v>
      </c>
      <c r="C853" s="1">
        <v>211440</v>
      </c>
      <c r="D853" s="1" t="s">
        <v>2279</v>
      </c>
      <c r="E853" s="1" t="s">
        <v>2280</v>
      </c>
      <c r="F853" s="1" t="s">
        <v>2281</v>
      </c>
      <c r="G853" s="1" t="s">
        <v>2274</v>
      </c>
      <c r="H853" s="1" t="s">
        <v>2282</v>
      </c>
      <c r="I853" s="1" t="s">
        <v>538</v>
      </c>
      <c r="J853" s="1" t="s">
        <v>1797</v>
      </c>
      <c r="K853" s="8" t="s">
        <v>2283</v>
      </c>
      <c r="L853" s="1">
        <v>-79.942914000000002</v>
      </c>
      <c r="M853" s="1">
        <v>40.444615999999897</v>
      </c>
      <c r="N853" s="1">
        <v>-79.942914000000002</v>
      </c>
      <c r="O853" s="1">
        <v>40.444615999999897</v>
      </c>
      <c r="P853" s="1">
        <v>53910</v>
      </c>
      <c r="Q853" s="1">
        <v>70094</v>
      </c>
      <c r="R853" s="1">
        <v>70094</v>
      </c>
      <c r="S853" s="1">
        <v>54910</v>
      </c>
      <c r="T853" s="1">
        <v>54910</v>
      </c>
      <c r="U853" s="1">
        <v>56310</v>
      </c>
      <c r="V853" s="1">
        <v>56310</v>
      </c>
      <c r="W853" s="1">
        <v>2</v>
      </c>
      <c r="X853" s="1">
        <v>2</v>
      </c>
      <c r="Y853" s="1">
        <v>2</v>
      </c>
      <c r="Z853" s="1">
        <v>2</v>
      </c>
      <c r="AA853" s="1">
        <v>2</v>
      </c>
      <c r="AB853" s="1">
        <v>22</v>
      </c>
      <c r="AC853" s="1">
        <v>6283</v>
      </c>
      <c r="AD853" s="1" t="s">
        <v>123</v>
      </c>
      <c r="AE853" s="1" t="b">
        <v>0</v>
      </c>
      <c r="AF853" s="12" t="s">
        <v>1867</v>
      </c>
      <c r="AG853" s="1" t="s">
        <v>245</v>
      </c>
      <c r="AH853" s="1" t="s">
        <v>90</v>
      </c>
      <c r="AI853" s="1" t="s">
        <v>402</v>
      </c>
      <c r="AJ853" s="1" t="s">
        <v>89</v>
      </c>
      <c r="AK853" s="1" t="s">
        <v>79</v>
      </c>
      <c r="AL853" s="1" t="s">
        <v>99</v>
      </c>
      <c r="AM853" s="1" t="s">
        <v>100</v>
      </c>
      <c r="AN853" s="1" t="b">
        <v>1</v>
      </c>
      <c r="AO853" s="10" t="s">
        <v>2286</v>
      </c>
      <c r="AP853" s="1">
        <v>1</v>
      </c>
      <c r="AQ853" s="1">
        <v>0</v>
      </c>
      <c r="AR853" s="1">
        <v>3</v>
      </c>
      <c r="AS853" s="1">
        <v>3</v>
      </c>
      <c r="AT853" s="1">
        <v>0</v>
      </c>
      <c r="AU853" s="1">
        <v>0</v>
      </c>
      <c r="AV853" s="1">
        <v>0</v>
      </c>
      <c r="AW853" s="1">
        <v>0</v>
      </c>
      <c r="AX853" s="1">
        <v>0</v>
      </c>
      <c r="AY853" s="1">
        <v>0</v>
      </c>
      <c r="AZ853" s="1">
        <v>0</v>
      </c>
      <c r="BA853" s="1">
        <v>0</v>
      </c>
      <c r="BB853" s="1">
        <v>0</v>
      </c>
      <c r="BC853" s="1">
        <v>0</v>
      </c>
      <c r="BD853" s="1">
        <v>0</v>
      </c>
      <c r="BE853" s="1">
        <v>0</v>
      </c>
      <c r="BF853" s="1">
        <v>0</v>
      </c>
      <c r="BG853" s="1">
        <v>0</v>
      </c>
      <c r="BH853" s="1" t="b">
        <v>0</v>
      </c>
      <c r="BI853" s="1" t="b">
        <v>1</v>
      </c>
      <c r="BJ853" s="1">
        <v>13</v>
      </c>
      <c r="BK853" s="1" t="s">
        <v>89</v>
      </c>
      <c r="BL853" s="1">
        <v>295</v>
      </c>
      <c r="BM853" s="1">
        <v>295</v>
      </c>
      <c r="BN853" s="1">
        <v>6</v>
      </c>
      <c r="BO853" s="1" t="b">
        <v>1</v>
      </c>
    </row>
    <row r="854" spans="1:67" ht="15.75" customHeight="1">
      <c r="A854" s="1">
        <v>852</v>
      </c>
      <c r="B854" s="1">
        <v>118</v>
      </c>
      <c r="C854" s="1">
        <v>211440</v>
      </c>
      <c r="D854" s="1" t="s">
        <v>2279</v>
      </c>
      <c r="E854" s="1" t="s">
        <v>2280</v>
      </c>
      <c r="F854" s="1" t="s">
        <v>2281</v>
      </c>
      <c r="G854" s="1" t="s">
        <v>2274</v>
      </c>
      <c r="H854" s="1" t="s">
        <v>2282</v>
      </c>
      <c r="I854" s="1" t="s">
        <v>538</v>
      </c>
      <c r="J854" s="1" t="s">
        <v>1797</v>
      </c>
      <c r="K854" s="8" t="s">
        <v>2283</v>
      </c>
      <c r="L854" s="1">
        <v>-79.942914000000002</v>
      </c>
      <c r="M854" s="1">
        <v>40.444615999999897</v>
      </c>
      <c r="N854" s="1">
        <v>-79.942914000000002</v>
      </c>
      <c r="O854" s="1">
        <v>40.444615999999897</v>
      </c>
      <c r="P854" s="1">
        <v>53910</v>
      </c>
      <c r="Q854" s="1">
        <v>70094</v>
      </c>
      <c r="R854" s="1">
        <v>70094</v>
      </c>
      <c r="S854" s="1">
        <v>54910</v>
      </c>
      <c r="T854" s="1">
        <v>54910</v>
      </c>
      <c r="U854" s="1">
        <v>56310</v>
      </c>
      <c r="V854" s="1">
        <v>56310</v>
      </c>
      <c r="W854" s="1">
        <v>2</v>
      </c>
      <c r="X854" s="1">
        <v>2</v>
      </c>
      <c r="Y854" s="1">
        <v>2</v>
      </c>
      <c r="Z854" s="1">
        <v>2</v>
      </c>
      <c r="AA854" s="1">
        <v>2</v>
      </c>
      <c r="AB854" s="1">
        <v>22</v>
      </c>
      <c r="AC854" s="1">
        <v>6283</v>
      </c>
      <c r="AD854" s="1" t="s">
        <v>123</v>
      </c>
      <c r="AE854" s="1" t="b">
        <v>0</v>
      </c>
      <c r="AF854" s="12" t="s">
        <v>1867</v>
      </c>
      <c r="AG854" s="1" t="s">
        <v>245</v>
      </c>
      <c r="AH854" s="1" t="s">
        <v>90</v>
      </c>
      <c r="AI854" s="1" t="s">
        <v>418</v>
      </c>
      <c r="AJ854" s="1" t="s">
        <v>114</v>
      </c>
      <c r="AK854" s="1" t="s">
        <v>79</v>
      </c>
      <c r="AL854" s="1" t="s">
        <v>99</v>
      </c>
      <c r="AM854" s="1" t="s">
        <v>100</v>
      </c>
      <c r="AN854" s="1" t="b">
        <v>0</v>
      </c>
      <c r="AO854" s="10" t="s">
        <v>2287</v>
      </c>
      <c r="AP854" s="1">
        <v>1</v>
      </c>
      <c r="AQ854" s="1">
        <v>0</v>
      </c>
      <c r="AR854" s="1">
        <v>3</v>
      </c>
      <c r="AS854" s="1">
        <v>3</v>
      </c>
      <c r="AT854" s="1">
        <v>0</v>
      </c>
      <c r="AU854" s="1">
        <v>0</v>
      </c>
      <c r="AV854" s="1">
        <v>0</v>
      </c>
      <c r="AW854" s="1">
        <v>0</v>
      </c>
      <c r="AX854" s="1">
        <v>0</v>
      </c>
      <c r="AY854" s="1">
        <v>0</v>
      </c>
      <c r="AZ854" s="1">
        <v>0</v>
      </c>
      <c r="BA854" s="1">
        <v>2</v>
      </c>
      <c r="BB854" s="1">
        <v>0</v>
      </c>
      <c r="BC854" s="1">
        <v>1</v>
      </c>
      <c r="BD854" s="1">
        <v>3</v>
      </c>
      <c r="BE854" s="1">
        <v>1</v>
      </c>
      <c r="BF854" s="1">
        <v>0</v>
      </c>
      <c r="BG854" s="1">
        <v>0</v>
      </c>
      <c r="BH854" s="1" t="b">
        <v>0</v>
      </c>
      <c r="BI854" s="1" t="b">
        <v>1</v>
      </c>
      <c r="BJ854" s="1">
        <v>13</v>
      </c>
      <c r="BK854" s="1" t="s">
        <v>117</v>
      </c>
      <c r="BL854" s="1">
        <v>295</v>
      </c>
      <c r="BM854" s="1">
        <v>295</v>
      </c>
      <c r="BN854" s="1">
        <v>6</v>
      </c>
      <c r="BO854" s="1" t="b">
        <v>1</v>
      </c>
    </row>
    <row r="855" spans="1:67" ht="15.75" customHeight="1">
      <c r="A855" s="1">
        <v>853</v>
      </c>
      <c r="B855" s="1">
        <v>119</v>
      </c>
      <c r="C855" s="1">
        <v>211440</v>
      </c>
      <c r="D855" s="1" t="s">
        <v>2279</v>
      </c>
      <c r="E855" s="1" t="s">
        <v>2280</v>
      </c>
      <c r="F855" s="1" t="s">
        <v>2281</v>
      </c>
      <c r="G855" s="1" t="s">
        <v>2274</v>
      </c>
      <c r="H855" s="1" t="s">
        <v>2282</v>
      </c>
      <c r="I855" s="1" t="s">
        <v>538</v>
      </c>
      <c r="J855" s="1" t="s">
        <v>1797</v>
      </c>
      <c r="K855" s="8" t="s">
        <v>2283</v>
      </c>
      <c r="L855" s="1">
        <v>-79.942914000000002</v>
      </c>
      <c r="M855" s="1">
        <v>40.444615999999897</v>
      </c>
      <c r="N855" s="1">
        <v>-79.942914000000002</v>
      </c>
      <c r="O855" s="1">
        <v>40.444615999999897</v>
      </c>
      <c r="P855" s="1">
        <v>53910</v>
      </c>
      <c r="Q855" s="1">
        <v>70094</v>
      </c>
      <c r="R855" s="1">
        <v>70094</v>
      </c>
      <c r="S855" s="1">
        <v>54910</v>
      </c>
      <c r="T855" s="1">
        <v>54910</v>
      </c>
      <c r="U855" s="1">
        <v>56310</v>
      </c>
      <c r="V855" s="1">
        <v>56310</v>
      </c>
      <c r="W855" s="1">
        <v>2</v>
      </c>
      <c r="X855" s="1">
        <v>2</v>
      </c>
      <c r="Y855" s="1">
        <v>2</v>
      </c>
      <c r="Z855" s="1">
        <v>2</v>
      </c>
      <c r="AA855" s="1">
        <v>2</v>
      </c>
      <c r="AB855" s="1">
        <v>22</v>
      </c>
      <c r="AC855" s="1">
        <v>6283</v>
      </c>
      <c r="AD855" s="1" t="s">
        <v>123</v>
      </c>
      <c r="AE855" s="1" t="b">
        <v>0</v>
      </c>
      <c r="AF855" s="12" t="s">
        <v>1867</v>
      </c>
      <c r="AG855" s="12" t="s">
        <v>2288</v>
      </c>
      <c r="AH855" s="1" t="s">
        <v>90</v>
      </c>
      <c r="AI855" s="1" t="s">
        <v>2289</v>
      </c>
      <c r="AJ855" s="1" t="s">
        <v>135</v>
      </c>
      <c r="AK855" s="1" t="s">
        <v>79</v>
      </c>
      <c r="AL855" s="1" t="s">
        <v>99</v>
      </c>
      <c r="AM855" s="1" t="s">
        <v>100</v>
      </c>
      <c r="AN855" s="1" t="b">
        <v>1</v>
      </c>
      <c r="AO855" s="10" t="s">
        <v>2290</v>
      </c>
      <c r="AP855" s="1">
        <v>1</v>
      </c>
      <c r="AQ855" s="1">
        <v>0</v>
      </c>
      <c r="AR855" s="1">
        <v>3</v>
      </c>
      <c r="AS855" s="1">
        <v>3</v>
      </c>
      <c r="AT855" s="1">
        <v>0</v>
      </c>
      <c r="AU855" s="1">
        <v>0</v>
      </c>
      <c r="AV855" s="1">
        <v>0</v>
      </c>
      <c r="AW855" s="1">
        <v>0</v>
      </c>
      <c r="AX855" s="1">
        <v>0</v>
      </c>
      <c r="AY855" s="1">
        <v>0</v>
      </c>
      <c r="AZ855" s="1">
        <v>0</v>
      </c>
      <c r="BA855" s="1">
        <v>1</v>
      </c>
      <c r="BB855" s="1">
        <v>0</v>
      </c>
      <c r="BC855" s="1">
        <v>2</v>
      </c>
      <c r="BD855" s="1">
        <v>3</v>
      </c>
      <c r="BE855" s="1">
        <v>1</v>
      </c>
      <c r="BF855" s="1">
        <v>0</v>
      </c>
      <c r="BG855" s="1">
        <v>0</v>
      </c>
      <c r="BH855" s="1" t="b">
        <v>0</v>
      </c>
      <c r="BI855" s="1" t="b">
        <v>1</v>
      </c>
      <c r="BJ855" s="1">
        <v>13</v>
      </c>
      <c r="BK855" s="1" t="s">
        <v>117</v>
      </c>
      <c r="BL855" s="1">
        <v>295</v>
      </c>
      <c r="BM855" s="1">
        <v>295</v>
      </c>
      <c r="BN855" s="1">
        <v>6</v>
      </c>
      <c r="BO855" s="1" t="b">
        <v>1</v>
      </c>
    </row>
    <row r="856" spans="1:67" ht="15.75" customHeight="1">
      <c r="A856" s="1">
        <v>854</v>
      </c>
      <c r="B856" s="1">
        <v>120</v>
      </c>
      <c r="C856" s="1">
        <v>211440</v>
      </c>
      <c r="D856" s="1" t="s">
        <v>2279</v>
      </c>
      <c r="E856" s="1" t="s">
        <v>2280</v>
      </c>
      <c r="F856" s="1" t="s">
        <v>2281</v>
      </c>
      <c r="G856" s="1" t="s">
        <v>2274</v>
      </c>
      <c r="H856" s="1" t="s">
        <v>2282</v>
      </c>
      <c r="I856" s="1" t="s">
        <v>538</v>
      </c>
      <c r="J856" s="1" t="s">
        <v>1797</v>
      </c>
      <c r="K856" s="8" t="s">
        <v>2283</v>
      </c>
      <c r="L856" s="1">
        <v>-79.942914000000002</v>
      </c>
      <c r="M856" s="1">
        <v>40.444615999999897</v>
      </c>
      <c r="N856" s="1">
        <v>-79.942914000000002</v>
      </c>
      <c r="O856" s="1">
        <v>40.444615999999897</v>
      </c>
      <c r="P856" s="1">
        <v>53910</v>
      </c>
      <c r="Q856" s="1">
        <v>70094</v>
      </c>
      <c r="R856" s="1">
        <v>70094</v>
      </c>
      <c r="S856" s="1">
        <v>54910</v>
      </c>
      <c r="T856" s="1">
        <v>54910</v>
      </c>
      <c r="U856" s="1">
        <v>56310</v>
      </c>
      <c r="V856" s="1">
        <v>56310</v>
      </c>
      <c r="W856" s="1">
        <v>2</v>
      </c>
      <c r="X856" s="1">
        <v>2</v>
      </c>
      <c r="Y856" s="1">
        <v>2</v>
      </c>
      <c r="Z856" s="1">
        <v>2</v>
      </c>
      <c r="AA856" s="1">
        <v>2</v>
      </c>
      <c r="AB856" s="1">
        <v>22</v>
      </c>
      <c r="AC856" s="1">
        <v>6283</v>
      </c>
      <c r="AD856" s="1" t="s">
        <v>123</v>
      </c>
      <c r="AE856" s="1" t="b">
        <v>0</v>
      </c>
      <c r="AF856" s="12" t="s">
        <v>1867</v>
      </c>
      <c r="AG856" s="1" t="s">
        <v>245</v>
      </c>
      <c r="AH856" s="1" t="s">
        <v>90</v>
      </c>
      <c r="AI856" s="1" t="s">
        <v>2291</v>
      </c>
      <c r="AJ856" s="1" t="s">
        <v>135</v>
      </c>
      <c r="AK856" s="1" t="s">
        <v>179</v>
      </c>
      <c r="AL856" s="1" t="s">
        <v>179</v>
      </c>
      <c r="AM856" s="1" t="s">
        <v>100</v>
      </c>
      <c r="AN856" s="1" t="b">
        <v>0</v>
      </c>
      <c r="AO856" s="10" t="s">
        <v>2292</v>
      </c>
      <c r="AP856" s="1">
        <v>0</v>
      </c>
      <c r="AQ856" s="1">
        <v>0</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0</v>
      </c>
      <c r="BH856" s="1" t="b">
        <v>0</v>
      </c>
      <c r="BI856" s="1" t="b">
        <v>1</v>
      </c>
      <c r="BJ856" s="1">
        <v>13</v>
      </c>
      <c r="BK856" s="1" t="s">
        <v>117</v>
      </c>
      <c r="BL856" s="1">
        <v>295</v>
      </c>
      <c r="BM856" s="1">
        <v>295</v>
      </c>
      <c r="BN856" s="1">
        <v>0</v>
      </c>
      <c r="BO856" s="1" t="b">
        <v>0</v>
      </c>
    </row>
    <row r="857" spans="1:67" ht="15.75" customHeight="1">
      <c r="A857" s="1">
        <v>855</v>
      </c>
      <c r="B857" s="1">
        <v>121</v>
      </c>
      <c r="C857" s="1">
        <v>211440</v>
      </c>
      <c r="D857" s="1" t="s">
        <v>2279</v>
      </c>
      <c r="E857" s="1" t="s">
        <v>2280</v>
      </c>
      <c r="F857" s="1" t="s">
        <v>2281</v>
      </c>
      <c r="G857" s="1" t="s">
        <v>2274</v>
      </c>
      <c r="H857" s="1" t="s">
        <v>2282</v>
      </c>
      <c r="I857" s="1" t="s">
        <v>538</v>
      </c>
      <c r="J857" s="1" t="s">
        <v>1797</v>
      </c>
      <c r="K857" s="8" t="s">
        <v>2283</v>
      </c>
      <c r="L857" s="1">
        <v>-79.942914000000002</v>
      </c>
      <c r="M857" s="1">
        <v>40.444615999999897</v>
      </c>
      <c r="N857" s="1">
        <v>-79.942914000000002</v>
      </c>
      <c r="O857" s="1">
        <v>40.444615999999897</v>
      </c>
      <c r="P857" s="1">
        <v>53910</v>
      </c>
      <c r="Q857" s="1">
        <v>70094</v>
      </c>
      <c r="R857" s="1">
        <v>70094</v>
      </c>
      <c r="S857" s="1">
        <v>54910</v>
      </c>
      <c r="T857" s="1">
        <v>54910</v>
      </c>
      <c r="U857" s="1">
        <v>56310</v>
      </c>
      <c r="V857" s="1">
        <v>56310</v>
      </c>
      <c r="W857" s="1">
        <v>2</v>
      </c>
      <c r="X857" s="1">
        <v>2</v>
      </c>
      <c r="Y857" s="1">
        <v>2</v>
      </c>
      <c r="Z857" s="1">
        <v>2</v>
      </c>
      <c r="AA857" s="1">
        <v>2</v>
      </c>
      <c r="AB857" s="1">
        <v>22</v>
      </c>
      <c r="AC857" s="1">
        <v>6283</v>
      </c>
      <c r="AD857" s="1" t="s">
        <v>123</v>
      </c>
      <c r="AE857" s="1" t="b">
        <v>0</v>
      </c>
      <c r="AF857" s="12" t="s">
        <v>1867</v>
      </c>
      <c r="AG857" s="1" t="s">
        <v>245</v>
      </c>
      <c r="AH857" s="1" t="s">
        <v>90</v>
      </c>
      <c r="AI857" s="1" t="s">
        <v>2293</v>
      </c>
      <c r="AJ857" s="1" t="s">
        <v>135</v>
      </c>
      <c r="AK857" s="1" t="s">
        <v>79</v>
      </c>
      <c r="AL857" s="1" t="s">
        <v>99</v>
      </c>
      <c r="AM857" s="1" t="s">
        <v>100</v>
      </c>
      <c r="AN857" s="1" t="b">
        <v>1</v>
      </c>
      <c r="AO857" s="10" t="s">
        <v>2294</v>
      </c>
      <c r="AP857" s="1">
        <v>1</v>
      </c>
      <c r="AQ857" s="1">
        <v>0</v>
      </c>
      <c r="AR857" s="1">
        <v>3</v>
      </c>
      <c r="AS857" s="1">
        <v>3</v>
      </c>
      <c r="AT857" s="1">
        <v>0</v>
      </c>
      <c r="AU857" s="1">
        <v>0</v>
      </c>
      <c r="AV857" s="1">
        <v>0</v>
      </c>
      <c r="AW857" s="1">
        <v>0</v>
      </c>
      <c r="AX857" s="1">
        <v>0</v>
      </c>
      <c r="AY857" s="1">
        <v>0</v>
      </c>
      <c r="AZ857" s="1">
        <v>0</v>
      </c>
      <c r="BA857" s="1">
        <v>1</v>
      </c>
      <c r="BB857" s="1">
        <v>0</v>
      </c>
      <c r="BC857" s="1">
        <v>2</v>
      </c>
      <c r="BD857" s="1">
        <v>3</v>
      </c>
      <c r="BE857" s="1">
        <v>1</v>
      </c>
      <c r="BF857" s="1">
        <v>0</v>
      </c>
      <c r="BG857" s="1">
        <v>0</v>
      </c>
      <c r="BH857" s="1" t="b">
        <v>0</v>
      </c>
      <c r="BI857" s="1" t="b">
        <v>1</v>
      </c>
      <c r="BJ857" s="1">
        <v>13</v>
      </c>
      <c r="BK857" s="1" t="s">
        <v>117</v>
      </c>
      <c r="BL857" s="1">
        <v>295</v>
      </c>
      <c r="BM857" s="1">
        <v>295</v>
      </c>
      <c r="BN857" s="1">
        <v>6</v>
      </c>
      <c r="BO857" s="1" t="b">
        <v>1</v>
      </c>
    </row>
    <row r="858" spans="1:67" ht="15.75" customHeight="1">
      <c r="A858" s="1">
        <v>856</v>
      </c>
      <c r="B858" s="1">
        <v>122</v>
      </c>
      <c r="C858" s="1">
        <v>211440</v>
      </c>
      <c r="D858" s="1" t="s">
        <v>2279</v>
      </c>
      <c r="E858" s="1" t="s">
        <v>2280</v>
      </c>
      <c r="F858" s="1" t="s">
        <v>2281</v>
      </c>
      <c r="G858" s="1" t="s">
        <v>2274</v>
      </c>
      <c r="H858" s="1" t="s">
        <v>2282</v>
      </c>
      <c r="I858" s="1" t="s">
        <v>538</v>
      </c>
      <c r="J858" s="1" t="s">
        <v>1797</v>
      </c>
      <c r="K858" s="8" t="s">
        <v>2283</v>
      </c>
      <c r="L858" s="1">
        <v>-79.942914000000002</v>
      </c>
      <c r="M858" s="1">
        <v>40.444615999999897</v>
      </c>
      <c r="N858" s="1">
        <v>-79.942914000000002</v>
      </c>
      <c r="O858" s="1">
        <v>40.444615999999897</v>
      </c>
      <c r="P858" s="1">
        <v>53910</v>
      </c>
      <c r="Q858" s="1">
        <v>70094</v>
      </c>
      <c r="R858" s="1">
        <v>70094</v>
      </c>
      <c r="S858" s="1">
        <v>54910</v>
      </c>
      <c r="T858" s="1">
        <v>54910</v>
      </c>
      <c r="U858" s="1">
        <v>56310</v>
      </c>
      <c r="V858" s="1">
        <v>56310</v>
      </c>
      <c r="W858" s="1">
        <v>2</v>
      </c>
      <c r="X858" s="1">
        <v>2</v>
      </c>
      <c r="Y858" s="1">
        <v>2</v>
      </c>
      <c r="Z858" s="1">
        <v>2</v>
      </c>
      <c r="AA858" s="1">
        <v>2</v>
      </c>
      <c r="AB858" s="1">
        <v>22</v>
      </c>
      <c r="AC858" s="1">
        <v>6283</v>
      </c>
      <c r="AD858" s="1" t="s">
        <v>123</v>
      </c>
      <c r="AE858" s="1" t="b">
        <v>0</v>
      </c>
      <c r="AF858" s="12" t="s">
        <v>1867</v>
      </c>
      <c r="AG858" s="1" t="s">
        <v>245</v>
      </c>
      <c r="AH858" s="1" t="s">
        <v>90</v>
      </c>
      <c r="AI858" s="1" t="s">
        <v>2295</v>
      </c>
      <c r="AJ858" s="1" t="s">
        <v>135</v>
      </c>
      <c r="AK858" s="1" t="s">
        <v>179</v>
      </c>
      <c r="AL858" s="1" t="s">
        <v>179</v>
      </c>
      <c r="AM858" s="1" t="s">
        <v>100</v>
      </c>
      <c r="AN858" s="1" t="b">
        <v>1</v>
      </c>
      <c r="AO858" s="10" t="s">
        <v>2294</v>
      </c>
      <c r="AP858" s="1">
        <v>0</v>
      </c>
      <c r="AQ858" s="1">
        <v>0</v>
      </c>
      <c r="AR858" s="1">
        <v>0</v>
      </c>
      <c r="AS858" s="1">
        <v>0</v>
      </c>
      <c r="AT858" s="1">
        <v>0</v>
      </c>
      <c r="AU858" s="1">
        <v>0</v>
      </c>
      <c r="AV858" s="1">
        <v>0</v>
      </c>
      <c r="AW858" s="1">
        <v>0</v>
      </c>
      <c r="AX858" s="1">
        <v>0</v>
      </c>
      <c r="AY858" s="1">
        <v>0</v>
      </c>
      <c r="AZ858" s="1">
        <v>0</v>
      </c>
      <c r="BA858" s="1">
        <v>0</v>
      </c>
      <c r="BB858" s="1">
        <v>0</v>
      </c>
      <c r="BC858" s="1">
        <v>0</v>
      </c>
      <c r="BD858" s="1">
        <v>0</v>
      </c>
      <c r="BE858" s="1">
        <v>0</v>
      </c>
      <c r="BF858" s="1">
        <v>0</v>
      </c>
      <c r="BG858" s="1">
        <v>0</v>
      </c>
      <c r="BH858" s="1" t="b">
        <v>0</v>
      </c>
      <c r="BI858" s="1" t="b">
        <v>1</v>
      </c>
      <c r="BJ858" s="1">
        <v>13</v>
      </c>
      <c r="BK858" s="1" t="s">
        <v>117</v>
      </c>
      <c r="BL858" s="1">
        <v>295</v>
      </c>
      <c r="BM858" s="1">
        <v>295</v>
      </c>
      <c r="BN858" s="1">
        <v>0</v>
      </c>
      <c r="BO858" s="1" t="b">
        <v>0</v>
      </c>
    </row>
    <row r="859" spans="1:67" ht="15.75" customHeight="1">
      <c r="A859" s="1">
        <v>857</v>
      </c>
      <c r="B859" s="1">
        <v>123</v>
      </c>
      <c r="C859" s="1">
        <v>211440</v>
      </c>
      <c r="D859" s="1" t="s">
        <v>2279</v>
      </c>
      <c r="E859" s="1" t="s">
        <v>2280</v>
      </c>
      <c r="F859" s="1" t="s">
        <v>2281</v>
      </c>
      <c r="G859" s="1" t="s">
        <v>2274</v>
      </c>
      <c r="H859" s="1" t="s">
        <v>2282</v>
      </c>
      <c r="I859" s="1" t="s">
        <v>538</v>
      </c>
      <c r="J859" s="1" t="s">
        <v>1797</v>
      </c>
      <c r="K859" s="8" t="s">
        <v>2283</v>
      </c>
      <c r="L859" s="1">
        <v>-79.942914000000002</v>
      </c>
      <c r="M859" s="1">
        <v>40.444615999999897</v>
      </c>
      <c r="N859" s="1">
        <v>-79.942914000000002</v>
      </c>
      <c r="O859" s="1">
        <v>40.444615999999897</v>
      </c>
      <c r="P859" s="1">
        <v>53910</v>
      </c>
      <c r="Q859" s="1">
        <v>70094</v>
      </c>
      <c r="R859" s="1">
        <v>70094</v>
      </c>
      <c r="S859" s="1">
        <v>54910</v>
      </c>
      <c r="T859" s="1">
        <v>54910</v>
      </c>
      <c r="U859" s="1">
        <v>56310</v>
      </c>
      <c r="V859" s="1">
        <v>56310</v>
      </c>
      <c r="W859" s="1">
        <v>2</v>
      </c>
      <c r="X859" s="1">
        <v>2</v>
      </c>
      <c r="Y859" s="1">
        <v>2</v>
      </c>
      <c r="Z859" s="1">
        <v>2</v>
      </c>
      <c r="AA859" s="1">
        <v>2</v>
      </c>
      <c r="AB859" s="1">
        <v>22</v>
      </c>
      <c r="AC859" s="1">
        <v>6283</v>
      </c>
      <c r="AD859" s="1" t="s">
        <v>123</v>
      </c>
      <c r="AE859" s="1" t="b">
        <v>0</v>
      </c>
      <c r="AF859" s="12" t="s">
        <v>1867</v>
      </c>
      <c r="AG859" s="1" t="s">
        <v>245</v>
      </c>
      <c r="AH859" s="1" t="s">
        <v>90</v>
      </c>
      <c r="AI859" s="1" t="s">
        <v>2296</v>
      </c>
      <c r="AJ859" s="1" t="s">
        <v>135</v>
      </c>
      <c r="AK859" s="1" t="s">
        <v>79</v>
      </c>
      <c r="AL859" s="1" t="s">
        <v>99</v>
      </c>
      <c r="AM859" s="1" t="s">
        <v>100</v>
      </c>
      <c r="AN859" s="1" t="b">
        <v>1</v>
      </c>
      <c r="AO859" s="10" t="s">
        <v>2297</v>
      </c>
      <c r="AP859" s="1">
        <v>1</v>
      </c>
      <c r="AQ859" s="1">
        <v>0</v>
      </c>
      <c r="AR859" s="1">
        <v>3</v>
      </c>
      <c r="AS859" s="1">
        <v>3</v>
      </c>
      <c r="AT859" s="1">
        <v>0</v>
      </c>
      <c r="AU859" s="1">
        <v>0</v>
      </c>
      <c r="AV859" s="1">
        <v>0</v>
      </c>
      <c r="AW859" s="1">
        <v>0</v>
      </c>
      <c r="AX859" s="1">
        <v>0</v>
      </c>
      <c r="AY859" s="1">
        <v>0</v>
      </c>
      <c r="AZ859" s="1">
        <v>0</v>
      </c>
      <c r="BA859" s="1">
        <v>2</v>
      </c>
      <c r="BB859" s="1">
        <v>0</v>
      </c>
      <c r="BC859" s="1">
        <v>2</v>
      </c>
      <c r="BD859" s="1">
        <v>3</v>
      </c>
      <c r="BE859" s="1">
        <v>0</v>
      </c>
      <c r="BF859" s="1">
        <v>0</v>
      </c>
      <c r="BG859" s="1">
        <v>0</v>
      </c>
      <c r="BH859" s="1" t="b">
        <v>0</v>
      </c>
      <c r="BI859" s="1" t="b">
        <v>1</v>
      </c>
      <c r="BJ859" s="1">
        <v>13</v>
      </c>
      <c r="BK859" s="1" t="s">
        <v>117</v>
      </c>
      <c r="BL859" s="1">
        <v>295</v>
      </c>
      <c r="BM859" s="1">
        <v>295</v>
      </c>
      <c r="BN859" s="1">
        <v>6</v>
      </c>
      <c r="BO859" s="1" t="b">
        <v>1</v>
      </c>
    </row>
    <row r="860" spans="1:67" ht="15.75" customHeight="1">
      <c r="A860" s="1">
        <v>858</v>
      </c>
      <c r="B860" s="1">
        <v>124</v>
      </c>
      <c r="C860" s="1">
        <v>211440</v>
      </c>
      <c r="D860" s="1" t="s">
        <v>2279</v>
      </c>
      <c r="E860" s="1" t="s">
        <v>2280</v>
      </c>
      <c r="F860" s="1" t="s">
        <v>2281</v>
      </c>
      <c r="G860" s="1" t="s">
        <v>2274</v>
      </c>
      <c r="H860" s="1" t="s">
        <v>2282</v>
      </c>
      <c r="I860" s="1" t="s">
        <v>538</v>
      </c>
      <c r="J860" s="1" t="s">
        <v>1797</v>
      </c>
      <c r="K860" s="8" t="s">
        <v>2283</v>
      </c>
      <c r="L860" s="1">
        <v>-79.942914000000002</v>
      </c>
      <c r="M860" s="1">
        <v>40.444615999999897</v>
      </c>
      <c r="N860" s="1">
        <v>-79.942914000000002</v>
      </c>
      <c r="O860" s="1">
        <v>40.444615999999897</v>
      </c>
      <c r="P860" s="1">
        <v>53910</v>
      </c>
      <c r="Q860" s="1">
        <v>70094</v>
      </c>
      <c r="R860" s="1">
        <v>70094</v>
      </c>
      <c r="S860" s="1">
        <v>54910</v>
      </c>
      <c r="T860" s="1">
        <v>54910</v>
      </c>
      <c r="U860" s="1">
        <v>56310</v>
      </c>
      <c r="V860" s="1">
        <v>56310</v>
      </c>
      <c r="W860" s="1">
        <v>2</v>
      </c>
      <c r="X860" s="1">
        <v>2</v>
      </c>
      <c r="Y860" s="1">
        <v>2</v>
      </c>
      <c r="Z860" s="1">
        <v>2</v>
      </c>
      <c r="AA860" s="1">
        <v>2</v>
      </c>
      <c r="AB860" s="1">
        <v>22</v>
      </c>
      <c r="AC860" s="1">
        <v>6283</v>
      </c>
      <c r="AD860" s="1" t="s">
        <v>123</v>
      </c>
      <c r="AE860" s="1" t="b">
        <v>0</v>
      </c>
      <c r="AF860" s="12" t="s">
        <v>1867</v>
      </c>
      <c r="AG860" s="1" t="s">
        <v>245</v>
      </c>
      <c r="AH860" s="1" t="s">
        <v>90</v>
      </c>
      <c r="AI860" s="1" t="s">
        <v>2298</v>
      </c>
      <c r="AJ860" s="1" t="s">
        <v>135</v>
      </c>
      <c r="AK860" s="1" t="s">
        <v>179</v>
      </c>
      <c r="AL860" s="1" t="s">
        <v>179</v>
      </c>
      <c r="AM860" s="1" t="s">
        <v>100</v>
      </c>
      <c r="AN860" s="1" t="b">
        <v>0</v>
      </c>
      <c r="AO860" s="10" t="s">
        <v>2299</v>
      </c>
      <c r="AP860" s="1">
        <v>0</v>
      </c>
      <c r="AQ860" s="1">
        <v>0</v>
      </c>
      <c r="AR860" s="1">
        <v>0</v>
      </c>
      <c r="AS860" s="1">
        <v>0</v>
      </c>
      <c r="AT860" s="1">
        <v>0</v>
      </c>
      <c r="AU860" s="1">
        <v>0</v>
      </c>
      <c r="AV860" s="1">
        <v>0</v>
      </c>
      <c r="AW860" s="1">
        <v>0</v>
      </c>
      <c r="AX860" s="1">
        <v>0</v>
      </c>
      <c r="AY860" s="1">
        <v>0</v>
      </c>
      <c r="AZ860" s="1">
        <v>0</v>
      </c>
      <c r="BA860" s="1">
        <v>0</v>
      </c>
      <c r="BB860" s="1">
        <v>0</v>
      </c>
      <c r="BC860" s="1">
        <v>0</v>
      </c>
      <c r="BD860" s="1">
        <v>0</v>
      </c>
      <c r="BE860" s="1">
        <v>0</v>
      </c>
      <c r="BF860" s="1">
        <v>0</v>
      </c>
      <c r="BG860" s="1">
        <v>0</v>
      </c>
      <c r="BH860" s="1" t="b">
        <v>0</v>
      </c>
      <c r="BI860" s="1" t="b">
        <v>1</v>
      </c>
      <c r="BJ860" s="1">
        <v>13</v>
      </c>
      <c r="BK860" s="1" t="s">
        <v>117</v>
      </c>
      <c r="BL860" s="1">
        <v>295</v>
      </c>
      <c r="BM860" s="1">
        <v>295</v>
      </c>
      <c r="BN860" s="1">
        <v>0</v>
      </c>
      <c r="BO860" s="1" t="b">
        <v>0</v>
      </c>
    </row>
    <row r="861" spans="1:67" ht="15.75" customHeight="1">
      <c r="A861" s="1">
        <v>859</v>
      </c>
      <c r="B861" s="1">
        <v>125</v>
      </c>
      <c r="C861" s="1">
        <v>211440</v>
      </c>
      <c r="D861" s="1" t="s">
        <v>2279</v>
      </c>
      <c r="E861" s="1" t="s">
        <v>2280</v>
      </c>
      <c r="F861" s="1" t="s">
        <v>2281</v>
      </c>
      <c r="G861" s="1" t="s">
        <v>2274</v>
      </c>
      <c r="H861" s="1" t="s">
        <v>2282</v>
      </c>
      <c r="I861" s="1" t="s">
        <v>538</v>
      </c>
      <c r="J861" s="1" t="s">
        <v>1797</v>
      </c>
      <c r="K861" s="8" t="s">
        <v>2283</v>
      </c>
      <c r="L861" s="1">
        <v>-79.942914000000002</v>
      </c>
      <c r="M861" s="1">
        <v>40.444615999999897</v>
      </c>
      <c r="N861" s="1">
        <v>-79.942914000000002</v>
      </c>
      <c r="O861" s="1">
        <v>40.444615999999897</v>
      </c>
      <c r="P861" s="1">
        <v>53910</v>
      </c>
      <c r="Q861" s="1">
        <v>70094</v>
      </c>
      <c r="R861" s="1">
        <v>70094</v>
      </c>
      <c r="S861" s="1">
        <v>54910</v>
      </c>
      <c r="T861" s="1">
        <v>54910</v>
      </c>
      <c r="U861" s="1">
        <v>56310</v>
      </c>
      <c r="V861" s="1">
        <v>56310</v>
      </c>
      <c r="W861" s="1">
        <v>2</v>
      </c>
      <c r="X861" s="1">
        <v>2</v>
      </c>
      <c r="Y861" s="1">
        <v>2</v>
      </c>
      <c r="Z861" s="1">
        <v>2</v>
      </c>
      <c r="AA861" s="1">
        <v>2</v>
      </c>
      <c r="AB861" s="1">
        <v>22</v>
      </c>
      <c r="AC861" s="1">
        <v>6283</v>
      </c>
      <c r="AD861" s="1" t="s">
        <v>123</v>
      </c>
      <c r="AE861" s="1" t="b">
        <v>0</v>
      </c>
      <c r="AF861" s="12" t="s">
        <v>1867</v>
      </c>
      <c r="AG861" s="1" t="s">
        <v>245</v>
      </c>
      <c r="AH861" s="1" t="s">
        <v>90</v>
      </c>
      <c r="AI861" s="1" t="s">
        <v>574</v>
      </c>
      <c r="AJ861" s="1" t="s">
        <v>114</v>
      </c>
      <c r="AK861" s="1" t="s">
        <v>79</v>
      </c>
      <c r="AL861" s="1" t="s">
        <v>99</v>
      </c>
      <c r="AM861" s="1" t="s">
        <v>100</v>
      </c>
      <c r="AN861" s="1" t="b">
        <v>1</v>
      </c>
      <c r="AO861" s="10" t="s">
        <v>2300</v>
      </c>
      <c r="AP861" s="1">
        <v>1</v>
      </c>
      <c r="AQ861" s="1">
        <v>0</v>
      </c>
      <c r="AR861" s="1">
        <v>3</v>
      </c>
      <c r="AS861" s="1">
        <v>3</v>
      </c>
      <c r="AT861" s="1">
        <v>0</v>
      </c>
      <c r="AU861" s="1">
        <v>0</v>
      </c>
      <c r="AV861" s="1">
        <v>0</v>
      </c>
      <c r="AW861" s="1">
        <v>0</v>
      </c>
      <c r="AX861" s="1">
        <v>0</v>
      </c>
      <c r="AY861" s="1">
        <v>0</v>
      </c>
      <c r="AZ861" s="1">
        <v>0</v>
      </c>
      <c r="BA861" s="1">
        <v>2</v>
      </c>
      <c r="BB861" s="1">
        <v>0</v>
      </c>
      <c r="BC861" s="1">
        <v>1</v>
      </c>
      <c r="BD861" s="1">
        <v>3</v>
      </c>
      <c r="BE861" s="1">
        <v>1</v>
      </c>
      <c r="BF861" s="1">
        <v>0</v>
      </c>
      <c r="BG861" s="1">
        <v>0</v>
      </c>
      <c r="BH861" s="1" t="b">
        <v>0</v>
      </c>
      <c r="BI861" s="1" t="b">
        <v>1</v>
      </c>
      <c r="BJ861" s="1">
        <v>13</v>
      </c>
      <c r="BK861" s="1" t="s">
        <v>117</v>
      </c>
      <c r="BL861" s="1">
        <v>295</v>
      </c>
      <c r="BM861" s="1">
        <v>295</v>
      </c>
      <c r="BN861" s="1">
        <v>6</v>
      </c>
      <c r="BO861" s="1" t="b">
        <v>1</v>
      </c>
    </row>
    <row r="862" spans="1:67" ht="15.75" customHeight="1">
      <c r="A862" s="1">
        <v>860</v>
      </c>
      <c r="B862" s="1">
        <v>126</v>
      </c>
      <c r="C862" s="1">
        <v>211440</v>
      </c>
      <c r="D862" s="1" t="s">
        <v>2279</v>
      </c>
      <c r="E862" s="1" t="s">
        <v>2280</v>
      </c>
      <c r="F862" s="1" t="s">
        <v>2281</v>
      </c>
      <c r="G862" s="1" t="s">
        <v>2274</v>
      </c>
      <c r="H862" s="1" t="s">
        <v>2282</v>
      </c>
      <c r="I862" s="1" t="s">
        <v>538</v>
      </c>
      <c r="J862" s="1" t="s">
        <v>1797</v>
      </c>
      <c r="K862" s="8" t="s">
        <v>2283</v>
      </c>
      <c r="L862" s="1">
        <v>-79.942914000000002</v>
      </c>
      <c r="M862" s="1">
        <v>40.444615999999897</v>
      </c>
      <c r="N862" s="1">
        <v>-79.942914000000002</v>
      </c>
      <c r="O862" s="1">
        <v>40.444615999999897</v>
      </c>
      <c r="P862" s="1">
        <v>53910</v>
      </c>
      <c r="Q862" s="1">
        <v>70094</v>
      </c>
      <c r="R862" s="1">
        <v>70094</v>
      </c>
      <c r="S862" s="1">
        <v>54910</v>
      </c>
      <c r="T862" s="1">
        <v>54910</v>
      </c>
      <c r="U862" s="1">
        <v>56310</v>
      </c>
      <c r="V862" s="1">
        <v>56310</v>
      </c>
      <c r="W862" s="1">
        <v>2</v>
      </c>
      <c r="X862" s="1">
        <v>2</v>
      </c>
      <c r="Y862" s="1">
        <v>2</v>
      </c>
      <c r="Z862" s="1">
        <v>2</v>
      </c>
      <c r="AA862" s="1">
        <v>2</v>
      </c>
      <c r="AB862" s="1">
        <v>22</v>
      </c>
      <c r="AC862" s="1">
        <v>6283</v>
      </c>
      <c r="AD862" s="1" t="s">
        <v>123</v>
      </c>
      <c r="AE862" s="1" t="b">
        <v>0</v>
      </c>
      <c r="AF862" s="12" t="s">
        <v>1867</v>
      </c>
      <c r="AG862" s="1" t="s">
        <v>245</v>
      </c>
      <c r="AH862" s="1" t="s">
        <v>90</v>
      </c>
      <c r="AI862" s="1" t="s">
        <v>1200</v>
      </c>
      <c r="AJ862" s="1" t="s">
        <v>141</v>
      </c>
      <c r="AK862" s="1" t="s">
        <v>179</v>
      </c>
      <c r="AL862" s="1" t="s">
        <v>179</v>
      </c>
      <c r="AM862" s="1" t="s">
        <v>100</v>
      </c>
      <c r="AN862" s="1" t="b">
        <v>0</v>
      </c>
      <c r="AO862" s="10" t="s">
        <v>2301</v>
      </c>
      <c r="AP862" s="1">
        <v>0</v>
      </c>
      <c r="AQ862" s="1">
        <v>0</v>
      </c>
      <c r="AR862" s="1">
        <v>0</v>
      </c>
      <c r="AS862" s="1">
        <v>0</v>
      </c>
      <c r="AT862" s="1">
        <v>0</v>
      </c>
      <c r="AU862" s="1">
        <v>0</v>
      </c>
      <c r="AV862" s="1">
        <v>0</v>
      </c>
      <c r="AW862" s="1">
        <v>0</v>
      </c>
      <c r="AX862" s="1">
        <v>0</v>
      </c>
      <c r="AY862" s="1">
        <v>0</v>
      </c>
      <c r="AZ862" s="1">
        <v>0</v>
      </c>
      <c r="BA862" s="1">
        <v>0</v>
      </c>
      <c r="BB862" s="1">
        <v>0</v>
      </c>
      <c r="BC862" s="1">
        <v>0</v>
      </c>
      <c r="BD862" s="1">
        <v>0</v>
      </c>
      <c r="BE862" s="1">
        <v>0</v>
      </c>
      <c r="BF862" s="1">
        <v>0</v>
      </c>
      <c r="BG862" s="1">
        <v>0</v>
      </c>
      <c r="BH862" s="1" t="b">
        <v>0</v>
      </c>
      <c r="BI862" s="1" t="b">
        <v>1</v>
      </c>
      <c r="BJ862" s="1">
        <v>13</v>
      </c>
      <c r="BK862" s="1" t="s">
        <v>117</v>
      </c>
      <c r="BL862" s="1">
        <v>295</v>
      </c>
      <c r="BM862" s="1">
        <v>295</v>
      </c>
      <c r="BN862" s="1">
        <v>0</v>
      </c>
      <c r="BO862" s="1" t="b">
        <v>0</v>
      </c>
    </row>
    <row r="863" spans="1:67" ht="15.75" customHeight="1">
      <c r="A863" s="1">
        <v>861</v>
      </c>
      <c r="B863" s="1">
        <v>127</v>
      </c>
      <c r="C863" s="1">
        <v>211440</v>
      </c>
      <c r="D863" s="1" t="s">
        <v>2279</v>
      </c>
      <c r="E863" s="1" t="s">
        <v>2280</v>
      </c>
      <c r="F863" s="1" t="s">
        <v>2281</v>
      </c>
      <c r="G863" s="1" t="s">
        <v>2274</v>
      </c>
      <c r="H863" s="1" t="s">
        <v>2282</v>
      </c>
      <c r="I863" s="1" t="s">
        <v>538</v>
      </c>
      <c r="J863" s="1" t="s">
        <v>1797</v>
      </c>
      <c r="K863" s="8" t="s">
        <v>2283</v>
      </c>
      <c r="L863" s="1">
        <v>-79.942914000000002</v>
      </c>
      <c r="M863" s="1">
        <v>40.444615999999897</v>
      </c>
      <c r="N863" s="1">
        <v>-79.942914000000002</v>
      </c>
      <c r="O863" s="1">
        <v>40.444615999999897</v>
      </c>
      <c r="P863" s="1">
        <v>53910</v>
      </c>
      <c r="Q863" s="1">
        <v>70094</v>
      </c>
      <c r="R863" s="1">
        <v>70094</v>
      </c>
      <c r="S863" s="1">
        <v>54910</v>
      </c>
      <c r="T863" s="1">
        <v>54910</v>
      </c>
      <c r="U863" s="1">
        <v>56310</v>
      </c>
      <c r="V863" s="1">
        <v>56310</v>
      </c>
      <c r="W863" s="1">
        <v>2</v>
      </c>
      <c r="X863" s="1">
        <v>2</v>
      </c>
      <c r="Y863" s="1">
        <v>2</v>
      </c>
      <c r="Z863" s="1">
        <v>2</v>
      </c>
      <c r="AA863" s="1">
        <v>2</v>
      </c>
      <c r="AB863" s="1">
        <v>22</v>
      </c>
      <c r="AC863" s="1">
        <v>6283</v>
      </c>
      <c r="AD863" s="1" t="s">
        <v>123</v>
      </c>
      <c r="AE863" s="1" t="b">
        <v>0</v>
      </c>
      <c r="AF863" s="12" t="s">
        <v>1867</v>
      </c>
      <c r="AG863" s="1" t="s">
        <v>245</v>
      </c>
      <c r="AH863" s="1" t="s">
        <v>90</v>
      </c>
      <c r="AI863" s="1" t="s">
        <v>258</v>
      </c>
      <c r="AJ863" s="1" t="s">
        <v>89</v>
      </c>
      <c r="AK863" s="1" t="s">
        <v>83</v>
      </c>
      <c r="AL863" s="1" t="s">
        <v>110</v>
      </c>
      <c r="AM863" s="1" t="s">
        <v>100</v>
      </c>
      <c r="AN863" s="1" t="b">
        <v>0</v>
      </c>
      <c r="AO863" s="10" t="s">
        <v>2302</v>
      </c>
      <c r="AP863" s="1">
        <v>0</v>
      </c>
      <c r="AQ863" s="1">
        <v>0</v>
      </c>
      <c r="AR863" s="1">
        <v>0</v>
      </c>
      <c r="AS863" s="1">
        <v>0</v>
      </c>
      <c r="AT863" s="1">
        <v>0</v>
      </c>
      <c r="AU863" s="1">
        <v>0</v>
      </c>
      <c r="AV863" s="1">
        <v>0</v>
      </c>
      <c r="AW863" s="1">
        <v>0</v>
      </c>
      <c r="AX863" s="1">
        <v>0</v>
      </c>
      <c r="AY863" s="1">
        <v>0</v>
      </c>
      <c r="AZ863" s="1">
        <v>0</v>
      </c>
      <c r="BA863" s="1">
        <v>0</v>
      </c>
      <c r="BB863" s="1">
        <v>0</v>
      </c>
      <c r="BC863" s="1">
        <v>0</v>
      </c>
      <c r="BD863" s="1">
        <v>0</v>
      </c>
      <c r="BE863" s="1">
        <v>0</v>
      </c>
      <c r="BF863" s="1">
        <v>0</v>
      </c>
      <c r="BG863" s="1">
        <v>0</v>
      </c>
      <c r="BH863" s="1" t="b">
        <v>0</v>
      </c>
      <c r="BI863" s="1" t="b">
        <v>1</v>
      </c>
      <c r="BJ863" s="1">
        <v>13</v>
      </c>
      <c r="BK863" s="1" t="s">
        <v>89</v>
      </c>
      <c r="BL863" s="1">
        <v>295</v>
      </c>
      <c r="BM863" s="1">
        <v>295</v>
      </c>
      <c r="BN863" s="1">
        <v>0</v>
      </c>
      <c r="BO863" s="1" t="b">
        <v>0</v>
      </c>
    </row>
    <row r="864" spans="1:67" ht="15.75" customHeight="1">
      <c r="A864" s="1">
        <v>862</v>
      </c>
      <c r="B864" s="1">
        <v>197</v>
      </c>
      <c r="C864" s="1">
        <v>211981</v>
      </c>
      <c r="D864" s="1" t="s">
        <v>2303</v>
      </c>
      <c r="E864" s="1" t="s">
        <v>2304</v>
      </c>
      <c r="F864" s="1" t="s">
        <v>2305</v>
      </c>
      <c r="G864" s="1" t="s">
        <v>2274</v>
      </c>
      <c r="H864" s="1" t="s">
        <v>2306</v>
      </c>
      <c r="I864" s="1" t="s">
        <v>538</v>
      </c>
      <c r="J864" s="1" t="s">
        <v>1797</v>
      </c>
      <c r="K864" s="8" t="s">
        <v>2307</v>
      </c>
      <c r="L864" s="1">
        <v>-75.158202000000003</v>
      </c>
      <c r="M864" s="1">
        <v>40.29757</v>
      </c>
      <c r="N864" s="1">
        <v>-75.158202000000003</v>
      </c>
      <c r="O864" s="1">
        <v>40.29757</v>
      </c>
      <c r="P864" s="1">
        <v>38000</v>
      </c>
      <c r="Q864" s="1">
        <v>54750</v>
      </c>
      <c r="R864" s="1">
        <v>54750</v>
      </c>
      <c r="S864" s="1">
        <v>54128</v>
      </c>
      <c r="T864" s="1">
        <v>54128</v>
      </c>
      <c r="U864" s="1">
        <v>44300</v>
      </c>
      <c r="V864" s="1">
        <v>44300</v>
      </c>
      <c r="W864" s="1">
        <v>2</v>
      </c>
      <c r="X864" s="1">
        <v>2</v>
      </c>
      <c r="Y864" s="1">
        <v>2</v>
      </c>
      <c r="Z864" s="1">
        <v>2</v>
      </c>
      <c r="AA864" s="1">
        <v>2</v>
      </c>
      <c r="AB864" s="1">
        <v>68</v>
      </c>
      <c r="AC864" s="1">
        <v>1967</v>
      </c>
      <c r="AD864" s="1" t="s">
        <v>123</v>
      </c>
      <c r="AE864" s="1" t="b">
        <v>0</v>
      </c>
      <c r="AF864" s="9" t="s">
        <v>2308</v>
      </c>
      <c r="AG864" s="1" t="s">
        <v>2309</v>
      </c>
      <c r="AH864" s="1" t="s">
        <v>320</v>
      </c>
      <c r="AI864" s="1" t="s">
        <v>194</v>
      </c>
      <c r="AJ864" s="1" t="s">
        <v>94</v>
      </c>
      <c r="AK864" s="1" t="s">
        <v>83</v>
      </c>
      <c r="AL864" s="1" t="s">
        <v>36</v>
      </c>
      <c r="AM864" s="1" t="s">
        <v>96</v>
      </c>
      <c r="AN864" s="1" t="b">
        <v>0</v>
      </c>
      <c r="AO864" s="10" t="s">
        <v>2310</v>
      </c>
      <c r="AP864" s="1">
        <v>0</v>
      </c>
      <c r="AQ864" s="1">
        <v>0</v>
      </c>
      <c r="AR864" s="1">
        <v>0</v>
      </c>
      <c r="AS864" s="1">
        <v>0</v>
      </c>
      <c r="AT864" s="1">
        <v>0</v>
      </c>
      <c r="AU864" s="1">
        <v>0</v>
      </c>
      <c r="AV864" s="1">
        <v>0</v>
      </c>
      <c r="AW864" s="1">
        <v>0</v>
      </c>
      <c r="AX864" s="1">
        <v>0</v>
      </c>
      <c r="AY864" s="1">
        <v>0</v>
      </c>
      <c r="AZ864" s="1">
        <v>0</v>
      </c>
      <c r="BA864" s="1">
        <v>0</v>
      </c>
      <c r="BB864" s="1">
        <v>0</v>
      </c>
      <c r="BC864" s="1">
        <v>0</v>
      </c>
      <c r="BD864" s="1">
        <v>0</v>
      </c>
      <c r="BE864" s="1">
        <v>0</v>
      </c>
      <c r="BF864" s="1">
        <v>0</v>
      </c>
      <c r="BG864" s="1">
        <v>0</v>
      </c>
      <c r="BH864" s="1" t="b">
        <v>1</v>
      </c>
      <c r="BI864" s="1" t="b">
        <v>0</v>
      </c>
      <c r="BJ864" s="1">
        <v>2</v>
      </c>
      <c r="BK864" s="1" t="s">
        <v>94</v>
      </c>
      <c r="BL864" s="1">
        <v>295</v>
      </c>
      <c r="BM864" s="1">
        <v>295</v>
      </c>
      <c r="BN864" s="1">
        <v>0</v>
      </c>
      <c r="BO864" s="1" t="b">
        <v>0</v>
      </c>
    </row>
    <row r="865" spans="1:67" ht="15.75" customHeight="1">
      <c r="A865" s="1">
        <v>863</v>
      </c>
      <c r="B865" s="1">
        <v>198</v>
      </c>
      <c r="C865" s="1">
        <v>211981</v>
      </c>
      <c r="D865" s="1" t="s">
        <v>2303</v>
      </c>
      <c r="E865" s="1" t="s">
        <v>2304</v>
      </c>
      <c r="F865" s="1" t="s">
        <v>2305</v>
      </c>
      <c r="G865" s="1" t="s">
        <v>2274</v>
      </c>
      <c r="H865" s="1" t="s">
        <v>2306</v>
      </c>
      <c r="I865" s="1" t="s">
        <v>538</v>
      </c>
      <c r="J865" s="1" t="s">
        <v>1797</v>
      </c>
      <c r="K865" s="8" t="s">
        <v>2307</v>
      </c>
      <c r="L865" s="1">
        <v>-75.158202000000003</v>
      </c>
      <c r="M865" s="1">
        <v>40.29757</v>
      </c>
      <c r="N865" s="1">
        <v>-75.158202000000003</v>
      </c>
      <c r="O865" s="1">
        <v>40.29757</v>
      </c>
      <c r="P865" s="1">
        <v>38000</v>
      </c>
      <c r="Q865" s="1">
        <v>54750</v>
      </c>
      <c r="R865" s="1">
        <v>54750</v>
      </c>
      <c r="S865" s="1">
        <v>54128</v>
      </c>
      <c r="T865" s="1">
        <v>54128</v>
      </c>
      <c r="U865" s="1">
        <v>44300</v>
      </c>
      <c r="V865" s="1">
        <v>44300</v>
      </c>
      <c r="W865" s="1">
        <v>2</v>
      </c>
      <c r="X865" s="1">
        <v>2</v>
      </c>
      <c r="Y865" s="1">
        <v>2</v>
      </c>
      <c r="Z865" s="1">
        <v>2</v>
      </c>
      <c r="AA865" s="1">
        <v>2</v>
      </c>
      <c r="AB865" s="1">
        <v>68</v>
      </c>
      <c r="AC865" s="1">
        <v>1967</v>
      </c>
      <c r="AD865" s="1" t="s">
        <v>123</v>
      </c>
      <c r="AE865" s="1" t="b">
        <v>0</v>
      </c>
      <c r="AF865" s="22" t="s">
        <v>2308</v>
      </c>
      <c r="AG865" s="1" t="s">
        <v>2309</v>
      </c>
      <c r="AH865" s="1" t="s">
        <v>320</v>
      </c>
      <c r="AI865" s="1" t="s">
        <v>2311</v>
      </c>
      <c r="AJ865" s="1" t="s">
        <v>114</v>
      </c>
      <c r="AK865" s="1" t="s">
        <v>83</v>
      </c>
      <c r="AL865" s="12" t="s">
        <v>380</v>
      </c>
      <c r="AM865" s="1" t="s">
        <v>100</v>
      </c>
      <c r="AN865" s="1" t="b">
        <v>0</v>
      </c>
      <c r="AO865" s="10" t="s">
        <v>2312</v>
      </c>
      <c r="AP865" s="1">
        <v>0</v>
      </c>
      <c r="AQ865" s="1">
        <v>0</v>
      </c>
      <c r="AR865" s="1">
        <v>0</v>
      </c>
      <c r="AS865" s="1">
        <v>0</v>
      </c>
      <c r="AT865" s="1">
        <v>0</v>
      </c>
      <c r="AU865" s="1">
        <v>0</v>
      </c>
      <c r="AV865" s="1">
        <v>0</v>
      </c>
      <c r="AW865" s="1">
        <v>0</v>
      </c>
      <c r="AX865" s="1">
        <v>0</v>
      </c>
      <c r="AY865" s="1">
        <v>0</v>
      </c>
      <c r="AZ865" s="1">
        <v>0</v>
      </c>
      <c r="BA865" s="1">
        <v>0</v>
      </c>
      <c r="BB865" s="1">
        <v>0</v>
      </c>
      <c r="BC865" s="1">
        <v>0</v>
      </c>
      <c r="BD865" s="1">
        <v>0</v>
      </c>
      <c r="BE865" s="1">
        <v>0</v>
      </c>
      <c r="BF865" s="1">
        <v>0</v>
      </c>
      <c r="BG865" s="1">
        <v>0</v>
      </c>
      <c r="BH865" s="1" t="b">
        <v>0</v>
      </c>
      <c r="BI865" s="1" t="b">
        <v>0</v>
      </c>
      <c r="BJ865" s="1">
        <v>2</v>
      </c>
      <c r="BK865" s="1" t="s">
        <v>117</v>
      </c>
      <c r="BL865" s="1">
        <v>295</v>
      </c>
      <c r="BM865" s="1">
        <v>295</v>
      </c>
      <c r="BN865" s="1">
        <v>0</v>
      </c>
      <c r="BO865" s="1" t="b">
        <v>0</v>
      </c>
    </row>
    <row r="866" spans="1:67" ht="15.75" customHeight="1">
      <c r="A866" s="1">
        <v>864</v>
      </c>
      <c r="B866" s="1">
        <v>199</v>
      </c>
      <c r="C866" s="1">
        <v>212054</v>
      </c>
      <c r="D866" s="1" t="s">
        <v>2313</v>
      </c>
      <c r="E866" s="1" t="s">
        <v>2314</v>
      </c>
      <c r="F866" s="1" t="s">
        <v>2315</v>
      </c>
      <c r="G866" s="1" t="s">
        <v>2274</v>
      </c>
      <c r="H866" s="1">
        <v>19104</v>
      </c>
      <c r="I866" s="1" t="s">
        <v>538</v>
      </c>
      <c r="J866" s="1" t="s">
        <v>1797</v>
      </c>
      <c r="K866" s="8" t="s">
        <v>2316</v>
      </c>
      <c r="L866" s="1">
        <v>-75.188744999999997</v>
      </c>
      <c r="M866" s="1">
        <v>39.954855000000002</v>
      </c>
      <c r="N866" s="1">
        <v>-75.188744999999997</v>
      </c>
      <c r="O866" s="1">
        <v>39.954855000000002</v>
      </c>
      <c r="P866" s="1">
        <v>52002</v>
      </c>
      <c r="Q866" s="1">
        <v>68792</v>
      </c>
      <c r="R866" s="1">
        <v>68792</v>
      </c>
      <c r="S866" s="1">
        <v>68792</v>
      </c>
      <c r="T866" s="1">
        <v>68792</v>
      </c>
      <c r="U866" s="1">
        <v>54902</v>
      </c>
      <c r="V866" s="1">
        <v>54902</v>
      </c>
      <c r="W866" s="1">
        <v>2</v>
      </c>
      <c r="X866" s="1">
        <v>2</v>
      </c>
      <c r="Y866" s="1">
        <v>2</v>
      </c>
      <c r="Z866" s="1">
        <v>2</v>
      </c>
      <c r="AA866" s="1">
        <v>2</v>
      </c>
      <c r="AB866" s="1">
        <v>75</v>
      </c>
      <c r="AC866" s="1">
        <v>15552</v>
      </c>
      <c r="AD866" s="1" t="s">
        <v>123</v>
      </c>
      <c r="AE866" s="1" t="b">
        <v>0</v>
      </c>
      <c r="AF866" s="12" t="s">
        <v>2317</v>
      </c>
      <c r="AG866" s="32" t="s">
        <v>2318</v>
      </c>
      <c r="AH866" s="1" t="s">
        <v>159</v>
      </c>
      <c r="AI866" s="1" t="s">
        <v>91</v>
      </c>
      <c r="AJ866" s="1" t="s">
        <v>89</v>
      </c>
      <c r="AK866" s="1" t="s">
        <v>83</v>
      </c>
      <c r="AL866" s="1" t="s">
        <v>36</v>
      </c>
      <c r="AM866" s="1" t="s">
        <v>92</v>
      </c>
      <c r="AN866" s="1" t="b">
        <v>0</v>
      </c>
      <c r="AO866" s="10" t="s">
        <v>2319</v>
      </c>
      <c r="AP866" s="1">
        <v>0</v>
      </c>
      <c r="AQ866" s="1">
        <v>0</v>
      </c>
      <c r="AR866" s="1">
        <v>0</v>
      </c>
      <c r="AS866" s="1">
        <v>0</v>
      </c>
      <c r="AT866" s="1">
        <v>0</v>
      </c>
      <c r="AU866" s="1">
        <v>0</v>
      </c>
      <c r="AV866" s="1">
        <v>0</v>
      </c>
      <c r="AW866" s="1">
        <v>0</v>
      </c>
      <c r="AX866" s="1">
        <v>0</v>
      </c>
      <c r="AY866" s="1">
        <v>0</v>
      </c>
      <c r="AZ866" s="1">
        <v>0</v>
      </c>
      <c r="BA866" s="1">
        <v>0</v>
      </c>
      <c r="BB866" s="1">
        <v>0</v>
      </c>
      <c r="BC866" s="1">
        <v>0</v>
      </c>
      <c r="BD866" s="1">
        <v>0</v>
      </c>
      <c r="BE866" s="1">
        <v>0</v>
      </c>
      <c r="BF866" s="1">
        <v>0</v>
      </c>
      <c r="BG866" s="1">
        <v>0</v>
      </c>
      <c r="BH866" s="1" t="b">
        <v>1</v>
      </c>
      <c r="BI866" s="1" t="b">
        <v>0</v>
      </c>
      <c r="BJ866" s="1">
        <v>4</v>
      </c>
      <c r="BK866" s="1" t="s">
        <v>89</v>
      </c>
      <c r="BL866" s="1">
        <v>295</v>
      </c>
      <c r="BM866" s="1">
        <v>295</v>
      </c>
      <c r="BN866" s="1">
        <v>0</v>
      </c>
      <c r="BO866" s="1" t="b">
        <v>0</v>
      </c>
    </row>
    <row r="867" spans="1:67" ht="15.75" customHeight="1">
      <c r="A867" s="1">
        <v>865</v>
      </c>
      <c r="B867" s="1">
        <v>200</v>
      </c>
      <c r="C867" s="1">
        <v>212054</v>
      </c>
      <c r="D867" s="1" t="s">
        <v>2313</v>
      </c>
      <c r="E867" s="1" t="s">
        <v>2314</v>
      </c>
      <c r="F867" s="1" t="s">
        <v>2315</v>
      </c>
      <c r="G867" s="1" t="s">
        <v>2274</v>
      </c>
      <c r="H867" s="1">
        <v>19104</v>
      </c>
      <c r="I867" s="1" t="s">
        <v>538</v>
      </c>
      <c r="J867" s="1" t="s">
        <v>1797</v>
      </c>
      <c r="K867" s="8" t="s">
        <v>2316</v>
      </c>
      <c r="L867" s="1">
        <v>-75.188744999999997</v>
      </c>
      <c r="M867" s="1">
        <v>39.954855000000002</v>
      </c>
      <c r="N867" s="1">
        <v>-75.188744999999997</v>
      </c>
      <c r="O867" s="1">
        <v>39.954855000000002</v>
      </c>
      <c r="P867" s="1">
        <v>52002</v>
      </c>
      <c r="Q867" s="1">
        <v>68792</v>
      </c>
      <c r="R867" s="1">
        <v>68792</v>
      </c>
      <c r="S867" s="1">
        <v>68792</v>
      </c>
      <c r="T867" s="1">
        <v>68792</v>
      </c>
      <c r="U867" s="1">
        <v>54902</v>
      </c>
      <c r="V867" s="1">
        <v>54902</v>
      </c>
      <c r="W867" s="1">
        <v>2</v>
      </c>
      <c r="X867" s="1">
        <v>2</v>
      </c>
      <c r="Y867" s="1">
        <v>2</v>
      </c>
      <c r="Z867" s="1">
        <v>2</v>
      </c>
      <c r="AA867" s="1">
        <v>2</v>
      </c>
      <c r="AB867" s="1">
        <v>75</v>
      </c>
      <c r="AC867" s="1">
        <v>15552</v>
      </c>
      <c r="AD867" s="1" t="s">
        <v>123</v>
      </c>
      <c r="AE867" s="1" t="b">
        <v>0</v>
      </c>
      <c r="AF867" s="12" t="s">
        <v>2317</v>
      </c>
      <c r="AG867" s="13" t="s">
        <v>2318</v>
      </c>
      <c r="AH867" s="1" t="s">
        <v>159</v>
      </c>
      <c r="AI867" s="1" t="s">
        <v>2320</v>
      </c>
      <c r="AJ867" s="1" t="s">
        <v>109</v>
      </c>
      <c r="AK867" s="1" t="s">
        <v>79</v>
      </c>
      <c r="AL867" s="1" t="s">
        <v>36</v>
      </c>
      <c r="AM867" s="1" t="s">
        <v>144</v>
      </c>
      <c r="AN867" s="1" t="b">
        <v>0</v>
      </c>
      <c r="AO867" s="10" t="s">
        <v>2321</v>
      </c>
      <c r="AP867" s="1">
        <v>1</v>
      </c>
      <c r="AQ867" s="1">
        <v>0</v>
      </c>
      <c r="AR867" s="1">
        <v>0</v>
      </c>
      <c r="AS867" s="1">
        <v>0</v>
      </c>
      <c r="AT867" s="1">
        <v>0</v>
      </c>
      <c r="AU867" s="1">
        <v>0</v>
      </c>
      <c r="AV867" s="1">
        <v>0</v>
      </c>
      <c r="AW867" s="1">
        <v>0</v>
      </c>
      <c r="AX867" s="1">
        <v>1</v>
      </c>
      <c r="AY867" s="1">
        <v>0</v>
      </c>
      <c r="AZ867" s="1">
        <v>0</v>
      </c>
      <c r="BA867" s="1">
        <v>0</v>
      </c>
      <c r="BB867" s="1">
        <v>0</v>
      </c>
      <c r="BC867" s="1">
        <v>0</v>
      </c>
      <c r="BD867" s="1">
        <v>0</v>
      </c>
      <c r="BE867" s="1">
        <v>0</v>
      </c>
      <c r="BF867" s="1">
        <v>0</v>
      </c>
      <c r="BG867" s="1">
        <v>0</v>
      </c>
      <c r="BH867" s="1" t="b">
        <v>1</v>
      </c>
      <c r="BI867" s="1" t="b">
        <v>0</v>
      </c>
      <c r="BJ867" s="1">
        <v>4</v>
      </c>
      <c r="BK867" s="1" t="s">
        <v>109</v>
      </c>
      <c r="BL867" s="1">
        <v>295</v>
      </c>
      <c r="BM867" s="1">
        <v>295</v>
      </c>
      <c r="BN867" s="1">
        <v>0</v>
      </c>
      <c r="BO867" s="1" t="b">
        <v>0</v>
      </c>
    </row>
    <row r="868" spans="1:67" ht="15.75" customHeight="1">
      <c r="A868" s="1">
        <v>866</v>
      </c>
      <c r="B868" s="1">
        <v>201</v>
      </c>
      <c r="C868" s="1">
        <v>212054</v>
      </c>
      <c r="D868" s="1" t="s">
        <v>2313</v>
      </c>
      <c r="E868" s="1" t="s">
        <v>2314</v>
      </c>
      <c r="F868" s="1" t="s">
        <v>2315</v>
      </c>
      <c r="G868" s="1" t="s">
        <v>2274</v>
      </c>
      <c r="H868" s="1">
        <v>19104</v>
      </c>
      <c r="I868" s="1" t="s">
        <v>538</v>
      </c>
      <c r="J868" s="1" t="s">
        <v>1797</v>
      </c>
      <c r="K868" s="8" t="s">
        <v>2316</v>
      </c>
      <c r="L868" s="1">
        <v>-75.188744999999997</v>
      </c>
      <c r="M868" s="1">
        <v>39.954855000000002</v>
      </c>
      <c r="N868" s="1">
        <v>-75.188744999999997</v>
      </c>
      <c r="O868" s="1">
        <v>39.954855000000002</v>
      </c>
      <c r="P868" s="1">
        <v>52002</v>
      </c>
      <c r="Q868" s="1">
        <v>68792</v>
      </c>
      <c r="R868" s="1">
        <v>68792</v>
      </c>
      <c r="S868" s="1">
        <v>68792</v>
      </c>
      <c r="T868" s="1">
        <v>68792</v>
      </c>
      <c r="U868" s="1">
        <v>54902</v>
      </c>
      <c r="V868" s="1">
        <v>54902</v>
      </c>
      <c r="W868" s="1">
        <v>2</v>
      </c>
      <c r="X868" s="1">
        <v>2</v>
      </c>
      <c r="Y868" s="1">
        <v>2</v>
      </c>
      <c r="Z868" s="1">
        <v>2</v>
      </c>
      <c r="AA868" s="1">
        <v>2</v>
      </c>
      <c r="AB868" s="1">
        <v>75</v>
      </c>
      <c r="AC868" s="1">
        <v>15552</v>
      </c>
      <c r="AD868" s="1" t="s">
        <v>123</v>
      </c>
      <c r="AE868" s="1" t="b">
        <v>0</v>
      </c>
      <c r="AF868" s="12" t="s">
        <v>2317</v>
      </c>
      <c r="AG868" s="13" t="s">
        <v>2318</v>
      </c>
      <c r="AH868" s="1" t="s">
        <v>159</v>
      </c>
      <c r="AI868" s="1" t="s">
        <v>2322</v>
      </c>
      <c r="AJ868" s="1" t="s">
        <v>78</v>
      </c>
      <c r="AK868" s="1" t="s">
        <v>79</v>
      </c>
      <c r="AL868" s="1" t="s">
        <v>206</v>
      </c>
      <c r="AM868" s="1" t="s">
        <v>100</v>
      </c>
      <c r="AN868" s="1" t="b">
        <v>0</v>
      </c>
      <c r="AO868" s="10" t="s">
        <v>2323</v>
      </c>
      <c r="AP868" s="1">
        <v>0</v>
      </c>
      <c r="AQ868" s="1">
        <v>0</v>
      </c>
      <c r="AR868" s="1">
        <v>0</v>
      </c>
      <c r="AS868" s="1">
        <v>0</v>
      </c>
      <c r="AT868" s="1">
        <v>0</v>
      </c>
      <c r="AU868" s="1">
        <v>0</v>
      </c>
      <c r="AV868" s="1">
        <v>0</v>
      </c>
      <c r="AW868" s="1">
        <v>0</v>
      </c>
      <c r="AX868" s="1">
        <v>0</v>
      </c>
      <c r="AY868" s="1">
        <v>0</v>
      </c>
      <c r="AZ868" s="1">
        <v>0</v>
      </c>
      <c r="BA868" s="1">
        <v>0</v>
      </c>
      <c r="BB868" s="1">
        <v>0</v>
      </c>
      <c r="BC868" s="1">
        <v>0</v>
      </c>
      <c r="BD868" s="1">
        <v>0</v>
      </c>
      <c r="BE868" s="1">
        <v>0</v>
      </c>
      <c r="BF868" s="1">
        <v>0</v>
      </c>
      <c r="BG868" s="1">
        <v>0</v>
      </c>
      <c r="BH868" s="1" t="b">
        <v>0</v>
      </c>
      <c r="BI868" s="1" t="b">
        <v>0</v>
      </c>
      <c r="BJ868" s="1">
        <v>4</v>
      </c>
      <c r="BK868" s="1" t="s">
        <v>78</v>
      </c>
      <c r="BL868" s="1">
        <v>295</v>
      </c>
      <c r="BM868" s="1">
        <v>295</v>
      </c>
      <c r="BN868" s="1">
        <v>0</v>
      </c>
      <c r="BO868" s="1" t="b">
        <v>0</v>
      </c>
    </row>
    <row r="869" spans="1:67" ht="15.75" customHeight="1">
      <c r="A869" s="1">
        <v>867</v>
      </c>
      <c r="B869" s="1">
        <v>202</v>
      </c>
      <c r="C869" s="1">
        <v>212054</v>
      </c>
      <c r="D869" s="1" t="s">
        <v>2313</v>
      </c>
      <c r="E869" s="1" t="s">
        <v>2314</v>
      </c>
      <c r="F869" s="1" t="s">
        <v>2315</v>
      </c>
      <c r="G869" s="1" t="s">
        <v>2274</v>
      </c>
      <c r="H869" s="1">
        <v>19104</v>
      </c>
      <c r="I869" s="1" t="s">
        <v>538</v>
      </c>
      <c r="J869" s="1" t="s">
        <v>1797</v>
      </c>
      <c r="K869" s="8" t="s">
        <v>2316</v>
      </c>
      <c r="L869" s="1">
        <v>-75.188744999999997</v>
      </c>
      <c r="M869" s="1">
        <v>39.954855000000002</v>
      </c>
      <c r="N869" s="1">
        <v>-75.188744999999997</v>
      </c>
      <c r="O869" s="1">
        <v>39.954855000000002</v>
      </c>
      <c r="P869" s="1">
        <v>52002</v>
      </c>
      <c r="Q869" s="1">
        <v>68792</v>
      </c>
      <c r="R869" s="1">
        <v>68792</v>
      </c>
      <c r="S869" s="1">
        <v>68792</v>
      </c>
      <c r="T869" s="1">
        <v>68792</v>
      </c>
      <c r="U869" s="1">
        <v>54902</v>
      </c>
      <c r="V869" s="1">
        <v>54902</v>
      </c>
      <c r="W869" s="1">
        <v>2</v>
      </c>
      <c r="X869" s="1">
        <v>2</v>
      </c>
      <c r="Y869" s="1">
        <v>2</v>
      </c>
      <c r="Z869" s="1">
        <v>2</v>
      </c>
      <c r="AA869" s="1">
        <v>2</v>
      </c>
      <c r="AB869" s="1">
        <v>75</v>
      </c>
      <c r="AC869" s="1">
        <v>15552</v>
      </c>
      <c r="AD869" s="1" t="s">
        <v>123</v>
      </c>
      <c r="AE869" s="1" t="b">
        <v>0</v>
      </c>
      <c r="AF869" s="12" t="s">
        <v>2317</v>
      </c>
      <c r="AG869" s="13" t="s">
        <v>2318</v>
      </c>
      <c r="AH869" s="1" t="s">
        <v>159</v>
      </c>
      <c r="AI869" s="1" t="s">
        <v>162</v>
      </c>
      <c r="AJ869" s="1" t="s">
        <v>109</v>
      </c>
      <c r="AK869" s="1" t="s">
        <v>83</v>
      </c>
      <c r="AL869" s="1" t="s">
        <v>36</v>
      </c>
      <c r="AM869" s="1" t="s">
        <v>144</v>
      </c>
      <c r="AN869" s="1" t="b">
        <v>0</v>
      </c>
      <c r="AO869" s="10" t="s">
        <v>2324</v>
      </c>
      <c r="AP869" s="1">
        <v>1</v>
      </c>
      <c r="AQ869" s="1">
        <v>0</v>
      </c>
      <c r="AR869" s="1">
        <v>0</v>
      </c>
      <c r="AS869" s="1">
        <v>0</v>
      </c>
      <c r="AT869" s="1">
        <v>0</v>
      </c>
      <c r="AU869" s="1">
        <v>0</v>
      </c>
      <c r="AV869" s="1">
        <v>0</v>
      </c>
      <c r="AW869" s="1">
        <v>0</v>
      </c>
      <c r="AX869" s="1">
        <v>1</v>
      </c>
      <c r="AY869" s="1">
        <v>0</v>
      </c>
      <c r="AZ869" s="1">
        <v>0</v>
      </c>
      <c r="BA869" s="1">
        <v>0</v>
      </c>
      <c r="BB869" s="1">
        <v>0</v>
      </c>
      <c r="BC869" s="1">
        <v>0</v>
      </c>
      <c r="BD869" s="1">
        <v>0</v>
      </c>
      <c r="BE869" s="1">
        <v>0</v>
      </c>
      <c r="BF869" s="1">
        <v>0</v>
      </c>
      <c r="BG869" s="1">
        <v>0</v>
      </c>
      <c r="BH869" s="1" t="b">
        <v>1</v>
      </c>
      <c r="BI869" s="1" t="b">
        <v>0</v>
      </c>
      <c r="BJ869" s="1">
        <v>4</v>
      </c>
      <c r="BK869" s="1" t="s">
        <v>109</v>
      </c>
      <c r="BL869" s="1">
        <v>295</v>
      </c>
      <c r="BM869" s="1">
        <v>295</v>
      </c>
      <c r="BN869" s="1">
        <v>0</v>
      </c>
      <c r="BO869" s="1" t="b">
        <v>0</v>
      </c>
    </row>
    <row r="870" spans="1:67" ht="15.75" customHeight="1">
      <c r="A870" s="1">
        <v>868</v>
      </c>
      <c r="B870" s="1">
        <v>282</v>
      </c>
      <c r="C870" s="1">
        <v>213020</v>
      </c>
      <c r="D870" s="1" t="s">
        <v>2325</v>
      </c>
      <c r="E870" s="1" t="s">
        <v>2326</v>
      </c>
      <c r="F870" s="1" t="s">
        <v>2327</v>
      </c>
      <c r="G870" s="1" t="s">
        <v>2274</v>
      </c>
      <c r="H870" s="1" t="s">
        <v>2328</v>
      </c>
      <c r="I870" s="1" t="s">
        <v>538</v>
      </c>
      <c r="J870" s="1" t="s">
        <v>1797</v>
      </c>
      <c r="K870" s="8" t="s">
        <v>2329</v>
      </c>
      <c r="L870" s="1">
        <v>-79.159869</v>
      </c>
      <c r="M870" s="1">
        <v>40.615589</v>
      </c>
      <c r="N870" s="1">
        <v>-79.159869</v>
      </c>
      <c r="O870" s="1">
        <v>40.615589</v>
      </c>
      <c r="P870" s="1">
        <v>12119</v>
      </c>
      <c r="Q870" s="1">
        <v>27309</v>
      </c>
      <c r="R870" s="1">
        <v>32461</v>
      </c>
      <c r="S870" s="1">
        <v>27361</v>
      </c>
      <c r="T870" s="1">
        <v>32513</v>
      </c>
      <c r="U870" s="1">
        <v>15981</v>
      </c>
      <c r="V870" s="1">
        <v>21133</v>
      </c>
      <c r="W870" s="1">
        <v>2</v>
      </c>
      <c r="X870" s="1">
        <v>2</v>
      </c>
      <c r="Y870" s="1">
        <v>2</v>
      </c>
      <c r="Z870" s="1">
        <v>1</v>
      </c>
      <c r="AA870" s="1">
        <v>1</v>
      </c>
      <c r="AB870" s="1">
        <v>92</v>
      </c>
      <c r="AC870" s="1">
        <v>10743</v>
      </c>
      <c r="AD870" s="1" t="s">
        <v>73</v>
      </c>
      <c r="AE870" s="1" t="b">
        <v>0</v>
      </c>
      <c r="AF870" s="1" t="s">
        <v>1611</v>
      </c>
      <c r="AG870" s="1" t="s">
        <v>2330</v>
      </c>
      <c r="AH870" s="1" t="s">
        <v>204</v>
      </c>
      <c r="AI870" s="1" t="s">
        <v>2331</v>
      </c>
      <c r="AJ870" s="1" t="s">
        <v>78</v>
      </c>
      <c r="AK870" s="1" t="s">
        <v>83</v>
      </c>
      <c r="AL870" s="1" t="s">
        <v>36</v>
      </c>
      <c r="AM870" s="1" t="s">
        <v>80</v>
      </c>
      <c r="AN870" s="1" t="b">
        <v>0</v>
      </c>
      <c r="AO870" s="10" t="s">
        <v>2332</v>
      </c>
      <c r="AP870" s="1">
        <v>0</v>
      </c>
      <c r="AQ870" s="1">
        <v>0</v>
      </c>
      <c r="AR870" s="1">
        <v>0</v>
      </c>
      <c r="AS870" s="1">
        <v>0</v>
      </c>
      <c r="AT870" s="1">
        <v>0</v>
      </c>
      <c r="AU870" s="1">
        <v>0</v>
      </c>
      <c r="AV870" s="1">
        <v>0</v>
      </c>
      <c r="AW870" s="1">
        <v>0</v>
      </c>
      <c r="AX870" s="1">
        <v>0</v>
      </c>
      <c r="AY870" s="1">
        <v>0</v>
      </c>
      <c r="AZ870" s="1">
        <v>0</v>
      </c>
      <c r="BA870" s="1">
        <v>0</v>
      </c>
      <c r="BB870" s="1">
        <v>0</v>
      </c>
      <c r="BC870" s="1">
        <v>0</v>
      </c>
      <c r="BD870" s="1">
        <v>0</v>
      </c>
      <c r="BE870" s="1">
        <v>0</v>
      </c>
      <c r="BF870" s="1">
        <v>0</v>
      </c>
      <c r="BG870" s="1">
        <v>0</v>
      </c>
      <c r="BH870" s="1" t="b">
        <v>1</v>
      </c>
      <c r="BI870" s="1" t="b">
        <v>0</v>
      </c>
      <c r="BJ870" s="1">
        <v>2</v>
      </c>
      <c r="BK870" s="1" t="s">
        <v>78</v>
      </c>
      <c r="BL870" s="1">
        <v>295</v>
      </c>
      <c r="BM870" s="1">
        <v>295</v>
      </c>
      <c r="BN870" s="1">
        <v>0</v>
      </c>
      <c r="BO870" s="1" t="b">
        <v>0</v>
      </c>
    </row>
    <row r="871" spans="1:67" ht="15.75" customHeight="1">
      <c r="A871" s="1">
        <v>869</v>
      </c>
      <c r="B871" s="1">
        <v>283</v>
      </c>
      <c r="C871" s="1">
        <v>213020</v>
      </c>
      <c r="D871" s="1" t="s">
        <v>2325</v>
      </c>
      <c r="E871" s="1" t="s">
        <v>2326</v>
      </c>
      <c r="F871" s="1" t="s">
        <v>2327</v>
      </c>
      <c r="G871" s="1" t="s">
        <v>2274</v>
      </c>
      <c r="H871" s="1" t="s">
        <v>2328</v>
      </c>
      <c r="I871" s="1" t="s">
        <v>538</v>
      </c>
      <c r="J871" s="1" t="s">
        <v>1797</v>
      </c>
      <c r="K871" s="8" t="s">
        <v>2329</v>
      </c>
      <c r="L871" s="1">
        <v>-79.159869</v>
      </c>
      <c r="M871" s="1">
        <v>40.615589</v>
      </c>
      <c r="N871" s="1">
        <v>-79.159869</v>
      </c>
      <c r="O871" s="1">
        <v>40.615589</v>
      </c>
      <c r="P871" s="1">
        <v>12119</v>
      </c>
      <c r="Q871" s="1">
        <v>27309</v>
      </c>
      <c r="R871" s="1">
        <v>32461</v>
      </c>
      <c r="S871" s="1">
        <v>27361</v>
      </c>
      <c r="T871" s="1">
        <v>32513</v>
      </c>
      <c r="U871" s="1">
        <v>15981</v>
      </c>
      <c r="V871" s="1">
        <v>21133</v>
      </c>
      <c r="W871" s="1">
        <v>2</v>
      </c>
      <c r="X871" s="1">
        <v>2</v>
      </c>
      <c r="Y871" s="1">
        <v>2</v>
      </c>
      <c r="Z871" s="1">
        <v>1</v>
      </c>
      <c r="AA871" s="1">
        <v>1</v>
      </c>
      <c r="AB871" s="1">
        <v>92</v>
      </c>
      <c r="AC871" s="1">
        <v>10743</v>
      </c>
      <c r="AD871" s="1" t="s">
        <v>73</v>
      </c>
      <c r="AE871" s="1" t="b">
        <v>0</v>
      </c>
      <c r="AF871" s="1" t="s">
        <v>1611</v>
      </c>
      <c r="AG871" s="1" t="s">
        <v>2330</v>
      </c>
      <c r="AH871" s="1" t="s">
        <v>204</v>
      </c>
      <c r="AI871" s="1" t="s">
        <v>2333</v>
      </c>
      <c r="AJ871" s="1" t="s">
        <v>78</v>
      </c>
      <c r="AK871" s="1" t="s">
        <v>83</v>
      </c>
      <c r="AL871" s="1" t="s">
        <v>36</v>
      </c>
      <c r="AM871" s="1" t="s">
        <v>80</v>
      </c>
      <c r="AN871" s="1" t="b">
        <v>0</v>
      </c>
      <c r="AO871" s="10" t="s">
        <v>2334</v>
      </c>
      <c r="AP871" s="1">
        <v>0</v>
      </c>
      <c r="AQ871" s="1">
        <v>0</v>
      </c>
      <c r="AR871" s="1">
        <v>0</v>
      </c>
      <c r="AS871" s="1">
        <v>0</v>
      </c>
      <c r="AT871" s="1">
        <v>0</v>
      </c>
      <c r="AU871" s="1">
        <v>0</v>
      </c>
      <c r="AV871" s="1">
        <v>0</v>
      </c>
      <c r="AW871" s="1">
        <v>0</v>
      </c>
      <c r="AX871" s="1">
        <v>0</v>
      </c>
      <c r="AY871" s="1">
        <v>0</v>
      </c>
      <c r="AZ871" s="1">
        <v>0</v>
      </c>
      <c r="BA871" s="1">
        <v>0</v>
      </c>
      <c r="BB871" s="1">
        <v>0</v>
      </c>
      <c r="BC871" s="1">
        <v>0</v>
      </c>
      <c r="BD871" s="1">
        <v>0</v>
      </c>
      <c r="BE871" s="1">
        <v>0</v>
      </c>
      <c r="BF871" s="1">
        <v>0</v>
      </c>
      <c r="BG871" s="1">
        <v>0</v>
      </c>
      <c r="BH871" s="1" t="b">
        <v>1</v>
      </c>
      <c r="BI871" s="1" t="b">
        <v>0</v>
      </c>
      <c r="BJ871" s="1">
        <v>2</v>
      </c>
      <c r="BK871" s="1" t="s">
        <v>78</v>
      </c>
      <c r="BL871" s="1">
        <v>295</v>
      </c>
      <c r="BM871" s="1">
        <v>295</v>
      </c>
      <c r="BN871" s="1">
        <v>0</v>
      </c>
      <c r="BO871" s="1" t="b">
        <v>0</v>
      </c>
    </row>
    <row r="872" spans="1:67" ht="15.75" customHeight="1">
      <c r="A872" s="1">
        <v>870</v>
      </c>
      <c r="B872" s="1">
        <v>305</v>
      </c>
      <c r="C872" s="1">
        <v>215099</v>
      </c>
      <c r="D872" s="1" t="s">
        <v>2335</v>
      </c>
      <c r="E872" s="1" t="s">
        <v>2336</v>
      </c>
      <c r="F872" s="1" t="s">
        <v>2315</v>
      </c>
      <c r="G872" s="1" t="s">
        <v>2274</v>
      </c>
      <c r="H872" s="1" t="s">
        <v>2337</v>
      </c>
      <c r="I872" s="1" t="s">
        <v>538</v>
      </c>
      <c r="J872" s="1" t="s">
        <v>1797</v>
      </c>
      <c r="K872" s="8" t="s">
        <v>2338</v>
      </c>
      <c r="L872" s="1">
        <v>-75.192644999999999</v>
      </c>
      <c r="M872" s="1">
        <v>40.022882000000003</v>
      </c>
      <c r="N872" s="1">
        <v>-75.188744999999997</v>
      </c>
      <c r="O872" s="1">
        <v>39.954855000000002</v>
      </c>
      <c r="P872" s="1">
        <v>39280</v>
      </c>
      <c r="Q872" s="1">
        <v>57931</v>
      </c>
      <c r="R872" s="1">
        <v>57931</v>
      </c>
      <c r="S872" s="1">
        <v>58180</v>
      </c>
      <c r="T872" s="1">
        <v>58180</v>
      </c>
      <c r="U872" s="1">
        <v>45176</v>
      </c>
      <c r="V872" s="1">
        <v>45176</v>
      </c>
      <c r="W872" s="1">
        <v>2</v>
      </c>
      <c r="X872" s="1">
        <v>2</v>
      </c>
      <c r="Y872" s="1">
        <v>2</v>
      </c>
      <c r="Z872" s="1">
        <v>2</v>
      </c>
      <c r="AA872" s="1">
        <v>2</v>
      </c>
      <c r="AB872" s="1">
        <v>61</v>
      </c>
      <c r="AC872" s="1">
        <v>2701</v>
      </c>
      <c r="AD872" s="1" t="s">
        <v>123</v>
      </c>
      <c r="AE872" s="1" t="b">
        <v>0</v>
      </c>
      <c r="AF872" s="1" t="s">
        <v>2339</v>
      </c>
      <c r="AG872" s="9" t="s">
        <v>244</v>
      </c>
      <c r="AH872" s="1" t="s">
        <v>90</v>
      </c>
      <c r="AI872" s="1" t="s">
        <v>91</v>
      </c>
      <c r="AJ872" s="1" t="s">
        <v>89</v>
      </c>
      <c r="AK872" s="1" t="s">
        <v>83</v>
      </c>
      <c r="AL872" s="1" t="s">
        <v>36</v>
      </c>
      <c r="AM872" s="1" t="s">
        <v>92</v>
      </c>
      <c r="AN872" s="1" t="b">
        <v>0</v>
      </c>
      <c r="AO872" s="10" t="s">
        <v>2340</v>
      </c>
      <c r="AP872" s="1">
        <v>3</v>
      </c>
      <c r="AQ872" s="1">
        <v>0</v>
      </c>
      <c r="AR872" s="1">
        <v>0</v>
      </c>
      <c r="AS872" s="1">
        <v>0</v>
      </c>
      <c r="AT872" s="1">
        <v>0</v>
      </c>
      <c r="AU872" s="1">
        <v>0</v>
      </c>
      <c r="AV872" s="1">
        <v>0</v>
      </c>
      <c r="AW872" s="1">
        <v>0</v>
      </c>
      <c r="AX872" s="1">
        <v>1</v>
      </c>
      <c r="AY872" s="1">
        <v>0</v>
      </c>
      <c r="AZ872" s="1">
        <v>1</v>
      </c>
      <c r="BA872" s="1">
        <v>0</v>
      </c>
      <c r="BB872" s="1">
        <v>0</v>
      </c>
      <c r="BC872" s="1">
        <v>0</v>
      </c>
      <c r="BD872" s="1">
        <v>0</v>
      </c>
      <c r="BE872" s="1">
        <v>0</v>
      </c>
      <c r="BF872" s="1">
        <v>1</v>
      </c>
      <c r="BG872" s="1">
        <v>0</v>
      </c>
      <c r="BH872" s="1" t="b">
        <v>1</v>
      </c>
      <c r="BI872" s="1" t="b">
        <v>0</v>
      </c>
      <c r="BJ872" s="1">
        <v>13</v>
      </c>
      <c r="BK872" s="1" t="s">
        <v>89</v>
      </c>
      <c r="BL872" s="1">
        <v>295</v>
      </c>
      <c r="BM872" s="1">
        <v>295</v>
      </c>
      <c r="BN872" s="1">
        <v>0</v>
      </c>
      <c r="BO872" s="1" t="b">
        <v>0</v>
      </c>
    </row>
    <row r="873" spans="1:67" ht="15.75" customHeight="1">
      <c r="A873" s="1">
        <v>871</v>
      </c>
      <c r="B873" s="1">
        <v>306</v>
      </c>
      <c r="C873" s="1">
        <v>215099</v>
      </c>
      <c r="D873" s="1" t="s">
        <v>2335</v>
      </c>
      <c r="E873" s="1" t="s">
        <v>2336</v>
      </c>
      <c r="F873" s="1" t="s">
        <v>2315</v>
      </c>
      <c r="G873" s="1" t="s">
        <v>2274</v>
      </c>
      <c r="H873" s="1" t="s">
        <v>2337</v>
      </c>
      <c r="I873" s="1" t="s">
        <v>538</v>
      </c>
      <c r="J873" s="1" t="s">
        <v>1797</v>
      </c>
      <c r="K873" s="8" t="s">
        <v>2338</v>
      </c>
      <c r="L873" s="1">
        <v>-75.192644999999999</v>
      </c>
      <c r="M873" s="1">
        <v>40.022882000000003</v>
      </c>
      <c r="N873" s="1">
        <v>-75.188744999999997</v>
      </c>
      <c r="O873" s="1">
        <v>39.954855000000002</v>
      </c>
      <c r="P873" s="1">
        <v>39280</v>
      </c>
      <c r="Q873" s="1">
        <v>57931</v>
      </c>
      <c r="R873" s="1">
        <v>57931</v>
      </c>
      <c r="S873" s="1">
        <v>58180</v>
      </c>
      <c r="T873" s="1">
        <v>58180</v>
      </c>
      <c r="U873" s="1">
        <v>45176</v>
      </c>
      <c r="V873" s="1">
        <v>45176</v>
      </c>
      <c r="W873" s="1">
        <v>2</v>
      </c>
      <c r="X873" s="1">
        <v>2</v>
      </c>
      <c r="Y873" s="1">
        <v>2</v>
      </c>
      <c r="Z873" s="1">
        <v>2</v>
      </c>
      <c r="AA873" s="1">
        <v>2</v>
      </c>
      <c r="AB873" s="1">
        <v>61</v>
      </c>
      <c r="AC873" s="1">
        <v>2701</v>
      </c>
      <c r="AD873" s="1" t="s">
        <v>123</v>
      </c>
      <c r="AE873" s="1" t="b">
        <v>0</v>
      </c>
      <c r="AF873" s="1" t="s">
        <v>2339</v>
      </c>
      <c r="AG873" s="9" t="s">
        <v>244</v>
      </c>
      <c r="AH873" s="1" t="s">
        <v>90</v>
      </c>
      <c r="AI873" s="1" t="s">
        <v>2341</v>
      </c>
      <c r="AJ873" s="1" t="s">
        <v>94</v>
      </c>
      <c r="AK873" s="1" t="s">
        <v>83</v>
      </c>
      <c r="AL873" s="1" t="s">
        <v>36</v>
      </c>
      <c r="AM873" s="1" t="s">
        <v>96</v>
      </c>
      <c r="AN873" s="1" t="b">
        <v>0</v>
      </c>
      <c r="AO873" s="10" t="s">
        <v>2342</v>
      </c>
      <c r="AP873" s="1">
        <v>1</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1</v>
      </c>
      <c r="BH873" s="1" t="b">
        <v>1</v>
      </c>
      <c r="BI873" s="1" t="b">
        <v>0</v>
      </c>
      <c r="BJ873" s="1">
        <v>13</v>
      </c>
      <c r="BK873" s="1" t="s">
        <v>94</v>
      </c>
      <c r="BL873" s="1">
        <v>295</v>
      </c>
      <c r="BM873" s="1">
        <v>295</v>
      </c>
      <c r="BN873" s="1">
        <v>0</v>
      </c>
      <c r="BO873" s="1" t="b">
        <v>0</v>
      </c>
    </row>
    <row r="874" spans="1:67" ht="15.75" customHeight="1">
      <c r="A874" s="1">
        <v>872</v>
      </c>
      <c r="B874" s="1">
        <v>307</v>
      </c>
      <c r="C874" s="1">
        <v>215099</v>
      </c>
      <c r="D874" s="1" t="s">
        <v>2335</v>
      </c>
      <c r="E874" s="1" t="s">
        <v>2336</v>
      </c>
      <c r="F874" s="1" t="s">
        <v>2315</v>
      </c>
      <c r="G874" s="1" t="s">
        <v>2274</v>
      </c>
      <c r="H874" s="1" t="s">
        <v>2337</v>
      </c>
      <c r="I874" s="1" t="s">
        <v>538</v>
      </c>
      <c r="J874" s="1" t="s">
        <v>1797</v>
      </c>
      <c r="K874" s="8" t="s">
        <v>2338</v>
      </c>
      <c r="L874" s="1">
        <v>-75.192644999999999</v>
      </c>
      <c r="M874" s="1">
        <v>40.022882000000003</v>
      </c>
      <c r="N874" s="1">
        <v>-75.188744999999997</v>
      </c>
      <c r="O874" s="1">
        <v>39.954855000000002</v>
      </c>
      <c r="P874" s="1">
        <v>39280</v>
      </c>
      <c r="Q874" s="1">
        <v>57931</v>
      </c>
      <c r="R874" s="1">
        <v>57931</v>
      </c>
      <c r="S874" s="1">
        <v>58180</v>
      </c>
      <c r="T874" s="1">
        <v>58180</v>
      </c>
      <c r="U874" s="1">
        <v>45176</v>
      </c>
      <c r="V874" s="1">
        <v>45176</v>
      </c>
      <c r="W874" s="1">
        <v>2</v>
      </c>
      <c r="X874" s="1">
        <v>2</v>
      </c>
      <c r="Y874" s="1">
        <v>2</v>
      </c>
      <c r="Z874" s="1">
        <v>2</v>
      </c>
      <c r="AA874" s="1">
        <v>2</v>
      </c>
      <c r="AB874" s="1">
        <v>61</v>
      </c>
      <c r="AC874" s="1">
        <v>2701</v>
      </c>
      <c r="AD874" s="1" t="s">
        <v>123</v>
      </c>
      <c r="AE874" s="1" t="b">
        <v>0</v>
      </c>
      <c r="AF874" s="1" t="s">
        <v>2339</v>
      </c>
      <c r="AG874" s="9" t="s">
        <v>244</v>
      </c>
      <c r="AH874" s="1" t="s">
        <v>90</v>
      </c>
      <c r="AI874" s="1" t="s">
        <v>150</v>
      </c>
      <c r="AJ874" s="1" t="s">
        <v>89</v>
      </c>
      <c r="AK874" s="1" t="s">
        <v>83</v>
      </c>
      <c r="AL874" s="1" t="s">
        <v>110</v>
      </c>
      <c r="AM874" s="1" t="s">
        <v>100</v>
      </c>
      <c r="AN874" s="1" t="b">
        <v>0</v>
      </c>
      <c r="AO874" s="10" t="s">
        <v>2343</v>
      </c>
      <c r="AP874" s="1">
        <v>1</v>
      </c>
      <c r="AQ874" s="1">
        <v>0</v>
      </c>
      <c r="AR874" s="1">
        <v>0</v>
      </c>
      <c r="AS874" s="1">
        <v>0</v>
      </c>
      <c r="AT874" s="1">
        <v>0</v>
      </c>
      <c r="AU874" s="1">
        <v>0</v>
      </c>
      <c r="AV874" s="1">
        <v>0</v>
      </c>
      <c r="AW874" s="1">
        <v>0</v>
      </c>
      <c r="AX874" s="1">
        <v>0</v>
      </c>
      <c r="AY874" s="1">
        <v>0</v>
      </c>
      <c r="AZ874" s="1">
        <v>1</v>
      </c>
      <c r="BA874" s="1">
        <v>0</v>
      </c>
      <c r="BB874" s="1">
        <v>0</v>
      </c>
      <c r="BC874" s="1">
        <v>0</v>
      </c>
      <c r="BD874" s="1">
        <v>0</v>
      </c>
      <c r="BE874" s="1">
        <v>0</v>
      </c>
      <c r="BF874" s="1">
        <v>0</v>
      </c>
      <c r="BG874" s="1">
        <v>0</v>
      </c>
      <c r="BH874" s="1" t="b">
        <v>0</v>
      </c>
      <c r="BI874" s="1" t="b">
        <v>0</v>
      </c>
      <c r="BJ874" s="1">
        <v>13</v>
      </c>
      <c r="BK874" s="1" t="s">
        <v>89</v>
      </c>
      <c r="BL874" s="1">
        <v>295</v>
      </c>
      <c r="BM874" s="1">
        <v>295</v>
      </c>
      <c r="BN874" s="1">
        <v>0</v>
      </c>
      <c r="BO874" s="1" t="b">
        <v>0</v>
      </c>
    </row>
    <row r="875" spans="1:67" ht="15.75" customHeight="1">
      <c r="A875" s="1">
        <v>873</v>
      </c>
      <c r="B875" s="1">
        <v>308</v>
      </c>
      <c r="C875" s="1">
        <v>215099</v>
      </c>
      <c r="D875" s="1" t="s">
        <v>2335</v>
      </c>
      <c r="E875" s="1" t="s">
        <v>2336</v>
      </c>
      <c r="F875" s="1" t="s">
        <v>2315</v>
      </c>
      <c r="G875" s="1" t="s">
        <v>2274</v>
      </c>
      <c r="H875" s="1" t="s">
        <v>2337</v>
      </c>
      <c r="I875" s="1" t="s">
        <v>538</v>
      </c>
      <c r="J875" s="1" t="s">
        <v>1797</v>
      </c>
      <c r="K875" s="8" t="s">
        <v>2338</v>
      </c>
      <c r="L875" s="1">
        <v>-75.192644999999999</v>
      </c>
      <c r="M875" s="1">
        <v>40.022882000000003</v>
      </c>
      <c r="N875" s="1">
        <v>-75.188744999999997</v>
      </c>
      <c r="O875" s="1">
        <v>39.954855000000002</v>
      </c>
      <c r="P875" s="1">
        <v>39280</v>
      </c>
      <c r="Q875" s="1">
        <v>57931</v>
      </c>
      <c r="R875" s="1">
        <v>57931</v>
      </c>
      <c r="S875" s="1">
        <v>58180</v>
      </c>
      <c r="T875" s="1">
        <v>58180</v>
      </c>
      <c r="U875" s="1">
        <v>45176</v>
      </c>
      <c r="V875" s="1">
        <v>45176</v>
      </c>
      <c r="W875" s="1">
        <v>2</v>
      </c>
      <c r="X875" s="1">
        <v>2</v>
      </c>
      <c r="Y875" s="1">
        <v>2</v>
      </c>
      <c r="Z875" s="1">
        <v>2</v>
      </c>
      <c r="AA875" s="1">
        <v>2</v>
      </c>
      <c r="AB875" s="1">
        <v>61</v>
      </c>
      <c r="AC875" s="1">
        <v>2701</v>
      </c>
      <c r="AD875" s="1" t="s">
        <v>123</v>
      </c>
      <c r="AE875" s="1" t="b">
        <v>0</v>
      </c>
      <c r="AF875" s="1" t="s">
        <v>2339</v>
      </c>
      <c r="AG875" s="9" t="s">
        <v>244</v>
      </c>
      <c r="AH875" s="1" t="s">
        <v>90</v>
      </c>
      <c r="AI875" s="1" t="s">
        <v>299</v>
      </c>
      <c r="AJ875" s="1" t="s">
        <v>135</v>
      </c>
      <c r="AK875" s="1" t="s">
        <v>83</v>
      </c>
      <c r="AL875" s="1" t="s">
        <v>36</v>
      </c>
      <c r="AM875" s="1" t="s">
        <v>296</v>
      </c>
      <c r="AN875" s="1" t="b">
        <v>0</v>
      </c>
      <c r="AO875" s="10" t="s">
        <v>2344</v>
      </c>
      <c r="AP875" s="1">
        <v>0</v>
      </c>
      <c r="AQ875" s="1">
        <v>0</v>
      </c>
      <c r="AR875" s="1">
        <v>2</v>
      </c>
      <c r="AS875" s="1">
        <v>0</v>
      </c>
      <c r="AT875" s="1">
        <v>0</v>
      </c>
      <c r="AU875" s="1">
        <v>0</v>
      </c>
      <c r="AV875" s="1">
        <v>0</v>
      </c>
      <c r="AW875" s="1">
        <v>0</v>
      </c>
      <c r="AX875" s="1">
        <v>0</v>
      </c>
      <c r="AY875" s="1">
        <v>0</v>
      </c>
      <c r="AZ875" s="1">
        <v>0</v>
      </c>
      <c r="BA875" s="1">
        <v>0</v>
      </c>
      <c r="BB875" s="1">
        <v>0</v>
      </c>
      <c r="BC875" s="1">
        <v>1</v>
      </c>
      <c r="BD875" s="1">
        <v>0</v>
      </c>
      <c r="BE875" s="1">
        <v>0</v>
      </c>
      <c r="BF875" s="1">
        <v>1</v>
      </c>
      <c r="BG875" s="1">
        <v>0</v>
      </c>
      <c r="BH875" s="1" t="b">
        <v>1</v>
      </c>
      <c r="BI875" s="1" t="b">
        <v>0</v>
      </c>
      <c r="BJ875" s="1">
        <v>13</v>
      </c>
      <c r="BK875" s="1" t="s">
        <v>117</v>
      </c>
      <c r="BL875" s="1">
        <v>295</v>
      </c>
      <c r="BM875" s="1">
        <v>295</v>
      </c>
      <c r="BN875" s="1">
        <v>2</v>
      </c>
      <c r="BO875" s="1" t="b">
        <v>1</v>
      </c>
    </row>
    <row r="876" spans="1:67" ht="15.75" customHeight="1">
      <c r="A876" s="1">
        <v>874</v>
      </c>
      <c r="B876" s="1">
        <v>309</v>
      </c>
      <c r="C876" s="1">
        <v>215099</v>
      </c>
      <c r="D876" s="1" t="s">
        <v>2335</v>
      </c>
      <c r="E876" s="1" t="s">
        <v>2336</v>
      </c>
      <c r="F876" s="1" t="s">
        <v>2315</v>
      </c>
      <c r="G876" s="1" t="s">
        <v>2274</v>
      </c>
      <c r="H876" s="1" t="s">
        <v>2337</v>
      </c>
      <c r="I876" s="1" t="s">
        <v>538</v>
      </c>
      <c r="J876" s="1" t="s">
        <v>1797</v>
      </c>
      <c r="K876" s="8" t="s">
        <v>2338</v>
      </c>
      <c r="L876" s="1">
        <v>-75.192644999999999</v>
      </c>
      <c r="M876" s="1">
        <v>40.022882000000003</v>
      </c>
      <c r="N876" s="1">
        <v>-75.188744999999997</v>
      </c>
      <c r="O876" s="1">
        <v>39.954855000000002</v>
      </c>
      <c r="P876" s="1">
        <v>39280</v>
      </c>
      <c r="Q876" s="1">
        <v>57931</v>
      </c>
      <c r="R876" s="1">
        <v>57931</v>
      </c>
      <c r="S876" s="1">
        <v>58180</v>
      </c>
      <c r="T876" s="1">
        <v>58180</v>
      </c>
      <c r="U876" s="1">
        <v>45176</v>
      </c>
      <c r="V876" s="1">
        <v>45176</v>
      </c>
      <c r="W876" s="1">
        <v>2</v>
      </c>
      <c r="X876" s="1">
        <v>2</v>
      </c>
      <c r="Y876" s="1">
        <v>2</v>
      </c>
      <c r="Z876" s="1">
        <v>2</v>
      </c>
      <c r="AA876" s="1">
        <v>2</v>
      </c>
      <c r="AB876" s="1">
        <v>61</v>
      </c>
      <c r="AC876" s="1">
        <v>2701</v>
      </c>
      <c r="AD876" s="1" t="s">
        <v>123</v>
      </c>
      <c r="AE876" s="1" t="b">
        <v>0</v>
      </c>
      <c r="AF876" s="1" t="s">
        <v>2339</v>
      </c>
      <c r="AG876" s="9" t="s">
        <v>244</v>
      </c>
      <c r="AH876" s="1" t="s">
        <v>90</v>
      </c>
      <c r="AI876" s="1" t="s">
        <v>162</v>
      </c>
      <c r="AJ876" s="1" t="s">
        <v>109</v>
      </c>
      <c r="AK876" s="1" t="s">
        <v>83</v>
      </c>
      <c r="AL876" s="1" t="s">
        <v>36</v>
      </c>
      <c r="AM876" s="1" t="s">
        <v>144</v>
      </c>
      <c r="AN876" s="1" t="b">
        <v>0</v>
      </c>
      <c r="AO876" s="10" t="s">
        <v>2345</v>
      </c>
      <c r="AP876" s="1">
        <v>2</v>
      </c>
      <c r="AQ876" s="1">
        <v>0</v>
      </c>
      <c r="AR876" s="1">
        <v>0</v>
      </c>
      <c r="AS876" s="1">
        <v>0</v>
      </c>
      <c r="AT876" s="1">
        <v>0</v>
      </c>
      <c r="AU876" s="1">
        <v>0</v>
      </c>
      <c r="AV876" s="1">
        <v>0</v>
      </c>
      <c r="AW876" s="1">
        <v>0</v>
      </c>
      <c r="AX876" s="1">
        <v>0</v>
      </c>
      <c r="AY876" s="1">
        <v>0</v>
      </c>
      <c r="AZ876" s="1">
        <v>0</v>
      </c>
      <c r="BA876" s="1">
        <v>0</v>
      </c>
      <c r="BB876" s="1">
        <v>0</v>
      </c>
      <c r="BC876" s="1">
        <v>1</v>
      </c>
      <c r="BD876" s="1">
        <v>1</v>
      </c>
      <c r="BE876" s="1">
        <v>0</v>
      </c>
      <c r="BF876" s="1">
        <v>0</v>
      </c>
      <c r="BG876" s="1">
        <v>0</v>
      </c>
      <c r="BH876" s="1" t="b">
        <v>1</v>
      </c>
      <c r="BI876" s="1" t="b">
        <v>0</v>
      </c>
      <c r="BJ876" s="1">
        <v>13</v>
      </c>
      <c r="BK876" s="1" t="s">
        <v>109</v>
      </c>
      <c r="BL876" s="1">
        <v>295</v>
      </c>
      <c r="BM876" s="1">
        <v>295</v>
      </c>
      <c r="BN876" s="1">
        <v>0</v>
      </c>
      <c r="BO876" s="1" t="b">
        <v>0</v>
      </c>
    </row>
    <row r="877" spans="1:67" ht="15.75" customHeight="1">
      <c r="A877" s="1">
        <v>875</v>
      </c>
      <c r="B877" s="1">
        <v>310</v>
      </c>
      <c r="C877" s="1">
        <v>215099</v>
      </c>
      <c r="D877" s="1" t="s">
        <v>2335</v>
      </c>
      <c r="E877" s="1" t="s">
        <v>2336</v>
      </c>
      <c r="F877" s="1" t="s">
        <v>2315</v>
      </c>
      <c r="G877" s="1" t="s">
        <v>2274</v>
      </c>
      <c r="H877" s="1" t="s">
        <v>2337</v>
      </c>
      <c r="I877" s="1" t="s">
        <v>538</v>
      </c>
      <c r="J877" s="1" t="s">
        <v>1797</v>
      </c>
      <c r="K877" s="8" t="s">
        <v>2338</v>
      </c>
      <c r="L877" s="1">
        <v>-75.192644999999999</v>
      </c>
      <c r="M877" s="1">
        <v>40.022882000000003</v>
      </c>
      <c r="N877" s="1">
        <v>-75.188744999999997</v>
      </c>
      <c r="O877" s="1">
        <v>39.954855000000002</v>
      </c>
      <c r="P877" s="1">
        <v>39280</v>
      </c>
      <c r="Q877" s="1">
        <v>57931</v>
      </c>
      <c r="R877" s="1">
        <v>57931</v>
      </c>
      <c r="S877" s="1">
        <v>58180</v>
      </c>
      <c r="T877" s="1">
        <v>58180</v>
      </c>
      <c r="U877" s="1">
        <v>45176</v>
      </c>
      <c r="V877" s="1">
        <v>45176</v>
      </c>
      <c r="W877" s="1">
        <v>2</v>
      </c>
      <c r="X877" s="1">
        <v>2</v>
      </c>
      <c r="Y877" s="1">
        <v>2</v>
      </c>
      <c r="Z877" s="1">
        <v>2</v>
      </c>
      <c r="AA877" s="1">
        <v>2</v>
      </c>
      <c r="AB877" s="1">
        <v>61</v>
      </c>
      <c r="AC877" s="1">
        <v>2701</v>
      </c>
      <c r="AD877" s="1" t="s">
        <v>123</v>
      </c>
      <c r="AE877" s="1" t="b">
        <v>0</v>
      </c>
      <c r="AF877" s="1" t="s">
        <v>2339</v>
      </c>
      <c r="AG877" s="9" t="s">
        <v>244</v>
      </c>
      <c r="AH877" s="1" t="s">
        <v>90</v>
      </c>
      <c r="AI877" s="1" t="s">
        <v>172</v>
      </c>
      <c r="AJ877" s="1" t="s">
        <v>89</v>
      </c>
      <c r="AK877" s="1" t="s">
        <v>79</v>
      </c>
      <c r="AL877" s="1" t="s">
        <v>36</v>
      </c>
      <c r="AM877" s="1" t="s">
        <v>92</v>
      </c>
      <c r="AN877" s="1" t="b">
        <v>0</v>
      </c>
      <c r="AO877" s="10" t="s">
        <v>2346</v>
      </c>
      <c r="AP877" s="1">
        <v>1</v>
      </c>
      <c r="AQ877" s="1">
        <v>0</v>
      </c>
      <c r="AR877" s="1">
        <v>0</v>
      </c>
      <c r="AS877" s="1">
        <v>0</v>
      </c>
      <c r="AT877" s="1">
        <v>0</v>
      </c>
      <c r="AU877" s="1">
        <v>0</v>
      </c>
      <c r="AV877" s="1">
        <v>0</v>
      </c>
      <c r="AW877" s="1">
        <v>0</v>
      </c>
      <c r="AX877" s="1">
        <v>1</v>
      </c>
      <c r="AY877" s="1">
        <v>0</v>
      </c>
      <c r="AZ877" s="1">
        <v>0</v>
      </c>
      <c r="BA877" s="1">
        <v>0</v>
      </c>
      <c r="BB877" s="1">
        <v>0</v>
      </c>
      <c r="BC877" s="1">
        <v>0</v>
      </c>
      <c r="BD877" s="1">
        <v>0</v>
      </c>
      <c r="BE877" s="1">
        <v>0</v>
      </c>
      <c r="BF877" s="1">
        <v>0</v>
      </c>
      <c r="BG877" s="1">
        <v>0</v>
      </c>
      <c r="BH877" s="1" t="b">
        <v>1</v>
      </c>
      <c r="BI877" s="1" t="b">
        <v>0</v>
      </c>
      <c r="BJ877" s="1">
        <v>13</v>
      </c>
      <c r="BK877" s="1" t="s">
        <v>89</v>
      </c>
      <c r="BL877" s="1">
        <v>295</v>
      </c>
      <c r="BM877" s="1">
        <v>295</v>
      </c>
      <c r="BN877" s="1">
        <v>0</v>
      </c>
      <c r="BO877" s="1" t="b">
        <v>0</v>
      </c>
    </row>
    <row r="878" spans="1:67" ht="15.75" customHeight="1">
      <c r="A878" s="1">
        <v>876</v>
      </c>
      <c r="B878" s="1">
        <v>311</v>
      </c>
      <c r="C878" s="1">
        <v>215099</v>
      </c>
      <c r="D878" s="1" t="s">
        <v>2335</v>
      </c>
      <c r="E878" s="1" t="s">
        <v>2336</v>
      </c>
      <c r="F878" s="1" t="s">
        <v>2315</v>
      </c>
      <c r="G878" s="1" t="s">
        <v>2274</v>
      </c>
      <c r="H878" s="1" t="s">
        <v>2337</v>
      </c>
      <c r="I878" s="1" t="s">
        <v>538</v>
      </c>
      <c r="J878" s="1" t="s">
        <v>1797</v>
      </c>
      <c r="K878" s="8" t="s">
        <v>2338</v>
      </c>
      <c r="L878" s="1">
        <v>-75.192644999999999</v>
      </c>
      <c r="M878" s="1">
        <v>40.022882000000003</v>
      </c>
      <c r="N878" s="1">
        <v>-75.188744999999997</v>
      </c>
      <c r="O878" s="1">
        <v>39.954855000000002</v>
      </c>
      <c r="P878" s="1">
        <v>39280</v>
      </c>
      <c r="Q878" s="1">
        <v>57931</v>
      </c>
      <c r="R878" s="1">
        <v>57931</v>
      </c>
      <c r="S878" s="1">
        <v>58180</v>
      </c>
      <c r="T878" s="1">
        <v>58180</v>
      </c>
      <c r="U878" s="1">
        <v>45176</v>
      </c>
      <c r="V878" s="1">
        <v>45176</v>
      </c>
      <c r="W878" s="1">
        <v>2</v>
      </c>
      <c r="X878" s="1">
        <v>2</v>
      </c>
      <c r="Y878" s="1">
        <v>2</v>
      </c>
      <c r="Z878" s="1">
        <v>2</v>
      </c>
      <c r="AA878" s="1">
        <v>2</v>
      </c>
      <c r="AB878" s="1">
        <v>61</v>
      </c>
      <c r="AC878" s="1">
        <v>2701</v>
      </c>
      <c r="AD878" s="1" t="s">
        <v>123</v>
      </c>
      <c r="AE878" s="1" t="b">
        <v>0</v>
      </c>
      <c r="AF878" s="1" t="s">
        <v>2339</v>
      </c>
      <c r="AG878" s="9" t="s">
        <v>244</v>
      </c>
      <c r="AH878" s="1" t="s">
        <v>90</v>
      </c>
      <c r="AI878" s="1" t="s">
        <v>236</v>
      </c>
      <c r="AJ878" s="1" t="s">
        <v>89</v>
      </c>
      <c r="AK878" s="1" t="s">
        <v>79</v>
      </c>
      <c r="AL878" s="1" t="s">
        <v>99</v>
      </c>
      <c r="AM878" s="1" t="s">
        <v>100</v>
      </c>
      <c r="AN878" s="1" t="b">
        <v>0</v>
      </c>
      <c r="AO878" s="10" t="s">
        <v>2347</v>
      </c>
      <c r="AP878" s="1">
        <v>0</v>
      </c>
      <c r="AQ878" s="1">
        <v>0</v>
      </c>
      <c r="AR878" s="1">
        <v>0</v>
      </c>
      <c r="AS878" s="1">
        <v>0</v>
      </c>
      <c r="AT878" s="1">
        <v>0</v>
      </c>
      <c r="AU878" s="1">
        <v>0</v>
      </c>
      <c r="AV878" s="1">
        <v>0</v>
      </c>
      <c r="AW878" s="1">
        <v>0</v>
      </c>
      <c r="AX878" s="1">
        <v>0</v>
      </c>
      <c r="AY878" s="1">
        <v>0</v>
      </c>
      <c r="AZ878" s="1">
        <v>0</v>
      </c>
      <c r="BA878" s="1">
        <v>0</v>
      </c>
      <c r="BB878" s="1">
        <v>0</v>
      </c>
      <c r="BC878" s="1">
        <v>0</v>
      </c>
      <c r="BD878" s="1">
        <v>0</v>
      </c>
      <c r="BE878" s="1">
        <v>0</v>
      </c>
      <c r="BF878" s="1">
        <v>0</v>
      </c>
      <c r="BG878" s="1">
        <v>0</v>
      </c>
      <c r="BH878" s="1" t="b">
        <v>0</v>
      </c>
      <c r="BI878" s="1" t="b">
        <v>0</v>
      </c>
      <c r="BJ878" s="1">
        <v>13</v>
      </c>
      <c r="BK878" s="1" t="s">
        <v>89</v>
      </c>
      <c r="BL878" s="1">
        <v>295</v>
      </c>
      <c r="BM878" s="1">
        <v>295</v>
      </c>
      <c r="BN878" s="1">
        <v>0</v>
      </c>
      <c r="BO878" s="1" t="b">
        <v>0</v>
      </c>
    </row>
    <row r="879" spans="1:67" ht="15.75" customHeight="1">
      <c r="A879" s="1">
        <v>877</v>
      </c>
      <c r="B879" s="1">
        <v>312</v>
      </c>
      <c r="C879" s="1">
        <v>215099</v>
      </c>
      <c r="D879" s="1" t="s">
        <v>2335</v>
      </c>
      <c r="E879" s="1" t="s">
        <v>2336</v>
      </c>
      <c r="F879" s="1" t="s">
        <v>2315</v>
      </c>
      <c r="G879" s="1" t="s">
        <v>2274</v>
      </c>
      <c r="H879" s="1" t="s">
        <v>2337</v>
      </c>
      <c r="I879" s="1" t="s">
        <v>538</v>
      </c>
      <c r="J879" s="1" t="s">
        <v>1797</v>
      </c>
      <c r="K879" s="8" t="s">
        <v>2338</v>
      </c>
      <c r="L879" s="1">
        <v>-75.192644999999999</v>
      </c>
      <c r="M879" s="1">
        <v>40.022882000000003</v>
      </c>
      <c r="N879" s="1">
        <v>-75.188744999999997</v>
      </c>
      <c r="O879" s="1">
        <v>39.954855000000002</v>
      </c>
      <c r="P879" s="1">
        <v>39280</v>
      </c>
      <c r="Q879" s="1">
        <v>57931</v>
      </c>
      <c r="R879" s="1">
        <v>57931</v>
      </c>
      <c r="S879" s="1">
        <v>58180</v>
      </c>
      <c r="T879" s="1">
        <v>58180</v>
      </c>
      <c r="U879" s="1">
        <v>45176</v>
      </c>
      <c r="V879" s="1">
        <v>45176</v>
      </c>
      <c r="W879" s="1">
        <v>2</v>
      </c>
      <c r="X879" s="1">
        <v>2</v>
      </c>
      <c r="Y879" s="1">
        <v>2</v>
      </c>
      <c r="Z879" s="1">
        <v>2</v>
      </c>
      <c r="AA879" s="1">
        <v>2</v>
      </c>
      <c r="AB879" s="1">
        <v>61</v>
      </c>
      <c r="AC879" s="1">
        <v>2701</v>
      </c>
      <c r="AD879" s="1" t="s">
        <v>123</v>
      </c>
      <c r="AE879" s="1" t="b">
        <v>0</v>
      </c>
      <c r="AF879" s="1" t="s">
        <v>2339</v>
      </c>
      <c r="AG879" s="9" t="s">
        <v>244</v>
      </c>
      <c r="AH879" s="1" t="s">
        <v>90</v>
      </c>
      <c r="AI879" s="1" t="s">
        <v>1309</v>
      </c>
      <c r="AJ879" s="1" t="s">
        <v>135</v>
      </c>
      <c r="AK879" s="1" t="s">
        <v>79</v>
      </c>
      <c r="AL879" s="1" t="s">
        <v>36</v>
      </c>
      <c r="AM879" s="1" t="s">
        <v>100</v>
      </c>
      <c r="AN879" s="1" t="b">
        <v>1</v>
      </c>
      <c r="AO879" s="10" t="s">
        <v>2348</v>
      </c>
      <c r="AP879" s="1">
        <v>0</v>
      </c>
      <c r="AQ879" s="1">
        <v>0</v>
      </c>
      <c r="AR879" s="1">
        <v>2</v>
      </c>
      <c r="AS879" s="1">
        <v>0</v>
      </c>
      <c r="AT879" s="1">
        <v>0</v>
      </c>
      <c r="AU879" s="1">
        <v>0</v>
      </c>
      <c r="AV879" s="1">
        <v>0</v>
      </c>
      <c r="AW879" s="1">
        <v>0</v>
      </c>
      <c r="AX879" s="1">
        <v>0</v>
      </c>
      <c r="AY879" s="1">
        <v>0</v>
      </c>
      <c r="AZ879" s="1">
        <v>0</v>
      </c>
      <c r="BA879" s="1">
        <v>0</v>
      </c>
      <c r="BB879" s="1">
        <v>0</v>
      </c>
      <c r="BC879" s="1">
        <v>1</v>
      </c>
      <c r="BD879" s="1">
        <v>0</v>
      </c>
      <c r="BE879" s="1">
        <v>0</v>
      </c>
      <c r="BF879" s="1">
        <v>1</v>
      </c>
      <c r="BG879" s="1">
        <v>0</v>
      </c>
      <c r="BH879" s="1" t="b">
        <v>0</v>
      </c>
      <c r="BI879" s="1" t="b">
        <v>0</v>
      </c>
      <c r="BJ879" s="1">
        <v>13</v>
      </c>
      <c r="BK879" s="1" t="s">
        <v>117</v>
      </c>
      <c r="BL879" s="1">
        <v>295</v>
      </c>
      <c r="BM879" s="1">
        <v>295</v>
      </c>
      <c r="BN879" s="1">
        <v>2</v>
      </c>
      <c r="BO879" s="1" t="b">
        <v>1</v>
      </c>
    </row>
    <row r="880" spans="1:67" ht="15.75" customHeight="1">
      <c r="A880" s="1">
        <v>878</v>
      </c>
      <c r="B880" s="1">
        <v>313</v>
      </c>
      <c r="C880" s="1">
        <v>215099</v>
      </c>
      <c r="D880" s="1" t="s">
        <v>2335</v>
      </c>
      <c r="E880" s="1" t="s">
        <v>2336</v>
      </c>
      <c r="F880" s="1" t="s">
        <v>2315</v>
      </c>
      <c r="G880" s="1" t="s">
        <v>2274</v>
      </c>
      <c r="H880" s="1" t="s">
        <v>2337</v>
      </c>
      <c r="I880" s="1" t="s">
        <v>538</v>
      </c>
      <c r="J880" s="1" t="s">
        <v>1797</v>
      </c>
      <c r="K880" s="8" t="s">
        <v>2338</v>
      </c>
      <c r="L880" s="1">
        <v>-75.192644999999999</v>
      </c>
      <c r="M880" s="1">
        <v>40.022882000000003</v>
      </c>
      <c r="N880" s="1">
        <v>-75.188744999999997</v>
      </c>
      <c r="O880" s="1">
        <v>39.954855000000002</v>
      </c>
      <c r="P880" s="1">
        <v>39280</v>
      </c>
      <c r="Q880" s="1">
        <v>57931</v>
      </c>
      <c r="R880" s="1">
        <v>57931</v>
      </c>
      <c r="S880" s="1">
        <v>58180</v>
      </c>
      <c r="T880" s="1">
        <v>58180</v>
      </c>
      <c r="U880" s="1">
        <v>45176</v>
      </c>
      <c r="V880" s="1">
        <v>45176</v>
      </c>
      <c r="W880" s="1">
        <v>2</v>
      </c>
      <c r="X880" s="1">
        <v>2</v>
      </c>
      <c r="Y880" s="1">
        <v>2</v>
      </c>
      <c r="Z880" s="1">
        <v>2</v>
      </c>
      <c r="AA880" s="1">
        <v>2</v>
      </c>
      <c r="AB880" s="1">
        <v>61</v>
      </c>
      <c r="AC880" s="1">
        <v>2701</v>
      </c>
      <c r="AD880" s="1" t="s">
        <v>123</v>
      </c>
      <c r="AE880" s="1" t="b">
        <v>0</v>
      </c>
      <c r="AF880" s="1" t="s">
        <v>2339</v>
      </c>
      <c r="AG880" s="9" t="s">
        <v>244</v>
      </c>
      <c r="AH880" s="1" t="s">
        <v>90</v>
      </c>
      <c r="AI880" s="1" t="s">
        <v>2349</v>
      </c>
      <c r="AJ880" s="1" t="s">
        <v>135</v>
      </c>
      <c r="AK880" s="1" t="s">
        <v>79</v>
      </c>
      <c r="AL880" s="1" t="s">
        <v>99</v>
      </c>
      <c r="AM880" s="1" t="s">
        <v>100</v>
      </c>
      <c r="AN880" s="1" t="b">
        <v>1</v>
      </c>
      <c r="AO880" s="10" t="s">
        <v>2350</v>
      </c>
      <c r="AP880" s="1">
        <v>0</v>
      </c>
      <c r="AQ880" s="1">
        <v>0</v>
      </c>
      <c r="AR880" s="1">
        <v>1</v>
      </c>
      <c r="AS880" s="1">
        <v>0</v>
      </c>
      <c r="AT880" s="1">
        <v>0</v>
      </c>
      <c r="AU880" s="1">
        <v>0</v>
      </c>
      <c r="AV880" s="1">
        <v>0</v>
      </c>
      <c r="AW880" s="1">
        <v>0</v>
      </c>
      <c r="AX880" s="1">
        <v>0</v>
      </c>
      <c r="AY880" s="1">
        <v>0</v>
      </c>
      <c r="AZ880" s="1">
        <v>0</v>
      </c>
      <c r="BA880" s="1">
        <v>0</v>
      </c>
      <c r="BB880" s="1">
        <v>0</v>
      </c>
      <c r="BC880" s="1">
        <v>1</v>
      </c>
      <c r="BD880" s="1">
        <v>0</v>
      </c>
      <c r="BE880" s="1">
        <v>0</v>
      </c>
      <c r="BF880" s="1">
        <v>0</v>
      </c>
      <c r="BG880" s="1">
        <v>0</v>
      </c>
      <c r="BH880" s="1" t="b">
        <v>0</v>
      </c>
      <c r="BI880" s="1" t="b">
        <v>0</v>
      </c>
      <c r="BJ880" s="1">
        <v>13</v>
      </c>
      <c r="BK880" s="1" t="s">
        <v>117</v>
      </c>
      <c r="BL880" s="1">
        <v>295</v>
      </c>
      <c r="BM880" s="1">
        <v>295</v>
      </c>
      <c r="BN880" s="1">
        <v>1</v>
      </c>
      <c r="BO880" s="1" t="b">
        <v>1</v>
      </c>
    </row>
    <row r="881" spans="1:67" ht="15.75" customHeight="1">
      <c r="A881" s="1">
        <v>879</v>
      </c>
      <c r="B881" s="1">
        <v>314</v>
      </c>
      <c r="C881" s="1">
        <v>215099</v>
      </c>
      <c r="D881" s="1" t="s">
        <v>2335</v>
      </c>
      <c r="E881" s="1" t="s">
        <v>2336</v>
      </c>
      <c r="F881" s="1" t="s">
        <v>2315</v>
      </c>
      <c r="G881" s="1" t="s">
        <v>2274</v>
      </c>
      <c r="H881" s="1" t="s">
        <v>2337</v>
      </c>
      <c r="I881" s="1" t="s">
        <v>538</v>
      </c>
      <c r="J881" s="1" t="s">
        <v>1797</v>
      </c>
      <c r="K881" s="8" t="s">
        <v>2338</v>
      </c>
      <c r="L881" s="1">
        <v>-75.192644999999999</v>
      </c>
      <c r="M881" s="1">
        <v>40.022882000000003</v>
      </c>
      <c r="N881" s="1">
        <v>-75.188744999999997</v>
      </c>
      <c r="O881" s="1">
        <v>39.954855000000002</v>
      </c>
      <c r="P881" s="1">
        <v>39280</v>
      </c>
      <c r="Q881" s="1">
        <v>57931</v>
      </c>
      <c r="R881" s="1">
        <v>57931</v>
      </c>
      <c r="S881" s="1">
        <v>58180</v>
      </c>
      <c r="T881" s="1">
        <v>58180</v>
      </c>
      <c r="U881" s="1">
        <v>45176</v>
      </c>
      <c r="V881" s="1">
        <v>45176</v>
      </c>
      <c r="W881" s="1">
        <v>2</v>
      </c>
      <c r="X881" s="1">
        <v>2</v>
      </c>
      <c r="Y881" s="1">
        <v>2</v>
      </c>
      <c r="Z881" s="1">
        <v>2</v>
      </c>
      <c r="AA881" s="1">
        <v>2</v>
      </c>
      <c r="AB881" s="1">
        <v>61</v>
      </c>
      <c r="AC881" s="1">
        <v>2701</v>
      </c>
      <c r="AD881" s="1" t="s">
        <v>123</v>
      </c>
      <c r="AE881" s="1" t="b">
        <v>0</v>
      </c>
      <c r="AF881" s="1" t="s">
        <v>2339</v>
      </c>
      <c r="AG881" s="9" t="s">
        <v>244</v>
      </c>
      <c r="AH881" s="1" t="s">
        <v>90</v>
      </c>
      <c r="AI881" s="1" t="s">
        <v>527</v>
      </c>
      <c r="AJ881" s="1" t="s">
        <v>224</v>
      </c>
      <c r="AK881" s="1" t="s">
        <v>79</v>
      </c>
      <c r="AL881" s="1" t="s">
        <v>36</v>
      </c>
      <c r="AM881" s="1" t="s">
        <v>100</v>
      </c>
      <c r="AN881" s="1" t="b">
        <v>0</v>
      </c>
      <c r="AO881" s="10" t="s">
        <v>2351</v>
      </c>
      <c r="AP881" s="1">
        <v>2</v>
      </c>
      <c r="AQ881" s="1">
        <v>0</v>
      </c>
      <c r="AR881" s="1">
        <v>0</v>
      </c>
      <c r="AS881" s="1">
        <v>0</v>
      </c>
      <c r="AT881" s="1">
        <v>0</v>
      </c>
      <c r="AU881" s="1">
        <v>0</v>
      </c>
      <c r="AV881" s="1">
        <v>0</v>
      </c>
      <c r="AW881" s="1">
        <v>0</v>
      </c>
      <c r="AX881" s="1">
        <v>0</v>
      </c>
      <c r="AY881" s="1">
        <v>0</v>
      </c>
      <c r="AZ881" s="1">
        <v>0</v>
      </c>
      <c r="BA881" s="1">
        <v>0</v>
      </c>
      <c r="BB881" s="1">
        <v>0</v>
      </c>
      <c r="BC881" s="1">
        <v>0</v>
      </c>
      <c r="BD881" s="1">
        <v>2</v>
      </c>
      <c r="BE881" s="1">
        <v>0</v>
      </c>
      <c r="BF881" s="1">
        <v>0</v>
      </c>
      <c r="BG881" s="1">
        <v>0</v>
      </c>
      <c r="BH881" s="1" t="b">
        <v>0</v>
      </c>
      <c r="BI881" s="1" t="b">
        <v>0</v>
      </c>
      <c r="BJ881" s="1">
        <v>13</v>
      </c>
      <c r="BK881" s="1" t="s">
        <v>117</v>
      </c>
      <c r="BL881" s="1">
        <v>295</v>
      </c>
      <c r="BM881" s="1">
        <v>295</v>
      </c>
      <c r="BN881" s="1">
        <v>0</v>
      </c>
      <c r="BO881" s="1" t="b">
        <v>0</v>
      </c>
    </row>
    <row r="882" spans="1:67" ht="15.75" customHeight="1">
      <c r="A882" s="1">
        <v>880</v>
      </c>
      <c r="B882" s="1">
        <v>315</v>
      </c>
      <c r="C882" s="1">
        <v>215099</v>
      </c>
      <c r="D882" s="1" t="s">
        <v>2335</v>
      </c>
      <c r="E882" s="1" t="s">
        <v>2336</v>
      </c>
      <c r="F882" s="1" t="s">
        <v>2315</v>
      </c>
      <c r="G882" s="1" t="s">
        <v>2274</v>
      </c>
      <c r="H882" s="1" t="s">
        <v>2337</v>
      </c>
      <c r="I882" s="1" t="s">
        <v>538</v>
      </c>
      <c r="J882" s="1" t="s">
        <v>1797</v>
      </c>
      <c r="K882" s="8" t="s">
        <v>2338</v>
      </c>
      <c r="L882" s="1">
        <v>-75.192644999999999</v>
      </c>
      <c r="M882" s="1">
        <v>40.022882000000003</v>
      </c>
      <c r="N882" s="1">
        <v>-75.188744999999997</v>
      </c>
      <c r="O882" s="1">
        <v>39.954855000000002</v>
      </c>
      <c r="P882" s="1">
        <v>39280</v>
      </c>
      <c r="Q882" s="1">
        <v>57931</v>
      </c>
      <c r="R882" s="1">
        <v>57931</v>
      </c>
      <c r="S882" s="1">
        <v>58180</v>
      </c>
      <c r="T882" s="1">
        <v>58180</v>
      </c>
      <c r="U882" s="1">
        <v>45176</v>
      </c>
      <c r="V882" s="1">
        <v>45176</v>
      </c>
      <c r="W882" s="1">
        <v>2</v>
      </c>
      <c r="X882" s="1">
        <v>2</v>
      </c>
      <c r="Y882" s="1">
        <v>2</v>
      </c>
      <c r="Z882" s="1">
        <v>2</v>
      </c>
      <c r="AA882" s="1">
        <v>2</v>
      </c>
      <c r="AB882" s="1">
        <v>61</v>
      </c>
      <c r="AC882" s="1">
        <v>2701</v>
      </c>
      <c r="AD882" s="1" t="s">
        <v>123</v>
      </c>
      <c r="AE882" s="1" t="b">
        <v>0</v>
      </c>
      <c r="AF882" s="1" t="s">
        <v>2339</v>
      </c>
      <c r="AG882" s="9" t="s">
        <v>244</v>
      </c>
      <c r="AH882" s="1" t="s">
        <v>90</v>
      </c>
      <c r="AI882" s="1" t="s">
        <v>1156</v>
      </c>
      <c r="AJ882" s="1" t="s">
        <v>109</v>
      </c>
      <c r="AK882" s="1" t="s">
        <v>79</v>
      </c>
      <c r="AL882" s="1" t="s">
        <v>36</v>
      </c>
      <c r="AM882" s="1" t="s">
        <v>100</v>
      </c>
      <c r="AN882" s="1" t="b">
        <v>0</v>
      </c>
      <c r="AO882" s="10" t="s">
        <v>2352</v>
      </c>
      <c r="AP882" s="1">
        <v>1</v>
      </c>
      <c r="AQ882" s="1">
        <v>0</v>
      </c>
      <c r="AR882" s="1">
        <v>0</v>
      </c>
      <c r="AS882" s="1">
        <v>0</v>
      </c>
      <c r="AT882" s="1">
        <v>0</v>
      </c>
      <c r="AU882" s="1">
        <v>0</v>
      </c>
      <c r="AV882" s="1">
        <v>0</v>
      </c>
      <c r="AW882" s="1">
        <v>0</v>
      </c>
      <c r="AX882" s="1">
        <v>0</v>
      </c>
      <c r="AY882" s="1">
        <v>0</v>
      </c>
      <c r="AZ882" s="1">
        <v>0</v>
      </c>
      <c r="BA882" s="1">
        <v>0</v>
      </c>
      <c r="BB882" s="1">
        <v>0</v>
      </c>
      <c r="BC882" s="1">
        <v>0</v>
      </c>
      <c r="BD882" s="1">
        <v>1</v>
      </c>
      <c r="BE882" s="1">
        <v>0</v>
      </c>
      <c r="BF882" s="1">
        <v>0</v>
      </c>
      <c r="BG882" s="1">
        <v>0</v>
      </c>
      <c r="BH882" s="1" t="b">
        <v>0</v>
      </c>
      <c r="BI882" s="1" t="b">
        <v>0</v>
      </c>
      <c r="BJ882" s="1">
        <v>13</v>
      </c>
      <c r="BK882" s="1" t="s">
        <v>109</v>
      </c>
      <c r="BL882" s="1">
        <v>295</v>
      </c>
      <c r="BM882" s="1">
        <v>295</v>
      </c>
      <c r="BN882" s="1">
        <v>0</v>
      </c>
      <c r="BO882" s="1" t="b">
        <v>0</v>
      </c>
    </row>
    <row r="883" spans="1:67" ht="15.75" customHeight="1">
      <c r="A883" s="1">
        <v>881</v>
      </c>
      <c r="B883" s="1">
        <v>316</v>
      </c>
      <c r="C883" s="1">
        <v>215099</v>
      </c>
      <c r="D883" s="1" t="s">
        <v>2335</v>
      </c>
      <c r="E883" s="1" t="s">
        <v>2336</v>
      </c>
      <c r="F883" s="1" t="s">
        <v>2315</v>
      </c>
      <c r="G883" s="1" t="s">
        <v>2274</v>
      </c>
      <c r="H883" s="1" t="s">
        <v>2337</v>
      </c>
      <c r="I883" s="1" t="s">
        <v>538</v>
      </c>
      <c r="J883" s="1" t="s">
        <v>1797</v>
      </c>
      <c r="K883" s="8" t="s">
        <v>2338</v>
      </c>
      <c r="L883" s="1">
        <v>-75.192644999999999</v>
      </c>
      <c r="M883" s="1">
        <v>40.022882000000003</v>
      </c>
      <c r="N883" s="1">
        <v>-75.188744999999997</v>
      </c>
      <c r="O883" s="1">
        <v>39.954855000000002</v>
      </c>
      <c r="P883" s="1">
        <v>39280</v>
      </c>
      <c r="Q883" s="1">
        <v>57931</v>
      </c>
      <c r="R883" s="1">
        <v>57931</v>
      </c>
      <c r="S883" s="1">
        <v>58180</v>
      </c>
      <c r="T883" s="1">
        <v>58180</v>
      </c>
      <c r="U883" s="1">
        <v>45176</v>
      </c>
      <c r="V883" s="1">
        <v>45176</v>
      </c>
      <c r="W883" s="1">
        <v>2</v>
      </c>
      <c r="X883" s="1">
        <v>2</v>
      </c>
      <c r="Y883" s="1">
        <v>2</v>
      </c>
      <c r="Z883" s="1">
        <v>2</v>
      </c>
      <c r="AA883" s="1">
        <v>2</v>
      </c>
      <c r="AB883" s="1">
        <v>61</v>
      </c>
      <c r="AC883" s="1">
        <v>2701</v>
      </c>
      <c r="AD883" s="1" t="s">
        <v>123</v>
      </c>
      <c r="AE883" s="1" t="b">
        <v>0</v>
      </c>
      <c r="AF883" s="1" t="s">
        <v>2339</v>
      </c>
      <c r="AG883" s="9" t="s">
        <v>244</v>
      </c>
      <c r="AH883" s="1" t="s">
        <v>90</v>
      </c>
      <c r="AI883" s="1" t="s">
        <v>1227</v>
      </c>
      <c r="AJ883" s="1" t="s">
        <v>219</v>
      </c>
      <c r="AK883" s="1" t="s">
        <v>79</v>
      </c>
      <c r="AL883" s="1" t="s">
        <v>36</v>
      </c>
      <c r="AM883" s="1" t="s">
        <v>100</v>
      </c>
      <c r="AN883" s="1" t="b">
        <v>0</v>
      </c>
      <c r="AO883" s="10" t="s">
        <v>2353</v>
      </c>
      <c r="AP883" s="1">
        <v>1</v>
      </c>
      <c r="AQ883" s="1">
        <v>0</v>
      </c>
      <c r="AR883" s="1">
        <v>1</v>
      </c>
      <c r="AS883" s="1">
        <v>0</v>
      </c>
      <c r="AT883" s="1">
        <v>0</v>
      </c>
      <c r="AU883" s="1">
        <v>0</v>
      </c>
      <c r="AV883" s="1">
        <v>0</v>
      </c>
      <c r="AW883" s="1">
        <v>0</v>
      </c>
      <c r="AX883" s="1">
        <v>0</v>
      </c>
      <c r="AY883" s="1">
        <v>0</v>
      </c>
      <c r="AZ883" s="1">
        <v>0</v>
      </c>
      <c r="BA883" s="1">
        <v>1</v>
      </c>
      <c r="BB883" s="1">
        <v>0</v>
      </c>
      <c r="BC883" s="1">
        <v>0</v>
      </c>
      <c r="BD883" s="1">
        <v>1</v>
      </c>
      <c r="BE883" s="1">
        <v>0</v>
      </c>
      <c r="BF883" s="1">
        <v>0</v>
      </c>
      <c r="BG883" s="1">
        <v>0</v>
      </c>
      <c r="BH883" s="1" t="b">
        <v>0</v>
      </c>
      <c r="BI883" s="1" t="b">
        <v>0</v>
      </c>
      <c r="BJ883" s="1">
        <v>13</v>
      </c>
      <c r="BK883" s="1" t="s">
        <v>117</v>
      </c>
      <c r="BL883" s="1">
        <v>295</v>
      </c>
      <c r="BM883" s="1">
        <v>295</v>
      </c>
      <c r="BN883" s="1">
        <v>1</v>
      </c>
      <c r="BO883" s="1" t="b">
        <v>1</v>
      </c>
    </row>
    <row r="884" spans="1:67" ht="15.75" customHeight="1">
      <c r="A884" s="1">
        <v>882</v>
      </c>
      <c r="B884" s="1">
        <v>317</v>
      </c>
      <c r="C884" s="1">
        <v>215099</v>
      </c>
      <c r="D884" s="1" t="s">
        <v>2335</v>
      </c>
      <c r="E884" s="1" t="s">
        <v>2336</v>
      </c>
      <c r="F884" s="1" t="s">
        <v>2315</v>
      </c>
      <c r="G884" s="1" t="s">
        <v>2274</v>
      </c>
      <c r="H884" s="1" t="s">
        <v>2337</v>
      </c>
      <c r="I884" s="1" t="s">
        <v>538</v>
      </c>
      <c r="J884" s="1" t="s">
        <v>1797</v>
      </c>
      <c r="K884" s="8" t="s">
        <v>2338</v>
      </c>
      <c r="L884" s="1">
        <v>-75.192644999999999</v>
      </c>
      <c r="M884" s="1">
        <v>40.022882000000003</v>
      </c>
      <c r="N884" s="1">
        <v>-75.188744999999997</v>
      </c>
      <c r="O884" s="1">
        <v>39.954855000000002</v>
      </c>
      <c r="P884" s="1">
        <v>39280</v>
      </c>
      <c r="Q884" s="1">
        <v>57931</v>
      </c>
      <c r="R884" s="1">
        <v>57931</v>
      </c>
      <c r="S884" s="1">
        <v>58180</v>
      </c>
      <c r="T884" s="1">
        <v>58180</v>
      </c>
      <c r="U884" s="1">
        <v>45176</v>
      </c>
      <c r="V884" s="1">
        <v>45176</v>
      </c>
      <c r="W884" s="1">
        <v>2</v>
      </c>
      <c r="X884" s="1">
        <v>2</v>
      </c>
      <c r="Y884" s="1">
        <v>2</v>
      </c>
      <c r="Z884" s="1">
        <v>2</v>
      </c>
      <c r="AA884" s="1">
        <v>2</v>
      </c>
      <c r="AB884" s="1">
        <v>61</v>
      </c>
      <c r="AC884" s="1">
        <v>2701</v>
      </c>
      <c r="AD884" s="1" t="s">
        <v>123</v>
      </c>
      <c r="AE884" s="1" t="b">
        <v>0</v>
      </c>
      <c r="AF884" s="1" t="s">
        <v>2339</v>
      </c>
      <c r="AG884" s="9" t="s">
        <v>244</v>
      </c>
      <c r="AH884" s="1" t="s">
        <v>90</v>
      </c>
      <c r="AI884" s="1" t="s">
        <v>574</v>
      </c>
      <c r="AJ884" s="1" t="s">
        <v>114</v>
      </c>
      <c r="AK884" s="1" t="s">
        <v>79</v>
      </c>
      <c r="AL884" s="1" t="s">
        <v>36</v>
      </c>
      <c r="AM884" s="1" t="s">
        <v>100</v>
      </c>
      <c r="AN884" s="1" t="b">
        <v>1</v>
      </c>
      <c r="AO884" s="10" t="s">
        <v>2354</v>
      </c>
      <c r="AP884" s="1">
        <v>1</v>
      </c>
      <c r="AQ884" s="1">
        <v>0</v>
      </c>
      <c r="AR884" s="1">
        <v>1</v>
      </c>
      <c r="AS884" s="1">
        <v>0</v>
      </c>
      <c r="AT884" s="1">
        <v>0</v>
      </c>
      <c r="AU884" s="1">
        <v>0</v>
      </c>
      <c r="AV884" s="1">
        <v>0</v>
      </c>
      <c r="AW884" s="1">
        <v>0</v>
      </c>
      <c r="AX884" s="1">
        <v>1</v>
      </c>
      <c r="AY884" s="1">
        <v>0</v>
      </c>
      <c r="AZ884" s="1">
        <v>0</v>
      </c>
      <c r="BA884" s="1">
        <v>2</v>
      </c>
      <c r="BB884" s="1">
        <v>0</v>
      </c>
      <c r="BC884" s="1">
        <v>0</v>
      </c>
      <c r="BD884" s="1">
        <v>0</v>
      </c>
      <c r="BE884" s="1">
        <v>0</v>
      </c>
      <c r="BF884" s="1">
        <v>0</v>
      </c>
      <c r="BG884" s="1">
        <v>0</v>
      </c>
      <c r="BH884" s="1" t="b">
        <v>0</v>
      </c>
      <c r="BI884" s="1" t="b">
        <v>0</v>
      </c>
      <c r="BJ884" s="1">
        <v>13</v>
      </c>
      <c r="BK884" s="1" t="s">
        <v>117</v>
      </c>
      <c r="BL884" s="1">
        <v>295</v>
      </c>
      <c r="BM884" s="1">
        <v>295</v>
      </c>
      <c r="BN884" s="1">
        <v>1</v>
      </c>
      <c r="BO884" s="1" t="b">
        <v>1</v>
      </c>
    </row>
    <row r="885" spans="1:67" ht="15.75" customHeight="1">
      <c r="A885" s="1">
        <v>883</v>
      </c>
      <c r="B885" s="1">
        <v>354</v>
      </c>
      <c r="C885" s="1">
        <v>213826</v>
      </c>
      <c r="D885" s="1" t="s">
        <v>2355</v>
      </c>
      <c r="E885" s="1" t="s">
        <v>2356</v>
      </c>
      <c r="F885" s="1" t="s">
        <v>2357</v>
      </c>
      <c r="G885" s="1" t="s">
        <v>2274</v>
      </c>
      <c r="H885" s="1" t="s">
        <v>2358</v>
      </c>
      <c r="I885" s="1" t="s">
        <v>538</v>
      </c>
      <c r="J885" s="1" t="s">
        <v>1797</v>
      </c>
      <c r="K885" s="8" t="s">
        <v>2359</v>
      </c>
      <c r="L885" s="1">
        <v>-75.633995999999996</v>
      </c>
      <c r="M885" s="1">
        <v>41.434978000000001</v>
      </c>
      <c r="N885" s="1">
        <v>-75.633995999999996</v>
      </c>
      <c r="O885" s="1">
        <v>41.434978000000001</v>
      </c>
      <c r="P885" s="1">
        <v>33940</v>
      </c>
      <c r="Q885" s="1">
        <v>50340</v>
      </c>
      <c r="R885" s="1">
        <v>50340</v>
      </c>
      <c r="S885" s="1">
        <v>46640</v>
      </c>
      <c r="T885" s="1">
        <v>46640</v>
      </c>
      <c r="U885" s="1">
        <v>38640</v>
      </c>
      <c r="V885" s="1">
        <v>38640</v>
      </c>
      <c r="W885" s="1">
        <v>2</v>
      </c>
      <c r="X885" s="1">
        <v>2</v>
      </c>
      <c r="Y885" s="1">
        <v>2</v>
      </c>
      <c r="Z885" s="1">
        <v>2</v>
      </c>
      <c r="AA885" s="1">
        <v>2</v>
      </c>
      <c r="AB885" s="1">
        <v>68</v>
      </c>
      <c r="AC885" s="1">
        <v>1931</v>
      </c>
      <c r="AD885" s="1" t="s">
        <v>123</v>
      </c>
      <c r="AE885" s="1" t="b">
        <v>0</v>
      </c>
      <c r="AF885" s="1" t="s">
        <v>245</v>
      </c>
      <c r="AG885" s="9" t="s">
        <v>89</v>
      </c>
      <c r="AH885" s="1" t="s">
        <v>90</v>
      </c>
      <c r="AI885" s="1" t="s">
        <v>91</v>
      </c>
      <c r="AJ885" s="1" t="s">
        <v>89</v>
      </c>
      <c r="AK885" s="1" t="s">
        <v>83</v>
      </c>
      <c r="AL885" s="1" t="s">
        <v>36</v>
      </c>
      <c r="AM885" s="1" t="s">
        <v>92</v>
      </c>
      <c r="AN885" s="1" t="b">
        <v>0</v>
      </c>
      <c r="AO885" s="10" t="s">
        <v>2360</v>
      </c>
      <c r="AP885" s="1">
        <v>0</v>
      </c>
      <c r="AQ885" s="1">
        <v>0</v>
      </c>
      <c r="AR885" s="1">
        <v>0</v>
      </c>
      <c r="AS885" s="1">
        <v>0</v>
      </c>
      <c r="AT885" s="1">
        <v>0</v>
      </c>
      <c r="AU885" s="1">
        <v>0</v>
      </c>
      <c r="AV885" s="1">
        <v>0</v>
      </c>
      <c r="AW885" s="1">
        <v>0</v>
      </c>
      <c r="AX885" s="1">
        <v>0</v>
      </c>
      <c r="AY885" s="1">
        <v>0</v>
      </c>
      <c r="AZ885" s="1">
        <v>0</v>
      </c>
      <c r="BA885" s="1">
        <v>0</v>
      </c>
      <c r="BB885" s="1">
        <v>0</v>
      </c>
      <c r="BC885" s="1">
        <v>0</v>
      </c>
      <c r="BD885" s="1">
        <v>0</v>
      </c>
      <c r="BE885" s="1">
        <v>0</v>
      </c>
      <c r="BF885" s="1">
        <v>0</v>
      </c>
      <c r="BG885" s="1">
        <v>0</v>
      </c>
      <c r="BH885" s="1" t="b">
        <v>1</v>
      </c>
      <c r="BI885" s="1" t="b">
        <v>0</v>
      </c>
      <c r="BJ885" s="1">
        <v>4</v>
      </c>
      <c r="BK885" s="1" t="s">
        <v>89</v>
      </c>
      <c r="BL885" s="1">
        <v>295</v>
      </c>
      <c r="BM885" s="1">
        <v>295</v>
      </c>
      <c r="BN885" s="1">
        <v>0</v>
      </c>
      <c r="BO885" s="1" t="b">
        <v>0</v>
      </c>
    </row>
    <row r="886" spans="1:67" ht="15.75" customHeight="1">
      <c r="A886" s="1">
        <v>884</v>
      </c>
      <c r="B886" s="1">
        <v>355</v>
      </c>
      <c r="C886" s="1">
        <v>213826</v>
      </c>
      <c r="D886" s="1" t="s">
        <v>2355</v>
      </c>
      <c r="E886" s="1" t="s">
        <v>2356</v>
      </c>
      <c r="F886" s="1" t="s">
        <v>2357</v>
      </c>
      <c r="G886" s="1" t="s">
        <v>2274</v>
      </c>
      <c r="H886" s="1" t="s">
        <v>2358</v>
      </c>
      <c r="I886" s="1" t="s">
        <v>538</v>
      </c>
      <c r="J886" s="1" t="s">
        <v>1797</v>
      </c>
      <c r="K886" s="8" t="s">
        <v>2359</v>
      </c>
      <c r="L886" s="1">
        <v>-75.633995999999996</v>
      </c>
      <c r="M886" s="1">
        <v>41.434978000000001</v>
      </c>
      <c r="N886" s="1">
        <v>-75.633995999999996</v>
      </c>
      <c r="O886" s="1">
        <v>41.434978000000001</v>
      </c>
      <c r="P886" s="1">
        <v>33940</v>
      </c>
      <c r="Q886" s="1">
        <v>50340</v>
      </c>
      <c r="R886" s="1">
        <v>50340</v>
      </c>
      <c r="S886" s="1">
        <v>46640</v>
      </c>
      <c r="T886" s="1">
        <v>46640</v>
      </c>
      <c r="U886" s="1">
        <v>38640</v>
      </c>
      <c r="V886" s="1">
        <v>38640</v>
      </c>
      <c r="W886" s="1">
        <v>2</v>
      </c>
      <c r="X886" s="1">
        <v>2</v>
      </c>
      <c r="Y886" s="1">
        <v>2</v>
      </c>
      <c r="Z886" s="1">
        <v>2</v>
      </c>
      <c r="AA886" s="1">
        <v>2</v>
      </c>
      <c r="AB886" s="1">
        <v>68</v>
      </c>
      <c r="AC886" s="1">
        <v>1931</v>
      </c>
      <c r="AD886" s="1" t="s">
        <v>123</v>
      </c>
      <c r="AE886" s="1" t="b">
        <v>0</v>
      </c>
      <c r="AF886" s="1" t="s">
        <v>245</v>
      </c>
      <c r="AG886" s="13" t="s">
        <v>89</v>
      </c>
      <c r="AH886" s="1" t="s">
        <v>90</v>
      </c>
      <c r="AI886" s="1" t="s">
        <v>1714</v>
      </c>
      <c r="AJ886" s="1" t="s">
        <v>114</v>
      </c>
      <c r="AK886" s="1" t="s">
        <v>83</v>
      </c>
      <c r="AL886" s="1" t="s">
        <v>110</v>
      </c>
      <c r="AM886" s="1" t="s">
        <v>100</v>
      </c>
      <c r="AN886" s="1" t="b">
        <v>0</v>
      </c>
      <c r="AO886" s="10" t="s">
        <v>2361</v>
      </c>
      <c r="AP886" s="1">
        <v>0</v>
      </c>
      <c r="AQ886" s="1">
        <v>0</v>
      </c>
      <c r="AR886" s="1">
        <v>0</v>
      </c>
      <c r="AS886" s="1">
        <v>0</v>
      </c>
      <c r="AT886" s="1">
        <v>0</v>
      </c>
      <c r="AU886" s="1">
        <v>0</v>
      </c>
      <c r="AV886" s="1">
        <v>0</v>
      </c>
      <c r="AW886" s="1">
        <v>0</v>
      </c>
      <c r="AX886" s="1">
        <v>0</v>
      </c>
      <c r="AY886" s="1">
        <v>0</v>
      </c>
      <c r="AZ886" s="1">
        <v>0</v>
      </c>
      <c r="BA886" s="1">
        <v>0</v>
      </c>
      <c r="BB886" s="1">
        <v>0</v>
      </c>
      <c r="BC886" s="1">
        <v>0</v>
      </c>
      <c r="BD886" s="1">
        <v>0</v>
      </c>
      <c r="BE886" s="1">
        <v>0</v>
      </c>
      <c r="BF886" s="1">
        <v>0</v>
      </c>
      <c r="BG886" s="1">
        <v>0</v>
      </c>
      <c r="BH886" s="1" t="b">
        <v>0</v>
      </c>
      <c r="BI886" s="1" t="b">
        <v>0</v>
      </c>
      <c r="BJ886" s="1">
        <v>4</v>
      </c>
      <c r="BK886" s="1" t="s">
        <v>117</v>
      </c>
      <c r="BL886" s="1">
        <v>295</v>
      </c>
      <c r="BM886" s="1">
        <v>295</v>
      </c>
      <c r="BN886" s="1">
        <v>0</v>
      </c>
      <c r="BO886" s="1" t="b">
        <v>0</v>
      </c>
    </row>
    <row r="887" spans="1:67" ht="15.75" customHeight="1">
      <c r="A887" s="1">
        <v>885</v>
      </c>
      <c r="B887" s="1">
        <v>356</v>
      </c>
      <c r="C887" s="1">
        <v>213826</v>
      </c>
      <c r="D887" s="1" t="s">
        <v>2355</v>
      </c>
      <c r="E887" s="1" t="s">
        <v>2356</v>
      </c>
      <c r="F887" s="1" t="s">
        <v>2357</v>
      </c>
      <c r="G887" s="1" t="s">
        <v>2274</v>
      </c>
      <c r="H887" s="1" t="s">
        <v>2358</v>
      </c>
      <c r="I887" s="1" t="s">
        <v>538</v>
      </c>
      <c r="J887" s="1" t="s">
        <v>1797</v>
      </c>
      <c r="K887" s="8" t="s">
        <v>2359</v>
      </c>
      <c r="L887" s="1">
        <v>-75.633995999999996</v>
      </c>
      <c r="M887" s="1">
        <v>41.434978000000001</v>
      </c>
      <c r="N887" s="1">
        <v>-75.633995999999996</v>
      </c>
      <c r="O887" s="1">
        <v>41.434978000000001</v>
      </c>
      <c r="P887" s="1">
        <v>33940</v>
      </c>
      <c r="Q887" s="1">
        <v>50340</v>
      </c>
      <c r="R887" s="1">
        <v>50340</v>
      </c>
      <c r="S887" s="1">
        <v>46640</v>
      </c>
      <c r="T887" s="1">
        <v>46640</v>
      </c>
      <c r="U887" s="1">
        <v>38640</v>
      </c>
      <c r="V887" s="1">
        <v>38640</v>
      </c>
      <c r="W887" s="1">
        <v>2</v>
      </c>
      <c r="X887" s="1">
        <v>2</v>
      </c>
      <c r="Y887" s="1">
        <v>2</v>
      </c>
      <c r="Z887" s="1">
        <v>2</v>
      </c>
      <c r="AA887" s="1">
        <v>2</v>
      </c>
      <c r="AB887" s="1">
        <v>68</v>
      </c>
      <c r="AC887" s="1">
        <v>1931</v>
      </c>
      <c r="AD887" s="1" t="s">
        <v>123</v>
      </c>
      <c r="AE887" s="1" t="b">
        <v>0</v>
      </c>
      <c r="AF887" s="1" t="s">
        <v>245</v>
      </c>
      <c r="AG887" s="9" t="s">
        <v>2362</v>
      </c>
      <c r="AH887" s="1" t="s">
        <v>90</v>
      </c>
      <c r="AI887" s="1" t="s">
        <v>108</v>
      </c>
      <c r="AJ887" s="1" t="s">
        <v>109</v>
      </c>
      <c r="AK887" s="1" t="s">
        <v>83</v>
      </c>
      <c r="AL887" s="1" t="s">
        <v>36</v>
      </c>
      <c r="AM887" s="1" t="s">
        <v>100</v>
      </c>
      <c r="AN887" s="1" t="b">
        <v>0</v>
      </c>
      <c r="AO887" s="10" t="s">
        <v>2363</v>
      </c>
      <c r="AP887" s="1">
        <v>0</v>
      </c>
      <c r="AQ887" s="1">
        <v>0</v>
      </c>
      <c r="AR887" s="1">
        <v>0</v>
      </c>
      <c r="AS887" s="1">
        <v>0</v>
      </c>
      <c r="AT887" s="1">
        <v>0</v>
      </c>
      <c r="AU887" s="1">
        <v>0</v>
      </c>
      <c r="AV887" s="1">
        <v>0</v>
      </c>
      <c r="AW887" s="1">
        <v>0</v>
      </c>
      <c r="AX887" s="1">
        <v>0</v>
      </c>
      <c r="AY887" s="1">
        <v>0</v>
      </c>
      <c r="AZ887" s="1">
        <v>0</v>
      </c>
      <c r="BA887" s="1">
        <v>0</v>
      </c>
      <c r="BB887" s="1">
        <v>0</v>
      </c>
      <c r="BC887" s="1">
        <v>0</v>
      </c>
      <c r="BD887" s="1">
        <v>0</v>
      </c>
      <c r="BE887" s="1">
        <v>0</v>
      </c>
      <c r="BF887" s="1">
        <v>0</v>
      </c>
      <c r="BG887" s="1">
        <v>0</v>
      </c>
      <c r="BH887" s="1" t="b">
        <v>0</v>
      </c>
      <c r="BI887" s="1" t="b">
        <v>0</v>
      </c>
      <c r="BJ887" s="1">
        <v>4</v>
      </c>
      <c r="BK887" s="1" t="s">
        <v>109</v>
      </c>
      <c r="BL887" s="1">
        <v>295</v>
      </c>
      <c r="BM887" s="1">
        <v>295</v>
      </c>
      <c r="BN887" s="1">
        <v>0</v>
      </c>
      <c r="BO887" s="1" t="b">
        <v>0</v>
      </c>
    </row>
    <row r="888" spans="1:67" ht="15.75" customHeight="1">
      <c r="A888" s="1">
        <v>886</v>
      </c>
      <c r="B888" s="1">
        <v>357</v>
      </c>
      <c r="C888" s="1">
        <v>213826</v>
      </c>
      <c r="D888" s="1" t="s">
        <v>2355</v>
      </c>
      <c r="E888" s="1" t="s">
        <v>2356</v>
      </c>
      <c r="F888" s="1" t="s">
        <v>2357</v>
      </c>
      <c r="G888" s="1" t="s">
        <v>2274</v>
      </c>
      <c r="H888" s="1" t="s">
        <v>2358</v>
      </c>
      <c r="I888" s="1" t="s">
        <v>538</v>
      </c>
      <c r="J888" s="1" t="s">
        <v>1797</v>
      </c>
      <c r="K888" s="8" t="s">
        <v>2359</v>
      </c>
      <c r="L888" s="1">
        <v>-75.633995999999996</v>
      </c>
      <c r="M888" s="1">
        <v>41.434978000000001</v>
      </c>
      <c r="N888" s="1">
        <v>-75.633995999999996</v>
      </c>
      <c r="O888" s="1">
        <v>41.434978000000001</v>
      </c>
      <c r="P888" s="1">
        <v>33940</v>
      </c>
      <c r="Q888" s="1">
        <v>50340</v>
      </c>
      <c r="R888" s="1">
        <v>50340</v>
      </c>
      <c r="S888" s="1">
        <v>46640</v>
      </c>
      <c r="T888" s="1">
        <v>46640</v>
      </c>
      <c r="U888" s="1">
        <v>38640</v>
      </c>
      <c r="V888" s="1">
        <v>38640</v>
      </c>
      <c r="W888" s="1">
        <v>2</v>
      </c>
      <c r="X888" s="1">
        <v>2</v>
      </c>
      <c r="Y888" s="1">
        <v>2</v>
      </c>
      <c r="Z888" s="1">
        <v>2</v>
      </c>
      <c r="AA888" s="1">
        <v>2</v>
      </c>
      <c r="AB888" s="1">
        <v>68</v>
      </c>
      <c r="AC888" s="1">
        <v>1931</v>
      </c>
      <c r="AD888" s="1" t="s">
        <v>123</v>
      </c>
      <c r="AE888" s="1" t="b">
        <v>0</v>
      </c>
      <c r="AF888" s="1" t="s">
        <v>245</v>
      </c>
      <c r="AG888" s="9" t="s">
        <v>2362</v>
      </c>
      <c r="AH888" s="1" t="s">
        <v>90</v>
      </c>
      <c r="AI888" s="1" t="s">
        <v>312</v>
      </c>
      <c r="AJ888" s="1" t="s">
        <v>109</v>
      </c>
      <c r="AK888" s="1" t="s">
        <v>79</v>
      </c>
      <c r="AL888" s="1" t="s">
        <v>36</v>
      </c>
      <c r="AM888" s="1" t="s">
        <v>100</v>
      </c>
      <c r="AN888" s="1" t="b">
        <v>0</v>
      </c>
      <c r="AO888" s="10" t="s">
        <v>2364</v>
      </c>
      <c r="AP888" s="1">
        <v>0</v>
      </c>
      <c r="AQ888" s="1">
        <v>0</v>
      </c>
      <c r="AR888" s="1">
        <v>0</v>
      </c>
      <c r="AS888" s="1">
        <v>0</v>
      </c>
      <c r="AT888" s="1">
        <v>0</v>
      </c>
      <c r="AU888" s="1">
        <v>0</v>
      </c>
      <c r="AV888" s="1">
        <v>0</v>
      </c>
      <c r="AW888" s="1">
        <v>0</v>
      </c>
      <c r="AX888" s="1">
        <v>0</v>
      </c>
      <c r="AY888" s="1">
        <v>0</v>
      </c>
      <c r="AZ888" s="1">
        <v>0</v>
      </c>
      <c r="BA888" s="1">
        <v>0</v>
      </c>
      <c r="BB888" s="1">
        <v>0</v>
      </c>
      <c r="BC888" s="1">
        <v>0</v>
      </c>
      <c r="BD888" s="1">
        <v>0</v>
      </c>
      <c r="BE888" s="1">
        <v>0</v>
      </c>
      <c r="BF888" s="1">
        <v>0</v>
      </c>
      <c r="BG888" s="1">
        <v>0</v>
      </c>
      <c r="BH888" s="1" t="b">
        <v>0</v>
      </c>
      <c r="BI888" s="1" t="b">
        <v>0</v>
      </c>
      <c r="BJ888" s="1">
        <v>4</v>
      </c>
      <c r="BK888" s="1" t="s">
        <v>109</v>
      </c>
      <c r="BL888" s="1">
        <v>295</v>
      </c>
      <c r="BM888" s="1">
        <v>295</v>
      </c>
      <c r="BN888" s="1">
        <v>0</v>
      </c>
      <c r="BO888" s="1" t="b">
        <v>0</v>
      </c>
    </row>
    <row r="889" spans="1:6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5"/>
      <c r="AM889" s="1"/>
      <c r="AN889" s="1"/>
      <c r="AO889" s="10"/>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ht="15.75" customHeight="1">
      <c r="A890" s="1">
        <v>888</v>
      </c>
      <c r="B890" s="1">
        <v>470</v>
      </c>
      <c r="C890" s="1">
        <v>214777</v>
      </c>
      <c r="D890" s="1" t="s">
        <v>2365</v>
      </c>
      <c r="E890" s="1" t="s">
        <v>2366</v>
      </c>
      <c r="F890" s="1" t="s">
        <v>466</v>
      </c>
      <c r="G890" s="1" t="s">
        <v>2274</v>
      </c>
      <c r="H890" s="1" t="s">
        <v>2367</v>
      </c>
      <c r="I890" s="1" t="s">
        <v>538</v>
      </c>
      <c r="J890" s="1" t="s">
        <v>1797</v>
      </c>
      <c r="K890" s="8" t="s">
        <v>2368</v>
      </c>
      <c r="L890" s="1">
        <v>-77.861643999999998</v>
      </c>
      <c r="M890" s="1">
        <v>40.800732000000004</v>
      </c>
      <c r="N890" s="1">
        <v>-77.861643999999998</v>
      </c>
      <c r="O890" s="1">
        <v>40.800732000000004</v>
      </c>
      <c r="P890" s="1">
        <v>18436</v>
      </c>
      <c r="Q890" s="1">
        <v>36344</v>
      </c>
      <c r="R890" s="1">
        <v>51572</v>
      </c>
      <c r="S890" s="1">
        <v>36344</v>
      </c>
      <c r="T890" s="1">
        <v>51572</v>
      </c>
      <c r="U890" s="1">
        <v>24380</v>
      </c>
      <c r="V890" s="1">
        <v>39608</v>
      </c>
      <c r="W890" s="1">
        <v>2</v>
      </c>
      <c r="X890" s="1">
        <v>2</v>
      </c>
      <c r="Y890" s="1">
        <v>2</v>
      </c>
      <c r="Z890" s="1">
        <v>1</v>
      </c>
      <c r="AA890" s="1">
        <v>1</v>
      </c>
      <c r="AB890" s="1">
        <v>56</v>
      </c>
      <c r="AC890" s="1">
        <v>41359</v>
      </c>
      <c r="AD890" s="1" t="s">
        <v>73</v>
      </c>
      <c r="AE890" s="1" t="b">
        <v>1</v>
      </c>
      <c r="AF890" s="1" t="s">
        <v>1676</v>
      </c>
      <c r="AG890" s="1" t="s">
        <v>2369</v>
      </c>
      <c r="AH890" s="1" t="s">
        <v>159</v>
      </c>
      <c r="AI890" s="1" t="s">
        <v>91</v>
      </c>
      <c r="AJ890" s="1" t="s">
        <v>89</v>
      </c>
      <c r="AK890" s="1" t="s">
        <v>83</v>
      </c>
      <c r="AL890" s="1" t="s">
        <v>36</v>
      </c>
      <c r="AM890" s="1" t="s">
        <v>92</v>
      </c>
      <c r="AN890" s="1" t="b">
        <v>0</v>
      </c>
      <c r="AO890" s="10" t="s">
        <v>2370</v>
      </c>
      <c r="AP890" s="1">
        <v>1</v>
      </c>
      <c r="AQ890" s="1">
        <v>0</v>
      </c>
      <c r="AR890" s="1">
        <v>0</v>
      </c>
      <c r="AS890" s="1">
        <v>0</v>
      </c>
      <c r="AT890" s="1">
        <v>0</v>
      </c>
      <c r="AU890" s="1">
        <v>0</v>
      </c>
      <c r="AV890" s="1">
        <v>0</v>
      </c>
      <c r="AW890" s="1">
        <v>0</v>
      </c>
      <c r="AX890" s="1">
        <v>0</v>
      </c>
      <c r="AY890" s="1">
        <v>0</v>
      </c>
      <c r="AZ890" s="1">
        <v>0</v>
      </c>
      <c r="BA890" s="1">
        <v>0</v>
      </c>
      <c r="BB890" s="1">
        <v>0</v>
      </c>
      <c r="BC890" s="1">
        <v>0</v>
      </c>
      <c r="BD890" s="1">
        <v>1</v>
      </c>
      <c r="BE890" s="1">
        <v>0</v>
      </c>
      <c r="BF890" s="1">
        <v>0</v>
      </c>
      <c r="BG890" s="1">
        <v>0</v>
      </c>
      <c r="BH890" s="1" t="b">
        <v>1</v>
      </c>
      <c r="BI890" s="1" t="b">
        <v>0</v>
      </c>
      <c r="BJ890" s="1">
        <v>10</v>
      </c>
      <c r="BK890" s="1" t="s">
        <v>89</v>
      </c>
      <c r="BL890" s="1">
        <v>295</v>
      </c>
      <c r="BM890" s="1">
        <v>295</v>
      </c>
      <c r="BN890" s="1">
        <v>0</v>
      </c>
      <c r="BO890" s="1" t="b">
        <v>0</v>
      </c>
    </row>
    <row r="891" spans="1:67" ht="15.75" customHeight="1">
      <c r="A891" s="1">
        <v>889</v>
      </c>
      <c r="B891" s="1">
        <v>471</v>
      </c>
      <c r="C891" s="1">
        <v>214777</v>
      </c>
      <c r="D891" s="1" t="s">
        <v>2365</v>
      </c>
      <c r="E891" s="1" t="s">
        <v>2366</v>
      </c>
      <c r="F891" s="1" t="s">
        <v>466</v>
      </c>
      <c r="G891" s="1" t="s">
        <v>2274</v>
      </c>
      <c r="H891" s="1" t="s">
        <v>2367</v>
      </c>
      <c r="I891" s="1" t="s">
        <v>538</v>
      </c>
      <c r="J891" s="1" t="s">
        <v>1797</v>
      </c>
      <c r="K891" s="8" t="s">
        <v>2368</v>
      </c>
      <c r="L891" s="1">
        <v>-77.861643999999998</v>
      </c>
      <c r="M891" s="1">
        <v>40.800732000000004</v>
      </c>
      <c r="N891" s="1">
        <v>-77.861643999999998</v>
      </c>
      <c r="O891" s="1">
        <v>40.800732000000004</v>
      </c>
      <c r="P891" s="1">
        <v>18436</v>
      </c>
      <c r="Q891" s="1">
        <v>36344</v>
      </c>
      <c r="R891" s="1">
        <v>51572</v>
      </c>
      <c r="S891" s="1">
        <v>36344</v>
      </c>
      <c r="T891" s="1">
        <v>51572</v>
      </c>
      <c r="U891" s="1">
        <v>24380</v>
      </c>
      <c r="V891" s="1">
        <v>39608</v>
      </c>
      <c r="W891" s="1">
        <v>2</v>
      </c>
      <c r="X891" s="1">
        <v>2</v>
      </c>
      <c r="Y891" s="1">
        <v>2</v>
      </c>
      <c r="Z891" s="1">
        <v>1</v>
      </c>
      <c r="AA891" s="1">
        <v>1</v>
      </c>
      <c r="AB891" s="1">
        <v>56</v>
      </c>
      <c r="AC891" s="1">
        <v>41359</v>
      </c>
      <c r="AD891" s="1" t="s">
        <v>73</v>
      </c>
      <c r="AE891" s="1" t="b">
        <v>1</v>
      </c>
      <c r="AF891" s="1" t="s">
        <v>1676</v>
      </c>
      <c r="AG891" s="1" t="s">
        <v>2369</v>
      </c>
      <c r="AH891" s="1" t="s">
        <v>159</v>
      </c>
      <c r="AI891" s="1" t="s">
        <v>146</v>
      </c>
      <c r="AJ891" s="1" t="s">
        <v>94</v>
      </c>
      <c r="AK891" s="1" t="s">
        <v>83</v>
      </c>
      <c r="AL891" s="1" t="s">
        <v>36</v>
      </c>
      <c r="AM891" s="1" t="s">
        <v>96</v>
      </c>
      <c r="AN891" s="1" t="b">
        <v>0</v>
      </c>
      <c r="AO891" s="10" t="s">
        <v>2371</v>
      </c>
      <c r="AP891" s="1">
        <v>0</v>
      </c>
      <c r="AQ891" s="1">
        <v>0</v>
      </c>
      <c r="AR891" s="1">
        <v>0</v>
      </c>
      <c r="AS891" s="1">
        <v>0</v>
      </c>
      <c r="AT891" s="1">
        <v>0</v>
      </c>
      <c r="AU891" s="1">
        <v>0</v>
      </c>
      <c r="AV891" s="1">
        <v>0</v>
      </c>
      <c r="AW891" s="1">
        <v>0</v>
      </c>
      <c r="AX891" s="1">
        <v>0</v>
      </c>
      <c r="AY891" s="1">
        <v>0</v>
      </c>
      <c r="AZ891" s="1">
        <v>0</v>
      </c>
      <c r="BA891" s="1">
        <v>0</v>
      </c>
      <c r="BB891" s="1">
        <v>0</v>
      </c>
      <c r="BC891" s="1">
        <v>0</v>
      </c>
      <c r="BD891" s="1">
        <v>0</v>
      </c>
      <c r="BE891" s="1">
        <v>0</v>
      </c>
      <c r="BF891" s="1">
        <v>0</v>
      </c>
      <c r="BG891" s="1">
        <v>0</v>
      </c>
      <c r="BH891" s="1" t="b">
        <v>1</v>
      </c>
      <c r="BI891" s="1" t="b">
        <v>0</v>
      </c>
      <c r="BJ891" s="1">
        <v>10</v>
      </c>
      <c r="BK891" s="1" t="s">
        <v>94</v>
      </c>
      <c r="BL891" s="1">
        <v>295</v>
      </c>
      <c r="BM891" s="1">
        <v>295</v>
      </c>
      <c r="BN891" s="1">
        <v>0</v>
      </c>
      <c r="BO891" s="1" t="b">
        <v>0</v>
      </c>
    </row>
    <row r="892" spans="1:67" ht="15.75" customHeight="1">
      <c r="A892" s="1">
        <v>890</v>
      </c>
      <c r="B892" s="1">
        <v>472</v>
      </c>
      <c r="C892" s="1">
        <v>214777</v>
      </c>
      <c r="D892" s="1" t="s">
        <v>2365</v>
      </c>
      <c r="E892" s="1" t="s">
        <v>2366</v>
      </c>
      <c r="F892" s="1" t="s">
        <v>466</v>
      </c>
      <c r="G892" s="1" t="s">
        <v>2274</v>
      </c>
      <c r="H892" s="1" t="s">
        <v>2367</v>
      </c>
      <c r="I892" s="1" t="s">
        <v>538</v>
      </c>
      <c r="J892" s="1" t="s">
        <v>1797</v>
      </c>
      <c r="K892" s="8" t="s">
        <v>2368</v>
      </c>
      <c r="L892" s="1">
        <v>-77.861643999999998</v>
      </c>
      <c r="M892" s="1">
        <v>40.800732000000004</v>
      </c>
      <c r="N892" s="1">
        <v>-77.861643999999998</v>
      </c>
      <c r="O892" s="1">
        <v>40.800732000000004</v>
      </c>
      <c r="P892" s="1">
        <v>18436</v>
      </c>
      <c r="Q892" s="1">
        <v>36344</v>
      </c>
      <c r="R892" s="1">
        <v>51572</v>
      </c>
      <c r="S892" s="1">
        <v>36344</v>
      </c>
      <c r="T892" s="1">
        <v>51572</v>
      </c>
      <c r="U892" s="1">
        <v>24380</v>
      </c>
      <c r="V892" s="1">
        <v>39608</v>
      </c>
      <c r="W892" s="1">
        <v>2</v>
      </c>
      <c r="X892" s="1">
        <v>2</v>
      </c>
      <c r="Y892" s="1">
        <v>2</v>
      </c>
      <c r="Z892" s="1">
        <v>1</v>
      </c>
      <c r="AA892" s="1">
        <v>1</v>
      </c>
      <c r="AB892" s="1">
        <v>56</v>
      </c>
      <c r="AC892" s="1">
        <v>41359</v>
      </c>
      <c r="AD892" s="1" t="s">
        <v>73</v>
      </c>
      <c r="AE892" s="1" t="b">
        <v>1</v>
      </c>
      <c r="AF892" s="1" t="s">
        <v>1676</v>
      </c>
      <c r="AG892" s="1" t="s">
        <v>2369</v>
      </c>
      <c r="AH892" s="1" t="s">
        <v>159</v>
      </c>
      <c r="AI892" s="1" t="s">
        <v>172</v>
      </c>
      <c r="AJ892" s="1" t="s">
        <v>89</v>
      </c>
      <c r="AK892" s="1" t="s">
        <v>79</v>
      </c>
      <c r="AL892" s="1" t="s">
        <v>36</v>
      </c>
      <c r="AM892" s="1" t="s">
        <v>92</v>
      </c>
      <c r="AN892" s="1" t="b">
        <v>0</v>
      </c>
      <c r="AO892" s="10" t="s">
        <v>2372</v>
      </c>
      <c r="AP892" s="1">
        <v>0</v>
      </c>
      <c r="AQ892" s="1">
        <v>0</v>
      </c>
      <c r="AR892" s="1">
        <v>0</v>
      </c>
      <c r="AS892" s="1">
        <v>0</v>
      </c>
      <c r="AT892" s="1">
        <v>0</v>
      </c>
      <c r="AU892" s="1">
        <v>0</v>
      </c>
      <c r="AV892" s="1">
        <v>0</v>
      </c>
      <c r="AW892" s="1">
        <v>0</v>
      </c>
      <c r="AX892" s="1">
        <v>0</v>
      </c>
      <c r="AY892" s="1">
        <v>0</v>
      </c>
      <c r="AZ892" s="1">
        <v>0</v>
      </c>
      <c r="BA892" s="1">
        <v>0</v>
      </c>
      <c r="BB892" s="1">
        <v>0</v>
      </c>
      <c r="BC892" s="1">
        <v>0</v>
      </c>
      <c r="BD892" s="1">
        <v>0</v>
      </c>
      <c r="BE892" s="1">
        <v>0</v>
      </c>
      <c r="BF892" s="1">
        <v>0</v>
      </c>
      <c r="BG892" s="1">
        <v>0</v>
      </c>
      <c r="BH892" s="1" t="b">
        <v>1</v>
      </c>
      <c r="BI892" s="1" t="b">
        <v>0</v>
      </c>
      <c r="BJ892" s="1">
        <v>10</v>
      </c>
      <c r="BK892" s="1" t="s">
        <v>89</v>
      </c>
      <c r="BL892" s="1">
        <v>295</v>
      </c>
      <c r="BM892" s="1">
        <v>295</v>
      </c>
      <c r="BN892" s="1">
        <v>0</v>
      </c>
      <c r="BO892" s="1" t="b">
        <v>0</v>
      </c>
    </row>
    <row r="893" spans="1:67" ht="15.75" customHeight="1">
      <c r="A893" s="1">
        <v>891</v>
      </c>
      <c r="B893" s="1">
        <v>473</v>
      </c>
      <c r="C893" s="1">
        <v>214777</v>
      </c>
      <c r="D893" s="1" t="s">
        <v>2365</v>
      </c>
      <c r="E893" s="1" t="s">
        <v>2366</v>
      </c>
      <c r="F893" s="1" t="s">
        <v>466</v>
      </c>
      <c r="G893" s="1" t="s">
        <v>2274</v>
      </c>
      <c r="H893" s="1" t="s">
        <v>2367</v>
      </c>
      <c r="I893" s="1" t="s">
        <v>538</v>
      </c>
      <c r="J893" s="1" t="s">
        <v>1797</v>
      </c>
      <c r="K893" s="8" t="s">
        <v>2368</v>
      </c>
      <c r="L893" s="1">
        <v>-77.861643999999998</v>
      </c>
      <c r="M893" s="1">
        <v>40.800732000000004</v>
      </c>
      <c r="N893" s="1">
        <v>-77.861643999999998</v>
      </c>
      <c r="O893" s="1">
        <v>40.800732000000004</v>
      </c>
      <c r="P893" s="1">
        <v>18436</v>
      </c>
      <c r="Q893" s="1">
        <v>36344</v>
      </c>
      <c r="R893" s="1">
        <v>51572</v>
      </c>
      <c r="S893" s="1">
        <v>36344</v>
      </c>
      <c r="T893" s="1">
        <v>51572</v>
      </c>
      <c r="U893" s="1">
        <v>24380</v>
      </c>
      <c r="V893" s="1">
        <v>39608</v>
      </c>
      <c r="W893" s="1">
        <v>2</v>
      </c>
      <c r="X893" s="1">
        <v>2</v>
      </c>
      <c r="Y893" s="1">
        <v>2</v>
      </c>
      <c r="Z893" s="1">
        <v>1</v>
      </c>
      <c r="AA893" s="1">
        <v>1</v>
      </c>
      <c r="AB893" s="1">
        <v>56</v>
      </c>
      <c r="AC893" s="1">
        <v>41359</v>
      </c>
      <c r="AD893" s="1" t="s">
        <v>73</v>
      </c>
      <c r="AE893" s="1" t="b">
        <v>1</v>
      </c>
      <c r="AF893" s="1" t="s">
        <v>1676</v>
      </c>
      <c r="AG893" s="1" t="s">
        <v>2369</v>
      </c>
      <c r="AH893" s="1" t="s">
        <v>159</v>
      </c>
      <c r="AI893" s="1" t="s">
        <v>236</v>
      </c>
      <c r="AJ893" s="1" t="s">
        <v>89</v>
      </c>
      <c r="AK893" s="1" t="s">
        <v>79</v>
      </c>
      <c r="AL893" s="1" t="s">
        <v>99</v>
      </c>
      <c r="AM893" s="1" t="s">
        <v>100</v>
      </c>
      <c r="AN893" s="1" t="b">
        <v>0</v>
      </c>
      <c r="AO893" s="10" t="s">
        <v>2373</v>
      </c>
      <c r="AP893" s="1">
        <v>1</v>
      </c>
      <c r="AQ893" s="1">
        <v>0</v>
      </c>
      <c r="AR893" s="1">
        <v>0</v>
      </c>
      <c r="AS893" s="1">
        <v>1</v>
      </c>
      <c r="AT893" s="1">
        <v>0</v>
      </c>
      <c r="AU893" s="1">
        <v>0</v>
      </c>
      <c r="AV893" s="1">
        <v>0</v>
      </c>
      <c r="AW893" s="1">
        <v>0</v>
      </c>
      <c r="AX893" s="1">
        <v>0</v>
      </c>
      <c r="AY893" s="1">
        <v>0</v>
      </c>
      <c r="AZ893" s="1">
        <v>0</v>
      </c>
      <c r="BA893" s="1">
        <v>0</v>
      </c>
      <c r="BB893" s="1">
        <v>0</v>
      </c>
      <c r="BC893" s="1">
        <v>0</v>
      </c>
      <c r="BD893" s="1">
        <v>1</v>
      </c>
      <c r="BE893" s="18">
        <v>0</v>
      </c>
      <c r="BF893" s="1">
        <v>0</v>
      </c>
      <c r="BG893" s="1">
        <v>1</v>
      </c>
      <c r="BH893" s="1" t="b">
        <v>0</v>
      </c>
      <c r="BI893" s="1" t="b">
        <v>0</v>
      </c>
      <c r="BJ893" s="1">
        <v>10</v>
      </c>
      <c r="BK893" s="1" t="s">
        <v>89</v>
      </c>
      <c r="BL893" s="1">
        <v>295</v>
      </c>
      <c r="BM893" s="1">
        <v>295</v>
      </c>
      <c r="BN893" s="1">
        <v>1</v>
      </c>
      <c r="BO893" s="1" t="b">
        <v>1</v>
      </c>
    </row>
    <row r="894" spans="1:67" ht="15.75" customHeight="1">
      <c r="A894" s="1">
        <v>892</v>
      </c>
      <c r="B894" s="1">
        <v>474</v>
      </c>
      <c r="C894" s="1">
        <v>214777</v>
      </c>
      <c r="D894" s="1" t="s">
        <v>2365</v>
      </c>
      <c r="E894" s="1" t="s">
        <v>2366</v>
      </c>
      <c r="F894" s="1" t="s">
        <v>466</v>
      </c>
      <c r="G894" s="1" t="s">
        <v>2274</v>
      </c>
      <c r="H894" s="1" t="s">
        <v>2367</v>
      </c>
      <c r="I894" s="1" t="s">
        <v>538</v>
      </c>
      <c r="J894" s="1" t="s">
        <v>1797</v>
      </c>
      <c r="K894" s="8" t="s">
        <v>2368</v>
      </c>
      <c r="L894" s="1">
        <v>-77.861643999999998</v>
      </c>
      <c r="M894" s="1">
        <v>40.800732000000004</v>
      </c>
      <c r="N894" s="1">
        <v>-77.861643999999998</v>
      </c>
      <c r="O894" s="1">
        <v>40.800732000000004</v>
      </c>
      <c r="P894" s="1">
        <v>18436</v>
      </c>
      <c r="Q894" s="1">
        <v>36344</v>
      </c>
      <c r="R894" s="1">
        <v>51572</v>
      </c>
      <c r="S894" s="1">
        <v>36344</v>
      </c>
      <c r="T894" s="1">
        <v>51572</v>
      </c>
      <c r="U894" s="1">
        <v>24380</v>
      </c>
      <c r="V894" s="1">
        <v>39608</v>
      </c>
      <c r="W894" s="1">
        <v>2</v>
      </c>
      <c r="X894" s="1">
        <v>2</v>
      </c>
      <c r="Y894" s="1">
        <v>2</v>
      </c>
      <c r="Z894" s="1">
        <v>1</v>
      </c>
      <c r="AA894" s="1">
        <v>1</v>
      </c>
      <c r="AB894" s="1">
        <v>56</v>
      </c>
      <c r="AC894" s="1">
        <v>41359</v>
      </c>
      <c r="AD894" s="1" t="s">
        <v>73</v>
      </c>
      <c r="AE894" s="1" t="b">
        <v>1</v>
      </c>
      <c r="AF894" s="1" t="s">
        <v>1676</v>
      </c>
      <c r="AG894" s="1" t="s">
        <v>2369</v>
      </c>
      <c r="AH894" s="1" t="s">
        <v>159</v>
      </c>
      <c r="AI894" s="1" t="s">
        <v>95</v>
      </c>
      <c r="AJ894" s="1" t="s">
        <v>94</v>
      </c>
      <c r="AK894" s="1" t="s">
        <v>79</v>
      </c>
      <c r="AL894" s="1" t="s">
        <v>36</v>
      </c>
      <c r="AM894" s="1" t="s">
        <v>96</v>
      </c>
      <c r="AN894" s="1" t="b">
        <v>0</v>
      </c>
      <c r="AO894" s="10" t="s">
        <v>2374</v>
      </c>
      <c r="AP894" s="1">
        <v>0</v>
      </c>
      <c r="AQ894" s="1">
        <v>0</v>
      </c>
      <c r="AR894" s="1">
        <v>0</v>
      </c>
      <c r="AS894" s="1">
        <v>0</v>
      </c>
      <c r="AT894" s="1">
        <v>0</v>
      </c>
      <c r="AU894" s="1">
        <v>0</v>
      </c>
      <c r="AV894" s="1">
        <v>0</v>
      </c>
      <c r="AW894" s="1">
        <v>0</v>
      </c>
      <c r="AX894" s="1">
        <v>0</v>
      </c>
      <c r="AY894" s="1">
        <v>0</v>
      </c>
      <c r="AZ894" s="1">
        <v>0</v>
      </c>
      <c r="BA894" s="1">
        <v>0</v>
      </c>
      <c r="BB894" s="1">
        <v>0</v>
      </c>
      <c r="BC894" s="1">
        <v>0</v>
      </c>
      <c r="BD894" s="1">
        <v>0</v>
      </c>
      <c r="BE894" s="1">
        <v>0</v>
      </c>
      <c r="BF894" s="1">
        <v>0</v>
      </c>
      <c r="BG894" s="1">
        <v>0</v>
      </c>
      <c r="BH894" s="1" t="b">
        <v>1</v>
      </c>
      <c r="BI894" s="1" t="b">
        <v>0</v>
      </c>
      <c r="BJ894" s="1">
        <v>10</v>
      </c>
      <c r="BK894" s="1" t="s">
        <v>94</v>
      </c>
      <c r="BL894" s="1">
        <v>295</v>
      </c>
      <c r="BM894" s="1">
        <v>295</v>
      </c>
      <c r="BN894" s="1">
        <v>0</v>
      </c>
      <c r="BO894" s="1" t="b">
        <v>0</v>
      </c>
    </row>
    <row r="895" spans="1:67" ht="15.75" customHeight="1">
      <c r="A895" s="1">
        <v>893</v>
      </c>
      <c r="B895" s="1">
        <v>475</v>
      </c>
      <c r="C895" s="1">
        <v>214777</v>
      </c>
      <c r="D895" s="1" t="s">
        <v>2365</v>
      </c>
      <c r="E895" s="1" t="s">
        <v>2366</v>
      </c>
      <c r="F895" s="1" t="s">
        <v>466</v>
      </c>
      <c r="G895" s="1" t="s">
        <v>2274</v>
      </c>
      <c r="H895" s="1" t="s">
        <v>2367</v>
      </c>
      <c r="I895" s="1" t="s">
        <v>538</v>
      </c>
      <c r="J895" s="1" t="s">
        <v>1797</v>
      </c>
      <c r="K895" s="8" t="s">
        <v>2368</v>
      </c>
      <c r="L895" s="1">
        <v>-77.861643999999998</v>
      </c>
      <c r="M895" s="1">
        <v>40.800732000000004</v>
      </c>
      <c r="N895" s="1">
        <v>-77.861643999999998</v>
      </c>
      <c r="O895" s="1">
        <v>40.800732000000004</v>
      </c>
      <c r="P895" s="1">
        <v>18436</v>
      </c>
      <c r="Q895" s="1">
        <v>36344</v>
      </c>
      <c r="R895" s="1">
        <v>51572</v>
      </c>
      <c r="S895" s="1">
        <v>36344</v>
      </c>
      <c r="T895" s="1">
        <v>51572</v>
      </c>
      <c r="U895" s="1">
        <v>24380</v>
      </c>
      <c r="V895" s="1">
        <v>39608</v>
      </c>
      <c r="W895" s="1">
        <v>2</v>
      </c>
      <c r="X895" s="1">
        <v>2</v>
      </c>
      <c r="Y895" s="1">
        <v>2</v>
      </c>
      <c r="Z895" s="1">
        <v>1</v>
      </c>
      <c r="AA895" s="1">
        <v>1</v>
      </c>
      <c r="AB895" s="1">
        <v>56</v>
      </c>
      <c r="AC895" s="1">
        <v>41359</v>
      </c>
      <c r="AD895" s="1" t="s">
        <v>73</v>
      </c>
      <c r="AE895" s="1" t="b">
        <v>1</v>
      </c>
      <c r="AF895" s="1" t="s">
        <v>1676</v>
      </c>
      <c r="AG895" s="1" t="s">
        <v>2369</v>
      </c>
      <c r="AH895" s="1" t="s">
        <v>159</v>
      </c>
      <c r="AI895" s="1" t="s">
        <v>1569</v>
      </c>
      <c r="AJ895" s="1" t="s">
        <v>94</v>
      </c>
      <c r="AK895" s="1" t="s">
        <v>79</v>
      </c>
      <c r="AL895" s="1" t="s">
        <v>99</v>
      </c>
      <c r="AM895" s="1" t="s">
        <v>100</v>
      </c>
      <c r="AN895" s="1" t="b">
        <v>0</v>
      </c>
      <c r="AO895" s="10" t="s">
        <v>2375</v>
      </c>
      <c r="AP895" s="1">
        <v>0</v>
      </c>
      <c r="AQ895" s="1">
        <v>0</v>
      </c>
      <c r="AR895" s="1">
        <v>0</v>
      </c>
      <c r="AS895" s="1">
        <v>0</v>
      </c>
      <c r="AT895" s="1">
        <v>0</v>
      </c>
      <c r="AU895" s="1">
        <v>0</v>
      </c>
      <c r="AV895" s="1">
        <v>0</v>
      </c>
      <c r="AW895" s="1">
        <v>0</v>
      </c>
      <c r="AX895" s="1">
        <v>0</v>
      </c>
      <c r="AY895" s="1">
        <v>0</v>
      </c>
      <c r="AZ895" s="1">
        <v>0</v>
      </c>
      <c r="BA895" s="1">
        <v>0</v>
      </c>
      <c r="BB895" s="1">
        <v>0</v>
      </c>
      <c r="BC895" s="1">
        <v>0</v>
      </c>
      <c r="BD895" s="1">
        <v>0</v>
      </c>
      <c r="BE895" s="1">
        <v>0</v>
      </c>
      <c r="BF895" s="1">
        <v>0</v>
      </c>
      <c r="BG895" s="1">
        <v>0</v>
      </c>
      <c r="BH895" s="1" t="b">
        <v>0</v>
      </c>
      <c r="BI895" s="1" t="b">
        <v>0</v>
      </c>
      <c r="BJ895" s="1">
        <v>10</v>
      </c>
      <c r="BK895" s="1" t="s">
        <v>94</v>
      </c>
      <c r="BL895" s="1">
        <v>295</v>
      </c>
      <c r="BM895" s="1">
        <v>295</v>
      </c>
      <c r="BN895" s="1">
        <v>0</v>
      </c>
      <c r="BO895" s="1" t="b">
        <v>0</v>
      </c>
    </row>
    <row r="896" spans="1:67" ht="15.75" customHeight="1">
      <c r="A896" s="1">
        <v>894</v>
      </c>
      <c r="B896" s="1">
        <v>476</v>
      </c>
      <c r="C896" s="1">
        <v>214777</v>
      </c>
      <c r="D896" s="1" t="s">
        <v>2365</v>
      </c>
      <c r="E896" s="1" t="s">
        <v>2366</v>
      </c>
      <c r="F896" s="1" t="s">
        <v>466</v>
      </c>
      <c r="G896" s="1" t="s">
        <v>2274</v>
      </c>
      <c r="H896" s="1" t="s">
        <v>2367</v>
      </c>
      <c r="I896" s="1" t="s">
        <v>538</v>
      </c>
      <c r="J896" s="1" t="s">
        <v>1797</v>
      </c>
      <c r="K896" s="8" t="s">
        <v>2368</v>
      </c>
      <c r="L896" s="1">
        <v>-77.861643999999998</v>
      </c>
      <c r="M896" s="1">
        <v>40.800732000000004</v>
      </c>
      <c r="N896" s="1">
        <v>-77.861643999999998</v>
      </c>
      <c r="O896" s="1">
        <v>40.800732000000004</v>
      </c>
      <c r="P896" s="1">
        <v>18436</v>
      </c>
      <c r="Q896" s="1">
        <v>36344</v>
      </c>
      <c r="R896" s="1">
        <v>51572</v>
      </c>
      <c r="S896" s="1">
        <v>36344</v>
      </c>
      <c r="T896" s="1">
        <v>51572</v>
      </c>
      <c r="U896" s="1">
        <v>24380</v>
      </c>
      <c r="V896" s="1">
        <v>39608</v>
      </c>
      <c r="W896" s="1">
        <v>2</v>
      </c>
      <c r="X896" s="1">
        <v>2</v>
      </c>
      <c r="Y896" s="1">
        <v>2</v>
      </c>
      <c r="Z896" s="1">
        <v>1</v>
      </c>
      <c r="AA896" s="1">
        <v>1</v>
      </c>
      <c r="AB896" s="1">
        <v>56</v>
      </c>
      <c r="AC896" s="1">
        <v>41359</v>
      </c>
      <c r="AD896" s="1" t="s">
        <v>73</v>
      </c>
      <c r="AE896" s="1" t="b">
        <v>1</v>
      </c>
      <c r="AF896" s="1" t="s">
        <v>1676</v>
      </c>
      <c r="AG896" s="1" t="s">
        <v>2369</v>
      </c>
      <c r="AH896" s="1" t="s">
        <v>159</v>
      </c>
      <c r="AI896" s="1" t="s">
        <v>2376</v>
      </c>
      <c r="AJ896" s="1" t="s">
        <v>78</v>
      </c>
      <c r="AK896" s="1" t="s">
        <v>79</v>
      </c>
      <c r="AL896" s="1" t="s">
        <v>36</v>
      </c>
      <c r="AM896" s="1" t="s">
        <v>100</v>
      </c>
      <c r="AN896" s="1" t="b">
        <v>0</v>
      </c>
      <c r="AO896" s="10" t="s">
        <v>2377</v>
      </c>
      <c r="AP896" s="1">
        <v>0</v>
      </c>
      <c r="AQ896" s="1">
        <v>0</v>
      </c>
      <c r="AR896" s="1">
        <v>0</v>
      </c>
      <c r="AS896" s="1">
        <v>0</v>
      </c>
      <c r="AT896" s="1">
        <v>0</v>
      </c>
      <c r="AU896" s="1">
        <v>0</v>
      </c>
      <c r="AV896" s="1">
        <v>0</v>
      </c>
      <c r="AW896" s="1">
        <v>0</v>
      </c>
      <c r="AX896" s="1">
        <v>0</v>
      </c>
      <c r="AY896" s="1">
        <v>0</v>
      </c>
      <c r="AZ896" s="1">
        <v>0</v>
      </c>
      <c r="BA896" s="1">
        <v>0</v>
      </c>
      <c r="BB896" s="1">
        <v>0</v>
      </c>
      <c r="BC896" s="1">
        <v>0</v>
      </c>
      <c r="BD896" s="1">
        <v>0</v>
      </c>
      <c r="BE896" s="1">
        <v>0</v>
      </c>
      <c r="BF896" s="1">
        <v>0</v>
      </c>
      <c r="BG896" s="1">
        <v>0</v>
      </c>
      <c r="BH896" s="1" t="b">
        <v>0</v>
      </c>
      <c r="BI896" s="1" t="b">
        <v>0</v>
      </c>
      <c r="BJ896" s="1">
        <v>10</v>
      </c>
      <c r="BK896" s="1" t="s">
        <v>78</v>
      </c>
      <c r="BL896" s="1">
        <v>295</v>
      </c>
      <c r="BM896" s="1">
        <v>295</v>
      </c>
      <c r="BN896" s="1">
        <v>0</v>
      </c>
      <c r="BO896" s="1" t="b">
        <v>0</v>
      </c>
    </row>
    <row r="897" spans="1:67" ht="15.75" customHeight="1">
      <c r="A897" s="1">
        <v>895</v>
      </c>
      <c r="B897" s="1">
        <v>477</v>
      </c>
      <c r="C897" s="1">
        <v>214777</v>
      </c>
      <c r="D897" s="1" t="s">
        <v>2365</v>
      </c>
      <c r="E897" s="1" t="s">
        <v>2366</v>
      </c>
      <c r="F897" s="1" t="s">
        <v>466</v>
      </c>
      <c r="G897" s="1" t="s">
        <v>2274</v>
      </c>
      <c r="H897" s="1" t="s">
        <v>2367</v>
      </c>
      <c r="I897" s="1" t="s">
        <v>538</v>
      </c>
      <c r="J897" s="1" t="s">
        <v>1797</v>
      </c>
      <c r="K897" s="8" t="s">
        <v>2368</v>
      </c>
      <c r="L897" s="1">
        <v>-77.861643999999998</v>
      </c>
      <c r="M897" s="1">
        <v>40.800732000000004</v>
      </c>
      <c r="N897" s="1">
        <v>-77.861643999999998</v>
      </c>
      <c r="O897" s="1">
        <v>40.800732000000004</v>
      </c>
      <c r="P897" s="1">
        <v>18436</v>
      </c>
      <c r="Q897" s="1">
        <v>36344</v>
      </c>
      <c r="R897" s="1">
        <v>51572</v>
      </c>
      <c r="S897" s="1">
        <v>36344</v>
      </c>
      <c r="T897" s="1">
        <v>51572</v>
      </c>
      <c r="U897" s="1">
        <v>24380</v>
      </c>
      <c r="V897" s="1">
        <v>39608</v>
      </c>
      <c r="W897" s="1">
        <v>2</v>
      </c>
      <c r="X897" s="1">
        <v>2</v>
      </c>
      <c r="Y897" s="1">
        <v>2</v>
      </c>
      <c r="Z897" s="1">
        <v>1</v>
      </c>
      <c r="AA897" s="1">
        <v>1</v>
      </c>
      <c r="AB897" s="1">
        <v>56</v>
      </c>
      <c r="AC897" s="1">
        <v>41359</v>
      </c>
      <c r="AD897" s="1" t="s">
        <v>73</v>
      </c>
      <c r="AE897" s="1" t="b">
        <v>1</v>
      </c>
      <c r="AF897" s="1" t="s">
        <v>1676</v>
      </c>
      <c r="AG897" s="1" t="s">
        <v>2369</v>
      </c>
      <c r="AH897" s="1" t="s">
        <v>159</v>
      </c>
      <c r="AI897" s="1" t="s">
        <v>405</v>
      </c>
      <c r="AJ897" s="1" t="s">
        <v>89</v>
      </c>
      <c r="AK897" s="1" t="s">
        <v>179</v>
      </c>
      <c r="AL897" s="1" t="s">
        <v>179</v>
      </c>
      <c r="AM897" s="1" t="s">
        <v>100</v>
      </c>
      <c r="AN897" s="1" t="b">
        <v>0</v>
      </c>
      <c r="AO897" s="10" t="s">
        <v>2378</v>
      </c>
      <c r="AP897" s="1">
        <v>0</v>
      </c>
      <c r="AQ897" s="1">
        <v>0</v>
      </c>
      <c r="AR897" s="1">
        <v>0</v>
      </c>
      <c r="AS897" s="1">
        <v>1</v>
      </c>
      <c r="AT897" s="1">
        <v>0</v>
      </c>
      <c r="AU897" s="1">
        <v>0</v>
      </c>
      <c r="AV897" s="1">
        <v>0</v>
      </c>
      <c r="AW897" s="1">
        <v>0</v>
      </c>
      <c r="AX897" s="1">
        <v>0</v>
      </c>
      <c r="AY897" s="1">
        <v>0</v>
      </c>
      <c r="AZ897" s="1">
        <v>0</v>
      </c>
      <c r="BA897" s="1">
        <v>0</v>
      </c>
      <c r="BB897" s="1">
        <v>0</v>
      </c>
      <c r="BC897" s="1">
        <v>0</v>
      </c>
      <c r="BD897" s="1">
        <v>0</v>
      </c>
      <c r="BE897" s="1">
        <v>0</v>
      </c>
      <c r="BF897" s="1">
        <v>0</v>
      </c>
      <c r="BG897" s="1">
        <v>1</v>
      </c>
      <c r="BH897" s="1" t="b">
        <v>0</v>
      </c>
      <c r="BI897" s="1" t="b">
        <v>0</v>
      </c>
      <c r="BJ897" s="1">
        <v>10</v>
      </c>
      <c r="BK897" s="1" t="s">
        <v>89</v>
      </c>
      <c r="BL897" s="1">
        <v>295</v>
      </c>
      <c r="BM897" s="1">
        <v>295</v>
      </c>
      <c r="BN897" s="1">
        <v>1</v>
      </c>
      <c r="BO897" s="1" t="b">
        <v>1</v>
      </c>
    </row>
    <row r="898" spans="1:67" ht="15.75" customHeight="1">
      <c r="A898" s="1">
        <v>896</v>
      </c>
      <c r="B898" s="1">
        <v>478</v>
      </c>
      <c r="C898" s="1">
        <v>214777</v>
      </c>
      <c r="D898" s="1" t="s">
        <v>2365</v>
      </c>
      <c r="E898" s="1" t="s">
        <v>2366</v>
      </c>
      <c r="F898" s="1" t="s">
        <v>466</v>
      </c>
      <c r="G898" s="1" t="s">
        <v>2274</v>
      </c>
      <c r="H898" s="1" t="s">
        <v>2367</v>
      </c>
      <c r="I898" s="1" t="s">
        <v>538</v>
      </c>
      <c r="J898" s="1" t="s">
        <v>1797</v>
      </c>
      <c r="K898" s="8" t="s">
        <v>2368</v>
      </c>
      <c r="L898" s="1">
        <v>-77.861643999999998</v>
      </c>
      <c r="M898" s="1">
        <v>40.800732000000004</v>
      </c>
      <c r="N898" s="1">
        <v>-77.861643999999998</v>
      </c>
      <c r="O898" s="1">
        <v>40.800732000000004</v>
      </c>
      <c r="P898" s="1">
        <v>18436</v>
      </c>
      <c r="Q898" s="1">
        <v>36344</v>
      </c>
      <c r="R898" s="1">
        <v>51572</v>
      </c>
      <c r="S898" s="1">
        <v>36344</v>
      </c>
      <c r="T898" s="1">
        <v>51572</v>
      </c>
      <c r="U898" s="1">
        <v>24380</v>
      </c>
      <c r="V898" s="1">
        <v>39608</v>
      </c>
      <c r="W898" s="1">
        <v>2</v>
      </c>
      <c r="X898" s="1">
        <v>2</v>
      </c>
      <c r="Y898" s="1">
        <v>2</v>
      </c>
      <c r="Z898" s="1">
        <v>1</v>
      </c>
      <c r="AA898" s="1">
        <v>1</v>
      </c>
      <c r="AB898" s="1">
        <v>56</v>
      </c>
      <c r="AC898" s="1">
        <v>41359</v>
      </c>
      <c r="AD898" s="1" t="s">
        <v>73</v>
      </c>
      <c r="AE898" s="1" t="b">
        <v>1</v>
      </c>
      <c r="AF898" s="1" t="s">
        <v>1676</v>
      </c>
      <c r="AG898" s="1" t="s">
        <v>2369</v>
      </c>
      <c r="AH898" s="1" t="s">
        <v>159</v>
      </c>
      <c r="AI898" s="1" t="s">
        <v>532</v>
      </c>
      <c r="AJ898" s="1" t="s">
        <v>89</v>
      </c>
      <c r="AK898" s="1" t="s">
        <v>83</v>
      </c>
      <c r="AL898" s="1" t="s">
        <v>110</v>
      </c>
      <c r="AM898" s="1" t="s">
        <v>100</v>
      </c>
      <c r="AN898" s="1" t="b">
        <v>0</v>
      </c>
      <c r="AO898" s="10" t="s">
        <v>2379</v>
      </c>
      <c r="AP898" s="1">
        <v>0</v>
      </c>
      <c r="AQ898" s="1">
        <v>0</v>
      </c>
      <c r="AR898" s="1">
        <v>0</v>
      </c>
      <c r="AS898" s="1">
        <v>0</v>
      </c>
      <c r="AT898" s="1">
        <v>0</v>
      </c>
      <c r="AU898" s="1">
        <v>0</v>
      </c>
      <c r="AV898" s="1">
        <v>0</v>
      </c>
      <c r="AW898" s="1">
        <v>0</v>
      </c>
      <c r="AX898" s="1">
        <v>0</v>
      </c>
      <c r="AY898" s="1">
        <v>0</v>
      </c>
      <c r="AZ898" s="1">
        <v>0</v>
      </c>
      <c r="BA898" s="1">
        <v>0</v>
      </c>
      <c r="BB898" s="1">
        <v>0</v>
      </c>
      <c r="BC898" s="1">
        <v>0</v>
      </c>
      <c r="BD898" s="1">
        <v>0</v>
      </c>
      <c r="BE898" s="1">
        <v>0</v>
      </c>
      <c r="BF898" s="1">
        <v>0</v>
      </c>
      <c r="BG898" s="1">
        <v>0</v>
      </c>
      <c r="BH898" s="1" t="b">
        <v>0</v>
      </c>
      <c r="BI898" s="1" t="b">
        <v>0</v>
      </c>
      <c r="BJ898" s="1">
        <v>10</v>
      </c>
      <c r="BK898" s="1" t="s">
        <v>89</v>
      </c>
      <c r="BL898" s="1">
        <v>295</v>
      </c>
      <c r="BM898" s="1">
        <v>295</v>
      </c>
      <c r="BN898" s="1">
        <v>0</v>
      </c>
      <c r="BO898" s="1" t="b">
        <v>0</v>
      </c>
    </row>
    <row r="899" spans="1:67" ht="15.75" customHeight="1">
      <c r="A899" s="1">
        <v>897</v>
      </c>
      <c r="B899" s="1">
        <v>600</v>
      </c>
      <c r="C899" s="1">
        <v>216339</v>
      </c>
      <c r="D899" s="1" t="s">
        <v>2380</v>
      </c>
      <c r="E899" s="1" t="s">
        <v>2381</v>
      </c>
      <c r="F899" s="1" t="s">
        <v>2315</v>
      </c>
      <c r="G899" s="1" t="s">
        <v>2274</v>
      </c>
      <c r="H899" s="1" t="s">
        <v>2382</v>
      </c>
      <c r="I899" s="1" t="s">
        <v>538</v>
      </c>
      <c r="J899" s="1" t="s">
        <v>1797</v>
      </c>
      <c r="K899" s="8" t="s">
        <v>2383</v>
      </c>
      <c r="L899" s="1">
        <v>-75.158266999999995</v>
      </c>
      <c r="M899" s="1">
        <v>39.980942999999897</v>
      </c>
      <c r="N899" s="1">
        <v>-75.188744999999997</v>
      </c>
      <c r="O899" s="1">
        <v>39.954855000000002</v>
      </c>
      <c r="P899" s="1">
        <v>16658</v>
      </c>
      <c r="Q899" s="1">
        <v>32430</v>
      </c>
      <c r="R899" s="1">
        <v>44190</v>
      </c>
      <c r="S899" s="1">
        <v>35210</v>
      </c>
      <c r="T899" s="1">
        <v>46970</v>
      </c>
      <c r="U899" s="1">
        <v>20734</v>
      </c>
      <c r="V899" s="1">
        <v>32494</v>
      </c>
      <c r="W899" s="1">
        <v>2</v>
      </c>
      <c r="X899" s="1">
        <v>2</v>
      </c>
      <c r="Y899" s="1">
        <v>2</v>
      </c>
      <c r="Z899" s="1">
        <v>1</v>
      </c>
      <c r="AA899" s="1">
        <v>1</v>
      </c>
      <c r="AB899" s="1">
        <v>52</v>
      </c>
      <c r="AC899" s="1">
        <v>29275</v>
      </c>
      <c r="AD899" s="1" t="s">
        <v>73</v>
      </c>
      <c r="AE899" s="1" t="b">
        <v>0</v>
      </c>
      <c r="AF899" s="1" t="s">
        <v>2384</v>
      </c>
      <c r="AG899" s="1" t="s">
        <v>89</v>
      </c>
      <c r="AH899" s="1" t="s">
        <v>159</v>
      </c>
      <c r="AI899" s="1" t="s">
        <v>532</v>
      </c>
      <c r="AJ899" s="1" t="s">
        <v>89</v>
      </c>
      <c r="AK899" s="1" t="s">
        <v>83</v>
      </c>
      <c r="AL899" s="1" t="s">
        <v>110</v>
      </c>
      <c r="AM899" s="1" t="s">
        <v>100</v>
      </c>
      <c r="AN899" s="1" t="b">
        <v>0</v>
      </c>
      <c r="AO899" s="10" t="s">
        <v>2385</v>
      </c>
      <c r="AP899" s="1">
        <v>1</v>
      </c>
      <c r="AQ899" s="1">
        <v>0</v>
      </c>
      <c r="AR899" s="1">
        <v>0</v>
      </c>
      <c r="AS899" s="1">
        <v>0</v>
      </c>
      <c r="AT899" s="1">
        <v>0</v>
      </c>
      <c r="AU899" s="1">
        <v>0</v>
      </c>
      <c r="AV899" s="1">
        <v>0</v>
      </c>
      <c r="AW899" s="1">
        <v>0</v>
      </c>
      <c r="AX899" s="1">
        <v>0</v>
      </c>
      <c r="AY899" s="1">
        <v>0</v>
      </c>
      <c r="AZ899" s="1">
        <v>0</v>
      </c>
      <c r="BA899" s="1">
        <v>0</v>
      </c>
      <c r="BB899" s="1">
        <v>0</v>
      </c>
      <c r="BC899" s="1">
        <v>0</v>
      </c>
      <c r="BD899" s="1">
        <v>1</v>
      </c>
      <c r="BE899" s="1">
        <v>0</v>
      </c>
      <c r="BF899" s="1">
        <v>0</v>
      </c>
      <c r="BG899" s="1">
        <v>0</v>
      </c>
      <c r="BH899" s="1" t="b">
        <v>0</v>
      </c>
      <c r="BI899" s="1" t="b">
        <v>0</v>
      </c>
      <c r="BJ899" s="1">
        <v>9</v>
      </c>
      <c r="BK899" s="1" t="s">
        <v>89</v>
      </c>
      <c r="BL899" s="1">
        <v>295</v>
      </c>
      <c r="BM899" s="1">
        <v>295</v>
      </c>
      <c r="BN899" s="1">
        <v>0</v>
      </c>
      <c r="BO899" s="1" t="b">
        <v>0</v>
      </c>
    </row>
    <row r="900" spans="1:67" ht="15.75" customHeight="1">
      <c r="A900" s="1">
        <v>898</v>
      </c>
      <c r="B900" s="1">
        <v>601</v>
      </c>
      <c r="C900" s="1">
        <v>216339</v>
      </c>
      <c r="D900" s="1" t="s">
        <v>2380</v>
      </c>
      <c r="E900" s="1" t="s">
        <v>2381</v>
      </c>
      <c r="F900" s="1" t="s">
        <v>2315</v>
      </c>
      <c r="G900" s="1" t="s">
        <v>2274</v>
      </c>
      <c r="H900" s="1" t="s">
        <v>2382</v>
      </c>
      <c r="I900" s="1" t="s">
        <v>538</v>
      </c>
      <c r="J900" s="1" t="s">
        <v>1797</v>
      </c>
      <c r="K900" s="8" t="s">
        <v>2383</v>
      </c>
      <c r="L900" s="1">
        <v>-75.158266999999995</v>
      </c>
      <c r="M900" s="1">
        <v>39.980942999999897</v>
      </c>
      <c r="N900" s="1">
        <v>-75.188744999999997</v>
      </c>
      <c r="O900" s="1">
        <v>39.954855000000002</v>
      </c>
      <c r="P900" s="1">
        <v>16658</v>
      </c>
      <c r="Q900" s="1">
        <v>32430</v>
      </c>
      <c r="R900" s="1">
        <v>44190</v>
      </c>
      <c r="S900" s="1">
        <v>35210</v>
      </c>
      <c r="T900" s="1">
        <v>46970</v>
      </c>
      <c r="U900" s="1">
        <v>20734</v>
      </c>
      <c r="V900" s="1">
        <v>32494</v>
      </c>
      <c r="W900" s="1">
        <v>2</v>
      </c>
      <c r="X900" s="1">
        <v>2</v>
      </c>
      <c r="Y900" s="1">
        <v>2</v>
      </c>
      <c r="Z900" s="1">
        <v>1</v>
      </c>
      <c r="AA900" s="1">
        <v>1</v>
      </c>
      <c r="AB900" s="1">
        <v>52</v>
      </c>
      <c r="AC900" s="1">
        <v>29275</v>
      </c>
      <c r="AD900" s="1" t="s">
        <v>73</v>
      </c>
      <c r="AE900" s="1" t="b">
        <v>0</v>
      </c>
      <c r="AF900" s="1" t="s">
        <v>2384</v>
      </c>
      <c r="AG900" s="1" t="s">
        <v>89</v>
      </c>
      <c r="AH900" s="1" t="s">
        <v>159</v>
      </c>
      <c r="AI900" s="1" t="s">
        <v>2386</v>
      </c>
      <c r="AJ900" s="1" t="s">
        <v>320</v>
      </c>
      <c r="AK900" s="1" t="s">
        <v>83</v>
      </c>
      <c r="AL900" s="1" t="s">
        <v>36</v>
      </c>
      <c r="AM900" s="1" t="s">
        <v>528</v>
      </c>
      <c r="AN900" s="1" t="b">
        <v>0</v>
      </c>
      <c r="AO900" s="10" t="s">
        <v>2385</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0</v>
      </c>
      <c r="BH900" s="1" t="b">
        <v>1</v>
      </c>
      <c r="BI900" s="1" t="b">
        <v>0</v>
      </c>
      <c r="BJ900" s="1">
        <v>9</v>
      </c>
      <c r="BK900" s="1" t="s">
        <v>117</v>
      </c>
      <c r="BL900" s="1">
        <v>295</v>
      </c>
      <c r="BM900" s="1">
        <v>295</v>
      </c>
      <c r="BN900" s="1">
        <v>0</v>
      </c>
      <c r="BO900" s="1" t="b">
        <v>0</v>
      </c>
    </row>
    <row r="901" spans="1:67" ht="15.75" customHeight="1">
      <c r="A901" s="1">
        <v>899</v>
      </c>
      <c r="B901" s="1">
        <v>602</v>
      </c>
      <c r="C901" s="1">
        <v>216339</v>
      </c>
      <c r="D901" s="1" t="s">
        <v>2380</v>
      </c>
      <c r="E901" s="1" t="s">
        <v>2381</v>
      </c>
      <c r="F901" s="1" t="s">
        <v>2315</v>
      </c>
      <c r="G901" s="1" t="s">
        <v>2274</v>
      </c>
      <c r="H901" s="1" t="s">
        <v>2382</v>
      </c>
      <c r="I901" s="1" t="s">
        <v>538</v>
      </c>
      <c r="J901" s="1" t="s">
        <v>1797</v>
      </c>
      <c r="K901" s="8" t="s">
        <v>2383</v>
      </c>
      <c r="L901" s="1">
        <v>-75.158266999999995</v>
      </c>
      <c r="M901" s="1">
        <v>39.980942999999897</v>
      </c>
      <c r="N901" s="1">
        <v>-75.188744999999997</v>
      </c>
      <c r="O901" s="1">
        <v>39.954855000000002</v>
      </c>
      <c r="P901" s="1">
        <v>16658</v>
      </c>
      <c r="Q901" s="1">
        <v>32430</v>
      </c>
      <c r="R901" s="1">
        <v>44190</v>
      </c>
      <c r="S901" s="1">
        <v>35210</v>
      </c>
      <c r="T901" s="1">
        <v>46970</v>
      </c>
      <c r="U901" s="1">
        <v>20734</v>
      </c>
      <c r="V901" s="1">
        <v>32494</v>
      </c>
      <c r="W901" s="1">
        <v>2</v>
      </c>
      <c r="X901" s="1">
        <v>2</v>
      </c>
      <c r="Y901" s="1">
        <v>2</v>
      </c>
      <c r="Z901" s="1">
        <v>1</v>
      </c>
      <c r="AA901" s="1">
        <v>1</v>
      </c>
      <c r="AB901" s="1">
        <v>52</v>
      </c>
      <c r="AC901" s="1">
        <v>29275</v>
      </c>
      <c r="AD901" s="1" t="s">
        <v>73</v>
      </c>
      <c r="AE901" s="1" t="b">
        <v>0</v>
      </c>
      <c r="AF901" s="1" t="s">
        <v>2384</v>
      </c>
      <c r="AG901" s="1" t="s">
        <v>89</v>
      </c>
      <c r="AH901" s="1" t="s">
        <v>159</v>
      </c>
      <c r="AI901" s="1" t="s">
        <v>1615</v>
      </c>
      <c r="AJ901" s="1" t="s">
        <v>224</v>
      </c>
      <c r="AK901" s="1" t="s">
        <v>83</v>
      </c>
      <c r="AL901" s="1" t="s">
        <v>36</v>
      </c>
      <c r="AM901" s="1" t="s">
        <v>100</v>
      </c>
      <c r="AN901" s="1" t="b">
        <v>0</v>
      </c>
      <c r="AO901" s="10" t="s">
        <v>2385</v>
      </c>
      <c r="AP901" s="1">
        <v>0</v>
      </c>
      <c r="AQ901" s="1">
        <v>0</v>
      </c>
      <c r="AR901" s="1">
        <v>0</v>
      </c>
      <c r="AS901" s="1">
        <v>0</v>
      </c>
      <c r="AT901" s="1">
        <v>0</v>
      </c>
      <c r="AU901" s="1">
        <v>0</v>
      </c>
      <c r="AV901" s="1">
        <v>0</v>
      </c>
      <c r="AW901" s="1">
        <v>0</v>
      </c>
      <c r="AX901" s="1">
        <v>0</v>
      </c>
      <c r="AY901" s="1">
        <v>0</v>
      </c>
      <c r="AZ901" s="1">
        <v>0</v>
      </c>
      <c r="BA901" s="1">
        <v>0</v>
      </c>
      <c r="BB901" s="1">
        <v>0</v>
      </c>
      <c r="BC901" s="1">
        <v>0</v>
      </c>
      <c r="BD901" s="1">
        <v>0</v>
      </c>
      <c r="BE901" s="1">
        <v>0</v>
      </c>
      <c r="BF901" s="1">
        <v>0</v>
      </c>
      <c r="BG901" s="1">
        <v>0</v>
      </c>
      <c r="BH901" s="1" t="b">
        <v>0</v>
      </c>
      <c r="BI901" s="1" t="b">
        <v>0</v>
      </c>
      <c r="BJ901" s="1">
        <v>9</v>
      </c>
      <c r="BK901" s="1" t="s">
        <v>117</v>
      </c>
      <c r="BL901" s="1">
        <v>295</v>
      </c>
      <c r="BM901" s="1">
        <v>295</v>
      </c>
      <c r="BN901" s="1">
        <v>0</v>
      </c>
      <c r="BO901" s="1" t="b">
        <v>0</v>
      </c>
    </row>
    <row r="902" spans="1:67" ht="15.75" customHeight="1">
      <c r="A902" s="1">
        <v>900</v>
      </c>
      <c r="B902" s="1">
        <v>603</v>
      </c>
      <c r="C902" s="1">
        <v>216339</v>
      </c>
      <c r="D902" s="1" t="s">
        <v>2380</v>
      </c>
      <c r="E902" s="1" t="s">
        <v>2381</v>
      </c>
      <c r="F902" s="1" t="s">
        <v>2315</v>
      </c>
      <c r="G902" s="1" t="s">
        <v>2274</v>
      </c>
      <c r="H902" s="1" t="s">
        <v>2382</v>
      </c>
      <c r="I902" s="1" t="s">
        <v>538</v>
      </c>
      <c r="J902" s="1" t="s">
        <v>1797</v>
      </c>
      <c r="K902" s="8" t="s">
        <v>2383</v>
      </c>
      <c r="L902" s="1">
        <v>-75.158266999999995</v>
      </c>
      <c r="M902" s="1">
        <v>39.980942999999897</v>
      </c>
      <c r="N902" s="1">
        <v>-75.188744999999997</v>
      </c>
      <c r="O902" s="1">
        <v>39.954855000000002</v>
      </c>
      <c r="P902" s="1">
        <v>16658</v>
      </c>
      <c r="Q902" s="1">
        <v>32430</v>
      </c>
      <c r="R902" s="1">
        <v>44190</v>
      </c>
      <c r="S902" s="1">
        <v>35210</v>
      </c>
      <c r="T902" s="1">
        <v>46970</v>
      </c>
      <c r="U902" s="1">
        <v>20734</v>
      </c>
      <c r="V902" s="1">
        <v>32494</v>
      </c>
      <c r="W902" s="1">
        <v>2</v>
      </c>
      <c r="X902" s="1">
        <v>2</v>
      </c>
      <c r="Y902" s="1">
        <v>2</v>
      </c>
      <c r="Z902" s="1">
        <v>1</v>
      </c>
      <c r="AA902" s="1">
        <v>1</v>
      </c>
      <c r="AB902" s="1">
        <v>52</v>
      </c>
      <c r="AC902" s="1">
        <v>29275</v>
      </c>
      <c r="AD902" s="1" t="s">
        <v>73</v>
      </c>
      <c r="AE902" s="1" t="b">
        <v>0</v>
      </c>
      <c r="AF902" s="1" t="s">
        <v>2384</v>
      </c>
      <c r="AG902" s="13" t="s">
        <v>2387</v>
      </c>
      <c r="AH902" s="1" t="s">
        <v>159</v>
      </c>
      <c r="AI902" s="1" t="s">
        <v>1746</v>
      </c>
      <c r="AJ902" s="1" t="s">
        <v>78</v>
      </c>
      <c r="AK902" s="1" t="s">
        <v>79</v>
      </c>
      <c r="AL902" s="1" t="s">
        <v>36</v>
      </c>
      <c r="AM902" s="1" t="s">
        <v>80</v>
      </c>
      <c r="AN902" s="1" t="b">
        <v>0</v>
      </c>
      <c r="AO902" s="10" t="s">
        <v>2388</v>
      </c>
      <c r="AP902" s="1">
        <v>1</v>
      </c>
      <c r="AQ902" s="1">
        <v>0</v>
      </c>
      <c r="AR902" s="1">
        <v>0</v>
      </c>
      <c r="AS902" s="1">
        <v>0</v>
      </c>
      <c r="AT902" s="1">
        <v>0</v>
      </c>
      <c r="AU902" s="1">
        <v>0</v>
      </c>
      <c r="AV902" s="1">
        <v>0</v>
      </c>
      <c r="AW902" s="1">
        <v>0</v>
      </c>
      <c r="AX902" s="1">
        <v>0</v>
      </c>
      <c r="AY902" s="1">
        <v>0</v>
      </c>
      <c r="AZ902" s="1">
        <v>0</v>
      </c>
      <c r="BA902" s="1">
        <v>0</v>
      </c>
      <c r="BB902" s="1">
        <v>1</v>
      </c>
      <c r="BC902" s="1">
        <v>0</v>
      </c>
      <c r="BD902" s="1">
        <v>0</v>
      </c>
      <c r="BE902" s="1">
        <v>0</v>
      </c>
      <c r="BF902" s="1">
        <v>0</v>
      </c>
      <c r="BG902" s="1">
        <v>0</v>
      </c>
      <c r="BH902" s="1" t="b">
        <v>1</v>
      </c>
      <c r="BI902" s="1" t="b">
        <v>0</v>
      </c>
      <c r="BJ902" s="1">
        <v>9</v>
      </c>
      <c r="BK902" s="1" t="s">
        <v>78</v>
      </c>
      <c r="BL902" s="1">
        <v>295</v>
      </c>
      <c r="BM902" s="1">
        <v>295</v>
      </c>
      <c r="BN902" s="1">
        <v>0</v>
      </c>
      <c r="BO902" s="1" t="b">
        <v>0</v>
      </c>
    </row>
    <row r="903" spans="1:67" ht="15.75" customHeight="1">
      <c r="A903" s="1">
        <v>901</v>
      </c>
      <c r="B903" s="1">
        <v>604</v>
      </c>
      <c r="C903" s="1">
        <v>216339</v>
      </c>
      <c r="D903" s="1" t="s">
        <v>2380</v>
      </c>
      <c r="E903" s="1" t="s">
        <v>2381</v>
      </c>
      <c r="F903" s="1" t="s">
        <v>2315</v>
      </c>
      <c r="G903" s="1" t="s">
        <v>2274</v>
      </c>
      <c r="H903" s="1" t="s">
        <v>2382</v>
      </c>
      <c r="I903" s="1" t="s">
        <v>538</v>
      </c>
      <c r="J903" s="1" t="s">
        <v>1797</v>
      </c>
      <c r="K903" s="8" t="s">
        <v>2383</v>
      </c>
      <c r="L903" s="1">
        <v>-75.158266999999995</v>
      </c>
      <c r="M903" s="1">
        <v>39.980942999999897</v>
      </c>
      <c r="N903" s="1">
        <v>-75.188744999999997</v>
      </c>
      <c r="O903" s="1">
        <v>39.954855000000002</v>
      </c>
      <c r="P903" s="1">
        <v>16658</v>
      </c>
      <c r="Q903" s="1">
        <v>32430</v>
      </c>
      <c r="R903" s="1">
        <v>44190</v>
      </c>
      <c r="S903" s="1">
        <v>35210</v>
      </c>
      <c r="T903" s="1">
        <v>46970</v>
      </c>
      <c r="U903" s="1">
        <v>20734</v>
      </c>
      <c r="V903" s="1">
        <v>32494</v>
      </c>
      <c r="W903" s="1">
        <v>2</v>
      </c>
      <c r="X903" s="1">
        <v>2</v>
      </c>
      <c r="Y903" s="1">
        <v>2</v>
      </c>
      <c r="Z903" s="1">
        <v>1</v>
      </c>
      <c r="AA903" s="1">
        <v>1</v>
      </c>
      <c r="AB903" s="1">
        <v>52</v>
      </c>
      <c r="AC903" s="1">
        <v>29275</v>
      </c>
      <c r="AD903" s="1" t="s">
        <v>73</v>
      </c>
      <c r="AE903" s="1" t="b">
        <v>0</v>
      </c>
      <c r="AF903" s="1" t="s">
        <v>2384</v>
      </c>
      <c r="AG903" s="1" t="s">
        <v>89</v>
      </c>
      <c r="AH903" s="1" t="s">
        <v>159</v>
      </c>
      <c r="AI903" s="1" t="s">
        <v>172</v>
      </c>
      <c r="AJ903" s="1" t="s">
        <v>89</v>
      </c>
      <c r="AK903" s="1" t="s">
        <v>79</v>
      </c>
      <c r="AL903" s="1" t="s">
        <v>36</v>
      </c>
      <c r="AM903" s="1" t="s">
        <v>92</v>
      </c>
      <c r="AN903" s="1" t="b">
        <v>0</v>
      </c>
      <c r="AO903" s="10" t="s">
        <v>2385</v>
      </c>
      <c r="AP903" s="1">
        <v>0</v>
      </c>
      <c r="AQ903" s="1">
        <v>0</v>
      </c>
      <c r="AR903" s="1">
        <v>0</v>
      </c>
      <c r="AS903" s="1">
        <v>0</v>
      </c>
      <c r="AT903" s="1">
        <v>0</v>
      </c>
      <c r="AU903" s="1">
        <v>0</v>
      </c>
      <c r="AV903" s="1">
        <v>0</v>
      </c>
      <c r="AW903" s="1">
        <v>0</v>
      </c>
      <c r="AX903" s="1">
        <v>0</v>
      </c>
      <c r="AY903" s="1">
        <v>0</v>
      </c>
      <c r="AZ903" s="1">
        <v>0</v>
      </c>
      <c r="BA903" s="1">
        <v>0</v>
      </c>
      <c r="BB903" s="1">
        <v>0</v>
      </c>
      <c r="BC903" s="1">
        <v>0</v>
      </c>
      <c r="BD903" s="1">
        <v>0</v>
      </c>
      <c r="BE903" s="1">
        <v>0</v>
      </c>
      <c r="BF903" s="1">
        <v>0</v>
      </c>
      <c r="BG903" s="1">
        <v>0</v>
      </c>
      <c r="BH903" s="1" t="b">
        <v>1</v>
      </c>
      <c r="BI903" s="1" t="b">
        <v>0</v>
      </c>
      <c r="BJ903" s="1">
        <v>9</v>
      </c>
      <c r="BK903" s="1" t="s">
        <v>89</v>
      </c>
      <c r="BL903" s="1">
        <v>295</v>
      </c>
      <c r="BM903" s="1">
        <v>295</v>
      </c>
      <c r="BN903" s="1">
        <v>0</v>
      </c>
      <c r="BO903" s="1" t="b">
        <v>0</v>
      </c>
    </row>
    <row r="904" spans="1:67" ht="15.75" customHeight="1">
      <c r="A904" s="1">
        <v>902</v>
      </c>
      <c r="B904" s="1">
        <v>605</v>
      </c>
      <c r="C904" s="1">
        <v>216339</v>
      </c>
      <c r="D904" s="1" t="s">
        <v>2380</v>
      </c>
      <c r="E904" s="1" t="s">
        <v>2381</v>
      </c>
      <c r="F904" s="1" t="s">
        <v>2315</v>
      </c>
      <c r="G904" s="1" t="s">
        <v>2274</v>
      </c>
      <c r="H904" s="1" t="s">
        <v>2382</v>
      </c>
      <c r="I904" s="1" t="s">
        <v>538</v>
      </c>
      <c r="J904" s="1" t="s">
        <v>1797</v>
      </c>
      <c r="K904" s="8" t="s">
        <v>2383</v>
      </c>
      <c r="L904" s="1">
        <v>-75.158266999999995</v>
      </c>
      <c r="M904" s="1">
        <v>39.980942999999897</v>
      </c>
      <c r="N904" s="1">
        <v>-75.188744999999997</v>
      </c>
      <c r="O904" s="1">
        <v>39.954855000000002</v>
      </c>
      <c r="P904" s="1">
        <v>16658</v>
      </c>
      <c r="Q904" s="1">
        <v>32430</v>
      </c>
      <c r="R904" s="1">
        <v>44190</v>
      </c>
      <c r="S904" s="1">
        <v>35210</v>
      </c>
      <c r="T904" s="1">
        <v>46970</v>
      </c>
      <c r="U904" s="1">
        <v>20734</v>
      </c>
      <c r="V904" s="1">
        <v>32494</v>
      </c>
      <c r="W904" s="1">
        <v>2</v>
      </c>
      <c r="X904" s="1">
        <v>2</v>
      </c>
      <c r="Y904" s="1">
        <v>2</v>
      </c>
      <c r="Z904" s="1">
        <v>1</v>
      </c>
      <c r="AA904" s="1">
        <v>1</v>
      </c>
      <c r="AB904" s="1">
        <v>52</v>
      </c>
      <c r="AC904" s="1">
        <v>29275</v>
      </c>
      <c r="AD904" s="1" t="s">
        <v>73</v>
      </c>
      <c r="AE904" s="1" t="b">
        <v>0</v>
      </c>
      <c r="AF904" s="1" t="s">
        <v>2384</v>
      </c>
      <c r="AG904" s="1" t="s">
        <v>89</v>
      </c>
      <c r="AH904" s="1" t="s">
        <v>159</v>
      </c>
      <c r="AI904" s="1" t="s">
        <v>236</v>
      </c>
      <c r="AJ904" s="1" t="s">
        <v>89</v>
      </c>
      <c r="AK904" s="1" t="s">
        <v>79</v>
      </c>
      <c r="AL904" s="9" t="s">
        <v>99</v>
      </c>
      <c r="AM904" s="1" t="s">
        <v>100</v>
      </c>
      <c r="AN904" s="1" t="b">
        <v>0</v>
      </c>
      <c r="AO904" s="10" t="s">
        <v>2385</v>
      </c>
      <c r="AP904" s="1">
        <v>0</v>
      </c>
      <c r="AQ904" s="1">
        <v>0</v>
      </c>
      <c r="AR904" s="1">
        <v>0</v>
      </c>
      <c r="AS904" s="1">
        <v>0</v>
      </c>
      <c r="AT904" s="1">
        <v>0</v>
      </c>
      <c r="AU904" s="1">
        <v>0</v>
      </c>
      <c r="AV904" s="1">
        <v>0</v>
      </c>
      <c r="AW904" s="1">
        <v>0</v>
      </c>
      <c r="AX904" s="1">
        <v>0</v>
      </c>
      <c r="AY904" s="1">
        <v>0</v>
      </c>
      <c r="AZ904" s="1">
        <v>0</v>
      </c>
      <c r="BA904" s="1">
        <v>0</v>
      </c>
      <c r="BB904" s="1">
        <v>0</v>
      </c>
      <c r="BC904" s="1">
        <v>0</v>
      </c>
      <c r="BD904" s="1">
        <v>0</v>
      </c>
      <c r="BE904" s="1">
        <v>0</v>
      </c>
      <c r="BF904" s="1">
        <v>0</v>
      </c>
      <c r="BG904" s="1">
        <v>0</v>
      </c>
      <c r="BH904" s="1" t="b">
        <v>0</v>
      </c>
      <c r="BI904" s="1" t="b">
        <v>0</v>
      </c>
      <c r="BJ904" s="1">
        <v>9</v>
      </c>
      <c r="BK904" s="1" t="s">
        <v>89</v>
      </c>
      <c r="BL904" s="1">
        <v>295</v>
      </c>
      <c r="BM904" s="1">
        <v>295</v>
      </c>
      <c r="BN904" s="1">
        <v>0</v>
      </c>
      <c r="BO904" s="1" t="b">
        <v>0</v>
      </c>
    </row>
    <row r="905" spans="1:67" ht="15.75" customHeight="1">
      <c r="A905" s="1">
        <v>903</v>
      </c>
      <c r="B905" s="1">
        <v>606</v>
      </c>
      <c r="C905" s="1">
        <v>216339</v>
      </c>
      <c r="D905" s="1" t="s">
        <v>2380</v>
      </c>
      <c r="E905" s="1" t="s">
        <v>2381</v>
      </c>
      <c r="F905" s="1" t="s">
        <v>2315</v>
      </c>
      <c r="G905" s="1" t="s">
        <v>2274</v>
      </c>
      <c r="H905" s="1" t="s">
        <v>2382</v>
      </c>
      <c r="I905" s="1" t="s">
        <v>538</v>
      </c>
      <c r="J905" s="1" t="s">
        <v>1797</v>
      </c>
      <c r="K905" s="8" t="s">
        <v>2383</v>
      </c>
      <c r="L905" s="1">
        <v>-75.158266999999995</v>
      </c>
      <c r="M905" s="1">
        <v>39.980942999999897</v>
      </c>
      <c r="N905" s="1">
        <v>-75.188744999999997</v>
      </c>
      <c r="O905" s="1">
        <v>39.954855000000002</v>
      </c>
      <c r="P905" s="1">
        <v>16658</v>
      </c>
      <c r="Q905" s="1">
        <v>32430</v>
      </c>
      <c r="R905" s="1">
        <v>44190</v>
      </c>
      <c r="S905" s="1">
        <v>35210</v>
      </c>
      <c r="T905" s="1">
        <v>46970</v>
      </c>
      <c r="U905" s="1">
        <v>20734</v>
      </c>
      <c r="V905" s="1">
        <v>32494</v>
      </c>
      <c r="W905" s="1">
        <v>2</v>
      </c>
      <c r="X905" s="1">
        <v>2</v>
      </c>
      <c r="Y905" s="1">
        <v>2</v>
      </c>
      <c r="Z905" s="1">
        <v>1</v>
      </c>
      <c r="AA905" s="1">
        <v>1</v>
      </c>
      <c r="AB905" s="1">
        <v>52</v>
      </c>
      <c r="AC905" s="1">
        <v>29275</v>
      </c>
      <c r="AD905" s="1" t="s">
        <v>73</v>
      </c>
      <c r="AE905" s="1" t="b">
        <v>0</v>
      </c>
      <c r="AF905" s="1" t="s">
        <v>2384</v>
      </c>
      <c r="AG905" s="1" t="s">
        <v>89</v>
      </c>
      <c r="AH905" s="1" t="s">
        <v>159</v>
      </c>
      <c r="AI905" s="1" t="s">
        <v>2389</v>
      </c>
      <c r="AJ905" s="1" t="s">
        <v>320</v>
      </c>
      <c r="AK905" s="1" t="s">
        <v>79</v>
      </c>
      <c r="AL905" s="9" t="s">
        <v>99</v>
      </c>
      <c r="AM905" s="1" t="s">
        <v>100</v>
      </c>
      <c r="AN905" s="1" t="b">
        <v>0</v>
      </c>
      <c r="AO905" s="10" t="s">
        <v>2385</v>
      </c>
      <c r="AP905" s="1">
        <v>0</v>
      </c>
      <c r="AQ905" s="1">
        <v>0</v>
      </c>
      <c r="AR905" s="1">
        <v>0</v>
      </c>
      <c r="AS905" s="1">
        <v>0</v>
      </c>
      <c r="AT905" s="1">
        <v>0</v>
      </c>
      <c r="AU905" s="1">
        <v>0</v>
      </c>
      <c r="AV905" s="1">
        <v>0</v>
      </c>
      <c r="AW905" s="1">
        <v>0</v>
      </c>
      <c r="AX905" s="1">
        <v>0</v>
      </c>
      <c r="AY905" s="1">
        <v>0</v>
      </c>
      <c r="AZ905" s="1">
        <v>0</v>
      </c>
      <c r="BA905" s="1">
        <v>0</v>
      </c>
      <c r="BB905" s="1">
        <v>0</v>
      </c>
      <c r="BC905" s="1">
        <v>0</v>
      </c>
      <c r="BD905" s="1">
        <v>0</v>
      </c>
      <c r="BE905" s="1">
        <v>0</v>
      </c>
      <c r="BF905" s="1">
        <v>0</v>
      </c>
      <c r="BG905" s="1">
        <v>0</v>
      </c>
      <c r="BH905" s="1" t="b">
        <v>0</v>
      </c>
      <c r="BI905" s="1" t="b">
        <v>0</v>
      </c>
      <c r="BJ905" s="1">
        <v>9</v>
      </c>
      <c r="BK905" s="1" t="s">
        <v>117</v>
      </c>
      <c r="BL905" s="1">
        <v>295</v>
      </c>
      <c r="BM905" s="1">
        <v>295</v>
      </c>
      <c r="BN905" s="1">
        <v>0</v>
      </c>
      <c r="BO905" s="1" t="b">
        <v>0</v>
      </c>
    </row>
    <row r="906" spans="1:67" ht="15.75" customHeight="1">
      <c r="A906" s="1">
        <v>904</v>
      </c>
      <c r="B906" s="1">
        <v>607</v>
      </c>
      <c r="C906" s="1">
        <v>216339</v>
      </c>
      <c r="D906" s="1" t="s">
        <v>2380</v>
      </c>
      <c r="E906" s="1" t="s">
        <v>2381</v>
      </c>
      <c r="F906" s="1" t="s">
        <v>2315</v>
      </c>
      <c r="G906" s="1" t="s">
        <v>2274</v>
      </c>
      <c r="H906" s="1" t="s">
        <v>2382</v>
      </c>
      <c r="I906" s="1" t="s">
        <v>538</v>
      </c>
      <c r="J906" s="1" t="s">
        <v>1797</v>
      </c>
      <c r="K906" s="8" t="s">
        <v>2383</v>
      </c>
      <c r="L906" s="1">
        <v>-75.158266999999995</v>
      </c>
      <c r="M906" s="1">
        <v>39.980942999999897</v>
      </c>
      <c r="N906" s="1">
        <v>-75.188744999999997</v>
      </c>
      <c r="O906" s="1">
        <v>39.954855000000002</v>
      </c>
      <c r="P906" s="1">
        <v>16658</v>
      </c>
      <c r="Q906" s="1">
        <v>32430</v>
      </c>
      <c r="R906" s="1">
        <v>44190</v>
      </c>
      <c r="S906" s="1">
        <v>35210</v>
      </c>
      <c r="T906" s="1">
        <v>46970</v>
      </c>
      <c r="U906" s="1">
        <v>20734</v>
      </c>
      <c r="V906" s="1">
        <v>32494</v>
      </c>
      <c r="W906" s="1">
        <v>2</v>
      </c>
      <c r="X906" s="1">
        <v>2</v>
      </c>
      <c r="Y906" s="1">
        <v>2</v>
      </c>
      <c r="Z906" s="1">
        <v>1</v>
      </c>
      <c r="AA906" s="1">
        <v>1</v>
      </c>
      <c r="AB906" s="1">
        <v>52</v>
      </c>
      <c r="AC906" s="1">
        <v>29275</v>
      </c>
      <c r="AD906" s="1" t="s">
        <v>73</v>
      </c>
      <c r="AE906" s="1" t="b">
        <v>0</v>
      </c>
      <c r="AF906" s="1" t="s">
        <v>2384</v>
      </c>
      <c r="AG906" s="1" t="s">
        <v>2390</v>
      </c>
      <c r="AH906" s="1" t="s">
        <v>159</v>
      </c>
      <c r="AI906" s="1" t="s">
        <v>95</v>
      </c>
      <c r="AJ906" s="1" t="s">
        <v>94</v>
      </c>
      <c r="AK906" s="1" t="s">
        <v>79</v>
      </c>
      <c r="AL906" s="1" t="s">
        <v>36</v>
      </c>
      <c r="AM906" s="1" t="s">
        <v>96</v>
      </c>
      <c r="AN906" s="1" t="b">
        <v>0</v>
      </c>
      <c r="AO906" s="10" t="s">
        <v>2391</v>
      </c>
      <c r="AP906" s="1">
        <v>0</v>
      </c>
      <c r="AQ906" s="1">
        <v>0</v>
      </c>
      <c r="AR906" s="1">
        <v>0</v>
      </c>
      <c r="AS906" s="1">
        <v>0</v>
      </c>
      <c r="AT906" s="1">
        <v>0</v>
      </c>
      <c r="AU906" s="1">
        <v>0</v>
      </c>
      <c r="AV906" s="1">
        <v>0</v>
      </c>
      <c r="AW906" s="1">
        <v>0</v>
      </c>
      <c r="AX906" s="1">
        <v>0</v>
      </c>
      <c r="AY906" s="1">
        <v>0</v>
      </c>
      <c r="AZ906" s="1">
        <v>0</v>
      </c>
      <c r="BA906" s="1">
        <v>0</v>
      </c>
      <c r="BB906" s="1">
        <v>0</v>
      </c>
      <c r="BC906" s="1">
        <v>0</v>
      </c>
      <c r="BD906" s="1">
        <v>0</v>
      </c>
      <c r="BE906" s="1">
        <v>0</v>
      </c>
      <c r="BF906" s="1">
        <v>0</v>
      </c>
      <c r="BG906" s="1">
        <v>0</v>
      </c>
      <c r="BH906" s="1" t="b">
        <v>1</v>
      </c>
      <c r="BI906" s="1" t="b">
        <v>0</v>
      </c>
      <c r="BJ906" s="1">
        <v>9</v>
      </c>
      <c r="BK906" s="1" t="s">
        <v>94</v>
      </c>
      <c r="BL906" s="1">
        <v>295</v>
      </c>
      <c r="BM906" s="1">
        <v>295</v>
      </c>
      <c r="BN906" s="1">
        <v>0</v>
      </c>
      <c r="BO906" s="1" t="b">
        <v>0</v>
      </c>
    </row>
    <row r="907" spans="1:67" ht="15.75" customHeight="1">
      <c r="A907" s="1">
        <v>905</v>
      </c>
      <c r="B907" s="1">
        <v>608</v>
      </c>
      <c r="C907" s="1">
        <v>216339</v>
      </c>
      <c r="D907" s="1" t="s">
        <v>2380</v>
      </c>
      <c r="E907" s="1" t="s">
        <v>2381</v>
      </c>
      <c r="F907" s="1" t="s">
        <v>2315</v>
      </c>
      <c r="G907" s="1" t="s">
        <v>2274</v>
      </c>
      <c r="H907" s="1" t="s">
        <v>2382</v>
      </c>
      <c r="I907" s="1" t="s">
        <v>538</v>
      </c>
      <c r="J907" s="1" t="s">
        <v>1797</v>
      </c>
      <c r="K907" s="8" t="s">
        <v>2383</v>
      </c>
      <c r="L907" s="1">
        <v>-75.158266999999995</v>
      </c>
      <c r="M907" s="1">
        <v>39.980942999999897</v>
      </c>
      <c r="N907" s="1">
        <v>-75.188744999999997</v>
      </c>
      <c r="O907" s="1">
        <v>39.954855000000002</v>
      </c>
      <c r="P907" s="1">
        <v>16658</v>
      </c>
      <c r="Q907" s="1">
        <v>32430</v>
      </c>
      <c r="R907" s="1">
        <v>44190</v>
      </c>
      <c r="S907" s="1">
        <v>35210</v>
      </c>
      <c r="T907" s="1">
        <v>46970</v>
      </c>
      <c r="U907" s="1">
        <v>20734</v>
      </c>
      <c r="V907" s="1">
        <v>32494</v>
      </c>
      <c r="W907" s="1">
        <v>2</v>
      </c>
      <c r="X907" s="1">
        <v>2</v>
      </c>
      <c r="Y907" s="1">
        <v>2</v>
      </c>
      <c r="Z907" s="1">
        <v>1</v>
      </c>
      <c r="AA907" s="1">
        <v>1</v>
      </c>
      <c r="AB907" s="1">
        <v>52</v>
      </c>
      <c r="AC907" s="1">
        <v>29275</v>
      </c>
      <c r="AD907" s="1" t="s">
        <v>73</v>
      </c>
      <c r="AE907" s="1" t="b">
        <v>0</v>
      </c>
      <c r="AF907" s="1" t="s">
        <v>2384</v>
      </c>
      <c r="AG907" s="1" t="s">
        <v>2390</v>
      </c>
      <c r="AH907" s="1" t="s">
        <v>159</v>
      </c>
      <c r="AI907" s="1" t="s">
        <v>194</v>
      </c>
      <c r="AJ907" s="1" t="s">
        <v>94</v>
      </c>
      <c r="AK907" s="1" t="s">
        <v>83</v>
      </c>
      <c r="AL907" s="1" t="s">
        <v>36</v>
      </c>
      <c r="AM907" s="1" t="s">
        <v>96</v>
      </c>
      <c r="AN907" s="1" t="b">
        <v>0</v>
      </c>
      <c r="AO907" s="10" t="s">
        <v>2392</v>
      </c>
      <c r="AP907" s="1">
        <v>0</v>
      </c>
      <c r="AQ907" s="1">
        <v>0</v>
      </c>
      <c r="AR907" s="1">
        <v>0</v>
      </c>
      <c r="AS907" s="1">
        <v>0</v>
      </c>
      <c r="AT907" s="1">
        <v>0</v>
      </c>
      <c r="AU907" s="1">
        <v>0</v>
      </c>
      <c r="AV907" s="1">
        <v>0</v>
      </c>
      <c r="AW907" s="1">
        <v>0</v>
      </c>
      <c r="AX907" s="1">
        <v>0</v>
      </c>
      <c r="AY907" s="1">
        <v>0</v>
      </c>
      <c r="AZ907" s="1">
        <v>0</v>
      </c>
      <c r="BA907" s="1">
        <v>0</v>
      </c>
      <c r="BB907" s="1">
        <v>0</v>
      </c>
      <c r="BC907" s="1">
        <v>0</v>
      </c>
      <c r="BD907" s="1">
        <v>0</v>
      </c>
      <c r="BE907" s="1">
        <v>0</v>
      </c>
      <c r="BF907" s="1">
        <v>0</v>
      </c>
      <c r="BG907" s="1">
        <v>0</v>
      </c>
      <c r="BH907" s="1" t="b">
        <v>1</v>
      </c>
      <c r="BI907" s="1" t="b">
        <v>0</v>
      </c>
      <c r="BJ907" s="1">
        <v>9</v>
      </c>
      <c r="BK907" s="1" t="s">
        <v>94</v>
      </c>
      <c r="BL907" s="1">
        <v>295</v>
      </c>
      <c r="BM907" s="1">
        <v>295</v>
      </c>
      <c r="BN907" s="1">
        <v>0</v>
      </c>
      <c r="BO907" s="1" t="b">
        <v>0</v>
      </c>
    </row>
    <row r="908" spans="1:67" ht="15.75" customHeight="1">
      <c r="A908" s="1">
        <v>906</v>
      </c>
      <c r="B908" s="1">
        <v>980</v>
      </c>
      <c r="C908" s="1">
        <v>215062</v>
      </c>
      <c r="D908" s="1" t="s">
        <v>2393</v>
      </c>
      <c r="E908" s="1" t="s">
        <v>2394</v>
      </c>
      <c r="F908" s="1" t="s">
        <v>2315</v>
      </c>
      <c r="G908" s="1" t="s">
        <v>2274</v>
      </c>
      <c r="H908" s="1" t="s">
        <v>2395</v>
      </c>
      <c r="I908" s="1" t="s">
        <v>538</v>
      </c>
      <c r="J908" s="1" t="s">
        <v>1797</v>
      </c>
      <c r="K908" s="8" t="s">
        <v>2396</v>
      </c>
      <c r="L908" s="1">
        <v>-75.193910000000002</v>
      </c>
      <c r="M908" s="1">
        <v>39.950928999999903</v>
      </c>
      <c r="N908" s="1">
        <v>-75.188744999999997</v>
      </c>
      <c r="O908" s="1">
        <v>39.954855000000002</v>
      </c>
      <c r="P908" s="1">
        <v>53534</v>
      </c>
      <c r="Q908" s="1">
        <v>71715</v>
      </c>
      <c r="R908" s="1">
        <v>71715</v>
      </c>
      <c r="S908" s="1">
        <v>71715</v>
      </c>
      <c r="T908" s="1">
        <v>71715</v>
      </c>
      <c r="U908" s="1">
        <v>56649</v>
      </c>
      <c r="V908" s="1">
        <v>56649</v>
      </c>
      <c r="W908" s="1">
        <v>2</v>
      </c>
      <c r="X908" s="1">
        <v>2</v>
      </c>
      <c r="Y908" s="1">
        <v>2</v>
      </c>
      <c r="Z908" s="1">
        <v>2</v>
      </c>
      <c r="AA908" s="1">
        <v>2</v>
      </c>
      <c r="AB908" s="1">
        <v>9</v>
      </c>
      <c r="AC908" s="1">
        <v>11716</v>
      </c>
      <c r="AD908" s="1" t="s">
        <v>123</v>
      </c>
      <c r="AE908" s="1" t="b">
        <v>0</v>
      </c>
      <c r="AF908" s="1" t="s">
        <v>1684</v>
      </c>
      <c r="AG908" s="1" t="s">
        <v>89</v>
      </c>
      <c r="AH908" s="1" t="s">
        <v>104</v>
      </c>
      <c r="AI908" s="1" t="s">
        <v>258</v>
      </c>
      <c r="AJ908" s="1" t="s">
        <v>89</v>
      </c>
      <c r="AK908" s="1" t="s">
        <v>83</v>
      </c>
      <c r="AL908" s="1" t="s">
        <v>110</v>
      </c>
      <c r="AM908" s="1" t="s">
        <v>100</v>
      </c>
      <c r="AN908" s="1" t="b">
        <v>0</v>
      </c>
      <c r="AO908" s="10" t="s">
        <v>2397</v>
      </c>
      <c r="AP908" s="1">
        <v>0</v>
      </c>
      <c r="AQ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0</v>
      </c>
      <c r="BH908" s="1" t="b">
        <v>0</v>
      </c>
      <c r="BI908" s="1" t="b">
        <v>0</v>
      </c>
      <c r="BJ908" s="1">
        <v>12</v>
      </c>
      <c r="BK908" s="1" t="s">
        <v>89</v>
      </c>
      <c r="BL908" s="1">
        <v>295</v>
      </c>
      <c r="BM908" s="1">
        <v>295</v>
      </c>
      <c r="BN908" s="1">
        <v>0</v>
      </c>
      <c r="BO908" s="1" t="b">
        <v>0</v>
      </c>
    </row>
    <row r="909" spans="1:67" ht="15.75" customHeight="1">
      <c r="A909" s="1">
        <v>907</v>
      </c>
      <c r="B909" s="1">
        <v>981</v>
      </c>
      <c r="C909" s="1">
        <v>215062</v>
      </c>
      <c r="D909" s="1" t="s">
        <v>2393</v>
      </c>
      <c r="E909" s="1" t="s">
        <v>2394</v>
      </c>
      <c r="F909" s="1" t="s">
        <v>2315</v>
      </c>
      <c r="G909" s="1" t="s">
        <v>2274</v>
      </c>
      <c r="H909" s="1" t="s">
        <v>2395</v>
      </c>
      <c r="I909" s="1" t="s">
        <v>538</v>
      </c>
      <c r="J909" s="1" t="s">
        <v>1797</v>
      </c>
      <c r="K909" s="8" t="s">
        <v>2396</v>
      </c>
      <c r="L909" s="1">
        <v>-75.193910000000002</v>
      </c>
      <c r="M909" s="1">
        <v>39.950928999999903</v>
      </c>
      <c r="N909" s="1">
        <v>-75.188744999999997</v>
      </c>
      <c r="O909" s="1">
        <v>39.954855000000002</v>
      </c>
      <c r="P909" s="1">
        <v>53534</v>
      </c>
      <c r="Q909" s="1">
        <v>71715</v>
      </c>
      <c r="R909" s="1">
        <v>71715</v>
      </c>
      <c r="S909" s="1">
        <v>71715</v>
      </c>
      <c r="T909" s="1">
        <v>71715</v>
      </c>
      <c r="U909" s="1">
        <v>56649</v>
      </c>
      <c r="V909" s="1">
        <v>56649</v>
      </c>
      <c r="W909" s="1">
        <v>2</v>
      </c>
      <c r="X909" s="1">
        <v>2</v>
      </c>
      <c r="Y909" s="1">
        <v>2</v>
      </c>
      <c r="Z909" s="1">
        <v>2</v>
      </c>
      <c r="AA909" s="1">
        <v>2</v>
      </c>
      <c r="AB909" s="1">
        <v>9</v>
      </c>
      <c r="AC909" s="1">
        <v>11716</v>
      </c>
      <c r="AD909" s="1" t="s">
        <v>123</v>
      </c>
      <c r="AE909" s="1" t="b">
        <v>0</v>
      </c>
      <c r="AF909" s="1" t="s">
        <v>1684</v>
      </c>
      <c r="AG909" s="1" t="s">
        <v>291</v>
      </c>
      <c r="AH909" s="1" t="s">
        <v>104</v>
      </c>
      <c r="AI909" s="1" t="s">
        <v>2398</v>
      </c>
      <c r="AJ909" s="1" t="s">
        <v>78</v>
      </c>
      <c r="AK909" s="1" t="s">
        <v>83</v>
      </c>
      <c r="AL909" s="1" t="s">
        <v>36</v>
      </c>
      <c r="AM909" s="1" t="s">
        <v>100</v>
      </c>
      <c r="AN909" s="1" t="b">
        <v>0</v>
      </c>
      <c r="AO909" s="10" t="s">
        <v>2399</v>
      </c>
      <c r="AP909" s="1">
        <v>1</v>
      </c>
      <c r="AQ909" s="1">
        <v>0</v>
      </c>
      <c r="AR909" s="1">
        <v>0</v>
      </c>
      <c r="AS909" s="1">
        <v>0</v>
      </c>
      <c r="AT909" s="1">
        <v>0</v>
      </c>
      <c r="AU909" s="1">
        <v>0</v>
      </c>
      <c r="AV909" s="1">
        <v>0</v>
      </c>
      <c r="AW909" s="1">
        <v>0</v>
      </c>
      <c r="AX909" s="1">
        <v>0</v>
      </c>
      <c r="AY909" s="1">
        <v>0</v>
      </c>
      <c r="AZ909" s="1">
        <v>0</v>
      </c>
      <c r="BA909" s="1">
        <v>0</v>
      </c>
      <c r="BB909" s="1">
        <v>1</v>
      </c>
      <c r="BC909" s="1">
        <v>0</v>
      </c>
      <c r="BD909" s="1">
        <v>0</v>
      </c>
      <c r="BE909" s="1">
        <v>0</v>
      </c>
      <c r="BF909" s="1">
        <v>0</v>
      </c>
      <c r="BG909" s="1">
        <v>0</v>
      </c>
      <c r="BH909" s="1" t="b">
        <v>0</v>
      </c>
      <c r="BI909" s="1" t="b">
        <v>0</v>
      </c>
      <c r="BJ909" s="1">
        <v>12</v>
      </c>
      <c r="BK909" s="1" t="s">
        <v>78</v>
      </c>
      <c r="BL909" s="1">
        <v>295</v>
      </c>
      <c r="BM909" s="1">
        <v>295</v>
      </c>
      <c r="BN909" s="1">
        <v>0</v>
      </c>
      <c r="BO909" s="1" t="b">
        <v>0</v>
      </c>
    </row>
    <row r="910" spans="1:67" ht="15.75" customHeight="1">
      <c r="A910" s="1">
        <v>908</v>
      </c>
      <c r="B910" s="1">
        <v>982</v>
      </c>
      <c r="C910" s="1">
        <v>215062</v>
      </c>
      <c r="D910" s="1" t="s">
        <v>2393</v>
      </c>
      <c r="E910" s="1" t="s">
        <v>2394</v>
      </c>
      <c r="F910" s="1" t="s">
        <v>2315</v>
      </c>
      <c r="G910" s="1" t="s">
        <v>2274</v>
      </c>
      <c r="H910" s="1" t="s">
        <v>2395</v>
      </c>
      <c r="I910" s="1" t="s">
        <v>538</v>
      </c>
      <c r="J910" s="1" t="s">
        <v>1797</v>
      </c>
      <c r="K910" s="8" t="s">
        <v>2396</v>
      </c>
      <c r="L910" s="1">
        <v>-75.193910000000002</v>
      </c>
      <c r="M910" s="1">
        <v>39.950928999999903</v>
      </c>
      <c r="N910" s="1">
        <v>-75.188744999999997</v>
      </c>
      <c r="O910" s="1">
        <v>39.954855000000002</v>
      </c>
      <c r="P910" s="1">
        <v>53534</v>
      </c>
      <c r="Q910" s="1">
        <v>71715</v>
      </c>
      <c r="R910" s="1">
        <v>71715</v>
      </c>
      <c r="S910" s="1">
        <v>71715</v>
      </c>
      <c r="T910" s="1">
        <v>71715</v>
      </c>
      <c r="U910" s="1">
        <v>56649</v>
      </c>
      <c r="V910" s="1">
        <v>56649</v>
      </c>
      <c r="W910" s="1">
        <v>2</v>
      </c>
      <c r="X910" s="1">
        <v>2</v>
      </c>
      <c r="Y910" s="1">
        <v>2</v>
      </c>
      <c r="Z910" s="1">
        <v>2</v>
      </c>
      <c r="AA910" s="1">
        <v>2</v>
      </c>
      <c r="AB910" s="1">
        <v>9</v>
      </c>
      <c r="AC910" s="1">
        <v>11716</v>
      </c>
      <c r="AD910" s="1" t="s">
        <v>123</v>
      </c>
      <c r="AE910" s="1" t="b">
        <v>0</v>
      </c>
      <c r="AF910" s="1" t="s">
        <v>2400</v>
      </c>
      <c r="AG910" s="1" t="s">
        <v>89</v>
      </c>
      <c r="AH910" s="1" t="s">
        <v>90</v>
      </c>
      <c r="AI910" s="1" t="s">
        <v>172</v>
      </c>
      <c r="AJ910" s="1" t="s">
        <v>89</v>
      </c>
      <c r="AK910" s="1" t="s">
        <v>79</v>
      </c>
      <c r="AL910" s="1" t="s">
        <v>36</v>
      </c>
      <c r="AM910" s="1" t="s">
        <v>92</v>
      </c>
      <c r="AN910" s="1" t="b">
        <v>0</v>
      </c>
      <c r="AO910" s="10" t="s">
        <v>2401</v>
      </c>
      <c r="AP910" s="1">
        <v>0</v>
      </c>
      <c r="AQ910" s="1">
        <v>0</v>
      </c>
      <c r="AR910" s="1">
        <v>3</v>
      </c>
      <c r="AS910" s="1">
        <v>2</v>
      </c>
      <c r="AT910" s="1">
        <v>1</v>
      </c>
      <c r="AU910" s="1">
        <v>0</v>
      </c>
      <c r="AV910" s="1">
        <v>0</v>
      </c>
      <c r="AW910" s="1">
        <v>0</v>
      </c>
      <c r="AX910" s="1">
        <v>0</v>
      </c>
      <c r="AY910" s="1">
        <v>1</v>
      </c>
      <c r="AZ910" s="1">
        <v>1</v>
      </c>
      <c r="BA910" s="1">
        <v>1</v>
      </c>
      <c r="BB910" s="1">
        <v>1</v>
      </c>
      <c r="BC910" s="1">
        <v>0</v>
      </c>
      <c r="BD910" s="1">
        <v>0</v>
      </c>
      <c r="BE910" s="1">
        <v>0</v>
      </c>
      <c r="BF910" s="1">
        <v>0</v>
      </c>
      <c r="BG910" s="1">
        <v>0</v>
      </c>
      <c r="BH910" s="1" t="b">
        <v>1</v>
      </c>
      <c r="BI910" s="1" t="b">
        <v>0</v>
      </c>
      <c r="BJ910" s="1">
        <v>12</v>
      </c>
      <c r="BK910" s="1" t="s">
        <v>89</v>
      </c>
      <c r="BL910" s="1">
        <v>295</v>
      </c>
      <c r="BM910" s="1">
        <v>295</v>
      </c>
      <c r="BN910" s="1">
        <v>5</v>
      </c>
      <c r="BO910" s="1" t="b">
        <v>1</v>
      </c>
    </row>
    <row r="911" spans="1:67" ht="15.75" customHeight="1">
      <c r="A911" s="1">
        <v>909</v>
      </c>
      <c r="B911" s="1">
        <v>983</v>
      </c>
      <c r="C911" s="1">
        <v>215062</v>
      </c>
      <c r="D911" s="1" t="s">
        <v>2393</v>
      </c>
      <c r="E911" s="1" t="s">
        <v>2394</v>
      </c>
      <c r="F911" s="1" t="s">
        <v>2315</v>
      </c>
      <c r="G911" s="1" t="s">
        <v>2274</v>
      </c>
      <c r="H911" s="1" t="s">
        <v>2395</v>
      </c>
      <c r="I911" s="1" t="s">
        <v>538</v>
      </c>
      <c r="J911" s="1" t="s">
        <v>1797</v>
      </c>
      <c r="K911" s="8" t="s">
        <v>2396</v>
      </c>
      <c r="L911" s="1">
        <v>-75.193910000000002</v>
      </c>
      <c r="M911" s="1">
        <v>39.950928999999903</v>
      </c>
      <c r="N911" s="1">
        <v>-75.188744999999997</v>
      </c>
      <c r="O911" s="1">
        <v>39.954855000000002</v>
      </c>
      <c r="P911" s="1">
        <v>53534</v>
      </c>
      <c r="Q911" s="1">
        <v>71715</v>
      </c>
      <c r="R911" s="1">
        <v>71715</v>
      </c>
      <c r="S911" s="1">
        <v>71715</v>
      </c>
      <c r="T911" s="1">
        <v>71715</v>
      </c>
      <c r="U911" s="1">
        <v>56649</v>
      </c>
      <c r="V911" s="1">
        <v>56649</v>
      </c>
      <c r="W911" s="1">
        <v>2</v>
      </c>
      <c r="X911" s="1">
        <v>2</v>
      </c>
      <c r="Y911" s="1">
        <v>2</v>
      </c>
      <c r="Z911" s="1">
        <v>2</v>
      </c>
      <c r="AA911" s="1">
        <v>2</v>
      </c>
      <c r="AB911" s="1">
        <v>9</v>
      </c>
      <c r="AC911" s="1">
        <v>11716</v>
      </c>
      <c r="AD911" s="1" t="s">
        <v>123</v>
      </c>
      <c r="AE911" s="1" t="b">
        <v>0</v>
      </c>
      <c r="AF911" s="1" t="s">
        <v>2400</v>
      </c>
      <c r="AG911" s="1" t="s">
        <v>89</v>
      </c>
      <c r="AH911" s="1" t="s">
        <v>90</v>
      </c>
      <c r="AI911" s="1" t="s">
        <v>1640</v>
      </c>
      <c r="AJ911" s="1" t="s">
        <v>89</v>
      </c>
      <c r="AK911" s="1" t="s">
        <v>79</v>
      </c>
      <c r="AL911" s="9" t="s">
        <v>99</v>
      </c>
      <c r="AM911" s="1" t="s">
        <v>100</v>
      </c>
      <c r="AN911" s="1" t="b">
        <v>0</v>
      </c>
      <c r="AO911" s="10" t="s">
        <v>2402</v>
      </c>
      <c r="AP911" s="1">
        <v>0</v>
      </c>
      <c r="AQ911" s="1">
        <v>0</v>
      </c>
      <c r="AR911" s="1">
        <v>0</v>
      </c>
      <c r="AS911" s="1">
        <v>0</v>
      </c>
      <c r="AT911" s="1">
        <v>0</v>
      </c>
      <c r="AU911" s="1">
        <v>0</v>
      </c>
      <c r="AV911" s="1">
        <v>0</v>
      </c>
      <c r="AW911" s="1">
        <v>0</v>
      </c>
      <c r="AX911" s="1">
        <v>0</v>
      </c>
      <c r="AY911" s="1">
        <v>0</v>
      </c>
      <c r="AZ911" s="1">
        <v>0</v>
      </c>
      <c r="BA911" s="1">
        <v>0</v>
      </c>
      <c r="BB911" s="1">
        <v>0</v>
      </c>
      <c r="BC911" s="1">
        <v>0</v>
      </c>
      <c r="BD911" s="1">
        <v>0</v>
      </c>
      <c r="BE911" s="1">
        <v>0</v>
      </c>
      <c r="BF911" s="1">
        <v>0</v>
      </c>
      <c r="BG911" s="1">
        <v>0</v>
      </c>
      <c r="BH911" s="1" t="b">
        <v>0</v>
      </c>
      <c r="BI911" s="1" t="b">
        <v>0</v>
      </c>
      <c r="BJ911" s="1">
        <v>12</v>
      </c>
      <c r="BK911" s="1" t="s">
        <v>89</v>
      </c>
      <c r="BL911" s="1">
        <v>295</v>
      </c>
      <c r="BM911" s="1">
        <v>295</v>
      </c>
      <c r="BN911" s="1">
        <v>0</v>
      </c>
      <c r="BO911" s="1" t="b">
        <v>0</v>
      </c>
    </row>
    <row r="912" spans="1:67" ht="15.75" customHeight="1">
      <c r="A912" s="1">
        <v>910</v>
      </c>
      <c r="B912" s="1">
        <v>984</v>
      </c>
      <c r="C912" s="1">
        <v>215062</v>
      </c>
      <c r="D912" s="1" t="s">
        <v>2393</v>
      </c>
      <c r="E912" s="1" t="s">
        <v>2394</v>
      </c>
      <c r="F912" s="1" t="s">
        <v>2315</v>
      </c>
      <c r="G912" s="1" t="s">
        <v>2274</v>
      </c>
      <c r="H912" s="1" t="s">
        <v>2395</v>
      </c>
      <c r="I912" s="1" t="s">
        <v>538</v>
      </c>
      <c r="J912" s="1" t="s">
        <v>1797</v>
      </c>
      <c r="K912" s="8" t="s">
        <v>2396</v>
      </c>
      <c r="L912" s="1">
        <v>-75.193910000000002</v>
      </c>
      <c r="M912" s="1">
        <v>39.950928999999903</v>
      </c>
      <c r="N912" s="1">
        <v>-75.188744999999997</v>
      </c>
      <c r="O912" s="1">
        <v>39.954855000000002</v>
      </c>
      <c r="P912" s="1">
        <v>53534</v>
      </c>
      <c r="Q912" s="1">
        <v>71715</v>
      </c>
      <c r="R912" s="1">
        <v>71715</v>
      </c>
      <c r="S912" s="1">
        <v>71715</v>
      </c>
      <c r="T912" s="1">
        <v>71715</v>
      </c>
      <c r="U912" s="1">
        <v>56649</v>
      </c>
      <c r="V912" s="1">
        <v>56649</v>
      </c>
      <c r="W912" s="1">
        <v>2</v>
      </c>
      <c r="X912" s="1">
        <v>2</v>
      </c>
      <c r="Y912" s="1">
        <v>2</v>
      </c>
      <c r="Z912" s="1">
        <v>2</v>
      </c>
      <c r="AA912" s="1">
        <v>2</v>
      </c>
      <c r="AB912" s="1">
        <v>9</v>
      </c>
      <c r="AC912" s="1">
        <v>11716</v>
      </c>
      <c r="AD912" s="1" t="s">
        <v>123</v>
      </c>
      <c r="AE912" s="1" t="b">
        <v>0</v>
      </c>
      <c r="AF912" s="1" t="s">
        <v>2400</v>
      </c>
      <c r="AG912" s="1" t="s">
        <v>89</v>
      </c>
      <c r="AH912" s="1" t="s">
        <v>90</v>
      </c>
      <c r="AI912" s="1" t="s">
        <v>2403</v>
      </c>
      <c r="AJ912" s="1" t="s">
        <v>114</v>
      </c>
      <c r="AK912" s="1" t="s">
        <v>79</v>
      </c>
      <c r="AL912" s="9" t="s">
        <v>99</v>
      </c>
      <c r="AM912" s="1" t="s">
        <v>100</v>
      </c>
      <c r="AN912" s="1" t="b">
        <v>0</v>
      </c>
      <c r="AO912" s="10" t="s">
        <v>2404</v>
      </c>
      <c r="AP912" s="1">
        <v>0</v>
      </c>
      <c r="AQ912" s="1">
        <v>0</v>
      </c>
      <c r="AR912" s="1">
        <v>0</v>
      </c>
      <c r="AS912" s="1">
        <v>0</v>
      </c>
      <c r="AT912" s="1">
        <v>0</v>
      </c>
      <c r="AU912" s="1">
        <v>0</v>
      </c>
      <c r="AV912" s="1">
        <v>0</v>
      </c>
      <c r="AW912" s="1">
        <v>0</v>
      </c>
      <c r="AX912" s="1">
        <v>0</v>
      </c>
      <c r="AY912" s="1">
        <v>0</v>
      </c>
      <c r="AZ912" s="1">
        <v>0</v>
      </c>
      <c r="BA912" s="1">
        <v>0</v>
      </c>
      <c r="BB912" s="1">
        <v>0</v>
      </c>
      <c r="BC912" s="1">
        <v>0</v>
      </c>
      <c r="BD912" s="1">
        <v>0</v>
      </c>
      <c r="BE912" s="1">
        <v>0</v>
      </c>
      <c r="BF912" s="1">
        <v>0</v>
      </c>
      <c r="BG912" s="1">
        <v>0</v>
      </c>
      <c r="BH912" s="1" t="b">
        <v>0</v>
      </c>
      <c r="BI912" s="1" t="b">
        <v>0</v>
      </c>
      <c r="BJ912" s="1">
        <v>12</v>
      </c>
      <c r="BK912" s="1" t="s">
        <v>117</v>
      </c>
      <c r="BL912" s="1">
        <v>295</v>
      </c>
      <c r="BM912" s="1">
        <v>295</v>
      </c>
      <c r="BN912" s="1">
        <v>0</v>
      </c>
      <c r="BO912" s="1" t="b">
        <v>0</v>
      </c>
    </row>
    <row r="913" spans="1:67" ht="15.75" customHeight="1">
      <c r="A913" s="1">
        <v>911</v>
      </c>
      <c r="B913" s="1">
        <v>985</v>
      </c>
      <c r="C913" s="1">
        <v>215062</v>
      </c>
      <c r="D913" s="1" t="s">
        <v>2393</v>
      </c>
      <c r="E913" s="1" t="s">
        <v>2394</v>
      </c>
      <c r="F913" s="1" t="s">
        <v>2315</v>
      </c>
      <c r="G913" s="1" t="s">
        <v>2274</v>
      </c>
      <c r="H913" s="1" t="s">
        <v>2395</v>
      </c>
      <c r="I913" s="1" t="s">
        <v>538</v>
      </c>
      <c r="J913" s="1" t="s">
        <v>1797</v>
      </c>
      <c r="K913" s="8" t="s">
        <v>2396</v>
      </c>
      <c r="L913" s="1">
        <v>-75.193910000000002</v>
      </c>
      <c r="M913" s="1">
        <v>39.950928999999903</v>
      </c>
      <c r="N913" s="1">
        <v>-75.188744999999997</v>
      </c>
      <c r="O913" s="1">
        <v>39.954855000000002</v>
      </c>
      <c r="P913" s="1">
        <v>53534</v>
      </c>
      <c r="Q913" s="1">
        <v>71715</v>
      </c>
      <c r="R913" s="1">
        <v>71715</v>
      </c>
      <c r="S913" s="1">
        <v>71715</v>
      </c>
      <c r="T913" s="1">
        <v>71715</v>
      </c>
      <c r="U913" s="1">
        <v>56649</v>
      </c>
      <c r="V913" s="1">
        <v>56649</v>
      </c>
      <c r="W913" s="1">
        <v>2</v>
      </c>
      <c r="X913" s="1">
        <v>2</v>
      </c>
      <c r="Y913" s="1">
        <v>2</v>
      </c>
      <c r="Z913" s="1">
        <v>2</v>
      </c>
      <c r="AA913" s="1">
        <v>2</v>
      </c>
      <c r="AB913" s="1">
        <v>9</v>
      </c>
      <c r="AC913" s="1">
        <v>11716</v>
      </c>
      <c r="AD913" s="1" t="s">
        <v>123</v>
      </c>
      <c r="AE913" s="1" t="b">
        <v>0</v>
      </c>
      <c r="AF913" s="1" t="s">
        <v>2400</v>
      </c>
      <c r="AG913" s="1" t="s">
        <v>89</v>
      </c>
      <c r="AH913" s="1" t="s">
        <v>90</v>
      </c>
      <c r="AI913" s="1" t="s">
        <v>2405</v>
      </c>
      <c r="AJ913" s="1" t="s">
        <v>135</v>
      </c>
      <c r="AK913" s="1" t="s">
        <v>79</v>
      </c>
      <c r="AL913" s="9" t="s">
        <v>99</v>
      </c>
      <c r="AM913" s="1" t="s">
        <v>100</v>
      </c>
      <c r="AN913" s="1" t="b">
        <v>0</v>
      </c>
      <c r="AO913" s="10" t="s">
        <v>2406</v>
      </c>
      <c r="AP913" s="1">
        <v>0</v>
      </c>
      <c r="AQ913" s="1">
        <v>0</v>
      </c>
      <c r="AR913" s="1">
        <v>0</v>
      </c>
      <c r="AS913" s="1">
        <v>0</v>
      </c>
      <c r="AT913" s="1">
        <v>0</v>
      </c>
      <c r="AU913" s="1">
        <v>0</v>
      </c>
      <c r="AV913" s="1">
        <v>0</v>
      </c>
      <c r="AW913" s="1">
        <v>0</v>
      </c>
      <c r="AX913" s="1">
        <v>0</v>
      </c>
      <c r="AY913" s="1">
        <v>0</v>
      </c>
      <c r="AZ913" s="1">
        <v>0</v>
      </c>
      <c r="BA913" s="1">
        <v>0</v>
      </c>
      <c r="BB913" s="1">
        <v>0</v>
      </c>
      <c r="BC913" s="1">
        <v>0</v>
      </c>
      <c r="BD913" s="1">
        <v>0</v>
      </c>
      <c r="BE913" s="1">
        <v>0</v>
      </c>
      <c r="BF913" s="1">
        <v>0</v>
      </c>
      <c r="BG913" s="1">
        <v>0</v>
      </c>
      <c r="BH913" s="1" t="b">
        <v>0</v>
      </c>
      <c r="BI913" s="1" t="b">
        <v>0</v>
      </c>
      <c r="BJ913" s="1">
        <v>12</v>
      </c>
      <c r="BK913" s="1" t="s">
        <v>117</v>
      </c>
      <c r="BL913" s="1">
        <v>295</v>
      </c>
      <c r="BM913" s="1">
        <v>295</v>
      </c>
      <c r="BN913" s="1">
        <v>0</v>
      </c>
      <c r="BO913" s="1" t="b">
        <v>0</v>
      </c>
    </row>
    <row r="914" spans="1:67" ht="15.75" customHeight="1">
      <c r="A914" s="1">
        <v>912</v>
      </c>
      <c r="B914" s="1">
        <v>986</v>
      </c>
      <c r="C914" s="1">
        <v>215062</v>
      </c>
      <c r="D914" s="1" t="s">
        <v>2393</v>
      </c>
      <c r="E914" s="1" t="s">
        <v>2394</v>
      </c>
      <c r="F914" s="1" t="s">
        <v>2315</v>
      </c>
      <c r="G914" s="1" t="s">
        <v>2274</v>
      </c>
      <c r="H914" s="1" t="s">
        <v>2395</v>
      </c>
      <c r="I914" s="1" t="s">
        <v>538</v>
      </c>
      <c r="J914" s="1" t="s">
        <v>1797</v>
      </c>
      <c r="K914" s="8" t="s">
        <v>2396</v>
      </c>
      <c r="L914" s="1">
        <v>-75.193910000000002</v>
      </c>
      <c r="M914" s="1">
        <v>39.950928999999903</v>
      </c>
      <c r="N914" s="1">
        <v>-75.188744999999997</v>
      </c>
      <c r="O914" s="1">
        <v>39.954855000000002</v>
      </c>
      <c r="P914" s="1">
        <v>53534</v>
      </c>
      <c r="Q914" s="1">
        <v>71715</v>
      </c>
      <c r="R914" s="1">
        <v>71715</v>
      </c>
      <c r="S914" s="1">
        <v>71715</v>
      </c>
      <c r="T914" s="1">
        <v>71715</v>
      </c>
      <c r="U914" s="1">
        <v>56649</v>
      </c>
      <c r="V914" s="1">
        <v>56649</v>
      </c>
      <c r="W914" s="1">
        <v>2</v>
      </c>
      <c r="X914" s="1">
        <v>2</v>
      </c>
      <c r="Y914" s="1">
        <v>2</v>
      </c>
      <c r="Z914" s="1">
        <v>2</v>
      </c>
      <c r="AA914" s="1">
        <v>2</v>
      </c>
      <c r="AB914" s="1">
        <v>9</v>
      </c>
      <c r="AC914" s="1">
        <v>11716</v>
      </c>
      <c r="AD914" s="1" t="s">
        <v>123</v>
      </c>
      <c r="AE914" s="1" t="b">
        <v>0</v>
      </c>
      <c r="AF914" s="1" t="s">
        <v>2400</v>
      </c>
      <c r="AG914" s="1" t="s">
        <v>89</v>
      </c>
      <c r="AH914" s="1" t="s">
        <v>90</v>
      </c>
      <c r="AI914" s="1" t="s">
        <v>405</v>
      </c>
      <c r="AJ914" s="1" t="s">
        <v>89</v>
      </c>
      <c r="AK914" s="1" t="s">
        <v>179</v>
      </c>
      <c r="AL914" s="1" t="s">
        <v>179</v>
      </c>
      <c r="AM914" s="1" t="s">
        <v>100</v>
      </c>
      <c r="AN914" s="1" t="b">
        <v>0</v>
      </c>
      <c r="AO914" s="10" t="s">
        <v>2407</v>
      </c>
      <c r="AP914" s="1">
        <v>0</v>
      </c>
      <c r="AQ914" s="1">
        <v>0</v>
      </c>
      <c r="AR914" s="1">
        <v>0</v>
      </c>
      <c r="AS914" s="1">
        <v>0</v>
      </c>
      <c r="AT914" s="1">
        <v>0</v>
      </c>
      <c r="AU914" s="1">
        <v>0</v>
      </c>
      <c r="AV914" s="1">
        <v>0</v>
      </c>
      <c r="AW914" s="1">
        <v>0</v>
      </c>
      <c r="AX914" s="1">
        <v>0</v>
      </c>
      <c r="AY914" s="1">
        <v>0</v>
      </c>
      <c r="AZ914" s="1">
        <v>0</v>
      </c>
      <c r="BA914" s="1">
        <v>0</v>
      </c>
      <c r="BB914" s="1">
        <v>0</v>
      </c>
      <c r="BC914" s="1">
        <v>0</v>
      </c>
      <c r="BD914" s="1">
        <v>0</v>
      </c>
      <c r="BE914" s="1">
        <v>0</v>
      </c>
      <c r="BF914" s="1">
        <v>0</v>
      </c>
      <c r="BG914" s="1">
        <v>0</v>
      </c>
      <c r="BH914" s="1" t="b">
        <v>0</v>
      </c>
      <c r="BI914" s="1" t="b">
        <v>0</v>
      </c>
      <c r="BJ914" s="1">
        <v>12</v>
      </c>
      <c r="BK914" s="1" t="s">
        <v>89</v>
      </c>
      <c r="BL914" s="1">
        <v>295</v>
      </c>
      <c r="BM914" s="1">
        <v>295</v>
      </c>
      <c r="BN914" s="1">
        <v>0</v>
      </c>
      <c r="BO914" s="1" t="b">
        <v>0</v>
      </c>
    </row>
    <row r="915" spans="1:67" ht="15.75" customHeight="1">
      <c r="A915" s="1">
        <v>913</v>
      </c>
      <c r="B915" s="1">
        <v>987</v>
      </c>
      <c r="C915" s="1">
        <v>215062</v>
      </c>
      <c r="D915" s="1" t="s">
        <v>2393</v>
      </c>
      <c r="E915" s="1" t="s">
        <v>2394</v>
      </c>
      <c r="F915" s="1" t="s">
        <v>2315</v>
      </c>
      <c r="G915" s="1" t="s">
        <v>2274</v>
      </c>
      <c r="H915" s="1" t="s">
        <v>2395</v>
      </c>
      <c r="I915" s="1" t="s">
        <v>538</v>
      </c>
      <c r="J915" s="1" t="s">
        <v>1797</v>
      </c>
      <c r="K915" s="8" t="s">
        <v>2396</v>
      </c>
      <c r="L915" s="1">
        <v>-75.193910000000002</v>
      </c>
      <c r="M915" s="1">
        <v>39.950928999999903</v>
      </c>
      <c r="N915" s="1">
        <v>-75.188744999999997</v>
      </c>
      <c r="O915" s="1">
        <v>39.954855000000002</v>
      </c>
      <c r="P915" s="1">
        <v>53534</v>
      </c>
      <c r="Q915" s="1">
        <v>71715</v>
      </c>
      <c r="R915" s="1">
        <v>71715</v>
      </c>
      <c r="S915" s="1">
        <v>71715</v>
      </c>
      <c r="T915" s="1">
        <v>71715</v>
      </c>
      <c r="U915" s="1">
        <v>56649</v>
      </c>
      <c r="V915" s="1">
        <v>56649</v>
      </c>
      <c r="W915" s="1">
        <v>2</v>
      </c>
      <c r="X915" s="1">
        <v>2</v>
      </c>
      <c r="Y915" s="1">
        <v>2</v>
      </c>
      <c r="Z915" s="1">
        <v>2</v>
      </c>
      <c r="AA915" s="1">
        <v>2</v>
      </c>
      <c r="AB915" s="1">
        <v>9</v>
      </c>
      <c r="AC915" s="1">
        <v>11716</v>
      </c>
      <c r="AD915" s="1" t="s">
        <v>123</v>
      </c>
      <c r="AE915" s="1" t="b">
        <v>0</v>
      </c>
      <c r="AF915" s="1" t="s">
        <v>2400</v>
      </c>
      <c r="AG915" s="1" t="s">
        <v>291</v>
      </c>
      <c r="AH915" s="1" t="s">
        <v>90</v>
      </c>
      <c r="AI915" s="1" t="s">
        <v>363</v>
      </c>
      <c r="AJ915" s="1" t="s">
        <v>78</v>
      </c>
      <c r="AK915" s="1" t="s">
        <v>79</v>
      </c>
      <c r="AL915" s="1" t="s">
        <v>36</v>
      </c>
      <c r="AM915" s="1" t="s">
        <v>80</v>
      </c>
      <c r="AN915" s="1" t="b">
        <v>0</v>
      </c>
      <c r="AO915" s="10" t="s">
        <v>2408</v>
      </c>
      <c r="AP915" s="1">
        <v>0</v>
      </c>
      <c r="AQ915" s="1">
        <v>0</v>
      </c>
      <c r="AR915" s="1">
        <v>2</v>
      </c>
      <c r="AS915" s="1">
        <v>4</v>
      </c>
      <c r="AT915" s="1">
        <v>1</v>
      </c>
      <c r="AU915" s="1">
        <v>1</v>
      </c>
      <c r="AV915" s="1">
        <v>0</v>
      </c>
      <c r="AW915" s="1">
        <v>1</v>
      </c>
      <c r="AX915" s="1">
        <v>0</v>
      </c>
      <c r="AY915" s="1">
        <v>0</v>
      </c>
      <c r="AZ915" s="1">
        <v>1</v>
      </c>
      <c r="BA915" s="1">
        <v>0</v>
      </c>
      <c r="BB915" s="1">
        <v>0</v>
      </c>
      <c r="BC915" s="1">
        <v>0</v>
      </c>
      <c r="BD915" s="1">
        <v>1</v>
      </c>
      <c r="BE915" s="1">
        <v>0</v>
      </c>
      <c r="BF915" s="1">
        <v>0</v>
      </c>
      <c r="BG915" s="1">
        <v>1</v>
      </c>
      <c r="BH915" s="1" t="b">
        <v>1</v>
      </c>
      <c r="BI915" s="1" t="b">
        <v>0</v>
      </c>
      <c r="BJ915" s="1">
        <v>12</v>
      </c>
      <c r="BK915" s="1" t="s">
        <v>78</v>
      </c>
      <c r="BL915" s="1">
        <v>295</v>
      </c>
      <c r="BM915" s="1">
        <v>295</v>
      </c>
      <c r="BN915" s="1">
        <v>6</v>
      </c>
      <c r="BO915" s="1" t="b">
        <v>1</v>
      </c>
    </row>
    <row r="916" spans="1:67" ht="15.75" customHeight="1">
      <c r="A916" s="1">
        <v>914</v>
      </c>
      <c r="B916" s="1">
        <v>988</v>
      </c>
      <c r="C916" s="1">
        <v>215062</v>
      </c>
      <c r="D916" s="1" t="s">
        <v>2393</v>
      </c>
      <c r="E916" s="1" t="s">
        <v>2394</v>
      </c>
      <c r="F916" s="1" t="s">
        <v>2315</v>
      </c>
      <c r="G916" s="1" t="s">
        <v>2274</v>
      </c>
      <c r="H916" s="1" t="s">
        <v>2395</v>
      </c>
      <c r="I916" s="1" t="s">
        <v>538</v>
      </c>
      <c r="J916" s="1" t="s">
        <v>1797</v>
      </c>
      <c r="K916" s="8" t="s">
        <v>2396</v>
      </c>
      <c r="L916" s="1">
        <v>-75.193910000000002</v>
      </c>
      <c r="M916" s="1">
        <v>39.950928999999903</v>
      </c>
      <c r="N916" s="1">
        <v>-75.188744999999997</v>
      </c>
      <c r="O916" s="1">
        <v>39.954855000000002</v>
      </c>
      <c r="P916" s="1">
        <v>53534</v>
      </c>
      <c r="Q916" s="1">
        <v>71715</v>
      </c>
      <c r="R916" s="1">
        <v>71715</v>
      </c>
      <c r="S916" s="1">
        <v>71715</v>
      </c>
      <c r="T916" s="1">
        <v>71715</v>
      </c>
      <c r="U916" s="1">
        <v>56649</v>
      </c>
      <c r="V916" s="1">
        <v>56649</v>
      </c>
      <c r="W916" s="1">
        <v>2</v>
      </c>
      <c r="X916" s="1">
        <v>2</v>
      </c>
      <c r="Y916" s="1">
        <v>2</v>
      </c>
      <c r="Z916" s="1">
        <v>2</v>
      </c>
      <c r="AA916" s="1">
        <v>2</v>
      </c>
      <c r="AB916" s="1">
        <v>9</v>
      </c>
      <c r="AC916" s="1">
        <v>11716</v>
      </c>
      <c r="AD916" s="1" t="s">
        <v>123</v>
      </c>
      <c r="AE916" s="1" t="b">
        <v>0</v>
      </c>
      <c r="AF916" s="1" t="s">
        <v>2400</v>
      </c>
      <c r="AG916" s="1" t="s">
        <v>291</v>
      </c>
      <c r="AH916" s="1" t="s">
        <v>90</v>
      </c>
      <c r="AI916" s="1" t="s">
        <v>2409</v>
      </c>
      <c r="AJ916" s="1" t="s">
        <v>78</v>
      </c>
      <c r="AK916" s="1" t="s">
        <v>79</v>
      </c>
      <c r="AL916" s="1" t="s">
        <v>36</v>
      </c>
      <c r="AM916" s="1" t="s">
        <v>100</v>
      </c>
      <c r="AN916" s="1" t="b">
        <v>0</v>
      </c>
      <c r="AO916" s="14" t="s">
        <v>2410</v>
      </c>
      <c r="AP916" s="1">
        <v>0</v>
      </c>
      <c r="AQ916" s="1">
        <v>0</v>
      </c>
      <c r="AR916" s="1">
        <v>2</v>
      </c>
      <c r="AS916" s="1">
        <v>0</v>
      </c>
      <c r="AT916" s="1">
        <v>0</v>
      </c>
      <c r="AU916" s="1">
        <v>0</v>
      </c>
      <c r="AV916" s="1">
        <v>0</v>
      </c>
      <c r="AW916" s="1">
        <v>0</v>
      </c>
      <c r="AX916" s="1">
        <v>0</v>
      </c>
      <c r="AY916" s="1">
        <v>1</v>
      </c>
      <c r="AZ916" s="1">
        <v>0</v>
      </c>
      <c r="BA916" s="1">
        <v>0</v>
      </c>
      <c r="BB916" s="1">
        <v>1</v>
      </c>
      <c r="BC916" s="1">
        <v>0</v>
      </c>
      <c r="BD916" s="1">
        <v>0</v>
      </c>
      <c r="BE916" s="1">
        <v>0</v>
      </c>
      <c r="BF916" s="1">
        <v>0</v>
      </c>
      <c r="BG916" s="1">
        <v>0</v>
      </c>
      <c r="BH916" s="1" t="b">
        <v>0</v>
      </c>
      <c r="BI916" s="1" t="b">
        <v>0</v>
      </c>
      <c r="BJ916" s="1">
        <v>12</v>
      </c>
      <c r="BK916" s="1" t="s">
        <v>78</v>
      </c>
      <c r="BL916" s="1">
        <v>295</v>
      </c>
      <c r="BM916" s="1">
        <v>295</v>
      </c>
      <c r="BN916" s="1">
        <v>2</v>
      </c>
      <c r="BO916" s="1" t="b">
        <v>1</v>
      </c>
    </row>
    <row r="917" spans="1:67" ht="15.75" customHeight="1">
      <c r="A917" s="1">
        <v>915</v>
      </c>
      <c r="B917" s="1">
        <v>989</v>
      </c>
      <c r="C917" s="1">
        <v>215062</v>
      </c>
      <c r="D917" s="1" t="s">
        <v>2393</v>
      </c>
      <c r="E917" s="1" t="s">
        <v>2394</v>
      </c>
      <c r="F917" s="1" t="s">
        <v>2315</v>
      </c>
      <c r="G917" s="1" t="s">
        <v>2274</v>
      </c>
      <c r="H917" s="1" t="s">
        <v>2395</v>
      </c>
      <c r="I917" s="1" t="s">
        <v>538</v>
      </c>
      <c r="J917" s="1" t="s">
        <v>1797</v>
      </c>
      <c r="K917" s="8" t="s">
        <v>2396</v>
      </c>
      <c r="L917" s="1">
        <v>-75.193910000000002</v>
      </c>
      <c r="M917" s="1">
        <v>39.950928999999903</v>
      </c>
      <c r="N917" s="1">
        <v>-75.188744999999997</v>
      </c>
      <c r="O917" s="1">
        <v>39.954855000000002</v>
      </c>
      <c r="P917" s="1">
        <v>53534</v>
      </c>
      <c r="Q917" s="1">
        <v>71715</v>
      </c>
      <c r="R917" s="1">
        <v>71715</v>
      </c>
      <c r="S917" s="1">
        <v>71715</v>
      </c>
      <c r="T917" s="1">
        <v>71715</v>
      </c>
      <c r="U917" s="1">
        <v>56649</v>
      </c>
      <c r="V917" s="1">
        <v>56649</v>
      </c>
      <c r="W917" s="1">
        <v>2</v>
      </c>
      <c r="X917" s="1">
        <v>2</v>
      </c>
      <c r="Y917" s="1">
        <v>2</v>
      </c>
      <c r="Z917" s="1">
        <v>2</v>
      </c>
      <c r="AA917" s="1">
        <v>2</v>
      </c>
      <c r="AB917" s="1">
        <v>9</v>
      </c>
      <c r="AC917" s="1">
        <v>11716</v>
      </c>
      <c r="AD917" s="1" t="s">
        <v>123</v>
      </c>
      <c r="AE917" s="1" t="b">
        <v>0</v>
      </c>
      <c r="AF917" s="1" t="s">
        <v>2400</v>
      </c>
      <c r="AG917" s="1" t="s">
        <v>291</v>
      </c>
      <c r="AH917" s="1" t="s">
        <v>90</v>
      </c>
      <c r="AI917" s="1" t="s">
        <v>408</v>
      </c>
      <c r="AJ917" s="1" t="s">
        <v>78</v>
      </c>
      <c r="AK917" s="1" t="s">
        <v>179</v>
      </c>
      <c r="AL917" s="1" t="s">
        <v>179</v>
      </c>
      <c r="AM917" s="1" t="s">
        <v>100</v>
      </c>
      <c r="AN917" s="1" t="b">
        <v>0</v>
      </c>
      <c r="AO917" s="10" t="s">
        <v>2411</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0</v>
      </c>
      <c r="BH917" s="1" t="b">
        <v>0</v>
      </c>
      <c r="BI917" s="1" t="b">
        <v>0</v>
      </c>
      <c r="BJ917" s="1">
        <v>12</v>
      </c>
      <c r="BK917" s="1" t="s">
        <v>78</v>
      </c>
      <c r="BL917" s="1">
        <v>295</v>
      </c>
      <c r="BM917" s="1">
        <v>295</v>
      </c>
      <c r="BN917" s="1">
        <v>0</v>
      </c>
      <c r="BO917" s="1" t="b">
        <v>0</v>
      </c>
    </row>
    <row r="918" spans="1:67" ht="15.75" customHeight="1">
      <c r="A918" s="1">
        <v>916</v>
      </c>
      <c r="B918" s="1">
        <v>990</v>
      </c>
      <c r="C918" s="1">
        <v>215062</v>
      </c>
      <c r="D918" s="1" t="s">
        <v>2393</v>
      </c>
      <c r="E918" s="1" t="s">
        <v>2394</v>
      </c>
      <c r="F918" s="1" t="s">
        <v>2315</v>
      </c>
      <c r="G918" s="1" t="s">
        <v>2274</v>
      </c>
      <c r="H918" s="1" t="s">
        <v>2395</v>
      </c>
      <c r="I918" s="1" t="s">
        <v>538</v>
      </c>
      <c r="J918" s="1" t="s">
        <v>1797</v>
      </c>
      <c r="K918" s="8" t="s">
        <v>2396</v>
      </c>
      <c r="L918" s="1">
        <v>-75.193910000000002</v>
      </c>
      <c r="M918" s="1">
        <v>39.950928999999903</v>
      </c>
      <c r="N918" s="1">
        <v>-75.188744999999997</v>
      </c>
      <c r="O918" s="1">
        <v>39.954855000000002</v>
      </c>
      <c r="P918" s="1">
        <v>53534</v>
      </c>
      <c r="Q918" s="1">
        <v>71715</v>
      </c>
      <c r="R918" s="1">
        <v>71715</v>
      </c>
      <c r="S918" s="1">
        <v>71715</v>
      </c>
      <c r="T918" s="1">
        <v>71715</v>
      </c>
      <c r="U918" s="1">
        <v>56649</v>
      </c>
      <c r="V918" s="1">
        <v>56649</v>
      </c>
      <c r="W918" s="1">
        <v>2</v>
      </c>
      <c r="X918" s="1">
        <v>2</v>
      </c>
      <c r="Y918" s="1">
        <v>2</v>
      </c>
      <c r="Z918" s="1">
        <v>2</v>
      </c>
      <c r="AA918" s="1">
        <v>2</v>
      </c>
      <c r="AB918" s="1">
        <v>9</v>
      </c>
      <c r="AC918" s="1">
        <v>11716</v>
      </c>
      <c r="AD918" s="1" t="s">
        <v>123</v>
      </c>
      <c r="AE918" s="1" t="b">
        <v>0</v>
      </c>
      <c r="AF918" s="1" t="s">
        <v>2400</v>
      </c>
      <c r="AG918" s="1" t="s">
        <v>224</v>
      </c>
      <c r="AH918" s="1" t="s">
        <v>90</v>
      </c>
      <c r="AI918" s="1" t="s">
        <v>527</v>
      </c>
      <c r="AJ918" s="1" t="s">
        <v>224</v>
      </c>
      <c r="AK918" s="1" t="s">
        <v>79</v>
      </c>
      <c r="AL918" s="1" t="s">
        <v>36</v>
      </c>
      <c r="AM918" s="1" t="s">
        <v>100</v>
      </c>
      <c r="AN918" s="1" t="b">
        <v>0</v>
      </c>
      <c r="AO918" s="10" t="s">
        <v>2412</v>
      </c>
      <c r="AP918" s="1">
        <v>0</v>
      </c>
      <c r="AQ918" s="1">
        <v>0</v>
      </c>
      <c r="AR918" s="1">
        <v>0</v>
      </c>
      <c r="AS918" s="1">
        <v>0</v>
      </c>
      <c r="AT918" s="1">
        <v>0</v>
      </c>
      <c r="AU918" s="1">
        <v>0</v>
      </c>
      <c r="AV918" s="1">
        <v>0</v>
      </c>
      <c r="AW918" s="1">
        <v>0</v>
      </c>
      <c r="AX918" s="1">
        <v>0</v>
      </c>
      <c r="AY918" s="1">
        <v>0</v>
      </c>
      <c r="AZ918" s="1">
        <v>0</v>
      </c>
      <c r="BA918" s="1">
        <v>0</v>
      </c>
      <c r="BB918" s="1">
        <v>0</v>
      </c>
      <c r="BC918" s="1">
        <v>0</v>
      </c>
      <c r="BD918" s="1">
        <v>0</v>
      </c>
      <c r="BE918" s="1">
        <v>0</v>
      </c>
      <c r="BF918" s="1">
        <v>0</v>
      </c>
      <c r="BG918" s="1">
        <v>0</v>
      </c>
      <c r="BH918" s="1" t="b">
        <v>0</v>
      </c>
      <c r="BI918" s="1" t="b">
        <v>0</v>
      </c>
      <c r="BJ918" s="1">
        <v>12</v>
      </c>
      <c r="BK918" s="1" t="s">
        <v>117</v>
      </c>
      <c r="BL918" s="1">
        <v>295</v>
      </c>
      <c r="BM918" s="1">
        <v>295</v>
      </c>
      <c r="BN918" s="1">
        <v>0</v>
      </c>
      <c r="BO918" s="1" t="b">
        <v>0</v>
      </c>
    </row>
    <row r="919" spans="1:67" ht="15.75" customHeight="1">
      <c r="A919" s="1">
        <v>917</v>
      </c>
      <c r="B919" s="1">
        <v>991</v>
      </c>
      <c r="C919" s="1">
        <v>215062</v>
      </c>
      <c r="D919" s="1" t="s">
        <v>2393</v>
      </c>
      <c r="E919" s="1" t="s">
        <v>2394</v>
      </c>
      <c r="F919" s="1" t="s">
        <v>2315</v>
      </c>
      <c r="G919" s="1" t="s">
        <v>2274</v>
      </c>
      <c r="H919" s="1" t="s">
        <v>2395</v>
      </c>
      <c r="I919" s="1" t="s">
        <v>538</v>
      </c>
      <c r="J919" s="1" t="s">
        <v>1797</v>
      </c>
      <c r="K919" s="8" t="s">
        <v>2396</v>
      </c>
      <c r="L919" s="1">
        <v>-75.193910000000002</v>
      </c>
      <c r="M919" s="1">
        <v>39.950928999999903</v>
      </c>
      <c r="N919" s="1">
        <v>-75.188744999999997</v>
      </c>
      <c r="O919" s="1">
        <v>39.954855000000002</v>
      </c>
      <c r="P919" s="1">
        <v>53534</v>
      </c>
      <c r="Q919" s="1">
        <v>71715</v>
      </c>
      <c r="R919" s="1">
        <v>71715</v>
      </c>
      <c r="S919" s="1">
        <v>71715</v>
      </c>
      <c r="T919" s="1">
        <v>71715</v>
      </c>
      <c r="U919" s="1">
        <v>56649</v>
      </c>
      <c r="V919" s="1">
        <v>56649</v>
      </c>
      <c r="W919" s="1">
        <v>2</v>
      </c>
      <c r="X919" s="1">
        <v>2</v>
      </c>
      <c r="Y919" s="1">
        <v>2</v>
      </c>
      <c r="Z919" s="1">
        <v>2</v>
      </c>
      <c r="AA919" s="1">
        <v>2</v>
      </c>
      <c r="AB919" s="1">
        <v>9</v>
      </c>
      <c r="AC919" s="1">
        <v>11716</v>
      </c>
      <c r="AD919" s="1" t="s">
        <v>123</v>
      </c>
      <c r="AE919" s="1" t="b">
        <v>0</v>
      </c>
      <c r="AF919" s="1" t="s">
        <v>2400</v>
      </c>
      <c r="AG919" s="1" t="s">
        <v>94</v>
      </c>
      <c r="AH919" s="1" t="s">
        <v>90</v>
      </c>
      <c r="AI919" s="1" t="s">
        <v>95</v>
      </c>
      <c r="AJ919" s="1" t="s">
        <v>94</v>
      </c>
      <c r="AK919" s="1" t="s">
        <v>79</v>
      </c>
      <c r="AL919" s="1" t="s">
        <v>36</v>
      </c>
      <c r="AM919" s="1" t="s">
        <v>96</v>
      </c>
      <c r="AN919" s="1" t="b">
        <v>0</v>
      </c>
      <c r="AO919" s="10" t="s">
        <v>2413</v>
      </c>
      <c r="AP919" s="1">
        <v>0</v>
      </c>
      <c r="AQ919" s="1">
        <v>0</v>
      </c>
      <c r="AR919" s="1">
        <v>3</v>
      </c>
      <c r="AS919" s="1">
        <v>2</v>
      </c>
      <c r="AT919" s="1">
        <v>1</v>
      </c>
      <c r="AU919" s="1">
        <v>0</v>
      </c>
      <c r="AV919" s="1">
        <v>0</v>
      </c>
      <c r="AW919" s="1">
        <v>0</v>
      </c>
      <c r="AX919" s="1">
        <v>0</v>
      </c>
      <c r="AY919" s="1">
        <v>0</v>
      </c>
      <c r="AZ919" s="1">
        <v>1</v>
      </c>
      <c r="BA919" s="1">
        <v>0</v>
      </c>
      <c r="BB919" s="1">
        <v>1</v>
      </c>
      <c r="BC919" s="1">
        <v>0</v>
      </c>
      <c r="BD919" s="1">
        <v>1</v>
      </c>
      <c r="BE919" s="1">
        <v>0</v>
      </c>
      <c r="BF919" s="1">
        <v>0</v>
      </c>
      <c r="BG919" s="1">
        <v>1</v>
      </c>
      <c r="BH919" s="1" t="b">
        <v>1</v>
      </c>
      <c r="BI919" s="1" t="b">
        <v>0</v>
      </c>
      <c r="BJ919" s="1">
        <v>12</v>
      </c>
      <c r="BK919" s="1" t="s">
        <v>94</v>
      </c>
      <c r="BL919" s="1">
        <v>295</v>
      </c>
      <c r="BM919" s="1">
        <v>295</v>
      </c>
      <c r="BN919" s="1">
        <v>5</v>
      </c>
      <c r="BO919" s="1" t="b">
        <v>1</v>
      </c>
    </row>
    <row r="920" spans="1:67" ht="15.75" customHeight="1">
      <c r="A920" s="1">
        <v>918</v>
      </c>
      <c r="B920" s="1">
        <v>992</v>
      </c>
      <c r="C920" s="1">
        <v>215293</v>
      </c>
      <c r="D920" s="1" t="s">
        <v>2414</v>
      </c>
      <c r="E920" s="1" t="s">
        <v>2415</v>
      </c>
      <c r="F920" s="1" t="s">
        <v>2281</v>
      </c>
      <c r="G920" s="1" t="s">
        <v>2274</v>
      </c>
      <c r="H920" s="1">
        <v>15260</v>
      </c>
      <c r="I920" s="1" t="s">
        <v>538</v>
      </c>
      <c r="J920" s="1" t="s">
        <v>1797</v>
      </c>
      <c r="K920" s="8" t="s">
        <v>2416</v>
      </c>
      <c r="L920" s="1">
        <v>-79.954691999999994</v>
      </c>
      <c r="M920" s="1">
        <v>40.444502</v>
      </c>
      <c r="N920" s="1">
        <v>-79.942914000000002</v>
      </c>
      <c r="O920" s="1">
        <v>40.444615999999897</v>
      </c>
      <c r="P920" s="1">
        <v>19080</v>
      </c>
      <c r="Q920" s="1">
        <v>33250</v>
      </c>
      <c r="R920" s="1">
        <v>44812</v>
      </c>
      <c r="S920" s="1">
        <v>33250</v>
      </c>
      <c r="T920" s="1">
        <v>44812</v>
      </c>
      <c r="U920" s="1">
        <v>22300</v>
      </c>
      <c r="V920" s="1">
        <v>33862</v>
      </c>
      <c r="W920" s="1">
        <v>2</v>
      </c>
      <c r="X920" s="1">
        <v>2</v>
      </c>
      <c r="Y920" s="1">
        <v>2</v>
      </c>
      <c r="Z920" s="1">
        <v>1</v>
      </c>
      <c r="AA920" s="1">
        <v>1</v>
      </c>
      <c r="AB920" s="1">
        <v>55</v>
      </c>
      <c r="AC920" s="1">
        <v>19123</v>
      </c>
      <c r="AD920" s="1" t="s">
        <v>123</v>
      </c>
      <c r="AE920" s="1" t="b">
        <v>0</v>
      </c>
      <c r="AF920" s="1" t="s">
        <v>2417</v>
      </c>
      <c r="AG920" s="1" t="s">
        <v>2418</v>
      </c>
      <c r="AH920" s="1" t="s">
        <v>104</v>
      </c>
      <c r="AI920" s="1" t="s">
        <v>451</v>
      </c>
      <c r="AJ920" s="1" t="s">
        <v>89</v>
      </c>
      <c r="AK920" s="1" t="s">
        <v>83</v>
      </c>
      <c r="AL920" s="1" t="s">
        <v>110</v>
      </c>
      <c r="AM920" s="1" t="s">
        <v>100</v>
      </c>
      <c r="AN920" s="1" t="b">
        <v>0</v>
      </c>
      <c r="AO920" s="10" t="s">
        <v>2419</v>
      </c>
      <c r="AP920" s="1">
        <v>0</v>
      </c>
      <c r="AQ920" s="1">
        <v>0</v>
      </c>
      <c r="AR920" s="1">
        <v>0</v>
      </c>
      <c r="AS920" s="1">
        <v>0</v>
      </c>
      <c r="AT920" s="1">
        <v>0</v>
      </c>
      <c r="AU920" s="1">
        <v>0</v>
      </c>
      <c r="AV920" s="1">
        <v>0</v>
      </c>
      <c r="AW920" s="1">
        <v>0</v>
      </c>
      <c r="AX920" s="1">
        <v>0</v>
      </c>
      <c r="AY920" s="1">
        <v>0</v>
      </c>
      <c r="AZ920" s="1">
        <v>0</v>
      </c>
      <c r="BA920" s="1">
        <v>0</v>
      </c>
      <c r="BB920" s="1">
        <v>0</v>
      </c>
      <c r="BC920" s="1">
        <v>0</v>
      </c>
      <c r="BD920" s="1">
        <v>0</v>
      </c>
      <c r="BE920" s="1">
        <v>0</v>
      </c>
      <c r="BF920" s="1">
        <v>0</v>
      </c>
      <c r="BG920" s="1">
        <v>0</v>
      </c>
      <c r="BH920" s="1" t="b">
        <v>0</v>
      </c>
      <c r="BI920" s="1" t="b">
        <v>0</v>
      </c>
      <c r="BJ920" s="1">
        <v>4</v>
      </c>
      <c r="BK920" s="1" t="s">
        <v>89</v>
      </c>
      <c r="BL920" s="1">
        <v>295</v>
      </c>
      <c r="BM920" s="1">
        <v>295</v>
      </c>
      <c r="BN920" s="1">
        <v>0</v>
      </c>
      <c r="BO920" s="1" t="b">
        <v>0</v>
      </c>
    </row>
    <row r="921" spans="1:67" ht="15.75" customHeight="1">
      <c r="A921" s="1">
        <v>919</v>
      </c>
      <c r="B921" s="1">
        <v>993</v>
      </c>
      <c r="C921" s="1">
        <v>215293</v>
      </c>
      <c r="D921" s="1" t="s">
        <v>2414</v>
      </c>
      <c r="E921" s="1" t="s">
        <v>2415</v>
      </c>
      <c r="F921" s="1" t="s">
        <v>2281</v>
      </c>
      <c r="G921" s="1" t="s">
        <v>2274</v>
      </c>
      <c r="H921" s="1">
        <v>15260</v>
      </c>
      <c r="I921" s="1" t="s">
        <v>538</v>
      </c>
      <c r="J921" s="1" t="s">
        <v>1797</v>
      </c>
      <c r="K921" s="8" t="s">
        <v>2416</v>
      </c>
      <c r="L921" s="1">
        <v>-79.954691999999994</v>
      </c>
      <c r="M921" s="1">
        <v>40.444502</v>
      </c>
      <c r="N921" s="1">
        <v>-79.942914000000002</v>
      </c>
      <c r="O921" s="1">
        <v>40.444615999999897</v>
      </c>
      <c r="P921" s="1">
        <v>19080</v>
      </c>
      <c r="Q921" s="1">
        <v>33250</v>
      </c>
      <c r="R921" s="1">
        <v>44812</v>
      </c>
      <c r="S921" s="1">
        <v>33250</v>
      </c>
      <c r="T921" s="1">
        <v>44812</v>
      </c>
      <c r="U921" s="1">
        <v>22300</v>
      </c>
      <c r="V921" s="1">
        <v>33862</v>
      </c>
      <c r="W921" s="1">
        <v>2</v>
      </c>
      <c r="X921" s="1">
        <v>2</v>
      </c>
      <c r="Y921" s="1">
        <v>2</v>
      </c>
      <c r="Z921" s="1">
        <v>1</v>
      </c>
      <c r="AA921" s="1">
        <v>1</v>
      </c>
      <c r="AB921" s="1">
        <v>55</v>
      </c>
      <c r="AC921" s="1">
        <v>19123</v>
      </c>
      <c r="AD921" s="1" t="s">
        <v>123</v>
      </c>
      <c r="AE921" s="1" t="b">
        <v>0</v>
      </c>
      <c r="AF921" s="1" t="s">
        <v>2417</v>
      </c>
      <c r="AG921" s="9" t="s">
        <v>1634</v>
      </c>
      <c r="AH921" s="1" t="s">
        <v>104</v>
      </c>
      <c r="AI921" s="1" t="s">
        <v>424</v>
      </c>
      <c r="AJ921" s="1" t="s">
        <v>78</v>
      </c>
      <c r="AK921" s="1" t="s">
        <v>83</v>
      </c>
      <c r="AL921" s="9" t="s">
        <v>115</v>
      </c>
      <c r="AM921" s="1" t="s">
        <v>100</v>
      </c>
      <c r="AN921" s="1" t="b">
        <v>0</v>
      </c>
      <c r="AO921" s="10" t="s">
        <v>2420</v>
      </c>
      <c r="AP921" s="1">
        <v>0</v>
      </c>
      <c r="AQ921" s="1">
        <v>0</v>
      </c>
      <c r="AR921" s="1">
        <v>0</v>
      </c>
      <c r="AS921" s="1">
        <v>0</v>
      </c>
      <c r="AT921" s="1">
        <v>0</v>
      </c>
      <c r="AU921" s="1">
        <v>0</v>
      </c>
      <c r="AV921" s="1">
        <v>0</v>
      </c>
      <c r="AW921" s="1">
        <v>0</v>
      </c>
      <c r="AX921" s="1">
        <v>0</v>
      </c>
      <c r="AY921" s="1">
        <v>0</v>
      </c>
      <c r="AZ921" s="1">
        <v>0</v>
      </c>
      <c r="BA921" s="1">
        <v>0</v>
      </c>
      <c r="BB921" s="1">
        <v>0</v>
      </c>
      <c r="BC921" s="1">
        <v>0</v>
      </c>
      <c r="BD921" s="1">
        <v>0</v>
      </c>
      <c r="BE921" s="1">
        <v>0</v>
      </c>
      <c r="BF921" s="1">
        <v>0</v>
      </c>
      <c r="BG921" s="1">
        <v>0</v>
      </c>
      <c r="BH921" s="1" t="b">
        <v>0</v>
      </c>
      <c r="BI921" s="1" t="b">
        <v>0</v>
      </c>
      <c r="BJ921" s="1">
        <v>4</v>
      </c>
      <c r="BK921" s="1" t="s">
        <v>78</v>
      </c>
      <c r="BL921" s="1">
        <v>295</v>
      </c>
      <c r="BM921" s="1">
        <v>295</v>
      </c>
      <c r="BN921" s="1">
        <v>0</v>
      </c>
      <c r="BO921" s="1" t="b">
        <v>0</v>
      </c>
    </row>
    <row r="922" spans="1:67" ht="15.75" customHeight="1">
      <c r="A922" s="1">
        <v>920</v>
      </c>
      <c r="B922" s="1">
        <v>994</v>
      </c>
      <c r="C922" s="1">
        <v>215293</v>
      </c>
      <c r="D922" s="1" t="s">
        <v>2414</v>
      </c>
      <c r="E922" s="1" t="s">
        <v>2415</v>
      </c>
      <c r="F922" s="1" t="s">
        <v>2281</v>
      </c>
      <c r="G922" s="1" t="s">
        <v>2274</v>
      </c>
      <c r="H922" s="1">
        <v>15260</v>
      </c>
      <c r="I922" s="1" t="s">
        <v>538</v>
      </c>
      <c r="J922" s="1" t="s">
        <v>1797</v>
      </c>
      <c r="K922" s="8" t="s">
        <v>2416</v>
      </c>
      <c r="L922" s="1">
        <v>-79.954691999999994</v>
      </c>
      <c r="M922" s="1">
        <v>40.444502</v>
      </c>
      <c r="N922" s="1">
        <v>-79.942914000000002</v>
      </c>
      <c r="O922" s="1">
        <v>40.444615999999897</v>
      </c>
      <c r="P922" s="1">
        <v>19080</v>
      </c>
      <c r="Q922" s="1">
        <v>33250</v>
      </c>
      <c r="R922" s="1">
        <v>44812</v>
      </c>
      <c r="S922" s="1">
        <v>33250</v>
      </c>
      <c r="T922" s="1">
        <v>44812</v>
      </c>
      <c r="U922" s="1">
        <v>22300</v>
      </c>
      <c r="V922" s="1">
        <v>33862</v>
      </c>
      <c r="W922" s="1">
        <v>2</v>
      </c>
      <c r="X922" s="1">
        <v>2</v>
      </c>
      <c r="Y922" s="1">
        <v>2</v>
      </c>
      <c r="Z922" s="1">
        <v>1</v>
      </c>
      <c r="AA922" s="1">
        <v>1</v>
      </c>
      <c r="AB922" s="1">
        <v>55</v>
      </c>
      <c r="AC922" s="1">
        <v>19123</v>
      </c>
      <c r="AD922" s="1" t="s">
        <v>123</v>
      </c>
      <c r="AE922" s="1" t="b">
        <v>0</v>
      </c>
      <c r="AF922" s="1" t="s">
        <v>2417</v>
      </c>
      <c r="AG922" s="1" t="s">
        <v>2418</v>
      </c>
      <c r="AH922" s="1" t="s">
        <v>104</v>
      </c>
      <c r="AI922" s="1" t="s">
        <v>532</v>
      </c>
      <c r="AJ922" s="1" t="s">
        <v>89</v>
      </c>
      <c r="AK922" s="1" t="s">
        <v>83</v>
      </c>
      <c r="AL922" s="1" t="s">
        <v>110</v>
      </c>
      <c r="AM922" s="1" t="s">
        <v>100</v>
      </c>
      <c r="AN922" s="1" t="b">
        <v>0</v>
      </c>
      <c r="AO922" s="10" t="s">
        <v>2421</v>
      </c>
      <c r="AP922" s="1">
        <v>0</v>
      </c>
      <c r="AQ922" s="1">
        <v>0</v>
      </c>
      <c r="AR922" s="1">
        <v>0</v>
      </c>
      <c r="AS922" s="1">
        <v>0</v>
      </c>
      <c r="AT922" s="1">
        <v>0</v>
      </c>
      <c r="AU922" s="1">
        <v>0</v>
      </c>
      <c r="AV922" s="1">
        <v>0</v>
      </c>
      <c r="AW922" s="1">
        <v>0</v>
      </c>
      <c r="AX922" s="1">
        <v>0</v>
      </c>
      <c r="AY922" s="1">
        <v>0</v>
      </c>
      <c r="AZ922" s="1">
        <v>0</v>
      </c>
      <c r="BA922" s="1">
        <v>0</v>
      </c>
      <c r="BB922" s="1">
        <v>0</v>
      </c>
      <c r="BC922" s="1">
        <v>0</v>
      </c>
      <c r="BD922" s="1">
        <v>0</v>
      </c>
      <c r="BE922" s="1">
        <v>0</v>
      </c>
      <c r="BF922" s="1">
        <v>0</v>
      </c>
      <c r="BG922" s="1">
        <v>0</v>
      </c>
      <c r="BH922" s="1" t="b">
        <v>0</v>
      </c>
      <c r="BI922" s="1" t="b">
        <v>0</v>
      </c>
      <c r="BJ922" s="1">
        <v>4</v>
      </c>
      <c r="BK922" s="1" t="s">
        <v>89</v>
      </c>
      <c r="BL922" s="1">
        <v>295</v>
      </c>
      <c r="BM922" s="1">
        <v>295</v>
      </c>
      <c r="BN922" s="1">
        <v>0</v>
      </c>
      <c r="BO922" s="1" t="b">
        <v>0</v>
      </c>
    </row>
    <row r="923" spans="1:67" ht="15.75" customHeight="1">
      <c r="A923" s="1">
        <v>921</v>
      </c>
      <c r="B923" s="1">
        <v>995</v>
      </c>
      <c r="C923" s="1">
        <v>215293</v>
      </c>
      <c r="D923" s="1" t="s">
        <v>2414</v>
      </c>
      <c r="E923" s="1" t="s">
        <v>2415</v>
      </c>
      <c r="F923" s="1" t="s">
        <v>2281</v>
      </c>
      <c r="G923" s="1" t="s">
        <v>2274</v>
      </c>
      <c r="H923" s="1">
        <v>15260</v>
      </c>
      <c r="I923" s="1" t="s">
        <v>538</v>
      </c>
      <c r="J923" s="1" t="s">
        <v>1797</v>
      </c>
      <c r="K923" s="8" t="s">
        <v>2416</v>
      </c>
      <c r="L923" s="1">
        <v>-79.954691999999994</v>
      </c>
      <c r="M923" s="1">
        <v>40.444502</v>
      </c>
      <c r="N923" s="1">
        <v>-79.942914000000002</v>
      </c>
      <c r="O923" s="1">
        <v>40.444615999999897</v>
      </c>
      <c r="P923" s="1">
        <v>19080</v>
      </c>
      <c r="Q923" s="1">
        <v>33250</v>
      </c>
      <c r="R923" s="1">
        <v>44812</v>
      </c>
      <c r="S923" s="1">
        <v>33250</v>
      </c>
      <c r="T923" s="1">
        <v>44812</v>
      </c>
      <c r="U923" s="1">
        <v>22300</v>
      </c>
      <c r="V923" s="1">
        <v>33862</v>
      </c>
      <c r="W923" s="1">
        <v>2</v>
      </c>
      <c r="X923" s="1">
        <v>2</v>
      </c>
      <c r="Y923" s="1">
        <v>2</v>
      </c>
      <c r="Z923" s="1">
        <v>1</v>
      </c>
      <c r="AA923" s="1">
        <v>1</v>
      </c>
      <c r="AB923" s="1">
        <v>55</v>
      </c>
      <c r="AC923" s="1">
        <v>19123</v>
      </c>
      <c r="AD923" s="1" t="s">
        <v>123</v>
      </c>
      <c r="AE923" s="1" t="b">
        <v>0</v>
      </c>
      <c r="AF923" s="1" t="s">
        <v>2422</v>
      </c>
      <c r="AG923" s="9" t="s">
        <v>244</v>
      </c>
      <c r="AH923" s="1" t="s">
        <v>204</v>
      </c>
      <c r="AI923" s="1" t="s">
        <v>2423</v>
      </c>
      <c r="AJ923" s="1" t="s">
        <v>320</v>
      </c>
      <c r="AK923" s="1" t="s">
        <v>79</v>
      </c>
      <c r="AL923" s="1" t="s">
        <v>36</v>
      </c>
      <c r="AM923" s="1" t="s">
        <v>100</v>
      </c>
      <c r="AN923" s="1" t="b">
        <v>0</v>
      </c>
      <c r="AO923" s="10" t="s">
        <v>2424</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t="b">
        <v>0</v>
      </c>
      <c r="BI923" s="1" t="b">
        <v>0</v>
      </c>
      <c r="BJ923" s="1">
        <v>4</v>
      </c>
      <c r="BK923" s="1" t="s">
        <v>117</v>
      </c>
      <c r="BL923" s="1">
        <v>295</v>
      </c>
      <c r="BM923" s="1">
        <v>295</v>
      </c>
      <c r="BN923" s="1">
        <v>0</v>
      </c>
      <c r="BO923" s="1" t="b">
        <v>0</v>
      </c>
    </row>
    <row r="924" spans="1:67" ht="15.75" customHeight="1">
      <c r="A924" s="1">
        <v>922</v>
      </c>
      <c r="B924" s="1">
        <v>1105</v>
      </c>
      <c r="C924" s="1">
        <v>216764</v>
      </c>
      <c r="D924" s="1" t="s">
        <v>2425</v>
      </c>
      <c r="E924" s="1" t="s">
        <v>2426</v>
      </c>
      <c r="F924" s="1" t="s">
        <v>2427</v>
      </c>
      <c r="G924" s="1" t="s">
        <v>2274</v>
      </c>
      <c r="H924" s="1">
        <v>19383</v>
      </c>
      <c r="I924" s="1" t="s">
        <v>538</v>
      </c>
      <c r="J924" s="1" t="s">
        <v>1797</v>
      </c>
      <c r="K924" s="8" t="s">
        <v>2428</v>
      </c>
      <c r="L924" s="1">
        <v>-75.598119999999994</v>
      </c>
      <c r="M924" s="1">
        <v>39.953398</v>
      </c>
      <c r="N924" s="1">
        <v>-75.598119999999994</v>
      </c>
      <c r="O924" s="1">
        <v>39.953398</v>
      </c>
      <c r="P924" s="1">
        <v>10111</v>
      </c>
      <c r="Q924" s="1">
        <v>26773</v>
      </c>
      <c r="R924" s="1">
        <v>38253</v>
      </c>
      <c r="S924" s="1">
        <v>26773</v>
      </c>
      <c r="T924" s="1">
        <v>38253</v>
      </c>
      <c r="U924" s="1">
        <v>15671</v>
      </c>
      <c r="V924" s="1">
        <v>27151</v>
      </c>
      <c r="W924" s="1">
        <v>2</v>
      </c>
      <c r="X924" s="1">
        <v>2</v>
      </c>
      <c r="Y924" s="1">
        <v>2</v>
      </c>
      <c r="Z924" s="1">
        <v>1</v>
      </c>
      <c r="AA924" s="1">
        <v>1</v>
      </c>
      <c r="AB924" s="1">
        <v>64</v>
      </c>
      <c r="AC924" s="1">
        <v>14397</v>
      </c>
      <c r="AD924" s="1" t="s">
        <v>73</v>
      </c>
      <c r="AE924" s="1" t="b">
        <v>0</v>
      </c>
      <c r="AF924" s="1" t="s">
        <v>2429</v>
      </c>
      <c r="AG924" s="1" t="s">
        <v>1545</v>
      </c>
      <c r="AH924" s="1" t="s">
        <v>1013</v>
      </c>
      <c r="AI924" s="1" t="s">
        <v>2430</v>
      </c>
      <c r="AJ924" s="1" t="s">
        <v>78</v>
      </c>
      <c r="AK924" s="1" t="s">
        <v>83</v>
      </c>
      <c r="AL924" s="1" t="s">
        <v>110</v>
      </c>
      <c r="AM924" s="1" t="s">
        <v>100</v>
      </c>
      <c r="AN924" s="1" t="b">
        <v>0</v>
      </c>
      <c r="AO924" s="10" t="s">
        <v>2431</v>
      </c>
      <c r="AP924" s="1">
        <v>0</v>
      </c>
      <c r="AQ924" s="1">
        <v>0</v>
      </c>
      <c r="AR924" s="1">
        <v>0</v>
      </c>
      <c r="AS924" s="1">
        <v>0</v>
      </c>
      <c r="AT924" s="1">
        <v>0</v>
      </c>
      <c r="AU924" s="1">
        <v>0</v>
      </c>
      <c r="AV924" s="1">
        <v>0</v>
      </c>
      <c r="AW924" s="1">
        <v>0</v>
      </c>
      <c r="AX924" s="1">
        <v>0</v>
      </c>
      <c r="AY924" s="1">
        <v>0</v>
      </c>
      <c r="AZ924" s="1">
        <v>0</v>
      </c>
      <c r="BA924" s="1">
        <v>0</v>
      </c>
      <c r="BB924" s="1">
        <v>0</v>
      </c>
      <c r="BC924" s="1">
        <v>0</v>
      </c>
      <c r="BD924" s="1">
        <v>0</v>
      </c>
      <c r="BE924" s="1">
        <v>0</v>
      </c>
      <c r="BF924" s="1">
        <v>0</v>
      </c>
      <c r="BG924" s="1">
        <v>0</v>
      </c>
      <c r="BH924" s="1" t="b">
        <v>0</v>
      </c>
      <c r="BI924" s="1" t="b">
        <v>0</v>
      </c>
      <c r="BJ924" s="1">
        <v>2</v>
      </c>
      <c r="BK924" s="1" t="s">
        <v>78</v>
      </c>
      <c r="BL924" s="1">
        <v>295</v>
      </c>
      <c r="BM924" s="1">
        <v>295</v>
      </c>
      <c r="BN924" s="1">
        <v>0</v>
      </c>
      <c r="BO924" s="1" t="b">
        <v>0</v>
      </c>
    </row>
    <row r="925" spans="1:67" ht="15.75" customHeight="1">
      <c r="A925" s="1">
        <v>923</v>
      </c>
      <c r="B925" s="1">
        <v>1106</v>
      </c>
      <c r="C925" s="1">
        <v>216764</v>
      </c>
      <c r="D925" s="1" t="s">
        <v>2425</v>
      </c>
      <c r="E925" s="1" t="s">
        <v>2426</v>
      </c>
      <c r="F925" s="1" t="s">
        <v>2427</v>
      </c>
      <c r="G925" s="1" t="s">
        <v>2274</v>
      </c>
      <c r="H925" s="1">
        <v>19383</v>
      </c>
      <c r="I925" s="1" t="s">
        <v>538</v>
      </c>
      <c r="J925" s="1" t="s">
        <v>1797</v>
      </c>
      <c r="K925" s="8" t="s">
        <v>2428</v>
      </c>
      <c r="L925" s="1">
        <v>-75.598119999999994</v>
      </c>
      <c r="M925" s="1">
        <v>39.953398</v>
      </c>
      <c r="N925" s="1">
        <v>-75.598119999999994</v>
      </c>
      <c r="O925" s="1">
        <v>39.953398</v>
      </c>
      <c r="P925" s="1">
        <v>10111</v>
      </c>
      <c r="Q925" s="1">
        <v>26773</v>
      </c>
      <c r="R925" s="1">
        <v>38253</v>
      </c>
      <c r="S925" s="1">
        <v>26773</v>
      </c>
      <c r="T925" s="1">
        <v>38253</v>
      </c>
      <c r="U925" s="1">
        <v>15671</v>
      </c>
      <c r="V925" s="1">
        <v>27151</v>
      </c>
      <c r="W925" s="1">
        <v>2</v>
      </c>
      <c r="X925" s="1">
        <v>2</v>
      </c>
      <c r="Y925" s="1">
        <v>2</v>
      </c>
      <c r="Z925" s="1">
        <v>1</v>
      </c>
      <c r="AA925" s="1">
        <v>1</v>
      </c>
      <c r="AB925" s="1">
        <v>64</v>
      </c>
      <c r="AC925" s="1">
        <v>14397</v>
      </c>
      <c r="AD925" s="1" t="s">
        <v>73</v>
      </c>
      <c r="AE925" s="1" t="b">
        <v>0</v>
      </c>
      <c r="AF925" s="1" t="s">
        <v>2429</v>
      </c>
      <c r="AG925" s="1" t="s">
        <v>1545</v>
      </c>
      <c r="AH925" s="1" t="s">
        <v>1013</v>
      </c>
      <c r="AI925" s="1" t="s">
        <v>77</v>
      </c>
      <c r="AJ925" s="1" t="s">
        <v>78</v>
      </c>
      <c r="AK925" s="1" t="s">
        <v>79</v>
      </c>
      <c r="AL925" s="1" t="s">
        <v>36</v>
      </c>
      <c r="AM925" s="1" t="s">
        <v>100</v>
      </c>
      <c r="AN925" s="1" t="b">
        <v>0</v>
      </c>
      <c r="AO925" s="10" t="s">
        <v>2432</v>
      </c>
      <c r="AP925" s="1">
        <v>0</v>
      </c>
      <c r="AQ925" s="1">
        <v>0</v>
      </c>
      <c r="AR925" s="1">
        <v>0</v>
      </c>
      <c r="AS925" s="1">
        <v>0</v>
      </c>
      <c r="AT925" s="1">
        <v>0</v>
      </c>
      <c r="AU925" s="1">
        <v>0</v>
      </c>
      <c r="AV925" s="1">
        <v>0</v>
      </c>
      <c r="AW925" s="1">
        <v>0</v>
      </c>
      <c r="AX925" s="1">
        <v>0</v>
      </c>
      <c r="AY925" s="1">
        <v>0</v>
      </c>
      <c r="AZ925" s="1">
        <v>0</v>
      </c>
      <c r="BA925" s="1">
        <v>0</v>
      </c>
      <c r="BB925" s="1">
        <v>0</v>
      </c>
      <c r="BC925" s="1">
        <v>0</v>
      </c>
      <c r="BD925" s="1">
        <v>0</v>
      </c>
      <c r="BE925" s="1">
        <v>0</v>
      </c>
      <c r="BF925" s="1">
        <v>0</v>
      </c>
      <c r="BG925" s="1">
        <v>0</v>
      </c>
      <c r="BH925" s="1" t="b">
        <v>0</v>
      </c>
      <c r="BI925" s="1" t="b">
        <v>0</v>
      </c>
      <c r="BJ925" s="1">
        <v>2</v>
      </c>
      <c r="BK925" s="1" t="s">
        <v>78</v>
      </c>
      <c r="BL925" s="1">
        <v>295</v>
      </c>
      <c r="BM925" s="1">
        <v>295</v>
      </c>
      <c r="BN925" s="1">
        <v>0</v>
      </c>
      <c r="BO925" s="1" t="b">
        <v>0</v>
      </c>
    </row>
    <row r="926" spans="1:67" ht="15.75" customHeight="1">
      <c r="A926" s="1">
        <v>924</v>
      </c>
      <c r="B926" s="1">
        <v>480</v>
      </c>
      <c r="D926" s="1" t="s">
        <v>2433</v>
      </c>
      <c r="E926" s="1" t="s">
        <v>2434</v>
      </c>
      <c r="F926" s="1" t="s">
        <v>2435</v>
      </c>
      <c r="G926" s="1" t="s">
        <v>2436</v>
      </c>
      <c r="I926" s="1" t="s">
        <v>2437</v>
      </c>
      <c r="J926" s="1" t="s">
        <v>2437</v>
      </c>
      <c r="K926" s="8" t="s">
        <v>2438</v>
      </c>
      <c r="L926" s="1">
        <v>-66.055913700000005</v>
      </c>
      <c r="M926" s="1">
        <v>18.422334299999999</v>
      </c>
      <c r="N926" s="1">
        <v>-66.050040499999994</v>
      </c>
      <c r="O926" s="1">
        <v>18.402809099999999</v>
      </c>
      <c r="P926" s="1">
        <v>30150</v>
      </c>
      <c r="Q926" s="9" t="s">
        <v>244</v>
      </c>
      <c r="R926" s="9" t="s">
        <v>244</v>
      </c>
      <c r="S926" s="9" t="s">
        <v>244</v>
      </c>
      <c r="T926" s="9" t="s">
        <v>244</v>
      </c>
      <c r="U926" s="9" t="s">
        <v>244</v>
      </c>
      <c r="V926" s="9" t="s">
        <v>244</v>
      </c>
      <c r="W926" s="1">
        <v>2</v>
      </c>
      <c r="X926" s="1">
        <v>2</v>
      </c>
      <c r="Y926" s="12">
        <v>9</v>
      </c>
      <c r="Z926" s="9">
        <v>2</v>
      </c>
      <c r="AA926" s="9">
        <v>2</v>
      </c>
      <c r="AB926" s="9">
        <v>86</v>
      </c>
      <c r="AC926" s="9">
        <v>4315</v>
      </c>
      <c r="AD926" s="1" t="s">
        <v>123</v>
      </c>
      <c r="AE926" s="1" t="b">
        <v>0</v>
      </c>
      <c r="AF926" s="1" t="s">
        <v>245</v>
      </c>
      <c r="AG926" s="9" t="s">
        <v>244</v>
      </c>
      <c r="AH926" s="1" t="s">
        <v>90</v>
      </c>
      <c r="AI926" s="1" t="s">
        <v>91</v>
      </c>
      <c r="AJ926" s="1" t="s">
        <v>89</v>
      </c>
      <c r="AK926" s="1" t="s">
        <v>83</v>
      </c>
      <c r="AL926" s="1" t="s">
        <v>36</v>
      </c>
      <c r="AM926" s="1" t="s">
        <v>92</v>
      </c>
      <c r="AN926" s="1" t="b">
        <v>0</v>
      </c>
      <c r="AO926" s="10" t="s">
        <v>2439</v>
      </c>
      <c r="AP926" s="1">
        <v>0</v>
      </c>
      <c r="AQ926" s="1">
        <v>0</v>
      </c>
      <c r="AR926" s="1">
        <v>0</v>
      </c>
      <c r="AS926" s="1">
        <v>0</v>
      </c>
      <c r="AT926" s="1">
        <v>0</v>
      </c>
      <c r="AU926" s="1">
        <v>0</v>
      </c>
      <c r="AV926" s="1">
        <v>0</v>
      </c>
      <c r="AW926" s="1">
        <v>0</v>
      </c>
      <c r="AX926" s="1">
        <v>0</v>
      </c>
      <c r="AY926" s="1">
        <v>0</v>
      </c>
      <c r="AZ926" s="1">
        <v>0</v>
      </c>
      <c r="BA926" s="1">
        <v>0</v>
      </c>
      <c r="BB926" s="1">
        <v>0</v>
      </c>
      <c r="BC926" s="1">
        <v>0</v>
      </c>
      <c r="BD926" s="1">
        <v>0</v>
      </c>
      <c r="BE926" s="1">
        <v>0</v>
      </c>
      <c r="BF926" s="1">
        <v>0</v>
      </c>
      <c r="BG926" s="1">
        <v>0</v>
      </c>
      <c r="BH926" s="1" t="b">
        <v>1</v>
      </c>
      <c r="BI926" s="1" t="b">
        <v>0</v>
      </c>
      <c r="BJ926" s="1">
        <v>3</v>
      </c>
      <c r="BK926" s="1" t="s">
        <v>89</v>
      </c>
      <c r="BL926" s="1">
        <v>12</v>
      </c>
      <c r="BM926" s="1">
        <v>12</v>
      </c>
      <c r="BN926" s="1">
        <v>0</v>
      </c>
      <c r="BO926" s="1" t="b">
        <v>0</v>
      </c>
    </row>
    <row r="927" spans="1:67" ht="15.75" customHeight="1">
      <c r="A927" s="1">
        <v>925</v>
      </c>
      <c r="B927" s="1">
        <v>481</v>
      </c>
      <c r="D927" s="1" t="s">
        <v>2433</v>
      </c>
      <c r="E927" s="1" t="s">
        <v>2440</v>
      </c>
      <c r="F927" s="1" t="s">
        <v>2435</v>
      </c>
      <c r="G927" s="1" t="s">
        <v>2436</v>
      </c>
      <c r="I927" s="1" t="s">
        <v>2437</v>
      </c>
      <c r="J927" s="1" t="s">
        <v>2437</v>
      </c>
      <c r="K927" s="8" t="s">
        <v>2438</v>
      </c>
      <c r="L927" s="1">
        <v>-66.055913700000005</v>
      </c>
      <c r="M927" s="1">
        <v>18.422334299999999</v>
      </c>
      <c r="N927" s="1">
        <v>-66.050040499999994</v>
      </c>
      <c r="O927" s="1">
        <v>18.402809099999999</v>
      </c>
      <c r="P927" s="1">
        <v>30150</v>
      </c>
      <c r="Q927" s="9" t="s">
        <v>244</v>
      </c>
      <c r="R927" s="9" t="s">
        <v>244</v>
      </c>
      <c r="S927" s="9" t="s">
        <v>244</v>
      </c>
      <c r="T927" s="9" t="s">
        <v>244</v>
      </c>
      <c r="U927" s="9" t="s">
        <v>244</v>
      </c>
      <c r="V927" s="9" t="s">
        <v>244</v>
      </c>
      <c r="W927" s="1">
        <v>2</v>
      </c>
      <c r="X927" s="1">
        <v>2</v>
      </c>
      <c r="Y927" s="12">
        <v>9</v>
      </c>
      <c r="Z927" s="9">
        <v>2</v>
      </c>
      <c r="AA927" s="9">
        <v>2</v>
      </c>
      <c r="AB927" s="9">
        <v>86</v>
      </c>
      <c r="AC927" s="9">
        <v>4315</v>
      </c>
      <c r="AD927" s="1" t="s">
        <v>123</v>
      </c>
      <c r="AE927" s="1" t="b">
        <v>0</v>
      </c>
      <c r="AF927" s="1" t="s">
        <v>245</v>
      </c>
      <c r="AG927" s="9" t="s">
        <v>244</v>
      </c>
      <c r="AH927" s="1" t="s">
        <v>90</v>
      </c>
      <c r="AI927" s="1" t="s">
        <v>2441</v>
      </c>
      <c r="AJ927" s="1" t="s">
        <v>224</v>
      </c>
      <c r="AK927" s="1" t="s">
        <v>79</v>
      </c>
      <c r="AL927" s="1" t="s">
        <v>36</v>
      </c>
      <c r="AM927" s="1" t="s">
        <v>100</v>
      </c>
      <c r="AN927" s="1" t="b">
        <v>0</v>
      </c>
      <c r="AO927" s="10" t="s">
        <v>2442</v>
      </c>
      <c r="AP927" s="1">
        <v>0</v>
      </c>
      <c r="AQ927" s="1">
        <v>0</v>
      </c>
      <c r="AR927" s="1">
        <v>0</v>
      </c>
      <c r="AS927" s="1">
        <v>0</v>
      </c>
      <c r="AT927" s="1">
        <v>0</v>
      </c>
      <c r="AU927" s="1">
        <v>0</v>
      </c>
      <c r="AV927" s="1">
        <v>0</v>
      </c>
      <c r="AW927" s="1">
        <v>0</v>
      </c>
      <c r="AX927" s="1">
        <v>0</v>
      </c>
      <c r="AY927" s="1">
        <v>0</v>
      </c>
      <c r="AZ927" s="1">
        <v>0</v>
      </c>
      <c r="BA927" s="1">
        <v>0</v>
      </c>
      <c r="BB927" s="1">
        <v>0</v>
      </c>
      <c r="BC927" s="1">
        <v>0</v>
      </c>
      <c r="BD927" s="1">
        <v>0</v>
      </c>
      <c r="BE927" s="1">
        <v>0</v>
      </c>
      <c r="BF927" s="1">
        <v>0</v>
      </c>
      <c r="BG927" s="1">
        <v>0</v>
      </c>
      <c r="BH927" s="1" t="b">
        <v>0</v>
      </c>
      <c r="BI927" s="1" t="b">
        <v>0</v>
      </c>
      <c r="BJ927" s="1">
        <v>3</v>
      </c>
      <c r="BK927" s="1" t="s">
        <v>117</v>
      </c>
      <c r="BL927" s="1">
        <v>12</v>
      </c>
      <c r="BM927" s="1">
        <v>12</v>
      </c>
      <c r="BN927" s="1">
        <v>0</v>
      </c>
      <c r="BO927" s="1" t="b">
        <v>0</v>
      </c>
    </row>
    <row r="928" spans="1:67" ht="15.75" customHeight="1">
      <c r="A928" s="1">
        <v>926</v>
      </c>
      <c r="B928" s="1">
        <v>482</v>
      </c>
      <c r="D928" s="1" t="s">
        <v>2433</v>
      </c>
      <c r="E928" s="1" t="s">
        <v>2443</v>
      </c>
      <c r="F928" s="1" t="s">
        <v>2435</v>
      </c>
      <c r="G928" s="1" t="s">
        <v>2436</v>
      </c>
      <c r="I928" s="1" t="s">
        <v>2437</v>
      </c>
      <c r="J928" s="1" t="s">
        <v>2437</v>
      </c>
      <c r="K928" s="8" t="s">
        <v>2438</v>
      </c>
      <c r="L928" s="1">
        <v>-66.055913700000005</v>
      </c>
      <c r="M928" s="1">
        <v>18.422334299999999</v>
      </c>
      <c r="N928" s="1">
        <v>-66.050040499999994</v>
      </c>
      <c r="O928" s="1">
        <v>18.402809099999999</v>
      </c>
      <c r="P928" s="1">
        <v>30150</v>
      </c>
      <c r="Q928" s="9" t="s">
        <v>244</v>
      </c>
      <c r="R928" s="9" t="s">
        <v>244</v>
      </c>
      <c r="S928" s="9" t="s">
        <v>244</v>
      </c>
      <c r="T928" s="9" t="s">
        <v>244</v>
      </c>
      <c r="U928" s="9" t="s">
        <v>244</v>
      </c>
      <c r="V928" s="9" t="s">
        <v>244</v>
      </c>
      <c r="W928" s="1">
        <v>2</v>
      </c>
      <c r="X928" s="1">
        <v>2</v>
      </c>
      <c r="Y928" s="12">
        <v>9</v>
      </c>
      <c r="Z928" s="9">
        <v>2</v>
      </c>
      <c r="AA928" s="9">
        <v>2</v>
      </c>
      <c r="AB928" s="9">
        <v>86</v>
      </c>
      <c r="AC928" s="9">
        <v>4315</v>
      </c>
      <c r="AD928" s="1" t="s">
        <v>123</v>
      </c>
      <c r="AE928" s="1" t="b">
        <v>0</v>
      </c>
      <c r="AF928" s="1" t="s">
        <v>245</v>
      </c>
      <c r="AG928" s="9" t="s">
        <v>244</v>
      </c>
      <c r="AH928" s="1" t="s">
        <v>90</v>
      </c>
      <c r="AI928" s="1" t="s">
        <v>95</v>
      </c>
      <c r="AJ928" s="1" t="s">
        <v>94</v>
      </c>
      <c r="AK928" s="1" t="s">
        <v>79</v>
      </c>
      <c r="AL928" s="1" t="s">
        <v>36</v>
      </c>
      <c r="AM928" s="1" t="s">
        <v>96</v>
      </c>
      <c r="AN928" s="1" t="b">
        <v>0</v>
      </c>
      <c r="AO928" s="10" t="s">
        <v>2444</v>
      </c>
      <c r="AP928" s="1">
        <v>0</v>
      </c>
      <c r="AQ928" s="1">
        <v>0</v>
      </c>
      <c r="AR928" s="1">
        <v>0</v>
      </c>
      <c r="AS928" s="1">
        <v>0</v>
      </c>
      <c r="AT928" s="1">
        <v>0</v>
      </c>
      <c r="AU928" s="1">
        <v>0</v>
      </c>
      <c r="AV928" s="1">
        <v>0</v>
      </c>
      <c r="AW928" s="1">
        <v>0</v>
      </c>
      <c r="AX928" s="1">
        <v>0</v>
      </c>
      <c r="AY928" s="1">
        <v>0</v>
      </c>
      <c r="AZ928" s="1">
        <v>0</v>
      </c>
      <c r="BA928" s="1">
        <v>0</v>
      </c>
      <c r="BB928" s="1">
        <v>0</v>
      </c>
      <c r="BC928" s="1">
        <v>0</v>
      </c>
      <c r="BD928" s="1">
        <v>0</v>
      </c>
      <c r="BE928" s="1">
        <v>0</v>
      </c>
      <c r="BF928" s="1">
        <v>0</v>
      </c>
      <c r="BG928" s="1">
        <v>0</v>
      </c>
      <c r="BH928" s="1" t="b">
        <v>1</v>
      </c>
      <c r="BI928" s="1" t="b">
        <v>0</v>
      </c>
      <c r="BJ928" s="1">
        <v>3</v>
      </c>
      <c r="BK928" s="1" t="s">
        <v>94</v>
      </c>
      <c r="BL928" s="1">
        <v>12</v>
      </c>
      <c r="BM928" s="1">
        <v>12</v>
      </c>
      <c r="BN928" s="1">
        <v>0</v>
      </c>
      <c r="BO928" s="1" t="b">
        <v>0</v>
      </c>
    </row>
    <row r="929" spans="1:67" ht="15.75" customHeight="1">
      <c r="A929" s="1">
        <v>927</v>
      </c>
      <c r="B929" s="1">
        <v>483</v>
      </c>
      <c r="D929" s="12" t="s">
        <v>2445</v>
      </c>
      <c r="E929" s="1" t="s">
        <v>2446</v>
      </c>
      <c r="F929" s="1" t="s">
        <v>2447</v>
      </c>
      <c r="G929" s="1" t="s">
        <v>2436</v>
      </c>
      <c r="I929" s="1" t="s">
        <v>2437</v>
      </c>
      <c r="J929" s="1" t="s">
        <v>2437</v>
      </c>
      <c r="K929" s="8" t="s">
        <v>2448</v>
      </c>
      <c r="L929" s="1">
        <v>-66.618680099999906</v>
      </c>
      <c r="M929" s="1">
        <v>18.000760100000001</v>
      </c>
      <c r="N929" s="1">
        <v>-66.618680099999906</v>
      </c>
      <c r="O929" s="1">
        <v>18.000760100000001</v>
      </c>
      <c r="P929" s="1">
        <v>17289</v>
      </c>
      <c r="Q929" s="9">
        <v>17384</v>
      </c>
      <c r="R929" s="9">
        <v>17384</v>
      </c>
      <c r="S929" s="9">
        <v>19450</v>
      </c>
      <c r="T929" s="9">
        <v>19450</v>
      </c>
      <c r="U929" s="9">
        <v>14869</v>
      </c>
      <c r="V929" s="9">
        <v>14869</v>
      </c>
      <c r="W929" s="1">
        <v>2</v>
      </c>
      <c r="X929" s="1">
        <v>2</v>
      </c>
      <c r="Y929" s="12">
        <v>9</v>
      </c>
      <c r="Z929" s="9">
        <v>2</v>
      </c>
      <c r="AA929" s="9">
        <v>2</v>
      </c>
      <c r="AB929" s="9">
        <v>93</v>
      </c>
      <c r="AC929" s="9">
        <v>4315</v>
      </c>
      <c r="AD929" s="1" t="s">
        <v>123</v>
      </c>
      <c r="AE929" s="1" t="b">
        <v>0</v>
      </c>
      <c r="AF929" s="12" t="s">
        <v>1051</v>
      </c>
      <c r="AG929" s="9" t="s">
        <v>2449</v>
      </c>
      <c r="AH929" s="1" t="s">
        <v>90</v>
      </c>
      <c r="AI929" s="1" t="s">
        <v>91</v>
      </c>
      <c r="AJ929" s="1" t="s">
        <v>89</v>
      </c>
      <c r="AK929" s="1" t="s">
        <v>83</v>
      </c>
      <c r="AL929" s="1" t="s">
        <v>36</v>
      </c>
      <c r="AM929" s="1" t="s">
        <v>92</v>
      </c>
      <c r="AN929" s="1" t="b">
        <v>0</v>
      </c>
      <c r="AO929" s="10" t="s">
        <v>2450</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0</v>
      </c>
      <c r="BH929" s="1" t="b">
        <v>1</v>
      </c>
      <c r="BI929" s="1" t="b">
        <v>0</v>
      </c>
      <c r="BJ929" s="1">
        <v>1</v>
      </c>
      <c r="BK929" s="1" t="s">
        <v>89</v>
      </c>
      <c r="BL929" s="1">
        <v>12</v>
      </c>
      <c r="BM929" s="1">
        <v>12</v>
      </c>
      <c r="BN929" s="1">
        <v>0</v>
      </c>
      <c r="BO929" s="1" t="b">
        <v>0</v>
      </c>
    </row>
    <row r="930" spans="1:67" ht="15.75" customHeight="1">
      <c r="A930" s="1">
        <v>928</v>
      </c>
      <c r="B930" s="1">
        <v>679</v>
      </c>
      <c r="D930" s="1" t="s">
        <v>2451</v>
      </c>
      <c r="E930" s="1" t="s">
        <v>2452</v>
      </c>
      <c r="F930" s="1" t="s">
        <v>2435</v>
      </c>
      <c r="G930" s="1" t="s">
        <v>2436</v>
      </c>
      <c r="I930" s="1" t="s">
        <v>2437</v>
      </c>
      <c r="J930" s="1" t="s">
        <v>2437</v>
      </c>
      <c r="K930" s="8" t="s">
        <v>2453</v>
      </c>
      <c r="L930" s="1">
        <v>-66.061443299999993</v>
      </c>
      <c r="M930" s="1">
        <v>18.387037299999999</v>
      </c>
      <c r="N930" s="1">
        <v>-66.050040499999994</v>
      </c>
      <c r="O930" s="1">
        <v>18.402809099999999</v>
      </c>
      <c r="P930" s="1">
        <v>17289</v>
      </c>
      <c r="Q930" s="9" t="s">
        <v>244</v>
      </c>
      <c r="R930" s="9" t="s">
        <v>244</v>
      </c>
      <c r="S930" s="9" t="s">
        <v>244</v>
      </c>
      <c r="T930" s="9" t="s">
        <v>244</v>
      </c>
      <c r="U930" s="9" t="s">
        <v>244</v>
      </c>
      <c r="V930" s="9" t="s">
        <v>244</v>
      </c>
      <c r="W930" s="1">
        <v>2</v>
      </c>
      <c r="X930" s="1">
        <v>2</v>
      </c>
      <c r="Y930" s="12">
        <v>9</v>
      </c>
      <c r="Z930" s="9">
        <v>2</v>
      </c>
      <c r="AA930" s="9">
        <v>2</v>
      </c>
      <c r="AB930" s="33">
        <v>63.7</v>
      </c>
      <c r="AC930" s="9">
        <v>14793</v>
      </c>
      <c r="AD930" s="1" t="s">
        <v>123</v>
      </c>
      <c r="AE930" s="1" t="b">
        <v>0</v>
      </c>
      <c r="AF930" s="1" t="s">
        <v>2454</v>
      </c>
      <c r="AG930" s="9" t="s">
        <v>89</v>
      </c>
      <c r="AH930" s="1" t="s">
        <v>90</v>
      </c>
      <c r="AI930" s="1" t="s">
        <v>172</v>
      </c>
      <c r="AJ930" s="1" t="s">
        <v>89</v>
      </c>
      <c r="AK930" s="1" t="s">
        <v>79</v>
      </c>
      <c r="AL930" s="1" t="s">
        <v>36</v>
      </c>
      <c r="AM930" s="1" t="s">
        <v>92</v>
      </c>
      <c r="AN930" s="1" t="b">
        <v>0</v>
      </c>
      <c r="AO930" s="10" t="s">
        <v>2455</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t="b">
        <v>1</v>
      </c>
      <c r="BI930" s="1" t="b">
        <v>0</v>
      </c>
      <c r="BJ930" s="1">
        <v>5</v>
      </c>
      <c r="BK930" s="1" t="s">
        <v>89</v>
      </c>
      <c r="BL930" s="1">
        <v>12</v>
      </c>
      <c r="BM930" s="1">
        <v>12</v>
      </c>
      <c r="BN930" s="1">
        <v>0</v>
      </c>
      <c r="BO930" s="1" t="b">
        <v>0</v>
      </c>
    </row>
    <row r="931" spans="1:67" ht="15.75" customHeight="1">
      <c r="A931" s="1">
        <v>929</v>
      </c>
      <c r="B931" s="1">
        <v>680</v>
      </c>
      <c r="D931" s="1" t="s">
        <v>2451</v>
      </c>
      <c r="E931" s="1" t="s">
        <v>2456</v>
      </c>
      <c r="F931" s="1" t="s">
        <v>2435</v>
      </c>
      <c r="G931" s="1" t="s">
        <v>2436</v>
      </c>
      <c r="I931" s="1" t="s">
        <v>2437</v>
      </c>
      <c r="J931" s="1" t="s">
        <v>2437</v>
      </c>
      <c r="K931" s="8" t="s">
        <v>2453</v>
      </c>
      <c r="L931" s="1">
        <v>-66.061443299999993</v>
      </c>
      <c r="M931" s="1">
        <v>18.387037299999999</v>
      </c>
      <c r="N931" s="1">
        <v>-66.050040499999994</v>
      </c>
      <c r="O931" s="1">
        <v>18.402809099999999</v>
      </c>
      <c r="P931" s="1">
        <v>17289</v>
      </c>
      <c r="Q931" s="9" t="s">
        <v>244</v>
      </c>
      <c r="R931" s="9" t="s">
        <v>244</v>
      </c>
      <c r="S931" s="9" t="s">
        <v>244</v>
      </c>
      <c r="T931" s="9" t="s">
        <v>244</v>
      </c>
      <c r="U931" s="9" t="s">
        <v>244</v>
      </c>
      <c r="V931" s="9" t="s">
        <v>244</v>
      </c>
      <c r="W931" s="1">
        <v>2</v>
      </c>
      <c r="X931" s="1">
        <v>2</v>
      </c>
      <c r="Y931" s="12">
        <v>9</v>
      </c>
      <c r="Z931" s="9">
        <v>2</v>
      </c>
      <c r="AA931" s="9">
        <v>2</v>
      </c>
      <c r="AB931" s="33">
        <v>63.7</v>
      </c>
      <c r="AC931" s="9">
        <v>14793</v>
      </c>
      <c r="AD931" s="1" t="s">
        <v>123</v>
      </c>
      <c r="AE931" s="1" t="b">
        <v>0</v>
      </c>
      <c r="AF931" s="1" t="s">
        <v>2454</v>
      </c>
      <c r="AG931" s="1" t="s">
        <v>89</v>
      </c>
      <c r="AH931" s="1" t="s">
        <v>90</v>
      </c>
      <c r="AI931" s="1" t="s">
        <v>194</v>
      </c>
      <c r="AJ931" s="1" t="s">
        <v>94</v>
      </c>
      <c r="AK931" s="1" t="s">
        <v>83</v>
      </c>
      <c r="AL931" s="1" t="s">
        <v>36</v>
      </c>
      <c r="AM931" s="1" t="s">
        <v>96</v>
      </c>
      <c r="AN931" s="1" t="b">
        <v>0</v>
      </c>
      <c r="AO931" s="14" t="s">
        <v>2457</v>
      </c>
      <c r="AP931" s="1">
        <v>0</v>
      </c>
      <c r="AQ931" s="1">
        <v>0</v>
      </c>
      <c r="AR931" s="1">
        <v>0</v>
      </c>
      <c r="AS931" s="1">
        <v>0</v>
      </c>
      <c r="AT931" s="1">
        <v>0</v>
      </c>
      <c r="AU931" s="1">
        <v>0</v>
      </c>
      <c r="AV931" s="1">
        <v>0</v>
      </c>
      <c r="AW931" s="1">
        <v>0</v>
      </c>
      <c r="AX931" s="1">
        <v>0</v>
      </c>
      <c r="AY931" s="1">
        <v>0</v>
      </c>
      <c r="AZ931" s="1">
        <v>0</v>
      </c>
      <c r="BA931" s="1">
        <v>0</v>
      </c>
      <c r="BB931" s="1">
        <v>0</v>
      </c>
      <c r="BC931" s="1">
        <v>0</v>
      </c>
      <c r="BD931" s="1">
        <v>0</v>
      </c>
      <c r="BE931" s="1">
        <v>0</v>
      </c>
      <c r="BF931" s="1">
        <v>0</v>
      </c>
      <c r="BG931" s="1">
        <v>0</v>
      </c>
      <c r="BH931" s="1" t="b">
        <v>1</v>
      </c>
      <c r="BI931" s="1" t="b">
        <v>0</v>
      </c>
      <c r="BJ931" s="1">
        <v>5</v>
      </c>
      <c r="BK931" s="1" t="s">
        <v>94</v>
      </c>
      <c r="BL931" s="1">
        <v>12</v>
      </c>
      <c r="BM931" s="1">
        <v>12</v>
      </c>
      <c r="BN931" s="1">
        <v>0</v>
      </c>
      <c r="BO931" s="1" t="b">
        <v>0</v>
      </c>
    </row>
    <row r="932" spans="1:67" ht="15.75" customHeight="1">
      <c r="A932" s="1">
        <v>930</v>
      </c>
      <c r="B932" s="1">
        <v>681</v>
      </c>
      <c r="D932" s="1" t="s">
        <v>2451</v>
      </c>
      <c r="E932" s="1" t="s">
        <v>2458</v>
      </c>
      <c r="F932" s="1" t="s">
        <v>2435</v>
      </c>
      <c r="G932" s="1" t="s">
        <v>2436</v>
      </c>
      <c r="I932" s="1" t="s">
        <v>2437</v>
      </c>
      <c r="J932" s="1" t="s">
        <v>2437</v>
      </c>
      <c r="K932" s="8" t="s">
        <v>2453</v>
      </c>
      <c r="L932" s="1">
        <v>-66.061443299999993</v>
      </c>
      <c r="M932" s="1">
        <v>18.387037299999999</v>
      </c>
      <c r="N932" s="1">
        <v>-66.050040499999994</v>
      </c>
      <c r="O932" s="1">
        <v>18.402809099999999</v>
      </c>
      <c r="P932" s="1">
        <v>17289</v>
      </c>
      <c r="Q932" s="9" t="s">
        <v>244</v>
      </c>
      <c r="R932" s="9" t="s">
        <v>244</v>
      </c>
      <c r="S932" s="9" t="s">
        <v>244</v>
      </c>
      <c r="T932" s="9" t="s">
        <v>244</v>
      </c>
      <c r="U932" s="9" t="s">
        <v>244</v>
      </c>
      <c r="V932" s="9" t="s">
        <v>244</v>
      </c>
      <c r="W932" s="1">
        <v>2</v>
      </c>
      <c r="X932" s="1">
        <v>2</v>
      </c>
      <c r="Y932" s="12">
        <v>9</v>
      </c>
      <c r="Z932" s="9">
        <v>2</v>
      </c>
      <c r="AA932" s="9">
        <v>2</v>
      </c>
      <c r="AB932" s="33">
        <v>63.7</v>
      </c>
      <c r="AC932" s="9">
        <v>14793</v>
      </c>
      <c r="AD932" s="1" t="s">
        <v>123</v>
      </c>
      <c r="AE932" s="1" t="b">
        <v>0</v>
      </c>
      <c r="AF932" s="1" t="s">
        <v>2454</v>
      </c>
      <c r="AG932" s="1" t="s">
        <v>89</v>
      </c>
      <c r="AH932" s="1" t="s">
        <v>90</v>
      </c>
      <c r="AI932" s="1" t="s">
        <v>172</v>
      </c>
      <c r="AJ932" s="1" t="s">
        <v>89</v>
      </c>
      <c r="AK932" s="1" t="s">
        <v>79</v>
      </c>
      <c r="AL932" s="1" t="s">
        <v>36</v>
      </c>
      <c r="AM932" s="1" t="s">
        <v>92</v>
      </c>
      <c r="AN932" s="1" t="b">
        <v>0</v>
      </c>
      <c r="AO932" s="14" t="s">
        <v>2459</v>
      </c>
      <c r="AP932" s="1">
        <v>0</v>
      </c>
      <c r="AQ932" s="1">
        <v>0</v>
      </c>
      <c r="AR932" s="1">
        <v>0</v>
      </c>
      <c r="AS932" s="1">
        <v>0</v>
      </c>
      <c r="AT932" s="1">
        <v>0</v>
      </c>
      <c r="AU932" s="1">
        <v>0</v>
      </c>
      <c r="AV932" s="1">
        <v>0</v>
      </c>
      <c r="AW932" s="1">
        <v>0</v>
      </c>
      <c r="AX932" s="1">
        <v>0</v>
      </c>
      <c r="AY932" s="1">
        <v>0</v>
      </c>
      <c r="AZ932" s="1">
        <v>0</v>
      </c>
      <c r="BA932" s="1">
        <v>0</v>
      </c>
      <c r="BB932" s="1">
        <v>0</v>
      </c>
      <c r="BC932" s="1">
        <v>0</v>
      </c>
      <c r="BD932" s="1">
        <v>0</v>
      </c>
      <c r="BE932" s="1">
        <v>0</v>
      </c>
      <c r="BF932" s="1">
        <v>0</v>
      </c>
      <c r="BG932" s="1">
        <v>0</v>
      </c>
      <c r="BH932" s="1" t="b">
        <v>1</v>
      </c>
      <c r="BI932" s="1" t="b">
        <v>0</v>
      </c>
      <c r="BJ932" s="1">
        <v>5</v>
      </c>
      <c r="BK932" s="1" t="s">
        <v>89</v>
      </c>
      <c r="BL932" s="1">
        <v>12</v>
      </c>
      <c r="BM932" s="1">
        <v>12</v>
      </c>
      <c r="BN932" s="1">
        <v>0</v>
      </c>
      <c r="BO932" s="1" t="b">
        <v>0</v>
      </c>
    </row>
    <row r="933" spans="1:67" ht="15.75" customHeight="1">
      <c r="A933" s="1">
        <v>931</v>
      </c>
      <c r="B933" s="1">
        <v>682</v>
      </c>
      <c r="D933" s="1" t="s">
        <v>2451</v>
      </c>
      <c r="E933" s="1" t="s">
        <v>2460</v>
      </c>
      <c r="F933" s="1" t="s">
        <v>2435</v>
      </c>
      <c r="G933" s="1" t="s">
        <v>2436</v>
      </c>
      <c r="I933" s="1" t="s">
        <v>2437</v>
      </c>
      <c r="J933" s="1" t="s">
        <v>2437</v>
      </c>
      <c r="K933" s="8" t="s">
        <v>2453</v>
      </c>
      <c r="L933" s="1">
        <v>-66.061443299999993</v>
      </c>
      <c r="M933" s="1">
        <v>18.387037299999999</v>
      </c>
      <c r="N933" s="1">
        <v>-66.050040499999994</v>
      </c>
      <c r="O933" s="1">
        <v>18.402809099999999</v>
      </c>
      <c r="P933" s="1">
        <v>17289</v>
      </c>
      <c r="Q933" s="9" t="s">
        <v>244</v>
      </c>
      <c r="R933" s="9" t="s">
        <v>244</v>
      </c>
      <c r="S933" s="9">
        <v>20320</v>
      </c>
      <c r="T933" s="9">
        <v>20320</v>
      </c>
      <c r="U933" s="9">
        <v>12320</v>
      </c>
      <c r="V933" s="9">
        <v>12320</v>
      </c>
      <c r="W933" s="1">
        <v>2</v>
      </c>
      <c r="X933" s="1">
        <v>2</v>
      </c>
      <c r="Y933" s="12">
        <v>9</v>
      </c>
      <c r="Z933" s="9">
        <v>2</v>
      </c>
      <c r="AA933" s="9">
        <v>2</v>
      </c>
      <c r="AB933" s="33">
        <v>63.7</v>
      </c>
      <c r="AC933" s="9">
        <v>14793</v>
      </c>
      <c r="AD933" s="1" t="s">
        <v>123</v>
      </c>
      <c r="AE933" s="1" t="b">
        <v>0</v>
      </c>
      <c r="AF933" s="1" t="s">
        <v>2454</v>
      </c>
      <c r="AG933" s="1" t="s">
        <v>89</v>
      </c>
      <c r="AH933" s="1" t="s">
        <v>90</v>
      </c>
      <c r="AI933" s="12" t="s">
        <v>2461</v>
      </c>
      <c r="AJ933" s="1" t="s">
        <v>109</v>
      </c>
      <c r="AK933" s="1" t="s">
        <v>83</v>
      </c>
      <c r="AL933" s="1" t="s">
        <v>36</v>
      </c>
      <c r="AM933" s="1" t="s">
        <v>100</v>
      </c>
      <c r="AN933" s="1" t="b">
        <v>0</v>
      </c>
      <c r="AO933" s="14" t="s">
        <v>2462</v>
      </c>
      <c r="AP933" s="1">
        <v>0</v>
      </c>
      <c r="AQ933" s="1">
        <v>0</v>
      </c>
      <c r="AR933" s="1">
        <v>0</v>
      </c>
      <c r="AS933" s="1">
        <v>0</v>
      </c>
      <c r="AT933" s="1">
        <v>0</v>
      </c>
      <c r="AU933" s="1">
        <v>0</v>
      </c>
      <c r="AV933" s="1">
        <v>0</v>
      </c>
      <c r="AW933" s="1">
        <v>0</v>
      </c>
      <c r="AX933" s="1">
        <v>0</v>
      </c>
      <c r="AY933" s="1">
        <v>0</v>
      </c>
      <c r="AZ933" s="1">
        <v>0</v>
      </c>
      <c r="BA933" s="1">
        <v>0</v>
      </c>
      <c r="BB933" s="1">
        <v>0</v>
      </c>
      <c r="BC933" s="1">
        <v>0</v>
      </c>
      <c r="BD933" s="1">
        <v>0</v>
      </c>
      <c r="BE933" s="1">
        <v>0</v>
      </c>
      <c r="BF933" s="1">
        <v>0</v>
      </c>
      <c r="BG933" s="1">
        <v>0</v>
      </c>
      <c r="BH933" s="1" t="b">
        <v>0</v>
      </c>
      <c r="BI933" s="1" t="b">
        <v>0</v>
      </c>
      <c r="BJ933" s="1">
        <v>5</v>
      </c>
      <c r="BK933" s="1" t="s">
        <v>117</v>
      </c>
      <c r="BL933" s="1">
        <v>12</v>
      </c>
      <c r="BM933" s="1">
        <v>12</v>
      </c>
      <c r="BN933" s="1">
        <v>0</v>
      </c>
      <c r="BO933" s="1" t="b">
        <v>0</v>
      </c>
    </row>
    <row r="934" spans="1:67" ht="15.75" customHeight="1">
      <c r="A934" s="1">
        <v>932</v>
      </c>
      <c r="B934" s="1">
        <v>683</v>
      </c>
      <c r="D934" s="1" t="s">
        <v>2451</v>
      </c>
      <c r="E934" s="1" t="s">
        <v>2463</v>
      </c>
      <c r="F934" s="1" t="s">
        <v>2435</v>
      </c>
      <c r="G934" s="1" t="s">
        <v>2436</v>
      </c>
      <c r="I934" s="1" t="s">
        <v>2437</v>
      </c>
      <c r="J934" s="1" t="s">
        <v>2437</v>
      </c>
      <c r="K934" s="8" t="s">
        <v>2453</v>
      </c>
      <c r="L934" s="1">
        <v>-66.061443299999993</v>
      </c>
      <c r="M934" s="1">
        <v>18.387037299999999</v>
      </c>
      <c r="N934" s="1">
        <v>-66.050040499999994</v>
      </c>
      <c r="O934" s="1">
        <v>18.402809099999999</v>
      </c>
      <c r="P934" s="1">
        <v>17289</v>
      </c>
      <c r="Q934" s="9" t="s">
        <v>244</v>
      </c>
      <c r="R934" s="9" t="s">
        <v>244</v>
      </c>
      <c r="S934" s="9">
        <v>20320</v>
      </c>
      <c r="T934" s="9">
        <v>20320</v>
      </c>
      <c r="U934" s="9">
        <v>12320</v>
      </c>
      <c r="V934" s="9">
        <v>12320</v>
      </c>
      <c r="W934" s="1">
        <v>2</v>
      </c>
      <c r="X934" s="1">
        <v>2</v>
      </c>
      <c r="Y934" s="12">
        <v>9</v>
      </c>
      <c r="Z934" s="9">
        <v>2</v>
      </c>
      <c r="AA934" s="9">
        <v>2</v>
      </c>
      <c r="AB934" s="33">
        <v>63.7</v>
      </c>
      <c r="AC934" s="9">
        <v>14793</v>
      </c>
      <c r="AD934" s="1" t="s">
        <v>123</v>
      </c>
      <c r="AE934" s="1" t="b">
        <v>0</v>
      </c>
      <c r="AF934" s="1" t="s">
        <v>2454</v>
      </c>
      <c r="AG934" s="1" t="s">
        <v>89</v>
      </c>
      <c r="AH934" s="1" t="s">
        <v>90</v>
      </c>
      <c r="AI934" s="1" t="s">
        <v>2464</v>
      </c>
      <c r="AJ934" s="1" t="s">
        <v>89</v>
      </c>
      <c r="AK934" s="1" t="s">
        <v>250</v>
      </c>
      <c r="AL934" s="1" t="s">
        <v>36</v>
      </c>
      <c r="AM934" s="1" t="s">
        <v>100</v>
      </c>
      <c r="AN934" s="1" t="b">
        <v>0</v>
      </c>
      <c r="AO934" s="10" t="s">
        <v>2465</v>
      </c>
      <c r="AP934" s="1">
        <v>0</v>
      </c>
      <c r="AQ934" s="1">
        <v>0</v>
      </c>
      <c r="AR934" s="1">
        <v>0</v>
      </c>
      <c r="AS934" s="1">
        <v>0</v>
      </c>
      <c r="AT934" s="1">
        <v>0</v>
      </c>
      <c r="AU934" s="1">
        <v>0</v>
      </c>
      <c r="AV934" s="1">
        <v>0</v>
      </c>
      <c r="AW934" s="1">
        <v>0</v>
      </c>
      <c r="AX934" s="1">
        <v>0</v>
      </c>
      <c r="AY934" s="1">
        <v>0</v>
      </c>
      <c r="AZ934" s="1">
        <v>0</v>
      </c>
      <c r="BA934" s="1">
        <v>0</v>
      </c>
      <c r="BB934" s="1">
        <v>0</v>
      </c>
      <c r="BC934" s="1">
        <v>0</v>
      </c>
      <c r="BD934" s="1">
        <v>0</v>
      </c>
      <c r="BE934" s="1">
        <v>0</v>
      </c>
      <c r="BF934" s="1">
        <v>0</v>
      </c>
      <c r="BG934" s="1">
        <v>0</v>
      </c>
      <c r="BH934" s="1" t="b">
        <v>0</v>
      </c>
      <c r="BI934" s="1" t="b">
        <v>0</v>
      </c>
      <c r="BJ934" s="1">
        <v>5</v>
      </c>
      <c r="BK934" s="1" t="s">
        <v>89</v>
      </c>
      <c r="BL934" s="1">
        <v>12</v>
      </c>
      <c r="BM934" s="1">
        <v>12</v>
      </c>
      <c r="BN934" s="1">
        <v>0</v>
      </c>
      <c r="BO934" s="1" t="b">
        <v>0</v>
      </c>
    </row>
    <row r="935" spans="1:67" ht="15.75" customHeight="1">
      <c r="A935" s="1">
        <v>933</v>
      </c>
      <c r="B935" s="1">
        <v>996</v>
      </c>
      <c r="D935" s="1" t="s">
        <v>2466</v>
      </c>
      <c r="E935" s="1" t="s">
        <v>2467</v>
      </c>
      <c r="F935" s="1" t="s">
        <v>2435</v>
      </c>
      <c r="G935" s="1" t="s">
        <v>2436</v>
      </c>
      <c r="I935" s="1" t="s">
        <v>2437</v>
      </c>
      <c r="J935" s="1" t="s">
        <v>2437</v>
      </c>
      <c r="K935" s="8" t="s">
        <v>2468</v>
      </c>
      <c r="L935" s="1">
        <v>-66.050040699999997</v>
      </c>
      <c r="M935" s="1">
        <v>18.402809099999999</v>
      </c>
      <c r="N935" s="1">
        <v>-66.050040499999994</v>
      </c>
      <c r="O935" s="1">
        <v>18.402809099999999</v>
      </c>
      <c r="P935" s="1">
        <v>19960</v>
      </c>
      <c r="Q935" s="9" t="s">
        <v>244</v>
      </c>
      <c r="R935" s="9" t="s">
        <v>244</v>
      </c>
      <c r="S935" s="9">
        <v>20778</v>
      </c>
      <c r="T935" s="9">
        <v>20778</v>
      </c>
      <c r="U935" s="9">
        <v>9617</v>
      </c>
      <c r="V935" s="9">
        <v>9617</v>
      </c>
      <c r="W935" s="1">
        <v>2</v>
      </c>
      <c r="X935" s="1">
        <v>2</v>
      </c>
      <c r="Y935" s="12">
        <v>9</v>
      </c>
      <c r="Z935" s="1">
        <v>1</v>
      </c>
      <c r="AA935" s="1">
        <v>1</v>
      </c>
      <c r="AB935" s="9">
        <v>43</v>
      </c>
      <c r="AC935" s="9">
        <v>15186</v>
      </c>
      <c r="AD935" s="1" t="s">
        <v>73</v>
      </c>
      <c r="AE935" s="1" t="b">
        <v>1</v>
      </c>
      <c r="AF935" s="1" t="s">
        <v>245</v>
      </c>
      <c r="AG935" s="9" t="s">
        <v>244</v>
      </c>
      <c r="AH935" s="1" t="s">
        <v>90</v>
      </c>
      <c r="AI935" s="12" t="s">
        <v>2469</v>
      </c>
      <c r="AJ935" s="1" t="s">
        <v>114</v>
      </c>
      <c r="AK935" s="1" t="s">
        <v>83</v>
      </c>
      <c r="AL935" s="1" t="s">
        <v>110</v>
      </c>
      <c r="AM935" s="1" t="s">
        <v>100</v>
      </c>
      <c r="AN935" s="1" t="b">
        <v>0</v>
      </c>
      <c r="AO935" s="10" t="s">
        <v>2470</v>
      </c>
      <c r="AP935" s="1">
        <v>0</v>
      </c>
      <c r="AQ935" s="1">
        <v>0</v>
      </c>
      <c r="AR935" s="1">
        <v>0</v>
      </c>
      <c r="AS935" s="1">
        <v>0</v>
      </c>
      <c r="AT935" s="1">
        <v>0</v>
      </c>
      <c r="AU935" s="1">
        <v>0</v>
      </c>
      <c r="AV935" s="1">
        <v>0</v>
      </c>
      <c r="AW935" s="1">
        <v>0</v>
      </c>
      <c r="AX935" s="1">
        <v>0</v>
      </c>
      <c r="AY935" s="1">
        <v>0</v>
      </c>
      <c r="AZ935" s="1">
        <v>0</v>
      </c>
      <c r="BA935" s="1">
        <v>0</v>
      </c>
      <c r="BB935" s="1">
        <v>0</v>
      </c>
      <c r="BC935" s="1">
        <v>0</v>
      </c>
      <c r="BD935" s="1">
        <v>0</v>
      </c>
      <c r="BE935" s="1">
        <v>0</v>
      </c>
      <c r="BF935" s="1">
        <v>0</v>
      </c>
      <c r="BG935" s="1">
        <v>0</v>
      </c>
      <c r="BH935" s="1" t="b">
        <v>0</v>
      </c>
      <c r="BI935" s="1" t="b">
        <v>0</v>
      </c>
      <c r="BJ935" s="1">
        <v>3</v>
      </c>
      <c r="BK935" s="1" t="s">
        <v>117</v>
      </c>
      <c r="BL935" s="1">
        <v>12</v>
      </c>
      <c r="BM935" s="1">
        <v>12</v>
      </c>
      <c r="BN935" s="1">
        <v>0</v>
      </c>
      <c r="BO935" s="1" t="b">
        <v>0</v>
      </c>
    </row>
    <row r="936" spans="1:67" ht="15.75" customHeight="1">
      <c r="A936" s="1">
        <v>934</v>
      </c>
      <c r="B936" s="1">
        <v>997</v>
      </c>
      <c r="D936" s="1" t="s">
        <v>2466</v>
      </c>
      <c r="E936" s="1" t="s">
        <v>2467</v>
      </c>
      <c r="F936" s="1" t="s">
        <v>2435</v>
      </c>
      <c r="G936" s="1" t="s">
        <v>2436</v>
      </c>
      <c r="I936" s="1" t="s">
        <v>2437</v>
      </c>
      <c r="J936" s="1" t="s">
        <v>2437</v>
      </c>
      <c r="K936" s="8" t="s">
        <v>2468</v>
      </c>
      <c r="L936" s="1">
        <v>-66.050040699999997</v>
      </c>
      <c r="M936" s="1">
        <v>18.402809099999999</v>
      </c>
      <c r="N936" s="1">
        <v>-66.050040499999994</v>
      </c>
      <c r="O936" s="1">
        <v>18.402809099999999</v>
      </c>
      <c r="P936" s="1">
        <v>19960</v>
      </c>
      <c r="Q936" s="9" t="s">
        <v>244</v>
      </c>
      <c r="R936" s="9" t="s">
        <v>244</v>
      </c>
      <c r="S936" s="9" t="s">
        <v>244</v>
      </c>
      <c r="T936" s="9" t="s">
        <v>244</v>
      </c>
      <c r="U936" s="9" t="s">
        <v>244</v>
      </c>
      <c r="V936" s="9" t="s">
        <v>244</v>
      </c>
      <c r="W936" s="1">
        <v>2</v>
      </c>
      <c r="X936" s="1">
        <v>2</v>
      </c>
      <c r="Y936" s="12">
        <v>9</v>
      </c>
      <c r="Z936" s="1">
        <v>1</v>
      </c>
      <c r="AA936" s="1">
        <v>1</v>
      </c>
      <c r="AB936" s="9">
        <v>43</v>
      </c>
      <c r="AC936" s="9">
        <v>15186</v>
      </c>
      <c r="AD936" s="1" t="s">
        <v>73</v>
      </c>
      <c r="AE936" s="1" t="b">
        <v>1</v>
      </c>
      <c r="AF936" s="1" t="s">
        <v>2471</v>
      </c>
      <c r="AG936" s="9" t="s">
        <v>244</v>
      </c>
      <c r="AH936" s="1" t="s">
        <v>90</v>
      </c>
      <c r="AI936" s="1" t="s">
        <v>2472</v>
      </c>
      <c r="AJ936" s="1" t="s">
        <v>78</v>
      </c>
      <c r="AK936" s="1" t="s">
        <v>79</v>
      </c>
      <c r="AL936" s="1" t="s">
        <v>36</v>
      </c>
      <c r="AM936" s="1" t="s">
        <v>80</v>
      </c>
      <c r="AN936" s="1" t="b">
        <v>0</v>
      </c>
      <c r="AO936" s="10" t="s">
        <v>2473</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t="b">
        <v>1</v>
      </c>
      <c r="BI936" s="1" t="b">
        <v>0</v>
      </c>
      <c r="BJ936" s="1">
        <v>3</v>
      </c>
      <c r="BK936" s="1" t="s">
        <v>78</v>
      </c>
      <c r="BL936" s="1">
        <v>12</v>
      </c>
      <c r="BM936" s="1">
        <v>12</v>
      </c>
      <c r="BN936" s="1">
        <v>0</v>
      </c>
      <c r="BO936" s="1" t="b">
        <v>0</v>
      </c>
    </row>
    <row r="937" spans="1:67" ht="15.75" customHeight="1">
      <c r="A937" s="1">
        <v>935</v>
      </c>
      <c r="B937" s="1">
        <v>998</v>
      </c>
      <c r="D937" s="1" t="s">
        <v>2466</v>
      </c>
      <c r="E937" s="1" t="s">
        <v>2467</v>
      </c>
      <c r="F937" s="1" t="s">
        <v>2435</v>
      </c>
      <c r="G937" s="1" t="s">
        <v>2436</v>
      </c>
      <c r="I937" s="1" t="s">
        <v>2437</v>
      </c>
      <c r="J937" s="1" t="s">
        <v>2437</v>
      </c>
      <c r="K937" s="8" t="s">
        <v>2468</v>
      </c>
      <c r="L937" s="1">
        <v>-66.050040699999997</v>
      </c>
      <c r="M937" s="1">
        <v>18.402809099999999</v>
      </c>
      <c r="N937" s="1">
        <v>-66.050040499999994</v>
      </c>
      <c r="O937" s="1">
        <v>18.402809099999999</v>
      </c>
      <c r="P937" s="1">
        <v>19960</v>
      </c>
      <c r="Q937" s="9" t="s">
        <v>244</v>
      </c>
      <c r="R937" s="9" t="s">
        <v>244</v>
      </c>
      <c r="S937" s="9" t="s">
        <v>244</v>
      </c>
      <c r="T937" s="9" t="s">
        <v>244</v>
      </c>
      <c r="U937" s="9" t="s">
        <v>244</v>
      </c>
      <c r="V937" s="9" t="s">
        <v>244</v>
      </c>
      <c r="W937" s="1">
        <v>2</v>
      </c>
      <c r="X937" s="1">
        <v>2</v>
      </c>
      <c r="Y937" s="12">
        <v>9</v>
      </c>
      <c r="Z937" s="1">
        <v>1</v>
      </c>
      <c r="AA937" s="1">
        <v>1</v>
      </c>
      <c r="AB937" s="9">
        <v>43</v>
      </c>
      <c r="AC937" s="9">
        <v>15186</v>
      </c>
      <c r="AD937" s="1" t="s">
        <v>73</v>
      </c>
      <c r="AE937" s="1" t="b">
        <v>1</v>
      </c>
      <c r="AF937" s="1" t="s">
        <v>245</v>
      </c>
      <c r="AG937" s="9" t="s">
        <v>244</v>
      </c>
      <c r="AH937" s="1" t="s">
        <v>90</v>
      </c>
      <c r="AI937" s="1" t="s">
        <v>172</v>
      </c>
      <c r="AJ937" s="1" t="s">
        <v>89</v>
      </c>
      <c r="AK937" s="1" t="s">
        <v>79</v>
      </c>
      <c r="AL937" s="1" t="s">
        <v>36</v>
      </c>
      <c r="AM937" s="1" t="s">
        <v>92</v>
      </c>
      <c r="AN937" s="1" t="b">
        <v>0</v>
      </c>
      <c r="AO937" s="10" t="s">
        <v>2474</v>
      </c>
      <c r="AP937" s="1">
        <v>0</v>
      </c>
      <c r="AQ937" s="1">
        <v>0</v>
      </c>
      <c r="AR937" s="1">
        <v>0</v>
      </c>
      <c r="AS937" s="1">
        <v>0</v>
      </c>
      <c r="AT937" s="1">
        <v>0</v>
      </c>
      <c r="AU937" s="1">
        <v>0</v>
      </c>
      <c r="AV937" s="1">
        <v>0</v>
      </c>
      <c r="AW937" s="1">
        <v>0</v>
      </c>
      <c r="AX937" s="1">
        <v>0</v>
      </c>
      <c r="AY937" s="1">
        <v>0</v>
      </c>
      <c r="AZ937" s="1">
        <v>0</v>
      </c>
      <c r="BA937" s="1">
        <v>0</v>
      </c>
      <c r="BB937" s="1">
        <v>0</v>
      </c>
      <c r="BC937" s="1">
        <v>0</v>
      </c>
      <c r="BD937" s="1">
        <v>0</v>
      </c>
      <c r="BE937" s="1">
        <v>0</v>
      </c>
      <c r="BF937" s="1">
        <v>0</v>
      </c>
      <c r="BG937" s="1">
        <v>0</v>
      </c>
      <c r="BH937" s="1" t="b">
        <v>1</v>
      </c>
      <c r="BI937" s="1" t="b">
        <v>0</v>
      </c>
      <c r="BJ937" s="1">
        <v>3</v>
      </c>
      <c r="BK937" s="1" t="s">
        <v>89</v>
      </c>
      <c r="BL937" s="1">
        <v>12</v>
      </c>
      <c r="BM937" s="1">
        <v>12</v>
      </c>
      <c r="BN937" s="1">
        <v>0</v>
      </c>
      <c r="BO937" s="1" t="b">
        <v>0</v>
      </c>
    </row>
    <row r="938" spans="1:67" ht="15.75" customHeight="1">
      <c r="A938" s="1">
        <v>936</v>
      </c>
      <c r="B938" s="1">
        <v>517</v>
      </c>
      <c r="C938" s="1">
        <v>217493</v>
      </c>
      <c r="D938" s="1" t="s">
        <v>2475</v>
      </c>
      <c r="E938" s="1" t="s">
        <v>2476</v>
      </c>
      <c r="F938" s="1" t="s">
        <v>2477</v>
      </c>
      <c r="G938" s="1" t="s">
        <v>2478</v>
      </c>
      <c r="H938" s="1" t="s">
        <v>2479</v>
      </c>
      <c r="I938" s="1" t="s">
        <v>538</v>
      </c>
      <c r="J938" s="1" t="s">
        <v>539</v>
      </c>
      <c r="K938" s="8" t="s">
        <v>2480</v>
      </c>
      <c r="L938" s="1">
        <v>-71.407691999999997</v>
      </c>
      <c r="M938" s="1">
        <v>41.825935000000001</v>
      </c>
      <c r="N938" s="1">
        <v>-71.527355999999997</v>
      </c>
      <c r="O938" s="1">
        <v>41.484690999999998</v>
      </c>
      <c r="P938" s="1">
        <v>48370</v>
      </c>
      <c r="Q938" s="1">
        <v>67620</v>
      </c>
      <c r="R938" s="1">
        <v>67620</v>
      </c>
      <c r="S938" s="1">
        <v>67620</v>
      </c>
      <c r="T938" s="1">
        <v>67620</v>
      </c>
      <c r="U938" s="1">
        <v>55566</v>
      </c>
      <c r="V938" s="1">
        <v>55566</v>
      </c>
      <c r="W938" s="1">
        <v>2</v>
      </c>
      <c r="X938" s="1">
        <v>2</v>
      </c>
      <c r="Y938" s="1">
        <v>1</v>
      </c>
      <c r="Z938" s="1">
        <v>2</v>
      </c>
      <c r="AA938" s="1">
        <v>2</v>
      </c>
      <c r="AB938" s="1">
        <v>34</v>
      </c>
      <c r="AC938" s="1">
        <v>1999</v>
      </c>
      <c r="AD938" s="1" t="s">
        <v>123</v>
      </c>
      <c r="AE938" s="1" t="b">
        <v>0</v>
      </c>
      <c r="AF938" s="1" t="s">
        <v>1129</v>
      </c>
      <c r="AG938" s="1" t="s">
        <v>89</v>
      </c>
      <c r="AH938" s="1" t="s">
        <v>159</v>
      </c>
      <c r="AI938" s="1" t="s">
        <v>91</v>
      </c>
      <c r="AJ938" s="1" t="s">
        <v>89</v>
      </c>
      <c r="AK938" s="1" t="s">
        <v>83</v>
      </c>
      <c r="AL938" s="1" t="s">
        <v>36</v>
      </c>
      <c r="AM938" s="1" t="s">
        <v>92</v>
      </c>
      <c r="AN938" s="1" t="b">
        <v>0</v>
      </c>
      <c r="AO938" s="10" t="s">
        <v>2481</v>
      </c>
      <c r="AP938" s="1">
        <v>0</v>
      </c>
      <c r="AQ938" s="1">
        <v>0</v>
      </c>
      <c r="AR938" s="1">
        <v>0</v>
      </c>
      <c r="AS938" s="1">
        <v>0</v>
      </c>
      <c r="AT938" s="1">
        <v>0</v>
      </c>
      <c r="AU938" s="1">
        <v>0</v>
      </c>
      <c r="AV938" s="1">
        <v>0</v>
      </c>
      <c r="AW938" s="1">
        <v>0</v>
      </c>
      <c r="AX938" s="1">
        <v>0</v>
      </c>
      <c r="AY938" s="1">
        <v>0</v>
      </c>
      <c r="AZ938" s="1">
        <v>0</v>
      </c>
      <c r="BA938" s="1">
        <v>0</v>
      </c>
      <c r="BB938" s="1">
        <v>0</v>
      </c>
      <c r="BC938" s="1">
        <v>0</v>
      </c>
      <c r="BD938" s="1">
        <v>0</v>
      </c>
      <c r="BE938" s="1">
        <v>0</v>
      </c>
      <c r="BF938" s="1">
        <v>0</v>
      </c>
      <c r="BG938" s="1">
        <v>0</v>
      </c>
      <c r="BH938" s="1" t="b">
        <v>1</v>
      </c>
      <c r="BI938" s="1" t="b">
        <v>0</v>
      </c>
      <c r="BJ938" s="1">
        <v>6</v>
      </c>
      <c r="BK938" s="1" t="s">
        <v>89</v>
      </c>
      <c r="BL938" s="1">
        <v>295</v>
      </c>
      <c r="BM938" s="1">
        <v>295</v>
      </c>
      <c r="BN938" s="1">
        <v>0</v>
      </c>
      <c r="BO938" s="1" t="b">
        <v>0</v>
      </c>
    </row>
    <row r="939" spans="1:67" ht="15.75" customHeight="1">
      <c r="A939" s="1">
        <v>937</v>
      </c>
      <c r="B939" s="1">
        <v>518</v>
      </c>
      <c r="C939" s="1">
        <v>217493</v>
      </c>
      <c r="D939" s="1" t="s">
        <v>2475</v>
      </c>
      <c r="E939" s="1" t="s">
        <v>2476</v>
      </c>
      <c r="F939" s="1" t="s">
        <v>2477</v>
      </c>
      <c r="G939" s="1" t="s">
        <v>2478</v>
      </c>
      <c r="H939" s="1" t="s">
        <v>2479</v>
      </c>
      <c r="I939" s="1" t="s">
        <v>538</v>
      </c>
      <c r="J939" s="1" t="s">
        <v>539</v>
      </c>
      <c r="K939" s="8" t="s">
        <v>2480</v>
      </c>
      <c r="L939" s="1">
        <v>-71.407691999999997</v>
      </c>
      <c r="M939" s="1">
        <v>41.825935000000001</v>
      </c>
      <c r="N939" s="1">
        <v>-71.527355999999997</v>
      </c>
      <c r="O939" s="1">
        <v>41.484690999999998</v>
      </c>
      <c r="P939" s="1">
        <v>48370</v>
      </c>
      <c r="Q939" s="1">
        <v>67620</v>
      </c>
      <c r="R939" s="1">
        <v>67620</v>
      </c>
      <c r="S939" s="1">
        <v>67620</v>
      </c>
      <c r="T939" s="1">
        <v>67620</v>
      </c>
      <c r="U939" s="1">
        <v>55566</v>
      </c>
      <c r="V939" s="1">
        <v>55566</v>
      </c>
      <c r="W939" s="1">
        <v>2</v>
      </c>
      <c r="X939" s="1">
        <v>2</v>
      </c>
      <c r="Y939" s="1">
        <v>1</v>
      </c>
      <c r="Z939" s="1">
        <v>2</v>
      </c>
      <c r="AA939" s="1">
        <v>2</v>
      </c>
      <c r="AB939" s="1">
        <v>34</v>
      </c>
      <c r="AC939" s="1">
        <v>1999</v>
      </c>
      <c r="AD939" s="1" t="s">
        <v>123</v>
      </c>
      <c r="AE939" s="1" t="b">
        <v>0</v>
      </c>
      <c r="AF939" s="1" t="s">
        <v>1129</v>
      </c>
      <c r="AG939" s="1" t="s">
        <v>107</v>
      </c>
      <c r="AH939" s="1" t="s">
        <v>159</v>
      </c>
      <c r="AI939" s="1" t="s">
        <v>259</v>
      </c>
      <c r="AJ939" s="1" t="s">
        <v>109</v>
      </c>
      <c r="AK939" s="1" t="s">
        <v>83</v>
      </c>
      <c r="AL939" s="1" t="s">
        <v>36</v>
      </c>
      <c r="AM939" s="1" t="s">
        <v>100</v>
      </c>
      <c r="AN939" s="1" t="b">
        <v>0</v>
      </c>
      <c r="AO939" s="10" t="s">
        <v>2482</v>
      </c>
      <c r="AP939" s="1">
        <v>0</v>
      </c>
      <c r="AQ939" s="1">
        <v>0</v>
      </c>
      <c r="AR939" s="1">
        <v>0</v>
      </c>
      <c r="AS939" s="1">
        <v>0</v>
      </c>
      <c r="AT939" s="1">
        <v>0</v>
      </c>
      <c r="AU939" s="1">
        <v>0</v>
      </c>
      <c r="AV939" s="1">
        <v>0</v>
      </c>
      <c r="AW939" s="1">
        <v>0</v>
      </c>
      <c r="AX939" s="1">
        <v>0</v>
      </c>
      <c r="AY939" s="1">
        <v>0</v>
      </c>
      <c r="AZ939" s="1">
        <v>0</v>
      </c>
      <c r="BA939" s="1">
        <v>0</v>
      </c>
      <c r="BB939" s="1">
        <v>0</v>
      </c>
      <c r="BC939" s="1">
        <v>0</v>
      </c>
      <c r="BD939" s="1">
        <v>0</v>
      </c>
      <c r="BE939" s="1">
        <v>0</v>
      </c>
      <c r="BF939" s="1">
        <v>0</v>
      </c>
      <c r="BG939" s="1">
        <v>0</v>
      </c>
      <c r="BH939" s="1" t="b">
        <v>0</v>
      </c>
      <c r="BI939" s="1" t="b">
        <v>0</v>
      </c>
      <c r="BJ939" s="1">
        <v>6</v>
      </c>
      <c r="BK939" s="1" t="s">
        <v>109</v>
      </c>
      <c r="BL939" s="1">
        <v>295</v>
      </c>
      <c r="BM939" s="1">
        <v>295</v>
      </c>
      <c r="BN939" s="1">
        <v>0</v>
      </c>
      <c r="BO939" s="1" t="b">
        <v>0</v>
      </c>
    </row>
    <row r="940" spans="1:67" ht="15.75" customHeight="1">
      <c r="A940" s="1">
        <v>938</v>
      </c>
      <c r="B940" s="1">
        <v>519</v>
      </c>
      <c r="C940" s="1">
        <v>217493</v>
      </c>
      <c r="D940" s="1" t="s">
        <v>2475</v>
      </c>
      <c r="E940" s="1" t="s">
        <v>2476</v>
      </c>
      <c r="F940" s="1" t="s">
        <v>2477</v>
      </c>
      <c r="G940" s="1" t="s">
        <v>2478</v>
      </c>
      <c r="H940" s="1" t="s">
        <v>2479</v>
      </c>
      <c r="I940" s="1" t="s">
        <v>538</v>
      </c>
      <c r="J940" s="1" t="s">
        <v>539</v>
      </c>
      <c r="K940" s="8" t="s">
        <v>2480</v>
      </c>
      <c r="L940" s="1">
        <v>-71.407691999999997</v>
      </c>
      <c r="M940" s="1">
        <v>41.825935000000001</v>
      </c>
      <c r="N940" s="1">
        <v>-71.527355999999997</v>
      </c>
      <c r="O940" s="1">
        <v>41.484690999999998</v>
      </c>
      <c r="P940" s="1">
        <v>48370</v>
      </c>
      <c r="Q940" s="1">
        <v>67620</v>
      </c>
      <c r="R940" s="1">
        <v>67620</v>
      </c>
      <c r="S940" s="1">
        <v>67620</v>
      </c>
      <c r="T940" s="1">
        <v>67620</v>
      </c>
      <c r="U940" s="1">
        <v>55566</v>
      </c>
      <c r="V940" s="1">
        <v>55566</v>
      </c>
      <c r="W940" s="1">
        <v>2</v>
      </c>
      <c r="X940" s="1">
        <v>2</v>
      </c>
      <c r="Y940" s="1">
        <v>1</v>
      </c>
      <c r="Z940" s="1">
        <v>2</v>
      </c>
      <c r="AA940" s="1">
        <v>2</v>
      </c>
      <c r="AB940" s="1">
        <v>34</v>
      </c>
      <c r="AC940" s="1">
        <v>1999</v>
      </c>
      <c r="AD940" s="1" t="s">
        <v>123</v>
      </c>
      <c r="AE940" s="1" t="b">
        <v>0</v>
      </c>
      <c r="AF940" s="1" t="s">
        <v>1129</v>
      </c>
      <c r="AG940" s="1" t="s">
        <v>89</v>
      </c>
      <c r="AH940" s="1" t="s">
        <v>159</v>
      </c>
      <c r="AI940" s="1" t="s">
        <v>172</v>
      </c>
      <c r="AJ940" s="1" t="s">
        <v>89</v>
      </c>
      <c r="AK940" s="1" t="s">
        <v>79</v>
      </c>
      <c r="AL940" s="1" t="s">
        <v>36</v>
      </c>
      <c r="AM940" s="1" t="s">
        <v>92</v>
      </c>
      <c r="AN940" s="1" t="b">
        <v>0</v>
      </c>
      <c r="AO940" s="10" t="s">
        <v>2481</v>
      </c>
      <c r="AP940" s="1">
        <v>0</v>
      </c>
      <c r="AQ940" s="1">
        <v>0</v>
      </c>
      <c r="AR940" s="1">
        <v>0</v>
      </c>
      <c r="AS940" s="1">
        <v>0</v>
      </c>
      <c r="AT940" s="1">
        <v>0</v>
      </c>
      <c r="AU940" s="1">
        <v>0</v>
      </c>
      <c r="AV940" s="1">
        <v>0</v>
      </c>
      <c r="AW940" s="1">
        <v>0</v>
      </c>
      <c r="AX940" s="1">
        <v>0</v>
      </c>
      <c r="AY940" s="1">
        <v>0</v>
      </c>
      <c r="AZ940" s="1">
        <v>0</v>
      </c>
      <c r="BA940" s="1">
        <v>0</v>
      </c>
      <c r="BB940" s="1">
        <v>0</v>
      </c>
      <c r="BC940" s="1">
        <v>0</v>
      </c>
      <c r="BD940" s="1">
        <v>0</v>
      </c>
      <c r="BE940" s="1">
        <v>0</v>
      </c>
      <c r="BF940" s="1">
        <v>0</v>
      </c>
      <c r="BG940" s="1">
        <v>0</v>
      </c>
      <c r="BH940" s="1" t="b">
        <v>1</v>
      </c>
      <c r="BI940" s="1" t="b">
        <v>0</v>
      </c>
      <c r="BJ940" s="1">
        <v>6</v>
      </c>
      <c r="BK940" s="1" t="s">
        <v>89</v>
      </c>
      <c r="BL940" s="1">
        <v>295</v>
      </c>
      <c r="BM940" s="1">
        <v>295</v>
      </c>
      <c r="BN940" s="1">
        <v>0</v>
      </c>
      <c r="BO940" s="1" t="b">
        <v>0</v>
      </c>
    </row>
    <row r="941" spans="1:67" ht="15.75" customHeight="1">
      <c r="A941" s="1">
        <v>939</v>
      </c>
      <c r="B941" s="1">
        <v>520</v>
      </c>
      <c r="C941" s="1">
        <v>217493</v>
      </c>
      <c r="D941" s="1" t="s">
        <v>2475</v>
      </c>
      <c r="E941" s="1" t="s">
        <v>2476</v>
      </c>
      <c r="F941" s="1" t="s">
        <v>2477</v>
      </c>
      <c r="G941" s="1" t="s">
        <v>2478</v>
      </c>
      <c r="H941" s="1" t="s">
        <v>2479</v>
      </c>
      <c r="I941" s="1" t="s">
        <v>538</v>
      </c>
      <c r="J941" s="1" t="s">
        <v>539</v>
      </c>
      <c r="K941" s="8" t="s">
        <v>2480</v>
      </c>
      <c r="L941" s="1">
        <v>-71.407691999999997</v>
      </c>
      <c r="M941" s="1">
        <v>41.825935000000001</v>
      </c>
      <c r="N941" s="1">
        <v>-71.527355999999997</v>
      </c>
      <c r="O941" s="1">
        <v>41.484690999999998</v>
      </c>
      <c r="P941" s="1">
        <v>48370</v>
      </c>
      <c r="Q941" s="1">
        <v>67620</v>
      </c>
      <c r="R941" s="1">
        <v>67620</v>
      </c>
      <c r="S941" s="1">
        <v>67620</v>
      </c>
      <c r="T941" s="1">
        <v>67620</v>
      </c>
      <c r="U941" s="1">
        <v>55566</v>
      </c>
      <c r="V941" s="1">
        <v>55566</v>
      </c>
      <c r="W941" s="1">
        <v>2</v>
      </c>
      <c r="X941" s="1">
        <v>2</v>
      </c>
      <c r="Y941" s="1">
        <v>1</v>
      </c>
      <c r="Z941" s="1">
        <v>2</v>
      </c>
      <c r="AA941" s="1">
        <v>2</v>
      </c>
      <c r="AB941" s="1">
        <v>34</v>
      </c>
      <c r="AC941" s="1">
        <v>1999</v>
      </c>
      <c r="AD941" s="1" t="s">
        <v>123</v>
      </c>
      <c r="AE941" s="1" t="b">
        <v>0</v>
      </c>
      <c r="AF941" s="1" t="s">
        <v>1129</v>
      </c>
      <c r="AG941" s="1" t="s">
        <v>94</v>
      </c>
      <c r="AH941" s="1" t="s">
        <v>159</v>
      </c>
      <c r="AI941" s="1" t="s">
        <v>95</v>
      </c>
      <c r="AJ941" s="1" t="s">
        <v>94</v>
      </c>
      <c r="AK941" s="1" t="s">
        <v>79</v>
      </c>
      <c r="AL941" s="1" t="s">
        <v>36</v>
      </c>
      <c r="AM941" s="1" t="s">
        <v>96</v>
      </c>
      <c r="AN941" s="1" t="b">
        <v>0</v>
      </c>
      <c r="AO941" s="1" t="s">
        <v>2483</v>
      </c>
      <c r="AP941" s="1">
        <v>0</v>
      </c>
      <c r="AQ941" s="1">
        <v>0</v>
      </c>
      <c r="AR941" s="1">
        <v>0</v>
      </c>
      <c r="AS941" s="1">
        <v>1</v>
      </c>
      <c r="AT941" s="1">
        <v>0</v>
      </c>
      <c r="AU941" s="1">
        <v>0</v>
      </c>
      <c r="AV941" s="1">
        <v>0</v>
      </c>
      <c r="AW941" s="1">
        <v>0</v>
      </c>
      <c r="AX941" s="1">
        <v>0</v>
      </c>
      <c r="AY941" s="1">
        <v>0</v>
      </c>
      <c r="AZ941" s="1">
        <v>0</v>
      </c>
      <c r="BA941" s="1">
        <v>0</v>
      </c>
      <c r="BB941" s="1">
        <v>0</v>
      </c>
      <c r="BC941" s="1">
        <v>0</v>
      </c>
      <c r="BD941" s="1">
        <v>0</v>
      </c>
      <c r="BE941" s="1">
        <v>0</v>
      </c>
      <c r="BF941" s="1">
        <v>0</v>
      </c>
      <c r="BG941" s="1">
        <v>1</v>
      </c>
      <c r="BH941" s="1" t="b">
        <v>1</v>
      </c>
      <c r="BI941" s="1" t="b">
        <v>0</v>
      </c>
      <c r="BJ941" s="1">
        <v>6</v>
      </c>
      <c r="BK941" s="1" t="s">
        <v>94</v>
      </c>
      <c r="BL941" s="1">
        <v>295</v>
      </c>
      <c r="BM941" s="1">
        <v>295</v>
      </c>
      <c r="BN941" s="1">
        <v>1</v>
      </c>
      <c r="BO941" s="1" t="b">
        <v>1</v>
      </c>
    </row>
    <row r="942" spans="1:67" ht="15.75" customHeight="1">
      <c r="A942" s="1">
        <v>940</v>
      </c>
      <c r="B942" s="1">
        <v>521</v>
      </c>
      <c r="C942" s="1">
        <v>217493</v>
      </c>
      <c r="D942" s="1" t="s">
        <v>2475</v>
      </c>
      <c r="E942" s="1" t="s">
        <v>2476</v>
      </c>
      <c r="F942" s="1" t="s">
        <v>2477</v>
      </c>
      <c r="G942" s="1" t="s">
        <v>2478</v>
      </c>
      <c r="H942" s="1" t="s">
        <v>2479</v>
      </c>
      <c r="I942" s="1" t="s">
        <v>538</v>
      </c>
      <c r="J942" s="1" t="s">
        <v>539</v>
      </c>
      <c r="K942" s="8" t="s">
        <v>2480</v>
      </c>
      <c r="L942" s="1">
        <v>-71.407691999999997</v>
      </c>
      <c r="M942" s="1">
        <v>41.825935000000001</v>
      </c>
      <c r="N942" s="1">
        <v>-71.527355999999997</v>
      </c>
      <c r="O942" s="1">
        <v>41.484690999999998</v>
      </c>
      <c r="P942" s="1">
        <v>48370</v>
      </c>
      <c r="Q942" s="1">
        <v>67620</v>
      </c>
      <c r="R942" s="1">
        <v>67620</v>
      </c>
      <c r="S942" s="1">
        <v>67620</v>
      </c>
      <c r="T942" s="1">
        <v>67620</v>
      </c>
      <c r="U942" s="1">
        <v>55566</v>
      </c>
      <c r="V942" s="1">
        <v>55566</v>
      </c>
      <c r="W942" s="1">
        <v>2</v>
      </c>
      <c r="X942" s="1">
        <v>2</v>
      </c>
      <c r="Y942" s="1">
        <v>1</v>
      </c>
      <c r="Z942" s="1">
        <v>2</v>
      </c>
      <c r="AA942" s="1">
        <v>2</v>
      </c>
      <c r="AB942" s="1">
        <v>34</v>
      </c>
      <c r="AC942" s="1">
        <v>1999</v>
      </c>
      <c r="AD942" s="1" t="s">
        <v>123</v>
      </c>
      <c r="AE942" s="1" t="b">
        <v>0</v>
      </c>
      <c r="AF942" s="1" t="s">
        <v>1129</v>
      </c>
      <c r="AG942" s="1" t="s">
        <v>107</v>
      </c>
      <c r="AH942" s="1" t="s">
        <v>159</v>
      </c>
      <c r="AI942" s="1" t="s">
        <v>252</v>
      </c>
      <c r="AJ942" s="1" t="s">
        <v>109</v>
      </c>
      <c r="AK942" s="1" t="s">
        <v>79</v>
      </c>
      <c r="AL942" s="9" t="s">
        <v>99</v>
      </c>
      <c r="AM942" s="1" t="s">
        <v>100</v>
      </c>
      <c r="AN942" s="1" t="b">
        <v>0</v>
      </c>
      <c r="AO942" s="10" t="s">
        <v>2484</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t="b">
        <v>0</v>
      </c>
      <c r="BI942" s="1" t="b">
        <v>0</v>
      </c>
      <c r="BJ942" s="1">
        <v>6</v>
      </c>
      <c r="BK942" s="1" t="s">
        <v>109</v>
      </c>
      <c r="BL942" s="1">
        <v>295</v>
      </c>
      <c r="BM942" s="1">
        <v>295</v>
      </c>
      <c r="BN942" s="1">
        <v>0</v>
      </c>
      <c r="BO942" s="1" t="b">
        <v>0</v>
      </c>
    </row>
    <row r="943" spans="1:67" ht="15.75" customHeight="1">
      <c r="A943" s="1">
        <v>941</v>
      </c>
      <c r="B943" s="1">
        <v>522</v>
      </c>
      <c r="C943" s="1">
        <v>217493</v>
      </c>
      <c r="D943" s="1" t="s">
        <v>2475</v>
      </c>
      <c r="E943" s="1" t="s">
        <v>2476</v>
      </c>
      <c r="F943" s="1" t="s">
        <v>2477</v>
      </c>
      <c r="G943" s="1" t="s">
        <v>2478</v>
      </c>
      <c r="H943" s="1" t="s">
        <v>2479</v>
      </c>
      <c r="I943" s="1" t="s">
        <v>538</v>
      </c>
      <c r="J943" s="1" t="s">
        <v>539</v>
      </c>
      <c r="K943" s="8" t="s">
        <v>2480</v>
      </c>
      <c r="L943" s="1">
        <v>-71.407691999999997</v>
      </c>
      <c r="M943" s="1">
        <v>41.825935000000001</v>
      </c>
      <c r="N943" s="1">
        <v>-71.527355999999997</v>
      </c>
      <c r="O943" s="1">
        <v>41.484690999999998</v>
      </c>
      <c r="P943" s="1">
        <v>48370</v>
      </c>
      <c r="Q943" s="1">
        <v>67620</v>
      </c>
      <c r="R943" s="1">
        <v>67620</v>
      </c>
      <c r="S943" s="1">
        <v>67620</v>
      </c>
      <c r="T943" s="1">
        <v>67620</v>
      </c>
      <c r="U943" s="1">
        <v>55566</v>
      </c>
      <c r="V943" s="1">
        <v>55566</v>
      </c>
      <c r="W943" s="1">
        <v>2</v>
      </c>
      <c r="X943" s="1">
        <v>2</v>
      </c>
      <c r="Y943" s="1">
        <v>1</v>
      </c>
      <c r="Z943" s="1">
        <v>2</v>
      </c>
      <c r="AA943" s="1">
        <v>2</v>
      </c>
      <c r="AB943" s="1">
        <v>34</v>
      </c>
      <c r="AC943" s="1">
        <v>1999</v>
      </c>
      <c r="AD943" s="1" t="s">
        <v>123</v>
      </c>
      <c r="AE943" s="1" t="b">
        <v>0</v>
      </c>
      <c r="AF943" s="1" t="s">
        <v>1129</v>
      </c>
      <c r="AG943" s="1" t="s">
        <v>107</v>
      </c>
      <c r="AH943" s="1" t="s">
        <v>159</v>
      </c>
      <c r="AI943" s="1" t="s">
        <v>2485</v>
      </c>
      <c r="AJ943" s="1" t="s">
        <v>109</v>
      </c>
      <c r="AK943" s="1" t="s">
        <v>79</v>
      </c>
      <c r="AL943" s="9" t="s">
        <v>99</v>
      </c>
      <c r="AM943" s="1" t="s">
        <v>100</v>
      </c>
      <c r="AN943" s="1" t="b">
        <v>0</v>
      </c>
      <c r="AO943" s="10" t="s">
        <v>2484</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0</v>
      </c>
      <c r="BH943" s="1" t="b">
        <v>0</v>
      </c>
      <c r="BI943" s="1" t="b">
        <v>0</v>
      </c>
      <c r="BJ943" s="1">
        <v>6</v>
      </c>
      <c r="BK943" s="1" t="s">
        <v>109</v>
      </c>
      <c r="BL943" s="1">
        <v>295</v>
      </c>
      <c r="BM943" s="1">
        <v>295</v>
      </c>
      <c r="BN943" s="1">
        <v>0</v>
      </c>
      <c r="BO943" s="1" t="b">
        <v>0</v>
      </c>
    </row>
    <row r="944" spans="1:67" ht="15.75" customHeight="1">
      <c r="A944" s="1">
        <v>942</v>
      </c>
      <c r="B944" s="1">
        <v>529</v>
      </c>
      <c r="C944" s="1">
        <v>217518</v>
      </c>
      <c r="D944" s="1" t="s">
        <v>2486</v>
      </c>
      <c r="E944" s="1" t="s">
        <v>2487</v>
      </c>
      <c r="F944" s="1" t="s">
        <v>2488</v>
      </c>
      <c r="G944" s="1" t="s">
        <v>2478</v>
      </c>
      <c r="H944" s="1" t="s">
        <v>2489</v>
      </c>
      <c r="I944" s="1" t="s">
        <v>538</v>
      </c>
      <c r="J944" s="1" t="s">
        <v>539</v>
      </c>
      <c r="K944" s="8" t="s">
        <v>2490</v>
      </c>
      <c r="L944" s="1">
        <v>-71.260373999999999</v>
      </c>
      <c r="M944" s="1">
        <v>41.650213999999998</v>
      </c>
      <c r="N944" s="1">
        <v>-71.527355999999997</v>
      </c>
      <c r="O944" s="1">
        <v>41.484690999999998</v>
      </c>
      <c r="P944" s="1">
        <v>33336</v>
      </c>
      <c r="Q944" s="1">
        <v>52700</v>
      </c>
      <c r="R944" s="1">
        <v>52700</v>
      </c>
      <c r="S944" s="1">
        <v>41516</v>
      </c>
      <c r="T944" s="1">
        <v>41516</v>
      </c>
      <c r="U944" s="1">
        <v>36662</v>
      </c>
      <c r="V944" s="1">
        <v>36662</v>
      </c>
      <c r="W944" s="1">
        <v>2</v>
      </c>
      <c r="X944" s="1">
        <v>2</v>
      </c>
      <c r="Y944" s="1">
        <v>1</v>
      </c>
      <c r="Z944" s="1">
        <v>2</v>
      </c>
      <c r="AA944" s="1">
        <v>2</v>
      </c>
      <c r="AB944" s="1">
        <v>79</v>
      </c>
      <c r="AC944" s="1">
        <v>4902</v>
      </c>
      <c r="AD944" s="1" t="s">
        <v>123</v>
      </c>
      <c r="AE944" s="1" t="b">
        <v>0</v>
      </c>
      <c r="AF944" s="1" t="s">
        <v>2491</v>
      </c>
      <c r="AG944" s="9" t="s">
        <v>244</v>
      </c>
      <c r="AH944" s="1" t="s">
        <v>90</v>
      </c>
      <c r="AI944" s="1" t="s">
        <v>2492</v>
      </c>
      <c r="AJ944" s="1" t="s">
        <v>89</v>
      </c>
      <c r="AK944" s="1" t="s">
        <v>83</v>
      </c>
      <c r="AL944" s="12" t="s">
        <v>115</v>
      </c>
      <c r="AM944" s="1" t="s">
        <v>100</v>
      </c>
      <c r="AN944" s="1" t="b">
        <v>0</v>
      </c>
      <c r="AO944" s="10" t="s">
        <v>2493</v>
      </c>
      <c r="AP944" s="1">
        <v>0</v>
      </c>
      <c r="AQ944" s="1">
        <v>0</v>
      </c>
      <c r="AR944" s="1">
        <v>0</v>
      </c>
      <c r="AS944" s="1">
        <v>0</v>
      </c>
      <c r="AT944" s="1">
        <v>0</v>
      </c>
      <c r="AU944" s="1">
        <v>0</v>
      </c>
      <c r="AV944" s="1">
        <v>0</v>
      </c>
      <c r="AW944" s="1">
        <v>0</v>
      </c>
      <c r="AX944" s="1">
        <v>0</v>
      </c>
      <c r="AY944" s="1">
        <v>0</v>
      </c>
      <c r="AZ944" s="1">
        <v>0</v>
      </c>
      <c r="BA944" s="1">
        <v>0</v>
      </c>
      <c r="BB944" s="1">
        <v>0</v>
      </c>
      <c r="BC944" s="1">
        <v>0</v>
      </c>
      <c r="BD944" s="1">
        <v>0</v>
      </c>
      <c r="BE944" s="1">
        <v>0</v>
      </c>
      <c r="BF944" s="1">
        <v>0</v>
      </c>
      <c r="BG944" s="1">
        <v>0</v>
      </c>
      <c r="BH944" s="1" t="b">
        <v>0</v>
      </c>
      <c r="BI944" s="1" t="b">
        <v>0</v>
      </c>
      <c r="BJ944" s="1">
        <v>5</v>
      </c>
      <c r="BK944" s="1" t="s">
        <v>89</v>
      </c>
      <c r="BL944" s="1">
        <v>295</v>
      </c>
      <c r="BM944" s="1">
        <v>295</v>
      </c>
      <c r="BN944" s="1">
        <v>0</v>
      </c>
      <c r="BO944" s="1" t="b">
        <v>0</v>
      </c>
    </row>
    <row r="945" spans="1:67" ht="15.75" customHeight="1">
      <c r="A945" s="1">
        <v>943</v>
      </c>
      <c r="B945" s="1">
        <v>530</v>
      </c>
      <c r="C945" s="1">
        <v>217518</v>
      </c>
      <c r="D945" s="1" t="s">
        <v>2486</v>
      </c>
      <c r="E945" s="1" t="s">
        <v>2487</v>
      </c>
      <c r="F945" s="1" t="s">
        <v>2488</v>
      </c>
      <c r="G945" s="1" t="s">
        <v>2478</v>
      </c>
      <c r="H945" s="1" t="s">
        <v>2489</v>
      </c>
      <c r="I945" s="1" t="s">
        <v>538</v>
      </c>
      <c r="J945" s="1" t="s">
        <v>539</v>
      </c>
      <c r="K945" s="8" t="s">
        <v>2490</v>
      </c>
      <c r="L945" s="1">
        <v>-71.260373999999999</v>
      </c>
      <c r="M945" s="1">
        <v>41.650213999999998</v>
      </c>
      <c r="N945" s="1">
        <v>-71.527355999999997</v>
      </c>
      <c r="O945" s="1">
        <v>41.484690999999998</v>
      </c>
      <c r="P945" s="1">
        <v>33336</v>
      </c>
      <c r="Q945" s="1">
        <v>52700</v>
      </c>
      <c r="R945" s="1">
        <v>52700</v>
      </c>
      <c r="S945" s="1">
        <v>41516</v>
      </c>
      <c r="T945" s="1">
        <v>41516</v>
      </c>
      <c r="U945" s="1">
        <v>36662</v>
      </c>
      <c r="V945" s="1">
        <v>36662</v>
      </c>
      <c r="W945" s="1">
        <v>2</v>
      </c>
      <c r="X945" s="1">
        <v>2</v>
      </c>
      <c r="Y945" s="1">
        <v>1</v>
      </c>
      <c r="Z945" s="1">
        <v>2</v>
      </c>
      <c r="AA945" s="1">
        <v>2</v>
      </c>
      <c r="AB945" s="1">
        <v>79</v>
      </c>
      <c r="AC945" s="1">
        <v>4902</v>
      </c>
      <c r="AD945" s="1" t="s">
        <v>123</v>
      </c>
      <c r="AE945" s="1" t="b">
        <v>0</v>
      </c>
      <c r="AF945" s="1" t="s">
        <v>2491</v>
      </c>
      <c r="AG945" s="9" t="s">
        <v>244</v>
      </c>
      <c r="AH945" s="1" t="s">
        <v>90</v>
      </c>
      <c r="AI945" s="1" t="s">
        <v>532</v>
      </c>
      <c r="AJ945" s="1" t="s">
        <v>89</v>
      </c>
      <c r="AK945" s="1" t="s">
        <v>83</v>
      </c>
      <c r="AL945" s="1" t="s">
        <v>110</v>
      </c>
      <c r="AM945" s="1" t="s">
        <v>100</v>
      </c>
      <c r="AN945" s="1" t="b">
        <v>0</v>
      </c>
      <c r="AO945" s="10" t="s">
        <v>2494</v>
      </c>
      <c r="AP945" s="1">
        <v>1</v>
      </c>
      <c r="AQ945" s="1">
        <v>0</v>
      </c>
      <c r="AR945" s="1">
        <v>0</v>
      </c>
      <c r="AS945" s="1">
        <v>0</v>
      </c>
      <c r="AT945" s="1">
        <v>0</v>
      </c>
      <c r="AU945" s="1">
        <v>0</v>
      </c>
      <c r="AV945" s="1">
        <v>0</v>
      </c>
      <c r="AW945" s="1">
        <v>0</v>
      </c>
      <c r="AX945" s="1">
        <v>0</v>
      </c>
      <c r="AY945" s="1">
        <v>0</v>
      </c>
      <c r="AZ945" s="1">
        <v>0</v>
      </c>
      <c r="BA945" s="1">
        <v>0</v>
      </c>
      <c r="BB945" s="1">
        <v>0</v>
      </c>
      <c r="BC945" s="1">
        <v>0</v>
      </c>
      <c r="BD945" s="1">
        <v>1</v>
      </c>
      <c r="BE945" s="1">
        <v>0</v>
      </c>
      <c r="BF945" s="1">
        <v>0</v>
      </c>
      <c r="BG945" s="1">
        <v>0</v>
      </c>
      <c r="BH945" s="1" t="b">
        <v>0</v>
      </c>
      <c r="BI945" s="1" t="b">
        <v>0</v>
      </c>
      <c r="BJ945" s="1">
        <v>5</v>
      </c>
      <c r="BK945" s="1" t="s">
        <v>89</v>
      </c>
      <c r="BL945" s="1">
        <v>295</v>
      </c>
      <c r="BM945" s="1">
        <v>295</v>
      </c>
      <c r="BN945" s="1">
        <v>0</v>
      </c>
      <c r="BO945" s="1" t="b">
        <v>0</v>
      </c>
    </row>
    <row r="946" spans="1:67" ht="15.75" customHeight="1">
      <c r="A946" s="1">
        <v>944</v>
      </c>
      <c r="B946" s="1">
        <v>531</v>
      </c>
      <c r="C946" s="1">
        <v>217518</v>
      </c>
      <c r="D946" s="1" t="s">
        <v>2486</v>
      </c>
      <c r="E946" s="1" t="s">
        <v>2487</v>
      </c>
      <c r="F946" s="1" t="s">
        <v>2488</v>
      </c>
      <c r="G946" s="1" t="s">
        <v>2478</v>
      </c>
      <c r="H946" s="1" t="s">
        <v>2489</v>
      </c>
      <c r="I946" s="1" t="s">
        <v>538</v>
      </c>
      <c r="J946" s="1" t="s">
        <v>539</v>
      </c>
      <c r="K946" s="8" t="s">
        <v>2490</v>
      </c>
      <c r="L946" s="1">
        <v>-71.260373999999999</v>
      </c>
      <c r="M946" s="1">
        <v>41.650213999999998</v>
      </c>
      <c r="N946" s="1">
        <v>-71.527355999999997</v>
      </c>
      <c r="O946" s="1">
        <v>41.484690999999998</v>
      </c>
      <c r="P946" s="1">
        <v>33336</v>
      </c>
      <c r="Q946" s="1">
        <v>52700</v>
      </c>
      <c r="R946" s="1">
        <v>52700</v>
      </c>
      <c r="S946" s="1">
        <v>41516</v>
      </c>
      <c r="T946" s="1">
        <v>41516</v>
      </c>
      <c r="U946" s="1">
        <v>36662</v>
      </c>
      <c r="V946" s="1">
        <v>36662</v>
      </c>
      <c r="W946" s="1">
        <v>2</v>
      </c>
      <c r="X946" s="1">
        <v>2</v>
      </c>
      <c r="Y946" s="1">
        <v>1</v>
      </c>
      <c r="Z946" s="1">
        <v>2</v>
      </c>
      <c r="AA946" s="1">
        <v>2</v>
      </c>
      <c r="AB946" s="1">
        <v>79</v>
      </c>
      <c r="AC946" s="1">
        <v>4902</v>
      </c>
      <c r="AD946" s="1" t="s">
        <v>123</v>
      </c>
      <c r="AE946" s="1" t="b">
        <v>0</v>
      </c>
      <c r="AF946" s="1" t="s">
        <v>2491</v>
      </c>
      <c r="AG946" s="9" t="s">
        <v>244</v>
      </c>
      <c r="AH946" s="1" t="s">
        <v>90</v>
      </c>
      <c r="AI946" s="1" t="s">
        <v>172</v>
      </c>
      <c r="AJ946" s="1" t="s">
        <v>89</v>
      </c>
      <c r="AK946" s="1" t="s">
        <v>79</v>
      </c>
      <c r="AL946" s="1" t="s">
        <v>36</v>
      </c>
      <c r="AM946" s="1" t="s">
        <v>92</v>
      </c>
      <c r="AN946" s="1" t="b">
        <v>0</v>
      </c>
      <c r="AO946" s="10" t="s">
        <v>2495</v>
      </c>
      <c r="AP946" s="1">
        <v>0</v>
      </c>
      <c r="AQ946" s="1">
        <v>0</v>
      </c>
      <c r="AR946" s="1">
        <v>0</v>
      </c>
      <c r="AS946" s="1">
        <v>0</v>
      </c>
      <c r="AT946" s="1">
        <v>0</v>
      </c>
      <c r="AU946" s="1">
        <v>0</v>
      </c>
      <c r="AV946" s="1">
        <v>0</v>
      </c>
      <c r="AW946" s="1">
        <v>0</v>
      </c>
      <c r="AX946" s="1">
        <v>0</v>
      </c>
      <c r="AY946" s="1">
        <v>0</v>
      </c>
      <c r="AZ946" s="1">
        <v>0</v>
      </c>
      <c r="BA946" s="1">
        <v>0</v>
      </c>
      <c r="BB946" s="1">
        <v>0</v>
      </c>
      <c r="BC946" s="1">
        <v>0</v>
      </c>
      <c r="BD946" s="1">
        <v>0</v>
      </c>
      <c r="BE946" s="1">
        <v>0</v>
      </c>
      <c r="BF946" s="1">
        <v>0</v>
      </c>
      <c r="BG946" s="1">
        <v>0</v>
      </c>
      <c r="BH946" s="1" t="b">
        <v>1</v>
      </c>
      <c r="BI946" s="1" t="b">
        <v>0</v>
      </c>
      <c r="BJ946" s="1">
        <v>5</v>
      </c>
      <c r="BK946" s="1" t="s">
        <v>89</v>
      </c>
      <c r="BL946" s="1">
        <v>295</v>
      </c>
      <c r="BM946" s="1">
        <v>295</v>
      </c>
      <c r="BN946" s="1">
        <v>0</v>
      </c>
      <c r="BO946" s="1" t="b">
        <v>0</v>
      </c>
    </row>
    <row r="947" spans="1:67" ht="15.75" customHeight="1">
      <c r="A947" s="1">
        <v>945</v>
      </c>
      <c r="B947" s="1">
        <v>532</v>
      </c>
      <c r="C947" s="1">
        <v>217518</v>
      </c>
      <c r="D947" s="1" t="s">
        <v>2486</v>
      </c>
      <c r="E947" s="1" t="s">
        <v>2487</v>
      </c>
      <c r="F947" s="1" t="s">
        <v>2488</v>
      </c>
      <c r="G947" s="1" t="s">
        <v>2478</v>
      </c>
      <c r="H947" s="1" t="s">
        <v>2489</v>
      </c>
      <c r="I947" s="1" t="s">
        <v>538</v>
      </c>
      <c r="J947" s="1" t="s">
        <v>539</v>
      </c>
      <c r="K947" s="8" t="s">
        <v>2490</v>
      </c>
      <c r="L947" s="1">
        <v>-71.260373999999999</v>
      </c>
      <c r="M947" s="1">
        <v>41.650213999999998</v>
      </c>
      <c r="N947" s="1">
        <v>-71.527355999999997</v>
      </c>
      <c r="O947" s="1">
        <v>41.484690999999998</v>
      </c>
      <c r="P947" s="1">
        <v>33336</v>
      </c>
      <c r="Q947" s="1">
        <v>52700</v>
      </c>
      <c r="R947" s="1">
        <v>52700</v>
      </c>
      <c r="S947" s="1">
        <v>41516</v>
      </c>
      <c r="T947" s="1">
        <v>41516</v>
      </c>
      <c r="U947" s="1">
        <v>36662</v>
      </c>
      <c r="V947" s="1">
        <v>36662</v>
      </c>
      <c r="W947" s="1">
        <v>2</v>
      </c>
      <c r="X947" s="1">
        <v>2</v>
      </c>
      <c r="Y947" s="1">
        <v>1</v>
      </c>
      <c r="Z947" s="1">
        <v>2</v>
      </c>
      <c r="AA947" s="1">
        <v>2</v>
      </c>
      <c r="AB947" s="1">
        <v>79</v>
      </c>
      <c r="AC947" s="1">
        <v>4902</v>
      </c>
      <c r="AD947" s="1" t="s">
        <v>123</v>
      </c>
      <c r="AE947" s="1" t="b">
        <v>0</v>
      </c>
      <c r="AF947" s="1" t="s">
        <v>2491</v>
      </c>
      <c r="AG947" s="9" t="s">
        <v>244</v>
      </c>
      <c r="AH947" s="1" t="s">
        <v>90</v>
      </c>
      <c r="AI947" s="1" t="s">
        <v>2496</v>
      </c>
      <c r="AJ947" s="1" t="s">
        <v>224</v>
      </c>
      <c r="AK947" s="1" t="s">
        <v>79</v>
      </c>
      <c r="AL947" s="1" t="s">
        <v>36</v>
      </c>
      <c r="AM947" s="1" t="s">
        <v>100</v>
      </c>
      <c r="AN947" s="1" t="b">
        <v>0</v>
      </c>
      <c r="AO947" s="10" t="s">
        <v>2497</v>
      </c>
      <c r="AP947" s="1">
        <v>0</v>
      </c>
      <c r="AQ947" s="1">
        <v>0</v>
      </c>
      <c r="AR947" s="1">
        <v>0</v>
      </c>
      <c r="AS947" s="1">
        <v>1</v>
      </c>
      <c r="AT947" s="1">
        <v>0</v>
      </c>
      <c r="AU947" s="1">
        <v>0</v>
      </c>
      <c r="AV947" s="1">
        <v>1</v>
      </c>
      <c r="AW947" s="1">
        <v>0</v>
      </c>
      <c r="AX947" s="1">
        <v>0</v>
      </c>
      <c r="AY947" s="1">
        <v>0</v>
      </c>
      <c r="AZ947" s="1">
        <v>0</v>
      </c>
      <c r="BA947" s="1">
        <v>0</v>
      </c>
      <c r="BB947" s="1">
        <v>0</v>
      </c>
      <c r="BC947" s="1">
        <v>0</v>
      </c>
      <c r="BD947" s="1">
        <v>0</v>
      </c>
      <c r="BE947" s="1">
        <v>0</v>
      </c>
      <c r="BF947" s="1">
        <v>0</v>
      </c>
      <c r="BG947" s="1">
        <v>0</v>
      </c>
      <c r="BH947" s="1" t="b">
        <v>0</v>
      </c>
      <c r="BI947" s="1" t="b">
        <v>0</v>
      </c>
      <c r="BJ947" s="1">
        <v>5</v>
      </c>
      <c r="BK947" s="1" t="s">
        <v>117</v>
      </c>
      <c r="BL947" s="1">
        <v>295</v>
      </c>
      <c r="BM947" s="1">
        <v>295</v>
      </c>
      <c r="BN947" s="1">
        <v>1</v>
      </c>
      <c r="BO947" s="1" t="b">
        <v>1</v>
      </c>
    </row>
    <row r="948" spans="1:67" ht="15.75" customHeight="1">
      <c r="A948" s="1">
        <v>946</v>
      </c>
      <c r="B948" s="1">
        <v>533</v>
      </c>
      <c r="C948" s="1">
        <v>217518</v>
      </c>
      <c r="D948" s="1" t="s">
        <v>2486</v>
      </c>
      <c r="E948" s="1" t="s">
        <v>2487</v>
      </c>
      <c r="F948" s="1" t="s">
        <v>2488</v>
      </c>
      <c r="G948" s="1" t="s">
        <v>2478</v>
      </c>
      <c r="H948" s="1" t="s">
        <v>2489</v>
      </c>
      <c r="I948" s="1" t="s">
        <v>538</v>
      </c>
      <c r="J948" s="1" t="s">
        <v>539</v>
      </c>
      <c r="K948" s="8" t="s">
        <v>2490</v>
      </c>
      <c r="L948" s="1">
        <v>-71.260373999999999</v>
      </c>
      <c r="M948" s="1">
        <v>41.650213999999998</v>
      </c>
      <c r="N948" s="1">
        <v>-71.527355999999997</v>
      </c>
      <c r="O948" s="1">
        <v>41.484690999999998</v>
      </c>
      <c r="P948" s="1">
        <v>33336</v>
      </c>
      <c r="Q948" s="1">
        <v>52700</v>
      </c>
      <c r="R948" s="1">
        <v>52700</v>
      </c>
      <c r="S948" s="1">
        <v>41516</v>
      </c>
      <c r="T948" s="1">
        <v>41516</v>
      </c>
      <c r="U948" s="1">
        <v>36662</v>
      </c>
      <c r="V948" s="1">
        <v>36662</v>
      </c>
      <c r="W948" s="1">
        <v>2</v>
      </c>
      <c r="X948" s="1">
        <v>2</v>
      </c>
      <c r="Y948" s="1">
        <v>1</v>
      </c>
      <c r="Z948" s="1">
        <v>2</v>
      </c>
      <c r="AA948" s="1">
        <v>2</v>
      </c>
      <c r="AB948" s="1">
        <v>79</v>
      </c>
      <c r="AC948" s="1">
        <v>4902</v>
      </c>
      <c r="AD948" s="1" t="s">
        <v>123</v>
      </c>
      <c r="AE948" s="1" t="b">
        <v>0</v>
      </c>
      <c r="AF948" s="1" t="s">
        <v>2491</v>
      </c>
      <c r="AG948" s="9" t="s">
        <v>244</v>
      </c>
      <c r="AH948" s="1" t="s">
        <v>90</v>
      </c>
      <c r="AI948" s="1" t="s">
        <v>2498</v>
      </c>
      <c r="AJ948" s="1" t="s">
        <v>224</v>
      </c>
      <c r="AK948" s="1" t="s">
        <v>83</v>
      </c>
      <c r="AL948" s="1" t="s">
        <v>36</v>
      </c>
      <c r="AM948" s="1" t="s">
        <v>528</v>
      </c>
      <c r="AN948" s="1" t="b">
        <v>0</v>
      </c>
      <c r="AO948" s="10" t="s">
        <v>2499</v>
      </c>
      <c r="AP948" s="1">
        <v>1</v>
      </c>
      <c r="AQ948" s="1">
        <v>0</v>
      </c>
      <c r="AR948" s="1">
        <v>0</v>
      </c>
      <c r="AS948" s="1">
        <v>0</v>
      </c>
      <c r="AT948" s="1">
        <v>0</v>
      </c>
      <c r="AU948" s="1">
        <v>0</v>
      </c>
      <c r="AV948" s="1">
        <v>0</v>
      </c>
      <c r="AW948" s="1">
        <v>0</v>
      </c>
      <c r="AX948" s="1">
        <v>0</v>
      </c>
      <c r="AY948" s="1">
        <v>0</v>
      </c>
      <c r="AZ948" s="1">
        <v>1</v>
      </c>
      <c r="BA948" s="1">
        <v>0</v>
      </c>
      <c r="BB948" s="1">
        <v>0</v>
      </c>
      <c r="BC948" s="1">
        <v>0</v>
      </c>
      <c r="BD948" s="1">
        <v>0</v>
      </c>
      <c r="BE948" s="1">
        <v>0</v>
      </c>
      <c r="BF948" s="1">
        <v>0</v>
      </c>
      <c r="BG948" s="1">
        <v>0</v>
      </c>
      <c r="BH948" s="1" t="b">
        <v>1</v>
      </c>
      <c r="BI948" s="1" t="b">
        <v>0</v>
      </c>
      <c r="BJ948" s="1">
        <v>5</v>
      </c>
      <c r="BK948" s="1" t="s">
        <v>117</v>
      </c>
      <c r="BL948" s="1">
        <v>295</v>
      </c>
      <c r="BM948" s="1">
        <v>295</v>
      </c>
      <c r="BN948" s="1">
        <v>0</v>
      </c>
      <c r="BO948" s="1" t="b">
        <v>0</v>
      </c>
    </row>
    <row r="949" spans="1:67" ht="15.75" customHeight="1">
      <c r="A949" s="1">
        <v>947</v>
      </c>
      <c r="B949" s="1">
        <v>547</v>
      </c>
      <c r="C949" s="1">
        <v>217536</v>
      </c>
      <c r="D949" s="1" t="s">
        <v>2500</v>
      </c>
      <c r="E949" s="1" t="s">
        <v>2501</v>
      </c>
      <c r="F949" s="1" t="s">
        <v>2502</v>
      </c>
      <c r="G949" s="1" t="s">
        <v>2478</v>
      </c>
      <c r="H949" s="1" t="s">
        <v>2503</v>
      </c>
      <c r="I949" s="1" t="s">
        <v>538</v>
      </c>
      <c r="J949" s="1" t="s">
        <v>539</v>
      </c>
      <c r="K949" s="8" t="s">
        <v>2504</v>
      </c>
      <c r="L949" s="1">
        <v>-71.301124999999999</v>
      </c>
      <c r="M949" s="1">
        <v>41.471445000000003</v>
      </c>
      <c r="N949" s="1">
        <v>-71.527355999999997</v>
      </c>
      <c r="O949" s="1">
        <v>41.484690999999998</v>
      </c>
      <c r="P949" s="1">
        <v>38986</v>
      </c>
      <c r="Q949" s="1">
        <v>56746</v>
      </c>
      <c r="R949" s="1">
        <v>56746</v>
      </c>
      <c r="S949" s="1">
        <v>53486</v>
      </c>
      <c r="T949" s="1">
        <v>53486</v>
      </c>
      <c r="U949" s="1">
        <v>42886</v>
      </c>
      <c r="V949" s="1">
        <v>42886</v>
      </c>
      <c r="W949" s="1">
        <v>2</v>
      </c>
      <c r="X949" s="1">
        <v>2</v>
      </c>
      <c r="Y949" s="1">
        <v>1</v>
      </c>
      <c r="Z949" s="1">
        <v>2</v>
      </c>
      <c r="AA949" s="1">
        <v>2</v>
      </c>
      <c r="AB949" s="1">
        <v>68</v>
      </c>
      <c r="AC949" s="1">
        <v>2124</v>
      </c>
      <c r="AD949" s="1" t="s">
        <v>123</v>
      </c>
      <c r="AE949" s="1" t="b">
        <v>0</v>
      </c>
      <c r="AF949" s="1" t="s">
        <v>2505</v>
      </c>
      <c r="AG949" s="9" t="s">
        <v>244</v>
      </c>
      <c r="AH949" s="1" t="s">
        <v>90</v>
      </c>
      <c r="AI949" s="1" t="s">
        <v>2506</v>
      </c>
      <c r="AJ949" s="1" t="s">
        <v>224</v>
      </c>
      <c r="AK949" s="1" t="s">
        <v>83</v>
      </c>
      <c r="AL949" s="1" t="s">
        <v>36</v>
      </c>
      <c r="AM949" s="1" t="s">
        <v>528</v>
      </c>
      <c r="AN949" s="1" t="b">
        <v>0</v>
      </c>
      <c r="AO949" s="10" t="s">
        <v>2507</v>
      </c>
      <c r="AP949" s="1">
        <v>0</v>
      </c>
      <c r="AQ949" s="1">
        <v>0</v>
      </c>
      <c r="AR949" s="1">
        <v>0</v>
      </c>
      <c r="AS949" s="1">
        <v>0</v>
      </c>
      <c r="AT949" s="1">
        <v>0</v>
      </c>
      <c r="AU949" s="1">
        <v>0</v>
      </c>
      <c r="AV949" s="1">
        <v>0</v>
      </c>
      <c r="AW949" s="1">
        <v>0</v>
      </c>
      <c r="AX949" s="1">
        <v>0</v>
      </c>
      <c r="AY949" s="1">
        <v>0</v>
      </c>
      <c r="AZ949" s="1">
        <v>0</v>
      </c>
      <c r="BA949" s="1">
        <v>0</v>
      </c>
      <c r="BB949" s="1">
        <v>0</v>
      </c>
      <c r="BC949" s="1">
        <v>0</v>
      </c>
      <c r="BD949" s="1">
        <v>0</v>
      </c>
      <c r="BE949" s="1">
        <v>0</v>
      </c>
      <c r="BF949" s="1">
        <v>0</v>
      </c>
      <c r="BG949" s="1">
        <v>0</v>
      </c>
      <c r="BH949" s="1" t="b">
        <v>1</v>
      </c>
      <c r="BI949" s="1" t="b">
        <v>0</v>
      </c>
      <c r="BJ949" s="1">
        <v>1</v>
      </c>
      <c r="BK949" s="1" t="s">
        <v>117</v>
      </c>
      <c r="BL949" s="1">
        <v>295</v>
      </c>
      <c r="BM949" s="1">
        <v>295</v>
      </c>
      <c r="BN949" s="1">
        <v>0</v>
      </c>
      <c r="BO949" s="1" t="b">
        <v>0</v>
      </c>
    </row>
    <row r="950" spans="1:67" ht="15.75" customHeight="1">
      <c r="A950" s="1">
        <v>948</v>
      </c>
      <c r="B950" s="1">
        <v>999</v>
      </c>
      <c r="C950" s="1">
        <v>217484</v>
      </c>
      <c r="D950" s="1" t="s">
        <v>2508</v>
      </c>
      <c r="E950" s="1" t="s">
        <v>2509</v>
      </c>
      <c r="F950" s="1" t="s">
        <v>2510</v>
      </c>
      <c r="G950" s="1" t="s">
        <v>2478</v>
      </c>
      <c r="H950" s="1">
        <v>2881</v>
      </c>
      <c r="I950" s="1" t="s">
        <v>538</v>
      </c>
      <c r="J950" s="1" t="s">
        <v>539</v>
      </c>
      <c r="K950" s="8" t="s">
        <v>2511</v>
      </c>
      <c r="L950" s="1">
        <v>-71.527355999999997</v>
      </c>
      <c r="M950" s="1">
        <v>41.484690999999998</v>
      </c>
      <c r="N950" s="1">
        <v>-71.527355999999997</v>
      </c>
      <c r="O950" s="1">
        <v>41.484690999999998</v>
      </c>
      <c r="P950" s="1">
        <v>13792</v>
      </c>
      <c r="Q950" s="1">
        <v>29485</v>
      </c>
      <c r="R950" s="1">
        <v>45735</v>
      </c>
      <c r="S950" s="1">
        <v>28352</v>
      </c>
      <c r="T950" s="1">
        <v>44602</v>
      </c>
      <c r="U950" s="1">
        <v>22824</v>
      </c>
      <c r="V950" s="1">
        <v>39074</v>
      </c>
      <c r="W950" s="1">
        <v>2</v>
      </c>
      <c r="X950" s="1">
        <v>2</v>
      </c>
      <c r="Y950" s="1">
        <v>1</v>
      </c>
      <c r="Z950" s="1">
        <v>1</v>
      </c>
      <c r="AA950" s="1">
        <v>1</v>
      </c>
      <c r="AB950" s="1">
        <v>73</v>
      </c>
      <c r="AC950" s="1">
        <v>14812</v>
      </c>
      <c r="AD950" s="1" t="s">
        <v>73</v>
      </c>
      <c r="AE950" s="1" t="b">
        <v>1</v>
      </c>
      <c r="AF950" s="1" t="s">
        <v>731</v>
      </c>
      <c r="AG950" s="1" t="s">
        <v>94</v>
      </c>
      <c r="AH950" s="1" t="s">
        <v>104</v>
      </c>
      <c r="AI950" s="1" t="s">
        <v>146</v>
      </c>
      <c r="AJ950" s="1" t="s">
        <v>94</v>
      </c>
      <c r="AK950" s="1" t="s">
        <v>83</v>
      </c>
      <c r="AL950" s="1" t="s">
        <v>36</v>
      </c>
      <c r="AM950" s="1" t="s">
        <v>96</v>
      </c>
      <c r="AN950" s="1" t="b">
        <v>0</v>
      </c>
      <c r="AO950" s="10" t="s">
        <v>2512</v>
      </c>
      <c r="AP950" s="1">
        <v>0</v>
      </c>
      <c r="AQ950" s="1">
        <v>0</v>
      </c>
      <c r="AR950" s="1">
        <v>0</v>
      </c>
      <c r="AS950" s="1">
        <v>0</v>
      </c>
      <c r="AT950" s="1">
        <v>0</v>
      </c>
      <c r="AU950" s="1">
        <v>0</v>
      </c>
      <c r="AV950" s="1">
        <v>0</v>
      </c>
      <c r="AW950" s="1">
        <v>0</v>
      </c>
      <c r="AX950" s="1">
        <v>0</v>
      </c>
      <c r="AY950" s="1">
        <v>0</v>
      </c>
      <c r="AZ950" s="1">
        <v>0</v>
      </c>
      <c r="BA950" s="1">
        <v>0</v>
      </c>
      <c r="BB950" s="1">
        <v>0</v>
      </c>
      <c r="BC950" s="1">
        <v>0</v>
      </c>
      <c r="BD950" s="1">
        <v>0</v>
      </c>
      <c r="BE950" s="1">
        <v>0</v>
      </c>
      <c r="BF950" s="1">
        <v>0</v>
      </c>
      <c r="BG950" s="1">
        <v>0</v>
      </c>
      <c r="BH950" s="1" t="b">
        <v>1</v>
      </c>
      <c r="BI950" s="1" t="b">
        <v>0</v>
      </c>
      <c r="BJ950" s="1">
        <v>2</v>
      </c>
      <c r="BK950" s="1" t="s">
        <v>94</v>
      </c>
      <c r="BL950" s="1">
        <v>295</v>
      </c>
      <c r="BM950" s="1">
        <v>295</v>
      </c>
      <c r="BN950" s="1">
        <v>0</v>
      </c>
      <c r="BO950" s="1" t="b">
        <v>0</v>
      </c>
    </row>
    <row r="951" spans="1:67" ht="15.75" customHeight="1">
      <c r="A951" s="1">
        <v>949</v>
      </c>
      <c r="B951" s="1">
        <v>1000</v>
      </c>
      <c r="C951" s="1">
        <v>217484</v>
      </c>
      <c r="D951" s="1" t="s">
        <v>2508</v>
      </c>
      <c r="E951" s="1" t="s">
        <v>2509</v>
      </c>
      <c r="F951" s="1" t="s">
        <v>2510</v>
      </c>
      <c r="G951" s="1" t="s">
        <v>2478</v>
      </c>
      <c r="H951" s="1">
        <v>2881</v>
      </c>
      <c r="I951" s="1" t="s">
        <v>538</v>
      </c>
      <c r="J951" s="1" t="s">
        <v>539</v>
      </c>
      <c r="K951" s="8" t="s">
        <v>2511</v>
      </c>
      <c r="L951" s="1">
        <v>-71.527355999999997</v>
      </c>
      <c r="M951" s="1">
        <v>41.484690999999998</v>
      </c>
      <c r="N951" s="1">
        <v>-71.527355999999997</v>
      </c>
      <c r="O951" s="1">
        <v>41.484690999999998</v>
      </c>
      <c r="P951" s="1">
        <v>13792</v>
      </c>
      <c r="Q951" s="1">
        <v>29485</v>
      </c>
      <c r="R951" s="1">
        <v>45735</v>
      </c>
      <c r="S951" s="1">
        <v>28352</v>
      </c>
      <c r="T951" s="1">
        <v>44602</v>
      </c>
      <c r="U951" s="1">
        <v>22824</v>
      </c>
      <c r="V951" s="1">
        <v>39074</v>
      </c>
      <c r="W951" s="1">
        <v>2</v>
      </c>
      <c r="X951" s="1">
        <v>2</v>
      </c>
      <c r="Y951" s="1">
        <v>1</v>
      </c>
      <c r="Z951" s="1">
        <v>1</v>
      </c>
      <c r="AA951" s="1">
        <v>1</v>
      </c>
      <c r="AB951" s="1">
        <v>73</v>
      </c>
      <c r="AC951" s="1">
        <v>14812</v>
      </c>
      <c r="AD951" s="1" t="s">
        <v>73</v>
      </c>
      <c r="AE951" s="1" t="b">
        <v>1</v>
      </c>
      <c r="AF951" s="1" t="s">
        <v>731</v>
      </c>
      <c r="AG951" s="1" t="s">
        <v>94</v>
      </c>
      <c r="AH951" s="1" t="s">
        <v>104</v>
      </c>
      <c r="AI951" s="1" t="s">
        <v>2513</v>
      </c>
      <c r="AJ951" s="1" t="s">
        <v>78</v>
      </c>
      <c r="AK951" s="13" t="s">
        <v>225</v>
      </c>
      <c r="AL951" s="13" t="s">
        <v>225</v>
      </c>
      <c r="AM951" s="1" t="s">
        <v>100</v>
      </c>
      <c r="AN951" s="1" t="b">
        <v>0</v>
      </c>
      <c r="AO951" s="10" t="s">
        <v>2514</v>
      </c>
      <c r="AP951" s="1">
        <v>0</v>
      </c>
      <c r="AQ951" s="1">
        <v>0</v>
      </c>
      <c r="AR951" s="1">
        <v>0</v>
      </c>
      <c r="AS951" s="1">
        <v>0</v>
      </c>
      <c r="AT951" s="1">
        <v>0</v>
      </c>
      <c r="AU951" s="1">
        <v>0</v>
      </c>
      <c r="AV951" s="1">
        <v>0</v>
      </c>
      <c r="AW951" s="1">
        <v>0</v>
      </c>
      <c r="AX951" s="1">
        <v>0</v>
      </c>
      <c r="AY951" s="1">
        <v>0</v>
      </c>
      <c r="AZ951" s="1">
        <v>0</v>
      </c>
      <c r="BA951" s="1">
        <v>0</v>
      </c>
      <c r="BB951" s="1">
        <v>0</v>
      </c>
      <c r="BC951" s="1">
        <v>0</v>
      </c>
      <c r="BD951" s="1">
        <v>0</v>
      </c>
      <c r="BE951" s="1">
        <v>0</v>
      </c>
      <c r="BF951" s="1">
        <v>0</v>
      </c>
      <c r="BG951" s="1">
        <v>0</v>
      </c>
      <c r="BH951" s="1" t="b">
        <v>0</v>
      </c>
      <c r="BI951" s="1" t="b">
        <v>0</v>
      </c>
      <c r="BJ951" s="1">
        <v>2</v>
      </c>
      <c r="BK951" s="1" t="s">
        <v>117</v>
      </c>
      <c r="BL951" s="1">
        <v>295</v>
      </c>
      <c r="BM951" s="1">
        <v>295</v>
      </c>
      <c r="BN951" s="1">
        <v>0</v>
      </c>
      <c r="BO951" s="1" t="b">
        <v>0</v>
      </c>
    </row>
    <row r="952" spans="1:67" ht="15.75" customHeight="1">
      <c r="A952" s="1">
        <v>950</v>
      </c>
      <c r="B952" s="1">
        <v>12</v>
      </c>
      <c r="D952" s="1" t="s">
        <v>2515</v>
      </c>
      <c r="E952" s="1" t="s">
        <v>2516</v>
      </c>
      <c r="F952" s="1" t="s">
        <v>2517</v>
      </c>
      <c r="G952" s="1" t="s">
        <v>2518</v>
      </c>
      <c r="I952" s="1" t="s">
        <v>70</v>
      </c>
      <c r="J952" s="1" t="s">
        <v>564</v>
      </c>
      <c r="K952" s="8" t="s">
        <v>2519</v>
      </c>
      <c r="L952" s="1">
        <v>-79.946944200000004</v>
      </c>
      <c r="M952" s="1">
        <v>32.805054499999997</v>
      </c>
      <c r="N952" s="1">
        <v>-79.050968999999995</v>
      </c>
      <c r="O952" s="1">
        <v>35.911769</v>
      </c>
      <c r="P952" s="9">
        <v>20572</v>
      </c>
      <c r="Q952" s="9" t="s">
        <v>244</v>
      </c>
      <c r="R952" s="9" t="s">
        <v>244</v>
      </c>
      <c r="S952" s="9">
        <v>37960</v>
      </c>
      <c r="T952" s="9">
        <v>37960</v>
      </c>
      <c r="U952" s="9">
        <v>26145</v>
      </c>
      <c r="V952" s="9">
        <v>26145</v>
      </c>
      <c r="W952" s="9">
        <v>2</v>
      </c>
      <c r="X952" s="9">
        <v>2</v>
      </c>
      <c r="Y952" s="1">
        <v>5</v>
      </c>
      <c r="Z952" s="9">
        <v>2</v>
      </c>
      <c r="AA952" s="9">
        <v>2</v>
      </c>
      <c r="AB952" s="9">
        <v>96</v>
      </c>
      <c r="AC952" s="9" t="s">
        <v>244</v>
      </c>
      <c r="AD952" s="1" t="s">
        <v>123</v>
      </c>
      <c r="AE952" s="1" t="b">
        <v>0</v>
      </c>
      <c r="AF952" s="9" t="s">
        <v>244</v>
      </c>
      <c r="AG952" s="9" t="s">
        <v>244</v>
      </c>
      <c r="AH952" s="1" t="s">
        <v>90</v>
      </c>
      <c r="AI952" s="1" t="s">
        <v>2520</v>
      </c>
      <c r="AJ952" s="1" t="s">
        <v>89</v>
      </c>
      <c r="AK952" s="1" t="s">
        <v>83</v>
      </c>
      <c r="AL952" s="12" t="s">
        <v>115</v>
      </c>
      <c r="AM952" s="1" t="s">
        <v>100</v>
      </c>
      <c r="AN952" s="1" t="b">
        <v>0</v>
      </c>
      <c r="AO952" s="10" t="s">
        <v>2521</v>
      </c>
      <c r="AP952" s="1">
        <v>0</v>
      </c>
      <c r="AQ952" s="1">
        <v>0</v>
      </c>
      <c r="AR952" s="1">
        <v>0</v>
      </c>
      <c r="AS952" s="1">
        <v>0</v>
      </c>
      <c r="AT952" s="1">
        <v>0</v>
      </c>
      <c r="AU952" s="1">
        <v>0</v>
      </c>
      <c r="AV952" s="1">
        <v>0</v>
      </c>
      <c r="AW952" s="1">
        <v>0</v>
      </c>
      <c r="AX952" s="1">
        <v>0</v>
      </c>
      <c r="AY952" s="1">
        <v>0</v>
      </c>
      <c r="AZ952" s="1">
        <v>0</v>
      </c>
      <c r="BA952" s="1">
        <v>0</v>
      </c>
      <c r="BB952" s="1">
        <v>0</v>
      </c>
      <c r="BC952" s="1">
        <v>0</v>
      </c>
      <c r="BD952" s="1">
        <v>0</v>
      </c>
      <c r="BE952" s="1">
        <v>0</v>
      </c>
      <c r="BF952" s="1">
        <v>0</v>
      </c>
      <c r="BG952" s="1">
        <v>0</v>
      </c>
      <c r="BH952" s="1" t="b">
        <v>0</v>
      </c>
      <c r="BI952" s="1" t="b">
        <v>0</v>
      </c>
      <c r="BJ952" s="1">
        <v>1</v>
      </c>
      <c r="BK952" s="1" t="s">
        <v>89</v>
      </c>
      <c r="BL952" s="1">
        <v>363</v>
      </c>
      <c r="BM952" s="1">
        <v>363</v>
      </c>
      <c r="BN952" s="1">
        <v>0</v>
      </c>
      <c r="BO952" s="1" t="b">
        <v>0</v>
      </c>
    </row>
    <row r="953" spans="1:67" ht="15.75" customHeight="1">
      <c r="A953" s="1">
        <v>951</v>
      </c>
      <c r="B953" s="1">
        <v>138</v>
      </c>
      <c r="C953" s="1">
        <v>217882</v>
      </c>
      <c r="D953" s="1" t="s">
        <v>2522</v>
      </c>
      <c r="E953" s="1" t="s">
        <v>2523</v>
      </c>
      <c r="F953" s="1" t="s">
        <v>2524</v>
      </c>
      <c r="G953" s="1" t="s">
        <v>2518</v>
      </c>
      <c r="H953" s="1">
        <v>29634</v>
      </c>
      <c r="I953" s="1" t="s">
        <v>70</v>
      </c>
      <c r="J953" s="1" t="s">
        <v>564</v>
      </c>
      <c r="K953" s="8" t="s">
        <v>2525</v>
      </c>
      <c r="L953" s="1">
        <v>-82.835114000000004</v>
      </c>
      <c r="M953" s="1">
        <v>34.679380999999999</v>
      </c>
      <c r="N953" s="1">
        <v>-82.835114000000004</v>
      </c>
      <c r="O953" s="1">
        <v>34.679380999999999</v>
      </c>
      <c r="P953" s="1">
        <v>15116</v>
      </c>
      <c r="Q953" s="1">
        <v>29574</v>
      </c>
      <c r="R953" s="1">
        <v>50516</v>
      </c>
      <c r="S953" s="1">
        <v>29574</v>
      </c>
      <c r="T953" s="1">
        <v>50516</v>
      </c>
      <c r="U953" s="1">
        <v>21608</v>
      </c>
      <c r="V953" s="1">
        <v>42550</v>
      </c>
      <c r="W953" s="1">
        <v>2</v>
      </c>
      <c r="X953" s="1">
        <v>2</v>
      </c>
      <c r="Y953" s="1">
        <v>5</v>
      </c>
      <c r="Z953" s="1">
        <v>1</v>
      </c>
      <c r="AA953" s="1">
        <v>1</v>
      </c>
      <c r="AB953" s="1">
        <v>51</v>
      </c>
      <c r="AC953" s="1">
        <v>18599</v>
      </c>
      <c r="AD953" s="1" t="s">
        <v>73</v>
      </c>
      <c r="AE953" s="1" t="b">
        <v>1</v>
      </c>
      <c r="AF953" s="1" t="s">
        <v>2526</v>
      </c>
      <c r="AG953" s="1" t="s">
        <v>2527</v>
      </c>
      <c r="AH953" s="1" t="s">
        <v>159</v>
      </c>
      <c r="AI953" s="1" t="s">
        <v>292</v>
      </c>
      <c r="AJ953" s="1" t="s">
        <v>78</v>
      </c>
      <c r="AK953" s="1" t="s">
        <v>79</v>
      </c>
      <c r="AL953" s="1" t="s">
        <v>36</v>
      </c>
      <c r="AM953" s="1" t="s">
        <v>80</v>
      </c>
      <c r="AN953" s="1" t="b">
        <v>0</v>
      </c>
      <c r="AO953" s="10" t="s">
        <v>2528</v>
      </c>
      <c r="AP953" s="1">
        <v>0</v>
      </c>
      <c r="AQ953" s="1">
        <v>0</v>
      </c>
      <c r="AR953" s="1">
        <v>0</v>
      </c>
      <c r="AS953" s="1">
        <v>0</v>
      </c>
      <c r="AT953" s="1">
        <v>0</v>
      </c>
      <c r="AU953" s="1">
        <v>0</v>
      </c>
      <c r="AV953" s="1">
        <v>0</v>
      </c>
      <c r="AW953" s="1">
        <v>0</v>
      </c>
      <c r="AX953" s="1">
        <v>0</v>
      </c>
      <c r="AY953" s="1">
        <v>0</v>
      </c>
      <c r="AZ953" s="1">
        <v>0</v>
      </c>
      <c r="BA953" s="1">
        <v>0</v>
      </c>
      <c r="BB953" s="1">
        <v>0</v>
      </c>
      <c r="BC953" s="1">
        <v>0</v>
      </c>
      <c r="BD953" s="1">
        <v>0</v>
      </c>
      <c r="BE953" s="1">
        <v>0</v>
      </c>
      <c r="BF953" s="1">
        <v>0</v>
      </c>
      <c r="BG953" s="1">
        <v>0</v>
      </c>
      <c r="BH953" s="1" t="b">
        <v>1</v>
      </c>
      <c r="BI953" s="1" t="b">
        <v>1</v>
      </c>
      <c r="BJ953" s="1">
        <v>12</v>
      </c>
      <c r="BK953" s="1" t="s">
        <v>78</v>
      </c>
      <c r="BL953" s="1">
        <v>363</v>
      </c>
      <c r="BM953" s="1">
        <v>363</v>
      </c>
      <c r="BN953" s="1">
        <v>0</v>
      </c>
      <c r="BO953" s="1" t="b">
        <v>0</v>
      </c>
    </row>
    <row r="954" spans="1:67" ht="15.75" customHeight="1">
      <c r="A954" s="1">
        <v>952</v>
      </c>
      <c r="B954" s="1">
        <v>139</v>
      </c>
      <c r="C954" s="1">
        <v>217882</v>
      </c>
      <c r="D954" s="1" t="s">
        <v>2522</v>
      </c>
      <c r="E954" s="1" t="s">
        <v>2523</v>
      </c>
      <c r="F954" s="1" t="s">
        <v>2524</v>
      </c>
      <c r="G954" s="1" t="s">
        <v>2518</v>
      </c>
      <c r="H954" s="1">
        <v>29634</v>
      </c>
      <c r="I954" s="1" t="s">
        <v>70</v>
      </c>
      <c r="J954" s="1" t="s">
        <v>564</v>
      </c>
      <c r="K954" s="8" t="s">
        <v>2525</v>
      </c>
      <c r="L954" s="1">
        <v>-82.835114000000004</v>
      </c>
      <c r="M954" s="1">
        <v>34.679380999999999</v>
      </c>
      <c r="N954" s="1">
        <v>-82.835114000000004</v>
      </c>
      <c r="O954" s="1">
        <v>34.679380999999999</v>
      </c>
      <c r="P954" s="1">
        <v>15116</v>
      </c>
      <c r="Q954" s="1">
        <v>29574</v>
      </c>
      <c r="R954" s="1">
        <v>50516</v>
      </c>
      <c r="S954" s="1">
        <v>29574</v>
      </c>
      <c r="T954" s="1">
        <v>50516</v>
      </c>
      <c r="U954" s="1">
        <v>21608</v>
      </c>
      <c r="V954" s="1">
        <v>42550</v>
      </c>
      <c r="W954" s="1">
        <v>2</v>
      </c>
      <c r="X954" s="1">
        <v>2</v>
      </c>
      <c r="Y954" s="1">
        <v>5</v>
      </c>
      <c r="Z954" s="1">
        <v>1</v>
      </c>
      <c r="AA954" s="1">
        <v>1</v>
      </c>
      <c r="AB954" s="1">
        <v>51</v>
      </c>
      <c r="AC954" s="1">
        <v>18599</v>
      </c>
      <c r="AD954" s="1" t="s">
        <v>73</v>
      </c>
      <c r="AE954" s="1" t="b">
        <v>1</v>
      </c>
      <c r="AF954" s="1" t="s">
        <v>2526</v>
      </c>
      <c r="AG954" s="1" t="s">
        <v>2527</v>
      </c>
      <c r="AH954" s="1" t="s">
        <v>159</v>
      </c>
      <c r="AI954" s="1" t="s">
        <v>218</v>
      </c>
      <c r="AJ954" s="1" t="s">
        <v>219</v>
      </c>
      <c r="AK954" s="1" t="s">
        <v>79</v>
      </c>
      <c r="AL954" s="1" t="s">
        <v>36</v>
      </c>
      <c r="AM954" s="1" t="s">
        <v>528</v>
      </c>
      <c r="AN954" s="1" t="b">
        <v>0</v>
      </c>
      <c r="AO954" s="10" t="s">
        <v>2529</v>
      </c>
      <c r="AP954" s="1">
        <v>0</v>
      </c>
      <c r="AQ954" s="1">
        <v>0</v>
      </c>
      <c r="AR954" s="1">
        <v>0</v>
      </c>
      <c r="AS954" s="1">
        <v>0</v>
      </c>
      <c r="AT954" s="1">
        <v>0</v>
      </c>
      <c r="AU954" s="1">
        <v>0</v>
      </c>
      <c r="AV954" s="1">
        <v>0</v>
      </c>
      <c r="AW954" s="1">
        <v>0</v>
      </c>
      <c r="AX954" s="1">
        <v>0</v>
      </c>
      <c r="AY954" s="1">
        <v>0</v>
      </c>
      <c r="AZ954" s="1">
        <v>0</v>
      </c>
      <c r="BA954" s="1">
        <v>0</v>
      </c>
      <c r="BB954" s="1">
        <v>0</v>
      </c>
      <c r="BC954" s="1">
        <v>0</v>
      </c>
      <c r="BD954" s="1">
        <v>0</v>
      </c>
      <c r="BE954" s="1">
        <v>0</v>
      </c>
      <c r="BF954" s="1">
        <v>0</v>
      </c>
      <c r="BG954" s="1">
        <v>0</v>
      </c>
      <c r="BH954" s="1" t="b">
        <v>1</v>
      </c>
      <c r="BI954" s="1" t="b">
        <v>1</v>
      </c>
      <c r="BJ954" s="1">
        <v>12</v>
      </c>
      <c r="BK954" s="1" t="s">
        <v>117</v>
      </c>
      <c r="BL954" s="1">
        <v>363</v>
      </c>
      <c r="BM954" s="1">
        <v>363</v>
      </c>
      <c r="BN954" s="1">
        <v>0</v>
      </c>
      <c r="BO954" s="1" t="b">
        <v>0</v>
      </c>
    </row>
    <row r="955" spans="1:67" ht="15.75" customHeight="1">
      <c r="A955" s="1">
        <v>953</v>
      </c>
      <c r="B955" s="1">
        <v>140</v>
      </c>
      <c r="C955" s="1">
        <v>217882</v>
      </c>
      <c r="D955" s="1" t="s">
        <v>2522</v>
      </c>
      <c r="E955" s="1" t="s">
        <v>2523</v>
      </c>
      <c r="F955" s="1" t="s">
        <v>2524</v>
      </c>
      <c r="G955" s="1" t="s">
        <v>2518</v>
      </c>
      <c r="H955" s="1">
        <v>29634</v>
      </c>
      <c r="I955" s="1" t="s">
        <v>70</v>
      </c>
      <c r="J955" s="1" t="s">
        <v>564</v>
      </c>
      <c r="K955" s="8" t="s">
        <v>2525</v>
      </c>
      <c r="L955" s="1">
        <v>-82.835114000000004</v>
      </c>
      <c r="M955" s="1">
        <v>34.679380999999999</v>
      </c>
      <c r="N955" s="1">
        <v>-82.835114000000004</v>
      </c>
      <c r="O955" s="1">
        <v>34.679380999999999</v>
      </c>
      <c r="P955" s="1">
        <v>15116</v>
      </c>
      <c r="Q955" s="1">
        <v>29574</v>
      </c>
      <c r="R955" s="1">
        <v>50516</v>
      </c>
      <c r="S955" s="1">
        <v>29574</v>
      </c>
      <c r="T955" s="1">
        <v>50516</v>
      </c>
      <c r="U955" s="1">
        <v>21608</v>
      </c>
      <c r="V955" s="1">
        <v>42550</v>
      </c>
      <c r="W955" s="1">
        <v>2</v>
      </c>
      <c r="X955" s="1">
        <v>2</v>
      </c>
      <c r="Y955" s="1">
        <v>5</v>
      </c>
      <c r="Z955" s="1">
        <v>1</v>
      </c>
      <c r="AA955" s="1">
        <v>1</v>
      </c>
      <c r="AB955" s="1">
        <v>51</v>
      </c>
      <c r="AC955" s="1">
        <v>18599</v>
      </c>
      <c r="AD955" s="1" t="s">
        <v>73</v>
      </c>
      <c r="AE955" s="1" t="b">
        <v>1</v>
      </c>
      <c r="AF955" s="1" t="s">
        <v>2526</v>
      </c>
      <c r="AG955" s="1" t="s">
        <v>224</v>
      </c>
      <c r="AH955" s="1" t="s">
        <v>159</v>
      </c>
      <c r="AI955" s="1" t="s">
        <v>527</v>
      </c>
      <c r="AJ955" s="1" t="s">
        <v>224</v>
      </c>
      <c r="AK955" s="1" t="s">
        <v>79</v>
      </c>
      <c r="AL955" s="1" t="s">
        <v>36</v>
      </c>
      <c r="AM955" s="1" t="s">
        <v>528</v>
      </c>
      <c r="AN955" s="1" t="b">
        <v>0</v>
      </c>
      <c r="AO955" s="10" t="s">
        <v>2530</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0</v>
      </c>
      <c r="BH955" s="1" t="b">
        <v>1</v>
      </c>
      <c r="BI955" s="1" t="b">
        <v>1</v>
      </c>
      <c r="BJ955" s="1">
        <v>12</v>
      </c>
      <c r="BK955" s="1" t="s">
        <v>117</v>
      </c>
      <c r="BL955" s="1">
        <v>363</v>
      </c>
      <c r="BM955" s="1">
        <v>363</v>
      </c>
      <c r="BN955" s="1">
        <v>0</v>
      </c>
      <c r="BO955" s="1" t="b">
        <v>0</v>
      </c>
    </row>
    <row r="956" spans="1:67" ht="15.75" customHeight="1">
      <c r="A956" s="1">
        <v>954</v>
      </c>
      <c r="B956" s="1">
        <v>141</v>
      </c>
      <c r="C956" s="1">
        <v>217882</v>
      </c>
      <c r="D956" s="1" t="s">
        <v>2522</v>
      </c>
      <c r="E956" s="1" t="s">
        <v>2523</v>
      </c>
      <c r="F956" s="1" t="s">
        <v>2524</v>
      </c>
      <c r="G956" s="1" t="s">
        <v>2518</v>
      </c>
      <c r="H956" s="1">
        <v>29634</v>
      </c>
      <c r="I956" s="1" t="s">
        <v>70</v>
      </c>
      <c r="J956" s="1" t="s">
        <v>564</v>
      </c>
      <c r="K956" s="8" t="s">
        <v>2525</v>
      </c>
      <c r="L956" s="1">
        <v>-82.835114000000004</v>
      </c>
      <c r="M956" s="1">
        <v>34.679380999999999</v>
      </c>
      <c r="N956" s="1">
        <v>-82.835114000000004</v>
      </c>
      <c r="O956" s="1">
        <v>34.679380999999999</v>
      </c>
      <c r="P956" s="1">
        <v>15116</v>
      </c>
      <c r="Q956" s="1">
        <v>29574</v>
      </c>
      <c r="R956" s="1">
        <v>50516</v>
      </c>
      <c r="S956" s="1">
        <v>29574</v>
      </c>
      <c r="T956" s="1">
        <v>50516</v>
      </c>
      <c r="U956" s="1">
        <v>21608</v>
      </c>
      <c r="V956" s="1">
        <v>42550</v>
      </c>
      <c r="W956" s="1">
        <v>2</v>
      </c>
      <c r="X956" s="1">
        <v>2</v>
      </c>
      <c r="Y956" s="1">
        <v>5</v>
      </c>
      <c r="Z956" s="1">
        <v>1</v>
      </c>
      <c r="AA956" s="1">
        <v>1</v>
      </c>
      <c r="AB956" s="1">
        <v>51</v>
      </c>
      <c r="AC956" s="1">
        <v>18599</v>
      </c>
      <c r="AD956" s="1" t="s">
        <v>73</v>
      </c>
      <c r="AE956" s="1" t="b">
        <v>1</v>
      </c>
      <c r="AF956" s="1" t="s">
        <v>2526</v>
      </c>
      <c r="AG956" s="1" t="s">
        <v>89</v>
      </c>
      <c r="AH956" s="1" t="s">
        <v>159</v>
      </c>
      <c r="AI956" s="1" t="s">
        <v>2531</v>
      </c>
      <c r="AJ956" s="1" t="s">
        <v>114</v>
      </c>
      <c r="AK956" s="1" t="s">
        <v>79</v>
      </c>
      <c r="AL956" s="1" t="s">
        <v>206</v>
      </c>
      <c r="AM956" s="1" t="s">
        <v>100</v>
      </c>
      <c r="AN956" s="1" t="b">
        <v>0</v>
      </c>
      <c r="AO956" s="10" t="s">
        <v>2532</v>
      </c>
      <c r="AP956" s="1">
        <v>0</v>
      </c>
      <c r="AQ956" s="1">
        <v>0</v>
      </c>
      <c r="AR956" s="1">
        <v>2</v>
      </c>
      <c r="AS956" s="1">
        <v>0</v>
      </c>
      <c r="AT956" s="1">
        <v>0</v>
      </c>
      <c r="AU956" s="1">
        <v>0</v>
      </c>
      <c r="AV956" s="1">
        <v>0</v>
      </c>
      <c r="AW956" s="1">
        <v>0</v>
      </c>
      <c r="AX956" s="1">
        <v>0</v>
      </c>
      <c r="AY956" s="1">
        <v>1</v>
      </c>
      <c r="AZ956" s="1">
        <v>0</v>
      </c>
      <c r="BA956" s="1">
        <v>0</v>
      </c>
      <c r="BB956" s="1">
        <v>0</v>
      </c>
      <c r="BC956" s="1">
        <v>0</v>
      </c>
      <c r="BD956" s="1">
        <v>1</v>
      </c>
      <c r="BE956" s="1">
        <v>0</v>
      </c>
      <c r="BF956" s="1">
        <v>0</v>
      </c>
      <c r="BG956" s="1">
        <v>0</v>
      </c>
      <c r="BH956" s="1" t="b">
        <v>0</v>
      </c>
      <c r="BI956" s="1" t="b">
        <v>1</v>
      </c>
      <c r="BJ956" s="1">
        <v>12</v>
      </c>
      <c r="BK956" s="1" t="s">
        <v>117</v>
      </c>
      <c r="BL956" s="1">
        <v>363</v>
      </c>
      <c r="BM956" s="1">
        <v>363</v>
      </c>
      <c r="BN956" s="1">
        <v>2</v>
      </c>
      <c r="BO956" s="1" t="b">
        <v>1</v>
      </c>
    </row>
    <row r="957" spans="1:67" ht="15.75" customHeight="1">
      <c r="A957" s="1">
        <v>955</v>
      </c>
      <c r="B957" s="1">
        <v>142</v>
      </c>
      <c r="C957" s="1">
        <v>217882</v>
      </c>
      <c r="D957" s="1" t="s">
        <v>2522</v>
      </c>
      <c r="E957" s="1" t="s">
        <v>2523</v>
      </c>
      <c r="F957" s="1" t="s">
        <v>2524</v>
      </c>
      <c r="G957" s="1" t="s">
        <v>2518</v>
      </c>
      <c r="H957" s="1">
        <v>29634</v>
      </c>
      <c r="I957" s="1" t="s">
        <v>70</v>
      </c>
      <c r="J957" s="1" t="s">
        <v>564</v>
      </c>
      <c r="K957" s="8" t="s">
        <v>2525</v>
      </c>
      <c r="L957" s="1">
        <v>-82.835114000000004</v>
      </c>
      <c r="M957" s="1">
        <v>34.679380999999999</v>
      </c>
      <c r="N957" s="1">
        <v>-82.835114000000004</v>
      </c>
      <c r="O957" s="1">
        <v>34.679380999999999</v>
      </c>
      <c r="P957" s="1">
        <v>15116</v>
      </c>
      <c r="Q957" s="1">
        <v>29574</v>
      </c>
      <c r="R957" s="1">
        <v>50516</v>
      </c>
      <c r="S957" s="1">
        <v>29574</v>
      </c>
      <c r="T957" s="1">
        <v>50516</v>
      </c>
      <c r="U957" s="1">
        <v>21608</v>
      </c>
      <c r="V957" s="1">
        <v>42550</v>
      </c>
      <c r="W957" s="1">
        <v>2</v>
      </c>
      <c r="X957" s="1">
        <v>2</v>
      </c>
      <c r="Y957" s="1">
        <v>5</v>
      </c>
      <c r="Z957" s="1">
        <v>1</v>
      </c>
      <c r="AA957" s="1">
        <v>1</v>
      </c>
      <c r="AB957" s="1">
        <v>51</v>
      </c>
      <c r="AC957" s="1">
        <v>18599</v>
      </c>
      <c r="AD957" s="1" t="s">
        <v>73</v>
      </c>
      <c r="AE957" s="1" t="b">
        <v>1</v>
      </c>
      <c r="AF957" s="1" t="s">
        <v>2526</v>
      </c>
      <c r="AG957" s="1" t="s">
        <v>94</v>
      </c>
      <c r="AH957" s="1" t="s">
        <v>159</v>
      </c>
      <c r="AI957" s="1" t="s">
        <v>95</v>
      </c>
      <c r="AJ957" s="1" t="s">
        <v>94</v>
      </c>
      <c r="AK957" s="1" t="s">
        <v>79</v>
      </c>
      <c r="AL957" s="1" t="s">
        <v>36</v>
      </c>
      <c r="AM957" s="1" t="s">
        <v>96</v>
      </c>
      <c r="AN957" s="1" t="b">
        <v>0</v>
      </c>
      <c r="AO957" s="10" t="s">
        <v>2533</v>
      </c>
      <c r="AP957" s="1">
        <v>0</v>
      </c>
      <c r="AQ957" s="1">
        <v>0</v>
      </c>
      <c r="AR957" s="1">
        <v>0</v>
      </c>
      <c r="AS957" s="1">
        <v>0</v>
      </c>
      <c r="AT957" s="1">
        <v>0</v>
      </c>
      <c r="AU957" s="1">
        <v>0</v>
      </c>
      <c r="AV957" s="1">
        <v>0</v>
      </c>
      <c r="AW957" s="1">
        <v>0</v>
      </c>
      <c r="AX957" s="1">
        <v>0</v>
      </c>
      <c r="AY957" s="1">
        <v>0</v>
      </c>
      <c r="AZ957" s="1">
        <v>0</v>
      </c>
      <c r="BA957" s="1">
        <v>0</v>
      </c>
      <c r="BB957" s="1">
        <v>0</v>
      </c>
      <c r="BC957" s="1">
        <v>0</v>
      </c>
      <c r="BD957" s="1">
        <v>0</v>
      </c>
      <c r="BE957" s="1">
        <v>0</v>
      </c>
      <c r="BF957" s="1">
        <v>0</v>
      </c>
      <c r="BG957" s="1">
        <v>0</v>
      </c>
      <c r="BH957" s="1" t="b">
        <v>1</v>
      </c>
      <c r="BI957" s="1" t="b">
        <v>1</v>
      </c>
      <c r="BJ957" s="1">
        <v>12</v>
      </c>
      <c r="BK957" s="1" t="s">
        <v>94</v>
      </c>
      <c r="BL957" s="1">
        <v>363</v>
      </c>
      <c r="BM957" s="1">
        <v>363</v>
      </c>
      <c r="BN957" s="1">
        <v>0</v>
      </c>
      <c r="BO957" s="1" t="b">
        <v>0</v>
      </c>
    </row>
    <row r="958" spans="1:67" ht="15.75" customHeight="1">
      <c r="A958" s="1">
        <v>956</v>
      </c>
      <c r="B958" s="1">
        <v>143</v>
      </c>
      <c r="C958" s="1">
        <v>217882</v>
      </c>
      <c r="D958" s="1" t="s">
        <v>2522</v>
      </c>
      <c r="E958" s="1" t="s">
        <v>2523</v>
      </c>
      <c r="F958" s="1" t="s">
        <v>2524</v>
      </c>
      <c r="G958" s="1" t="s">
        <v>2518</v>
      </c>
      <c r="H958" s="1">
        <v>29634</v>
      </c>
      <c r="I958" s="1" t="s">
        <v>70</v>
      </c>
      <c r="J958" s="1" t="s">
        <v>564</v>
      </c>
      <c r="K958" s="8" t="s">
        <v>2525</v>
      </c>
      <c r="L958" s="1">
        <v>-82.835114000000004</v>
      </c>
      <c r="M958" s="1">
        <v>34.679380999999999</v>
      </c>
      <c r="N958" s="1">
        <v>-82.835114000000004</v>
      </c>
      <c r="O958" s="1">
        <v>34.679380999999999</v>
      </c>
      <c r="P958" s="1">
        <v>15116</v>
      </c>
      <c r="Q958" s="1">
        <v>29574</v>
      </c>
      <c r="R958" s="1">
        <v>50516</v>
      </c>
      <c r="S958" s="1">
        <v>29574</v>
      </c>
      <c r="T958" s="1">
        <v>50516</v>
      </c>
      <c r="U958" s="1">
        <v>21608</v>
      </c>
      <c r="V958" s="1">
        <v>42550</v>
      </c>
      <c r="W958" s="1">
        <v>2</v>
      </c>
      <c r="X958" s="1">
        <v>2</v>
      </c>
      <c r="Y958" s="1">
        <v>5</v>
      </c>
      <c r="Z958" s="1">
        <v>1</v>
      </c>
      <c r="AA958" s="1">
        <v>1</v>
      </c>
      <c r="AB958" s="1">
        <v>51</v>
      </c>
      <c r="AC958" s="1">
        <v>18599</v>
      </c>
      <c r="AD958" s="1" t="s">
        <v>73</v>
      </c>
      <c r="AE958" s="1" t="b">
        <v>1</v>
      </c>
      <c r="AF958" s="1" t="s">
        <v>2526</v>
      </c>
      <c r="AG958" s="1" t="s">
        <v>89</v>
      </c>
      <c r="AH958" s="1" t="s">
        <v>159</v>
      </c>
      <c r="AI958" s="1" t="s">
        <v>172</v>
      </c>
      <c r="AJ958" s="1" t="s">
        <v>89</v>
      </c>
      <c r="AK958" s="1" t="s">
        <v>79</v>
      </c>
      <c r="AL958" s="1" t="s">
        <v>36</v>
      </c>
      <c r="AM958" s="1" t="s">
        <v>92</v>
      </c>
      <c r="AN958" s="1" t="b">
        <v>1</v>
      </c>
      <c r="AO958" s="10" t="s">
        <v>2534</v>
      </c>
      <c r="AP958" s="1">
        <v>0</v>
      </c>
      <c r="AQ958" s="1">
        <v>0</v>
      </c>
      <c r="AR958" s="1">
        <v>1</v>
      </c>
      <c r="AS958" s="1">
        <v>0</v>
      </c>
      <c r="AT958" s="1">
        <v>0</v>
      </c>
      <c r="AU958" s="1">
        <v>0</v>
      </c>
      <c r="AV958" s="1">
        <v>0</v>
      </c>
      <c r="AW958" s="1">
        <v>0</v>
      </c>
      <c r="AX958" s="1">
        <v>0</v>
      </c>
      <c r="AY958" s="1">
        <v>0</v>
      </c>
      <c r="AZ958" s="1">
        <v>0</v>
      </c>
      <c r="BA958" s="1">
        <v>0</v>
      </c>
      <c r="BB958" s="1">
        <v>0</v>
      </c>
      <c r="BC958" s="1">
        <v>0</v>
      </c>
      <c r="BD958" s="1">
        <v>1</v>
      </c>
      <c r="BE958" s="1">
        <v>0</v>
      </c>
      <c r="BF958" s="1">
        <v>0</v>
      </c>
      <c r="BG958" s="1">
        <v>0</v>
      </c>
      <c r="BH958" s="1" t="b">
        <v>1</v>
      </c>
      <c r="BI958" s="1" t="b">
        <v>1</v>
      </c>
      <c r="BJ958" s="1">
        <v>12</v>
      </c>
      <c r="BK958" s="1" t="s">
        <v>89</v>
      </c>
      <c r="BL958" s="1">
        <v>363</v>
      </c>
      <c r="BM958" s="1">
        <v>363</v>
      </c>
      <c r="BN958" s="1">
        <v>1</v>
      </c>
      <c r="BO958" s="1" t="b">
        <v>1</v>
      </c>
    </row>
    <row r="959" spans="1:67" ht="15.75" customHeight="1">
      <c r="A959" s="1">
        <v>957</v>
      </c>
      <c r="B959" s="1">
        <v>144</v>
      </c>
      <c r="C959" s="1">
        <v>217882</v>
      </c>
      <c r="D959" s="1" t="s">
        <v>2522</v>
      </c>
      <c r="E959" s="1" t="s">
        <v>2523</v>
      </c>
      <c r="F959" s="1" t="s">
        <v>2524</v>
      </c>
      <c r="G959" s="1" t="s">
        <v>2518</v>
      </c>
      <c r="H959" s="1">
        <v>29634</v>
      </c>
      <c r="I959" s="1" t="s">
        <v>70</v>
      </c>
      <c r="J959" s="1" t="s">
        <v>564</v>
      </c>
      <c r="K959" s="8" t="s">
        <v>2525</v>
      </c>
      <c r="L959" s="1">
        <v>-82.835114000000004</v>
      </c>
      <c r="M959" s="1">
        <v>34.679380999999999</v>
      </c>
      <c r="N959" s="1">
        <v>-82.835114000000004</v>
      </c>
      <c r="O959" s="1">
        <v>34.679380999999999</v>
      </c>
      <c r="P959" s="1">
        <v>15116</v>
      </c>
      <c r="Q959" s="1">
        <v>29574</v>
      </c>
      <c r="R959" s="1">
        <v>50516</v>
      </c>
      <c r="S959" s="1">
        <v>29574</v>
      </c>
      <c r="T959" s="1">
        <v>50516</v>
      </c>
      <c r="U959" s="1">
        <v>21608</v>
      </c>
      <c r="V959" s="1">
        <v>42550</v>
      </c>
      <c r="W959" s="1">
        <v>2</v>
      </c>
      <c r="X959" s="1">
        <v>2</v>
      </c>
      <c r="Y959" s="1">
        <v>5</v>
      </c>
      <c r="Z959" s="1">
        <v>1</v>
      </c>
      <c r="AA959" s="1">
        <v>1</v>
      </c>
      <c r="AB959" s="1">
        <v>51</v>
      </c>
      <c r="AC959" s="1">
        <v>18599</v>
      </c>
      <c r="AD959" s="1" t="s">
        <v>73</v>
      </c>
      <c r="AE959" s="1" t="b">
        <v>1</v>
      </c>
      <c r="AF959" s="1" t="s">
        <v>2526</v>
      </c>
      <c r="AG959" s="1" t="s">
        <v>89</v>
      </c>
      <c r="AH959" s="1" t="s">
        <v>159</v>
      </c>
      <c r="AI959" s="1" t="s">
        <v>236</v>
      </c>
      <c r="AJ959" s="1" t="s">
        <v>89</v>
      </c>
      <c r="AK959" s="1" t="s">
        <v>79</v>
      </c>
      <c r="AL959" s="1" t="s">
        <v>206</v>
      </c>
      <c r="AM959" s="1" t="s">
        <v>100</v>
      </c>
      <c r="AN959" s="1" t="b">
        <v>0</v>
      </c>
      <c r="AO959" s="10" t="s">
        <v>2535</v>
      </c>
      <c r="AP959" s="1">
        <v>0</v>
      </c>
      <c r="AQ959" s="1">
        <v>0</v>
      </c>
      <c r="AR959" s="1">
        <v>1</v>
      </c>
      <c r="AS959" s="1">
        <v>0</v>
      </c>
      <c r="AT959" s="1">
        <v>0</v>
      </c>
      <c r="AU959" s="1">
        <v>0</v>
      </c>
      <c r="AV959" s="1">
        <v>0</v>
      </c>
      <c r="AW959" s="1">
        <v>0</v>
      </c>
      <c r="AX959" s="1">
        <v>0</v>
      </c>
      <c r="AY959" s="1">
        <v>0</v>
      </c>
      <c r="AZ959" s="1">
        <v>0</v>
      </c>
      <c r="BA959" s="1">
        <v>0</v>
      </c>
      <c r="BB959" s="1">
        <v>0</v>
      </c>
      <c r="BC959" s="1">
        <v>0</v>
      </c>
      <c r="BD959" s="1">
        <v>1</v>
      </c>
      <c r="BE959" s="1">
        <v>0</v>
      </c>
      <c r="BF959" s="1">
        <v>0</v>
      </c>
      <c r="BG959" s="1">
        <v>0</v>
      </c>
      <c r="BH959" s="1" t="b">
        <v>0</v>
      </c>
      <c r="BI959" s="1" t="b">
        <v>1</v>
      </c>
      <c r="BJ959" s="1">
        <v>12</v>
      </c>
      <c r="BK959" s="1" t="s">
        <v>89</v>
      </c>
      <c r="BL959" s="1">
        <v>363</v>
      </c>
      <c r="BM959" s="1">
        <v>363</v>
      </c>
      <c r="BN959" s="1">
        <v>1</v>
      </c>
      <c r="BO959" s="1" t="b">
        <v>1</v>
      </c>
    </row>
    <row r="960" spans="1:67" ht="15.75" customHeight="1">
      <c r="A960" s="1">
        <v>958</v>
      </c>
      <c r="B960" s="1">
        <v>145</v>
      </c>
      <c r="C960" s="1">
        <v>217882</v>
      </c>
      <c r="D960" s="1" t="s">
        <v>2522</v>
      </c>
      <c r="E960" s="1" t="s">
        <v>2523</v>
      </c>
      <c r="F960" s="1" t="s">
        <v>2524</v>
      </c>
      <c r="G960" s="1" t="s">
        <v>2518</v>
      </c>
      <c r="H960" s="1">
        <v>29634</v>
      </c>
      <c r="I960" s="1" t="s">
        <v>70</v>
      </c>
      <c r="J960" s="1" t="s">
        <v>564</v>
      </c>
      <c r="K960" s="8" t="s">
        <v>2525</v>
      </c>
      <c r="L960" s="1">
        <v>-82.835114000000004</v>
      </c>
      <c r="M960" s="1">
        <v>34.679380999999999</v>
      </c>
      <c r="N960" s="1">
        <v>-82.835114000000004</v>
      </c>
      <c r="O960" s="1">
        <v>34.679380999999999</v>
      </c>
      <c r="P960" s="1">
        <v>15116</v>
      </c>
      <c r="Q960" s="1">
        <v>29574</v>
      </c>
      <c r="R960" s="1">
        <v>50516</v>
      </c>
      <c r="S960" s="1">
        <v>29574</v>
      </c>
      <c r="T960" s="1">
        <v>50516</v>
      </c>
      <c r="U960" s="1">
        <v>21608</v>
      </c>
      <c r="V960" s="1">
        <v>42550</v>
      </c>
      <c r="W960" s="1">
        <v>2</v>
      </c>
      <c r="X960" s="1">
        <v>2</v>
      </c>
      <c r="Y960" s="1">
        <v>5</v>
      </c>
      <c r="Z960" s="1">
        <v>1</v>
      </c>
      <c r="AA960" s="1">
        <v>1</v>
      </c>
      <c r="AB960" s="1">
        <v>51</v>
      </c>
      <c r="AC960" s="1">
        <v>18599</v>
      </c>
      <c r="AD960" s="1" t="s">
        <v>73</v>
      </c>
      <c r="AE960" s="1" t="b">
        <v>1</v>
      </c>
      <c r="AF960" s="1" t="s">
        <v>2526</v>
      </c>
      <c r="AG960" s="1" t="s">
        <v>89</v>
      </c>
      <c r="AH960" s="1" t="s">
        <v>159</v>
      </c>
      <c r="AI960" s="1" t="s">
        <v>2536</v>
      </c>
      <c r="AJ960" s="1" t="s">
        <v>89</v>
      </c>
      <c r="AK960" s="1" t="s">
        <v>79</v>
      </c>
      <c r="AL960" s="1" t="s">
        <v>36</v>
      </c>
      <c r="AM960" s="1" t="s">
        <v>92</v>
      </c>
      <c r="AN960" s="1" t="b">
        <v>0</v>
      </c>
      <c r="AO960" s="10" t="s">
        <v>2537</v>
      </c>
      <c r="AP960" s="1">
        <v>0</v>
      </c>
      <c r="AQ960" s="1">
        <v>0</v>
      </c>
      <c r="AR960" s="1">
        <v>0</v>
      </c>
      <c r="AS960" s="1">
        <v>0</v>
      </c>
      <c r="AT960" s="1">
        <v>0</v>
      </c>
      <c r="AU960" s="1">
        <v>0</v>
      </c>
      <c r="AV960" s="1">
        <v>0</v>
      </c>
      <c r="AW960" s="1">
        <v>0</v>
      </c>
      <c r="AX960" s="1">
        <v>0</v>
      </c>
      <c r="AY960" s="1">
        <v>0</v>
      </c>
      <c r="AZ960" s="1">
        <v>0</v>
      </c>
      <c r="BA960" s="1">
        <v>0</v>
      </c>
      <c r="BB960" s="1">
        <v>0</v>
      </c>
      <c r="BC960" s="1">
        <v>0</v>
      </c>
      <c r="BD960" s="1">
        <v>0</v>
      </c>
      <c r="BE960" s="1">
        <v>0</v>
      </c>
      <c r="BF960" s="1">
        <v>0</v>
      </c>
      <c r="BG960" s="1">
        <v>0</v>
      </c>
      <c r="BH960" s="1" t="b">
        <v>1</v>
      </c>
      <c r="BI960" s="1" t="b">
        <v>1</v>
      </c>
      <c r="BJ960" s="1">
        <v>12</v>
      </c>
      <c r="BK960" s="1" t="s">
        <v>89</v>
      </c>
      <c r="BL960" s="1">
        <v>363</v>
      </c>
      <c r="BM960" s="1">
        <v>363</v>
      </c>
      <c r="BN960" s="1">
        <v>0</v>
      </c>
      <c r="BO960" s="1" t="b">
        <v>0</v>
      </c>
    </row>
    <row r="961" spans="1:67" ht="15.75" customHeight="1">
      <c r="A961" s="1">
        <v>959</v>
      </c>
      <c r="B961" s="1">
        <v>146</v>
      </c>
      <c r="C961" s="1">
        <v>217882</v>
      </c>
      <c r="D961" s="1" t="s">
        <v>2522</v>
      </c>
      <c r="E961" s="1" t="s">
        <v>2523</v>
      </c>
      <c r="F961" s="1" t="s">
        <v>2524</v>
      </c>
      <c r="G961" s="1" t="s">
        <v>2518</v>
      </c>
      <c r="H961" s="1">
        <v>29634</v>
      </c>
      <c r="I961" s="1" t="s">
        <v>70</v>
      </c>
      <c r="J961" s="1" t="s">
        <v>564</v>
      </c>
      <c r="K961" s="8" t="s">
        <v>2525</v>
      </c>
      <c r="L961" s="1">
        <v>-82.835114000000004</v>
      </c>
      <c r="M961" s="1">
        <v>34.679380999999999</v>
      </c>
      <c r="N961" s="1">
        <v>-82.835114000000004</v>
      </c>
      <c r="O961" s="1">
        <v>34.679380999999999</v>
      </c>
      <c r="P961" s="1">
        <v>15116</v>
      </c>
      <c r="Q961" s="1">
        <v>29574</v>
      </c>
      <c r="R961" s="1">
        <v>50516</v>
      </c>
      <c r="S961" s="1">
        <v>29574</v>
      </c>
      <c r="T961" s="1">
        <v>50516</v>
      </c>
      <c r="U961" s="1">
        <v>21608</v>
      </c>
      <c r="V961" s="1">
        <v>42550</v>
      </c>
      <c r="W961" s="1">
        <v>2</v>
      </c>
      <c r="X961" s="1">
        <v>2</v>
      </c>
      <c r="Y961" s="1">
        <v>5</v>
      </c>
      <c r="Z961" s="1">
        <v>1</v>
      </c>
      <c r="AA961" s="1">
        <v>1</v>
      </c>
      <c r="AB961" s="1">
        <v>51</v>
      </c>
      <c r="AC961" s="1">
        <v>18599</v>
      </c>
      <c r="AD961" s="1" t="s">
        <v>73</v>
      </c>
      <c r="AE961" s="1" t="b">
        <v>1</v>
      </c>
      <c r="AF961" s="1" t="s">
        <v>2526</v>
      </c>
      <c r="AG961" s="1" t="s">
        <v>89</v>
      </c>
      <c r="AH961" s="1" t="s">
        <v>159</v>
      </c>
      <c r="AI961" s="1" t="s">
        <v>2538</v>
      </c>
      <c r="AJ961" s="1" t="s">
        <v>89</v>
      </c>
      <c r="AK961" s="1" t="s">
        <v>79</v>
      </c>
      <c r="AL961" s="1" t="s">
        <v>206</v>
      </c>
      <c r="AM961" s="1" t="s">
        <v>100</v>
      </c>
      <c r="AN961" s="1" t="b">
        <v>0</v>
      </c>
      <c r="AO961" s="10" t="s">
        <v>2539</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0</v>
      </c>
      <c r="BH961" s="1" t="b">
        <v>0</v>
      </c>
      <c r="BI961" s="1" t="b">
        <v>1</v>
      </c>
      <c r="BJ961" s="1">
        <v>12</v>
      </c>
      <c r="BK961" s="1" t="s">
        <v>89</v>
      </c>
      <c r="BL961" s="1">
        <v>363</v>
      </c>
      <c r="BM961" s="1">
        <v>363</v>
      </c>
      <c r="BN961" s="1">
        <v>0</v>
      </c>
      <c r="BO961" s="1" t="b">
        <v>0</v>
      </c>
    </row>
    <row r="962" spans="1:67" ht="15.75" customHeight="1">
      <c r="A962" s="1">
        <v>960</v>
      </c>
      <c r="B962" s="1">
        <v>147</v>
      </c>
      <c r="C962" s="1">
        <v>217882</v>
      </c>
      <c r="D962" s="1" t="s">
        <v>2522</v>
      </c>
      <c r="E962" s="1" t="s">
        <v>2523</v>
      </c>
      <c r="F962" s="1" t="s">
        <v>2524</v>
      </c>
      <c r="G962" s="1" t="s">
        <v>2518</v>
      </c>
      <c r="H962" s="1">
        <v>29634</v>
      </c>
      <c r="I962" s="1" t="s">
        <v>70</v>
      </c>
      <c r="J962" s="1" t="s">
        <v>564</v>
      </c>
      <c r="K962" s="8" t="s">
        <v>2525</v>
      </c>
      <c r="L962" s="1">
        <v>-82.835114000000004</v>
      </c>
      <c r="M962" s="1">
        <v>34.679380999999999</v>
      </c>
      <c r="N962" s="1">
        <v>-82.835114000000004</v>
      </c>
      <c r="O962" s="1">
        <v>34.679380999999999</v>
      </c>
      <c r="P962" s="1">
        <v>15116</v>
      </c>
      <c r="Q962" s="1">
        <v>29574</v>
      </c>
      <c r="R962" s="1">
        <v>50516</v>
      </c>
      <c r="S962" s="1">
        <v>29574</v>
      </c>
      <c r="T962" s="1">
        <v>50516</v>
      </c>
      <c r="U962" s="1">
        <v>21608</v>
      </c>
      <c r="V962" s="1">
        <v>42550</v>
      </c>
      <c r="W962" s="1">
        <v>2</v>
      </c>
      <c r="X962" s="1">
        <v>2</v>
      </c>
      <c r="Y962" s="1">
        <v>5</v>
      </c>
      <c r="Z962" s="1">
        <v>1</v>
      </c>
      <c r="AA962" s="1">
        <v>1</v>
      </c>
      <c r="AB962" s="1">
        <v>51</v>
      </c>
      <c r="AC962" s="1">
        <v>18599</v>
      </c>
      <c r="AD962" s="1" t="s">
        <v>73</v>
      </c>
      <c r="AE962" s="1" t="b">
        <v>1</v>
      </c>
      <c r="AF962" s="1" t="s">
        <v>2526</v>
      </c>
      <c r="AG962" s="1" t="s">
        <v>89</v>
      </c>
      <c r="AH962" s="1" t="s">
        <v>159</v>
      </c>
      <c r="AI962" s="1" t="s">
        <v>2540</v>
      </c>
      <c r="AJ962" s="1" t="s">
        <v>320</v>
      </c>
      <c r="AK962" s="1" t="s">
        <v>179</v>
      </c>
      <c r="AL962" s="1" t="s">
        <v>179</v>
      </c>
      <c r="AM962" s="1" t="s">
        <v>100</v>
      </c>
      <c r="AN962" s="1" t="b">
        <v>0</v>
      </c>
      <c r="AO962" s="10" t="s">
        <v>2541</v>
      </c>
      <c r="AP962" s="1">
        <v>0</v>
      </c>
      <c r="AQ962" s="1">
        <v>0</v>
      </c>
      <c r="AR962" s="1">
        <v>0</v>
      </c>
      <c r="AS962" s="1">
        <v>0</v>
      </c>
      <c r="AT962" s="1">
        <v>0</v>
      </c>
      <c r="AU962" s="1">
        <v>0</v>
      </c>
      <c r="AV962" s="1">
        <v>0</v>
      </c>
      <c r="AW962" s="1">
        <v>0</v>
      </c>
      <c r="AX962" s="1">
        <v>0</v>
      </c>
      <c r="AY962" s="1">
        <v>0</v>
      </c>
      <c r="AZ962" s="1">
        <v>0</v>
      </c>
      <c r="BA962" s="1">
        <v>0</v>
      </c>
      <c r="BB962" s="1">
        <v>0</v>
      </c>
      <c r="BC962" s="1">
        <v>0</v>
      </c>
      <c r="BD962" s="1">
        <v>0</v>
      </c>
      <c r="BE962" s="1">
        <v>0</v>
      </c>
      <c r="BF962" s="1">
        <v>0</v>
      </c>
      <c r="BG962" s="1">
        <v>0</v>
      </c>
      <c r="BH962" s="1" t="b">
        <v>0</v>
      </c>
      <c r="BI962" s="1" t="b">
        <v>1</v>
      </c>
      <c r="BJ962" s="1">
        <v>12</v>
      </c>
      <c r="BK962" s="1" t="s">
        <v>117</v>
      </c>
      <c r="BL962" s="1">
        <v>363</v>
      </c>
      <c r="BM962" s="1">
        <v>363</v>
      </c>
      <c r="BN962" s="1">
        <v>0</v>
      </c>
      <c r="BO962" s="1" t="b">
        <v>0</v>
      </c>
    </row>
    <row r="963" spans="1:67" ht="15.75" customHeight="1">
      <c r="A963" s="1">
        <v>961</v>
      </c>
      <c r="B963" s="1">
        <v>148</v>
      </c>
      <c r="C963" s="1">
        <v>217882</v>
      </c>
      <c r="D963" s="1" t="s">
        <v>2522</v>
      </c>
      <c r="E963" s="1" t="s">
        <v>2523</v>
      </c>
      <c r="F963" s="1" t="s">
        <v>2524</v>
      </c>
      <c r="G963" s="1" t="s">
        <v>2518</v>
      </c>
      <c r="H963" s="1">
        <v>29634</v>
      </c>
      <c r="I963" s="1" t="s">
        <v>70</v>
      </c>
      <c r="J963" s="1" t="s">
        <v>564</v>
      </c>
      <c r="K963" s="8" t="s">
        <v>2525</v>
      </c>
      <c r="L963" s="1">
        <v>-82.835114000000004</v>
      </c>
      <c r="M963" s="1">
        <v>34.679380999999999</v>
      </c>
      <c r="N963" s="1">
        <v>-82.835114000000004</v>
      </c>
      <c r="O963" s="1">
        <v>34.679380999999999</v>
      </c>
      <c r="P963" s="1">
        <v>15116</v>
      </c>
      <c r="Q963" s="1">
        <v>29574</v>
      </c>
      <c r="R963" s="1">
        <v>50516</v>
      </c>
      <c r="S963" s="1">
        <v>29574</v>
      </c>
      <c r="T963" s="1">
        <v>50516</v>
      </c>
      <c r="U963" s="1">
        <v>21608</v>
      </c>
      <c r="V963" s="1">
        <v>42550</v>
      </c>
      <c r="W963" s="1">
        <v>2</v>
      </c>
      <c r="X963" s="1">
        <v>2</v>
      </c>
      <c r="Y963" s="1">
        <v>5</v>
      </c>
      <c r="Z963" s="1">
        <v>1</v>
      </c>
      <c r="AA963" s="1">
        <v>1</v>
      </c>
      <c r="AB963" s="1">
        <v>51</v>
      </c>
      <c r="AC963" s="1">
        <v>18599</v>
      </c>
      <c r="AD963" s="1" t="s">
        <v>73</v>
      </c>
      <c r="AE963" s="1" t="b">
        <v>1</v>
      </c>
      <c r="AF963" s="1" t="s">
        <v>2526</v>
      </c>
      <c r="AG963" s="1" t="s">
        <v>89</v>
      </c>
      <c r="AH963" s="1" t="s">
        <v>159</v>
      </c>
      <c r="AI963" s="1" t="s">
        <v>2542</v>
      </c>
      <c r="AJ963" s="1" t="s">
        <v>114</v>
      </c>
      <c r="AK963" s="1" t="s">
        <v>179</v>
      </c>
      <c r="AL963" s="1" t="s">
        <v>179</v>
      </c>
      <c r="AM963" s="1" t="s">
        <v>100</v>
      </c>
      <c r="AN963" s="1" t="b">
        <v>0</v>
      </c>
      <c r="AO963" s="10" t="s">
        <v>2543</v>
      </c>
      <c r="AP963" s="1">
        <v>0</v>
      </c>
      <c r="AQ963" s="1">
        <v>0</v>
      </c>
      <c r="AR963" s="1">
        <v>0</v>
      </c>
      <c r="AS963" s="1">
        <v>0</v>
      </c>
      <c r="AT963" s="1">
        <v>0</v>
      </c>
      <c r="AU963" s="1">
        <v>0</v>
      </c>
      <c r="AV963" s="1">
        <v>0</v>
      </c>
      <c r="AW963" s="1">
        <v>0</v>
      </c>
      <c r="AX963" s="1">
        <v>0</v>
      </c>
      <c r="AY963" s="1">
        <v>0</v>
      </c>
      <c r="AZ963" s="1">
        <v>0</v>
      </c>
      <c r="BA963" s="1">
        <v>0</v>
      </c>
      <c r="BB963" s="1">
        <v>0</v>
      </c>
      <c r="BC963" s="1">
        <v>0</v>
      </c>
      <c r="BD963" s="1">
        <v>0</v>
      </c>
      <c r="BE963" s="1">
        <v>0</v>
      </c>
      <c r="BF963" s="1">
        <v>0</v>
      </c>
      <c r="BG963" s="1">
        <v>0</v>
      </c>
      <c r="BH963" s="1" t="b">
        <v>0</v>
      </c>
      <c r="BI963" s="1" t="b">
        <v>1</v>
      </c>
      <c r="BJ963" s="1">
        <v>12</v>
      </c>
      <c r="BK963" s="1" t="s">
        <v>117</v>
      </c>
      <c r="BL963" s="1">
        <v>363</v>
      </c>
      <c r="BM963" s="1">
        <v>363</v>
      </c>
      <c r="BN963" s="1">
        <v>0</v>
      </c>
      <c r="BO963" s="1" t="b">
        <v>0</v>
      </c>
    </row>
    <row r="964" spans="1:67" ht="15.75" customHeight="1">
      <c r="A964" s="1">
        <v>962</v>
      </c>
      <c r="B964" s="1">
        <v>149</v>
      </c>
      <c r="C964" s="1">
        <v>217882</v>
      </c>
      <c r="D964" s="1" t="s">
        <v>2522</v>
      </c>
      <c r="E964" s="1" t="s">
        <v>2523</v>
      </c>
      <c r="F964" s="1" t="s">
        <v>2524</v>
      </c>
      <c r="G964" s="1" t="s">
        <v>2518</v>
      </c>
      <c r="H964" s="1">
        <v>29634</v>
      </c>
      <c r="I964" s="1" t="s">
        <v>70</v>
      </c>
      <c r="J964" s="1" t="s">
        <v>564</v>
      </c>
      <c r="K964" s="8" t="s">
        <v>2525</v>
      </c>
      <c r="L964" s="1">
        <v>-82.835114000000004</v>
      </c>
      <c r="M964" s="1">
        <v>34.679380999999999</v>
      </c>
      <c r="N964" s="1">
        <v>-82.835114000000004</v>
      </c>
      <c r="O964" s="1">
        <v>34.679380999999999</v>
      </c>
      <c r="P964" s="1">
        <v>15116</v>
      </c>
      <c r="Q964" s="1">
        <v>29574</v>
      </c>
      <c r="R964" s="1">
        <v>50516</v>
      </c>
      <c r="S964" s="1">
        <v>29574</v>
      </c>
      <c r="T964" s="1">
        <v>50516</v>
      </c>
      <c r="U964" s="1">
        <v>21608</v>
      </c>
      <c r="V964" s="1">
        <v>42550</v>
      </c>
      <c r="W964" s="1">
        <v>2</v>
      </c>
      <c r="X964" s="1">
        <v>2</v>
      </c>
      <c r="Y964" s="1">
        <v>5</v>
      </c>
      <c r="Z964" s="1">
        <v>1</v>
      </c>
      <c r="AA964" s="1">
        <v>1</v>
      </c>
      <c r="AB964" s="1">
        <v>51</v>
      </c>
      <c r="AC964" s="1">
        <v>18599</v>
      </c>
      <c r="AD964" s="1" t="s">
        <v>73</v>
      </c>
      <c r="AE964" s="1" t="b">
        <v>1</v>
      </c>
      <c r="AF964" s="1" t="s">
        <v>2526</v>
      </c>
      <c r="AG964" s="1" t="s">
        <v>94</v>
      </c>
      <c r="AH964" s="1" t="s">
        <v>159</v>
      </c>
      <c r="AI964" s="1" t="s">
        <v>146</v>
      </c>
      <c r="AJ964" s="1" t="s">
        <v>94</v>
      </c>
      <c r="AK964" s="1" t="s">
        <v>83</v>
      </c>
      <c r="AL964" s="1" t="s">
        <v>36</v>
      </c>
      <c r="AM964" s="1" t="s">
        <v>96</v>
      </c>
      <c r="AN964" s="1" t="b">
        <v>0</v>
      </c>
      <c r="AO964" s="10" t="s">
        <v>2544</v>
      </c>
      <c r="AP964" s="1">
        <v>0</v>
      </c>
      <c r="AQ964" s="1">
        <v>0</v>
      </c>
      <c r="AR964" s="1">
        <v>0</v>
      </c>
      <c r="AS964" s="1">
        <v>0</v>
      </c>
      <c r="AT964" s="1">
        <v>0</v>
      </c>
      <c r="AU964" s="1">
        <v>0</v>
      </c>
      <c r="AV964" s="1">
        <v>0</v>
      </c>
      <c r="AW964" s="1">
        <v>0</v>
      </c>
      <c r="AX964" s="1">
        <v>0</v>
      </c>
      <c r="AY964" s="1">
        <v>0</v>
      </c>
      <c r="AZ964" s="1">
        <v>0</v>
      </c>
      <c r="BA964" s="1">
        <v>0</v>
      </c>
      <c r="BB964" s="1">
        <v>0</v>
      </c>
      <c r="BC964" s="1">
        <v>0</v>
      </c>
      <c r="BD964" s="1">
        <v>0</v>
      </c>
      <c r="BE964" s="1">
        <v>0</v>
      </c>
      <c r="BF964" s="1">
        <v>0</v>
      </c>
      <c r="BG964" s="1">
        <v>0</v>
      </c>
      <c r="BH964" s="1" t="b">
        <v>1</v>
      </c>
      <c r="BI964" s="1" t="b">
        <v>1</v>
      </c>
      <c r="BJ964" s="1">
        <v>12</v>
      </c>
      <c r="BK964" s="1" t="s">
        <v>94</v>
      </c>
      <c r="BL964" s="1">
        <v>363</v>
      </c>
      <c r="BM964" s="1">
        <v>363</v>
      </c>
      <c r="BN964" s="1">
        <v>0</v>
      </c>
      <c r="BO964" s="1" t="b">
        <v>0</v>
      </c>
    </row>
    <row r="965" spans="1:67" ht="15.75" customHeight="1">
      <c r="A965" s="1">
        <v>963</v>
      </c>
      <c r="B965" s="1">
        <v>153</v>
      </c>
      <c r="C965" s="1">
        <v>217819</v>
      </c>
      <c r="D965" s="1" t="s">
        <v>2545</v>
      </c>
      <c r="E965" s="1" t="s">
        <v>2546</v>
      </c>
      <c r="F965" s="1" t="s">
        <v>2517</v>
      </c>
      <c r="G965" s="1" t="s">
        <v>2518</v>
      </c>
      <c r="H965" s="1" t="s">
        <v>2547</v>
      </c>
      <c r="I965" s="1" t="s">
        <v>70</v>
      </c>
      <c r="J965" s="1" t="s">
        <v>564</v>
      </c>
      <c r="K965" s="8" t="s">
        <v>2548</v>
      </c>
      <c r="L965" s="1">
        <v>-79.937251000000003</v>
      </c>
      <c r="M965" s="1">
        <v>32.783141999999998</v>
      </c>
      <c r="N965" s="1">
        <v>-79.937251000000003</v>
      </c>
      <c r="O965" s="1">
        <v>32.783141999999998</v>
      </c>
      <c r="P965" s="1">
        <v>12422</v>
      </c>
      <c r="Q965" s="1">
        <v>29669</v>
      </c>
      <c r="R965" s="1">
        <v>48057</v>
      </c>
      <c r="S965" s="1">
        <v>28638</v>
      </c>
      <c r="T965" s="1">
        <v>47026</v>
      </c>
      <c r="U965" s="1">
        <v>17750</v>
      </c>
      <c r="V965" s="1">
        <v>36138</v>
      </c>
      <c r="W965" s="1">
        <v>2</v>
      </c>
      <c r="X965" s="1">
        <v>2</v>
      </c>
      <c r="Y965" s="1">
        <v>5</v>
      </c>
      <c r="Z965" s="1">
        <v>1</v>
      </c>
      <c r="AA965" s="1">
        <v>1</v>
      </c>
      <c r="AB965" s="1">
        <v>84</v>
      </c>
      <c r="AC965" s="1">
        <v>10375</v>
      </c>
      <c r="AD965" s="1" t="s">
        <v>123</v>
      </c>
      <c r="AE965" s="1" t="b">
        <v>0</v>
      </c>
      <c r="AF965" s="1" t="s">
        <v>2549</v>
      </c>
      <c r="AG965" s="1" t="s">
        <v>2550</v>
      </c>
      <c r="AH965" s="1" t="s">
        <v>159</v>
      </c>
      <c r="AI965" s="1" t="s">
        <v>2551</v>
      </c>
      <c r="AJ965" s="1" t="s">
        <v>78</v>
      </c>
      <c r="AK965" s="1" t="s">
        <v>79</v>
      </c>
      <c r="AL965" s="1" t="s">
        <v>206</v>
      </c>
      <c r="AM965" s="1" t="s">
        <v>100</v>
      </c>
      <c r="AN965" s="1" t="b">
        <v>0</v>
      </c>
      <c r="AO965" s="10" t="s">
        <v>2552</v>
      </c>
      <c r="AP965" s="1">
        <v>0</v>
      </c>
      <c r="AQ965" s="1">
        <v>0</v>
      </c>
      <c r="AR965" s="1">
        <v>0</v>
      </c>
      <c r="AS965" s="1">
        <v>0</v>
      </c>
      <c r="AT965" s="1">
        <v>0</v>
      </c>
      <c r="AU965" s="1">
        <v>0</v>
      </c>
      <c r="AV965" s="1">
        <v>0</v>
      </c>
      <c r="AW965" s="1">
        <v>0</v>
      </c>
      <c r="AX965" s="1">
        <v>0</v>
      </c>
      <c r="AY965" s="1">
        <v>0</v>
      </c>
      <c r="AZ965" s="1">
        <v>0</v>
      </c>
      <c r="BA965" s="1">
        <v>0</v>
      </c>
      <c r="BB965" s="1">
        <v>0</v>
      </c>
      <c r="BC965" s="1">
        <v>0</v>
      </c>
      <c r="BD965" s="1">
        <v>0</v>
      </c>
      <c r="BE965" s="1">
        <v>0</v>
      </c>
      <c r="BF965" s="1">
        <v>0</v>
      </c>
      <c r="BG965" s="1">
        <v>0</v>
      </c>
      <c r="BH965" s="1" t="b">
        <v>0</v>
      </c>
      <c r="BI965" s="1" t="b">
        <v>0</v>
      </c>
      <c r="BJ965" s="1">
        <v>4</v>
      </c>
      <c r="BK965" s="1" t="s">
        <v>78</v>
      </c>
      <c r="BL965" s="1">
        <v>363</v>
      </c>
      <c r="BM965" s="1">
        <v>363</v>
      </c>
      <c r="BN965" s="1">
        <v>0</v>
      </c>
      <c r="BO965" s="1" t="b">
        <v>0</v>
      </c>
    </row>
    <row r="966" spans="1:67" ht="15.75" customHeight="1">
      <c r="A966" s="1">
        <v>964</v>
      </c>
      <c r="B966" s="1">
        <v>154</v>
      </c>
      <c r="C966" s="1">
        <v>217819</v>
      </c>
      <c r="D966" s="1" t="s">
        <v>2545</v>
      </c>
      <c r="E966" s="1" t="s">
        <v>2546</v>
      </c>
      <c r="F966" s="1" t="s">
        <v>2517</v>
      </c>
      <c r="G966" s="1" t="s">
        <v>2518</v>
      </c>
      <c r="H966" s="1" t="s">
        <v>2547</v>
      </c>
      <c r="I966" s="1" t="s">
        <v>70</v>
      </c>
      <c r="J966" s="1" t="s">
        <v>564</v>
      </c>
      <c r="K966" s="8" t="s">
        <v>2548</v>
      </c>
      <c r="L966" s="1">
        <v>-79.937251000000003</v>
      </c>
      <c r="M966" s="1">
        <v>32.783141999999998</v>
      </c>
      <c r="N966" s="1">
        <v>-79.937251000000003</v>
      </c>
      <c r="O966" s="1">
        <v>32.783141999999998</v>
      </c>
      <c r="P966" s="1">
        <v>12422</v>
      </c>
      <c r="Q966" s="1">
        <v>29669</v>
      </c>
      <c r="R966" s="1">
        <v>48057</v>
      </c>
      <c r="S966" s="1">
        <v>28638</v>
      </c>
      <c r="T966" s="1">
        <v>47026</v>
      </c>
      <c r="U966" s="1">
        <v>17750</v>
      </c>
      <c r="V966" s="1">
        <v>36138</v>
      </c>
      <c r="W966" s="1">
        <v>2</v>
      </c>
      <c r="X966" s="1">
        <v>2</v>
      </c>
      <c r="Y966" s="1">
        <v>5</v>
      </c>
      <c r="Z966" s="1">
        <v>1</v>
      </c>
      <c r="AA966" s="1">
        <v>1</v>
      </c>
      <c r="AB966" s="1">
        <v>84</v>
      </c>
      <c r="AC966" s="1">
        <v>10375</v>
      </c>
      <c r="AD966" s="1" t="s">
        <v>123</v>
      </c>
      <c r="AE966" s="1" t="b">
        <v>0</v>
      </c>
      <c r="AF966" s="1" t="s">
        <v>2549</v>
      </c>
      <c r="AG966" s="1" t="s">
        <v>2553</v>
      </c>
      <c r="AH966" s="1" t="s">
        <v>159</v>
      </c>
      <c r="AI966" s="1" t="s">
        <v>527</v>
      </c>
      <c r="AJ966" s="1" t="s">
        <v>224</v>
      </c>
      <c r="AK966" s="1" t="s">
        <v>79</v>
      </c>
      <c r="AL966" s="1" t="s">
        <v>36</v>
      </c>
      <c r="AM966" s="1" t="s">
        <v>528</v>
      </c>
      <c r="AN966" s="1" t="b">
        <v>0</v>
      </c>
      <c r="AO966" s="10" t="s">
        <v>2552</v>
      </c>
      <c r="AP966" s="1">
        <v>0</v>
      </c>
      <c r="AQ966" s="1">
        <v>0</v>
      </c>
      <c r="AR966" s="1">
        <v>0</v>
      </c>
      <c r="AS966" s="1">
        <v>0</v>
      </c>
      <c r="AT966" s="1">
        <v>0</v>
      </c>
      <c r="AU966" s="1">
        <v>0</v>
      </c>
      <c r="AV966" s="1">
        <v>0</v>
      </c>
      <c r="AW966" s="1">
        <v>0</v>
      </c>
      <c r="AX966" s="1">
        <v>0</v>
      </c>
      <c r="AY966" s="1">
        <v>0</v>
      </c>
      <c r="AZ966" s="1">
        <v>0</v>
      </c>
      <c r="BA966" s="1">
        <v>0</v>
      </c>
      <c r="BB966" s="1">
        <v>0</v>
      </c>
      <c r="BC966" s="1">
        <v>0</v>
      </c>
      <c r="BD966" s="1">
        <v>0</v>
      </c>
      <c r="BE966" s="1">
        <v>0</v>
      </c>
      <c r="BF966" s="1">
        <v>0</v>
      </c>
      <c r="BG966" s="1">
        <v>0</v>
      </c>
      <c r="BH966" s="1" t="b">
        <v>1</v>
      </c>
      <c r="BI966" s="1" t="b">
        <v>0</v>
      </c>
      <c r="BJ966" s="1">
        <v>4</v>
      </c>
      <c r="BK966" s="1" t="s">
        <v>117</v>
      </c>
      <c r="BL966" s="1">
        <v>363</v>
      </c>
      <c r="BM966" s="1">
        <v>363</v>
      </c>
      <c r="BN966" s="1">
        <v>0</v>
      </c>
      <c r="BO966" s="1" t="b">
        <v>0</v>
      </c>
    </row>
    <row r="967" spans="1:67" ht="15.75" customHeight="1">
      <c r="A967" s="1">
        <v>965</v>
      </c>
      <c r="B967" s="1">
        <v>155</v>
      </c>
      <c r="C967" s="1">
        <v>217819</v>
      </c>
      <c r="D967" s="1" t="s">
        <v>2545</v>
      </c>
      <c r="E967" s="1" t="s">
        <v>2546</v>
      </c>
      <c r="F967" s="1" t="s">
        <v>2517</v>
      </c>
      <c r="G967" s="1" t="s">
        <v>2518</v>
      </c>
      <c r="H967" s="1" t="s">
        <v>2547</v>
      </c>
      <c r="I967" s="1" t="s">
        <v>70</v>
      </c>
      <c r="J967" s="1" t="s">
        <v>564</v>
      </c>
      <c r="K967" s="8" t="s">
        <v>2548</v>
      </c>
      <c r="L967" s="1">
        <v>-79.937251000000003</v>
      </c>
      <c r="M967" s="1">
        <v>32.783141999999998</v>
      </c>
      <c r="N967" s="1">
        <v>-79.937251000000003</v>
      </c>
      <c r="O967" s="1">
        <v>32.783141999999998</v>
      </c>
      <c r="P967" s="1">
        <v>12422</v>
      </c>
      <c r="Q967" s="1">
        <v>29669</v>
      </c>
      <c r="R967" s="1">
        <v>48057</v>
      </c>
      <c r="S967" s="1">
        <v>28638</v>
      </c>
      <c r="T967" s="1">
        <v>47026</v>
      </c>
      <c r="U967" s="1">
        <v>17750</v>
      </c>
      <c r="V967" s="1">
        <v>36138</v>
      </c>
      <c r="W967" s="1">
        <v>2</v>
      </c>
      <c r="X967" s="1">
        <v>2</v>
      </c>
      <c r="Y967" s="1">
        <v>5</v>
      </c>
      <c r="Z967" s="1">
        <v>1</v>
      </c>
      <c r="AA967" s="1">
        <v>1</v>
      </c>
      <c r="AB967" s="1">
        <v>84</v>
      </c>
      <c r="AC967" s="1">
        <v>10375</v>
      </c>
      <c r="AD967" s="1" t="s">
        <v>123</v>
      </c>
      <c r="AE967" s="1" t="b">
        <v>0</v>
      </c>
      <c r="AF967" s="1" t="s">
        <v>2549</v>
      </c>
      <c r="AG967" s="1" t="s">
        <v>2553</v>
      </c>
      <c r="AH967" s="1" t="s">
        <v>159</v>
      </c>
      <c r="AI967" s="1" t="s">
        <v>1061</v>
      </c>
      <c r="AJ967" s="1" t="s">
        <v>224</v>
      </c>
      <c r="AK967" s="13" t="s">
        <v>225</v>
      </c>
      <c r="AL967" s="13" t="s">
        <v>225</v>
      </c>
      <c r="AM967" s="1" t="s">
        <v>528</v>
      </c>
      <c r="AN967" s="1" t="b">
        <v>0</v>
      </c>
      <c r="AO967" s="10" t="s">
        <v>2552</v>
      </c>
      <c r="AP967" s="1">
        <v>0</v>
      </c>
      <c r="AQ967" s="1">
        <v>0</v>
      </c>
      <c r="AR967" s="1">
        <v>0</v>
      </c>
      <c r="AS967" s="1">
        <v>0</v>
      </c>
      <c r="AT967" s="1">
        <v>0</v>
      </c>
      <c r="AU967" s="1">
        <v>0</v>
      </c>
      <c r="AV967" s="1">
        <v>0</v>
      </c>
      <c r="AW967" s="1">
        <v>0</v>
      </c>
      <c r="AX967" s="1">
        <v>0</v>
      </c>
      <c r="AY967" s="1">
        <v>0</v>
      </c>
      <c r="AZ967" s="1">
        <v>0</v>
      </c>
      <c r="BA967" s="1">
        <v>0</v>
      </c>
      <c r="BB967" s="1">
        <v>0</v>
      </c>
      <c r="BC967" s="1">
        <v>0</v>
      </c>
      <c r="BD967" s="1">
        <v>0</v>
      </c>
      <c r="BE967" s="1">
        <v>0</v>
      </c>
      <c r="BF967" s="1">
        <v>0</v>
      </c>
      <c r="BG967" s="1">
        <v>0</v>
      </c>
      <c r="BH967" s="1" t="b">
        <v>1</v>
      </c>
      <c r="BI967" s="1" t="b">
        <v>0</v>
      </c>
      <c r="BJ967" s="1">
        <v>4</v>
      </c>
      <c r="BK967" s="1" t="s">
        <v>117</v>
      </c>
      <c r="BL967" s="1">
        <v>363</v>
      </c>
      <c r="BM967" s="1">
        <v>363</v>
      </c>
      <c r="BN967" s="1">
        <v>0</v>
      </c>
      <c r="BO967" s="1" t="b">
        <v>0</v>
      </c>
    </row>
    <row r="968" spans="1:67" ht="15.75" customHeight="1">
      <c r="A968" s="1">
        <v>966</v>
      </c>
      <c r="B968" s="1">
        <v>156</v>
      </c>
      <c r="C968" s="1">
        <v>217819</v>
      </c>
      <c r="D968" s="1" t="s">
        <v>2545</v>
      </c>
      <c r="E968" s="1" t="s">
        <v>2546</v>
      </c>
      <c r="F968" s="1" t="s">
        <v>2517</v>
      </c>
      <c r="G968" s="1" t="s">
        <v>2518</v>
      </c>
      <c r="H968" s="1" t="s">
        <v>2547</v>
      </c>
      <c r="I968" s="1" t="s">
        <v>70</v>
      </c>
      <c r="J968" s="1" t="s">
        <v>564</v>
      </c>
      <c r="K968" s="8" t="s">
        <v>2548</v>
      </c>
      <c r="L968" s="1">
        <v>-79.937251000000003</v>
      </c>
      <c r="M968" s="1">
        <v>32.783141999999998</v>
      </c>
      <c r="N968" s="1">
        <v>-79.937251000000003</v>
      </c>
      <c r="O968" s="1">
        <v>32.783141999999998</v>
      </c>
      <c r="P968" s="1">
        <v>12422</v>
      </c>
      <c r="Q968" s="1">
        <v>29669</v>
      </c>
      <c r="R968" s="1">
        <v>48057</v>
      </c>
      <c r="S968" s="1">
        <v>28638</v>
      </c>
      <c r="T968" s="1">
        <v>47026</v>
      </c>
      <c r="U968" s="1">
        <v>17750</v>
      </c>
      <c r="V968" s="1">
        <v>36138</v>
      </c>
      <c r="W968" s="1">
        <v>2</v>
      </c>
      <c r="X968" s="1">
        <v>2</v>
      </c>
      <c r="Y968" s="1">
        <v>5</v>
      </c>
      <c r="Z968" s="1">
        <v>1</v>
      </c>
      <c r="AA968" s="1">
        <v>1</v>
      </c>
      <c r="AB968" s="1">
        <v>84</v>
      </c>
      <c r="AC968" s="1">
        <v>10375</v>
      </c>
      <c r="AD968" s="1" t="s">
        <v>123</v>
      </c>
      <c r="AE968" s="1" t="b">
        <v>0</v>
      </c>
      <c r="AF968" s="1" t="s">
        <v>2549</v>
      </c>
      <c r="AG968" s="1" t="s">
        <v>2553</v>
      </c>
      <c r="AH968" s="1" t="s">
        <v>159</v>
      </c>
      <c r="AI968" s="1" t="s">
        <v>2554</v>
      </c>
      <c r="AJ968" s="1" t="s">
        <v>224</v>
      </c>
      <c r="AK968" s="1" t="s">
        <v>83</v>
      </c>
      <c r="AL968" s="12" t="s">
        <v>36</v>
      </c>
      <c r="AM968" s="1" t="s">
        <v>100</v>
      </c>
      <c r="AN968" s="1" t="b">
        <v>0</v>
      </c>
      <c r="AO968" s="10" t="s">
        <v>2555</v>
      </c>
      <c r="AP968" s="1">
        <v>0</v>
      </c>
      <c r="AQ968" s="1">
        <v>0</v>
      </c>
      <c r="AR968" s="1">
        <v>0</v>
      </c>
      <c r="AS968" s="1">
        <v>0</v>
      </c>
      <c r="AT968" s="1">
        <v>0</v>
      </c>
      <c r="AU968" s="1">
        <v>0</v>
      </c>
      <c r="AV968" s="1">
        <v>0</v>
      </c>
      <c r="AW968" s="1">
        <v>0</v>
      </c>
      <c r="AX968" s="1">
        <v>0</v>
      </c>
      <c r="AY968" s="1">
        <v>0</v>
      </c>
      <c r="AZ968" s="1">
        <v>0</v>
      </c>
      <c r="BA968" s="1">
        <v>0</v>
      </c>
      <c r="BB968" s="1">
        <v>0</v>
      </c>
      <c r="BC968" s="1">
        <v>0</v>
      </c>
      <c r="BD968" s="1">
        <v>0</v>
      </c>
      <c r="BE968" s="1">
        <v>0</v>
      </c>
      <c r="BF968" s="1">
        <v>0</v>
      </c>
      <c r="BG968" s="1">
        <v>0</v>
      </c>
      <c r="BH968" s="1" t="b">
        <v>0</v>
      </c>
      <c r="BI968" s="1" t="b">
        <v>0</v>
      </c>
      <c r="BJ968" s="1">
        <v>4</v>
      </c>
      <c r="BK968" s="1" t="s">
        <v>117</v>
      </c>
      <c r="BL968" s="1">
        <v>363</v>
      </c>
      <c r="BM968" s="1">
        <v>363</v>
      </c>
      <c r="BN968" s="1">
        <v>0</v>
      </c>
      <c r="BO968" s="1" t="b">
        <v>0</v>
      </c>
    </row>
    <row r="969" spans="1:67" ht="15.75" customHeight="1">
      <c r="A969" s="1">
        <v>967</v>
      </c>
      <c r="B969" s="1">
        <v>565</v>
      </c>
      <c r="C969" s="1">
        <v>219356</v>
      </c>
      <c r="D969" s="1" t="s">
        <v>2556</v>
      </c>
      <c r="E969" s="1" t="s">
        <v>2557</v>
      </c>
      <c r="F969" s="1" t="s">
        <v>2558</v>
      </c>
      <c r="G969" s="1" t="s">
        <v>2559</v>
      </c>
      <c r="H969" s="1" t="s">
        <v>2560</v>
      </c>
      <c r="I969" s="1" t="s">
        <v>834</v>
      </c>
      <c r="J969" s="1" t="s">
        <v>835</v>
      </c>
      <c r="K969" s="8" t="s">
        <v>2561</v>
      </c>
      <c r="L969" s="1">
        <v>-96.782139000000001</v>
      </c>
      <c r="M969" s="1">
        <v>44.317484999999998</v>
      </c>
      <c r="N969" s="1">
        <v>-96.782139000000001</v>
      </c>
      <c r="O969" s="1">
        <v>44.317484999999998</v>
      </c>
      <c r="P969" s="1">
        <v>8441</v>
      </c>
      <c r="Q969" s="1">
        <v>22804</v>
      </c>
      <c r="R969" s="1">
        <v>26052</v>
      </c>
      <c r="S969" s="1">
        <v>25206</v>
      </c>
      <c r="T969" s="1">
        <v>28454</v>
      </c>
      <c r="U969" s="1">
        <v>13741</v>
      </c>
      <c r="V969" s="1">
        <v>16989</v>
      </c>
      <c r="W969" s="1">
        <v>2</v>
      </c>
      <c r="X969" s="1">
        <v>2</v>
      </c>
      <c r="Y969" s="1">
        <v>4</v>
      </c>
      <c r="Z969" s="1">
        <v>1</v>
      </c>
      <c r="AA969" s="1">
        <v>1</v>
      </c>
      <c r="AB969" s="1">
        <v>91</v>
      </c>
      <c r="AC969" s="1">
        <v>10946</v>
      </c>
      <c r="AD969" s="1" t="s">
        <v>73</v>
      </c>
      <c r="AE969" s="1" t="b">
        <v>1</v>
      </c>
      <c r="AF969" s="1" t="s">
        <v>1105</v>
      </c>
      <c r="AG969" s="1" t="s">
        <v>94</v>
      </c>
      <c r="AH969" s="1" t="s">
        <v>159</v>
      </c>
      <c r="AI969" s="1" t="s">
        <v>146</v>
      </c>
      <c r="AJ969" s="1" t="s">
        <v>94</v>
      </c>
      <c r="AK969" s="1" t="s">
        <v>83</v>
      </c>
      <c r="AL969" s="1" t="s">
        <v>36</v>
      </c>
      <c r="AM969" s="1" t="s">
        <v>96</v>
      </c>
      <c r="AN969" s="1" t="b">
        <v>0</v>
      </c>
      <c r="AO969" s="10" t="s">
        <v>2562</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t="b">
        <v>1</v>
      </c>
      <c r="BI969" s="1" t="b">
        <v>0</v>
      </c>
      <c r="BJ969" s="1">
        <v>4</v>
      </c>
      <c r="BK969" s="1" t="s">
        <v>94</v>
      </c>
      <c r="BL969" s="1">
        <v>253</v>
      </c>
      <c r="BM969" s="1">
        <v>253</v>
      </c>
      <c r="BN969" s="1">
        <v>0</v>
      </c>
      <c r="BO969" s="1" t="b">
        <v>0</v>
      </c>
    </row>
    <row r="970" spans="1:67" ht="15.75" customHeight="1">
      <c r="A970" s="1">
        <v>968</v>
      </c>
      <c r="B970" s="1">
        <v>566</v>
      </c>
      <c r="C970" s="1">
        <v>219356</v>
      </c>
      <c r="D970" s="1" t="s">
        <v>2556</v>
      </c>
      <c r="E970" s="1" t="s">
        <v>2557</v>
      </c>
      <c r="F970" s="1" t="s">
        <v>2558</v>
      </c>
      <c r="G970" s="1" t="s">
        <v>2559</v>
      </c>
      <c r="H970" s="1" t="s">
        <v>2560</v>
      </c>
      <c r="I970" s="1" t="s">
        <v>834</v>
      </c>
      <c r="J970" s="1" t="s">
        <v>835</v>
      </c>
      <c r="K970" s="8" t="s">
        <v>2561</v>
      </c>
      <c r="L970" s="1">
        <v>-96.782139000000001</v>
      </c>
      <c r="M970" s="1">
        <v>44.317484999999998</v>
      </c>
      <c r="N970" s="1">
        <v>-96.782139000000001</v>
      </c>
      <c r="O970" s="1">
        <v>44.317484999999998</v>
      </c>
      <c r="P970" s="1">
        <v>8441</v>
      </c>
      <c r="Q970" s="1">
        <v>22804</v>
      </c>
      <c r="R970" s="1">
        <v>26052</v>
      </c>
      <c r="S970" s="1">
        <v>25206</v>
      </c>
      <c r="T970" s="1">
        <v>28454</v>
      </c>
      <c r="U970" s="1">
        <v>13741</v>
      </c>
      <c r="V970" s="1">
        <v>16989</v>
      </c>
      <c r="W970" s="1">
        <v>2</v>
      </c>
      <c r="X970" s="1">
        <v>2</v>
      </c>
      <c r="Y970" s="1">
        <v>4</v>
      </c>
      <c r="Z970" s="1">
        <v>1</v>
      </c>
      <c r="AA970" s="1">
        <v>1</v>
      </c>
      <c r="AB970" s="1">
        <v>91</v>
      </c>
      <c r="AC970" s="1">
        <v>10946</v>
      </c>
      <c r="AD970" s="1" t="s">
        <v>73</v>
      </c>
      <c r="AE970" s="1" t="b">
        <v>1</v>
      </c>
      <c r="AF970" s="1" t="s">
        <v>1105</v>
      </c>
      <c r="AG970" s="1" t="s">
        <v>89</v>
      </c>
      <c r="AH970" s="1" t="s">
        <v>159</v>
      </c>
      <c r="AI970" s="1" t="s">
        <v>786</v>
      </c>
      <c r="AJ970" s="1" t="s">
        <v>89</v>
      </c>
      <c r="AK970" s="1" t="s">
        <v>83</v>
      </c>
      <c r="AL970" s="1" t="s">
        <v>110</v>
      </c>
      <c r="AM970" s="1" t="s">
        <v>100</v>
      </c>
      <c r="AN970" s="1" t="b">
        <v>0</v>
      </c>
      <c r="AO970" s="10" t="s">
        <v>2563</v>
      </c>
      <c r="AP970" s="1">
        <v>0</v>
      </c>
      <c r="AQ970" s="1">
        <v>0</v>
      </c>
      <c r="AR970" s="1">
        <v>0</v>
      </c>
      <c r="AS970" s="1">
        <v>0</v>
      </c>
      <c r="AT970" s="1">
        <v>0</v>
      </c>
      <c r="AU970" s="1">
        <v>0</v>
      </c>
      <c r="AV970" s="1">
        <v>0</v>
      </c>
      <c r="AW970" s="1">
        <v>0</v>
      </c>
      <c r="AX970" s="1">
        <v>0</v>
      </c>
      <c r="AY970" s="1">
        <v>0</v>
      </c>
      <c r="AZ970" s="1">
        <v>0</v>
      </c>
      <c r="BA970" s="1">
        <v>0</v>
      </c>
      <c r="BB970" s="1">
        <v>0</v>
      </c>
      <c r="BC970" s="1">
        <v>0</v>
      </c>
      <c r="BD970" s="1">
        <v>0</v>
      </c>
      <c r="BE970" s="1">
        <v>0</v>
      </c>
      <c r="BF970" s="1">
        <v>0</v>
      </c>
      <c r="BG970" s="1">
        <v>0</v>
      </c>
      <c r="BH970" s="1" t="b">
        <v>0</v>
      </c>
      <c r="BI970" s="1" t="b">
        <v>0</v>
      </c>
      <c r="BJ970" s="1">
        <v>4</v>
      </c>
      <c r="BK970" s="1" t="s">
        <v>89</v>
      </c>
      <c r="BL970" s="1">
        <v>253</v>
      </c>
      <c r="BM970" s="1">
        <v>253</v>
      </c>
      <c r="BN970" s="1">
        <v>0</v>
      </c>
      <c r="BO970" s="1" t="b">
        <v>0</v>
      </c>
    </row>
    <row r="971" spans="1:67" ht="15.75" customHeight="1">
      <c r="A971" s="1">
        <v>969</v>
      </c>
      <c r="B971" s="1">
        <v>567</v>
      </c>
      <c r="C971" s="1">
        <v>219356</v>
      </c>
      <c r="D971" s="1" t="s">
        <v>2556</v>
      </c>
      <c r="E971" s="1" t="s">
        <v>2557</v>
      </c>
      <c r="F971" s="1" t="s">
        <v>2558</v>
      </c>
      <c r="G971" s="1" t="s">
        <v>2559</v>
      </c>
      <c r="H971" s="1" t="s">
        <v>2560</v>
      </c>
      <c r="I971" s="1" t="s">
        <v>834</v>
      </c>
      <c r="J971" s="1" t="s">
        <v>835</v>
      </c>
      <c r="K971" s="8" t="s">
        <v>2561</v>
      </c>
      <c r="L971" s="1">
        <v>-96.782139000000001</v>
      </c>
      <c r="M971" s="1">
        <v>44.317484999999998</v>
      </c>
      <c r="N971" s="1">
        <v>-96.782139000000001</v>
      </c>
      <c r="O971" s="1">
        <v>44.317484999999998</v>
      </c>
      <c r="P971" s="1">
        <v>8441</v>
      </c>
      <c r="Q971" s="1">
        <v>22804</v>
      </c>
      <c r="R971" s="1">
        <v>26052</v>
      </c>
      <c r="S971" s="1">
        <v>25206</v>
      </c>
      <c r="T971" s="1">
        <v>28454</v>
      </c>
      <c r="U971" s="1">
        <v>13741</v>
      </c>
      <c r="V971" s="1">
        <v>16989</v>
      </c>
      <c r="W971" s="1">
        <v>2</v>
      </c>
      <c r="X971" s="1">
        <v>2</v>
      </c>
      <c r="Y971" s="1">
        <v>4</v>
      </c>
      <c r="Z971" s="1">
        <v>1</v>
      </c>
      <c r="AA971" s="1">
        <v>1</v>
      </c>
      <c r="AB971" s="1">
        <v>91</v>
      </c>
      <c r="AC971" s="1">
        <v>10946</v>
      </c>
      <c r="AD971" s="1" t="s">
        <v>73</v>
      </c>
      <c r="AE971" s="1" t="b">
        <v>1</v>
      </c>
      <c r="AF971" s="1" t="s">
        <v>1105</v>
      </c>
      <c r="AG971" s="1" t="s">
        <v>109</v>
      </c>
      <c r="AH971" s="1" t="s">
        <v>159</v>
      </c>
      <c r="AI971" s="1" t="s">
        <v>497</v>
      </c>
      <c r="AJ971" s="1" t="s">
        <v>109</v>
      </c>
      <c r="AK971" s="1" t="s">
        <v>83</v>
      </c>
      <c r="AL971" s="1" t="s">
        <v>36</v>
      </c>
      <c r="AM971" s="1" t="s">
        <v>144</v>
      </c>
      <c r="AN971" s="1" t="b">
        <v>0</v>
      </c>
      <c r="AO971" s="10" t="s">
        <v>2564</v>
      </c>
      <c r="AP971" s="1">
        <v>0</v>
      </c>
      <c r="AQ971" s="1">
        <v>0</v>
      </c>
      <c r="AR971" s="1">
        <v>0</v>
      </c>
      <c r="AS971" s="1">
        <v>0</v>
      </c>
      <c r="AT971" s="1">
        <v>0</v>
      </c>
      <c r="AU971" s="1">
        <v>0</v>
      </c>
      <c r="AV971" s="1">
        <v>0</v>
      </c>
      <c r="AW971" s="1">
        <v>0</v>
      </c>
      <c r="AX971" s="1">
        <v>0</v>
      </c>
      <c r="AY971" s="1">
        <v>0</v>
      </c>
      <c r="AZ971" s="1">
        <v>0</v>
      </c>
      <c r="BA971" s="1">
        <v>0</v>
      </c>
      <c r="BB971" s="1">
        <v>0</v>
      </c>
      <c r="BC971" s="1">
        <v>0</v>
      </c>
      <c r="BD971" s="1">
        <v>0</v>
      </c>
      <c r="BE971" s="1">
        <v>0</v>
      </c>
      <c r="BF971" s="1">
        <v>0</v>
      </c>
      <c r="BG971" s="1">
        <v>0</v>
      </c>
      <c r="BH971" s="1" t="b">
        <v>1</v>
      </c>
      <c r="BI971" s="1" t="b">
        <v>0</v>
      </c>
      <c r="BJ971" s="1">
        <v>4</v>
      </c>
      <c r="BK971" s="1" t="s">
        <v>109</v>
      </c>
      <c r="BL971" s="1">
        <v>253</v>
      </c>
      <c r="BM971" s="1">
        <v>253</v>
      </c>
      <c r="BN971" s="1">
        <v>0</v>
      </c>
      <c r="BO971" s="1" t="b">
        <v>0</v>
      </c>
    </row>
    <row r="972" spans="1:67" ht="15.75" customHeight="1">
      <c r="A972" s="1">
        <v>970</v>
      </c>
      <c r="B972" s="1">
        <v>568</v>
      </c>
      <c r="C972" s="1">
        <v>219356</v>
      </c>
      <c r="D972" s="1" t="s">
        <v>2556</v>
      </c>
      <c r="E972" s="1" t="s">
        <v>2557</v>
      </c>
      <c r="F972" s="1" t="s">
        <v>2558</v>
      </c>
      <c r="G972" s="1" t="s">
        <v>2559</v>
      </c>
      <c r="H972" s="1" t="s">
        <v>2560</v>
      </c>
      <c r="I972" s="1" t="s">
        <v>834</v>
      </c>
      <c r="J972" s="1" t="s">
        <v>835</v>
      </c>
      <c r="K972" s="8" t="s">
        <v>2561</v>
      </c>
      <c r="L972" s="1">
        <v>-96.782139000000001</v>
      </c>
      <c r="M972" s="1">
        <v>44.317484999999998</v>
      </c>
      <c r="N972" s="1">
        <v>-96.782139000000001</v>
      </c>
      <c r="O972" s="1">
        <v>44.317484999999998</v>
      </c>
      <c r="P972" s="1">
        <v>8441</v>
      </c>
      <c r="Q972" s="1">
        <v>22804</v>
      </c>
      <c r="R972" s="1">
        <v>26052</v>
      </c>
      <c r="S972" s="1">
        <v>25206</v>
      </c>
      <c r="T972" s="1">
        <v>28454</v>
      </c>
      <c r="U972" s="1">
        <v>13741</v>
      </c>
      <c r="V972" s="1">
        <v>16989</v>
      </c>
      <c r="W972" s="1">
        <v>2</v>
      </c>
      <c r="X972" s="1">
        <v>2</v>
      </c>
      <c r="Y972" s="1">
        <v>4</v>
      </c>
      <c r="Z972" s="1">
        <v>1</v>
      </c>
      <c r="AA972" s="1">
        <v>1</v>
      </c>
      <c r="AB972" s="1">
        <v>91</v>
      </c>
      <c r="AC972" s="1">
        <v>10946</v>
      </c>
      <c r="AD972" s="1" t="s">
        <v>73</v>
      </c>
      <c r="AE972" s="1" t="b">
        <v>1</v>
      </c>
      <c r="AF972" s="1" t="s">
        <v>1105</v>
      </c>
      <c r="AG972" s="1" t="s">
        <v>89</v>
      </c>
      <c r="AH972" s="1" t="s">
        <v>159</v>
      </c>
      <c r="AI972" s="1" t="s">
        <v>172</v>
      </c>
      <c r="AJ972" s="1" t="s">
        <v>89</v>
      </c>
      <c r="AK972" s="1" t="s">
        <v>79</v>
      </c>
      <c r="AL972" s="1" t="s">
        <v>36</v>
      </c>
      <c r="AM972" s="1" t="s">
        <v>92</v>
      </c>
      <c r="AN972" s="1" t="b">
        <v>0</v>
      </c>
      <c r="AO972" s="10" t="s">
        <v>2565</v>
      </c>
      <c r="AP972" s="1">
        <v>0</v>
      </c>
      <c r="AQ972" s="1">
        <v>0</v>
      </c>
      <c r="AR972" s="1">
        <v>0</v>
      </c>
      <c r="AS972" s="1">
        <v>0</v>
      </c>
      <c r="AT972" s="1">
        <v>0</v>
      </c>
      <c r="AU972" s="1">
        <v>0</v>
      </c>
      <c r="AV972" s="1">
        <v>0</v>
      </c>
      <c r="AW972" s="1">
        <v>0</v>
      </c>
      <c r="AX972" s="1">
        <v>0</v>
      </c>
      <c r="AY972" s="1">
        <v>0</v>
      </c>
      <c r="AZ972" s="1">
        <v>0</v>
      </c>
      <c r="BA972" s="1">
        <v>0</v>
      </c>
      <c r="BB972" s="1">
        <v>0</v>
      </c>
      <c r="BC972" s="1">
        <v>0</v>
      </c>
      <c r="BD972" s="1">
        <v>0</v>
      </c>
      <c r="BE972" s="1">
        <v>0</v>
      </c>
      <c r="BF972" s="1">
        <v>0</v>
      </c>
      <c r="BG972" s="1">
        <v>0</v>
      </c>
      <c r="BH972" s="1" t="b">
        <v>1</v>
      </c>
      <c r="BI972" s="1" t="b">
        <v>0</v>
      </c>
      <c r="BJ972" s="1">
        <v>4</v>
      </c>
      <c r="BK972" s="1" t="s">
        <v>89</v>
      </c>
      <c r="BL972" s="1">
        <v>253</v>
      </c>
      <c r="BM972" s="1">
        <v>253</v>
      </c>
      <c r="BN972" s="1">
        <v>0</v>
      </c>
      <c r="BO972" s="1" t="b">
        <v>0</v>
      </c>
    </row>
    <row r="973" spans="1:67" ht="15.75" customHeight="1">
      <c r="A973" s="1">
        <v>971</v>
      </c>
      <c r="B973" s="1">
        <v>65</v>
      </c>
      <c r="C973" s="1">
        <v>219709</v>
      </c>
      <c r="D973" s="1" t="s">
        <v>2566</v>
      </c>
      <c r="E973" s="1" t="s">
        <v>2567</v>
      </c>
      <c r="F973" s="1" t="s">
        <v>2568</v>
      </c>
      <c r="G973" s="1" t="s">
        <v>2569</v>
      </c>
      <c r="H973" s="1" t="s">
        <v>2570</v>
      </c>
      <c r="I973" s="1" t="s">
        <v>70</v>
      </c>
      <c r="J973" s="1" t="s">
        <v>71</v>
      </c>
      <c r="K973" s="8" t="s">
        <v>2571</v>
      </c>
      <c r="L973" s="1">
        <v>-86.794714999999997</v>
      </c>
      <c r="M973" s="1">
        <v>36.133865999999998</v>
      </c>
      <c r="N973" s="1">
        <v>-86.794714999999997</v>
      </c>
      <c r="O973" s="1">
        <v>36.133865999999998</v>
      </c>
      <c r="P973" s="1">
        <v>32820</v>
      </c>
      <c r="Q973" s="1">
        <v>50740</v>
      </c>
      <c r="R973" s="1">
        <v>50740</v>
      </c>
      <c r="S973" s="1">
        <v>50740</v>
      </c>
      <c r="T973" s="1">
        <v>50740</v>
      </c>
      <c r="U973" s="1">
        <v>39160</v>
      </c>
      <c r="V973" s="1">
        <v>39160</v>
      </c>
      <c r="W973" s="1">
        <v>2</v>
      </c>
      <c r="X973" s="1">
        <v>2</v>
      </c>
      <c r="Y973" s="1">
        <v>5</v>
      </c>
      <c r="Z973" s="1">
        <v>2</v>
      </c>
      <c r="AA973" s="1">
        <v>2</v>
      </c>
      <c r="AB973" s="1">
        <v>81</v>
      </c>
      <c r="AC973" s="1">
        <v>6293</v>
      </c>
      <c r="AD973" s="1" t="s">
        <v>123</v>
      </c>
      <c r="AE973" s="1" t="b">
        <v>0</v>
      </c>
      <c r="AF973" s="12" t="s">
        <v>2572</v>
      </c>
      <c r="AG973" s="9" t="s">
        <v>244</v>
      </c>
      <c r="AH973" s="1" t="s">
        <v>159</v>
      </c>
      <c r="AI973" s="9" t="s">
        <v>91</v>
      </c>
      <c r="AJ973" s="1" t="s">
        <v>89</v>
      </c>
      <c r="AK973" s="9" t="s">
        <v>83</v>
      </c>
      <c r="AL973" s="1" t="s">
        <v>36</v>
      </c>
      <c r="AM973" s="1" t="s">
        <v>100</v>
      </c>
      <c r="AN973" s="1" t="b">
        <v>0</v>
      </c>
      <c r="AO973" s="10" t="s">
        <v>2573</v>
      </c>
      <c r="AP973" s="1">
        <v>0</v>
      </c>
      <c r="AQ973" s="1">
        <v>0</v>
      </c>
      <c r="AR973" s="1">
        <v>0</v>
      </c>
      <c r="AS973" s="1">
        <v>0</v>
      </c>
      <c r="AT973" s="1">
        <v>0</v>
      </c>
      <c r="AU973" s="1">
        <v>0</v>
      </c>
      <c r="AV973" s="1">
        <v>0</v>
      </c>
      <c r="AW973" s="1">
        <v>0</v>
      </c>
      <c r="AX973" s="1">
        <v>0</v>
      </c>
      <c r="AY973" s="1">
        <v>0</v>
      </c>
      <c r="AZ973" s="1">
        <v>0</v>
      </c>
      <c r="BA973" s="1">
        <v>0</v>
      </c>
      <c r="BB973" s="1">
        <v>0</v>
      </c>
      <c r="BC973" s="1">
        <v>0</v>
      </c>
      <c r="BD973" s="1">
        <v>0</v>
      </c>
      <c r="BE973" s="1">
        <v>0</v>
      </c>
      <c r="BF973" s="1">
        <v>0</v>
      </c>
      <c r="BG973" s="1">
        <v>0</v>
      </c>
      <c r="BH973" s="1" t="b">
        <v>0</v>
      </c>
      <c r="BI973" s="1" t="b">
        <v>0</v>
      </c>
      <c r="BJ973" s="1">
        <v>1</v>
      </c>
      <c r="BK973" s="1" t="s">
        <v>117</v>
      </c>
      <c r="BL973" s="1">
        <v>363</v>
      </c>
      <c r="BM973" s="1">
        <v>363</v>
      </c>
      <c r="BN973" s="1">
        <v>0</v>
      </c>
      <c r="BO973" s="1" t="b">
        <v>0</v>
      </c>
    </row>
    <row r="974" spans="1:67" ht="15.75" customHeight="1">
      <c r="A974" s="1">
        <v>972</v>
      </c>
      <c r="B974" s="1">
        <v>385</v>
      </c>
      <c r="C974" s="1">
        <v>220978</v>
      </c>
      <c r="D974" s="1" t="s">
        <v>2574</v>
      </c>
      <c r="E974" s="1" t="s">
        <v>2575</v>
      </c>
      <c r="F974" s="1" t="s">
        <v>2576</v>
      </c>
      <c r="G974" s="1" t="s">
        <v>2569</v>
      </c>
      <c r="H974" s="1">
        <v>37132</v>
      </c>
      <c r="I974" s="1" t="s">
        <v>70</v>
      </c>
      <c r="J974" s="1" t="s">
        <v>71</v>
      </c>
      <c r="K974" s="8" t="s">
        <v>2577</v>
      </c>
      <c r="L974" s="1">
        <v>-86.360618000000002</v>
      </c>
      <c r="M974" s="1">
        <v>35.848005000000001</v>
      </c>
      <c r="N974" s="1">
        <v>-86.360618000000002</v>
      </c>
      <c r="O974" s="1">
        <v>35.848005000000001</v>
      </c>
      <c r="P974" s="1">
        <v>8612</v>
      </c>
      <c r="Q974" s="1">
        <v>22722</v>
      </c>
      <c r="R974" s="1">
        <v>40458</v>
      </c>
      <c r="S974" s="1">
        <v>22722</v>
      </c>
      <c r="T974" s="1">
        <v>40458</v>
      </c>
      <c r="U974" s="1">
        <v>14330</v>
      </c>
      <c r="V974" s="1">
        <v>32066</v>
      </c>
      <c r="W974" s="1">
        <v>2</v>
      </c>
      <c r="X974" s="1">
        <v>2</v>
      </c>
      <c r="Y974" s="1">
        <v>5</v>
      </c>
      <c r="Z974" s="1">
        <v>1</v>
      </c>
      <c r="AA974" s="1">
        <v>1</v>
      </c>
      <c r="AB974" s="1">
        <v>69</v>
      </c>
      <c r="AC974" s="1">
        <v>19693</v>
      </c>
      <c r="AD974" s="1" t="s">
        <v>73</v>
      </c>
      <c r="AE974" s="1" t="b">
        <v>0</v>
      </c>
      <c r="AF974" s="1" t="s">
        <v>2578</v>
      </c>
      <c r="AG974" s="1" t="s">
        <v>2579</v>
      </c>
      <c r="AH974" s="1" t="s">
        <v>320</v>
      </c>
      <c r="AI974" s="1" t="s">
        <v>2580</v>
      </c>
      <c r="AJ974" s="1" t="s">
        <v>320</v>
      </c>
      <c r="AK974" s="1" t="s">
        <v>79</v>
      </c>
      <c r="AL974" s="1" t="s">
        <v>206</v>
      </c>
      <c r="AM974" s="1" t="s">
        <v>100</v>
      </c>
      <c r="AN974" s="1" t="b">
        <v>0</v>
      </c>
      <c r="AO974" s="10" t="s">
        <v>2581</v>
      </c>
      <c r="AP974" s="1">
        <v>0</v>
      </c>
      <c r="AQ974" s="1">
        <v>0</v>
      </c>
      <c r="AR974" s="1">
        <v>0</v>
      </c>
      <c r="AS974" s="1">
        <v>0</v>
      </c>
      <c r="AT974" s="1">
        <v>0</v>
      </c>
      <c r="AU974" s="1">
        <v>0</v>
      </c>
      <c r="AV974" s="1">
        <v>0</v>
      </c>
      <c r="AW974" s="1">
        <v>0</v>
      </c>
      <c r="AX974" s="1">
        <v>0</v>
      </c>
      <c r="AY974" s="1">
        <v>0</v>
      </c>
      <c r="AZ974" s="1">
        <v>0</v>
      </c>
      <c r="BA974" s="1">
        <v>0</v>
      </c>
      <c r="BB974" s="1">
        <v>0</v>
      </c>
      <c r="BC974" s="1">
        <v>0</v>
      </c>
      <c r="BD974" s="1">
        <v>0</v>
      </c>
      <c r="BE974" s="1">
        <v>0</v>
      </c>
      <c r="BF974" s="1">
        <v>0</v>
      </c>
      <c r="BG974" s="1">
        <v>0</v>
      </c>
      <c r="BH974" s="1" t="b">
        <v>0</v>
      </c>
      <c r="BI974" s="1" t="b">
        <v>0</v>
      </c>
      <c r="BJ974" s="1">
        <v>2</v>
      </c>
      <c r="BK974" s="1" t="s">
        <v>117</v>
      </c>
      <c r="BL974" s="1">
        <v>363</v>
      </c>
      <c r="BM974" s="1">
        <v>363</v>
      </c>
      <c r="BN974" s="1">
        <v>0</v>
      </c>
      <c r="BO974" s="1" t="b">
        <v>0</v>
      </c>
    </row>
    <row r="975" spans="1:67" ht="15.75" customHeight="1">
      <c r="A975" s="1">
        <v>973</v>
      </c>
      <c r="B975" s="1">
        <v>386</v>
      </c>
      <c r="C975" s="1">
        <v>220978</v>
      </c>
      <c r="D975" s="1" t="s">
        <v>2574</v>
      </c>
      <c r="E975" s="1" t="s">
        <v>2575</v>
      </c>
      <c r="F975" s="1" t="s">
        <v>2576</v>
      </c>
      <c r="G975" s="1" t="s">
        <v>2569</v>
      </c>
      <c r="H975" s="1">
        <v>37132</v>
      </c>
      <c r="I975" s="1" t="s">
        <v>70</v>
      </c>
      <c r="J975" s="1" t="s">
        <v>71</v>
      </c>
      <c r="K975" s="8" t="s">
        <v>2577</v>
      </c>
      <c r="L975" s="1">
        <v>-86.360618000000002</v>
      </c>
      <c r="M975" s="1">
        <v>35.848005000000001</v>
      </c>
      <c r="N975" s="1">
        <v>-86.360618000000002</v>
      </c>
      <c r="O975" s="1">
        <v>35.848005000000001</v>
      </c>
      <c r="P975" s="1">
        <v>8612</v>
      </c>
      <c r="Q975" s="1">
        <v>22722</v>
      </c>
      <c r="R975" s="1">
        <v>40458</v>
      </c>
      <c r="S975" s="1">
        <v>22722</v>
      </c>
      <c r="T975" s="1">
        <v>40458</v>
      </c>
      <c r="U975" s="1">
        <v>14330</v>
      </c>
      <c r="V975" s="1">
        <v>32066</v>
      </c>
      <c r="W975" s="1">
        <v>2</v>
      </c>
      <c r="X975" s="1">
        <v>2</v>
      </c>
      <c r="Y975" s="1">
        <v>5</v>
      </c>
      <c r="Z975" s="1">
        <v>1</v>
      </c>
      <c r="AA975" s="1">
        <v>1</v>
      </c>
      <c r="AB975" s="1">
        <v>69</v>
      </c>
      <c r="AC975" s="1">
        <v>19693</v>
      </c>
      <c r="AD975" s="1" t="s">
        <v>73</v>
      </c>
      <c r="AE975" s="1" t="b">
        <v>0</v>
      </c>
      <c r="AF975" s="1" t="s">
        <v>2578</v>
      </c>
      <c r="AG975" s="1" t="s">
        <v>2579</v>
      </c>
      <c r="AH975" s="1" t="s">
        <v>320</v>
      </c>
      <c r="AI975" s="1" t="s">
        <v>2582</v>
      </c>
      <c r="AJ975" s="1" t="s">
        <v>320</v>
      </c>
      <c r="AK975" s="1" t="s">
        <v>179</v>
      </c>
      <c r="AL975" s="1" t="s">
        <v>179</v>
      </c>
      <c r="AM975" s="1" t="s">
        <v>100</v>
      </c>
      <c r="AN975" s="1" t="b">
        <v>0</v>
      </c>
      <c r="AO975" s="10" t="s">
        <v>2583</v>
      </c>
      <c r="AP975" s="1">
        <v>0</v>
      </c>
      <c r="AQ975" s="1">
        <v>0</v>
      </c>
      <c r="AR975" s="1">
        <v>0</v>
      </c>
      <c r="AS975" s="1">
        <v>0</v>
      </c>
      <c r="AT975" s="1">
        <v>0</v>
      </c>
      <c r="AU975" s="1">
        <v>0</v>
      </c>
      <c r="AV975" s="1">
        <v>0</v>
      </c>
      <c r="AW975" s="1">
        <v>0</v>
      </c>
      <c r="AX975" s="1">
        <v>0</v>
      </c>
      <c r="AY975" s="1">
        <v>0</v>
      </c>
      <c r="AZ975" s="1">
        <v>0</v>
      </c>
      <c r="BA975" s="1">
        <v>0</v>
      </c>
      <c r="BB975" s="1">
        <v>0</v>
      </c>
      <c r="BC975" s="1">
        <v>0</v>
      </c>
      <c r="BD975" s="1">
        <v>0</v>
      </c>
      <c r="BE975" s="1">
        <v>0</v>
      </c>
      <c r="BF975" s="1">
        <v>0</v>
      </c>
      <c r="BG975" s="1">
        <v>0</v>
      </c>
      <c r="BH975" s="1" t="b">
        <v>0</v>
      </c>
      <c r="BI975" s="1" t="b">
        <v>0</v>
      </c>
      <c r="BJ975" s="1">
        <v>2</v>
      </c>
      <c r="BK975" s="1" t="s">
        <v>117</v>
      </c>
      <c r="BL975" s="1">
        <v>363</v>
      </c>
      <c r="BM975" s="1">
        <v>363</v>
      </c>
      <c r="BN975" s="1">
        <v>0</v>
      </c>
      <c r="BO975" s="1" t="b">
        <v>0</v>
      </c>
    </row>
    <row r="976" spans="1:67" ht="15.75" customHeight="1">
      <c r="A976" s="1">
        <v>974</v>
      </c>
      <c r="B976" s="1">
        <v>633</v>
      </c>
      <c r="C976" s="1">
        <v>221759</v>
      </c>
      <c r="D976" s="1" t="s">
        <v>2584</v>
      </c>
      <c r="E976" s="1" t="s">
        <v>2585</v>
      </c>
      <c r="F976" s="1" t="s">
        <v>2586</v>
      </c>
      <c r="G976" s="1" t="s">
        <v>2569</v>
      </c>
      <c r="H976" s="1">
        <v>37996</v>
      </c>
      <c r="I976" s="1" t="s">
        <v>70</v>
      </c>
      <c r="J976" s="1" t="s">
        <v>71</v>
      </c>
      <c r="K976" s="8" t="s">
        <v>2587</v>
      </c>
      <c r="L976" s="1">
        <v>-83.925852000000006</v>
      </c>
      <c r="M976" s="1">
        <v>35.952081999999997</v>
      </c>
      <c r="N976" s="1">
        <v>-83.925852000000006</v>
      </c>
      <c r="O976" s="1">
        <v>35.952081999999997</v>
      </c>
      <c r="P976" s="1">
        <v>12970</v>
      </c>
      <c r="Q976" s="1">
        <v>30930</v>
      </c>
      <c r="R976" s="1">
        <v>49350</v>
      </c>
      <c r="S976" s="1">
        <v>30930</v>
      </c>
      <c r="T976" s="1">
        <v>49350</v>
      </c>
      <c r="U976" s="1">
        <v>20234</v>
      </c>
      <c r="V976" s="1">
        <v>38654</v>
      </c>
      <c r="W976" s="1">
        <v>2</v>
      </c>
      <c r="X976" s="1">
        <v>2</v>
      </c>
      <c r="Y976" s="1">
        <v>5</v>
      </c>
      <c r="Z976" s="1">
        <v>1</v>
      </c>
      <c r="AA976" s="1">
        <v>1</v>
      </c>
      <c r="AB976" s="1">
        <v>77</v>
      </c>
      <c r="AC976" s="1">
        <v>22139</v>
      </c>
      <c r="AD976" s="1" t="s">
        <v>73</v>
      </c>
      <c r="AE976" s="1" t="b">
        <v>1</v>
      </c>
      <c r="AF976" s="1" t="s">
        <v>2588</v>
      </c>
      <c r="AG976" s="1" t="s">
        <v>245</v>
      </c>
      <c r="AH976" s="1" t="s">
        <v>159</v>
      </c>
      <c r="AI976" s="1" t="s">
        <v>91</v>
      </c>
      <c r="AJ976" s="1" t="s">
        <v>89</v>
      </c>
      <c r="AK976" s="1" t="s">
        <v>83</v>
      </c>
      <c r="AL976" s="1" t="s">
        <v>36</v>
      </c>
      <c r="AM976" s="1" t="s">
        <v>92</v>
      </c>
      <c r="AN976" s="1" t="b">
        <v>0</v>
      </c>
      <c r="AO976" s="10" t="s">
        <v>2589</v>
      </c>
      <c r="AP976" s="1">
        <v>1</v>
      </c>
      <c r="AQ976" s="1">
        <v>0</v>
      </c>
      <c r="AR976" s="1">
        <v>0</v>
      </c>
      <c r="AS976" s="1">
        <v>0</v>
      </c>
      <c r="AT976" s="1">
        <v>0</v>
      </c>
      <c r="AU976" s="1">
        <v>0</v>
      </c>
      <c r="AV976" s="1">
        <v>0</v>
      </c>
      <c r="AW976" s="1">
        <v>0</v>
      </c>
      <c r="AX976" s="1">
        <v>0</v>
      </c>
      <c r="AY976" s="1">
        <v>1</v>
      </c>
      <c r="AZ976" s="1">
        <v>0</v>
      </c>
      <c r="BA976" s="1">
        <v>0</v>
      </c>
      <c r="BB976" s="1">
        <v>0</v>
      </c>
      <c r="BC976" s="1">
        <v>0</v>
      </c>
      <c r="BD976" s="1">
        <v>0</v>
      </c>
      <c r="BE976" s="1">
        <v>0</v>
      </c>
      <c r="BF976" s="1">
        <v>0</v>
      </c>
      <c r="BG976" s="1">
        <v>0</v>
      </c>
      <c r="BH976" s="1" t="b">
        <v>1</v>
      </c>
      <c r="BI976" s="1" t="b">
        <v>0</v>
      </c>
      <c r="BJ976" s="1">
        <v>4</v>
      </c>
      <c r="BK976" s="1" t="s">
        <v>89</v>
      </c>
      <c r="BL976" s="1">
        <v>363</v>
      </c>
      <c r="BM976" s="1">
        <v>363</v>
      </c>
      <c r="BN976" s="1">
        <v>0</v>
      </c>
      <c r="BO976" s="1" t="b">
        <v>0</v>
      </c>
    </row>
    <row r="977" spans="1:67" ht="15.75" customHeight="1">
      <c r="A977" s="1">
        <v>975</v>
      </c>
      <c r="B977" s="1">
        <v>634</v>
      </c>
      <c r="C977" s="1">
        <v>221759</v>
      </c>
      <c r="D977" s="1" t="s">
        <v>2584</v>
      </c>
      <c r="E977" s="1" t="s">
        <v>2585</v>
      </c>
      <c r="F977" s="1" t="s">
        <v>2586</v>
      </c>
      <c r="G977" s="1" t="s">
        <v>2569</v>
      </c>
      <c r="H977" s="1">
        <v>37996</v>
      </c>
      <c r="I977" s="1" t="s">
        <v>70</v>
      </c>
      <c r="J977" s="1" t="s">
        <v>71</v>
      </c>
      <c r="K977" s="8" t="s">
        <v>2587</v>
      </c>
      <c r="L977" s="1">
        <v>-83.925852000000006</v>
      </c>
      <c r="M977" s="1">
        <v>35.952081999999997</v>
      </c>
      <c r="N977" s="1">
        <v>-83.925852000000006</v>
      </c>
      <c r="O977" s="1">
        <v>35.952081999999997</v>
      </c>
      <c r="P977" s="1">
        <v>12970</v>
      </c>
      <c r="Q977" s="1">
        <v>30930</v>
      </c>
      <c r="R977" s="1">
        <v>49350</v>
      </c>
      <c r="S977" s="1">
        <v>30930</v>
      </c>
      <c r="T977" s="1">
        <v>49350</v>
      </c>
      <c r="U977" s="1">
        <v>20234</v>
      </c>
      <c r="V977" s="1">
        <v>38654</v>
      </c>
      <c r="W977" s="1">
        <v>2</v>
      </c>
      <c r="X977" s="1">
        <v>2</v>
      </c>
      <c r="Y977" s="1">
        <v>5</v>
      </c>
      <c r="Z977" s="1">
        <v>1</v>
      </c>
      <c r="AA977" s="1">
        <v>1</v>
      </c>
      <c r="AB977" s="1">
        <v>77</v>
      </c>
      <c r="AC977" s="1">
        <v>22139</v>
      </c>
      <c r="AD977" s="1" t="s">
        <v>73</v>
      </c>
      <c r="AE977" s="1" t="b">
        <v>1</v>
      </c>
      <c r="AF977" s="1" t="s">
        <v>2588</v>
      </c>
      <c r="AG977" s="1" t="s">
        <v>1155</v>
      </c>
      <c r="AH977" s="1" t="s">
        <v>159</v>
      </c>
      <c r="AI977" s="1" t="s">
        <v>926</v>
      </c>
      <c r="AJ977" s="1" t="s">
        <v>109</v>
      </c>
      <c r="AK977" s="1" t="s">
        <v>83</v>
      </c>
      <c r="AL977" s="1" t="s">
        <v>36</v>
      </c>
      <c r="AM977" s="1" t="s">
        <v>144</v>
      </c>
      <c r="AN977" s="1" t="b">
        <v>0</v>
      </c>
      <c r="AO977" s="10" t="s">
        <v>2590</v>
      </c>
      <c r="AP977" s="1">
        <v>1</v>
      </c>
      <c r="AQ977" s="1">
        <v>0</v>
      </c>
      <c r="AR977" s="1">
        <v>0</v>
      </c>
      <c r="AS977" s="1">
        <v>0</v>
      </c>
      <c r="AT977" s="1">
        <v>0</v>
      </c>
      <c r="AU977" s="1">
        <v>0</v>
      </c>
      <c r="AV977" s="1">
        <v>0</v>
      </c>
      <c r="AW977" s="1">
        <v>0</v>
      </c>
      <c r="AX977" s="1">
        <v>0</v>
      </c>
      <c r="AY977" s="1">
        <v>0</v>
      </c>
      <c r="AZ977" s="1">
        <v>0</v>
      </c>
      <c r="BA977" s="1">
        <v>0</v>
      </c>
      <c r="BB977" s="1">
        <v>0</v>
      </c>
      <c r="BC977" s="1">
        <v>0</v>
      </c>
      <c r="BD977" s="1">
        <v>1</v>
      </c>
      <c r="BE977" s="1">
        <v>0</v>
      </c>
      <c r="BF977" s="1">
        <v>0</v>
      </c>
      <c r="BG977" s="1">
        <v>0</v>
      </c>
      <c r="BH977" s="1" t="b">
        <v>1</v>
      </c>
      <c r="BI977" s="1" t="b">
        <v>0</v>
      </c>
      <c r="BJ977" s="1">
        <v>4</v>
      </c>
      <c r="BK977" s="1" t="s">
        <v>109</v>
      </c>
      <c r="BL977" s="1">
        <v>363</v>
      </c>
      <c r="BM977" s="1">
        <v>363</v>
      </c>
      <c r="BN977" s="1">
        <v>0</v>
      </c>
      <c r="BO977" s="1" t="b">
        <v>0</v>
      </c>
    </row>
    <row r="978" spans="1:67" ht="15.75" customHeight="1">
      <c r="A978" s="1">
        <v>976</v>
      </c>
      <c r="B978" s="1">
        <v>635</v>
      </c>
      <c r="C978" s="1">
        <v>221759</v>
      </c>
      <c r="D978" s="1" t="s">
        <v>2584</v>
      </c>
      <c r="E978" s="1" t="s">
        <v>2585</v>
      </c>
      <c r="F978" s="1" t="s">
        <v>2586</v>
      </c>
      <c r="G978" s="1" t="s">
        <v>2569</v>
      </c>
      <c r="H978" s="1">
        <v>37996</v>
      </c>
      <c r="I978" s="1" t="s">
        <v>70</v>
      </c>
      <c r="J978" s="1" t="s">
        <v>71</v>
      </c>
      <c r="K978" s="8" t="s">
        <v>2587</v>
      </c>
      <c r="L978" s="1">
        <v>-83.925852000000006</v>
      </c>
      <c r="M978" s="1">
        <v>35.952081999999997</v>
      </c>
      <c r="N978" s="1">
        <v>-83.925852000000006</v>
      </c>
      <c r="O978" s="1">
        <v>35.952081999999997</v>
      </c>
      <c r="P978" s="1">
        <v>12970</v>
      </c>
      <c r="Q978" s="1">
        <v>30930</v>
      </c>
      <c r="R978" s="1">
        <v>49350</v>
      </c>
      <c r="S978" s="1">
        <v>30930</v>
      </c>
      <c r="T978" s="1">
        <v>49350</v>
      </c>
      <c r="U978" s="1">
        <v>20234</v>
      </c>
      <c r="V978" s="1">
        <v>38654</v>
      </c>
      <c r="W978" s="1">
        <v>2</v>
      </c>
      <c r="X978" s="1">
        <v>2</v>
      </c>
      <c r="Y978" s="1">
        <v>5</v>
      </c>
      <c r="Z978" s="1">
        <v>1</v>
      </c>
      <c r="AA978" s="1">
        <v>1</v>
      </c>
      <c r="AB978" s="1">
        <v>77</v>
      </c>
      <c r="AC978" s="1">
        <v>22139</v>
      </c>
      <c r="AD978" s="1" t="s">
        <v>73</v>
      </c>
      <c r="AE978" s="1" t="b">
        <v>1</v>
      </c>
      <c r="AF978" s="1" t="s">
        <v>2588</v>
      </c>
      <c r="AG978" s="1" t="s">
        <v>254</v>
      </c>
      <c r="AH978" s="1" t="s">
        <v>159</v>
      </c>
      <c r="AI978" s="1" t="s">
        <v>95</v>
      </c>
      <c r="AJ978" s="1" t="s">
        <v>94</v>
      </c>
      <c r="AK978" s="1" t="s">
        <v>79</v>
      </c>
      <c r="AL978" s="1" t="s">
        <v>36</v>
      </c>
      <c r="AM978" s="1" t="s">
        <v>96</v>
      </c>
      <c r="AN978" s="1" t="b">
        <v>0</v>
      </c>
      <c r="AO978" s="10" t="s">
        <v>2591</v>
      </c>
      <c r="AP978" s="1">
        <v>0</v>
      </c>
      <c r="AQ978" s="1">
        <v>0</v>
      </c>
      <c r="AR978" s="1">
        <v>0</v>
      </c>
      <c r="AS978" s="1">
        <v>0</v>
      </c>
      <c r="AT978" s="1">
        <v>0</v>
      </c>
      <c r="AU978" s="1">
        <v>0</v>
      </c>
      <c r="AV978" s="1">
        <v>0</v>
      </c>
      <c r="AW978" s="1">
        <v>0</v>
      </c>
      <c r="AX978" s="1">
        <v>0</v>
      </c>
      <c r="AY978" s="1">
        <v>0</v>
      </c>
      <c r="AZ978" s="1">
        <v>0</v>
      </c>
      <c r="BA978" s="1">
        <v>0</v>
      </c>
      <c r="BB978" s="1">
        <v>0</v>
      </c>
      <c r="BC978" s="1">
        <v>0</v>
      </c>
      <c r="BD978" s="1">
        <v>0</v>
      </c>
      <c r="BE978" s="1">
        <v>0</v>
      </c>
      <c r="BF978" s="1">
        <v>0</v>
      </c>
      <c r="BG978" s="1">
        <v>0</v>
      </c>
      <c r="BH978" s="1" t="b">
        <v>1</v>
      </c>
      <c r="BI978" s="1" t="b">
        <v>0</v>
      </c>
      <c r="BJ978" s="1">
        <v>4</v>
      </c>
      <c r="BK978" s="1" t="s">
        <v>94</v>
      </c>
      <c r="BL978" s="1">
        <v>363</v>
      </c>
      <c r="BM978" s="1">
        <v>363</v>
      </c>
      <c r="BN978" s="1">
        <v>0</v>
      </c>
      <c r="BO978" s="1" t="b">
        <v>0</v>
      </c>
    </row>
    <row r="979" spans="1:67" ht="15.75" customHeight="1">
      <c r="A979" s="1">
        <v>977</v>
      </c>
      <c r="B979" s="1">
        <v>636</v>
      </c>
      <c r="C979" s="1">
        <v>221759</v>
      </c>
      <c r="D979" s="1" t="s">
        <v>2584</v>
      </c>
      <c r="E979" s="1" t="s">
        <v>2585</v>
      </c>
      <c r="F979" s="1" t="s">
        <v>2586</v>
      </c>
      <c r="G979" s="1" t="s">
        <v>2569</v>
      </c>
      <c r="H979" s="1">
        <v>37996</v>
      </c>
      <c r="I979" s="1" t="s">
        <v>70</v>
      </c>
      <c r="J979" s="1" t="s">
        <v>71</v>
      </c>
      <c r="K979" s="8" t="s">
        <v>2587</v>
      </c>
      <c r="L979" s="1">
        <v>-83.925852000000006</v>
      </c>
      <c r="M979" s="1">
        <v>35.952081999999997</v>
      </c>
      <c r="N979" s="1">
        <v>-83.925852000000006</v>
      </c>
      <c r="O979" s="1">
        <v>35.952081999999997</v>
      </c>
      <c r="P979" s="1">
        <v>12970</v>
      </c>
      <c r="Q979" s="1">
        <v>30930</v>
      </c>
      <c r="R979" s="1">
        <v>49350</v>
      </c>
      <c r="S979" s="1">
        <v>30930</v>
      </c>
      <c r="T979" s="1">
        <v>49350</v>
      </c>
      <c r="U979" s="1">
        <v>20234</v>
      </c>
      <c r="V979" s="1">
        <v>38654</v>
      </c>
      <c r="W979" s="1">
        <v>2</v>
      </c>
      <c r="X979" s="1">
        <v>2</v>
      </c>
      <c r="Y979" s="1">
        <v>5</v>
      </c>
      <c r="Z979" s="1">
        <v>1</v>
      </c>
      <c r="AA979" s="1">
        <v>1</v>
      </c>
      <c r="AB979" s="1">
        <v>77</v>
      </c>
      <c r="AC979" s="1">
        <v>22139</v>
      </c>
      <c r="AD979" s="1" t="s">
        <v>73</v>
      </c>
      <c r="AE979" s="1" t="b">
        <v>1</v>
      </c>
      <c r="AF979" s="1" t="s">
        <v>2588</v>
      </c>
      <c r="AG979" s="1" t="s">
        <v>245</v>
      </c>
      <c r="AH979" s="1" t="s">
        <v>159</v>
      </c>
      <c r="AI979" s="1" t="s">
        <v>172</v>
      </c>
      <c r="AJ979" s="1" t="s">
        <v>89</v>
      </c>
      <c r="AK979" s="1" t="s">
        <v>79</v>
      </c>
      <c r="AL979" s="1" t="s">
        <v>36</v>
      </c>
      <c r="AM979" s="1" t="s">
        <v>92</v>
      </c>
      <c r="AN979" s="1" t="b">
        <v>0</v>
      </c>
      <c r="AO979" s="10" t="s">
        <v>2592</v>
      </c>
      <c r="AP979" s="1">
        <v>0</v>
      </c>
      <c r="AQ979" s="1">
        <v>0</v>
      </c>
      <c r="AR979" s="1">
        <v>1</v>
      </c>
      <c r="AS979" s="1">
        <v>0</v>
      </c>
      <c r="AT979" s="1">
        <v>0</v>
      </c>
      <c r="AU979" s="1">
        <v>0</v>
      </c>
      <c r="AV979" s="1">
        <v>0</v>
      </c>
      <c r="AW979" s="1">
        <v>0</v>
      </c>
      <c r="AX979" s="1">
        <v>0</v>
      </c>
      <c r="AY979" s="1">
        <v>1</v>
      </c>
      <c r="AZ979" s="1">
        <v>0</v>
      </c>
      <c r="BA979" s="1">
        <v>0</v>
      </c>
      <c r="BB979" s="1">
        <v>0</v>
      </c>
      <c r="BC979" s="1">
        <v>0</v>
      </c>
      <c r="BD979" s="1">
        <v>0</v>
      </c>
      <c r="BE979" s="1">
        <v>0</v>
      </c>
      <c r="BF979" s="1">
        <v>0</v>
      </c>
      <c r="BG979" s="1">
        <v>0</v>
      </c>
      <c r="BH979" s="1" t="b">
        <v>1</v>
      </c>
      <c r="BI979" s="1" t="b">
        <v>0</v>
      </c>
      <c r="BJ979" s="1">
        <v>4</v>
      </c>
      <c r="BK979" s="1" t="s">
        <v>89</v>
      </c>
      <c r="BL979" s="1">
        <v>363</v>
      </c>
      <c r="BM979" s="1">
        <v>363</v>
      </c>
      <c r="BN979" s="1">
        <v>1</v>
      </c>
      <c r="BO979" s="1" t="b">
        <v>1</v>
      </c>
    </row>
    <row r="980" spans="1:67" ht="15.75" customHeight="1">
      <c r="A980" s="1">
        <v>978</v>
      </c>
      <c r="B980" s="1">
        <v>875</v>
      </c>
      <c r="C980" s="1">
        <v>220862</v>
      </c>
      <c r="D980" s="1" t="s">
        <v>2593</v>
      </c>
      <c r="E980" s="1" t="s">
        <v>2594</v>
      </c>
      <c r="F980" s="1" t="s">
        <v>2595</v>
      </c>
      <c r="G980" s="1" t="s">
        <v>2569</v>
      </c>
      <c r="H980" s="1">
        <v>38152</v>
      </c>
      <c r="I980" s="1" t="s">
        <v>70</v>
      </c>
      <c r="J980" s="1" t="s">
        <v>71</v>
      </c>
      <c r="K980" s="8" t="s">
        <v>2596</v>
      </c>
      <c r="L980" s="1">
        <v>-89.938068000000001</v>
      </c>
      <c r="M980" s="1">
        <v>35.118878000000002</v>
      </c>
      <c r="N980" s="1">
        <v>-89.938068000000001</v>
      </c>
      <c r="O980" s="1">
        <v>35.118878000000002</v>
      </c>
      <c r="P980" s="1">
        <v>9317</v>
      </c>
      <c r="Q980" s="1">
        <v>24660</v>
      </c>
      <c r="R980" s="1">
        <v>36372</v>
      </c>
      <c r="S980" s="1">
        <v>24660</v>
      </c>
      <c r="T980" s="1">
        <v>36372</v>
      </c>
      <c r="U980" s="1">
        <v>15294</v>
      </c>
      <c r="V980" s="1">
        <v>27006</v>
      </c>
      <c r="W980" s="1">
        <v>2</v>
      </c>
      <c r="X980" s="1">
        <v>2</v>
      </c>
      <c r="Y980" s="1">
        <v>5</v>
      </c>
      <c r="Z980" s="1">
        <v>1</v>
      </c>
      <c r="AA980" s="1">
        <v>1</v>
      </c>
      <c r="AB980" s="1">
        <v>57</v>
      </c>
      <c r="AC980" s="1">
        <v>17183</v>
      </c>
      <c r="AD980" s="1" t="s">
        <v>73</v>
      </c>
      <c r="AE980" s="1" t="b">
        <v>0</v>
      </c>
      <c r="AF980" s="1" t="s">
        <v>2597</v>
      </c>
      <c r="AG980" s="1" t="s">
        <v>291</v>
      </c>
      <c r="AH980" s="1" t="s">
        <v>204</v>
      </c>
      <c r="AI980" s="1" t="s">
        <v>292</v>
      </c>
      <c r="AJ980" s="1" t="s">
        <v>78</v>
      </c>
      <c r="AK980" s="1" t="s">
        <v>79</v>
      </c>
      <c r="AL980" s="1" t="s">
        <v>36</v>
      </c>
      <c r="AM980" s="1" t="s">
        <v>80</v>
      </c>
      <c r="AN980" s="1" t="b">
        <v>0</v>
      </c>
      <c r="AO980" s="10" t="s">
        <v>2598</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0</v>
      </c>
      <c r="BH980" s="1" t="b">
        <v>1</v>
      </c>
      <c r="BI980" s="1" t="b">
        <v>0</v>
      </c>
      <c r="BJ980" s="1">
        <v>3</v>
      </c>
      <c r="BK980" s="1" t="s">
        <v>78</v>
      </c>
      <c r="BL980" s="1">
        <v>363</v>
      </c>
      <c r="BM980" s="1">
        <v>363</v>
      </c>
      <c r="BN980" s="1">
        <v>0</v>
      </c>
      <c r="BO980" s="1" t="b">
        <v>0</v>
      </c>
    </row>
    <row r="981" spans="1:67" ht="15.75" customHeight="1">
      <c r="A981" s="1">
        <v>979</v>
      </c>
      <c r="B981" s="1">
        <v>876</v>
      </c>
      <c r="C981" s="1">
        <v>220862</v>
      </c>
      <c r="D981" s="1" t="s">
        <v>2593</v>
      </c>
      <c r="E981" s="1" t="s">
        <v>2594</v>
      </c>
      <c r="F981" s="1" t="s">
        <v>2595</v>
      </c>
      <c r="G981" s="1" t="s">
        <v>2569</v>
      </c>
      <c r="H981" s="1">
        <v>38152</v>
      </c>
      <c r="I981" s="1" t="s">
        <v>70</v>
      </c>
      <c r="J981" s="1" t="s">
        <v>71</v>
      </c>
      <c r="K981" s="8" t="s">
        <v>2596</v>
      </c>
      <c r="L981" s="1">
        <v>-89.938068000000001</v>
      </c>
      <c r="M981" s="1">
        <v>35.118878000000002</v>
      </c>
      <c r="N981" s="1">
        <v>-89.938068000000001</v>
      </c>
      <c r="O981" s="1">
        <v>35.118878000000002</v>
      </c>
      <c r="P981" s="1">
        <v>9317</v>
      </c>
      <c r="Q981" s="1">
        <v>24660</v>
      </c>
      <c r="R981" s="1">
        <v>36372</v>
      </c>
      <c r="S981" s="1">
        <v>24660</v>
      </c>
      <c r="T981" s="1">
        <v>36372</v>
      </c>
      <c r="U981" s="1">
        <v>15294</v>
      </c>
      <c r="V981" s="1">
        <v>27006</v>
      </c>
      <c r="W981" s="1">
        <v>2</v>
      </c>
      <c r="X981" s="1">
        <v>2</v>
      </c>
      <c r="Y981" s="1">
        <v>5</v>
      </c>
      <c r="Z981" s="1">
        <v>1</v>
      </c>
      <c r="AA981" s="1">
        <v>1</v>
      </c>
      <c r="AB981" s="1">
        <v>57</v>
      </c>
      <c r="AC981" s="1">
        <v>17183</v>
      </c>
      <c r="AD981" s="1" t="s">
        <v>73</v>
      </c>
      <c r="AE981" s="1" t="b">
        <v>0</v>
      </c>
      <c r="AF981" s="1" t="s">
        <v>2599</v>
      </c>
      <c r="AG981" s="1" t="s">
        <v>89</v>
      </c>
      <c r="AH981" s="1" t="s">
        <v>159</v>
      </c>
      <c r="AI981" s="1" t="s">
        <v>172</v>
      </c>
      <c r="AJ981" s="1" t="s">
        <v>89</v>
      </c>
      <c r="AK981" s="1" t="s">
        <v>79</v>
      </c>
      <c r="AL981" s="1" t="s">
        <v>36</v>
      </c>
      <c r="AM981" s="1" t="s">
        <v>92</v>
      </c>
      <c r="AN981" s="1" t="b">
        <v>0</v>
      </c>
      <c r="AO981" s="10" t="s">
        <v>2600</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0</v>
      </c>
      <c r="BH981" s="1" t="b">
        <v>1</v>
      </c>
      <c r="BI981" s="1" t="b">
        <v>0</v>
      </c>
      <c r="BJ981" s="1">
        <v>3</v>
      </c>
      <c r="BK981" s="1" t="s">
        <v>89</v>
      </c>
      <c r="BL981" s="1">
        <v>363</v>
      </c>
      <c r="BM981" s="1">
        <v>363</v>
      </c>
      <c r="BN981" s="1">
        <v>0</v>
      </c>
      <c r="BO981" s="1" t="b">
        <v>0</v>
      </c>
    </row>
    <row r="982" spans="1:67" ht="15.75" customHeight="1">
      <c r="A982" s="1">
        <v>980</v>
      </c>
      <c r="B982" s="1">
        <v>877</v>
      </c>
      <c r="C982" s="1">
        <v>220862</v>
      </c>
      <c r="D982" s="1" t="s">
        <v>2593</v>
      </c>
      <c r="E982" s="1" t="s">
        <v>2594</v>
      </c>
      <c r="F982" s="1" t="s">
        <v>2595</v>
      </c>
      <c r="G982" s="1" t="s">
        <v>2569</v>
      </c>
      <c r="H982" s="1">
        <v>38152</v>
      </c>
      <c r="I982" s="1" t="s">
        <v>70</v>
      </c>
      <c r="J982" s="1" t="s">
        <v>71</v>
      </c>
      <c r="K982" s="8" t="s">
        <v>2596</v>
      </c>
      <c r="L982" s="1">
        <v>-89.938068000000001</v>
      </c>
      <c r="M982" s="1">
        <v>35.118878000000002</v>
      </c>
      <c r="N982" s="1">
        <v>-89.938068000000001</v>
      </c>
      <c r="O982" s="1">
        <v>35.118878000000002</v>
      </c>
      <c r="P982" s="1">
        <v>9317</v>
      </c>
      <c r="Q982" s="1">
        <v>24660</v>
      </c>
      <c r="R982" s="1">
        <v>36372</v>
      </c>
      <c r="S982" s="1">
        <v>24660</v>
      </c>
      <c r="T982" s="1">
        <v>36372</v>
      </c>
      <c r="U982" s="1">
        <v>15294</v>
      </c>
      <c r="V982" s="1">
        <v>27006</v>
      </c>
      <c r="W982" s="1">
        <v>2</v>
      </c>
      <c r="X982" s="1">
        <v>2</v>
      </c>
      <c r="Y982" s="1">
        <v>5</v>
      </c>
      <c r="Z982" s="1">
        <v>1</v>
      </c>
      <c r="AA982" s="1">
        <v>1</v>
      </c>
      <c r="AB982" s="1">
        <v>57</v>
      </c>
      <c r="AC982" s="1">
        <v>17183</v>
      </c>
      <c r="AD982" s="1" t="s">
        <v>73</v>
      </c>
      <c r="AE982" s="1" t="b">
        <v>0</v>
      </c>
      <c r="AF982" s="1" t="s">
        <v>2599</v>
      </c>
      <c r="AG982" s="1" t="s">
        <v>89</v>
      </c>
      <c r="AH982" s="1" t="s">
        <v>159</v>
      </c>
      <c r="AI982" s="1" t="s">
        <v>786</v>
      </c>
      <c r="AJ982" s="1" t="s">
        <v>89</v>
      </c>
      <c r="AK982" s="1" t="s">
        <v>83</v>
      </c>
      <c r="AL982" s="1" t="s">
        <v>110</v>
      </c>
      <c r="AM982" s="1" t="s">
        <v>100</v>
      </c>
      <c r="AN982" s="1" t="b">
        <v>0</v>
      </c>
      <c r="AO982" s="10" t="s">
        <v>2601</v>
      </c>
      <c r="AP982" s="1">
        <v>0</v>
      </c>
      <c r="AQ982" s="1">
        <v>0</v>
      </c>
      <c r="AR982" s="1">
        <v>0</v>
      </c>
      <c r="AS982" s="1">
        <v>0</v>
      </c>
      <c r="AT982" s="1">
        <v>0</v>
      </c>
      <c r="AU982" s="1">
        <v>0</v>
      </c>
      <c r="AV982" s="1">
        <v>0</v>
      </c>
      <c r="AW982" s="1">
        <v>0</v>
      </c>
      <c r="AX982" s="1">
        <v>0</v>
      </c>
      <c r="AY982" s="1">
        <v>0</v>
      </c>
      <c r="AZ982" s="1">
        <v>0</v>
      </c>
      <c r="BA982" s="1">
        <v>0</v>
      </c>
      <c r="BB982" s="1">
        <v>0</v>
      </c>
      <c r="BC982" s="1">
        <v>0</v>
      </c>
      <c r="BD982" s="1">
        <v>0</v>
      </c>
      <c r="BE982" s="1">
        <v>0</v>
      </c>
      <c r="BF982" s="1">
        <v>0</v>
      </c>
      <c r="BG982" s="1">
        <v>0</v>
      </c>
      <c r="BH982" s="1" t="b">
        <v>0</v>
      </c>
      <c r="BI982" s="1" t="b">
        <v>0</v>
      </c>
      <c r="BJ982" s="1">
        <v>3</v>
      </c>
      <c r="BK982" s="1" t="s">
        <v>89</v>
      </c>
      <c r="BL982" s="1">
        <v>363</v>
      </c>
      <c r="BM982" s="1">
        <v>363</v>
      </c>
      <c r="BN982" s="1">
        <v>0</v>
      </c>
      <c r="BO982" s="1" t="b">
        <v>0</v>
      </c>
    </row>
    <row r="983" spans="1:67" ht="15.75" customHeight="1">
      <c r="A983" s="1">
        <v>981</v>
      </c>
      <c r="B983" s="1">
        <v>195</v>
      </c>
      <c r="C983" s="1">
        <v>224350</v>
      </c>
      <c r="D983" s="1" t="s">
        <v>2602</v>
      </c>
      <c r="E983" s="1" t="s">
        <v>2603</v>
      </c>
      <c r="F983" s="1" t="s">
        <v>2604</v>
      </c>
      <c r="G983" s="1" t="s">
        <v>2605</v>
      </c>
      <c r="H983" s="1" t="s">
        <v>2606</v>
      </c>
      <c r="I983" s="1" t="s">
        <v>70</v>
      </c>
      <c r="J983" s="1" t="s">
        <v>130</v>
      </c>
      <c r="K983" s="8" t="s">
        <v>2607</v>
      </c>
      <c r="L983" s="1">
        <v>-97.407627000000005</v>
      </c>
      <c r="M983" s="1">
        <v>27.763622999999999</v>
      </c>
      <c r="N983" s="1">
        <v>-97.407627000000005</v>
      </c>
      <c r="O983" s="1">
        <v>27.763622999999999</v>
      </c>
      <c r="P983" s="1">
        <v>3976</v>
      </c>
      <c r="Q983" s="19">
        <v>15684</v>
      </c>
      <c r="R983" s="19">
        <v>16646</v>
      </c>
      <c r="S983" s="1">
        <v>15684</v>
      </c>
      <c r="T983" s="1">
        <v>16646</v>
      </c>
      <c r="U983" s="1">
        <v>10006</v>
      </c>
      <c r="V983" s="1">
        <v>10968</v>
      </c>
      <c r="W983" s="1">
        <v>2</v>
      </c>
      <c r="X983" s="1">
        <v>2</v>
      </c>
      <c r="Y983" s="1">
        <v>6</v>
      </c>
      <c r="Z983" s="1">
        <v>4</v>
      </c>
      <c r="AA983" s="1">
        <v>1</v>
      </c>
      <c r="AB983" s="9" t="s">
        <v>244</v>
      </c>
      <c r="AC983" s="1">
        <v>11689</v>
      </c>
      <c r="AD983" s="1" t="s">
        <v>73</v>
      </c>
      <c r="AE983" s="1" t="b">
        <v>0</v>
      </c>
      <c r="AF983" s="9" t="s">
        <v>244</v>
      </c>
      <c r="AG983" s="9" t="s">
        <v>2608</v>
      </c>
      <c r="AH983" s="1" t="s">
        <v>320</v>
      </c>
      <c r="AI983" s="1" t="s">
        <v>2609</v>
      </c>
      <c r="AJ983" s="1" t="s">
        <v>89</v>
      </c>
      <c r="AK983" s="1" t="s">
        <v>250</v>
      </c>
      <c r="AL983" s="1" t="s">
        <v>36</v>
      </c>
      <c r="AM983" s="1" t="s">
        <v>420</v>
      </c>
      <c r="AN983" s="1" t="b">
        <v>0</v>
      </c>
      <c r="AO983" s="10" t="s">
        <v>2610</v>
      </c>
      <c r="AP983" s="1">
        <v>0</v>
      </c>
      <c r="AQ983" s="1">
        <v>0</v>
      </c>
      <c r="AR983" s="1">
        <v>0</v>
      </c>
      <c r="AS983" s="1">
        <v>0</v>
      </c>
      <c r="AT983" s="1">
        <v>0</v>
      </c>
      <c r="AU983" s="1">
        <v>0</v>
      </c>
      <c r="AV983" s="1">
        <v>0</v>
      </c>
      <c r="AW983" s="1">
        <v>0</v>
      </c>
      <c r="AX983" s="1">
        <v>0</v>
      </c>
      <c r="AY983" s="1">
        <v>0</v>
      </c>
      <c r="AZ983" s="1">
        <v>0</v>
      </c>
      <c r="BA983" s="1">
        <v>0</v>
      </c>
      <c r="BB983" s="1">
        <v>0</v>
      </c>
      <c r="BC983" s="1">
        <v>0</v>
      </c>
      <c r="BD983" s="1">
        <v>0</v>
      </c>
      <c r="BE983" s="1">
        <v>0</v>
      </c>
      <c r="BF983" s="1">
        <v>0</v>
      </c>
      <c r="BG983" s="1">
        <v>0</v>
      </c>
      <c r="BH983" s="1" t="b">
        <v>1</v>
      </c>
      <c r="BI983" s="1" t="b">
        <v>0</v>
      </c>
      <c r="BJ983" s="1">
        <v>2</v>
      </c>
      <c r="BK983" s="1" t="s">
        <v>89</v>
      </c>
      <c r="BL983" s="1">
        <v>363</v>
      </c>
      <c r="BM983" s="1">
        <v>363</v>
      </c>
      <c r="BN983" s="1">
        <v>0</v>
      </c>
      <c r="BO983" s="1" t="b">
        <v>0</v>
      </c>
    </row>
    <row r="984" spans="1:67" ht="15.75" customHeight="1">
      <c r="A984" s="1">
        <v>982</v>
      </c>
      <c r="B984" s="1">
        <v>196</v>
      </c>
      <c r="C984" s="1">
        <v>224350</v>
      </c>
      <c r="D984" s="1" t="s">
        <v>2602</v>
      </c>
      <c r="E984" s="1" t="s">
        <v>2603</v>
      </c>
      <c r="F984" s="1" t="s">
        <v>2604</v>
      </c>
      <c r="G984" s="1" t="s">
        <v>2605</v>
      </c>
      <c r="H984" s="1" t="s">
        <v>2606</v>
      </c>
      <c r="I984" s="1" t="s">
        <v>70</v>
      </c>
      <c r="J984" s="1" t="s">
        <v>130</v>
      </c>
      <c r="K984" s="8" t="s">
        <v>2607</v>
      </c>
      <c r="L984" s="1">
        <v>-97.407627000000005</v>
      </c>
      <c r="M984" s="1">
        <v>27.763622999999999</v>
      </c>
      <c r="N984" s="1">
        <v>-97.407627000000005</v>
      </c>
      <c r="O984" s="1">
        <v>27.763622999999999</v>
      </c>
      <c r="P984" s="1">
        <v>3976</v>
      </c>
      <c r="Q984" s="19">
        <v>15684</v>
      </c>
      <c r="R984" s="19">
        <v>16646</v>
      </c>
      <c r="S984" s="1">
        <v>15684</v>
      </c>
      <c r="T984" s="1">
        <v>16646</v>
      </c>
      <c r="U984" s="1">
        <v>10006</v>
      </c>
      <c r="V984" s="1">
        <v>10968</v>
      </c>
      <c r="W984" s="1">
        <v>2</v>
      </c>
      <c r="X984" s="1">
        <v>2</v>
      </c>
      <c r="Y984" s="1">
        <v>6</v>
      </c>
      <c r="Z984" s="1">
        <v>4</v>
      </c>
      <c r="AA984" s="1">
        <v>1</v>
      </c>
      <c r="AB984" s="9" t="s">
        <v>244</v>
      </c>
      <c r="AC984" s="1">
        <v>11689</v>
      </c>
      <c r="AD984" s="1" t="s">
        <v>73</v>
      </c>
      <c r="AE984" s="1" t="b">
        <v>0</v>
      </c>
      <c r="AF984" s="9" t="s">
        <v>244</v>
      </c>
      <c r="AG984" s="13" t="s">
        <v>2608</v>
      </c>
      <c r="AH984" s="1" t="s">
        <v>320</v>
      </c>
      <c r="AI984" s="1" t="s">
        <v>2611</v>
      </c>
      <c r="AJ984" s="1" t="s">
        <v>89</v>
      </c>
      <c r="AK984" s="1" t="s">
        <v>250</v>
      </c>
      <c r="AL984" s="1" t="s">
        <v>110</v>
      </c>
      <c r="AM984" s="1" t="s">
        <v>100</v>
      </c>
      <c r="AN984" s="1" t="b">
        <v>0</v>
      </c>
      <c r="AO984" s="10" t="s">
        <v>2610</v>
      </c>
      <c r="AP984" s="1">
        <v>0</v>
      </c>
      <c r="AQ984" s="1">
        <v>0</v>
      </c>
      <c r="AR984" s="1">
        <v>0</v>
      </c>
      <c r="AS984" s="1">
        <v>0</v>
      </c>
      <c r="AT984" s="1">
        <v>0</v>
      </c>
      <c r="AU984" s="1">
        <v>0</v>
      </c>
      <c r="AV984" s="1">
        <v>0</v>
      </c>
      <c r="AW984" s="1">
        <v>0</v>
      </c>
      <c r="AX984" s="1">
        <v>0</v>
      </c>
      <c r="AY984" s="1">
        <v>0</v>
      </c>
      <c r="AZ984" s="1">
        <v>0</v>
      </c>
      <c r="BA984" s="1">
        <v>0</v>
      </c>
      <c r="BB984" s="1">
        <v>0</v>
      </c>
      <c r="BC984" s="1">
        <v>0</v>
      </c>
      <c r="BD984" s="1">
        <v>0</v>
      </c>
      <c r="BE984" s="1">
        <v>0</v>
      </c>
      <c r="BF984" s="1">
        <v>0</v>
      </c>
      <c r="BG984" s="1">
        <v>0</v>
      </c>
      <c r="BH984" s="1" t="b">
        <v>0</v>
      </c>
      <c r="BI984" s="1" t="b">
        <v>0</v>
      </c>
      <c r="BJ984" s="1">
        <v>2</v>
      </c>
      <c r="BK984" s="1" t="s">
        <v>89</v>
      </c>
      <c r="BL984" s="1">
        <v>363</v>
      </c>
      <c r="BM984" s="1">
        <v>363</v>
      </c>
      <c r="BN984" s="1">
        <v>0</v>
      </c>
      <c r="BO984" s="1" t="b">
        <v>0</v>
      </c>
    </row>
    <row r="985" spans="1:67" ht="15.75" customHeight="1">
      <c r="A985" s="1">
        <v>983</v>
      </c>
      <c r="B985" s="1">
        <v>489</v>
      </c>
      <c r="C985" s="1">
        <v>227526</v>
      </c>
      <c r="D985" s="1" t="s">
        <v>2612</v>
      </c>
      <c r="E985" s="1" t="s">
        <v>2613</v>
      </c>
      <c r="F985" s="1" t="s">
        <v>2614</v>
      </c>
      <c r="G985" s="1" t="s">
        <v>2605</v>
      </c>
      <c r="H985" s="1">
        <v>77446</v>
      </c>
      <c r="I985" s="1" t="s">
        <v>70</v>
      </c>
      <c r="J985" s="1" t="s">
        <v>130</v>
      </c>
      <c r="K985" s="8" t="s">
        <v>2615</v>
      </c>
      <c r="L985" s="1">
        <v>-95.989474999999999</v>
      </c>
      <c r="M985" s="1">
        <v>30.092424999999999</v>
      </c>
      <c r="N985" s="1">
        <v>-95.989474999999999</v>
      </c>
      <c r="O985" s="1">
        <v>30.092424999999999</v>
      </c>
      <c r="P985" s="1">
        <v>9959</v>
      </c>
      <c r="Q985" s="1">
        <v>23750</v>
      </c>
      <c r="R985" s="1">
        <v>37279</v>
      </c>
      <c r="S985" s="1">
        <v>22703</v>
      </c>
      <c r="T985" s="1">
        <v>36232</v>
      </c>
      <c r="U985" s="1">
        <v>14582</v>
      </c>
      <c r="V985" s="1">
        <v>28111</v>
      </c>
      <c r="W985" s="1">
        <v>1</v>
      </c>
      <c r="X985" s="1">
        <v>2</v>
      </c>
      <c r="Y985" s="1">
        <v>6</v>
      </c>
      <c r="Z985" s="1">
        <v>1</v>
      </c>
      <c r="AA985" s="1">
        <v>1</v>
      </c>
      <c r="AB985" s="1">
        <v>85</v>
      </c>
      <c r="AC985" s="1">
        <v>7417</v>
      </c>
      <c r="AD985" s="1" t="s">
        <v>73</v>
      </c>
      <c r="AE985" s="1" t="b">
        <v>1</v>
      </c>
      <c r="AF985" s="1" t="s">
        <v>245</v>
      </c>
      <c r="AG985" s="9" t="s">
        <v>2616</v>
      </c>
      <c r="AH985" s="1" t="s">
        <v>90</v>
      </c>
      <c r="AI985" s="1" t="s">
        <v>532</v>
      </c>
      <c r="AJ985" s="1" t="s">
        <v>89</v>
      </c>
      <c r="AK985" s="1" t="s">
        <v>83</v>
      </c>
      <c r="AL985" s="1" t="s">
        <v>110</v>
      </c>
      <c r="AM985" s="1" t="s">
        <v>100</v>
      </c>
      <c r="AN985" s="1" t="b">
        <v>0</v>
      </c>
      <c r="AO985" s="10" t="s">
        <v>2617</v>
      </c>
      <c r="AP985" s="1">
        <v>0</v>
      </c>
      <c r="AQ985" s="1">
        <v>1</v>
      </c>
      <c r="AR985" s="1">
        <v>0</v>
      </c>
      <c r="AS985" s="1">
        <v>0</v>
      </c>
      <c r="AT985" s="1">
        <v>0</v>
      </c>
      <c r="AU985" s="1">
        <v>0</v>
      </c>
      <c r="AV985" s="1">
        <v>0</v>
      </c>
      <c r="AW985" s="1">
        <v>0</v>
      </c>
      <c r="AX985" s="1">
        <v>0</v>
      </c>
      <c r="AY985" s="1">
        <v>0</v>
      </c>
      <c r="AZ985" s="1">
        <v>0</v>
      </c>
      <c r="BA985" s="1">
        <v>0</v>
      </c>
      <c r="BB985" s="1">
        <v>0</v>
      </c>
      <c r="BC985" s="1">
        <v>0</v>
      </c>
      <c r="BD985" s="1">
        <v>0</v>
      </c>
      <c r="BE985" s="1">
        <v>0</v>
      </c>
      <c r="BF985" s="1">
        <v>0</v>
      </c>
      <c r="BG985" s="1">
        <v>0</v>
      </c>
      <c r="BH985" s="1" t="b">
        <v>0</v>
      </c>
      <c r="BI985" s="1" t="b">
        <v>0</v>
      </c>
      <c r="BJ985" s="1">
        <v>4</v>
      </c>
      <c r="BK985" s="1" t="s">
        <v>89</v>
      </c>
      <c r="BL985" s="1">
        <v>363</v>
      </c>
      <c r="BM985" s="1">
        <v>363</v>
      </c>
      <c r="BN985" s="1">
        <v>0</v>
      </c>
      <c r="BO985" s="1" t="b">
        <v>0</v>
      </c>
    </row>
    <row r="986" spans="1:67" ht="15.75" customHeight="1">
      <c r="A986" s="1">
        <v>984</v>
      </c>
      <c r="B986" s="1">
        <v>490</v>
      </c>
      <c r="C986" s="1">
        <v>227526</v>
      </c>
      <c r="D986" s="1" t="s">
        <v>2612</v>
      </c>
      <c r="E986" s="1" t="s">
        <v>2613</v>
      </c>
      <c r="F986" s="1" t="s">
        <v>2614</v>
      </c>
      <c r="G986" s="1" t="s">
        <v>2605</v>
      </c>
      <c r="H986" s="1">
        <v>77446</v>
      </c>
      <c r="I986" s="1" t="s">
        <v>70</v>
      </c>
      <c r="J986" s="1" t="s">
        <v>130</v>
      </c>
      <c r="K986" s="8" t="s">
        <v>2615</v>
      </c>
      <c r="L986" s="1">
        <v>-95.989474999999999</v>
      </c>
      <c r="M986" s="1">
        <v>30.092424999999999</v>
      </c>
      <c r="N986" s="1">
        <v>-95.989474999999999</v>
      </c>
      <c r="O986" s="1">
        <v>30.092424999999999</v>
      </c>
      <c r="P986" s="1">
        <v>9959</v>
      </c>
      <c r="Q986" s="1">
        <v>23750</v>
      </c>
      <c r="R986" s="1">
        <v>37279</v>
      </c>
      <c r="S986" s="1">
        <v>22703</v>
      </c>
      <c r="T986" s="1">
        <v>36232</v>
      </c>
      <c r="U986" s="1">
        <v>14582</v>
      </c>
      <c r="V986" s="1">
        <v>28111</v>
      </c>
      <c r="W986" s="1">
        <v>1</v>
      </c>
      <c r="X986" s="1">
        <v>2</v>
      </c>
      <c r="Y986" s="1">
        <v>6</v>
      </c>
      <c r="Z986" s="1">
        <v>1</v>
      </c>
      <c r="AA986" s="1">
        <v>1</v>
      </c>
      <c r="AB986" s="1">
        <v>85</v>
      </c>
      <c r="AC986" s="1">
        <v>7417</v>
      </c>
      <c r="AD986" s="1" t="s">
        <v>73</v>
      </c>
      <c r="AE986" s="1" t="b">
        <v>1</v>
      </c>
      <c r="AF986" s="1" t="s">
        <v>245</v>
      </c>
      <c r="AG986" s="22" t="s">
        <v>2616</v>
      </c>
      <c r="AH986" s="1" t="s">
        <v>90</v>
      </c>
      <c r="AI986" s="1" t="s">
        <v>172</v>
      </c>
      <c r="AJ986" s="1" t="s">
        <v>89</v>
      </c>
      <c r="AK986" s="1" t="s">
        <v>79</v>
      </c>
      <c r="AL986" s="1" t="s">
        <v>36</v>
      </c>
      <c r="AM986" s="1" t="s">
        <v>92</v>
      </c>
      <c r="AN986" s="1" t="b">
        <v>0</v>
      </c>
      <c r="AO986" s="10" t="s">
        <v>2618</v>
      </c>
      <c r="AP986" s="1">
        <v>0</v>
      </c>
      <c r="AQ986" s="1">
        <v>0</v>
      </c>
      <c r="AR986" s="1">
        <v>0</v>
      </c>
      <c r="AS986" s="1">
        <v>0</v>
      </c>
      <c r="AT986" s="1">
        <v>0</v>
      </c>
      <c r="AU986" s="1">
        <v>0</v>
      </c>
      <c r="AV986" s="1">
        <v>0</v>
      </c>
      <c r="AW986" s="1">
        <v>0</v>
      </c>
      <c r="AX986" s="1">
        <v>0</v>
      </c>
      <c r="AY986" s="1">
        <v>0</v>
      </c>
      <c r="AZ986" s="1">
        <v>0</v>
      </c>
      <c r="BA986" s="1">
        <v>0</v>
      </c>
      <c r="BB986" s="1">
        <v>0</v>
      </c>
      <c r="BC986" s="1">
        <v>0</v>
      </c>
      <c r="BD986" s="1">
        <v>0</v>
      </c>
      <c r="BE986" s="1">
        <v>0</v>
      </c>
      <c r="BF986" s="1">
        <v>0</v>
      </c>
      <c r="BG986" s="1">
        <v>0</v>
      </c>
      <c r="BH986" s="1" t="b">
        <v>1</v>
      </c>
      <c r="BI986" s="1" t="b">
        <v>0</v>
      </c>
      <c r="BJ986" s="1">
        <v>4</v>
      </c>
      <c r="BK986" s="1" t="s">
        <v>89</v>
      </c>
      <c r="BL986" s="1">
        <v>363</v>
      </c>
      <c r="BM986" s="1">
        <v>363</v>
      </c>
      <c r="BN986" s="1">
        <v>0</v>
      </c>
      <c r="BO986" s="1" t="b">
        <v>0</v>
      </c>
    </row>
    <row r="987" spans="1:67" ht="15.75" customHeight="1">
      <c r="A987" s="1">
        <v>985</v>
      </c>
      <c r="B987" s="1">
        <v>491</v>
      </c>
      <c r="C987" s="1">
        <v>227526</v>
      </c>
      <c r="D987" s="1" t="s">
        <v>2612</v>
      </c>
      <c r="E987" s="1" t="s">
        <v>2613</v>
      </c>
      <c r="F987" s="1" t="s">
        <v>2614</v>
      </c>
      <c r="G987" s="1" t="s">
        <v>2605</v>
      </c>
      <c r="H987" s="1">
        <v>77446</v>
      </c>
      <c r="I987" s="1" t="s">
        <v>70</v>
      </c>
      <c r="J987" s="1" t="s">
        <v>130</v>
      </c>
      <c r="K987" s="8" t="s">
        <v>2615</v>
      </c>
      <c r="L987" s="1">
        <v>-95.989474999999999</v>
      </c>
      <c r="M987" s="1">
        <v>30.092424999999999</v>
      </c>
      <c r="N987" s="1">
        <v>-95.989474999999999</v>
      </c>
      <c r="O987" s="1">
        <v>30.092424999999999</v>
      </c>
      <c r="P987" s="1">
        <v>9959</v>
      </c>
      <c r="Q987" s="1">
        <v>23750</v>
      </c>
      <c r="R987" s="1">
        <v>37279</v>
      </c>
      <c r="S987" s="1">
        <v>22703</v>
      </c>
      <c r="T987" s="1">
        <v>36232</v>
      </c>
      <c r="U987" s="1">
        <v>14582</v>
      </c>
      <c r="V987" s="1">
        <v>28111</v>
      </c>
      <c r="W987" s="1">
        <v>1</v>
      </c>
      <c r="X987" s="1">
        <v>2</v>
      </c>
      <c r="Y987" s="1">
        <v>6</v>
      </c>
      <c r="Z987" s="1">
        <v>1</v>
      </c>
      <c r="AA987" s="1">
        <v>1</v>
      </c>
      <c r="AB987" s="1">
        <v>85</v>
      </c>
      <c r="AC987" s="1">
        <v>7417</v>
      </c>
      <c r="AD987" s="1" t="s">
        <v>73</v>
      </c>
      <c r="AE987" s="1" t="b">
        <v>1</v>
      </c>
      <c r="AF987" s="1" t="s">
        <v>245</v>
      </c>
      <c r="AG987" s="9" t="s">
        <v>89</v>
      </c>
      <c r="AH987" s="1" t="s">
        <v>90</v>
      </c>
      <c r="AI987" s="1" t="s">
        <v>2619</v>
      </c>
      <c r="AJ987" s="1" t="s">
        <v>135</v>
      </c>
      <c r="AK987" s="1" t="s">
        <v>83</v>
      </c>
      <c r="AL987" s="1" t="s">
        <v>110</v>
      </c>
      <c r="AM987" s="1" t="s">
        <v>100</v>
      </c>
      <c r="AN987" s="1" t="b">
        <v>0</v>
      </c>
      <c r="AO987" s="10" t="s">
        <v>2620</v>
      </c>
      <c r="AP987" s="1">
        <v>0</v>
      </c>
      <c r="AQ987" s="1">
        <v>2</v>
      </c>
      <c r="AR987" s="1">
        <v>0</v>
      </c>
      <c r="AS987" s="1">
        <v>0</v>
      </c>
      <c r="AT987" s="1">
        <v>0</v>
      </c>
      <c r="AU987" s="1">
        <v>0</v>
      </c>
      <c r="AV987" s="1">
        <v>0</v>
      </c>
      <c r="AW987" s="1">
        <v>0</v>
      </c>
      <c r="AX987" s="1">
        <v>0</v>
      </c>
      <c r="AY987" s="1">
        <v>0</v>
      </c>
      <c r="AZ987" s="1">
        <v>0</v>
      </c>
      <c r="BA987" s="1">
        <v>1</v>
      </c>
      <c r="BB987" s="1">
        <v>0</v>
      </c>
      <c r="BC987" s="1">
        <v>0</v>
      </c>
      <c r="BD987" s="1">
        <v>1</v>
      </c>
      <c r="BE987" s="1">
        <v>0</v>
      </c>
      <c r="BF987" s="1">
        <v>0</v>
      </c>
      <c r="BG987" s="1">
        <v>0</v>
      </c>
      <c r="BH987" s="1" t="b">
        <v>0</v>
      </c>
      <c r="BI987" s="1" t="b">
        <v>0</v>
      </c>
      <c r="BJ987" s="1">
        <v>4</v>
      </c>
      <c r="BK987" s="1" t="s">
        <v>117</v>
      </c>
      <c r="BL987" s="1">
        <v>363</v>
      </c>
      <c r="BM987" s="1">
        <v>363</v>
      </c>
      <c r="BN987" s="1">
        <v>0</v>
      </c>
      <c r="BO987" s="1" t="b">
        <v>0</v>
      </c>
    </row>
    <row r="988" spans="1:67" ht="15.75" customHeight="1">
      <c r="A988" s="1">
        <v>986</v>
      </c>
      <c r="B988" s="1">
        <v>492</v>
      </c>
      <c r="C988" s="1">
        <v>227526</v>
      </c>
      <c r="D988" s="1" t="s">
        <v>2612</v>
      </c>
      <c r="E988" s="1" t="s">
        <v>2613</v>
      </c>
      <c r="F988" s="1" t="s">
        <v>2614</v>
      </c>
      <c r="G988" s="1" t="s">
        <v>2605</v>
      </c>
      <c r="H988" s="1">
        <v>77446</v>
      </c>
      <c r="I988" s="1" t="s">
        <v>70</v>
      </c>
      <c r="J988" s="1" t="s">
        <v>130</v>
      </c>
      <c r="K988" s="8" t="s">
        <v>2615</v>
      </c>
      <c r="L988" s="1">
        <v>-95.989474999999999</v>
      </c>
      <c r="M988" s="1">
        <v>30.092424999999999</v>
      </c>
      <c r="N988" s="1">
        <v>-95.989474999999999</v>
      </c>
      <c r="O988" s="1">
        <v>30.092424999999999</v>
      </c>
      <c r="P988" s="1">
        <v>9959</v>
      </c>
      <c r="Q988" s="1">
        <v>23750</v>
      </c>
      <c r="R988" s="1">
        <v>37279</v>
      </c>
      <c r="S988" s="1">
        <v>22703</v>
      </c>
      <c r="T988" s="1">
        <v>36232</v>
      </c>
      <c r="U988" s="1">
        <v>14582</v>
      </c>
      <c r="V988" s="1">
        <v>28111</v>
      </c>
      <c r="W988" s="1">
        <v>1</v>
      </c>
      <c r="X988" s="1">
        <v>2</v>
      </c>
      <c r="Y988" s="1">
        <v>6</v>
      </c>
      <c r="Z988" s="1">
        <v>1</v>
      </c>
      <c r="AA988" s="1">
        <v>1</v>
      </c>
      <c r="AB988" s="1">
        <v>85</v>
      </c>
      <c r="AC988" s="1">
        <v>7417</v>
      </c>
      <c r="AD988" s="1" t="s">
        <v>73</v>
      </c>
      <c r="AE988" s="1" t="b">
        <v>1</v>
      </c>
      <c r="AF988" s="1" t="s">
        <v>245</v>
      </c>
      <c r="AG988" s="9" t="s">
        <v>89</v>
      </c>
      <c r="AH988" s="1" t="s">
        <v>90</v>
      </c>
      <c r="AI988" s="1" t="s">
        <v>1466</v>
      </c>
      <c r="AJ988" s="1" t="s">
        <v>78</v>
      </c>
      <c r="AK988" s="1" t="s">
        <v>79</v>
      </c>
      <c r="AL988" s="1" t="s">
        <v>36</v>
      </c>
      <c r="AM988" s="1" t="s">
        <v>100</v>
      </c>
      <c r="AN988" s="1" t="b">
        <v>0</v>
      </c>
      <c r="AO988" s="10" t="s">
        <v>2621</v>
      </c>
      <c r="AP988" s="1">
        <v>0</v>
      </c>
      <c r="AQ988" s="1">
        <v>0</v>
      </c>
      <c r="AR988" s="1">
        <v>0</v>
      </c>
      <c r="AS988" s="1">
        <v>0</v>
      </c>
      <c r="AT988" s="1">
        <v>0</v>
      </c>
      <c r="AU988" s="1">
        <v>0</v>
      </c>
      <c r="AV988" s="1">
        <v>0</v>
      </c>
      <c r="AW988" s="1">
        <v>0</v>
      </c>
      <c r="AX988" s="1">
        <v>0</v>
      </c>
      <c r="AY988" s="1">
        <v>0</v>
      </c>
      <c r="AZ988" s="1">
        <v>0</v>
      </c>
      <c r="BA988" s="1">
        <v>0</v>
      </c>
      <c r="BB988" s="1">
        <v>0</v>
      </c>
      <c r="BC988" s="1">
        <v>0</v>
      </c>
      <c r="BD988" s="1">
        <v>0</v>
      </c>
      <c r="BE988" s="1">
        <v>0</v>
      </c>
      <c r="BF988" s="1">
        <v>0</v>
      </c>
      <c r="BG988" s="1">
        <v>0</v>
      </c>
      <c r="BH988" s="1" t="b">
        <v>0</v>
      </c>
      <c r="BI988" s="1" t="b">
        <v>0</v>
      </c>
      <c r="BJ988" s="1">
        <v>4</v>
      </c>
      <c r="BK988" s="1" t="s">
        <v>78</v>
      </c>
      <c r="BL988" s="1">
        <v>363</v>
      </c>
      <c r="BM988" s="1">
        <v>363</v>
      </c>
      <c r="BN988" s="1">
        <v>0</v>
      </c>
      <c r="BO988" s="1" t="b">
        <v>0</v>
      </c>
    </row>
    <row r="989" spans="1:67" ht="15.75" customHeight="1">
      <c r="A989" s="1">
        <v>987</v>
      </c>
      <c r="B989" s="1">
        <v>523</v>
      </c>
      <c r="C989" s="1">
        <v>227757</v>
      </c>
      <c r="D989" s="1" t="s">
        <v>2622</v>
      </c>
      <c r="E989" s="1" t="s">
        <v>2623</v>
      </c>
      <c r="F989" s="1" t="s">
        <v>2624</v>
      </c>
      <c r="G989" s="1" t="s">
        <v>2605</v>
      </c>
      <c r="H989" s="1" t="s">
        <v>2625</v>
      </c>
      <c r="I989" s="1" t="s">
        <v>70</v>
      </c>
      <c r="J989" s="1" t="s">
        <v>130</v>
      </c>
      <c r="K989" s="8" t="s">
        <v>2626</v>
      </c>
      <c r="L989" s="1">
        <v>-95.402034999999998</v>
      </c>
      <c r="M989" s="1">
        <v>29.717896999999901</v>
      </c>
      <c r="N989" s="1">
        <v>-95.402034999999998</v>
      </c>
      <c r="O989" s="1">
        <v>29.717896999999901</v>
      </c>
      <c r="P989" s="1">
        <v>45608</v>
      </c>
      <c r="Q989" s="1">
        <v>63158</v>
      </c>
      <c r="R989" s="1">
        <v>63158</v>
      </c>
      <c r="S989" s="1">
        <v>63158</v>
      </c>
      <c r="T989" s="1">
        <v>63158</v>
      </c>
      <c r="U989" s="1">
        <v>49308</v>
      </c>
      <c r="V989" s="1">
        <v>49308</v>
      </c>
      <c r="W989" s="1">
        <v>2</v>
      </c>
      <c r="X989" s="1">
        <v>2</v>
      </c>
      <c r="Y989" s="1">
        <v>6</v>
      </c>
      <c r="Z989" s="1">
        <v>2</v>
      </c>
      <c r="AA989" s="1">
        <v>2</v>
      </c>
      <c r="AB989" s="1">
        <v>15</v>
      </c>
      <c r="AC989" s="1">
        <v>3893</v>
      </c>
      <c r="AD989" s="1" t="s">
        <v>123</v>
      </c>
      <c r="AE989" s="1" t="b">
        <v>0</v>
      </c>
      <c r="AF989" s="1" t="s">
        <v>245</v>
      </c>
      <c r="AG989" s="9" t="s">
        <v>89</v>
      </c>
      <c r="AH989" s="1" t="s">
        <v>90</v>
      </c>
      <c r="AI989" s="1" t="s">
        <v>258</v>
      </c>
      <c r="AJ989" s="1" t="s">
        <v>89</v>
      </c>
      <c r="AK989" s="1" t="s">
        <v>83</v>
      </c>
      <c r="AL989" s="1" t="s">
        <v>110</v>
      </c>
      <c r="AM989" s="1" t="s">
        <v>100</v>
      </c>
      <c r="AN989" s="1" t="b">
        <v>0</v>
      </c>
      <c r="AO989" s="10" t="s">
        <v>2627</v>
      </c>
      <c r="AP989" s="1">
        <v>0</v>
      </c>
      <c r="AQ989" s="1">
        <v>0</v>
      </c>
      <c r="AR989" s="1">
        <v>0</v>
      </c>
      <c r="AS989" s="1">
        <v>0</v>
      </c>
      <c r="AT989" s="1">
        <v>0</v>
      </c>
      <c r="AU989" s="1">
        <v>0</v>
      </c>
      <c r="AV989" s="1">
        <v>0</v>
      </c>
      <c r="AW989" s="1">
        <v>0</v>
      </c>
      <c r="AX989" s="1">
        <v>0</v>
      </c>
      <c r="AY989" s="1">
        <v>0</v>
      </c>
      <c r="AZ989" s="1">
        <v>0</v>
      </c>
      <c r="BA989" s="1">
        <v>0</v>
      </c>
      <c r="BB989" s="1">
        <v>0</v>
      </c>
      <c r="BC989" s="1">
        <v>0</v>
      </c>
      <c r="BD989" s="1">
        <v>0</v>
      </c>
      <c r="BE989" s="1">
        <v>0</v>
      </c>
      <c r="BF989" s="1">
        <v>0</v>
      </c>
      <c r="BG989" s="1">
        <v>0</v>
      </c>
      <c r="BH989" s="1" t="b">
        <v>0</v>
      </c>
      <c r="BI989" s="1" t="b">
        <v>0</v>
      </c>
      <c r="BJ989" s="1">
        <v>4</v>
      </c>
      <c r="BK989" s="1" t="s">
        <v>89</v>
      </c>
      <c r="BL989" s="1">
        <v>363</v>
      </c>
      <c r="BM989" s="1">
        <v>363</v>
      </c>
      <c r="BN989" s="1">
        <v>0</v>
      </c>
      <c r="BO989" s="1" t="b">
        <v>0</v>
      </c>
    </row>
    <row r="990" spans="1:67" ht="15.75" customHeight="1">
      <c r="A990" s="1">
        <v>988</v>
      </c>
      <c r="B990" s="1">
        <v>524</v>
      </c>
      <c r="C990" s="1">
        <v>227757</v>
      </c>
      <c r="D990" s="1" t="s">
        <v>2622</v>
      </c>
      <c r="E990" s="1" t="s">
        <v>2623</v>
      </c>
      <c r="F990" s="1" t="s">
        <v>2624</v>
      </c>
      <c r="G990" s="1" t="s">
        <v>2605</v>
      </c>
      <c r="H990" s="1" t="s">
        <v>2625</v>
      </c>
      <c r="I990" s="1" t="s">
        <v>70</v>
      </c>
      <c r="J990" s="1" t="s">
        <v>130</v>
      </c>
      <c r="K990" s="8" t="s">
        <v>2626</v>
      </c>
      <c r="L990" s="1">
        <v>-95.402034999999998</v>
      </c>
      <c r="M990" s="1">
        <v>29.717896999999901</v>
      </c>
      <c r="N990" s="1">
        <v>-95.402034999999998</v>
      </c>
      <c r="O990" s="1">
        <v>29.717896999999901</v>
      </c>
      <c r="P990" s="1">
        <v>45608</v>
      </c>
      <c r="Q990" s="1">
        <v>63158</v>
      </c>
      <c r="R990" s="1">
        <v>63158</v>
      </c>
      <c r="S990" s="1">
        <v>63158</v>
      </c>
      <c r="T990" s="1">
        <v>63158</v>
      </c>
      <c r="U990" s="1">
        <v>49308</v>
      </c>
      <c r="V990" s="1">
        <v>49308</v>
      </c>
      <c r="W990" s="1">
        <v>2</v>
      </c>
      <c r="X990" s="1">
        <v>2</v>
      </c>
      <c r="Y990" s="1">
        <v>6</v>
      </c>
      <c r="Z990" s="1">
        <v>2</v>
      </c>
      <c r="AA990" s="1">
        <v>2</v>
      </c>
      <c r="AB990" s="1">
        <v>15</v>
      </c>
      <c r="AC990" s="1">
        <v>3893</v>
      </c>
      <c r="AD990" s="1" t="s">
        <v>123</v>
      </c>
      <c r="AE990" s="1" t="b">
        <v>0</v>
      </c>
      <c r="AF990" s="1" t="s">
        <v>245</v>
      </c>
      <c r="AG990" s="9" t="s">
        <v>89</v>
      </c>
      <c r="AH990" s="1" t="s">
        <v>90</v>
      </c>
      <c r="AI990" s="1" t="s">
        <v>91</v>
      </c>
      <c r="AJ990" s="1" t="s">
        <v>89</v>
      </c>
      <c r="AK990" s="1" t="s">
        <v>83</v>
      </c>
      <c r="AL990" s="1" t="s">
        <v>36</v>
      </c>
      <c r="AM990" s="1" t="s">
        <v>92</v>
      </c>
      <c r="AN990" s="1" t="b">
        <v>1</v>
      </c>
      <c r="AO990" s="10" t="s">
        <v>2627</v>
      </c>
      <c r="AP990" s="1">
        <v>0</v>
      </c>
      <c r="AQ990" s="1">
        <v>0</v>
      </c>
      <c r="AR990" s="1">
        <v>0</v>
      </c>
      <c r="AS990" s="1">
        <v>0</v>
      </c>
      <c r="AT990" s="1">
        <v>0</v>
      </c>
      <c r="AU990" s="1">
        <v>0</v>
      </c>
      <c r="AV990" s="1">
        <v>0</v>
      </c>
      <c r="AW990" s="1">
        <v>0</v>
      </c>
      <c r="AX990" s="1">
        <v>0</v>
      </c>
      <c r="AY990" s="1">
        <v>0</v>
      </c>
      <c r="AZ990" s="1">
        <v>0</v>
      </c>
      <c r="BA990" s="1">
        <v>0</v>
      </c>
      <c r="BB990" s="1">
        <v>0</v>
      </c>
      <c r="BC990" s="1">
        <v>0</v>
      </c>
      <c r="BD990" s="1">
        <v>0</v>
      </c>
      <c r="BE990" s="1">
        <v>0</v>
      </c>
      <c r="BF990" s="1">
        <v>0</v>
      </c>
      <c r="BG990" s="1">
        <v>0</v>
      </c>
      <c r="BH990" s="1" t="b">
        <v>1</v>
      </c>
      <c r="BI990" s="1" t="b">
        <v>0</v>
      </c>
      <c r="BJ990" s="1">
        <v>4</v>
      </c>
      <c r="BK990" s="1" t="s">
        <v>89</v>
      </c>
      <c r="BL990" s="1">
        <v>363</v>
      </c>
      <c r="BM990" s="1">
        <v>363</v>
      </c>
      <c r="BN990" s="1">
        <v>0</v>
      </c>
      <c r="BO990" s="1" t="b">
        <v>0</v>
      </c>
    </row>
    <row r="991" spans="1:67" ht="15.75" customHeight="1">
      <c r="A991" s="1">
        <v>989</v>
      </c>
      <c r="B991" s="1">
        <v>525</v>
      </c>
      <c r="C991" s="1">
        <v>227757</v>
      </c>
      <c r="D991" s="1" t="s">
        <v>2622</v>
      </c>
      <c r="E991" s="1" t="s">
        <v>2623</v>
      </c>
      <c r="F991" s="1" t="s">
        <v>2624</v>
      </c>
      <c r="G991" s="1" t="s">
        <v>2605</v>
      </c>
      <c r="H991" s="1" t="s">
        <v>2625</v>
      </c>
      <c r="I991" s="1" t="s">
        <v>70</v>
      </c>
      <c r="J991" s="1" t="s">
        <v>130</v>
      </c>
      <c r="K991" s="8" t="s">
        <v>2626</v>
      </c>
      <c r="L991" s="1">
        <v>-95.402034999999998</v>
      </c>
      <c r="M991" s="1">
        <v>29.717896999999901</v>
      </c>
      <c r="N991" s="1">
        <v>-95.402034999999998</v>
      </c>
      <c r="O991" s="1">
        <v>29.717896999999901</v>
      </c>
      <c r="P991" s="1">
        <v>45608</v>
      </c>
      <c r="Q991" s="1">
        <v>63158</v>
      </c>
      <c r="R991" s="1">
        <v>63158</v>
      </c>
      <c r="S991" s="1">
        <v>63158</v>
      </c>
      <c r="T991" s="1">
        <v>63158</v>
      </c>
      <c r="U991" s="1">
        <v>49308</v>
      </c>
      <c r="V991" s="1">
        <v>49308</v>
      </c>
      <c r="W991" s="1">
        <v>2</v>
      </c>
      <c r="X991" s="1">
        <v>2</v>
      </c>
      <c r="Y991" s="1">
        <v>6</v>
      </c>
      <c r="Z991" s="1">
        <v>2</v>
      </c>
      <c r="AA991" s="1">
        <v>2</v>
      </c>
      <c r="AB991" s="1">
        <v>15</v>
      </c>
      <c r="AC991" s="1">
        <v>3893</v>
      </c>
      <c r="AD991" s="1" t="s">
        <v>123</v>
      </c>
      <c r="AE991" s="1" t="b">
        <v>0</v>
      </c>
      <c r="AF991" s="1" t="s">
        <v>245</v>
      </c>
      <c r="AG991" s="9" t="s">
        <v>89</v>
      </c>
      <c r="AH991" s="1" t="s">
        <v>90</v>
      </c>
      <c r="AI991" s="1" t="s">
        <v>172</v>
      </c>
      <c r="AJ991" s="1" t="s">
        <v>89</v>
      </c>
      <c r="AK991" s="1" t="s">
        <v>79</v>
      </c>
      <c r="AL991" s="1" t="s">
        <v>36</v>
      </c>
      <c r="AM991" s="1" t="s">
        <v>92</v>
      </c>
      <c r="AN991" s="1" t="b">
        <v>1</v>
      </c>
      <c r="AO991" s="10" t="s">
        <v>2628</v>
      </c>
      <c r="AP991" s="1">
        <v>0</v>
      </c>
      <c r="AQ991" s="1">
        <v>0</v>
      </c>
      <c r="AR991" s="1">
        <v>0</v>
      </c>
      <c r="AS991" s="1">
        <v>0</v>
      </c>
      <c r="AT991" s="1">
        <v>0</v>
      </c>
      <c r="AU991" s="1">
        <v>0</v>
      </c>
      <c r="AV991" s="1">
        <v>0</v>
      </c>
      <c r="AW991" s="1">
        <v>0</v>
      </c>
      <c r="AX991" s="1">
        <v>0</v>
      </c>
      <c r="AY991" s="1">
        <v>0</v>
      </c>
      <c r="AZ991" s="1">
        <v>0</v>
      </c>
      <c r="BA991" s="1">
        <v>0</v>
      </c>
      <c r="BB991" s="1">
        <v>0</v>
      </c>
      <c r="BC991" s="1">
        <v>0</v>
      </c>
      <c r="BD991" s="1">
        <v>0</v>
      </c>
      <c r="BE991" s="1">
        <v>0</v>
      </c>
      <c r="BF991" s="1">
        <v>0</v>
      </c>
      <c r="BG991" s="1">
        <v>0</v>
      </c>
      <c r="BH991" s="1" t="b">
        <v>1</v>
      </c>
      <c r="BI991" s="1" t="b">
        <v>0</v>
      </c>
      <c r="BJ991" s="1">
        <v>4</v>
      </c>
      <c r="BK991" s="1" t="s">
        <v>89</v>
      </c>
      <c r="BL991" s="1">
        <v>363</v>
      </c>
      <c r="BM991" s="1">
        <v>363</v>
      </c>
      <c r="BN991" s="1">
        <v>0</v>
      </c>
      <c r="BO991" s="1" t="b">
        <v>0</v>
      </c>
    </row>
    <row r="992" spans="1:67" ht="15.75" customHeight="1">
      <c r="A992" s="1">
        <v>990</v>
      </c>
      <c r="B992" s="1">
        <v>526</v>
      </c>
      <c r="C992" s="1">
        <v>227757</v>
      </c>
      <c r="D992" s="1" t="s">
        <v>2622</v>
      </c>
      <c r="E992" s="1" t="s">
        <v>2623</v>
      </c>
      <c r="F992" s="1" t="s">
        <v>2624</v>
      </c>
      <c r="G992" s="1" t="s">
        <v>2605</v>
      </c>
      <c r="H992" s="1" t="s">
        <v>2625</v>
      </c>
      <c r="I992" s="1" t="s">
        <v>70</v>
      </c>
      <c r="J992" s="1" t="s">
        <v>130</v>
      </c>
      <c r="K992" s="8" t="s">
        <v>2626</v>
      </c>
      <c r="L992" s="1">
        <v>-95.402034999999998</v>
      </c>
      <c r="M992" s="1">
        <v>29.717896999999901</v>
      </c>
      <c r="N992" s="1">
        <v>-95.402034999999998</v>
      </c>
      <c r="O992" s="1">
        <v>29.717896999999901</v>
      </c>
      <c r="P992" s="1">
        <v>45608</v>
      </c>
      <c r="Q992" s="1">
        <v>63158</v>
      </c>
      <c r="R992" s="1">
        <v>63158</v>
      </c>
      <c r="S992" s="1">
        <v>63158</v>
      </c>
      <c r="T992" s="1">
        <v>63158</v>
      </c>
      <c r="U992" s="1">
        <v>49308</v>
      </c>
      <c r="V992" s="1">
        <v>49308</v>
      </c>
      <c r="W992" s="1">
        <v>2</v>
      </c>
      <c r="X992" s="1">
        <v>2</v>
      </c>
      <c r="Y992" s="1">
        <v>6</v>
      </c>
      <c r="Z992" s="1">
        <v>2</v>
      </c>
      <c r="AA992" s="1">
        <v>2</v>
      </c>
      <c r="AB992" s="1">
        <v>15</v>
      </c>
      <c r="AC992" s="1">
        <v>3893</v>
      </c>
      <c r="AD992" s="1" t="s">
        <v>123</v>
      </c>
      <c r="AE992" s="1" t="b">
        <v>0</v>
      </c>
      <c r="AF992" s="1" t="s">
        <v>245</v>
      </c>
      <c r="AG992" s="9" t="s">
        <v>89</v>
      </c>
      <c r="AH992" s="1" t="s">
        <v>90</v>
      </c>
      <c r="AI992" s="1" t="s">
        <v>456</v>
      </c>
      <c r="AJ992" s="1" t="s">
        <v>89</v>
      </c>
      <c r="AK992" s="1" t="s">
        <v>79</v>
      </c>
      <c r="AL992" s="1" t="s">
        <v>206</v>
      </c>
      <c r="AM992" s="1" t="s">
        <v>100</v>
      </c>
      <c r="AN992" s="1" t="b">
        <v>0</v>
      </c>
      <c r="AO992" s="10" t="s">
        <v>2629</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0</v>
      </c>
      <c r="BH992" s="1" t="b">
        <v>0</v>
      </c>
      <c r="BI992" s="1" t="b">
        <v>0</v>
      </c>
      <c r="BJ992" s="1">
        <v>4</v>
      </c>
      <c r="BK992" s="1" t="s">
        <v>89</v>
      </c>
      <c r="BL992" s="1">
        <v>363</v>
      </c>
      <c r="BM992" s="1">
        <v>363</v>
      </c>
      <c r="BN992" s="1">
        <v>0</v>
      </c>
      <c r="BO992" s="1" t="b">
        <v>0</v>
      </c>
    </row>
    <row r="993" spans="1:67" ht="15.75" customHeight="1">
      <c r="A993" s="1">
        <v>991</v>
      </c>
      <c r="B993" s="1">
        <v>609</v>
      </c>
      <c r="C993" s="1">
        <v>228723</v>
      </c>
      <c r="D993" s="1" t="s">
        <v>2630</v>
      </c>
      <c r="E993" s="1" t="s">
        <v>2631</v>
      </c>
      <c r="F993" s="1" t="s">
        <v>2632</v>
      </c>
      <c r="G993" s="1" t="s">
        <v>2605</v>
      </c>
      <c r="H993" s="1" t="s">
        <v>2633</v>
      </c>
      <c r="I993" s="1" t="s">
        <v>70</v>
      </c>
      <c r="J993" s="1" t="s">
        <v>130</v>
      </c>
      <c r="K993" s="8" t="s">
        <v>2634</v>
      </c>
      <c r="L993" s="1">
        <v>-96.336474999999993</v>
      </c>
      <c r="M993" s="1">
        <v>30.618725999999999</v>
      </c>
      <c r="N993" s="1">
        <v>-96.336474999999993</v>
      </c>
      <c r="O993" s="1">
        <v>30.618725999999999</v>
      </c>
      <c r="P993" s="1">
        <v>11234</v>
      </c>
      <c r="Q993" s="1">
        <v>28476</v>
      </c>
      <c r="R993" s="1">
        <v>53848</v>
      </c>
      <c r="S993" s="1">
        <v>28476</v>
      </c>
      <c r="T993" s="1">
        <v>53848</v>
      </c>
      <c r="U993" s="1">
        <v>18108</v>
      </c>
      <c r="V993" s="1">
        <v>43480</v>
      </c>
      <c r="W993" s="1">
        <v>2</v>
      </c>
      <c r="X993" s="1">
        <v>2</v>
      </c>
      <c r="Y993" s="1">
        <v>6</v>
      </c>
      <c r="Z993" s="1">
        <v>1</v>
      </c>
      <c r="AA993" s="1">
        <v>1</v>
      </c>
      <c r="AB993" s="1">
        <v>67</v>
      </c>
      <c r="AC993" s="1">
        <v>50735</v>
      </c>
      <c r="AD993" s="1" t="s">
        <v>73</v>
      </c>
      <c r="AE993" s="1" t="b">
        <v>1</v>
      </c>
      <c r="AF993" s="1" t="s">
        <v>887</v>
      </c>
      <c r="AG993" s="1" t="s">
        <v>2635</v>
      </c>
      <c r="AH993" s="1" t="s">
        <v>90</v>
      </c>
      <c r="AI993" s="1" t="s">
        <v>146</v>
      </c>
      <c r="AJ993" s="1" t="s">
        <v>94</v>
      </c>
      <c r="AK993" s="1" t="s">
        <v>83</v>
      </c>
      <c r="AL993" s="1" t="s">
        <v>36</v>
      </c>
      <c r="AM993" s="1" t="s">
        <v>96</v>
      </c>
      <c r="AN993" s="1" t="b">
        <v>0</v>
      </c>
      <c r="AO993" s="10" t="s">
        <v>2636</v>
      </c>
      <c r="AP993" s="1">
        <v>0</v>
      </c>
      <c r="AQ993" s="1">
        <v>0</v>
      </c>
      <c r="AR993" s="1">
        <v>0</v>
      </c>
      <c r="AS993" s="1">
        <v>0</v>
      </c>
      <c r="AT993" s="1">
        <v>0</v>
      </c>
      <c r="AU993" s="1">
        <v>0</v>
      </c>
      <c r="AV993" s="1">
        <v>0</v>
      </c>
      <c r="AW993" s="1">
        <v>0</v>
      </c>
      <c r="AX993" s="1">
        <v>0</v>
      </c>
      <c r="AY993" s="1">
        <v>0</v>
      </c>
      <c r="AZ993" s="1">
        <v>0</v>
      </c>
      <c r="BA993" s="1">
        <v>0</v>
      </c>
      <c r="BB993" s="1">
        <v>0</v>
      </c>
      <c r="BC993" s="1">
        <v>0</v>
      </c>
      <c r="BD993" s="1">
        <v>0</v>
      </c>
      <c r="BE993" s="1">
        <v>0</v>
      </c>
      <c r="BF993" s="1">
        <v>0</v>
      </c>
      <c r="BG993" s="1">
        <v>0</v>
      </c>
      <c r="BH993" s="1" t="b">
        <v>1</v>
      </c>
      <c r="BI993" s="1" t="b">
        <v>0</v>
      </c>
      <c r="BJ993" s="1">
        <v>12</v>
      </c>
      <c r="BK993" s="1" t="s">
        <v>94</v>
      </c>
      <c r="BL993" s="1">
        <v>363</v>
      </c>
      <c r="BM993" s="1">
        <v>363</v>
      </c>
      <c r="BN993" s="1">
        <v>0</v>
      </c>
      <c r="BO993" s="1" t="b">
        <v>0</v>
      </c>
    </row>
    <row r="994" spans="1:67" ht="15.75" customHeight="1">
      <c r="A994" s="1">
        <v>992</v>
      </c>
      <c r="B994" s="1">
        <v>610</v>
      </c>
      <c r="C994" s="1">
        <v>228723</v>
      </c>
      <c r="D994" s="1" t="s">
        <v>2630</v>
      </c>
      <c r="E994" s="1" t="s">
        <v>2631</v>
      </c>
      <c r="F994" s="1" t="s">
        <v>2632</v>
      </c>
      <c r="G994" s="1" t="s">
        <v>2605</v>
      </c>
      <c r="H994" s="1" t="s">
        <v>2633</v>
      </c>
      <c r="I994" s="1" t="s">
        <v>70</v>
      </c>
      <c r="J994" s="1" t="s">
        <v>130</v>
      </c>
      <c r="K994" s="8" t="s">
        <v>2634</v>
      </c>
      <c r="L994" s="1">
        <v>-96.336474999999993</v>
      </c>
      <c r="M994" s="1">
        <v>30.618725999999999</v>
      </c>
      <c r="N994" s="1">
        <v>-96.336474999999993</v>
      </c>
      <c r="O994" s="1">
        <v>30.618725999999999</v>
      </c>
      <c r="P994" s="1">
        <v>11234</v>
      </c>
      <c r="Q994" s="1">
        <v>28476</v>
      </c>
      <c r="R994" s="1">
        <v>53848</v>
      </c>
      <c r="S994" s="1">
        <v>28476</v>
      </c>
      <c r="T994" s="1">
        <v>53848</v>
      </c>
      <c r="U994" s="1">
        <v>18108</v>
      </c>
      <c r="V994" s="1">
        <v>43480</v>
      </c>
      <c r="W994" s="1">
        <v>2</v>
      </c>
      <c r="X994" s="1">
        <v>2</v>
      </c>
      <c r="Y994" s="1">
        <v>6</v>
      </c>
      <c r="Z994" s="1">
        <v>1</v>
      </c>
      <c r="AA994" s="1">
        <v>1</v>
      </c>
      <c r="AB994" s="1">
        <v>67</v>
      </c>
      <c r="AC994" s="1">
        <v>50735</v>
      </c>
      <c r="AD994" s="1" t="s">
        <v>73</v>
      </c>
      <c r="AE994" s="1" t="b">
        <v>1</v>
      </c>
      <c r="AF994" s="1" t="s">
        <v>887</v>
      </c>
      <c r="AG994" s="1" t="s">
        <v>2635</v>
      </c>
      <c r="AH994" s="1" t="s">
        <v>90</v>
      </c>
      <c r="AI994" s="1" t="s">
        <v>95</v>
      </c>
      <c r="AJ994" s="1" t="s">
        <v>94</v>
      </c>
      <c r="AK994" s="1" t="s">
        <v>79</v>
      </c>
      <c r="AL994" s="1" t="s">
        <v>36</v>
      </c>
      <c r="AM994" s="1" t="s">
        <v>96</v>
      </c>
      <c r="AN994" s="1" t="b">
        <v>0</v>
      </c>
      <c r="AO994" s="10" t="s">
        <v>2637</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0</v>
      </c>
      <c r="BH994" s="1" t="b">
        <v>1</v>
      </c>
      <c r="BI994" s="1" t="b">
        <v>0</v>
      </c>
      <c r="BJ994" s="1">
        <v>12</v>
      </c>
      <c r="BK994" s="1" t="s">
        <v>94</v>
      </c>
      <c r="BL994" s="1">
        <v>363</v>
      </c>
      <c r="BM994" s="1">
        <v>363</v>
      </c>
      <c r="BN994" s="1">
        <v>0</v>
      </c>
      <c r="BO994" s="1" t="b">
        <v>0</v>
      </c>
    </row>
    <row r="995" spans="1:67" ht="15.75" customHeight="1">
      <c r="A995" s="1">
        <v>993</v>
      </c>
      <c r="B995" s="1">
        <v>611</v>
      </c>
      <c r="C995" s="1">
        <v>228723</v>
      </c>
      <c r="D995" s="1" t="s">
        <v>2630</v>
      </c>
      <c r="E995" s="1" t="s">
        <v>2631</v>
      </c>
      <c r="F995" s="1" t="s">
        <v>2632</v>
      </c>
      <c r="G995" s="1" t="s">
        <v>2605</v>
      </c>
      <c r="H995" s="1" t="s">
        <v>2633</v>
      </c>
      <c r="I995" s="1" t="s">
        <v>70</v>
      </c>
      <c r="J995" s="1" t="s">
        <v>130</v>
      </c>
      <c r="K995" s="8" t="s">
        <v>2634</v>
      </c>
      <c r="L995" s="1">
        <v>-96.336474999999993</v>
      </c>
      <c r="M995" s="1">
        <v>30.618725999999999</v>
      </c>
      <c r="N995" s="1">
        <v>-96.336474999999993</v>
      </c>
      <c r="O995" s="1">
        <v>30.618725999999999</v>
      </c>
      <c r="P995" s="1">
        <v>11234</v>
      </c>
      <c r="Q995" s="1">
        <v>28476</v>
      </c>
      <c r="R995" s="1">
        <v>53848</v>
      </c>
      <c r="S995" s="1">
        <v>28476</v>
      </c>
      <c r="T995" s="1">
        <v>53848</v>
      </c>
      <c r="U995" s="1">
        <v>18108</v>
      </c>
      <c r="V995" s="1">
        <v>43480</v>
      </c>
      <c r="W995" s="1">
        <v>2</v>
      </c>
      <c r="X995" s="1">
        <v>2</v>
      </c>
      <c r="Y995" s="1">
        <v>6</v>
      </c>
      <c r="Z995" s="1">
        <v>1</v>
      </c>
      <c r="AA995" s="1">
        <v>1</v>
      </c>
      <c r="AB995" s="1">
        <v>67</v>
      </c>
      <c r="AC995" s="1">
        <v>50735</v>
      </c>
      <c r="AD995" s="1" t="s">
        <v>73</v>
      </c>
      <c r="AE995" s="1" t="b">
        <v>1</v>
      </c>
      <c r="AF995" s="1" t="s">
        <v>887</v>
      </c>
      <c r="AG995" s="1" t="s">
        <v>2635</v>
      </c>
      <c r="AH995" s="1" t="s">
        <v>90</v>
      </c>
      <c r="AI995" s="1" t="s">
        <v>330</v>
      </c>
      <c r="AJ995" s="1" t="s">
        <v>78</v>
      </c>
      <c r="AK995" s="1" t="s">
        <v>79</v>
      </c>
      <c r="AL995" s="1" t="s">
        <v>36</v>
      </c>
      <c r="AM995" s="1" t="s">
        <v>80</v>
      </c>
      <c r="AN995" s="1" t="b">
        <v>0</v>
      </c>
      <c r="AO995" s="10" t="s">
        <v>2638</v>
      </c>
      <c r="AP995" s="1">
        <v>0</v>
      </c>
      <c r="AQ995" s="1">
        <v>0</v>
      </c>
      <c r="AR995" s="1">
        <v>0</v>
      </c>
      <c r="AS995" s="1">
        <v>0</v>
      </c>
      <c r="AT995" s="1">
        <v>0</v>
      </c>
      <c r="AU995" s="1">
        <v>0</v>
      </c>
      <c r="AV995" s="1">
        <v>0</v>
      </c>
      <c r="AW995" s="1">
        <v>0</v>
      </c>
      <c r="AX995" s="1">
        <v>0</v>
      </c>
      <c r="AY995" s="1">
        <v>0</v>
      </c>
      <c r="AZ995" s="1">
        <v>0</v>
      </c>
      <c r="BA995" s="1">
        <v>0</v>
      </c>
      <c r="BB995" s="1">
        <v>0</v>
      </c>
      <c r="BC995" s="1">
        <v>0</v>
      </c>
      <c r="BD995" s="1">
        <v>0</v>
      </c>
      <c r="BE995" s="1">
        <v>0</v>
      </c>
      <c r="BF995" s="1">
        <v>0</v>
      </c>
      <c r="BG995" s="1">
        <v>0</v>
      </c>
      <c r="BH995" s="1" t="b">
        <v>1</v>
      </c>
      <c r="BI995" s="1" t="b">
        <v>0</v>
      </c>
      <c r="BJ995" s="1">
        <v>12</v>
      </c>
      <c r="BK995" s="1" t="s">
        <v>78</v>
      </c>
      <c r="BL995" s="1">
        <v>363</v>
      </c>
      <c r="BM995" s="1">
        <v>363</v>
      </c>
      <c r="BN995" s="1">
        <v>0</v>
      </c>
      <c r="BO995" s="1" t="b">
        <v>0</v>
      </c>
    </row>
    <row r="996" spans="1:67" ht="15.75" customHeight="1">
      <c r="A996" s="1">
        <v>994</v>
      </c>
      <c r="B996" s="1">
        <v>612</v>
      </c>
      <c r="C996" s="1">
        <v>228723</v>
      </c>
      <c r="D996" s="1" t="s">
        <v>2630</v>
      </c>
      <c r="E996" s="1" t="s">
        <v>2631</v>
      </c>
      <c r="F996" s="1" t="s">
        <v>2632</v>
      </c>
      <c r="G996" s="1" t="s">
        <v>2605</v>
      </c>
      <c r="H996" s="1" t="s">
        <v>2633</v>
      </c>
      <c r="I996" s="1" t="s">
        <v>70</v>
      </c>
      <c r="J996" s="1" t="s">
        <v>130</v>
      </c>
      <c r="K996" s="8" t="s">
        <v>2634</v>
      </c>
      <c r="L996" s="1">
        <v>-96.336474999999993</v>
      </c>
      <c r="M996" s="1">
        <v>30.618725999999999</v>
      </c>
      <c r="N996" s="1">
        <v>-96.336474999999993</v>
      </c>
      <c r="O996" s="1">
        <v>30.618725999999999</v>
      </c>
      <c r="P996" s="1">
        <v>11234</v>
      </c>
      <c r="Q996" s="1">
        <v>28476</v>
      </c>
      <c r="R996" s="1">
        <v>53848</v>
      </c>
      <c r="S996" s="1">
        <v>28476</v>
      </c>
      <c r="T996" s="1">
        <v>53848</v>
      </c>
      <c r="U996" s="1">
        <v>18108</v>
      </c>
      <c r="V996" s="1">
        <v>43480</v>
      </c>
      <c r="W996" s="1">
        <v>2</v>
      </c>
      <c r="X996" s="1">
        <v>2</v>
      </c>
      <c r="Y996" s="1">
        <v>6</v>
      </c>
      <c r="Z996" s="1">
        <v>1</v>
      </c>
      <c r="AA996" s="1">
        <v>1</v>
      </c>
      <c r="AB996" s="1">
        <v>67</v>
      </c>
      <c r="AC996" s="1">
        <v>50735</v>
      </c>
      <c r="AD996" s="1" t="s">
        <v>73</v>
      </c>
      <c r="AE996" s="1" t="b">
        <v>1</v>
      </c>
      <c r="AF996" s="1" t="s">
        <v>887</v>
      </c>
      <c r="AG996" s="1" t="s">
        <v>2635</v>
      </c>
      <c r="AH996" s="1" t="s">
        <v>90</v>
      </c>
      <c r="AI996" s="1" t="s">
        <v>2639</v>
      </c>
      <c r="AJ996" s="1" t="s">
        <v>219</v>
      </c>
      <c r="AK996" s="1" t="s">
        <v>79</v>
      </c>
      <c r="AL996" s="1" t="s">
        <v>36</v>
      </c>
      <c r="AM996" s="1" t="s">
        <v>100</v>
      </c>
      <c r="AN996" s="1" t="b">
        <v>0</v>
      </c>
      <c r="AO996" s="10" t="s">
        <v>2640</v>
      </c>
      <c r="AP996" s="1">
        <v>0</v>
      </c>
      <c r="AQ996" s="1">
        <v>0</v>
      </c>
      <c r="AR996" s="1">
        <v>0</v>
      </c>
      <c r="AS996" s="1">
        <v>0</v>
      </c>
      <c r="AT996" s="1">
        <v>0</v>
      </c>
      <c r="AU996" s="1">
        <v>0</v>
      </c>
      <c r="AV996" s="1">
        <v>0</v>
      </c>
      <c r="AW996" s="1">
        <v>0</v>
      </c>
      <c r="AX996" s="1">
        <v>0</v>
      </c>
      <c r="AY996" s="1">
        <v>0</v>
      </c>
      <c r="AZ996" s="1">
        <v>0</v>
      </c>
      <c r="BA996" s="1">
        <v>0</v>
      </c>
      <c r="BB996" s="1">
        <v>0</v>
      </c>
      <c r="BC996" s="1">
        <v>0</v>
      </c>
      <c r="BD996" s="1">
        <v>0</v>
      </c>
      <c r="BE996" s="1">
        <v>0</v>
      </c>
      <c r="BF996" s="1">
        <v>0</v>
      </c>
      <c r="BG996" s="1">
        <v>0</v>
      </c>
      <c r="BH996" s="1" t="b">
        <v>0</v>
      </c>
      <c r="BI996" s="1" t="b">
        <v>0</v>
      </c>
      <c r="BJ996" s="1">
        <v>12</v>
      </c>
      <c r="BK996" s="1" t="s">
        <v>117</v>
      </c>
      <c r="BL996" s="1">
        <v>363</v>
      </c>
      <c r="BM996" s="1">
        <v>363</v>
      </c>
      <c r="BN996" s="1">
        <v>0</v>
      </c>
      <c r="BO996" s="1" t="b">
        <v>0</v>
      </c>
    </row>
    <row r="997" spans="1:67" ht="15.75" customHeight="1">
      <c r="A997" s="1">
        <v>995</v>
      </c>
      <c r="B997" s="1">
        <v>613</v>
      </c>
      <c r="C997" s="1">
        <v>228723</v>
      </c>
      <c r="D997" s="1" t="s">
        <v>2630</v>
      </c>
      <c r="E997" s="1" t="s">
        <v>2631</v>
      </c>
      <c r="F997" s="1" t="s">
        <v>2632</v>
      </c>
      <c r="G997" s="1" t="s">
        <v>2605</v>
      </c>
      <c r="H997" s="1" t="s">
        <v>2633</v>
      </c>
      <c r="I997" s="1" t="s">
        <v>70</v>
      </c>
      <c r="J997" s="1" t="s">
        <v>130</v>
      </c>
      <c r="K997" s="8" t="s">
        <v>2634</v>
      </c>
      <c r="L997" s="1">
        <v>-96.336474999999993</v>
      </c>
      <c r="M997" s="1">
        <v>30.618725999999999</v>
      </c>
      <c r="N997" s="1">
        <v>-96.336474999999993</v>
      </c>
      <c r="O997" s="1">
        <v>30.618725999999999</v>
      </c>
      <c r="P997" s="1">
        <v>11234</v>
      </c>
      <c r="Q997" s="1">
        <v>28476</v>
      </c>
      <c r="R997" s="1">
        <v>53848</v>
      </c>
      <c r="S997" s="1">
        <v>28476</v>
      </c>
      <c r="T997" s="1">
        <v>53848</v>
      </c>
      <c r="U997" s="1">
        <v>18108</v>
      </c>
      <c r="V997" s="1">
        <v>43480</v>
      </c>
      <c r="W997" s="1">
        <v>2</v>
      </c>
      <c r="X997" s="1">
        <v>2</v>
      </c>
      <c r="Y997" s="1">
        <v>6</v>
      </c>
      <c r="Z997" s="1">
        <v>1</v>
      </c>
      <c r="AA997" s="1">
        <v>1</v>
      </c>
      <c r="AB997" s="1">
        <v>67</v>
      </c>
      <c r="AC997" s="1">
        <v>50735</v>
      </c>
      <c r="AD997" s="1" t="s">
        <v>73</v>
      </c>
      <c r="AE997" s="1" t="b">
        <v>1</v>
      </c>
      <c r="AF997" s="1" t="s">
        <v>887</v>
      </c>
      <c r="AG997" s="1" t="s">
        <v>2635</v>
      </c>
      <c r="AH997" s="1" t="s">
        <v>90</v>
      </c>
      <c r="AI997" s="1" t="s">
        <v>2641</v>
      </c>
      <c r="AJ997" s="1" t="s">
        <v>78</v>
      </c>
      <c r="AK997" s="1" t="s">
        <v>179</v>
      </c>
      <c r="AL997" s="1" t="s">
        <v>179</v>
      </c>
      <c r="AM997" s="1" t="s">
        <v>100</v>
      </c>
      <c r="AN997" s="1" t="b">
        <v>0</v>
      </c>
      <c r="AO997" s="10" t="s">
        <v>2642</v>
      </c>
      <c r="AP997" s="1">
        <v>0</v>
      </c>
      <c r="AQ997" s="1">
        <v>0</v>
      </c>
      <c r="AR997" s="1">
        <v>0</v>
      </c>
      <c r="AS997" s="1">
        <v>0</v>
      </c>
      <c r="AT997" s="1">
        <v>0</v>
      </c>
      <c r="AU997" s="1">
        <v>0</v>
      </c>
      <c r="AV997" s="1">
        <v>0</v>
      </c>
      <c r="AW997" s="1">
        <v>0</v>
      </c>
      <c r="AX997" s="1">
        <v>0</v>
      </c>
      <c r="AY997" s="1">
        <v>0</v>
      </c>
      <c r="AZ997" s="1">
        <v>0</v>
      </c>
      <c r="BA997" s="1">
        <v>0</v>
      </c>
      <c r="BB997" s="1">
        <v>0</v>
      </c>
      <c r="BC997" s="1">
        <v>0</v>
      </c>
      <c r="BD997" s="1">
        <v>0</v>
      </c>
      <c r="BE997" s="1">
        <v>0</v>
      </c>
      <c r="BF997" s="1">
        <v>0</v>
      </c>
      <c r="BG997" s="1">
        <v>0</v>
      </c>
      <c r="BH997" s="1" t="b">
        <v>0</v>
      </c>
      <c r="BI997" s="1" t="b">
        <v>0</v>
      </c>
      <c r="BJ997" s="1">
        <v>12</v>
      </c>
      <c r="BK997" s="1" t="s">
        <v>78</v>
      </c>
      <c r="BL997" s="1">
        <v>363</v>
      </c>
      <c r="BM997" s="1">
        <v>363</v>
      </c>
      <c r="BN997" s="1">
        <v>0</v>
      </c>
      <c r="BO997" s="1" t="b">
        <v>0</v>
      </c>
    </row>
    <row r="998" spans="1:67" ht="15.75" customHeight="1">
      <c r="A998" s="1">
        <v>996</v>
      </c>
      <c r="B998" s="1">
        <v>614</v>
      </c>
      <c r="C998" s="1">
        <v>228723</v>
      </c>
      <c r="D998" s="1" t="s">
        <v>2630</v>
      </c>
      <c r="E998" s="1" t="s">
        <v>2631</v>
      </c>
      <c r="F998" s="1" t="s">
        <v>2632</v>
      </c>
      <c r="G998" s="1" t="s">
        <v>2605</v>
      </c>
      <c r="H998" s="1" t="s">
        <v>2633</v>
      </c>
      <c r="I998" s="1" t="s">
        <v>70</v>
      </c>
      <c r="J998" s="1" t="s">
        <v>130</v>
      </c>
      <c r="K998" s="8" t="s">
        <v>2634</v>
      </c>
      <c r="L998" s="1">
        <v>-96.336474999999993</v>
      </c>
      <c r="M998" s="1">
        <v>30.618725999999999</v>
      </c>
      <c r="N998" s="1">
        <v>-96.336474999999993</v>
      </c>
      <c r="O998" s="1">
        <v>30.618725999999999</v>
      </c>
      <c r="P998" s="1">
        <v>11234</v>
      </c>
      <c r="Q998" s="1">
        <v>28476</v>
      </c>
      <c r="R998" s="1">
        <v>53848</v>
      </c>
      <c r="S998" s="1">
        <v>28476</v>
      </c>
      <c r="T998" s="1">
        <v>53848</v>
      </c>
      <c r="U998" s="1">
        <v>18108</v>
      </c>
      <c r="V998" s="1">
        <v>43480</v>
      </c>
      <c r="W998" s="1">
        <v>2</v>
      </c>
      <c r="X998" s="1">
        <v>2</v>
      </c>
      <c r="Y998" s="1">
        <v>6</v>
      </c>
      <c r="Z998" s="1">
        <v>1</v>
      </c>
      <c r="AA998" s="1">
        <v>1</v>
      </c>
      <c r="AB998" s="1">
        <v>67</v>
      </c>
      <c r="AC998" s="1">
        <v>50735</v>
      </c>
      <c r="AD998" s="1" t="s">
        <v>73</v>
      </c>
      <c r="AE998" s="1" t="b">
        <v>1</v>
      </c>
      <c r="AF998" s="1" t="s">
        <v>887</v>
      </c>
      <c r="AG998" s="1" t="s">
        <v>2635</v>
      </c>
      <c r="AH998" s="1" t="s">
        <v>90</v>
      </c>
      <c r="AI998" s="1" t="s">
        <v>82</v>
      </c>
      <c r="AJ998" s="1" t="s">
        <v>78</v>
      </c>
      <c r="AK998" s="1" t="s">
        <v>83</v>
      </c>
      <c r="AL998" s="1" t="s">
        <v>36</v>
      </c>
      <c r="AM998" s="1" t="s">
        <v>100</v>
      </c>
      <c r="AN998" s="1" t="b">
        <v>0</v>
      </c>
      <c r="AO998" s="10" t="s">
        <v>2643</v>
      </c>
      <c r="AP998" s="1">
        <v>0</v>
      </c>
      <c r="AQ998" s="1">
        <v>0</v>
      </c>
      <c r="AR998" s="1">
        <v>0</v>
      </c>
      <c r="AS998" s="1">
        <v>0</v>
      </c>
      <c r="AT998" s="1">
        <v>0</v>
      </c>
      <c r="AU998" s="1">
        <v>0</v>
      </c>
      <c r="AV998" s="1">
        <v>0</v>
      </c>
      <c r="AW998" s="1">
        <v>0</v>
      </c>
      <c r="AX998" s="1">
        <v>0</v>
      </c>
      <c r="AY998" s="1">
        <v>0</v>
      </c>
      <c r="AZ998" s="1">
        <v>0</v>
      </c>
      <c r="BA998" s="1">
        <v>0</v>
      </c>
      <c r="BB998" s="1">
        <v>0</v>
      </c>
      <c r="BC998" s="1">
        <v>0</v>
      </c>
      <c r="BD998" s="1">
        <v>0</v>
      </c>
      <c r="BE998" s="1">
        <v>0</v>
      </c>
      <c r="BF998" s="1">
        <v>0</v>
      </c>
      <c r="BG998" s="1">
        <v>0</v>
      </c>
      <c r="BH998" s="1" t="b">
        <v>0</v>
      </c>
      <c r="BI998" s="1" t="b">
        <v>0</v>
      </c>
      <c r="BJ998" s="1">
        <v>12</v>
      </c>
      <c r="BK998" s="1" t="s">
        <v>78</v>
      </c>
      <c r="BL998" s="1">
        <v>363</v>
      </c>
      <c r="BM998" s="1">
        <v>363</v>
      </c>
      <c r="BN998" s="1">
        <v>0</v>
      </c>
      <c r="BO998" s="1" t="b">
        <v>0</v>
      </c>
    </row>
    <row r="999" spans="1:67" ht="15.75" customHeight="1">
      <c r="A999" s="1">
        <v>997</v>
      </c>
      <c r="B999" s="1">
        <v>615</v>
      </c>
      <c r="C999" s="1">
        <v>228723</v>
      </c>
      <c r="D999" s="1" t="s">
        <v>2630</v>
      </c>
      <c r="E999" s="1" t="s">
        <v>2631</v>
      </c>
      <c r="F999" s="1" t="s">
        <v>2632</v>
      </c>
      <c r="G999" s="1" t="s">
        <v>2605</v>
      </c>
      <c r="H999" s="1" t="s">
        <v>2633</v>
      </c>
      <c r="I999" s="1" t="s">
        <v>70</v>
      </c>
      <c r="J999" s="1" t="s">
        <v>130</v>
      </c>
      <c r="K999" s="8" t="s">
        <v>2634</v>
      </c>
      <c r="L999" s="1">
        <v>-96.336474999999993</v>
      </c>
      <c r="M999" s="1">
        <v>30.618725999999999</v>
      </c>
      <c r="N999" s="1">
        <v>-96.336474999999993</v>
      </c>
      <c r="O999" s="1">
        <v>30.618725999999999</v>
      </c>
      <c r="P999" s="1">
        <v>11234</v>
      </c>
      <c r="Q999" s="1">
        <v>28476</v>
      </c>
      <c r="R999" s="1">
        <v>53848</v>
      </c>
      <c r="S999" s="1">
        <v>28476</v>
      </c>
      <c r="T999" s="1">
        <v>53848</v>
      </c>
      <c r="U999" s="1">
        <v>18108</v>
      </c>
      <c r="V999" s="1">
        <v>43480</v>
      </c>
      <c r="W999" s="1">
        <v>2</v>
      </c>
      <c r="X999" s="1">
        <v>2</v>
      </c>
      <c r="Y999" s="1">
        <v>6</v>
      </c>
      <c r="Z999" s="1">
        <v>1</v>
      </c>
      <c r="AA999" s="1">
        <v>1</v>
      </c>
      <c r="AB999" s="1">
        <v>67</v>
      </c>
      <c r="AC999" s="1">
        <v>50735</v>
      </c>
      <c r="AD999" s="1" t="s">
        <v>73</v>
      </c>
      <c r="AE999" s="1" t="b">
        <v>1</v>
      </c>
      <c r="AF999" s="1" t="s">
        <v>887</v>
      </c>
      <c r="AG999" s="1" t="s">
        <v>2635</v>
      </c>
      <c r="AH999" s="1" t="s">
        <v>90</v>
      </c>
      <c r="AI999" s="1" t="s">
        <v>2214</v>
      </c>
      <c r="AJ999" s="1" t="s">
        <v>135</v>
      </c>
      <c r="AK999" s="1" t="s">
        <v>83</v>
      </c>
      <c r="AL999" s="1" t="s">
        <v>36</v>
      </c>
      <c r="AM999" s="1" t="s">
        <v>100</v>
      </c>
      <c r="AN999" s="1" t="b">
        <v>0</v>
      </c>
      <c r="AO999" s="10" t="s">
        <v>2644</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t="b">
        <v>0</v>
      </c>
      <c r="BI999" s="1" t="b">
        <v>0</v>
      </c>
      <c r="BJ999" s="1">
        <v>12</v>
      </c>
      <c r="BK999" s="1" t="s">
        <v>117</v>
      </c>
      <c r="BL999" s="1">
        <v>363</v>
      </c>
      <c r="BM999" s="1">
        <v>363</v>
      </c>
      <c r="BN999" s="1">
        <v>0</v>
      </c>
      <c r="BO999" s="1" t="b">
        <v>0</v>
      </c>
    </row>
    <row r="1000" spans="1:67" ht="15.75" customHeight="1">
      <c r="A1000" s="1">
        <v>998</v>
      </c>
      <c r="B1000" s="1">
        <v>616</v>
      </c>
      <c r="C1000" s="1">
        <v>228723</v>
      </c>
      <c r="D1000" s="1" t="s">
        <v>2630</v>
      </c>
      <c r="E1000" s="1" t="s">
        <v>2631</v>
      </c>
      <c r="F1000" s="1" t="s">
        <v>2632</v>
      </c>
      <c r="G1000" s="1" t="s">
        <v>2605</v>
      </c>
      <c r="H1000" s="1" t="s">
        <v>2633</v>
      </c>
      <c r="I1000" s="1" t="s">
        <v>70</v>
      </c>
      <c r="J1000" s="1" t="s">
        <v>130</v>
      </c>
      <c r="K1000" s="8" t="s">
        <v>2634</v>
      </c>
      <c r="L1000" s="1">
        <v>-96.336474999999993</v>
      </c>
      <c r="M1000" s="1">
        <v>30.618725999999999</v>
      </c>
      <c r="N1000" s="1">
        <v>-96.336474999999993</v>
      </c>
      <c r="O1000" s="1">
        <v>30.618725999999999</v>
      </c>
      <c r="P1000" s="1">
        <v>11234</v>
      </c>
      <c r="Q1000" s="1">
        <v>28476</v>
      </c>
      <c r="R1000" s="1">
        <v>53848</v>
      </c>
      <c r="S1000" s="1">
        <v>28476</v>
      </c>
      <c r="T1000" s="1">
        <v>53848</v>
      </c>
      <c r="U1000" s="1">
        <v>18108</v>
      </c>
      <c r="V1000" s="1">
        <v>43480</v>
      </c>
      <c r="W1000" s="1">
        <v>2</v>
      </c>
      <c r="X1000" s="1">
        <v>2</v>
      </c>
      <c r="Y1000" s="1">
        <v>6</v>
      </c>
      <c r="Z1000" s="1">
        <v>1</v>
      </c>
      <c r="AA1000" s="1">
        <v>1</v>
      </c>
      <c r="AB1000" s="1">
        <v>67</v>
      </c>
      <c r="AC1000" s="1">
        <v>50735</v>
      </c>
      <c r="AD1000" s="1" t="s">
        <v>73</v>
      </c>
      <c r="AE1000" s="1" t="b">
        <v>1</v>
      </c>
      <c r="AF1000" s="1" t="s">
        <v>887</v>
      </c>
      <c r="AG1000" s="1" t="s">
        <v>2635</v>
      </c>
      <c r="AH1000" s="1" t="s">
        <v>90</v>
      </c>
      <c r="AI1000" s="1" t="s">
        <v>1309</v>
      </c>
      <c r="AJ1000" s="1" t="s">
        <v>135</v>
      </c>
      <c r="AK1000" s="1" t="s">
        <v>79</v>
      </c>
      <c r="AL1000" s="1" t="s">
        <v>36</v>
      </c>
      <c r="AM1000" s="1" t="s">
        <v>300</v>
      </c>
      <c r="AN1000" s="1" t="b">
        <v>1</v>
      </c>
      <c r="AO1000" s="10" t="s">
        <v>2645</v>
      </c>
      <c r="AP1000" s="1">
        <v>0</v>
      </c>
      <c r="AQ1000" s="1">
        <v>0</v>
      </c>
      <c r="AR1000" s="1">
        <v>0</v>
      </c>
      <c r="AS1000" s="1">
        <v>0</v>
      </c>
      <c r="AT1000" s="1">
        <v>0</v>
      </c>
      <c r="AU1000" s="1">
        <v>0</v>
      </c>
      <c r="AV1000" s="1">
        <v>0</v>
      </c>
      <c r="AW1000" s="1">
        <v>0</v>
      </c>
      <c r="AX1000" s="1">
        <v>0</v>
      </c>
      <c r="AY1000" s="1">
        <v>0</v>
      </c>
      <c r="AZ1000" s="1">
        <v>0</v>
      </c>
      <c r="BA1000" s="1">
        <v>0</v>
      </c>
      <c r="BB1000" s="1">
        <v>0</v>
      </c>
      <c r="BC1000" s="1">
        <v>0</v>
      </c>
      <c r="BD1000" s="1">
        <v>0</v>
      </c>
      <c r="BE1000" s="1">
        <v>0</v>
      </c>
      <c r="BF1000" s="1">
        <v>0</v>
      </c>
      <c r="BG1000" s="1">
        <v>0</v>
      </c>
      <c r="BH1000" s="1" t="b">
        <v>1</v>
      </c>
      <c r="BI1000" s="1" t="b">
        <v>0</v>
      </c>
      <c r="BJ1000" s="1">
        <v>12</v>
      </c>
      <c r="BK1000" s="1" t="s">
        <v>117</v>
      </c>
      <c r="BL1000" s="1">
        <v>363</v>
      </c>
      <c r="BM1000" s="1">
        <v>363</v>
      </c>
      <c r="BN1000" s="1">
        <v>0</v>
      </c>
      <c r="BO1000" s="1" t="b">
        <v>0</v>
      </c>
    </row>
    <row r="1001" spans="1:67" ht="15.75" customHeight="1">
      <c r="A1001" s="1">
        <v>999</v>
      </c>
      <c r="B1001" s="1">
        <v>617</v>
      </c>
      <c r="C1001" s="1">
        <v>228723</v>
      </c>
      <c r="D1001" s="1" t="s">
        <v>2630</v>
      </c>
      <c r="E1001" s="1" t="s">
        <v>2631</v>
      </c>
      <c r="F1001" s="1" t="s">
        <v>2632</v>
      </c>
      <c r="G1001" s="1" t="s">
        <v>2605</v>
      </c>
      <c r="H1001" s="1" t="s">
        <v>2633</v>
      </c>
      <c r="I1001" s="1" t="s">
        <v>70</v>
      </c>
      <c r="J1001" s="1" t="s">
        <v>130</v>
      </c>
      <c r="K1001" s="8" t="s">
        <v>2634</v>
      </c>
      <c r="L1001" s="1">
        <v>-96.336474999999993</v>
      </c>
      <c r="M1001" s="1">
        <v>30.618725999999999</v>
      </c>
      <c r="N1001" s="1">
        <v>-96.336474999999993</v>
      </c>
      <c r="O1001" s="1">
        <v>30.618725999999999</v>
      </c>
      <c r="P1001" s="1">
        <v>11234</v>
      </c>
      <c r="Q1001" s="1">
        <v>28476</v>
      </c>
      <c r="R1001" s="1">
        <v>53848</v>
      </c>
      <c r="S1001" s="1">
        <v>28476</v>
      </c>
      <c r="T1001" s="1">
        <v>53848</v>
      </c>
      <c r="U1001" s="1">
        <v>18108</v>
      </c>
      <c r="V1001" s="1">
        <v>43480</v>
      </c>
      <c r="W1001" s="1">
        <v>2</v>
      </c>
      <c r="X1001" s="1">
        <v>2</v>
      </c>
      <c r="Y1001" s="1">
        <v>6</v>
      </c>
      <c r="Z1001" s="1">
        <v>1</v>
      </c>
      <c r="AA1001" s="1">
        <v>1</v>
      </c>
      <c r="AB1001" s="1">
        <v>67</v>
      </c>
      <c r="AC1001" s="1">
        <v>50735</v>
      </c>
      <c r="AD1001" s="1" t="s">
        <v>73</v>
      </c>
      <c r="AE1001" s="1" t="b">
        <v>1</v>
      </c>
      <c r="AF1001" s="1" t="s">
        <v>887</v>
      </c>
      <c r="AG1001" s="1" t="s">
        <v>89</v>
      </c>
      <c r="AH1001" s="1" t="s">
        <v>90</v>
      </c>
      <c r="AI1001" s="1" t="s">
        <v>2646</v>
      </c>
      <c r="AJ1001" s="1" t="s">
        <v>114</v>
      </c>
      <c r="AK1001" s="1" t="s">
        <v>83</v>
      </c>
      <c r="AL1001" s="1" t="s">
        <v>110</v>
      </c>
      <c r="AM1001" s="1" t="s">
        <v>100</v>
      </c>
      <c r="AN1001" s="1" t="b">
        <v>0</v>
      </c>
      <c r="AO1001" s="10" t="s">
        <v>2647</v>
      </c>
      <c r="AP1001" s="1">
        <v>0</v>
      </c>
      <c r="AQ1001" s="1">
        <v>0</v>
      </c>
      <c r="AR1001" s="1">
        <v>0</v>
      </c>
      <c r="AS1001" s="1">
        <v>0</v>
      </c>
      <c r="AT1001" s="1">
        <v>0</v>
      </c>
      <c r="AU1001" s="1">
        <v>0</v>
      </c>
      <c r="AV1001" s="1">
        <v>0</v>
      </c>
      <c r="AW1001" s="1">
        <v>0</v>
      </c>
      <c r="AX1001" s="1">
        <v>0</v>
      </c>
      <c r="AY1001" s="1">
        <v>0</v>
      </c>
      <c r="AZ1001" s="1">
        <v>0</v>
      </c>
      <c r="BA1001" s="1">
        <v>0</v>
      </c>
      <c r="BB1001" s="1">
        <v>0</v>
      </c>
      <c r="BC1001" s="1">
        <v>0</v>
      </c>
      <c r="BD1001" s="1">
        <v>0</v>
      </c>
      <c r="BE1001" s="1">
        <v>0</v>
      </c>
      <c r="BF1001" s="1">
        <v>0</v>
      </c>
      <c r="BG1001" s="1">
        <v>0</v>
      </c>
      <c r="BH1001" s="1" t="b">
        <v>0</v>
      </c>
      <c r="BI1001" s="1" t="b">
        <v>0</v>
      </c>
      <c r="BJ1001" s="1">
        <v>12</v>
      </c>
      <c r="BK1001" s="1" t="s">
        <v>117</v>
      </c>
      <c r="BL1001" s="1">
        <v>363</v>
      </c>
      <c r="BM1001" s="1">
        <v>363</v>
      </c>
      <c r="BN1001" s="1">
        <v>0</v>
      </c>
      <c r="BO1001" s="1" t="b">
        <v>0</v>
      </c>
    </row>
    <row r="1002" spans="1:67" ht="15.75" customHeight="1">
      <c r="A1002" s="1">
        <v>1000</v>
      </c>
      <c r="B1002" s="1">
        <v>618</v>
      </c>
      <c r="C1002" s="1">
        <v>228723</v>
      </c>
      <c r="D1002" s="1" t="s">
        <v>2630</v>
      </c>
      <c r="E1002" s="1" t="s">
        <v>2631</v>
      </c>
      <c r="F1002" s="1" t="s">
        <v>2632</v>
      </c>
      <c r="G1002" s="1" t="s">
        <v>2605</v>
      </c>
      <c r="H1002" s="1" t="s">
        <v>2633</v>
      </c>
      <c r="I1002" s="1" t="s">
        <v>70</v>
      </c>
      <c r="J1002" s="1" t="s">
        <v>130</v>
      </c>
      <c r="K1002" s="8" t="s">
        <v>2634</v>
      </c>
      <c r="L1002" s="1">
        <v>-96.336474999999993</v>
      </c>
      <c r="M1002" s="1">
        <v>30.618725999999999</v>
      </c>
      <c r="N1002" s="1">
        <v>-96.336474999999993</v>
      </c>
      <c r="O1002" s="1">
        <v>30.618725999999999</v>
      </c>
      <c r="P1002" s="1">
        <v>11234</v>
      </c>
      <c r="Q1002" s="1">
        <v>28476</v>
      </c>
      <c r="R1002" s="1">
        <v>53848</v>
      </c>
      <c r="S1002" s="1">
        <v>28476</v>
      </c>
      <c r="T1002" s="1">
        <v>53848</v>
      </c>
      <c r="U1002" s="1">
        <v>18108</v>
      </c>
      <c r="V1002" s="1">
        <v>43480</v>
      </c>
      <c r="W1002" s="1">
        <v>2</v>
      </c>
      <c r="X1002" s="1">
        <v>2</v>
      </c>
      <c r="Y1002" s="1">
        <v>6</v>
      </c>
      <c r="Z1002" s="1">
        <v>1</v>
      </c>
      <c r="AA1002" s="1">
        <v>1</v>
      </c>
      <c r="AB1002" s="1">
        <v>67</v>
      </c>
      <c r="AC1002" s="1">
        <v>50735</v>
      </c>
      <c r="AD1002" s="1" t="s">
        <v>73</v>
      </c>
      <c r="AE1002" s="1" t="b">
        <v>1</v>
      </c>
      <c r="AF1002" s="1" t="s">
        <v>887</v>
      </c>
      <c r="AG1002" s="1" t="s">
        <v>89</v>
      </c>
      <c r="AH1002" s="1" t="s">
        <v>90</v>
      </c>
      <c r="AI1002" s="1" t="s">
        <v>172</v>
      </c>
      <c r="AJ1002" s="1" t="s">
        <v>89</v>
      </c>
      <c r="AK1002" s="1" t="s">
        <v>79</v>
      </c>
      <c r="AL1002" s="1" t="s">
        <v>36</v>
      </c>
      <c r="AM1002" s="1" t="s">
        <v>92</v>
      </c>
      <c r="AN1002" s="1" t="b">
        <v>0</v>
      </c>
      <c r="AO1002" s="10" t="s">
        <v>2648</v>
      </c>
      <c r="AP1002" s="1">
        <v>0</v>
      </c>
      <c r="AQ1002" s="1">
        <v>0</v>
      </c>
      <c r="AR1002" s="1">
        <v>1</v>
      </c>
      <c r="AS1002" s="1">
        <v>0</v>
      </c>
      <c r="AT1002" s="1">
        <v>0</v>
      </c>
      <c r="AU1002" s="1">
        <v>0</v>
      </c>
      <c r="AV1002" s="1">
        <v>0</v>
      </c>
      <c r="AW1002" s="1">
        <v>0</v>
      </c>
      <c r="AX1002" s="1">
        <v>0</v>
      </c>
      <c r="AY1002" s="1">
        <v>0</v>
      </c>
      <c r="AZ1002" s="1">
        <v>0</v>
      </c>
      <c r="BA1002" s="1">
        <v>0</v>
      </c>
      <c r="BB1002" s="1">
        <v>0</v>
      </c>
      <c r="BC1002" s="1">
        <v>0</v>
      </c>
      <c r="BD1002" s="1">
        <v>1</v>
      </c>
      <c r="BE1002" s="1">
        <v>0</v>
      </c>
      <c r="BF1002" s="1">
        <v>0</v>
      </c>
      <c r="BG1002" s="1">
        <v>0</v>
      </c>
      <c r="BH1002" s="1" t="b">
        <v>1</v>
      </c>
      <c r="BI1002" s="1" t="b">
        <v>0</v>
      </c>
      <c r="BJ1002" s="1">
        <v>12</v>
      </c>
      <c r="BK1002" s="1" t="s">
        <v>89</v>
      </c>
      <c r="BL1002" s="1">
        <v>363</v>
      </c>
      <c r="BM1002" s="1">
        <v>363</v>
      </c>
      <c r="BN1002" s="1">
        <v>1</v>
      </c>
      <c r="BO1002" s="1" t="b">
        <v>1</v>
      </c>
    </row>
    <row r="1003" spans="1:67" ht="15.75" customHeight="1">
      <c r="A1003" s="1">
        <v>1001</v>
      </c>
      <c r="B1003" s="1">
        <v>619</v>
      </c>
      <c r="C1003" s="1">
        <v>228723</v>
      </c>
      <c r="D1003" s="1" t="s">
        <v>2630</v>
      </c>
      <c r="E1003" s="1" t="s">
        <v>2631</v>
      </c>
      <c r="F1003" s="1" t="s">
        <v>2632</v>
      </c>
      <c r="G1003" s="1" t="s">
        <v>2605</v>
      </c>
      <c r="H1003" s="1" t="s">
        <v>2633</v>
      </c>
      <c r="I1003" s="1" t="s">
        <v>70</v>
      </c>
      <c r="J1003" s="1" t="s">
        <v>130</v>
      </c>
      <c r="K1003" s="8" t="s">
        <v>2634</v>
      </c>
      <c r="L1003" s="1">
        <v>-96.336474999999993</v>
      </c>
      <c r="M1003" s="1">
        <v>30.618725999999999</v>
      </c>
      <c r="N1003" s="1">
        <v>-96.336474999999993</v>
      </c>
      <c r="O1003" s="1">
        <v>30.618725999999999</v>
      </c>
      <c r="P1003" s="1">
        <v>11234</v>
      </c>
      <c r="Q1003" s="1">
        <v>28476</v>
      </c>
      <c r="R1003" s="1">
        <v>53848</v>
      </c>
      <c r="S1003" s="1">
        <v>28476</v>
      </c>
      <c r="T1003" s="1">
        <v>53848</v>
      </c>
      <c r="U1003" s="1">
        <v>18108</v>
      </c>
      <c r="V1003" s="1">
        <v>43480</v>
      </c>
      <c r="W1003" s="1">
        <v>2</v>
      </c>
      <c r="X1003" s="1">
        <v>2</v>
      </c>
      <c r="Y1003" s="1">
        <v>6</v>
      </c>
      <c r="Z1003" s="1">
        <v>1</v>
      </c>
      <c r="AA1003" s="1">
        <v>1</v>
      </c>
      <c r="AB1003" s="1">
        <v>67</v>
      </c>
      <c r="AC1003" s="1">
        <v>50735</v>
      </c>
      <c r="AD1003" s="1" t="s">
        <v>73</v>
      </c>
      <c r="AE1003" s="1" t="b">
        <v>1</v>
      </c>
      <c r="AF1003" s="1" t="s">
        <v>887</v>
      </c>
      <c r="AG1003" s="1" t="s">
        <v>89</v>
      </c>
      <c r="AH1003" s="1" t="s">
        <v>90</v>
      </c>
      <c r="AI1003" s="1" t="s">
        <v>236</v>
      </c>
      <c r="AJ1003" s="1" t="s">
        <v>89</v>
      </c>
      <c r="AK1003" s="1" t="s">
        <v>79</v>
      </c>
      <c r="AL1003" s="1" t="s">
        <v>206</v>
      </c>
      <c r="AM1003" s="1" t="s">
        <v>100</v>
      </c>
      <c r="AN1003" s="1" t="b">
        <v>0</v>
      </c>
      <c r="AO1003" s="10" t="s">
        <v>2649</v>
      </c>
      <c r="AP1003" s="1">
        <v>0</v>
      </c>
      <c r="AQ1003" s="1">
        <v>0</v>
      </c>
      <c r="AR1003" s="1">
        <v>1</v>
      </c>
      <c r="AS1003" s="1">
        <v>0</v>
      </c>
      <c r="AT1003" s="1">
        <v>0</v>
      </c>
      <c r="AU1003" s="1">
        <v>0</v>
      </c>
      <c r="AV1003" s="1">
        <v>0</v>
      </c>
      <c r="AW1003" s="1">
        <v>0</v>
      </c>
      <c r="AX1003" s="1">
        <v>0</v>
      </c>
      <c r="AY1003" s="1">
        <v>0</v>
      </c>
      <c r="AZ1003" s="1">
        <v>0</v>
      </c>
      <c r="BA1003" s="1">
        <v>0</v>
      </c>
      <c r="BB1003" s="1">
        <v>0</v>
      </c>
      <c r="BC1003" s="1">
        <v>0</v>
      </c>
      <c r="BD1003" s="1">
        <v>1</v>
      </c>
      <c r="BE1003" s="1">
        <v>0</v>
      </c>
      <c r="BF1003" s="1">
        <v>0</v>
      </c>
      <c r="BG1003" s="1">
        <v>0</v>
      </c>
      <c r="BH1003" s="1" t="b">
        <v>0</v>
      </c>
      <c r="BI1003" s="1" t="b">
        <v>0</v>
      </c>
      <c r="BJ1003" s="1">
        <v>12</v>
      </c>
      <c r="BK1003" s="1" t="s">
        <v>89</v>
      </c>
      <c r="BL1003" s="1">
        <v>363</v>
      </c>
      <c r="BM1003" s="1">
        <v>363</v>
      </c>
      <c r="BN1003" s="1">
        <v>1</v>
      </c>
      <c r="BO1003" s="1" t="b">
        <v>1</v>
      </c>
    </row>
    <row r="1004" spans="1:67" ht="15.75" customHeight="1">
      <c r="A1004" s="1">
        <v>1002</v>
      </c>
      <c r="B1004" s="1">
        <v>620</v>
      </c>
      <c r="C1004" s="1">
        <v>228723</v>
      </c>
      <c r="D1004" s="1" t="s">
        <v>2630</v>
      </c>
      <c r="E1004" s="1" t="s">
        <v>2631</v>
      </c>
      <c r="F1004" s="1" t="s">
        <v>2632</v>
      </c>
      <c r="G1004" s="1" t="s">
        <v>2605</v>
      </c>
      <c r="H1004" s="1" t="s">
        <v>2633</v>
      </c>
      <c r="I1004" s="1" t="s">
        <v>70</v>
      </c>
      <c r="J1004" s="1" t="s">
        <v>130</v>
      </c>
      <c r="K1004" s="8" t="s">
        <v>2634</v>
      </c>
      <c r="L1004" s="1">
        <v>-96.336474999999993</v>
      </c>
      <c r="M1004" s="1">
        <v>30.618725999999999</v>
      </c>
      <c r="N1004" s="1">
        <v>-96.336474999999993</v>
      </c>
      <c r="O1004" s="1">
        <v>30.618725999999999</v>
      </c>
      <c r="P1004" s="1">
        <v>11234</v>
      </c>
      <c r="Q1004" s="1">
        <v>28476</v>
      </c>
      <c r="R1004" s="1">
        <v>53848</v>
      </c>
      <c r="S1004" s="1">
        <v>28476</v>
      </c>
      <c r="T1004" s="1">
        <v>53848</v>
      </c>
      <c r="U1004" s="1">
        <v>18108</v>
      </c>
      <c r="V1004" s="1">
        <v>43480</v>
      </c>
      <c r="W1004" s="1">
        <v>2</v>
      </c>
      <c r="X1004" s="1">
        <v>2</v>
      </c>
      <c r="Y1004" s="1">
        <v>6</v>
      </c>
      <c r="Z1004" s="1">
        <v>1</v>
      </c>
      <c r="AA1004" s="1">
        <v>1</v>
      </c>
      <c r="AB1004" s="1">
        <v>67</v>
      </c>
      <c r="AC1004" s="1">
        <v>50735</v>
      </c>
      <c r="AD1004" s="1" t="s">
        <v>73</v>
      </c>
      <c r="AE1004" s="1" t="b">
        <v>1</v>
      </c>
      <c r="AF1004" s="1" t="s">
        <v>887</v>
      </c>
      <c r="AG1004" s="1" t="s">
        <v>89</v>
      </c>
      <c r="AH1004" s="1" t="s">
        <v>90</v>
      </c>
      <c r="AI1004" s="1" t="s">
        <v>405</v>
      </c>
      <c r="AJ1004" s="1" t="s">
        <v>89</v>
      </c>
      <c r="AK1004" s="1" t="s">
        <v>179</v>
      </c>
      <c r="AL1004" s="1" t="s">
        <v>179</v>
      </c>
      <c r="AM1004" s="1" t="s">
        <v>100</v>
      </c>
      <c r="AN1004" s="1" t="b">
        <v>0</v>
      </c>
      <c r="AO1004" s="10" t="s">
        <v>2650</v>
      </c>
      <c r="AP1004" s="1">
        <v>0</v>
      </c>
      <c r="AQ1004" s="1">
        <v>0</v>
      </c>
      <c r="AR1004" s="1">
        <v>0</v>
      </c>
      <c r="AS1004" s="1">
        <v>0</v>
      </c>
      <c r="AT1004" s="1">
        <v>0</v>
      </c>
      <c r="AU1004" s="1">
        <v>0</v>
      </c>
      <c r="AV1004" s="1">
        <v>0</v>
      </c>
      <c r="AW1004" s="1">
        <v>0</v>
      </c>
      <c r="AX1004" s="1">
        <v>0</v>
      </c>
      <c r="AY1004" s="1">
        <v>0</v>
      </c>
      <c r="AZ1004" s="1">
        <v>0</v>
      </c>
      <c r="BA1004" s="1">
        <v>0</v>
      </c>
      <c r="BB1004" s="1">
        <v>0</v>
      </c>
      <c r="BC1004" s="1">
        <v>0</v>
      </c>
      <c r="BD1004" s="1">
        <v>0</v>
      </c>
      <c r="BE1004" s="1">
        <v>0</v>
      </c>
      <c r="BF1004" s="1">
        <v>0</v>
      </c>
      <c r="BG1004" s="1">
        <v>0</v>
      </c>
      <c r="BH1004" s="1" t="b">
        <v>0</v>
      </c>
      <c r="BI1004" s="1" t="b">
        <v>0</v>
      </c>
      <c r="BJ1004" s="1">
        <v>12</v>
      </c>
      <c r="BK1004" s="1" t="s">
        <v>89</v>
      </c>
      <c r="BL1004" s="1">
        <v>363</v>
      </c>
      <c r="BM1004" s="1">
        <v>363</v>
      </c>
      <c r="BN1004" s="1">
        <v>0</v>
      </c>
      <c r="BO1004" s="1" t="b">
        <v>0</v>
      </c>
    </row>
    <row r="1005" spans="1:67" ht="15.75" customHeight="1">
      <c r="A1005" s="1">
        <v>1003</v>
      </c>
      <c r="B1005" s="1">
        <v>621</v>
      </c>
      <c r="C1005" s="1">
        <v>229063</v>
      </c>
      <c r="D1005" s="1" t="s">
        <v>2651</v>
      </c>
      <c r="E1005" s="1" t="s">
        <v>2652</v>
      </c>
      <c r="F1005" s="1" t="s">
        <v>2624</v>
      </c>
      <c r="G1005" s="1" t="s">
        <v>2605</v>
      </c>
      <c r="H1005" s="1">
        <v>77004</v>
      </c>
      <c r="I1005" s="1" t="s">
        <v>70</v>
      </c>
      <c r="J1005" s="1" t="s">
        <v>130</v>
      </c>
      <c r="K1005" s="8" t="s">
        <v>2653</v>
      </c>
      <c r="L1005" s="1">
        <v>-95.361960999999994</v>
      </c>
      <c r="M1005" s="1">
        <v>29.722467999999999</v>
      </c>
      <c r="N1005" s="1">
        <v>-95.402034999999998</v>
      </c>
      <c r="O1005" s="1">
        <v>29.717896999999901</v>
      </c>
      <c r="P1005" s="1">
        <v>9173</v>
      </c>
      <c r="Q1005" s="1">
        <v>25271</v>
      </c>
      <c r="R1005" s="1">
        <v>37721</v>
      </c>
      <c r="S1005" s="1">
        <v>29320</v>
      </c>
      <c r="T1005" s="1">
        <v>41770</v>
      </c>
      <c r="U1005" s="1">
        <v>15607</v>
      </c>
      <c r="V1005" s="1">
        <v>28057</v>
      </c>
      <c r="W1005" s="1">
        <v>1</v>
      </c>
      <c r="X1005" s="1">
        <v>2</v>
      </c>
      <c r="Y1005" s="1">
        <v>6</v>
      </c>
      <c r="Z1005" s="1">
        <v>1</v>
      </c>
      <c r="AA1005" s="1">
        <v>1</v>
      </c>
      <c r="AB1005" s="1">
        <v>51</v>
      </c>
      <c r="AC1005" s="1">
        <v>6562</v>
      </c>
      <c r="AD1005" s="1" t="s">
        <v>73</v>
      </c>
      <c r="AE1005" s="1" t="b">
        <v>0</v>
      </c>
      <c r="AF1005" s="1" t="s">
        <v>361</v>
      </c>
      <c r="AG1005" s="1" t="s">
        <v>2654</v>
      </c>
      <c r="AH1005" s="1" t="s">
        <v>204</v>
      </c>
      <c r="AI1005" s="1" t="s">
        <v>2655</v>
      </c>
      <c r="AJ1005" s="1" t="s">
        <v>78</v>
      </c>
      <c r="AK1005" s="1" t="s">
        <v>79</v>
      </c>
      <c r="AL1005" s="1" t="s">
        <v>36</v>
      </c>
      <c r="AM1005" s="1" t="s">
        <v>80</v>
      </c>
      <c r="AN1005" s="1" t="b">
        <v>0</v>
      </c>
      <c r="AO1005" s="10" t="s">
        <v>2656</v>
      </c>
      <c r="AP1005" s="1">
        <v>0</v>
      </c>
      <c r="AQ1005" s="1">
        <v>0</v>
      </c>
      <c r="AR1005" s="1">
        <v>0</v>
      </c>
      <c r="AS1005" s="1">
        <v>0</v>
      </c>
      <c r="AT1005" s="1">
        <v>0</v>
      </c>
      <c r="AU1005" s="1">
        <v>0</v>
      </c>
      <c r="AV1005" s="1">
        <v>0</v>
      </c>
      <c r="AW1005" s="1">
        <v>0</v>
      </c>
      <c r="AX1005" s="1">
        <v>0</v>
      </c>
      <c r="AY1005" s="1">
        <v>0</v>
      </c>
      <c r="AZ1005" s="1">
        <v>0</v>
      </c>
      <c r="BA1005" s="1">
        <v>0</v>
      </c>
      <c r="BB1005" s="1">
        <v>0</v>
      </c>
      <c r="BC1005" s="1">
        <v>0</v>
      </c>
      <c r="BD1005" s="1">
        <v>0</v>
      </c>
      <c r="BE1005" s="1">
        <v>0</v>
      </c>
      <c r="BF1005" s="1">
        <v>0</v>
      </c>
      <c r="BG1005" s="1">
        <v>0</v>
      </c>
      <c r="BH1005" s="1" t="b">
        <v>1</v>
      </c>
      <c r="BI1005" s="1" t="b">
        <v>1</v>
      </c>
      <c r="BJ1005" s="1">
        <v>2</v>
      </c>
      <c r="BK1005" s="1" t="s">
        <v>78</v>
      </c>
      <c r="BL1005" s="1">
        <v>363</v>
      </c>
      <c r="BM1005" s="1">
        <v>363</v>
      </c>
      <c r="BN1005" s="1">
        <v>0</v>
      </c>
      <c r="BO1005" s="1" t="b">
        <v>0</v>
      </c>
    </row>
    <row r="1006" spans="1:67" ht="15.75" customHeight="1">
      <c r="A1006" s="1">
        <v>1004</v>
      </c>
      <c r="B1006" s="1">
        <v>622</v>
      </c>
      <c r="C1006" s="1">
        <v>229063</v>
      </c>
      <c r="D1006" s="1" t="s">
        <v>2651</v>
      </c>
      <c r="E1006" s="1" t="s">
        <v>2652</v>
      </c>
      <c r="F1006" s="1" t="s">
        <v>2624</v>
      </c>
      <c r="G1006" s="1" t="s">
        <v>2605</v>
      </c>
      <c r="H1006" s="1">
        <v>77004</v>
      </c>
      <c r="I1006" s="1" t="s">
        <v>70</v>
      </c>
      <c r="J1006" s="1" t="s">
        <v>130</v>
      </c>
      <c r="K1006" s="8" t="s">
        <v>2653</v>
      </c>
      <c r="L1006" s="1">
        <v>-95.361960999999994</v>
      </c>
      <c r="M1006" s="1">
        <v>29.722467999999999</v>
      </c>
      <c r="N1006" s="1">
        <v>-95.402034999999998</v>
      </c>
      <c r="O1006" s="1">
        <v>29.717896999999901</v>
      </c>
      <c r="P1006" s="1">
        <v>9173</v>
      </c>
      <c r="Q1006" s="1">
        <v>25271</v>
      </c>
      <c r="R1006" s="1">
        <v>37721</v>
      </c>
      <c r="S1006" s="1">
        <v>29320</v>
      </c>
      <c r="T1006" s="1">
        <v>41770</v>
      </c>
      <c r="U1006" s="1">
        <v>15607</v>
      </c>
      <c r="V1006" s="1">
        <v>28057</v>
      </c>
      <c r="W1006" s="1">
        <v>1</v>
      </c>
      <c r="X1006" s="1">
        <v>2</v>
      </c>
      <c r="Y1006" s="1">
        <v>6</v>
      </c>
      <c r="Z1006" s="1">
        <v>1</v>
      </c>
      <c r="AA1006" s="1">
        <v>1</v>
      </c>
      <c r="AB1006" s="1">
        <v>51</v>
      </c>
      <c r="AC1006" s="1">
        <v>6562</v>
      </c>
      <c r="AD1006" s="1" t="s">
        <v>73</v>
      </c>
      <c r="AE1006" s="1" t="b">
        <v>0</v>
      </c>
      <c r="AF1006" s="1" t="s">
        <v>361</v>
      </c>
      <c r="AG1006" s="1" t="s">
        <v>2654</v>
      </c>
      <c r="AH1006" s="1" t="s">
        <v>204</v>
      </c>
      <c r="AI1006" s="1" t="s">
        <v>2657</v>
      </c>
      <c r="AJ1006" s="1" t="s">
        <v>78</v>
      </c>
      <c r="AK1006" s="1" t="s">
        <v>179</v>
      </c>
      <c r="AL1006" s="1" t="s">
        <v>179</v>
      </c>
      <c r="AM1006" s="1" t="s">
        <v>100</v>
      </c>
      <c r="AN1006" s="1" t="b">
        <v>0</v>
      </c>
      <c r="AO1006" s="10" t="s">
        <v>2658</v>
      </c>
      <c r="AP1006" s="1">
        <v>0</v>
      </c>
      <c r="AQ1006" s="1">
        <v>0</v>
      </c>
      <c r="AR1006" s="1">
        <v>0</v>
      </c>
      <c r="AS1006" s="1">
        <v>0</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t="b">
        <v>0</v>
      </c>
      <c r="BI1006" s="1" t="b">
        <v>1</v>
      </c>
      <c r="BJ1006" s="1">
        <v>2</v>
      </c>
      <c r="BK1006" s="1" t="s">
        <v>78</v>
      </c>
      <c r="BL1006" s="1">
        <v>363</v>
      </c>
      <c r="BM1006" s="1">
        <v>363</v>
      </c>
      <c r="BN1006" s="1">
        <v>0</v>
      </c>
      <c r="BO1006" s="1" t="b">
        <v>0</v>
      </c>
    </row>
    <row r="1007" spans="1:67" ht="15.75" customHeight="1">
      <c r="A1007" s="1">
        <v>1005</v>
      </c>
      <c r="B1007" s="1">
        <v>623</v>
      </c>
      <c r="C1007" s="1">
        <v>229115</v>
      </c>
      <c r="D1007" s="1" t="s">
        <v>2659</v>
      </c>
      <c r="E1007" s="1" t="s">
        <v>2660</v>
      </c>
      <c r="F1007" s="1" t="s">
        <v>2661</v>
      </c>
      <c r="G1007" s="1" t="s">
        <v>2605</v>
      </c>
      <c r="H1007" s="1" t="s">
        <v>2662</v>
      </c>
      <c r="I1007" s="1" t="s">
        <v>70</v>
      </c>
      <c r="J1007" s="1" t="s">
        <v>130</v>
      </c>
      <c r="K1007" s="8" t="s">
        <v>2663</v>
      </c>
      <c r="L1007" s="1">
        <v>-101.87478299999999</v>
      </c>
      <c r="M1007" s="1">
        <v>33.583447999999997</v>
      </c>
      <c r="N1007" s="1">
        <v>-101.87478299999999</v>
      </c>
      <c r="O1007" s="1">
        <v>33.583447999999997</v>
      </c>
      <c r="P1007" s="1">
        <v>8860</v>
      </c>
      <c r="Q1007" s="1">
        <v>23633</v>
      </c>
      <c r="R1007" s="1">
        <v>33425</v>
      </c>
      <c r="S1007" s="1">
        <v>23633</v>
      </c>
      <c r="T1007" s="1">
        <v>33425</v>
      </c>
      <c r="U1007" s="1">
        <v>13606</v>
      </c>
      <c r="V1007" s="1">
        <v>23398</v>
      </c>
      <c r="W1007" s="1">
        <v>2</v>
      </c>
      <c r="X1007" s="1">
        <v>2</v>
      </c>
      <c r="Y1007" s="1">
        <v>6</v>
      </c>
      <c r="Z1007" s="1">
        <v>1</v>
      </c>
      <c r="AA1007" s="1">
        <v>1</v>
      </c>
      <c r="AB1007" s="1">
        <v>63</v>
      </c>
      <c r="AC1007" s="1">
        <v>29963</v>
      </c>
      <c r="AD1007" s="1" t="s">
        <v>73</v>
      </c>
      <c r="AE1007" s="1" t="b">
        <v>0</v>
      </c>
      <c r="AF1007" s="1" t="s">
        <v>2664</v>
      </c>
      <c r="AG1007" s="1" t="s">
        <v>314</v>
      </c>
      <c r="AH1007" s="1" t="s">
        <v>76</v>
      </c>
      <c r="AI1007" s="1" t="s">
        <v>146</v>
      </c>
      <c r="AJ1007" s="1" t="s">
        <v>94</v>
      </c>
      <c r="AK1007" s="1" t="s">
        <v>83</v>
      </c>
      <c r="AL1007" s="1" t="s">
        <v>36</v>
      </c>
      <c r="AM1007" s="1" t="s">
        <v>96</v>
      </c>
      <c r="AN1007" s="1" t="b">
        <v>0</v>
      </c>
      <c r="AO1007" s="10" t="s">
        <v>2665</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0</v>
      </c>
      <c r="BH1007" s="1" t="b">
        <v>1</v>
      </c>
      <c r="BI1007" s="1" t="b">
        <v>0</v>
      </c>
      <c r="BJ1007" s="1">
        <v>4</v>
      </c>
      <c r="BK1007" s="1" t="s">
        <v>94</v>
      </c>
      <c r="BL1007" s="1">
        <v>363</v>
      </c>
      <c r="BM1007" s="1">
        <v>363</v>
      </c>
      <c r="BN1007" s="1">
        <v>0</v>
      </c>
      <c r="BO1007" s="1" t="b">
        <v>0</v>
      </c>
    </row>
    <row r="1008" spans="1:67" ht="15.75" customHeight="1">
      <c r="A1008" s="1">
        <v>1006</v>
      </c>
      <c r="B1008" s="1">
        <v>624</v>
      </c>
      <c r="C1008" s="1">
        <v>229115</v>
      </c>
      <c r="D1008" s="1" t="s">
        <v>2659</v>
      </c>
      <c r="E1008" s="1" t="s">
        <v>2660</v>
      </c>
      <c r="F1008" s="1" t="s">
        <v>2661</v>
      </c>
      <c r="G1008" s="1" t="s">
        <v>2605</v>
      </c>
      <c r="H1008" s="1" t="s">
        <v>2662</v>
      </c>
      <c r="I1008" s="1" t="s">
        <v>70</v>
      </c>
      <c r="J1008" s="1" t="s">
        <v>130</v>
      </c>
      <c r="K1008" s="8" t="s">
        <v>2663</v>
      </c>
      <c r="L1008" s="1">
        <v>-101.87478299999999</v>
      </c>
      <c r="M1008" s="1">
        <v>33.583447999999997</v>
      </c>
      <c r="N1008" s="1">
        <v>-101.87478299999999</v>
      </c>
      <c r="O1008" s="1">
        <v>33.583447999999997</v>
      </c>
      <c r="P1008" s="1">
        <v>8860</v>
      </c>
      <c r="Q1008" s="1">
        <v>23633</v>
      </c>
      <c r="R1008" s="1">
        <v>33425</v>
      </c>
      <c r="S1008" s="1">
        <v>23633</v>
      </c>
      <c r="T1008" s="1">
        <v>33425</v>
      </c>
      <c r="U1008" s="1">
        <v>13606</v>
      </c>
      <c r="V1008" s="1">
        <v>23398</v>
      </c>
      <c r="W1008" s="1">
        <v>2</v>
      </c>
      <c r="X1008" s="1">
        <v>2</v>
      </c>
      <c r="Y1008" s="1">
        <v>6</v>
      </c>
      <c r="Z1008" s="1">
        <v>1</v>
      </c>
      <c r="AA1008" s="1">
        <v>1</v>
      </c>
      <c r="AB1008" s="1">
        <v>63</v>
      </c>
      <c r="AC1008" s="1">
        <v>29963</v>
      </c>
      <c r="AD1008" s="1" t="s">
        <v>73</v>
      </c>
      <c r="AE1008" s="1" t="b">
        <v>0</v>
      </c>
      <c r="AF1008" s="1" t="s">
        <v>887</v>
      </c>
      <c r="AG1008" s="9" t="s">
        <v>89</v>
      </c>
      <c r="AH1008" s="1" t="s">
        <v>90</v>
      </c>
      <c r="AI1008" s="1" t="s">
        <v>532</v>
      </c>
      <c r="AJ1008" s="1" t="s">
        <v>89</v>
      </c>
      <c r="AK1008" s="1" t="s">
        <v>83</v>
      </c>
      <c r="AL1008" s="1" t="s">
        <v>110</v>
      </c>
      <c r="AM1008" s="1" t="s">
        <v>100</v>
      </c>
      <c r="AN1008" s="1" t="b">
        <v>0</v>
      </c>
      <c r="AO1008" s="10" t="s">
        <v>2666</v>
      </c>
      <c r="AP1008" s="1">
        <v>0</v>
      </c>
      <c r="AQ1008" s="1">
        <v>0</v>
      </c>
      <c r="AR1008" s="1">
        <v>0</v>
      </c>
      <c r="AS1008" s="1">
        <v>0</v>
      </c>
      <c r="AT1008" s="1">
        <v>0</v>
      </c>
      <c r="AU1008" s="1">
        <v>0</v>
      </c>
      <c r="AV1008" s="1">
        <v>0</v>
      </c>
      <c r="AW1008" s="1">
        <v>0</v>
      </c>
      <c r="AX1008" s="1">
        <v>0</v>
      </c>
      <c r="AY1008" s="1">
        <v>0</v>
      </c>
      <c r="AZ1008" s="1">
        <v>0</v>
      </c>
      <c r="BA1008" s="1">
        <v>0</v>
      </c>
      <c r="BB1008" s="1">
        <v>0</v>
      </c>
      <c r="BC1008" s="1">
        <v>0</v>
      </c>
      <c r="BD1008" s="1">
        <v>0</v>
      </c>
      <c r="BE1008" s="1">
        <v>0</v>
      </c>
      <c r="BF1008" s="1">
        <v>0</v>
      </c>
      <c r="BG1008" s="1">
        <v>0</v>
      </c>
      <c r="BH1008" s="1" t="b">
        <v>0</v>
      </c>
      <c r="BI1008" s="1" t="b">
        <v>0</v>
      </c>
      <c r="BJ1008" s="1">
        <v>4</v>
      </c>
      <c r="BK1008" s="1" t="s">
        <v>89</v>
      </c>
      <c r="BL1008" s="1">
        <v>363</v>
      </c>
      <c r="BM1008" s="1">
        <v>363</v>
      </c>
      <c r="BN1008" s="1">
        <v>0</v>
      </c>
      <c r="BO1008" s="1" t="b">
        <v>0</v>
      </c>
    </row>
    <row r="1009" spans="1:67" ht="15.75" customHeight="1">
      <c r="A1009" s="1">
        <v>1007</v>
      </c>
      <c r="B1009" s="1">
        <v>625</v>
      </c>
      <c r="C1009" s="1">
        <v>229115</v>
      </c>
      <c r="D1009" s="1" t="s">
        <v>2659</v>
      </c>
      <c r="E1009" s="1" t="s">
        <v>2660</v>
      </c>
      <c r="F1009" s="1" t="s">
        <v>2661</v>
      </c>
      <c r="G1009" s="1" t="s">
        <v>2605</v>
      </c>
      <c r="H1009" s="1" t="s">
        <v>2662</v>
      </c>
      <c r="I1009" s="1" t="s">
        <v>70</v>
      </c>
      <c r="J1009" s="1" t="s">
        <v>130</v>
      </c>
      <c r="K1009" s="8" t="s">
        <v>2663</v>
      </c>
      <c r="L1009" s="1">
        <v>-101.87478299999999</v>
      </c>
      <c r="M1009" s="1">
        <v>33.583447999999997</v>
      </c>
      <c r="N1009" s="1">
        <v>-101.87478299999999</v>
      </c>
      <c r="O1009" s="1">
        <v>33.583447999999997</v>
      </c>
      <c r="P1009" s="1">
        <v>8860</v>
      </c>
      <c r="Q1009" s="1">
        <v>23633</v>
      </c>
      <c r="R1009" s="1">
        <v>33425</v>
      </c>
      <c r="S1009" s="1">
        <v>23633</v>
      </c>
      <c r="T1009" s="1">
        <v>33425</v>
      </c>
      <c r="U1009" s="1">
        <v>13606</v>
      </c>
      <c r="V1009" s="1">
        <v>23398</v>
      </c>
      <c r="W1009" s="1">
        <v>2</v>
      </c>
      <c r="X1009" s="1">
        <v>2</v>
      </c>
      <c r="Y1009" s="1">
        <v>6</v>
      </c>
      <c r="Z1009" s="1">
        <v>1</v>
      </c>
      <c r="AA1009" s="1">
        <v>1</v>
      </c>
      <c r="AB1009" s="1">
        <v>63</v>
      </c>
      <c r="AC1009" s="1">
        <v>29963</v>
      </c>
      <c r="AD1009" s="1" t="s">
        <v>73</v>
      </c>
      <c r="AE1009" s="1" t="b">
        <v>0</v>
      </c>
      <c r="AF1009" s="1" t="s">
        <v>2664</v>
      </c>
      <c r="AG1009" s="1" t="s">
        <v>314</v>
      </c>
      <c r="AH1009" s="1" t="s">
        <v>76</v>
      </c>
      <c r="AI1009" s="1" t="s">
        <v>95</v>
      </c>
      <c r="AJ1009" s="1" t="s">
        <v>94</v>
      </c>
      <c r="AK1009" s="1" t="s">
        <v>79</v>
      </c>
      <c r="AL1009" s="1" t="s">
        <v>36</v>
      </c>
      <c r="AM1009" s="1" t="s">
        <v>96</v>
      </c>
      <c r="AN1009" s="1" t="b">
        <v>0</v>
      </c>
      <c r="AO1009" s="10" t="s">
        <v>2667</v>
      </c>
      <c r="AP1009" s="1">
        <v>0</v>
      </c>
      <c r="AQ1009" s="1">
        <v>0</v>
      </c>
      <c r="AR1009" s="1">
        <v>0</v>
      </c>
      <c r="AS1009" s="1">
        <v>0</v>
      </c>
      <c r="AT1009" s="1">
        <v>0</v>
      </c>
      <c r="AU1009" s="1">
        <v>0</v>
      </c>
      <c r="AV1009" s="1">
        <v>0</v>
      </c>
      <c r="AW1009" s="1">
        <v>0</v>
      </c>
      <c r="AX1009" s="1">
        <v>0</v>
      </c>
      <c r="AY1009" s="1">
        <v>0</v>
      </c>
      <c r="AZ1009" s="1">
        <v>0</v>
      </c>
      <c r="BA1009" s="1">
        <v>0</v>
      </c>
      <c r="BB1009" s="1">
        <v>0</v>
      </c>
      <c r="BC1009" s="1">
        <v>0</v>
      </c>
      <c r="BD1009" s="1">
        <v>0</v>
      </c>
      <c r="BE1009" s="1">
        <v>0</v>
      </c>
      <c r="BF1009" s="1">
        <v>0</v>
      </c>
      <c r="BG1009" s="1">
        <v>0</v>
      </c>
      <c r="BH1009" s="1" t="b">
        <v>1</v>
      </c>
      <c r="BI1009" s="1" t="b">
        <v>0</v>
      </c>
      <c r="BJ1009" s="1">
        <v>4</v>
      </c>
      <c r="BK1009" s="1" t="s">
        <v>94</v>
      </c>
      <c r="BL1009" s="1">
        <v>363</v>
      </c>
      <c r="BM1009" s="1">
        <v>363</v>
      </c>
      <c r="BN1009" s="1">
        <v>0</v>
      </c>
      <c r="BO1009" s="1" t="b">
        <v>0</v>
      </c>
    </row>
    <row r="1010" spans="1:67" ht="15.75" customHeight="1">
      <c r="A1010" s="1">
        <v>1008</v>
      </c>
      <c r="B1010" s="1">
        <v>626</v>
      </c>
      <c r="C1010" s="1">
        <v>229115</v>
      </c>
      <c r="D1010" s="1" t="s">
        <v>2659</v>
      </c>
      <c r="E1010" s="1" t="s">
        <v>2660</v>
      </c>
      <c r="F1010" s="1" t="s">
        <v>2661</v>
      </c>
      <c r="G1010" s="1" t="s">
        <v>2605</v>
      </c>
      <c r="H1010" s="1" t="s">
        <v>2662</v>
      </c>
      <c r="I1010" s="1" t="s">
        <v>70</v>
      </c>
      <c r="J1010" s="1" t="s">
        <v>130</v>
      </c>
      <c r="K1010" s="8" t="s">
        <v>2663</v>
      </c>
      <c r="L1010" s="1">
        <v>-101.87478299999999</v>
      </c>
      <c r="M1010" s="1">
        <v>33.583447999999997</v>
      </c>
      <c r="N1010" s="1">
        <v>-101.87478299999999</v>
      </c>
      <c r="O1010" s="1">
        <v>33.583447999999997</v>
      </c>
      <c r="P1010" s="1">
        <v>8860</v>
      </c>
      <c r="Q1010" s="1">
        <v>23633</v>
      </c>
      <c r="R1010" s="1">
        <v>33425</v>
      </c>
      <c r="S1010" s="1">
        <v>23633</v>
      </c>
      <c r="T1010" s="1">
        <v>33425</v>
      </c>
      <c r="U1010" s="1">
        <v>13606</v>
      </c>
      <c r="V1010" s="1">
        <v>23398</v>
      </c>
      <c r="W1010" s="1">
        <v>2</v>
      </c>
      <c r="X1010" s="1">
        <v>2</v>
      </c>
      <c r="Y1010" s="1">
        <v>6</v>
      </c>
      <c r="Z1010" s="1">
        <v>1</v>
      </c>
      <c r="AA1010" s="1">
        <v>1</v>
      </c>
      <c r="AB1010" s="1">
        <v>63</v>
      </c>
      <c r="AC1010" s="1">
        <v>29963</v>
      </c>
      <c r="AD1010" s="1" t="s">
        <v>73</v>
      </c>
      <c r="AE1010" s="1" t="b">
        <v>0</v>
      </c>
      <c r="AF1010" s="1" t="s">
        <v>887</v>
      </c>
      <c r="AG1010" s="9" t="s">
        <v>89</v>
      </c>
      <c r="AH1010" s="1" t="s">
        <v>90</v>
      </c>
      <c r="AI1010" s="1" t="s">
        <v>172</v>
      </c>
      <c r="AJ1010" s="1" t="s">
        <v>89</v>
      </c>
      <c r="AK1010" s="1" t="s">
        <v>79</v>
      </c>
      <c r="AL1010" s="1" t="s">
        <v>36</v>
      </c>
      <c r="AM1010" s="1" t="s">
        <v>92</v>
      </c>
      <c r="AN1010" s="1" t="b">
        <v>0</v>
      </c>
      <c r="AO1010" s="10" t="s">
        <v>2668</v>
      </c>
      <c r="AP1010" s="1">
        <v>0</v>
      </c>
      <c r="AQ1010" s="1">
        <v>0</v>
      </c>
      <c r="AR1010" s="1">
        <v>0</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t="b">
        <v>1</v>
      </c>
      <c r="BI1010" s="1" t="b">
        <v>0</v>
      </c>
      <c r="BJ1010" s="1">
        <v>4</v>
      </c>
      <c r="BK1010" s="1" t="s">
        <v>89</v>
      </c>
      <c r="BL1010" s="1">
        <v>363</v>
      </c>
      <c r="BM1010" s="1">
        <v>363</v>
      </c>
      <c r="BN1010" s="1">
        <v>0</v>
      </c>
      <c r="BO1010" s="1" t="b">
        <v>0</v>
      </c>
    </row>
    <row r="1011" spans="1:67" ht="15.75" customHeight="1">
      <c r="A1011" s="1">
        <v>1009</v>
      </c>
      <c r="B1011" s="1">
        <v>637</v>
      </c>
      <c r="C1011" s="1">
        <v>228769</v>
      </c>
      <c r="D1011" s="1" t="s">
        <v>2669</v>
      </c>
      <c r="E1011" s="1" t="s">
        <v>2670</v>
      </c>
      <c r="F1011" s="1" t="s">
        <v>2671</v>
      </c>
      <c r="G1011" s="1" t="s">
        <v>2605</v>
      </c>
      <c r="H1011" s="1">
        <v>76013</v>
      </c>
      <c r="I1011" s="1" t="s">
        <v>70</v>
      </c>
      <c r="J1011" s="1" t="s">
        <v>130</v>
      </c>
      <c r="K1011" s="8" t="s">
        <v>2672</v>
      </c>
      <c r="L1011" s="1">
        <v>-97.115087000000003</v>
      </c>
      <c r="M1011" s="1">
        <v>32.728437</v>
      </c>
      <c r="N1011" s="1">
        <v>-97.115087000000003</v>
      </c>
      <c r="O1011" s="1">
        <v>32.728437</v>
      </c>
      <c r="P1011" s="1">
        <v>9952</v>
      </c>
      <c r="Q1011" s="1">
        <v>24660</v>
      </c>
      <c r="R1011" s="1">
        <v>39860</v>
      </c>
      <c r="S1011" s="1">
        <v>24660</v>
      </c>
      <c r="T1011" s="1">
        <v>39860</v>
      </c>
      <c r="U1011" s="1">
        <v>15736</v>
      </c>
      <c r="V1011" s="1">
        <v>30936</v>
      </c>
      <c r="W1011" s="1">
        <v>2</v>
      </c>
      <c r="X1011" s="1">
        <v>2</v>
      </c>
      <c r="Y1011" s="1">
        <v>6</v>
      </c>
      <c r="Z1011" s="1">
        <v>1</v>
      </c>
      <c r="AA1011" s="1">
        <v>1</v>
      </c>
      <c r="AB1011" s="1">
        <v>70</v>
      </c>
      <c r="AC1011" s="1">
        <v>32775</v>
      </c>
      <c r="AD1011" s="1" t="s">
        <v>73</v>
      </c>
      <c r="AE1011" s="1" t="b">
        <v>0</v>
      </c>
      <c r="AF1011" s="1" t="s">
        <v>2673</v>
      </c>
      <c r="AG1011" s="1" t="s">
        <v>89</v>
      </c>
      <c r="AH1011" s="1" t="s">
        <v>204</v>
      </c>
      <c r="AI1011" s="1" t="s">
        <v>532</v>
      </c>
      <c r="AJ1011" s="1" t="s">
        <v>89</v>
      </c>
      <c r="AK1011" s="1" t="s">
        <v>83</v>
      </c>
      <c r="AL1011" s="1" t="s">
        <v>110</v>
      </c>
      <c r="AM1011" s="1" t="s">
        <v>100</v>
      </c>
      <c r="AN1011" s="1" t="b">
        <v>0</v>
      </c>
      <c r="AO1011" s="10" t="s">
        <v>2674</v>
      </c>
      <c r="AP1011" s="1">
        <v>1</v>
      </c>
      <c r="AQ1011" s="1">
        <v>0</v>
      </c>
      <c r="AR1011" s="1">
        <v>0</v>
      </c>
      <c r="AS1011" s="1">
        <v>0</v>
      </c>
      <c r="AT1011" s="1">
        <v>0</v>
      </c>
      <c r="AU1011" s="1">
        <v>0</v>
      </c>
      <c r="AV1011" s="1">
        <v>0</v>
      </c>
      <c r="AW1011" s="1">
        <v>0</v>
      </c>
      <c r="AX1011" s="1">
        <v>0</v>
      </c>
      <c r="AY1011" s="1">
        <v>0</v>
      </c>
      <c r="AZ1011" s="1">
        <v>0</v>
      </c>
      <c r="BA1011" s="1">
        <v>0</v>
      </c>
      <c r="BB1011" s="1">
        <v>0</v>
      </c>
      <c r="BC1011" s="1">
        <v>0</v>
      </c>
      <c r="BD1011" s="1">
        <v>1</v>
      </c>
      <c r="BE1011" s="1">
        <v>0</v>
      </c>
      <c r="BF1011" s="1">
        <v>0</v>
      </c>
      <c r="BG1011" s="1">
        <v>0</v>
      </c>
      <c r="BH1011" s="1" t="b">
        <v>0</v>
      </c>
      <c r="BI1011" s="1" t="b">
        <v>0</v>
      </c>
      <c r="BJ1011" s="1">
        <v>7</v>
      </c>
      <c r="BK1011" s="1" t="s">
        <v>89</v>
      </c>
      <c r="BL1011" s="1">
        <v>363</v>
      </c>
      <c r="BM1011" s="1">
        <v>363</v>
      </c>
      <c r="BN1011" s="1">
        <v>0</v>
      </c>
      <c r="BO1011" s="1" t="b">
        <v>0</v>
      </c>
    </row>
    <row r="1012" spans="1:67" ht="15.75" customHeight="1">
      <c r="A1012" s="1">
        <v>1010</v>
      </c>
      <c r="B1012" s="1">
        <v>638</v>
      </c>
      <c r="C1012" s="1">
        <v>228769</v>
      </c>
      <c r="D1012" s="1" t="s">
        <v>2669</v>
      </c>
      <c r="E1012" s="1" t="s">
        <v>2670</v>
      </c>
      <c r="F1012" s="1" t="s">
        <v>2671</v>
      </c>
      <c r="G1012" s="1" t="s">
        <v>2605</v>
      </c>
      <c r="H1012" s="1">
        <v>76013</v>
      </c>
      <c r="I1012" s="1" t="s">
        <v>70</v>
      </c>
      <c r="J1012" s="1" t="s">
        <v>130</v>
      </c>
      <c r="K1012" s="8" t="s">
        <v>2672</v>
      </c>
      <c r="L1012" s="1">
        <v>-97.115087000000003</v>
      </c>
      <c r="M1012" s="1">
        <v>32.728437</v>
      </c>
      <c r="N1012" s="1">
        <v>-97.115087000000003</v>
      </c>
      <c r="O1012" s="1">
        <v>32.728437</v>
      </c>
      <c r="P1012" s="1">
        <v>9952</v>
      </c>
      <c r="Q1012" s="1">
        <v>24660</v>
      </c>
      <c r="R1012" s="1">
        <v>39860</v>
      </c>
      <c r="S1012" s="1">
        <v>24660</v>
      </c>
      <c r="T1012" s="1">
        <v>39860</v>
      </c>
      <c r="U1012" s="1">
        <v>15736</v>
      </c>
      <c r="V1012" s="1">
        <v>30936</v>
      </c>
      <c r="W1012" s="1">
        <v>2</v>
      </c>
      <c r="X1012" s="1">
        <v>2</v>
      </c>
      <c r="Y1012" s="1">
        <v>6</v>
      </c>
      <c r="Z1012" s="1">
        <v>1</v>
      </c>
      <c r="AA1012" s="1">
        <v>1</v>
      </c>
      <c r="AB1012" s="1">
        <v>70</v>
      </c>
      <c r="AC1012" s="1">
        <v>32775</v>
      </c>
      <c r="AD1012" s="1" t="s">
        <v>73</v>
      </c>
      <c r="AE1012" s="1" t="b">
        <v>0</v>
      </c>
      <c r="AF1012" s="1" t="s">
        <v>2673</v>
      </c>
      <c r="AG1012" s="1" t="s">
        <v>89</v>
      </c>
      <c r="AH1012" s="1" t="s">
        <v>204</v>
      </c>
      <c r="AI1012" s="1" t="s">
        <v>172</v>
      </c>
      <c r="AJ1012" s="1" t="s">
        <v>89</v>
      </c>
      <c r="AK1012" s="1" t="s">
        <v>79</v>
      </c>
      <c r="AL1012" s="1" t="s">
        <v>36</v>
      </c>
      <c r="AM1012" s="1" t="s">
        <v>92</v>
      </c>
      <c r="AN1012" s="1" t="b">
        <v>0</v>
      </c>
      <c r="AO1012" s="10" t="s">
        <v>2675</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t="b">
        <v>1</v>
      </c>
      <c r="BI1012" s="1" t="b">
        <v>0</v>
      </c>
      <c r="BJ1012" s="1">
        <v>7</v>
      </c>
      <c r="BK1012" s="1" t="s">
        <v>89</v>
      </c>
      <c r="BL1012" s="1">
        <v>363</v>
      </c>
      <c r="BM1012" s="1">
        <v>363</v>
      </c>
      <c r="BN1012" s="1">
        <v>0</v>
      </c>
      <c r="BO1012" s="1" t="b">
        <v>0</v>
      </c>
    </row>
    <row r="1013" spans="1:67" ht="15.75" customHeight="1">
      <c r="A1013" s="1">
        <v>1011</v>
      </c>
      <c r="B1013" s="1">
        <v>639</v>
      </c>
      <c r="C1013" s="1">
        <v>228769</v>
      </c>
      <c r="D1013" s="1" t="s">
        <v>2669</v>
      </c>
      <c r="E1013" s="1" t="s">
        <v>2670</v>
      </c>
      <c r="F1013" s="1" t="s">
        <v>2671</v>
      </c>
      <c r="G1013" s="1" t="s">
        <v>2605</v>
      </c>
      <c r="H1013" s="1">
        <v>76013</v>
      </c>
      <c r="I1013" s="1" t="s">
        <v>70</v>
      </c>
      <c r="J1013" s="1" t="s">
        <v>130</v>
      </c>
      <c r="K1013" s="8" t="s">
        <v>2672</v>
      </c>
      <c r="L1013" s="1">
        <v>-97.115087000000003</v>
      </c>
      <c r="M1013" s="1">
        <v>32.728437</v>
      </c>
      <c r="N1013" s="1">
        <v>-97.115087000000003</v>
      </c>
      <c r="O1013" s="1">
        <v>32.728437</v>
      </c>
      <c r="P1013" s="1">
        <v>9952</v>
      </c>
      <c r="Q1013" s="1">
        <v>24660</v>
      </c>
      <c r="R1013" s="1">
        <v>39860</v>
      </c>
      <c r="S1013" s="1">
        <v>24660</v>
      </c>
      <c r="T1013" s="1">
        <v>39860</v>
      </c>
      <c r="U1013" s="1">
        <v>15736</v>
      </c>
      <c r="V1013" s="1">
        <v>30936</v>
      </c>
      <c r="W1013" s="1">
        <v>2</v>
      </c>
      <c r="X1013" s="1">
        <v>2</v>
      </c>
      <c r="Y1013" s="1">
        <v>6</v>
      </c>
      <c r="Z1013" s="1">
        <v>1</v>
      </c>
      <c r="AA1013" s="1">
        <v>1</v>
      </c>
      <c r="AB1013" s="1">
        <v>70</v>
      </c>
      <c r="AC1013" s="1">
        <v>32775</v>
      </c>
      <c r="AD1013" s="1" t="s">
        <v>73</v>
      </c>
      <c r="AE1013" s="1" t="b">
        <v>0</v>
      </c>
      <c r="AF1013" s="1" t="s">
        <v>2673</v>
      </c>
      <c r="AG1013" s="1" t="s">
        <v>2676</v>
      </c>
      <c r="AH1013" s="1" t="s">
        <v>204</v>
      </c>
      <c r="AI1013" s="1" t="s">
        <v>292</v>
      </c>
      <c r="AJ1013" s="1" t="s">
        <v>78</v>
      </c>
      <c r="AK1013" s="1" t="s">
        <v>79</v>
      </c>
      <c r="AL1013" s="1" t="s">
        <v>36</v>
      </c>
      <c r="AM1013" s="1" t="s">
        <v>80</v>
      </c>
      <c r="AN1013" s="1" t="b">
        <v>0</v>
      </c>
      <c r="AO1013" s="10" t="s">
        <v>2677</v>
      </c>
      <c r="AP1013" s="1">
        <v>0</v>
      </c>
      <c r="AQ1013" s="1">
        <v>0</v>
      </c>
      <c r="AR1013" s="1">
        <v>2</v>
      </c>
      <c r="AS1013" s="1">
        <v>6</v>
      </c>
      <c r="AT1013" s="1">
        <v>0</v>
      </c>
      <c r="AU1013" s="1">
        <v>0</v>
      </c>
      <c r="AV1013" s="1">
        <v>0</v>
      </c>
      <c r="AW1013" s="1">
        <v>1</v>
      </c>
      <c r="AX1013" s="1">
        <v>0</v>
      </c>
      <c r="AY1013" s="1">
        <v>1</v>
      </c>
      <c r="AZ1013" s="1">
        <v>0</v>
      </c>
      <c r="BA1013" s="1">
        <v>2</v>
      </c>
      <c r="BB1013" s="1">
        <v>2</v>
      </c>
      <c r="BC1013" s="1">
        <v>0</v>
      </c>
      <c r="BD1013" s="1">
        <v>1</v>
      </c>
      <c r="BE1013" s="1">
        <v>0</v>
      </c>
      <c r="BF1013" s="1">
        <v>1</v>
      </c>
      <c r="BG1013" s="1">
        <v>0</v>
      </c>
      <c r="BH1013" s="1" t="b">
        <v>1</v>
      </c>
      <c r="BI1013" s="1" t="b">
        <v>0</v>
      </c>
      <c r="BJ1013" s="1">
        <v>7</v>
      </c>
      <c r="BK1013" s="1" t="s">
        <v>78</v>
      </c>
      <c r="BL1013" s="1">
        <v>363</v>
      </c>
      <c r="BM1013" s="1">
        <v>363</v>
      </c>
      <c r="BN1013" s="1">
        <v>8</v>
      </c>
      <c r="BO1013" s="1" t="b">
        <v>1</v>
      </c>
    </row>
    <row r="1014" spans="1:67" ht="15.75" customHeight="1">
      <c r="A1014" s="1">
        <v>1012</v>
      </c>
      <c r="B1014" s="1">
        <v>640</v>
      </c>
      <c r="C1014" s="1">
        <v>228769</v>
      </c>
      <c r="D1014" s="1" t="s">
        <v>2669</v>
      </c>
      <c r="E1014" s="1" t="s">
        <v>2670</v>
      </c>
      <c r="F1014" s="1" t="s">
        <v>2671</v>
      </c>
      <c r="G1014" s="1" t="s">
        <v>2605</v>
      </c>
      <c r="H1014" s="1">
        <v>76013</v>
      </c>
      <c r="I1014" s="1" t="s">
        <v>70</v>
      </c>
      <c r="J1014" s="1" t="s">
        <v>130</v>
      </c>
      <c r="K1014" s="8" t="s">
        <v>2672</v>
      </c>
      <c r="L1014" s="1">
        <v>-97.115087000000003</v>
      </c>
      <c r="M1014" s="1">
        <v>32.728437</v>
      </c>
      <c r="N1014" s="1">
        <v>-97.115087000000003</v>
      </c>
      <c r="O1014" s="1">
        <v>32.728437</v>
      </c>
      <c r="P1014" s="1">
        <v>9952</v>
      </c>
      <c r="Q1014" s="1">
        <v>24660</v>
      </c>
      <c r="R1014" s="1">
        <v>39860</v>
      </c>
      <c r="S1014" s="1">
        <v>24660</v>
      </c>
      <c r="T1014" s="1">
        <v>39860</v>
      </c>
      <c r="U1014" s="1">
        <v>15736</v>
      </c>
      <c r="V1014" s="1">
        <v>30936</v>
      </c>
      <c r="W1014" s="1">
        <v>2</v>
      </c>
      <c r="X1014" s="1">
        <v>2</v>
      </c>
      <c r="Y1014" s="1">
        <v>6</v>
      </c>
      <c r="Z1014" s="1">
        <v>1</v>
      </c>
      <c r="AA1014" s="1">
        <v>1</v>
      </c>
      <c r="AB1014" s="1">
        <v>70</v>
      </c>
      <c r="AC1014" s="1">
        <v>32775</v>
      </c>
      <c r="AD1014" s="1" t="s">
        <v>73</v>
      </c>
      <c r="AE1014" s="1" t="b">
        <v>0</v>
      </c>
      <c r="AF1014" s="1" t="s">
        <v>2673</v>
      </c>
      <c r="AG1014" s="1" t="s">
        <v>2676</v>
      </c>
      <c r="AH1014" s="1" t="s">
        <v>204</v>
      </c>
      <c r="AI1014" s="1" t="s">
        <v>2678</v>
      </c>
      <c r="AJ1014" s="1" t="s">
        <v>78</v>
      </c>
      <c r="AK1014" s="1" t="s">
        <v>179</v>
      </c>
      <c r="AL1014" s="1" t="s">
        <v>179</v>
      </c>
      <c r="AM1014" s="1" t="s">
        <v>100</v>
      </c>
      <c r="AN1014" s="1" t="b">
        <v>0</v>
      </c>
      <c r="AO1014" s="10" t="s">
        <v>2679</v>
      </c>
      <c r="AP1014" s="1">
        <v>0</v>
      </c>
      <c r="AQ1014" s="1">
        <v>0</v>
      </c>
      <c r="AR1014" s="1">
        <v>0</v>
      </c>
      <c r="AS1014" s="1">
        <v>0</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t="b">
        <v>0</v>
      </c>
      <c r="BI1014" s="1" t="b">
        <v>0</v>
      </c>
      <c r="BJ1014" s="1">
        <v>7</v>
      </c>
      <c r="BK1014" s="1" t="s">
        <v>78</v>
      </c>
      <c r="BL1014" s="1">
        <v>363</v>
      </c>
      <c r="BM1014" s="1">
        <v>363</v>
      </c>
      <c r="BN1014" s="1">
        <v>0</v>
      </c>
      <c r="BO1014" s="1" t="b">
        <v>0</v>
      </c>
    </row>
    <row r="1015" spans="1:67" ht="15.75" customHeight="1">
      <c r="A1015" s="1">
        <v>1013</v>
      </c>
      <c r="B1015" s="1">
        <v>641</v>
      </c>
      <c r="C1015" s="1">
        <v>228769</v>
      </c>
      <c r="D1015" s="1" t="s">
        <v>2669</v>
      </c>
      <c r="E1015" s="1" t="s">
        <v>2670</v>
      </c>
      <c r="F1015" s="1" t="s">
        <v>2671</v>
      </c>
      <c r="G1015" s="1" t="s">
        <v>2605</v>
      </c>
      <c r="H1015" s="1">
        <v>76013</v>
      </c>
      <c r="I1015" s="1" t="s">
        <v>70</v>
      </c>
      <c r="J1015" s="1" t="s">
        <v>130</v>
      </c>
      <c r="K1015" s="8" t="s">
        <v>2672</v>
      </c>
      <c r="L1015" s="1">
        <v>-97.115087000000003</v>
      </c>
      <c r="M1015" s="1">
        <v>32.728437</v>
      </c>
      <c r="N1015" s="1">
        <v>-97.115087000000003</v>
      </c>
      <c r="O1015" s="1">
        <v>32.728437</v>
      </c>
      <c r="P1015" s="1">
        <v>9952</v>
      </c>
      <c r="Q1015" s="1">
        <v>24660</v>
      </c>
      <c r="R1015" s="1">
        <v>39860</v>
      </c>
      <c r="S1015" s="1">
        <v>24660</v>
      </c>
      <c r="T1015" s="1">
        <v>39860</v>
      </c>
      <c r="U1015" s="1">
        <v>15736</v>
      </c>
      <c r="V1015" s="1">
        <v>30936</v>
      </c>
      <c r="W1015" s="1">
        <v>2</v>
      </c>
      <c r="X1015" s="1">
        <v>2</v>
      </c>
      <c r="Y1015" s="1">
        <v>6</v>
      </c>
      <c r="Z1015" s="1">
        <v>1</v>
      </c>
      <c r="AA1015" s="1">
        <v>1</v>
      </c>
      <c r="AB1015" s="1">
        <v>70</v>
      </c>
      <c r="AC1015" s="1">
        <v>32775</v>
      </c>
      <c r="AD1015" s="1" t="s">
        <v>73</v>
      </c>
      <c r="AE1015" s="1" t="b">
        <v>0</v>
      </c>
      <c r="AF1015" s="1" t="s">
        <v>2673</v>
      </c>
      <c r="AG1015" s="1" t="s">
        <v>2676</v>
      </c>
      <c r="AH1015" s="1" t="s">
        <v>204</v>
      </c>
      <c r="AI1015" s="1" t="s">
        <v>2680</v>
      </c>
      <c r="AJ1015" s="1" t="s">
        <v>78</v>
      </c>
      <c r="AK1015" s="1" t="s">
        <v>179</v>
      </c>
      <c r="AL1015" s="1" t="s">
        <v>179</v>
      </c>
      <c r="AM1015" s="1" t="s">
        <v>100</v>
      </c>
      <c r="AN1015" s="1" t="b">
        <v>0</v>
      </c>
      <c r="AO1015" s="10" t="s">
        <v>2681</v>
      </c>
      <c r="AP1015" s="1">
        <v>0</v>
      </c>
      <c r="AQ1015" s="1">
        <v>0</v>
      </c>
      <c r="AR1015" s="1">
        <v>0</v>
      </c>
      <c r="AS1015" s="1">
        <v>0</v>
      </c>
      <c r="AT1015" s="1">
        <v>0</v>
      </c>
      <c r="AU1015" s="1">
        <v>0</v>
      </c>
      <c r="AV1015" s="1">
        <v>0</v>
      </c>
      <c r="AW1015" s="1">
        <v>0</v>
      </c>
      <c r="AX1015" s="1">
        <v>0</v>
      </c>
      <c r="AY1015" s="1">
        <v>0</v>
      </c>
      <c r="AZ1015" s="1">
        <v>0</v>
      </c>
      <c r="BA1015" s="1">
        <v>0</v>
      </c>
      <c r="BB1015" s="1">
        <v>0</v>
      </c>
      <c r="BC1015" s="1">
        <v>0</v>
      </c>
      <c r="BD1015" s="1">
        <v>0</v>
      </c>
      <c r="BE1015" s="1">
        <v>0</v>
      </c>
      <c r="BF1015" s="1">
        <v>0</v>
      </c>
      <c r="BG1015" s="1">
        <v>0</v>
      </c>
      <c r="BH1015" s="1" t="b">
        <v>0</v>
      </c>
      <c r="BI1015" s="1" t="b">
        <v>0</v>
      </c>
      <c r="BJ1015" s="1">
        <v>7</v>
      </c>
      <c r="BK1015" s="1" t="s">
        <v>78</v>
      </c>
      <c r="BL1015" s="1">
        <v>363</v>
      </c>
      <c r="BM1015" s="1">
        <v>363</v>
      </c>
      <c r="BN1015" s="1">
        <v>0</v>
      </c>
      <c r="BO1015" s="1" t="b">
        <v>0</v>
      </c>
    </row>
    <row r="1016" spans="1:67" ht="15.75" customHeight="1">
      <c r="A1016" s="1">
        <v>1014</v>
      </c>
      <c r="B1016" s="1">
        <v>642</v>
      </c>
      <c r="C1016" s="1">
        <v>228769</v>
      </c>
      <c r="D1016" s="1" t="s">
        <v>2669</v>
      </c>
      <c r="E1016" s="1" t="s">
        <v>2670</v>
      </c>
      <c r="F1016" s="1" t="s">
        <v>2671</v>
      </c>
      <c r="G1016" s="1" t="s">
        <v>2605</v>
      </c>
      <c r="H1016" s="1">
        <v>76013</v>
      </c>
      <c r="I1016" s="1" t="s">
        <v>70</v>
      </c>
      <c r="J1016" s="1" t="s">
        <v>130</v>
      </c>
      <c r="K1016" s="8" t="s">
        <v>2672</v>
      </c>
      <c r="L1016" s="1">
        <v>-97.115087000000003</v>
      </c>
      <c r="M1016" s="1">
        <v>32.728437</v>
      </c>
      <c r="N1016" s="1">
        <v>-97.115087000000003</v>
      </c>
      <c r="O1016" s="1">
        <v>32.728437</v>
      </c>
      <c r="P1016" s="1">
        <v>9952</v>
      </c>
      <c r="Q1016" s="1">
        <v>24660</v>
      </c>
      <c r="R1016" s="1">
        <v>39860</v>
      </c>
      <c r="S1016" s="1">
        <v>24660</v>
      </c>
      <c r="T1016" s="1">
        <v>39860</v>
      </c>
      <c r="U1016" s="1">
        <v>15736</v>
      </c>
      <c r="V1016" s="1">
        <v>30936</v>
      </c>
      <c r="W1016" s="1">
        <v>2</v>
      </c>
      <c r="X1016" s="1">
        <v>2</v>
      </c>
      <c r="Y1016" s="1">
        <v>6</v>
      </c>
      <c r="Z1016" s="1">
        <v>1</v>
      </c>
      <c r="AA1016" s="1">
        <v>1</v>
      </c>
      <c r="AB1016" s="1">
        <v>70</v>
      </c>
      <c r="AC1016" s="1">
        <v>32775</v>
      </c>
      <c r="AD1016" s="1" t="s">
        <v>73</v>
      </c>
      <c r="AE1016" s="1" t="b">
        <v>0</v>
      </c>
      <c r="AF1016" s="1" t="s">
        <v>2673</v>
      </c>
      <c r="AG1016" s="1" t="s">
        <v>94</v>
      </c>
      <c r="AH1016" s="1" t="s">
        <v>204</v>
      </c>
      <c r="AI1016" s="1" t="s">
        <v>95</v>
      </c>
      <c r="AJ1016" s="1" t="s">
        <v>94</v>
      </c>
      <c r="AK1016" s="1" t="s">
        <v>79</v>
      </c>
      <c r="AL1016" s="1" t="s">
        <v>36</v>
      </c>
      <c r="AM1016" s="1" t="s">
        <v>96</v>
      </c>
      <c r="AN1016" s="1" t="b">
        <v>0</v>
      </c>
      <c r="AO1016" s="10" t="s">
        <v>2682</v>
      </c>
      <c r="AP1016" s="1">
        <v>0</v>
      </c>
      <c r="AQ1016" s="1">
        <v>0</v>
      </c>
      <c r="AR1016" s="1">
        <v>0</v>
      </c>
      <c r="AS1016" s="1">
        <v>0</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t="b">
        <v>1</v>
      </c>
      <c r="BI1016" s="1" t="b">
        <v>0</v>
      </c>
      <c r="BJ1016" s="1">
        <v>7</v>
      </c>
      <c r="BK1016" s="1" t="s">
        <v>94</v>
      </c>
      <c r="BL1016" s="1">
        <v>363</v>
      </c>
      <c r="BM1016" s="1">
        <v>363</v>
      </c>
      <c r="BN1016" s="1">
        <v>0</v>
      </c>
      <c r="BO1016" s="1" t="b">
        <v>0</v>
      </c>
    </row>
    <row r="1017" spans="1:67" ht="15.75" customHeight="1">
      <c r="A1017" s="1">
        <v>1015</v>
      </c>
      <c r="B1017" s="1">
        <v>643</v>
      </c>
      <c r="C1017" s="1">
        <v>228769</v>
      </c>
      <c r="D1017" s="1" t="s">
        <v>2669</v>
      </c>
      <c r="E1017" s="1" t="s">
        <v>2670</v>
      </c>
      <c r="F1017" s="1" t="s">
        <v>2671</v>
      </c>
      <c r="G1017" s="1" t="s">
        <v>2605</v>
      </c>
      <c r="H1017" s="1">
        <v>76013</v>
      </c>
      <c r="I1017" s="1" t="s">
        <v>70</v>
      </c>
      <c r="J1017" s="1" t="s">
        <v>130</v>
      </c>
      <c r="K1017" s="8" t="s">
        <v>2672</v>
      </c>
      <c r="L1017" s="1">
        <v>-97.115087000000003</v>
      </c>
      <c r="M1017" s="1">
        <v>32.728437</v>
      </c>
      <c r="N1017" s="1">
        <v>-97.115087000000003</v>
      </c>
      <c r="O1017" s="1">
        <v>32.728437</v>
      </c>
      <c r="P1017" s="1">
        <v>9952</v>
      </c>
      <c r="Q1017" s="1">
        <v>24660</v>
      </c>
      <c r="R1017" s="1">
        <v>39860</v>
      </c>
      <c r="S1017" s="1">
        <v>24660</v>
      </c>
      <c r="T1017" s="1">
        <v>39860</v>
      </c>
      <c r="U1017" s="1">
        <v>15736</v>
      </c>
      <c r="V1017" s="1">
        <v>30936</v>
      </c>
      <c r="W1017" s="1">
        <v>2</v>
      </c>
      <c r="X1017" s="1">
        <v>2</v>
      </c>
      <c r="Y1017" s="1">
        <v>6</v>
      </c>
      <c r="Z1017" s="1">
        <v>1</v>
      </c>
      <c r="AA1017" s="1">
        <v>1</v>
      </c>
      <c r="AB1017" s="1">
        <v>70</v>
      </c>
      <c r="AC1017" s="1">
        <v>32775</v>
      </c>
      <c r="AD1017" s="1" t="s">
        <v>73</v>
      </c>
      <c r="AE1017" s="1" t="b">
        <v>0</v>
      </c>
      <c r="AF1017" s="1" t="s">
        <v>2673</v>
      </c>
      <c r="AG1017" s="1" t="s">
        <v>109</v>
      </c>
      <c r="AH1017" s="1" t="s">
        <v>204</v>
      </c>
      <c r="AI1017" s="1" t="s">
        <v>162</v>
      </c>
      <c r="AJ1017" s="1" t="s">
        <v>109</v>
      </c>
      <c r="AK1017" s="1" t="s">
        <v>83</v>
      </c>
      <c r="AL1017" s="1" t="s">
        <v>36</v>
      </c>
      <c r="AM1017" s="1" t="s">
        <v>144</v>
      </c>
      <c r="AN1017" s="1" t="b">
        <v>0</v>
      </c>
      <c r="AO1017" s="10" t="s">
        <v>2683</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t="b">
        <v>1</v>
      </c>
      <c r="BI1017" s="1" t="b">
        <v>0</v>
      </c>
      <c r="BJ1017" s="1">
        <v>7</v>
      </c>
      <c r="BK1017" s="1" t="s">
        <v>109</v>
      </c>
      <c r="BL1017" s="1">
        <v>363</v>
      </c>
      <c r="BM1017" s="1">
        <v>363</v>
      </c>
      <c r="BN1017" s="1">
        <v>0</v>
      </c>
      <c r="BO1017" s="1" t="b">
        <v>0</v>
      </c>
    </row>
    <row r="1018" spans="1:67" ht="15.75" customHeight="1">
      <c r="A1018" s="1">
        <v>1016</v>
      </c>
      <c r="B1018" s="1">
        <v>644</v>
      </c>
      <c r="C1018" s="1">
        <v>228778</v>
      </c>
      <c r="D1018" s="1" t="s">
        <v>2684</v>
      </c>
      <c r="E1018" s="1" t="s">
        <v>2685</v>
      </c>
      <c r="F1018" s="1" t="s">
        <v>2686</v>
      </c>
      <c r="G1018" s="1" t="s">
        <v>2605</v>
      </c>
      <c r="H1018" s="1">
        <v>78712</v>
      </c>
      <c r="I1018" s="1" t="s">
        <v>70</v>
      </c>
      <c r="J1018" s="1" t="s">
        <v>130</v>
      </c>
      <c r="K1018" s="8" t="s">
        <v>2687</v>
      </c>
      <c r="L1018" s="1">
        <v>-97.739290999999994</v>
      </c>
      <c r="M1018" s="1">
        <v>30.286090000000002</v>
      </c>
      <c r="N1018" s="1">
        <v>-97.739290999999994</v>
      </c>
      <c r="O1018" s="1">
        <v>30.286090000000002</v>
      </c>
      <c r="P1018" s="1">
        <v>10398</v>
      </c>
      <c r="Q1018" s="1">
        <v>25440</v>
      </c>
      <c r="R1018" s="1">
        <v>51786</v>
      </c>
      <c r="S1018" s="1">
        <v>25440</v>
      </c>
      <c r="T1018" s="1">
        <v>51786</v>
      </c>
      <c r="U1018" s="1">
        <v>15370</v>
      </c>
      <c r="V1018" s="1">
        <v>41716</v>
      </c>
      <c r="W1018" s="1">
        <v>2</v>
      </c>
      <c r="X1018" s="1">
        <v>2</v>
      </c>
      <c r="Y1018" s="1">
        <v>6</v>
      </c>
      <c r="Z1018" s="1">
        <v>1</v>
      </c>
      <c r="AA1018" s="1">
        <v>1</v>
      </c>
      <c r="AB1018" s="1">
        <v>40</v>
      </c>
      <c r="AC1018" s="1">
        <v>40168</v>
      </c>
      <c r="AD1018" s="1" t="s">
        <v>73</v>
      </c>
      <c r="AE1018" s="1" t="b">
        <v>0</v>
      </c>
      <c r="AF1018" s="1" t="s">
        <v>245</v>
      </c>
      <c r="AG1018" s="9" t="s">
        <v>244</v>
      </c>
      <c r="AH1018" s="1" t="s">
        <v>90</v>
      </c>
      <c r="AI1018" s="1" t="s">
        <v>91</v>
      </c>
      <c r="AJ1018" s="1" t="s">
        <v>89</v>
      </c>
      <c r="AK1018" s="1" t="s">
        <v>83</v>
      </c>
      <c r="AL1018" s="1" t="s">
        <v>36</v>
      </c>
      <c r="AM1018" s="1" t="s">
        <v>92</v>
      </c>
      <c r="AN1018" s="1" t="b">
        <v>0</v>
      </c>
      <c r="AO1018" s="10" t="s">
        <v>2688</v>
      </c>
      <c r="AP1018" s="1">
        <v>0</v>
      </c>
      <c r="AQ1018" s="1">
        <v>2</v>
      </c>
      <c r="AR1018" s="1">
        <v>0</v>
      </c>
      <c r="AS1018" s="1">
        <v>0</v>
      </c>
      <c r="AT1018" s="1">
        <v>0</v>
      </c>
      <c r="AU1018" s="1">
        <v>0</v>
      </c>
      <c r="AV1018" s="1">
        <v>0</v>
      </c>
      <c r="AW1018" s="1">
        <v>0</v>
      </c>
      <c r="AX1018" s="1">
        <v>0</v>
      </c>
      <c r="AY1018" s="1">
        <v>0</v>
      </c>
      <c r="AZ1018" s="1">
        <v>0</v>
      </c>
      <c r="BA1018" s="1">
        <v>1</v>
      </c>
      <c r="BB1018" s="1">
        <v>0</v>
      </c>
      <c r="BC1018" s="1">
        <v>0</v>
      </c>
      <c r="BD1018" s="1">
        <v>0</v>
      </c>
      <c r="BE1018" s="1">
        <v>0</v>
      </c>
      <c r="BF1018" s="1">
        <v>0</v>
      </c>
      <c r="BG1018" s="1">
        <v>1</v>
      </c>
      <c r="BH1018" s="1" t="b">
        <v>1</v>
      </c>
      <c r="BI1018" s="1" t="b">
        <v>0</v>
      </c>
      <c r="BJ1018" s="1">
        <v>15</v>
      </c>
      <c r="BK1018" s="1" t="s">
        <v>89</v>
      </c>
      <c r="BL1018" s="1">
        <v>363</v>
      </c>
      <c r="BM1018" s="1">
        <v>363</v>
      </c>
      <c r="BN1018" s="1">
        <v>0</v>
      </c>
      <c r="BO1018" s="1" t="b">
        <v>0</v>
      </c>
    </row>
    <row r="1019" spans="1:67" ht="15.75" customHeight="1">
      <c r="A1019" s="1">
        <v>1017</v>
      </c>
      <c r="B1019" s="1">
        <v>645</v>
      </c>
      <c r="C1019" s="1">
        <v>228778</v>
      </c>
      <c r="D1019" s="1" t="s">
        <v>2684</v>
      </c>
      <c r="E1019" s="1" t="s">
        <v>2685</v>
      </c>
      <c r="F1019" s="1" t="s">
        <v>2686</v>
      </c>
      <c r="G1019" s="1" t="s">
        <v>2605</v>
      </c>
      <c r="H1019" s="1">
        <v>78712</v>
      </c>
      <c r="I1019" s="1" t="s">
        <v>70</v>
      </c>
      <c r="J1019" s="1" t="s">
        <v>130</v>
      </c>
      <c r="K1019" s="8" t="s">
        <v>2687</v>
      </c>
      <c r="L1019" s="1">
        <v>-97.739290999999994</v>
      </c>
      <c r="M1019" s="1">
        <v>30.286090000000002</v>
      </c>
      <c r="N1019" s="1">
        <v>-97.739290999999994</v>
      </c>
      <c r="O1019" s="1">
        <v>30.286090000000002</v>
      </c>
      <c r="P1019" s="1">
        <v>10398</v>
      </c>
      <c r="Q1019" s="1">
        <v>25440</v>
      </c>
      <c r="R1019" s="1">
        <v>51786</v>
      </c>
      <c r="S1019" s="1">
        <v>25440</v>
      </c>
      <c r="T1019" s="1">
        <v>51786</v>
      </c>
      <c r="U1019" s="1">
        <v>15370</v>
      </c>
      <c r="V1019" s="1">
        <v>41716</v>
      </c>
      <c r="W1019" s="1">
        <v>2</v>
      </c>
      <c r="X1019" s="1">
        <v>2</v>
      </c>
      <c r="Y1019" s="1">
        <v>6</v>
      </c>
      <c r="Z1019" s="1">
        <v>1</v>
      </c>
      <c r="AA1019" s="1">
        <v>1</v>
      </c>
      <c r="AB1019" s="1">
        <v>40</v>
      </c>
      <c r="AC1019" s="1">
        <v>40168</v>
      </c>
      <c r="AD1019" s="1" t="s">
        <v>73</v>
      </c>
      <c r="AE1019" s="1" t="b">
        <v>0</v>
      </c>
      <c r="AF1019" s="1" t="s">
        <v>245</v>
      </c>
      <c r="AG1019" s="9" t="s">
        <v>244</v>
      </c>
      <c r="AH1019" s="1" t="s">
        <v>90</v>
      </c>
      <c r="AI1019" s="1" t="s">
        <v>295</v>
      </c>
      <c r="AJ1019" s="1" t="s">
        <v>135</v>
      </c>
      <c r="AK1019" s="1" t="s">
        <v>83</v>
      </c>
      <c r="AL1019" s="1" t="s">
        <v>36</v>
      </c>
      <c r="AM1019" s="1" t="s">
        <v>100</v>
      </c>
      <c r="AN1019" s="1" t="b">
        <v>0</v>
      </c>
      <c r="AO1019" s="10" t="s">
        <v>2688</v>
      </c>
      <c r="AP1019" s="1">
        <v>0</v>
      </c>
      <c r="AQ1019" s="1">
        <v>1</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t="b">
        <v>0</v>
      </c>
      <c r="BI1019" s="1" t="b">
        <v>0</v>
      </c>
      <c r="BJ1019" s="1">
        <v>15</v>
      </c>
      <c r="BK1019" s="1" t="s">
        <v>117</v>
      </c>
      <c r="BL1019" s="1">
        <v>363</v>
      </c>
      <c r="BM1019" s="1">
        <v>363</v>
      </c>
      <c r="BN1019" s="1">
        <v>0</v>
      </c>
      <c r="BO1019" s="1" t="b">
        <v>0</v>
      </c>
    </row>
    <row r="1020" spans="1:67" ht="15.75" customHeight="1">
      <c r="A1020" s="1">
        <v>1018</v>
      </c>
      <c r="B1020" s="1">
        <v>646</v>
      </c>
      <c r="C1020" s="1">
        <v>228778</v>
      </c>
      <c r="D1020" s="1" t="s">
        <v>2684</v>
      </c>
      <c r="E1020" s="1" t="s">
        <v>2685</v>
      </c>
      <c r="F1020" s="1" t="s">
        <v>2686</v>
      </c>
      <c r="G1020" s="1" t="s">
        <v>2605</v>
      </c>
      <c r="H1020" s="1">
        <v>78712</v>
      </c>
      <c r="I1020" s="1" t="s">
        <v>70</v>
      </c>
      <c r="J1020" s="1" t="s">
        <v>130</v>
      </c>
      <c r="K1020" s="8" t="s">
        <v>2687</v>
      </c>
      <c r="L1020" s="1">
        <v>-97.739290999999994</v>
      </c>
      <c r="M1020" s="1">
        <v>30.286090000000002</v>
      </c>
      <c r="N1020" s="1">
        <v>-97.739290999999994</v>
      </c>
      <c r="O1020" s="1">
        <v>30.286090000000002</v>
      </c>
      <c r="P1020" s="1">
        <v>10398</v>
      </c>
      <c r="Q1020" s="1">
        <v>25440</v>
      </c>
      <c r="R1020" s="1">
        <v>51786</v>
      </c>
      <c r="S1020" s="1">
        <v>25440</v>
      </c>
      <c r="T1020" s="1">
        <v>51786</v>
      </c>
      <c r="U1020" s="1">
        <v>15370</v>
      </c>
      <c r="V1020" s="1">
        <v>41716</v>
      </c>
      <c r="W1020" s="1">
        <v>2</v>
      </c>
      <c r="X1020" s="1">
        <v>2</v>
      </c>
      <c r="Y1020" s="1">
        <v>6</v>
      </c>
      <c r="Z1020" s="1">
        <v>1</v>
      </c>
      <c r="AA1020" s="1">
        <v>1</v>
      </c>
      <c r="AB1020" s="1">
        <v>40</v>
      </c>
      <c r="AC1020" s="1">
        <v>40168</v>
      </c>
      <c r="AD1020" s="1" t="s">
        <v>73</v>
      </c>
      <c r="AE1020" s="1" t="b">
        <v>0</v>
      </c>
      <c r="AF1020" s="1" t="s">
        <v>245</v>
      </c>
      <c r="AG1020" s="9" t="s">
        <v>244</v>
      </c>
      <c r="AH1020" s="1" t="s">
        <v>90</v>
      </c>
      <c r="AI1020" s="1" t="s">
        <v>150</v>
      </c>
      <c r="AJ1020" s="1" t="s">
        <v>89</v>
      </c>
      <c r="AK1020" s="1" t="s">
        <v>83</v>
      </c>
      <c r="AL1020" s="1" t="s">
        <v>110</v>
      </c>
      <c r="AM1020" s="1" t="s">
        <v>100</v>
      </c>
      <c r="AN1020" s="1" t="b">
        <v>0</v>
      </c>
      <c r="AO1020" s="10" t="s">
        <v>2688</v>
      </c>
      <c r="AP1020" s="1">
        <v>0</v>
      </c>
      <c r="AQ1020" s="1">
        <v>0</v>
      </c>
      <c r="AR1020" s="1">
        <v>0</v>
      </c>
      <c r="AS1020" s="1">
        <v>0</v>
      </c>
      <c r="AT1020" s="1">
        <v>0</v>
      </c>
      <c r="AU1020" s="1">
        <v>0</v>
      </c>
      <c r="AV1020" s="1">
        <v>0</v>
      </c>
      <c r="AW1020" s="1">
        <v>0</v>
      </c>
      <c r="AX1020" s="1">
        <v>0</v>
      </c>
      <c r="AY1020" s="1">
        <v>0</v>
      </c>
      <c r="AZ1020" s="1">
        <v>0</v>
      </c>
      <c r="BA1020" s="1">
        <v>0</v>
      </c>
      <c r="BB1020" s="1">
        <v>0</v>
      </c>
      <c r="BC1020" s="1">
        <v>0</v>
      </c>
      <c r="BD1020" s="1">
        <v>0</v>
      </c>
      <c r="BE1020" s="1">
        <v>0</v>
      </c>
      <c r="BF1020" s="1">
        <v>0</v>
      </c>
      <c r="BG1020" s="1">
        <v>0</v>
      </c>
      <c r="BH1020" s="1" t="b">
        <v>0</v>
      </c>
      <c r="BI1020" s="1" t="b">
        <v>0</v>
      </c>
      <c r="BJ1020" s="1">
        <v>15</v>
      </c>
      <c r="BK1020" s="1" t="s">
        <v>89</v>
      </c>
      <c r="BL1020" s="1">
        <v>363</v>
      </c>
      <c r="BM1020" s="1">
        <v>363</v>
      </c>
      <c r="BN1020" s="1">
        <v>0</v>
      </c>
      <c r="BO1020" s="1" t="b">
        <v>0</v>
      </c>
    </row>
    <row r="1021" spans="1:67" ht="15.75" customHeight="1">
      <c r="A1021" s="1">
        <v>1019</v>
      </c>
      <c r="B1021" s="1">
        <v>647</v>
      </c>
      <c r="C1021" s="1">
        <v>228778</v>
      </c>
      <c r="D1021" s="1" t="s">
        <v>2684</v>
      </c>
      <c r="E1021" s="1" t="s">
        <v>2685</v>
      </c>
      <c r="F1021" s="1" t="s">
        <v>2686</v>
      </c>
      <c r="G1021" s="1" t="s">
        <v>2605</v>
      </c>
      <c r="H1021" s="1">
        <v>78712</v>
      </c>
      <c r="I1021" s="1" t="s">
        <v>70</v>
      </c>
      <c r="J1021" s="1" t="s">
        <v>130</v>
      </c>
      <c r="K1021" s="8" t="s">
        <v>2687</v>
      </c>
      <c r="L1021" s="1">
        <v>-97.739290999999994</v>
      </c>
      <c r="M1021" s="1">
        <v>30.286090000000002</v>
      </c>
      <c r="N1021" s="1">
        <v>-97.739290999999994</v>
      </c>
      <c r="O1021" s="1">
        <v>30.286090000000002</v>
      </c>
      <c r="P1021" s="1">
        <v>10398</v>
      </c>
      <c r="Q1021" s="1">
        <v>25440</v>
      </c>
      <c r="R1021" s="1">
        <v>51786</v>
      </c>
      <c r="S1021" s="1">
        <v>25440</v>
      </c>
      <c r="T1021" s="1">
        <v>51786</v>
      </c>
      <c r="U1021" s="1">
        <v>15370</v>
      </c>
      <c r="V1021" s="1">
        <v>41716</v>
      </c>
      <c r="W1021" s="1">
        <v>2</v>
      </c>
      <c r="X1021" s="1">
        <v>2</v>
      </c>
      <c r="Y1021" s="1">
        <v>6</v>
      </c>
      <c r="Z1021" s="1">
        <v>1</v>
      </c>
      <c r="AA1021" s="1">
        <v>1</v>
      </c>
      <c r="AB1021" s="1">
        <v>40</v>
      </c>
      <c r="AC1021" s="1">
        <v>40168</v>
      </c>
      <c r="AD1021" s="1" t="s">
        <v>73</v>
      </c>
      <c r="AE1021" s="1" t="b">
        <v>0</v>
      </c>
      <c r="AF1021" s="1" t="s">
        <v>245</v>
      </c>
      <c r="AG1021" s="9" t="s">
        <v>244</v>
      </c>
      <c r="AH1021" s="1" t="s">
        <v>90</v>
      </c>
      <c r="AI1021" s="1" t="s">
        <v>839</v>
      </c>
      <c r="AJ1021" s="1" t="s">
        <v>78</v>
      </c>
      <c r="AK1021" s="1" t="s">
        <v>79</v>
      </c>
      <c r="AL1021" s="1" t="s">
        <v>36</v>
      </c>
      <c r="AM1021" s="1" t="s">
        <v>80</v>
      </c>
      <c r="AN1021" s="1" t="b">
        <v>0</v>
      </c>
      <c r="AO1021" s="10" t="s">
        <v>2689</v>
      </c>
      <c r="AP1021" s="1">
        <v>0</v>
      </c>
      <c r="AQ1021" s="1">
        <v>0</v>
      </c>
      <c r="AR1021" s="1">
        <v>2</v>
      </c>
      <c r="AS1021" s="1">
        <v>3</v>
      </c>
      <c r="AT1021" s="1">
        <v>0</v>
      </c>
      <c r="AU1021" s="1">
        <v>0</v>
      </c>
      <c r="AV1021" s="1">
        <v>1</v>
      </c>
      <c r="AW1021" s="1">
        <v>0</v>
      </c>
      <c r="AX1021" s="1">
        <v>0</v>
      </c>
      <c r="AY1021" s="1">
        <v>0</v>
      </c>
      <c r="AZ1021" s="1">
        <v>0</v>
      </c>
      <c r="BA1021" s="1">
        <v>0</v>
      </c>
      <c r="BB1021" s="1">
        <v>1</v>
      </c>
      <c r="BC1021" s="1">
        <v>2</v>
      </c>
      <c r="BD1021" s="1">
        <v>0</v>
      </c>
      <c r="BE1021" s="1">
        <v>0</v>
      </c>
      <c r="BF1021" s="1">
        <v>0</v>
      </c>
      <c r="BG1021" s="1">
        <v>1</v>
      </c>
      <c r="BH1021" s="1" t="b">
        <v>1</v>
      </c>
      <c r="BI1021" s="1" t="b">
        <v>0</v>
      </c>
      <c r="BJ1021" s="1">
        <v>15</v>
      </c>
      <c r="BK1021" s="1" t="s">
        <v>78</v>
      </c>
      <c r="BL1021" s="1">
        <v>363</v>
      </c>
      <c r="BM1021" s="1">
        <v>363</v>
      </c>
      <c r="BN1021" s="1">
        <v>5</v>
      </c>
      <c r="BO1021" s="1" t="b">
        <v>1</v>
      </c>
    </row>
    <row r="1022" spans="1:67" ht="15.75" customHeight="1">
      <c r="A1022" s="1">
        <v>1020</v>
      </c>
      <c r="B1022" s="1">
        <v>648</v>
      </c>
      <c r="C1022" s="1">
        <v>228778</v>
      </c>
      <c r="D1022" s="1" t="s">
        <v>2684</v>
      </c>
      <c r="E1022" s="1" t="s">
        <v>2685</v>
      </c>
      <c r="F1022" s="1" t="s">
        <v>2686</v>
      </c>
      <c r="G1022" s="1" t="s">
        <v>2605</v>
      </c>
      <c r="H1022" s="1">
        <v>78712</v>
      </c>
      <c r="I1022" s="1" t="s">
        <v>70</v>
      </c>
      <c r="J1022" s="1" t="s">
        <v>130</v>
      </c>
      <c r="K1022" s="8" t="s">
        <v>2687</v>
      </c>
      <c r="L1022" s="1">
        <v>-97.739290999999994</v>
      </c>
      <c r="M1022" s="1">
        <v>30.286090000000002</v>
      </c>
      <c r="N1022" s="1">
        <v>-97.739290999999994</v>
      </c>
      <c r="O1022" s="1">
        <v>30.286090000000002</v>
      </c>
      <c r="P1022" s="1">
        <v>10398</v>
      </c>
      <c r="Q1022" s="1">
        <v>25440</v>
      </c>
      <c r="R1022" s="1">
        <v>51786</v>
      </c>
      <c r="S1022" s="1">
        <v>25440</v>
      </c>
      <c r="T1022" s="1">
        <v>51786</v>
      </c>
      <c r="U1022" s="1">
        <v>15370</v>
      </c>
      <c r="V1022" s="1">
        <v>41716</v>
      </c>
      <c r="W1022" s="1">
        <v>2</v>
      </c>
      <c r="X1022" s="1">
        <v>2</v>
      </c>
      <c r="Y1022" s="1">
        <v>6</v>
      </c>
      <c r="Z1022" s="1">
        <v>1</v>
      </c>
      <c r="AA1022" s="1">
        <v>1</v>
      </c>
      <c r="AB1022" s="1">
        <v>40</v>
      </c>
      <c r="AC1022" s="1">
        <v>40168</v>
      </c>
      <c r="AD1022" s="1" t="s">
        <v>73</v>
      </c>
      <c r="AE1022" s="1" t="b">
        <v>0</v>
      </c>
      <c r="AF1022" s="1" t="s">
        <v>245</v>
      </c>
      <c r="AG1022" s="9" t="s">
        <v>244</v>
      </c>
      <c r="AH1022" s="1" t="s">
        <v>90</v>
      </c>
      <c r="AI1022" s="1" t="s">
        <v>95</v>
      </c>
      <c r="AJ1022" s="1" t="s">
        <v>94</v>
      </c>
      <c r="AK1022" s="1" t="s">
        <v>79</v>
      </c>
      <c r="AL1022" s="1" t="s">
        <v>36</v>
      </c>
      <c r="AM1022" s="1" t="s">
        <v>96</v>
      </c>
      <c r="AN1022" s="1" t="b">
        <v>0</v>
      </c>
      <c r="AO1022" s="10" t="s">
        <v>2690</v>
      </c>
      <c r="AP1022" s="1">
        <v>0</v>
      </c>
      <c r="AQ1022" s="1">
        <v>0</v>
      </c>
      <c r="AR1022" s="1">
        <v>0</v>
      </c>
      <c r="AS1022" s="1">
        <v>0</v>
      </c>
      <c r="AT1022" s="1">
        <v>0</v>
      </c>
      <c r="AU1022" s="1">
        <v>0</v>
      </c>
      <c r="AV1022" s="1">
        <v>0</v>
      </c>
      <c r="AW1022" s="1">
        <v>0</v>
      </c>
      <c r="AX1022" s="1">
        <v>0</v>
      </c>
      <c r="AY1022" s="1">
        <v>0</v>
      </c>
      <c r="AZ1022" s="1">
        <v>0</v>
      </c>
      <c r="BA1022" s="1">
        <v>0</v>
      </c>
      <c r="BB1022" s="1">
        <v>0</v>
      </c>
      <c r="BC1022" s="1">
        <v>0</v>
      </c>
      <c r="BD1022" s="1">
        <v>0</v>
      </c>
      <c r="BE1022" s="1">
        <v>0</v>
      </c>
      <c r="BF1022" s="1">
        <v>0</v>
      </c>
      <c r="BG1022" s="1">
        <v>0</v>
      </c>
      <c r="BH1022" s="1" t="b">
        <v>1</v>
      </c>
      <c r="BI1022" s="1" t="b">
        <v>0</v>
      </c>
      <c r="BJ1022" s="1">
        <v>15</v>
      </c>
      <c r="BK1022" s="1" t="s">
        <v>94</v>
      </c>
      <c r="BL1022" s="1">
        <v>363</v>
      </c>
      <c r="BM1022" s="1">
        <v>363</v>
      </c>
      <c r="BN1022" s="1">
        <v>0</v>
      </c>
      <c r="BO1022" s="1" t="b">
        <v>0</v>
      </c>
    </row>
    <row r="1023" spans="1:67" ht="15.75" customHeight="1">
      <c r="A1023" s="1">
        <v>1021</v>
      </c>
      <c r="B1023" s="1">
        <v>649</v>
      </c>
      <c r="C1023" s="1">
        <v>228778</v>
      </c>
      <c r="D1023" s="1" t="s">
        <v>2684</v>
      </c>
      <c r="E1023" s="1" t="s">
        <v>2685</v>
      </c>
      <c r="F1023" s="1" t="s">
        <v>2686</v>
      </c>
      <c r="G1023" s="1" t="s">
        <v>2605</v>
      </c>
      <c r="H1023" s="1">
        <v>78712</v>
      </c>
      <c r="I1023" s="1" t="s">
        <v>70</v>
      </c>
      <c r="J1023" s="1" t="s">
        <v>130</v>
      </c>
      <c r="K1023" s="8" t="s">
        <v>2687</v>
      </c>
      <c r="L1023" s="1">
        <v>-97.739290999999994</v>
      </c>
      <c r="M1023" s="1">
        <v>30.286090000000002</v>
      </c>
      <c r="N1023" s="1">
        <v>-97.739290999999994</v>
      </c>
      <c r="O1023" s="1">
        <v>30.286090000000002</v>
      </c>
      <c r="P1023" s="1">
        <v>10398</v>
      </c>
      <c r="Q1023" s="1">
        <v>25440</v>
      </c>
      <c r="R1023" s="1">
        <v>51786</v>
      </c>
      <c r="S1023" s="1">
        <v>25440</v>
      </c>
      <c r="T1023" s="1">
        <v>51786</v>
      </c>
      <c r="U1023" s="1">
        <v>15370</v>
      </c>
      <c r="V1023" s="1">
        <v>41716</v>
      </c>
      <c r="W1023" s="1">
        <v>2</v>
      </c>
      <c r="X1023" s="1">
        <v>2</v>
      </c>
      <c r="Y1023" s="1">
        <v>6</v>
      </c>
      <c r="Z1023" s="1">
        <v>1</v>
      </c>
      <c r="AA1023" s="1">
        <v>1</v>
      </c>
      <c r="AB1023" s="1">
        <v>40</v>
      </c>
      <c r="AC1023" s="1">
        <v>40168</v>
      </c>
      <c r="AD1023" s="1" t="s">
        <v>73</v>
      </c>
      <c r="AE1023" s="1" t="b">
        <v>0</v>
      </c>
      <c r="AF1023" s="1" t="s">
        <v>245</v>
      </c>
      <c r="AG1023" s="9" t="s">
        <v>244</v>
      </c>
      <c r="AH1023" s="1" t="s">
        <v>90</v>
      </c>
      <c r="AI1023" s="1" t="s">
        <v>2691</v>
      </c>
      <c r="AJ1023" s="1" t="s">
        <v>320</v>
      </c>
      <c r="AK1023" s="13" t="s">
        <v>225</v>
      </c>
      <c r="AL1023" s="13" t="s">
        <v>225</v>
      </c>
      <c r="AM1023" s="1" t="s">
        <v>100</v>
      </c>
      <c r="AN1023" s="1" t="b">
        <v>0</v>
      </c>
      <c r="AO1023" s="10" t="s">
        <v>2692</v>
      </c>
      <c r="AP1023" s="1">
        <v>0</v>
      </c>
      <c r="AQ1023" s="1">
        <v>0</v>
      </c>
      <c r="AR1023" s="1">
        <v>0</v>
      </c>
      <c r="AS1023" s="1">
        <v>0</v>
      </c>
      <c r="AT1023" s="1">
        <v>0</v>
      </c>
      <c r="AU1023" s="1">
        <v>0</v>
      </c>
      <c r="AV1023" s="1">
        <v>0</v>
      </c>
      <c r="AW1023" s="1">
        <v>0</v>
      </c>
      <c r="AX1023" s="1">
        <v>0</v>
      </c>
      <c r="AY1023" s="1">
        <v>0</v>
      </c>
      <c r="AZ1023" s="1">
        <v>0</v>
      </c>
      <c r="BA1023" s="1">
        <v>0</v>
      </c>
      <c r="BB1023" s="1">
        <v>0</v>
      </c>
      <c r="BC1023" s="1">
        <v>0</v>
      </c>
      <c r="BD1023" s="1">
        <v>0</v>
      </c>
      <c r="BE1023" s="1">
        <v>0</v>
      </c>
      <c r="BF1023" s="1">
        <v>0</v>
      </c>
      <c r="BG1023" s="1">
        <v>0</v>
      </c>
      <c r="BH1023" s="1" t="b">
        <v>0</v>
      </c>
      <c r="BI1023" s="1" t="b">
        <v>0</v>
      </c>
      <c r="BJ1023" s="1">
        <v>15</v>
      </c>
      <c r="BK1023" s="1" t="s">
        <v>117</v>
      </c>
      <c r="BL1023" s="1">
        <v>363</v>
      </c>
      <c r="BM1023" s="1">
        <v>363</v>
      </c>
      <c r="BN1023" s="1">
        <v>0</v>
      </c>
      <c r="BO1023" s="1" t="b">
        <v>0</v>
      </c>
    </row>
    <row r="1024" spans="1:67" ht="15.75" customHeight="1">
      <c r="A1024" s="1">
        <v>1022</v>
      </c>
      <c r="B1024" s="1">
        <v>650</v>
      </c>
      <c r="C1024" s="1">
        <v>228778</v>
      </c>
      <c r="D1024" s="1" t="s">
        <v>2684</v>
      </c>
      <c r="E1024" s="1" t="s">
        <v>2685</v>
      </c>
      <c r="F1024" s="1" t="s">
        <v>2686</v>
      </c>
      <c r="G1024" s="1" t="s">
        <v>2605</v>
      </c>
      <c r="H1024" s="1">
        <v>78712</v>
      </c>
      <c r="I1024" s="1" t="s">
        <v>70</v>
      </c>
      <c r="J1024" s="1" t="s">
        <v>130</v>
      </c>
      <c r="K1024" s="8" t="s">
        <v>2687</v>
      </c>
      <c r="L1024" s="1">
        <v>-97.739290999999994</v>
      </c>
      <c r="M1024" s="1">
        <v>30.286090000000002</v>
      </c>
      <c r="N1024" s="1">
        <v>-97.739290999999994</v>
      </c>
      <c r="O1024" s="1">
        <v>30.286090000000002</v>
      </c>
      <c r="P1024" s="1">
        <v>10398</v>
      </c>
      <c r="Q1024" s="1">
        <v>25440</v>
      </c>
      <c r="R1024" s="1">
        <v>51786</v>
      </c>
      <c r="S1024" s="1">
        <v>25440</v>
      </c>
      <c r="T1024" s="1">
        <v>51786</v>
      </c>
      <c r="U1024" s="1">
        <v>15370</v>
      </c>
      <c r="V1024" s="1">
        <v>41716</v>
      </c>
      <c r="W1024" s="1">
        <v>2</v>
      </c>
      <c r="X1024" s="1">
        <v>2</v>
      </c>
      <c r="Y1024" s="1">
        <v>6</v>
      </c>
      <c r="Z1024" s="1">
        <v>1</v>
      </c>
      <c r="AA1024" s="1">
        <v>1</v>
      </c>
      <c r="AB1024" s="1">
        <v>40</v>
      </c>
      <c r="AC1024" s="1">
        <v>40168</v>
      </c>
      <c r="AD1024" s="1" t="s">
        <v>73</v>
      </c>
      <c r="AE1024" s="1" t="b">
        <v>0</v>
      </c>
      <c r="AF1024" s="1" t="s">
        <v>245</v>
      </c>
      <c r="AG1024" s="9" t="s">
        <v>244</v>
      </c>
      <c r="AH1024" s="1" t="s">
        <v>90</v>
      </c>
      <c r="AI1024" s="1" t="s">
        <v>172</v>
      </c>
      <c r="AJ1024" s="1" t="s">
        <v>89</v>
      </c>
      <c r="AK1024" s="1" t="s">
        <v>79</v>
      </c>
      <c r="AL1024" s="1" t="s">
        <v>36</v>
      </c>
      <c r="AM1024" s="1" t="s">
        <v>92</v>
      </c>
      <c r="AN1024" s="1" t="b">
        <v>0</v>
      </c>
      <c r="AO1024" s="10" t="s">
        <v>2693</v>
      </c>
      <c r="AP1024" s="1">
        <v>0</v>
      </c>
      <c r="AQ1024" s="1">
        <v>0</v>
      </c>
      <c r="AR1024" s="1">
        <v>0</v>
      </c>
      <c r="AS1024" s="1">
        <v>0</v>
      </c>
      <c r="AT1024" s="1">
        <v>0</v>
      </c>
      <c r="AU1024" s="1">
        <v>0</v>
      </c>
      <c r="AV1024" s="1">
        <v>0</v>
      </c>
      <c r="AW1024" s="1">
        <v>0</v>
      </c>
      <c r="AX1024" s="1">
        <v>0</v>
      </c>
      <c r="AY1024" s="1">
        <v>0</v>
      </c>
      <c r="AZ1024" s="1">
        <v>0</v>
      </c>
      <c r="BA1024" s="1">
        <v>0</v>
      </c>
      <c r="BB1024" s="1">
        <v>0</v>
      </c>
      <c r="BC1024" s="1">
        <v>0</v>
      </c>
      <c r="BD1024" s="1">
        <v>0</v>
      </c>
      <c r="BE1024" s="1">
        <v>0</v>
      </c>
      <c r="BF1024" s="1">
        <v>0</v>
      </c>
      <c r="BG1024" s="1">
        <v>0</v>
      </c>
      <c r="BH1024" s="1" t="b">
        <v>1</v>
      </c>
      <c r="BI1024" s="1" t="b">
        <v>0</v>
      </c>
      <c r="BJ1024" s="1">
        <v>15</v>
      </c>
      <c r="BK1024" s="1" t="s">
        <v>89</v>
      </c>
      <c r="BL1024" s="1">
        <v>363</v>
      </c>
      <c r="BM1024" s="1">
        <v>363</v>
      </c>
      <c r="BN1024" s="1">
        <v>0</v>
      </c>
      <c r="BO1024" s="1" t="b">
        <v>0</v>
      </c>
    </row>
    <row r="1025" spans="1:67" ht="15.75" customHeight="1">
      <c r="A1025" s="1">
        <v>1023</v>
      </c>
      <c r="B1025" s="1">
        <v>651</v>
      </c>
      <c r="C1025" s="1">
        <v>228778</v>
      </c>
      <c r="D1025" s="1" t="s">
        <v>2684</v>
      </c>
      <c r="E1025" s="1" t="s">
        <v>2685</v>
      </c>
      <c r="F1025" s="1" t="s">
        <v>2686</v>
      </c>
      <c r="G1025" s="1" t="s">
        <v>2605</v>
      </c>
      <c r="H1025" s="1">
        <v>78712</v>
      </c>
      <c r="I1025" s="1" t="s">
        <v>70</v>
      </c>
      <c r="J1025" s="1" t="s">
        <v>130</v>
      </c>
      <c r="K1025" s="8" t="s">
        <v>2687</v>
      </c>
      <c r="L1025" s="1">
        <v>-97.739290999999994</v>
      </c>
      <c r="M1025" s="1">
        <v>30.286090000000002</v>
      </c>
      <c r="N1025" s="1">
        <v>-97.739290999999994</v>
      </c>
      <c r="O1025" s="1">
        <v>30.286090000000002</v>
      </c>
      <c r="P1025" s="1">
        <v>10398</v>
      </c>
      <c r="Q1025" s="1">
        <v>25440</v>
      </c>
      <c r="R1025" s="1">
        <v>51786</v>
      </c>
      <c r="S1025" s="1">
        <v>25440</v>
      </c>
      <c r="T1025" s="1">
        <v>51786</v>
      </c>
      <c r="U1025" s="1">
        <v>15370</v>
      </c>
      <c r="V1025" s="1">
        <v>41716</v>
      </c>
      <c r="W1025" s="1">
        <v>2</v>
      </c>
      <c r="X1025" s="1">
        <v>2</v>
      </c>
      <c r="Y1025" s="1">
        <v>6</v>
      </c>
      <c r="Z1025" s="1">
        <v>1</v>
      </c>
      <c r="AA1025" s="1">
        <v>1</v>
      </c>
      <c r="AB1025" s="1">
        <v>40</v>
      </c>
      <c r="AC1025" s="1">
        <v>40168</v>
      </c>
      <c r="AD1025" s="1" t="s">
        <v>73</v>
      </c>
      <c r="AE1025" s="1" t="b">
        <v>0</v>
      </c>
      <c r="AF1025" s="1" t="s">
        <v>245</v>
      </c>
      <c r="AG1025" s="9" t="s">
        <v>244</v>
      </c>
      <c r="AH1025" s="1" t="s">
        <v>90</v>
      </c>
      <c r="AI1025" s="1" t="s">
        <v>2694</v>
      </c>
      <c r="AJ1025" s="1" t="s">
        <v>89</v>
      </c>
      <c r="AK1025" s="1" t="s">
        <v>79</v>
      </c>
      <c r="AL1025" s="1" t="s">
        <v>99</v>
      </c>
      <c r="AM1025" s="1" t="s">
        <v>100</v>
      </c>
      <c r="AN1025" s="1" t="b">
        <v>0</v>
      </c>
      <c r="AO1025" s="10" t="s">
        <v>2695</v>
      </c>
      <c r="AP1025" s="1">
        <v>0</v>
      </c>
      <c r="AQ1025" s="1">
        <v>0</v>
      </c>
      <c r="AR1025" s="1">
        <v>0</v>
      </c>
      <c r="AS1025" s="1">
        <v>0</v>
      </c>
      <c r="AT1025" s="1">
        <v>0</v>
      </c>
      <c r="AU1025" s="1">
        <v>0</v>
      </c>
      <c r="AV1025" s="1">
        <v>0</v>
      </c>
      <c r="AW1025" s="1">
        <v>0</v>
      </c>
      <c r="AX1025" s="1">
        <v>0</v>
      </c>
      <c r="AY1025" s="1">
        <v>0</v>
      </c>
      <c r="AZ1025" s="1">
        <v>0</v>
      </c>
      <c r="BA1025" s="1">
        <v>0</v>
      </c>
      <c r="BB1025" s="1">
        <v>0</v>
      </c>
      <c r="BC1025" s="1">
        <v>0</v>
      </c>
      <c r="BD1025" s="1">
        <v>0</v>
      </c>
      <c r="BE1025" s="1">
        <v>0</v>
      </c>
      <c r="BF1025" s="1">
        <v>0</v>
      </c>
      <c r="BG1025" s="1">
        <v>0</v>
      </c>
      <c r="BH1025" s="1" t="b">
        <v>0</v>
      </c>
      <c r="BI1025" s="1" t="b">
        <v>0</v>
      </c>
      <c r="BJ1025" s="1">
        <v>15</v>
      </c>
      <c r="BK1025" s="1" t="s">
        <v>89</v>
      </c>
      <c r="BL1025" s="1">
        <v>363</v>
      </c>
      <c r="BM1025" s="1">
        <v>363</v>
      </c>
      <c r="BN1025" s="1">
        <v>0</v>
      </c>
      <c r="BO1025" s="1" t="b">
        <v>0</v>
      </c>
    </row>
    <row r="1026" spans="1:67" ht="15.75" customHeight="1">
      <c r="A1026" s="1">
        <v>1024</v>
      </c>
      <c r="B1026" s="1">
        <v>652</v>
      </c>
      <c r="C1026" s="1">
        <v>228778</v>
      </c>
      <c r="D1026" s="1" t="s">
        <v>2684</v>
      </c>
      <c r="E1026" s="1" t="s">
        <v>2685</v>
      </c>
      <c r="F1026" s="1" t="s">
        <v>2686</v>
      </c>
      <c r="G1026" s="1" t="s">
        <v>2605</v>
      </c>
      <c r="H1026" s="1">
        <v>78712</v>
      </c>
      <c r="I1026" s="1" t="s">
        <v>70</v>
      </c>
      <c r="J1026" s="1" t="s">
        <v>130</v>
      </c>
      <c r="K1026" s="8" t="s">
        <v>2687</v>
      </c>
      <c r="L1026" s="1">
        <v>-97.739290999999994</v>
      </c>
      <c r="M1026" s="1">
        <v>30.286090000000002</v>
      </c>
      <c r="N1026" s="1">
        <v>-97.739290999999994</v>
      </c>
      <c r="O1026" s="1">
        <v>30.286090000000002</v>
      </c>
      <c r="P1026" s="1">
        <v>10398</v>
      </c>
      <c r="Q1026" s="1">
        <v>25440</v>
      </c>
      <c r="R1026" s="1">
        <v>51786</v>
      </c>
      <c r="S1026" s="1">
        <v>25440</v>
      </c>
      <c r="T1026" s="1">
        <v>51786</v>
      </c>
      <c r="U1026" s="1">
        <v>15370</v>
      </c>
      <c r="V1026" s="1">
        <v>41716</v>
      </c>
      <c r="W1026" s="1">
        <v>2</v>
      </c>
      <c r="X1026" s="1">
        <v>2</v>
      </c>
      <c r="Y1026" s="1">
        <v>6</v>
      </c>
      <c r="Z1026" s="1">
        <v>1</v>
      </c>
      <c r="AA1026" s="1">
        <v>1</v>
      </c>
      <c r="AB1026" s="1">
        <v>40</v>
      </c>
      <c r="AC1026" s="1">
        <v>40168</v>
      </c>
      <c r="AD1026" s="1" t="s">
        <v>73</v>
      </c>
      <c r="AE1026" s="1" t="b">
        <v>0</v>
      </c>
      <c r="AF1026" s="1" t="s">
        <v>245</v>
      </c>
      <c r="AG1026" s="9" t="s">
        <v>244</v>
      </c>
      <c r="AH1026" s="1" t="s">
        <v>90</v>
      </c>
      <c r="AI1026" s="1" t="s">
        <v>2696</v>
      </c>
      <c r="AJ1026" s="1" t="s">
        <v>89</v>
      </c>
      <c r="AK1026" s="1" t="s">
        <v>79</v>
      </c>
      <c r="AL1026" s="1" t="s">
        <v>99</v>
      </c>
      <c r="AM1026" s="1" t="s">
        <v>100</v>
      </c>
      <c r="AN1026" s="1" t="b">
        <v>0</v>
      </c>
      <c r="AO1026" s="10" t="s">
        <v>2695</v>
      </c>
      <c r="AP1026" s="1">
        <v>0</v>
      </c>
      <c r="AQ1026" s="1">
        <v>0</v>
      </c>
      <c r="AR1026" s="1">
        <v>0</v>
      </c>
      <c r="AS1026" s="1">
        <v>0</v>
      </c>
      <c r="AT1026" s="1">
        <v>0</v>
      </c>
      <c r="AU1026" s="1">
        <v>0</v>
      </c>
      <c r="AV1026" s="1">
        <v>0</v>
      </c>
      <c r="AW1026" s="1">
        <v>0</v>
      </c>
      <c r="AX1026" s="1">
        <v>0</v>
      </c>
      <c r="AY1026" s="1">
        <v>0</v>
      </c>
      <c r="AZ1026" s="1">
        <v>0</v>
      </c>
      <c r="BA1026" s="1">
        <v>0</v>
      </c>
      <c r="BB1026" s="1">
        <v>0</v>
      </c>
      <c r="BC1026" s="1">
        <v>0</v>
      </c>
      <c r="BD1026" s="1">
        <v>0</v>
      </c>
      <c r="BE1026" s="1">
        <v>0</v>
      </c>
      <c r="BF1026" s="1">
        <v>0</v>
      </c>
      <c r="BG1026" s="1">
        <v>0</v>
      </c>
      <c r="BH1026" s="1" t="b">
        <v>0</v>
      </c>
      <c r="BI1026" s="1" t="b">
        <v>0</v>
      </c>
      <c r="BJ1026" s="1">
        <v>15</v>
      </c>
      <c r="BK1026" s="1" t="s">
        <v>89</v>
      </c>
      <c r="BL1026" s="1">
        <v>363</v>
      </c>
      <c r="BM1026" s="1">
        <v>363</v>
      </c>
      <c r="BN1026" s="1">
        <v>0</v>
      </c>
      <c r="BO1026" s="1" t="b">
        <v>0</v>
      </c>
    </row>
    <row r="1027" spans="1:67" ht="15.75" customHeight="1">
      <c r="A1027" s="1">
        <v>1025</v>
      </c>
      <c r="B1027" s="1">
        <v>653</v>
      </c>
      <c r="C1027" s="1">
        <v>228778</v>
      </c>
      <c r="D1027" s="1" t="s">
        <v>2684</v>
      </c>
      <c r="E1027" s="1" t="s">
        <v>2685</v>
      </c>
      <c r="F1027" s="1" t="s">
        <v>2686</v>
      </c>
      <c r="G1027" s="1" t="s">
        <v>2605</v>
      </c>
      <c r="H1027" s="1">
        <v>78712</v>
      </c>
      <c r="I1027" s="1" t="s">
        <v>70</v>
      </c>
      <c r="J1027" s="1" t="s">
        <v>130</v>
      </c>
      <c r="K1027" s="8" t="s">
        <v>2687</v>
      </c>
      <c r="L1027" s="1">
        <v>-97.739290999999994</v>
      </c>
      <c r="M1027" s="1">
        <v>30.286090000000002</v>
      </c>
      <c r="N1027" s="1">
        <v>-97.739290999999994</v>
      </c>
      <c r="O1027" s="1">
        <v>30.286090000000002</v>
      </c>
      <c r="P1027" s="1">
        <v>10398</v>
      </c>
      <c r="Q1027" s="1">
        <v>25440</v>
      </c>
      <c r="R1027" s="1">
        <v>51786</v>
      </c>
      <c r="S1027" s="1">
        <v>25440</v>
      </c>
      <c r="T1027" s="1">
        <v>51786</v>
      </c>
      <c r="U1027" s="1">
        <v>15370</v>
      </c>
      <c r="V1027" s="1">
        <v>41716</v>
      </c>
      <c r="W1027" s="1">
        <v>2</v>
      </c>
      <c r="X1027" s="1">
        <v>2</v>
      </c>
      <c r="Y1027" s="1">
        <v>6</v>
      </c>
      <c r="Z1027" s="1">
        <v>1</v>
      </c>
      <c r="AA1027" s="1">
        <v>1</v>
      </c>
      <c r="AB1027" s="1">
        <v>40</v>
      </c>
      <c r="AC1027" s="1">
        <v>40168</v>
      </c>
      <c r="AD1027" s="1" t="s">
        <v>73</v>
      </c>
      <c r="AE1027" s="1" t="b">
        <v>0</v>
      </c>
      <c r="AF1027" s="1" t="s">
        <v>245</v>
      </c>
      <c r="AG1027" s="9" t="s">
        <v>244</v>
      </c>
      <c r="AH1027" s="1" t="s">
        <v>90</v>
      </c>
      <c r="AI1027" s="1" t="s">
        <v>2697</v>
      </c>
      <c r="AJ1027" s="1" t="s">
        <v>89</v>
      </c>
      <c r="AK1027" s="1" t="s">
        <v>79</v>
      </c>
      <c r="AL1027" s="1" t="s">
        <v>99</v>
      </c>
      <c r="AM1027" s="1" t="s">
        <v>100</v>
      </c>
      <c r="AN1027" s="1" t="b">
        <v>0</v>
      </c>
      <c r="AO1027" s="10" t="s">
        <v>2695</v>
      </c>
      <c r="AP1027" s="1">
        <v>0</v>
      </c>
      <c r="AQ1027" s="1">
        <v>0</v>
      </c>
      <c r="AR1027" s="1">
        <v>0</v>
      </c>
      <c r="AS1027" s="1">
        <v>0</v>
      </c>
      <c r="AT1027" s="1">
        <v>0</v>
      </c>
      <c r="AU1027" s="1">
        <v>0</v>
      </c>
      <c r="AV1027" s="1">
        <v>0</v>
      </c>
      <c r="AW1027" s="1">
        <v>0</v>
      </c>
      <c r="AX1027" s="1">
        <v>0</v>
      </c>
      <c r="AY1027" s="1">
        <v>0</v>
      </c>
      <c r="AZ1027" s="1">
        <v>0</v>
      </c>
      <c r="BA1027" s="1">
        <v>0</v>
      </c>
      <c r="BB1027" s="1">
        <v>0</v>
      </c>
      <c r="BC1027" s="1">
        <v>0</v>
      </c>
      <c r="BD1027" s="1">
        <v>0</v>
      </c>
      <c r="BE1027" s="1">
        <v>0</v>
      </c>
      <c r="BF1027" s="1">
        <v>0</v>
      </c>
      <c r="BG1027" s="1">
        <v>0</v>
      </c>
      <c r="BH1027" s="1" t="b">
        <v>0</v>
      </c>
      <c r="BI1027" s="1" t="b">
        <v>0</v>
      </c>
      <c r="BJ1027" s="1">
        <v>15</v>
      </c>
      <c r="BK1027" s="1" t="s">
        <v>89</v>
      </c>
      <c r="BL1027" s="1">
        <v>363</v>
      </c>
      <c r="BM1027" s="1">
        <v>363</v>
      </c>
      <c r="BN1027" s="1">
        <v>0</v>
      </c>
      <c r="BO1027" s="1" t="b">
        <v>0</v>
      </c>
    </row>
    <row r="1028" spans="1:67" ht="15.75" customHeight="1">
      <c r="A1028" s="1">
        <v>1026</v>
      </c>
      <c r="B1028" s="1">
        <v>654</v>
      </c>
      <c r="C1028" s="1">
        <v>228778</v>
      </c>
      <c r="D1028" s="1" t="s">
        <v>2684</v>
      </c>
      <c r="E1028" s="1" t="s">
        <v>2685</v>
      </c>
      <c r="F1028" s="1" t="s">
        <v>2686</v>
      </c>
      <c r="G1028" s="1" t="s">
        <v>2605</v>
      </c>
      <c r="H1028" s="1">
        <v>78712</v>
      </c>
      <c r="I1028" s="1" t="s">
        <v>70</v>
      </c>
      <c r="J1028" s="1" t="s">
        <v>130</v>
      </c>
      <c r="K1028" s="8" t="s">
        <v>2687</v>
      </c>
      <c r="L1028" s="1">
        <v>-97.739290999999994</v>
      </c>
      <c r="M1028" s="1">
        <v>30.286090000000002</v>
      </c>
      <c r="N1028" s="1">
        <v>-97.739290999999994</v>
      </c>
      <c r="O1028" s="1">
        <v>30.286090000000002</v>
      </c>
      <c r="P1028" s="1">
        <v>10398</v>
      </c>
      <c r="Q1028" s="1">
        <v>25440</v>
      </c>
      <c r="R1028" s="1">
        <v>51786</v>
      </c>
      <c r="S1028" s="1">
        <v>25440</v>
      </c>
      <c r="T1028" s="1">
        <v>51786</v>
      </c>
      <c r="U1028" s="1">
        <v>15370</v>
      </c>
      <c r="V1028" s="1">
        <v>41716</v>
      </c>
      <c r="W1028" s="1">
        <v>2</v>
      </c>
      <c r="X1028" s="1">
        <v>2</v>
      </c>
      <c r="Y1028" s="1">
        <v>6</v>
      </c>
      <c r="Z1028" s="1">
        <v>1</v>
      </c>
      <c r="AA1028" s="1">
        <v>1</v>
      </c>
      <c r="AB1028" s="1">
        <v>40</v>
      </c>
      <c r="AC1028" s="1">
        <v>40168</v>
      </c>
      <c r="AD1028" s="1" t="s">
        <v>73</v>
      </c>
      <c r="AE1028" s="1" t="b">
        <v>0</v>
      </c>
      <c r="AF1028" s="1" t="s">
        <v>245</v>
      </c>
      <c r="AG1028" s="9" t="s">
        <v>244</v>
      </c>
      <c r="AH1028" s="1" t="s">
        <v>90</v>
      </c>
      <c r="AI1028" s="1" t="s">
        <v>2698</v>
      </c>
      <c r="AJ1028" s="1" t="s">
        <v>89</v>
      </c>
      <c r="AK1028" s="1" t="s">
        <v>79</v>
      </c>
      <c r="AL1028" s="1" t="s">
        <v>99</v>
      </c>
      <c r="AM1028" s="1" t="s">
        <v>100</v>
      </c>
      <c r="AN1028" s="1" t="b">
        <v>0</v>
      </c>
      <c r="AO1028" s="10" t="s">
        <v>2695</v>
      </c>
      <c r="AP1028" s="1">
        <v>0</v>
      </c>
      <c r="AQ1028" s="1">
        <v>0</v>
      </c>
      <c r="AR1028" s="1">
        <v>0</v>
      </c>
      <c r="AS1028" s="1">
        <v>0</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t="b">
        <v>0</v>
      </c>
      <c r="BI1028" s="1" t="b">
        <v>0</v>
      </c>
      <c r="BJ1028" s="1">
        <v>15</v>
      </c>
      <c r="BK1028" s="1" t="s">
        <v>89</v>
      </c>
      <c r="BL1028" s="1">
        <v>363</v>
      </c>
      <c r="BM1028" s="1">
        <v>363</v>
      </c>
      <c r="BN1028" s="1">
        <v>0</v>
      </c>
      <c r="BO1028" s="1" t="b">
        <v>0</v>
      </c>
    </row>
    <row r="1029" spans="1:67" ht="15.75" customHeight="1">
      <c r="A1029" s="1">
        <v>1027</v>
      </c>
      <c r="B1029" s="1">
        <v>655</v>
      </c>
      <c r="C1029" s="1">
        <v>228778</v>
      </c>
      <c r="D1029" s="1" t="s">
        <v>2684</v>
      </c>
      <c r="E1029" s="1" t="s">
        <v>2685</v>
      </c>
      <c r="F1029" s="1" t="s">
        <v>2686</v>
      </c>
      <c r="G1029" s="1" t="s">
        <v>2605</v>
      </c>
      <c r="H1029" s="1">
        <v>78712</v>
      </c>
      <c r="I1029" s="1" t="s">
        <v>70</v>
      </c>
      <c r="J1029" s="1" t="s">
        <v>130</v>
      </c>
      <c r="K1029" s="8" t="s">
        <v>2687</v>
      </c>
      <c r="L1029" s="1">
        <v>-97.739290999999994</v>
      </c>
      <c r="M1029" s="1">
        <v>30.286090000000002</v>
      </c>
      <c r="N1029" s="1">
        <v>-97.739290999999994</v>
      </c>
      <c r="O1029" s="1">
        <v>30.286090000000002</v>
      </c>
      <c r="P1029" s="1">
        <v>10398</v>
      </c>
      <c r="Q1029" s="1">
        <v>25440</v>
      </c>
      <c r="R1029" s="1">
        <v>51786</v>
      </c>
      <c r="S1029" s="1">
        <v>25440</v>
      </c>
      <c r="T1029" s="1">
        <v>51786</v>
      </c>
      <c r="U1029" s="1">
        <v>15370</v>
      </c>
      <c r="V1029" s="1">
        <v>41716</v>
      </c>
      <c r="W1029" s="1">
        <v>2</v>
      </c>
      <c r="X1029" s="1">
        <v>2</v>
      </c>
      <c r="Y1029" s="1">
        <v>6</v>
      </c>
      <c r="Z1029" s="1">
        <v>1</v>
      </c>
      <c r="AA1029" s="1">
        <v>1</v>
      </c>
      <c r="AB1029" s="1">
        <v>40</v>
      </c>
      <c r="AC1029" s="1">
        <v>40168</v>
      </c>
      <c r="AD1029" s="1" t="s">
        <v>73</v>
      </c>
      <c r="AE1029" s="1" t="b">
        <v>0</v>
      </c>
      <c r="AF1029" s="1" t="s">
        <v>245</v>
      </c>
      <c r="AG1029" s="9" t="s">
        <v>244</v>
      </c>
      <c r="AH1029" s="1" t="s">
        <v>90</v>
      </c>
      <c r="AI1029" s="1" t="s">
        <v>2699</v>
      </c>
      <c r="AJ1029" s="1" t="s">
        <v>89</v>
      </c>
      <c r="AK1029" s="1" t="s">
        <v>79</v>
      </c>
      <c r="AL1029" s="1" t="s">
        <v>206</v>
      </c>
      <c r="AM1029" s="1" t="s">
        <v>100</v>
      </c>
      <c r="AN1029" s="1" t="b">
        <v>0</v>
      </c>
      <c r="AO1029" s="10" t="s">
        <v>2700</v>
      </c>
      <c r="AP1029" s="1">
        <v>0</v>
      </c>
      <c r="AQ1029" s="1">
        <v>0</v>
      </c>
      <c r="AR1029" s="1">
        <v>0</v>
      </c>
      <c r="AS1029" s="1">
        <v>0</v>
      </c>
      <c r="AT1029" s="1">
        <v>0</v>
      </c>
      <c r="AU1029" s="1">
        <v>0</v>
      </c>
      <c r="AV1029" s="1">
        <v>0</v>
      </c>
      <c r="AW1029" s="1">
        <v>0</v>
      </c>
      <c r="AX1029" s="1">
        <v>0</v>
      </c>
      <c r="AY1029" s="1">
        <v>0</v>
      </c>
      <c r="AZ1029" s="1">
        <v>0</v>
      </c>
      <c r="BA1029" s="1">
        <v>0</v>
      </c>
      <c r="BB1029" s="1">
        <v>0</v>
      </c>
      <c r="BC1029" s="1">
        <v>0</v>
      </c>
      <c r="BD1029" s="1">
        <v>0</v>
      </c>
      <c r="BE1029" s="1">
        <v>0</v>
      </c>
      <c r="BF1029" s="1">
        <v>0</v>
      </c>
      <c r="BG1029" s="1">
        <v>0</v>
      </c>
      <c r="BH1029" s="1" t="b">
        <v>0</v>
      </c>
      <c r="BI1029" s="1" t="b">
        <v>0</v>
      </c>
      <c r="BJ1029" s="1">
        <v>15</v>
      </c>
      <c r="BK1029" s="1" t="s">
        <v>89</v>
      </c>
      <c r="BL1029" s="1">
        <v>363</v>
      </c>
      <c r="BM1029" s="1">
        <v>363</v>
      </c>
      <c r="BN1029" s="1">
        <v>0</v>
      </c>
      <c r="BO1029" s="1" t="b">
        <v>0</v>
      </c>
    </row>
    <row r="1030" spans="1:67" ht="15.75" customHeight="1">
      <c r="A1030" s="1">
        <v>1028</v>
      </c>
      <c r="B1030" s="1">
        <v>656</v>
      </c>
      <c r="C1030" s="1">
        <v>228778</v>
      </c>
      <c r="D1030" s="1" t="s">
        <v>2684</v>
      </c>
      <c r="E1030" s="1" t="s">
        <v>2685</v>
      </c>
      <c r="F1030" s="1" t="s">
        <v>2686</v>
      </c>
      <c r="G1030" s="1" t="s">
        <v>2605</v>
      </c>
      <c r="H1030" s="1">
        <v>78712</v>
      </c>
      <c r="I1030" s="1" t="s">
        <v>70</v>
      </c>
      <c r="J1030" s="1" t="s">
        <v>130</v>
      </c>
      <c r="K1030" s="8" t="s">
        <v>2687</v>
      </c>
      <c r="L1030" s="1">
        <v>-97.739290999999994</v>
      </c>
      <c r="M1030" s="1">
        <v>30.286090000000002</v>
      </c>
      <c r="N1030" s="1">
        <v>-97.739290999999994</v>
      </c>
      <c r="O1030" s="1">
        <v>30.286090000000002</v>
      </c>
      <c r="P1030" s="1">
        <v>10398</v>
      </c>
      <c r="Q1030" s="1">
        <v>25440</v>
      </c>
      <c r="R1030" s="1">
        <v>51786</v>
      </c>
      <c r="S1030" s="1">
        <v>25440</v>
      </c>
      <c r="T1030" s="1">
        <v>51786</v>
      </c>
      <c r="U1030" s="1">
        <v>15370</v>
      </c>
      <c r="V1030" s="1">
        <v>41716</v>
      </c>
      <c r="W1030" s="1">
        <v>2</v>
      </c>
      <c r="X1030" s="1">
        <v>2</v>
      </c>
      <c r="Y1030" s="1">
        <v>6</v>
      </c>
      <c r="Z1030" s="1">
        <v>1</v>
      </c>
      <c r="AA1030" s="1">
        <v>1</v>
      </c>
      <c r="AB1030" s="1">
        <v>40</v>
      </c>
      <c r="AC1030" s="1">
        <v>40168</v>
      </c>
      <c r="AD1030" s="1" t="s">
        <v>73</v>
      </c>
      <c r="AE1030" s="1" t="b">
        <v>0</v>
      </c>
      <c r="AF1030" s="1" t="s">
        <v>245</v>
      </c>
      <c r="AG1030" s="9" t="s">
        <v>244</v>
      </c>
      <c r="AH1030" s="1" t="s">
        <v>90</v>
      </c>
      <c r="AI1030" s="1" t="s">
        <v>2701</v>
      </c>
      <c r="AJ1030" s="1" t="s">
        <v>89</v>
      </c>
      <c r="AK1030" s="1" t="s">
        <v>179</v>
      </c>
      <c r="AL1030" s="1" t="s">
        <v>179</v>
      </c>
      <c r="AM1030" s="1" t="s">
        <v>100</v>
      </c>
      <c r="AN1030" s="1" t="b">
        <v>0</v>
      </c>
      <c r="AO1030" s="10" t="s">
        <v>2702</v>
      </c>
      <c r="AP1030" s="1">
        <v>0</v>
      </c>
      <c r="AQ1030" s="1">
        <v>0</v>
      </c>
      <c r="AR1030" s="1">
        <v>0</v>
      </c>
      <c r="AS1030" s="1">
        <v>0</v>
      </c>
      <c r="AT1030" s="1">
        <v>0</v>
      </c>
      <c r="AU1030" s="1">
        <v>0</v>
      </c>
      <c r="AV1030" s="1">
        <v>0</v>
      </c>
      <c r="AW1030" s="1">
        <v>0</v>
      </c>
      <c r="AX1030" s="1">
        <v>0</v>
      </c>
      <c r="AY1030" s="1">
        <v>0</v>
      </c>
      <c r="AZ1030" s="1">
        <v>0</v>
      </c>
      <c r="BA1030" s="1">
        <v>0</v>
      </c>
      <c r="BB1030" s="1">
        <v>0</v>
      </c>
      <c r="BC1030" s="1">
        <v>0</v>
      </c>
      <c r="BD1030" s="1">
        <v>0</v>
      </c>
      <c r="BE1030" s="1">
        <v>0</v>
      </c>
      <c r="BF1030" s="1">
        <v>0</v>
      </c>
      <c r="BG1030" s="1">
        <v>0</v>
      </c>
      <c r="BH1030" s="1" t="b">
        <v>0</v>
      </c>
      <c r="BI1030" s="1" t="b">
        <v>0</v>
      </c>
      <c r="BJ1030" s="1">
        <v>15</v>
      </c>
      <c r="BK1030" s="1" t="s">
        <v>89</v>
      </c>
      <c r="BL1030" s="1">
        <v>363</v>
      </c>
      <c r="BM1030" s="1">
        <v>363</v>
      </c>
      <c r="BN1030" s="1">
        <v>0</v>
      </c>
      <c r="BO1030" s="1" t="b">
        <v>0</v>
      </c>
    </row>
    <row r="1031" spans="1:67" ht="15.75" customHeight="1">
      <c r="A1031" s="1">
        <v>1029</v>
      </c>
      <c r="B1031" s="1">
        <v>657</v>
      </c>
      <c r="C1031" s="1">
        <v>228778</v>
      </c>
      <c r="D1031" s="1" t="s">
        <v>2684</v>
      </c>
      <c r="E1031" s="1" t="s">
        <v>2685</v>
      </c>
      <c r="F1031" s="1" t="s">
        <v>2686</v>
      </c>
      <c r="G1031" s="1" t="s">
        <v>2605</v>
      </c>
      <c r="H1031" s="1">
        <v>78712</v>
      </c>
      <c r="I1031" s="1" t="s">
        <v>70</v>
      </c>
      <c r="J1031" s="1" t="s">
        <v>130</v>
      </c>
      <c r="K1031" s="8" t="s">
        <v>2687</v>
      </c>
      <c r="L1031" s="1">
        <v>-97.739290999999994</v>
      </c>
      <c r="M1031" s="1">
        <v>30.286090000000002</v>
      </c>
      <c r="N1031" s="1">
        <v>-97.739290999999994</v>
      </c>
      <c r="O1031" s="1">
        <v>30.286090000000002</v>
      </c>
      <c r="P1031" s="1">
        <v>10398</v>
      </c>
      <c r="Q1031" s="1">
        <v>25440</v>
      </c>
      <c r="R1031" s="1">
        <v>51786</v>
      </c>
      <c r="S1031" s="1">
        <v>25440</v>
      </c>
      <c r="T1031" s="1">
        <v>51786</v>
      </c>
      <c r="U1031" s="1">
        <v>15370</v>
      </c>
      <c r="V1031" s="1">
        <v>41716</v>
      </c>
      <c r="W1031" s="1">
        <v>2</v>
      </c>
      <c r="X1031" s="1">
        <v>2</v>
      </c>
      <c r="Y1031" s="1">
        <v>6</v>
      </c>
      <c r="Z1031" s="1">
        <v>1</v>
      </c>
      <c r="AA1031" s="1">
        <v>1</v>
      </c>
      <c r="AB1031" s="1">
        <v>40</v>
      </c>
      <c r="AC1031" s="1">
        <v>40168</v>
      </c>
      <c r="AD1031" s="1" t="s">
        <v>73</v>
      </c>
      <c r="AE1031" s="1" t="b">
        <v>0</v>
      </c>
      <c r="AF1031" s="1" t="s">
        <v>245</v>
      </c>
      <c r="AG1031" s="9" t="s">
        <v>244</v>
      </c>
      <c r="AH1031" s="1" t="s">
        <v>90</v>
      </c>
      <c r="AI1031" s="1" t="s">
        <v>702</v>
      </c>
      <c r="AJ1031" s="1" t="s">
        <v>224</v>
      </c>
      <c r="AK1031" s="1" t="s">
        <v>179</v>
      </c>
      <c r="AL1031" s="1" t="s">
        <v>179</v>
      </c>
      <c r="AM1031" s="1" t="s">
        <v>100</v>
      </c>
      <c r="AN1031" s="1" t="b">
        <v>0</v>
      </c>
      <c r="AO1031" s="10" t="s">
        <v>2702</v>
      </c>
      <c r="AP1031" s="1">
        <v>0</v>
      </c>
      <c r="AQ1031" s="1">
        <v>0</v>
      </c>
      <c r="AR1031" s="1">
        <v>0</v>
      </c>
      <c r="AS1031" s="1">
        <v>0</v>
      </c>
      <c r="AT1031" s="1">
        <v>0</v>
      </c>
      <c r="AU1031" s="1">
        <v>0</v>
      </c>
      <c r="AV1031" s="1">
        <v>0</v>
      </c>
      <c r="AW1031" s="1">
        <v>0</v>
      </c>
      <c r="AX1031" s="1">
        <v>0</v>
      </c>
      <c r="AY1031" s="1">
        <v>0</v>
      </c>
      <c r="AZ1031" s="1">
        <v>0</v>
      </c>
      <c r="BA1031" s="1">
        <v>0</v>
      </c>
      <c r="BB1031" s="1">
        <v>0</v>
      </c>
      <c r="BC1031" s="1">
        <v>0</v>
      </c>
      <c r="BD1031" s="1">
        <v>0</v>
      </c>
      <c r="BE1031" s="1">
        <v>0</v>
      </c>
      <c r="BF1031" s="1">
        <v>0</v>
      </c>
      <c r="BG1031" s="1">
        <v>0</v>
      </c>
      <c r="BH1031" s="1" t="b">
        <v>0</v>
      </c>
      <c r="BI1031" s="1" t="b">
        <v>0</v>
      </c>
      <c r="BJ1031" s="1">
        <v>15</v>
      </c>
      <c r="BK1031" s="1" t="s">
        <v>117</v>
      </c>
      <c r="BL1031" s="1">
        <v>363</v>
      </c>
      <c r="BM1031" s="1">
        <v>363</v>
      </c>
      <c r="BN1031" s="1">
        <v>0</v>
      </c>
      <c r="BO1031" s="1" t="b">
        <v>0</v>
      </c>
    </row>
    <row r="1032" spans="1:67" ht="15.75" customHeight="1">
      <c r="A1032" s="1">
        <v>1030</v>
      </c>
      <c r="B1032" s="1">
        <v>658</v>
      </c>
      <c r="C1032" s="1">
        <v>228778</v>
      </c>
      <c r="D1032" s="1" t="s">
        <v>2684</v>
      </c>
      <c r="E1032" s="1" t="s">
        <v>2685</v>
      </c>
      <c r="F1032" s="1" t="s">
        <v>2686</v>
      </c>
      <c r="G1032" s="1" t="s">
        <v>2605</v>
      </c>
      <c r="H1032" s="1">
        <v>78712</v>
      </c>
      <c r="I1032" s="1" t="s">
        <v>70</v>
      </c>
      <c r="J1032" s="1" t="s">
        <v>130</v>
      </c>
      <c r="K1032" s="8" t="s">
        <v>2687</v>
      </c>
      <c r="L1032" s="1">
        <v>-97.739290999999994</v>
      </c>
      <c r="M1032" s="1">
        <v>30.286090000000002</v>
      </c>
      <c r="N1032" s="1">
        <v>-97.739290999999994</v>
      </c>
      <c r="O1032" s="1">
        <v>30.286090000000002</v>
      </c>
      <c r="P1032" s="1">
        <v>10398</v>
      </c>
      <c r="Q1032" s="1">
        <v>25440</v>
      </c>
      <c r="R1032" s="1">
        <v>51786</v>
      </c>
      <c r="S1032" s="1">
        <v>25440</v>
      </c>
      <c r="T1032" s="1">
        <v>51786</v>
      </c>
      <c r="U1032" s="1">
        <v>15370</v>
      </c>
      <c r="V1032" s="1">
        <v>41716</v>
      </c>
      <c r="W1032" s="1">
        <v>2</v>
      </c>
      <c r="X1032" s="1">
        <v>2</v>
      </c>
      <c r="Y1032" s="1">
        <v>6</v>
      </c>
      <c r="Z1032" s="1">
        <v>1</v>
      </c>
      <c r="AA1032" s="1">
        <v>1</v>
      </c>
      <c r="AB1032" s="1">
        <v>40</v>
      </c>
      <c r="AC1032" s="1">
        <v>40168</v>
      </c>
      <c r="AD1032" s="1" t="s">
        <v>73</v>
      </c>
      <c r="AE1032" s="1" t="b">
        <v>0</v>
      </c>
      <c r="AF1032" s="1" t="s">
        <v>245</v>
      </c>
      <c r="AG1032" s="9" t="s">
        <v>244</v>
      </c>
      <c r="AH1032" s="1" t="s">
        <v>90</v>
      </c>
      <c r="AI1032" s="1" t="s">
        <v>2703</v>
      </c>
      <c r="AJ1032" s="1" t="s">
        <v>138</v>
      </c>
      <c r="AK1032" s="1" t="s">
        <v>179</v>
      </c>
      <c r="AL1032" s="1" t="s">
        <v>179</v>
      </c>
      <c r="AM1032" s="1" t="s">
        <v>100</v>
      </c>
      <c r="AN1032" s="1" t="b">
        <v>0</v>
      </c>
      <c r="AO1032" s="10" t="s">
        <v>2702</v>
      </c>
      <c r="AP1032" s="1">
        <v>0</v>
      </c>
      <c r="AQ1032" s="1">
        <v>0</v>
      </c>
      <c r="AR1032" s="1">
        <v>0</v>
      </c>
      <c r="AS1032" s="1">
        <v>0</v>
      </c>
      <c r="AT1032" s="1">
        <v>0</v>
      </c>
      <c r="AU1032" s="1">
        <v>0</v>
      </c>
      <c r="AV1032" s="1">
        <v>0</v>
      </c>
      <c r="AW1032" s="1">
        <v>0</v>
      </c>
      <c r="AX1032" s="1">
        <v>0</v>
      </c>
      <c r="AY1032" s="1">
        <v>0</v>
      </c>
      <c r="AZ1032" s="1">
        <v>0</v>
      </c>
      <c r="BA1032" s="1">
        <v>0</v>
      </c>
      <c r="BB1032" s="1">
        <v>0</v>
      </c>
      <c r="BC1032" s="1">
        <v>0</v>
      </c>
      <c r="BD1032" s="1">
        <v>0</v>
      </c>
      <c r="BE1032" s="1">
        <v>0</v>
      </c>
      <c r="BF1032" s="1">
        <v>0</v>
      </c>
      <c r="BG1032" s="1">
        <v>0</v>
      </c>
      <c r="BH1032" s="1" t="b">
        <v>0</v>
      </c>
      <c r="BI1032" s="1" t="b">
        <v>0</v>
      </c>
      <c r="BJ1032" s="1">
        <v>15</v>
      </c>
      <c r="BK1032" s="1" t="s">
        <v>117</v>
      </c>
      <c r="BL1032" s="1">
        <v>363</v>
      </c>
      <c r="BM1032" s="1">
        <v>363</v>
      </c>
      <c r="BN1032" s="1">
        <v>0</v>
      </c>
      <c r="BO1032" s="1" t="b">
        <v>0</v>
      </c>
    </row>
    <row r="1033" spans="1:67" ht="15.75" customHeight="1">
      <c r="A1033" s="1">
        <v>1031</v>
      </c>
      <c r="B1033" s="1">
        <v>659</v>
      </c>
      <c r="C1033" s="1">
        <v>229027</v>
      </c>
      <c r="D1033" s="1" t="s">
        <v>2704</v>
      </c>
      <c r="E1033" s="1" t="s">
        <v>2705</v>
      </c>
      <c r="F1033" s="1" t="s">
        <v>2706</v>
      </c>
      <c r="G1033" s="1" t="s">
        <v>2605</v>
      </c>
      <c r="H1033" s="1" t="s">
        <v>2707</v>
      </c>
      <c r="I1033" s="1" t="s">
        <v>70</v>
      </c>
      <c r="J1033" s="1" t="s">
        <v>130</v>
      </c>
      <c r="K1033" s="8" t="s">
        <v>2708</v>
      </c>
      <c r="L1033" s="1">
        <v>-98.621386000000001</v>
      </c>
      <c r="M1033" s="1">
        <v>29.582418000000001</v>
      </c>
      <c r="N1033" s="1">
        <v>-98.621386000000001</v>
      </c>
      <c r="O1033" s="1">
        <v>29.582418000000001</v>
      </c>
      <c r="P1033" s="1">
        <v>7969</v>
      </c>
      <c r="Q1033" s="1">
        <v>23285</v>
      </c>
      <c r="R1033" s="1">
        <v>34484</v>
      </c>
      <c r="S1033" s="1">
        <v>23693</v>
      </c>
      <c r="T1033" s="1">
        <v>34892</v>
      </c>
      <c r="U1033" s="1">
        <v>12995</v>
      </c>
      <c r="V1033" s="1">
        <v>24194</v>
      </c>
      <c r="W1033" s="1">
        <v>2</v>
      </c>
      <c r="X1033" s="1">
        <v>2</v>
      </c>
      <c r="Y1033" s="1">
        <v>6</v>
      </c>
      <c r="Z1033" s="1">
        <v>1</v>
      </c>
      <c r="AA1033" s="1">
        <v>1</v>
      </c>
      <c r="AB1033" s="1">
        <v>76</v>
      </c>
      <c r="AC1033" s="1">
        <v>24724</v>
      </c>
      <c r="AD1033" s="1" t="s">
        <v>73</v>
      </c>
      <c r="AE1033" s="1" t="b">
        <v>0</v>
      </c>
      <c r="AF1033" s="1" t="s">
        <v>2709</v>
      </c>
      <c r="AG1033" s="1" t="s">
        <v>89</v>
      </c>
      <c r="AH1033" s="1" t="s">
        <v>90</v>
      </c>
      <c r="AI1033" s="1" t="s">
        <v>532</v>
      </c>
      <c r="AJ1033" s="1" t="s">
        <v>89</v>
      </c>
      <c r="AK1033" s="1" t="s">
        <v>83</v>
      </c>
      <c r="AL1033" s="1" t="s">
        <v>110</v>
      </c>
      <c r="AM1033" s="1" t="s">
        <v>100</v>
      </c>
      <c r="AN1033" s="1" t="b">
        <v>0</v>
      </c>
      <c r="AO1033" s="10" t="s">
        <v>2710</v>
      </c>
      <c r="AP1033" s="1">
        <v>0</v>
      </c>
      <c r="AQ1033" s="1">
        <v>0</v>
      </c>
      <c r="AR1033" s="1">
        <v>0</v>
      </c>
      <c r="AS1033" s="1">
        <v>0</v>
      </c>
      <c r="AT1033" s="1">
        <v>0</v>
      </c>
      <c r="AU1033" s="1">
        <v>0</v>
      </c>
      <c r="AV1033" s="1">
        <v>0</v>
      </c>
      <c r="AW1033" s="1">
        <v>0</v>
      </c>
      <c r="AX1033" s="1">
        <v>0</v>
      </c>
      <c r="AY1033" s="1">
        <v>0</v>
      </c>
      <c r="AZ1033" s="1">
        <v>0</v>
      </c>
      <c r="BA1033" s="1">
        <v>0</v>
      </c>
      <c r="BB1033" s="1">
        <v>0</v>
      </c>
      <c r="BC1033" s="1">
        <v>0</v>
      </c>
      <c r="BD1033" s="1">
        <v>0</v>
      </c>
      <c r="BE1033" s="1">
        <v>0</v>
      </c>
      <c r="BF1033" s="1">
        <v>0</v>
      </c>
      <c r="BG1033" s="1">
        <v>0</v>
      </c>
      <c r="BH1033" s="1" t="b">
        <v>0</v>
      </c>
      <c r="BI1033" s="1" t="b">
        <v>0</v>
      </c>
      <c r="BJ1033" s="1">
        <v>9</v>
      </c>
      <c r="BK1033" s="1" t="s">
        <v>89</v>
      </c>
      <c r="BL1033" s="1">
        <v>363</v>
      </c>
      <c r="BM1033" s="1">
        <v>363</v>
      </c>
      <c r="BN1033" s="1">
        <v>0</v>
      </c>
      <c r="BO1033" s="1" t="b">
        <v>0</v>
      </c>
    </row>
    <row r="1034" spans="1:67" ht="15.75" customHeight="1">
      <c r="A1034" s="1">
        <v>1032</v>
      </c>
      <c r="B1034" s="1">
        <v>660</v>
      </c>
      <c r="C1034" s="1">
        <v>229027</v>
      </c>
      <c r="D1034" s="1" t="s">
        <v>2704</v>
      </c>
      <c r="E1034" s="1" t="s">
        <v>2705</v>
      </c>
      <c r="F1034" s="1" t="s">
        <v>2706</v>
      </c>
      <c r="G1034" s="1" t="s">
        <v>2605</v>
      </c>
      <c r="H1034" s="1" t="s">
        <v>2707</v>
      </c>
      <c r="I1034" s="1" t="s">
        <v>70</v>
      </c>
      <c r="J1034" s="1" t="s">
        <v>130</v>
      </c>
      <c r="K1034" s="8" t="s">
        <v>2708</v>
      </c>
      <c r="L1034" s="1">
        <v>-98.621386000000001</v>
      </c>
      <c r="M1034" s="1">
        <v>29.582418000000001</v>
      </c>
      <c r="N1034" s="1">
        <v>-98.621386000000001</v>
      </c>
      <c r="O1034" s="1">
        <v>29.582418000000001</v>
      </c>
      <c r="P1034" s="1">
        <v>7969</v>
      </c>
      <c r="Q1034" s="1">
        <v>23285</v>
      </c>
      <c r="R1034" s="1">
        <v>34484</v>
      </c>
      <c r="S1034" s="1">
        <v>23693</v>
      </c>
      <c r="T1034" s="1">
        <v>34892</v>
      </c>
      <c r="U1034" s="1">
        <v>12995</v>
      </c>
      <c r="V1034" s="1">
        <v>24194</v>
      </c>
      <c r="W1034" s="1">
        <v>2</v>
      </c>
      <c r="X1034" s="1">
        <v>2</v>
      </c>
      <c r="Y1034" s="1">
        <v>6</v>
      </c>
      <c r="Z1034" s="1">
        <v>1</v>
      </c>
      <c r="AA1034" s="1">
        <v>1</v>
      </c>
      <c r="AB1034" s="1">
        <v>76</v>
      </c>
      <c r="AC1034" s="1">
        <v>24724</v>
      </c>
      <c r="AD1034" s="1" t="s">
        <v>73</v>
      </c>
      <c r="AE1034" s="1" t="b">
        <v>0</v>
      </c>
      <c r="AF1034" s="1" t="s">
        <v>2709</v>
      </c>
      <c r="AG1034" s="1" t="s">
        <v>89</v>
      </c>
      <c r="AH1034" s="1" t="s">
        <v>90</v>
      </c>
      <c r="AI1034" s="1" t="s">
        <v>162</v>
      </c>
      <c r="AJ1034" s="1" t="s">
        <v>109</v>
      </c>
      <c r="AK1034" s="1" t="s">
        <v>83</v>
      </c>
      <c r="AL1034" s="1" t="s">
        <v>36</v>
      </c>
      <c r="AM1034" s="1" t="s">
        <v>144</v>
      </c>
      <c r="AN1034" s="1" t="b">
        <v>0</v>
      </c>
      <c r="AO1034" s="10" t="s">
        <v>2711</v>
      </c>
      <c r="AP1034" s="1">
        <v>0</v>
      </c>
      <c r="AQ1034" s="1">
        <v>0</v>
      </c>
      <c r="AR1034" s="1">
        <v>0</v>
      </c>
      <c r="AS1034" s="1">
        <v>0</v>
      </c>
      <c r="AT1034" s="1">
        <v>0</v>
      </c>
      <c r="AU1034" s="1">
        <v>0</v>
      </c>
      <c r="AV1034" s="1">
        <v>0</v>
      </c>
      <c r="AW1034" s="1">
        <v>0</v>
      </c>
      <c r="AX1034" s="1">
        <v>0</v>
      </c>
      <c r="AY1034" s="1">
        <v>0</v>
      </c>
      <c r="AZ1034" s="1">
        <v>0</v>
      </c>
      <c r="BA1034" s="1">
        <v>0</v>
      </c>
      <c r="BB1034" s="1">
        <v>0</v>
      </c>
      <c r="BC1034" s="1">
        <v>0</v>
      </c>
      <c r="BD1034" s="1">
        <v>0</v>
      </c>
      <c r="BE1034" s="1">
        <v>0</v>
      </c>
      <c r="BF1034" s="1">
        <v>0</v>
      </c>
      <c r="BG1034" s="1">
        <v>0</v>
      </c>
      <c r="BH1034" s="1" t="b">
        <v>1</v>
      </c>
      <c r="BI1034" s="1" t="b">
        <v>0</v>
      </c>
      <c r="BJ1034" s="1">
        <v>9</v>
      </c>
      <c r="BK1034" s="1" t="s">
        <v>109</v>
      </c>
      <c r="BL1034" s="1">
        <v>363</v>
      </c>
      <c r="BM1034" s="1">
        <v>363</v>
      </c>
      <c r="BN1034" s="1">
        <v>0</v>
      </c>
      <c r="BO1034" s="1" t="b">
        <v>0</v>
      </c>
    </row>
    <row r="1035" spans="1:67" ht="15.75" customHeight="1">
      <c r="A1035" s="1">
        <v>1033</v>
      </c>
      <c r="B1035" s="1">
        <v>661</v>
      </c>
      <c r="C1035" s="1">
        <v>229027</v>
      </c>
      <c r="D1035" s="1" t="s">
        <v>2704</v>
      </c>
      <c r="E1035" s="1" t="s">
        <v>2705</v>
      </c>
      <c r="F1035" s="1" t="s">
        <v>2706</v>
      </c>
      <c r="G1035" s="1" t="s">
        <v>2605</v>
      </c>
      <c r="H1035" s="1" t="s">
        <v>2707</v>
      </c>
      <c r="I1035" s="1" t="s">
        <v>70</v>
      </c>
      <c r="J1035" s="1" t="s">
        <v>130</v>
      </c>
      <c r="K1035" s="8" t="s">
        <v>2708</v>
      </c>
      <c r="L1035" s="1">
        <v>-98.621386000000001</v>
      </c>
      <c r="M1035" s="1">
        <v>29.582418000000001</v>
      </c>
      <c r="N1035" s="1">
        <v>-98.621386000000001</v>
      </c>
      <c r="O1035" s="1">
        <v>29.582418000000001</v>
      </c>
      <c r="P1035" s="1">
        <v>7969</v>
      </c>
      <c r="Q1035" s="1">
        <v>23285</v>
      </c>
      <c r="R1035" s="1">
        <v>34484</v>
      </c>
      <c r="S1035" s="1">
        <v>23693</v>
      </c>
      <c r="T1035" s="1">
        <v>34892</v>
      </c>
      <c r="U1035" s="1">
        <v>12995</v>
      </c>
      <c r="V1035" s="1">
        <v>24194</v>
      </c>
      <c r="W1035" s="1">
        <v>2</v>
      </c>
      <c r="X1035" s="1">
        <v>2</v>
      </c>
      <c r="Y1035" s="1">
        <v>6</v>
      </c>
      <c r="Z1035" s="1">
        <v>1</v>
      </c>
      <c r="AA1035" s="1">
        <v>1</v>
      </c>
      <c r="AB1035" s="1">
        <v>76</v>
      </c>
      <c r="AC1035" s="1">
        <v>24724</v>
      </c>
      <c r="AD1035" s="1" t="s">
        <v>73</v>
      </c>
      <c r="AE1035" s="1" t="b">
        <v>0</v>
      </c>
      <c r="AF1035" s="1" t="s">
        <v>2709</v>
      </c>
      <c r="AG1035" s="1" t="s">
        <v>89</v>
      </c>
      <c r="AH1035" s="1" t="s">
        <v>90</v>
      </c>
      <c r="AI1035" s="1" t="s">
        <v>172</v>
      </c>
      <c r="AJ1035" s="1" t="s">
        <v>89</v>
      </c>
      <c r="AK1035" s="1" t="s">
        <v>79</v>
      </c>
      <c r="AL1035" s="1" t="s">
        <v>36</v>
      </c>
      <c r="AM1035" s="1" t="s">
        <v>92</v>
      </c>
      <c r="AN1035" s="1" t="b">
        <v>0</v>
      </c>
      <c r="AO1035" s="10" t="s">
        <v>2712</v>
      </c>
      <c r="AP1035" s="1">
        <v>0</v>
      </c>
      <c r="AQ1035" s="1">
        <v>0</v>
      </c>
      <c r="AR1035" s="1">
        <v>0</v>
      </c>
      <c r="AS1035" s="1">
        <v>0</v>
      </c>
      <c r="AT1035" s="1">
        <v>0</v>
      </c>
      <c r="AU1035" s="1">
        <v>0</v>
      </c>
      <c r="AV1035" s="1">
        <v>0</v>
      </c>
      <c r="AW1035" s="1">
        <v>0</v>
      </c>
      <c r="AX1035" s="1">
        <v>0</v>
      </c>
      <c r="AY1035" s="1">
        <v>0</v>
      </c>
      <c r="AZ1035" s="1">
        <v>0</v>
      </c>
      <c r="BA1035" s="1">
        <v>0</v>
      </c>
      <c r="BB1035" s="1">
        <v>0</v>
      </c>
      <c r="BC1035" s="1">
        <v>0</v>
      </c>
      <c r="BD1035" s="1">
        <v>0</v>
      </c>
      <c r="BE1035" s="1">
        <v>0</v>
      </c>
      <c r="BF1035" s="1">
        <v>0</v>
      </c>
      <c r="BG1035" s="1">
        <v>0</v>
      </c>
      <c r="BH1035" s="1" t="b">
        <v>1</v>
      </c>
      <c r="BI1035" s="1" t="b">
        <v>0</v>
      </c>
      <c r="BJ1035" s="1">
        <v>9</v>
      </c>
      <c r="BK1035" s="1" t="s">
        <v>89</v>
      </c>
      <c r="BL1035" s="1">
        <v>363</v>
      </c>
      <c r="BM1035" s="1">
        <v>363</v>
      </c>
      <c r="BN1035" s="1">
        <v>0</v>
      </c>
      <c r="BO1035" s="1" t="b">
        <v>0</v>
      </c>
    </row>
    <row r="1036" spans="1:67" ht="15.75" customHeight="1">
      <c r="A1036" s="1">
        <v>1034</v>
      </c>
      <c r="B1036" s="1">
        <v>662</v>
      </c>
      <c r="C1036" s="1">
        <v>229027</v>
      </c>
      <c r="D1036" s="1" t="s">
        <v>2704</v>
      </c>
      <c r="E1036" s="1" t="s">
        <v>2705</v>
      </c>
      <c r="F1036" s="1" t="s">
        <v>2706</v>
      </c>
      <c r="G1036" s="1" t="s">
        <v>2605</v>
      </c>
      <c r="H1036" s="1" t="s">
        <v>2707</v>
      </c>
      <c r="I1036" s="1" t="s">
        <v>70</v>
      </c>
      <c r="J1036" s="1" t="s">
        <v>130</v>
      </c>
      <c r="K1036" s="8" t="s">
        <v>2708</v>
      </c>
      <c r="L1036" s="1">
        <v>-98.621386000000001</v>
      </c>
      <c r="M1036" s="1">
        <v>29.582418000000001</v>
      </c>
      <c r="N1036" s="1">
        <v>-98.621386000000001</v>
      </c>
      <c r="O1036" s="1">
        <v>29.582418000000001</v>
      </c>
      <c r="P1036" s="1">
        <v>7969</v>
      </c>
      <c r="Q1036" s="1">
        <v>23285</v>
      </c>
      <c r="R1036" s="1">
        <v>34484</v>
      </c>
      <c r="S1036" s="1">
        <v>23693</v>
      </c>
      <c r="T1036" s="1">
        <v>34892</v>
      </c>
      <c r="U1036" s="1">
        <v>12995</v>
      </c>
      <c r="V1036" s="1">
        <v>24194</v>
      </c>
      <c r="W1036" s="1">
        <v>2</v>
      </c>
      <c r="X1036" s="1">
        <v>2</v>
      </c>
      <c r="Y1036" s="1">
        <v>6</v>
      </c>
      <c r="Z1036" s="1">
        <v>1</v>
      </c>
      <c r="AA1036" s="1">
        <v>1</v>
      </c>
      <c r="AB1036" s="1">
        <v>76</v>
      </c>
      <c r="AC1036" s="1">
        <v>24724</v>
      </c>
      <c r="AD1036" s="1" t="s">
        <v>73</v>
      </c>
      <c r="AE1036" s="1" t="b">
        <v>0</v>
      </c>
      <c r="AF1036" s="1" t="s">
        <v>2709</v>
      </c>
      <c r="AG1036" s="1" t="s">
        <v>89</v>
      </c>
      <c r="AH1036" s="1" t="s">
        <v>90</v>
      </c>
      <c r="AI1036" s="1" t="s">
        <v>236</v>
      </c>
      <c r="AJ1036" s="1" t="s">
        <v>89</v>
      </c>
      <c r="AK1036" s="1" t="s">
        <v>79</v>
      </c>
      <c r="AL1036" s="1" t="s">
        <v>206</v>
      </c>
      <c r="AM1036" s="1" t="s">
        <v>100</v>
      </c>
      <c r="AN1036" s="1" t="b">
        <v>0</v>
      </c>
      <c r="AO1036" s="10" t="s">
        <v>2713</v>
      </c>
      <c r="AP1036" s="1">
        <v>0</v>
      </c>
      <c r="AQ1036" s="1">
        <v>0</v>
      </c>
      <c r="AR1036" s="1">
        <v>0</v>
      </c>
      <c r="AS1036" s="1">
        <v>0</v>
      </c>
      <c r="AT1036" s="1">
        <v>0</v>
      </c>
      <c r="AU1036" s="1">
        <v>0</v>
      </c>
      <c r="AV1036" s="1">
        <v>0</v>
      </c>
      <c r="AW1036" s="1">
        <v>0</v>
      </c>
      <c r="AX1036" s="1">
        <v>0</v>
      </c>
      <c r="AY1036" s="1">
        <v>0</v>
      </c>
      <c r="AZ1036" s="1">
        <v>0</v>
      </c>
      <c r="BA1036" s="1">
        <v>0</v>
      </c>
      <c r="BB1036" s="1">
        <v>0</v>
      </c>
      <c r="BC1036" s="1">
        <v>0</v>
      </c>
      <c r="BD1036" s="1">
        <v>0</v>
      </c>
      <c r="BE1036" s="1">
        <v>0</v>
      </c>
      <c r="BF1036" s="1">
        <v>0</v>
      </c>
      <c r="BG1036" s="1">
        <v>0</v>
      </c>
      <c r="BH1036" s="1" t="b">
        <v>0</v>
      </c>
      <c r="BI1036" s="1" t="b">
        <v>0</v>
      </c>
      <c r="BJ1036" s="1">
        <v>9</v>
      </c>
      <c r="BK1036" s="1" t="s">
        <v>89</v>
      </c>
      <c r="BL1036" s="1">
        <v>363</v>
      </c>
      <c r="BM1036" s="1">
        <v>363</v>
      </c>
      <c r="BN1036" s="1">
        <v>0</v>
      </c>
      <c r="BO1036" s="1" t="b">
        <v>0</v>
      </c>
    </row>
    <row r="1037" spans="1:67" ht="15.75" customHeight="1">
      <c r="A1037" s="1">
        <v>1035</v>
      </c>
      <c r="B1037" s="1">
        <v>663</v>
      </c>
      <c r="C1037" s="1">
        <v>229027</v>
      </c>
      <c r="D1037" s="1" t="s">
        <v>2704</v>
      </c>
      <c r="E1037" s="1" t="s">
        <v>2705</v>
      </c>
      <c r="F1037" s="1" t="s">
        <v>2706</v>
      </c>
      <c r="G1037" s="1" t="s">
        <v>2605</v>
      </c>
      <c r="H1037" s="1" t="s">
        <v>2707</v>
      </c>
      <c r="I1037" s="1" t="s">
        <v>70</v>
      </c>
      <c r="J1037" s="1" t="s">
        <v>130</v>
      </c>
      <c r="K1037" s="8" t="s">
        <v>2708</v>
      </c>
      <c r="L1037" s="1">
        <v>-98.621386000000001</v>
      </c>
      <c r="M1037" s="1">
        <v>29.582418000000001</v>
      </c>
      <c r="N1037" s="1">
        <v>-98.621386000000001</v>
      </c>
      <c r="O1037" s="1">
        <v>29.582418000000001</v>
      </c>
      <c r="P1037" s="1">
        <v>7969</v>
      </c>
      <c r="Q1037" s="1">
        <v>23285</v>
      </c>
      <c r="R1037" s="1">
        <v>34484</v>
      </c>
      <c r="S1037" s="1">
        <v>23693</v>
      </c>
      <c r="T1037" s="1">
        <v>34892</v>
      </c>
      <c r="U1037" s="1">
        <v>12995</v>
      </c>
      <c r="V1037" s="1">
        <v>24194</v>
      </c>
      <c r="W1037" s="1">
        <v>2</v>
      </c>
      <c r="X1037" s="1">
        <v>2</v>
      </c>
      <c r="Y1037" s="1">
        <v>6</v>
      </c>
      <c r="Z1037" s="1">
        <v>1</v>
      </c>
      <c r="AA1037" s="1">
        <v>1</v>
      </c>
      <c r="AB1037" s="1">
        <v>76</v>
      </c>
      <c r="AC1037" s="1">
        <v>24724</v>
      </c>
      <c r="AD1037" s="1" t="s">
        <v>73</v>
      </c>
      <c r="AE1037" s="1" t="b">
        <v>0</v>
      </c>
      <c r="AF1037" s="1" t="s">
        <v>2709</v>
      </c>
      <c r="AG1037" s="1" t="s">
        <v>89</v>
      </c>
      <c r="AH1037" s="1" t="s">
        <v>90</v>
      </c>
      <c r="AI1037" s="1" t="s">
        <v>675</v>
      </c>
      <c r="AJ1037" s="1" t="s">
        <v>78</v>
      </c>
      <c r="AK1037" s="1" t="s">
        <v>79</v>
      </c>
      <c r="AL1037" s="1" t="s">
        <v>36</v>
      </c>
      <c r="AM1037" s="1" t="s">
        <v>100</v>
      </c>
      <c r="AN1037" s="1" t="b">
        <v>0</v>
      </c>
      <c r="AO1037" s="10" t="s">
        <v>2714</v>
      </c>
      <c r="AP1037" s="1">
        <v>0</v>
      </c>
      <c r="AQ1037" s="1">
        <v>0</v>
      </c>
      <c r="AR1037" s="1">
        <v>0</v>
      </c>
      <c r="AS1037" s="1">
        <v>0</v>
      </c>
      <c r="AT1037" s="1">
        <v>0</v>
      </c>
      <c r="AU1037" s="1">
        <v>0</v>
      </c>
      <c r="AV1037" s="1">
        <v>0</v>
      </c>
      <c r="AW1037" s="1">
        <v>0</v>
      </c>
      <c r="AX1037" s="1">
        <v>0</v>
      </c>
      <c r="AY1037" s="1">
        <v>0</v>
      </c>
      <c r="AZ1037" s="1">
        <v>0</v>
      </c>
      <c r="BA1037" s="1">
        <v>0</v>
      </c>
      <c r="BB1037" s="1">
        <v>0</v>
      </c>
      <c r="BC1037" s="1">
        <v>0</v>
      </c>
      <c r="BD1037" s="1">
        <v>0</v>
      </c>
      <c r="BE1037" s="1">
        <v>0</v>
      </c>
      <c r="BF1037" s="1">
        <v>0</v>
      </c>
      <c r="BG1037" s="1">
        <v>0</v>
      </c>
      <c r="BH1037" s="1" t="b">
        <v>0</v>
      </c>
      <c r="BI1037" s="1" t="b">
        <v>0</v>
      </c>
      <c r="BJ1037" s="1">
        <v>9</v>
      </c>
      <c r="BK1037" s="1" t="s">
        <v>78</v>
      </c>
      <c r="BL1037" s="1">
        <v>363</v>
      </c>
      <c r="BM1037" s="1">
        <v>363</v>
      </c>
      <c r="BN1037" s="1">
        <v>0</v>
      </c>
      <c r="BO1037" s="1" t="b">
        <v>0</v>
      </c>
    </row>
    <row r="1038" spans="1:67" ht="15.75" customHeight="1">
      <c r="A1038" s="1">
        <v>1036</v>
      </c>
      <c r="B1038" s="1">
        <v>664</v>
      </c>
      <c r="C1038" s="1">
        <v>229027</v>
      </c>
      <c r="D1038" s="1" t="s">
        <v>2704</v>
      </c>
      <c r="E1038" s="1" t="s">
        <v>2705</v>
      </c>
      <c r="F1038" s="1" t="s">
        <v>2706</v>
      </c>
      <c r="G1038" s="1" t="s">
        <v>2605</v>
      </c>
      <c r="H1038" s="1" t="s">
        <v>2707</v>
      </c>
      <c r="I1038" s="1" t="s">
        <v>70</v>
      </c>
      <c r="J1038" s="1" t="s">
        <v>130</v>
      </c>
      <c r="K1038" s="8" t="s">
        <v>2708</v>
      </c>
      <c r="L1038" s="1">
        <v>-98.621386000000001</v>
      </c>
      <c r="M1038" s="1">
        <v>29.582418000000001</v>
      </c>
      <c r="N1038" s="1">
        <v>-98.621386000000001</v>
      </c>
      <c r="O1038" s="1">
        <v>29.582418000000001</v>
      </c>
      <c r="P1038" s="1">
        <v>7969</v>
      </c>
      <c r="Q1038" s="1">
        <v>23285</v>
      </c>
      <c r="R1038" s="1">
        <v>34484</v>
      </c>
      <c r="S1038" s="1">
        <v>23693</v>
      </c>
      <c r="T1038" s="1">
        <v>34892</v>
      </c>
      <c r="U1038" s="1">
        <v>12995</v>
      </c>
      <c r="V1038" s="1">
        <v>24194</v>
      </c>
      <c r="W1038" s="1">
        <v>2</v>
      </c>
      <c r="X1038" s="1">
        <v>2</v>
      </c>
      <c r="Y1038" s="1">
        <v>6</v>
      </c>
      <c r="Z1038" s="1">
        <v>1</v>
      </c>
      <c r="AA1038" s="1">
        <v>1</v>
      </c>
      <c r="AB1038" s="1">
        <v>76</v>
      </c>
      <c r="AC1038" s="1">
        <v>24724</v>
      </c>
      <c r="AD1038" s="1" t="s">
        <v>73</v>
      </c>
      <c r="AE1038" s="1" t="b">
        <v>0</v>
      </c>
      <c r="AF1038" s="1" t="s">
        <v>2709</v>
      </c>
      <c r="AG1038" s="1" t="s">
        <v>89</v>
      </c>
      <c r="AH1038" s="1" t="s">
        <v>90</v>
      </c>
      <c r="AI1038" s="1" t="s">
        <v>2715</v>
      </c>
      <c r="AJ1038" s="1" t="s">
        <v>135</v>
      </c>
      <c r="AK1038" s="1" t="s">
        <v>179</v>
      </c>
      <c r="AL1038" s="1" t="s">
        <v>179</v>
      </c>
      <c r="AM1038" s="1" t="s">
        <v>100</v>
      </c>
      <c r="AN1038" s="1" t="b">
        <v>0</v>
      </c>
      <c r="AO1038" s="10" t="s">
        <v>2716</v>
      </c>
      <c r="AP1038" s="1">
        <v>0</v>
      </c>
      <c r="AQ1038" s="1">
        <v>0</v>
      </c>
      <c r="AR1038" s="1">
        <v>0</v>
      </c>
      <c r="AS1038" s="1">
        <v>0</v>
      </c>
      <c r="AT1038" s="1">
        <v>0</v>
      </c>
      <c r="AU1038" s="1">
        <v>0</v>
      </c>
      <c r="AV1038" s="1">
        <v>0</v>
      </c>
      <c r="AW1038" s="1">
        <v>0</v>
      </c>
      <c r="AX1038" s="1">
        <v>0</v>
      </c>
      <c r="AY1038" s="1">
        <v>0</v>
      </c>
      <c r="AZ1038" s="1">
        <v>0</v>
      </c>
      <c r="BA1038" s="1">
        <v>0</v>
      </c>
      <c r="BB1038" s="1">
        <v>0</v>
      </c>
      <c r="BC1038" s="1">
        <v>0</v>
      </c>
      <c r="BD1038" s="1">
        <v>0</v>
      </c>
      <c r="BE1038" s="1">
        <v>0</v>
      </c>
      <c r="BF1038" s="1">
        <v>0</v>
      </c>
      <c r="BG1038" s="1">
        <v>0</v>
      </c>
      <c r="BH1038" s="1" t="b">
        <v>0</v>
      </c>
      <c r="BI1038" s="1" t="b">
        <v>0</v>
      </c>
      <c r="BJ1038" s="1">
        <v>9</v>
      </c>
      <c r="BK1038" s="1" t="s">
        <v>117</v>
      </c>
      <c r="BL1038" s="1">
        <v>363</v>
      </c>
      <c r="BM1038" s="1">
        <v>363</v>
      </c>
      <c r="BN1038" s="1">
        <v>0</v>
      </c>
      <c r="BO1038" s="1" t="b">
        <v>0</v>
      </c>
    </row>
    <row r="1039" spans="1:67" ht="15.75" customHeight="1">
      <c r="A1039" s="1">
        <v>1037</v>
      </c>
      <c r="B1039" s="1">
        <v>665</v>
      </c>
      <c r="C1039" s="1">
        <v>229027</v>
      </c>
      <c r="D1039" s="1" t="s">
        <v>2704</v>
      </c>
      <c r="E1039" s="1" t="s">
        <v>2705</v>
      </c>
      <c r="F1039" s="1" t="s">
        <v>2706</v>
      </c>
      <c r="G1039" s="1" t="s">
        <v>2605</v>
      </c>
      <c r="H1039" s="1" t="s">
        <v>2707</v>
      </c>
      <c r="I1039" s="1" t="s">
        <v>70</v>
      </c>
      <c r="J1039" s="1" t="s">
        <v>130</v>
      </c>
      <c r="K1039" s="8" t="s">
        <v>2708</v>
      </c>
      <c r="L1039" s="1">
        <v>-98.621386000000001</v>
      </c>
      <c r="M1039" s="1">
        <v>29.582418000000001</v>
      </c>
      <c r="N1039" s="1">
        <v>-98.621386000000001</v>
      </c>
      <c r="O1039" s="1">
        <v>29.582418000000001</v>
      </c>
      <c r="P1039" s="1">
        <v>7969</v>
      </c>
      <c r="Q1039" s="1">
        <v>23285</v>
      </c>
      <c r="R1039" s="1">
        <v>34484</v>
      </c>
      <c r="S1039" s="1">
        <v>23693</v>
      </c>
      <c r="T1039" s="1">
        <v>34892</v>
      </c>
      <c r="U1039" s="1">
        <v>12995</v>
      </c>
      <c r="V1039" s="1">
        <v>24194</v>
      </c>
      <c r="W1039" s="1">
        <v>2</v>
      </c>
      <c r="X1039" s="1">
        <v>2</v>
      </c>
      <c r="Y1039" s="1">
        <v>6</v>
      </c>
      <c r="Z1039" s="1">
        <v>1</v>
      </c>
      <c r="AA1039" s="1">
        <v>1</v>
      </c>
      <c r="AB1039" s="1">
        <v>76</v>
      </c>
      <c r="AC1039" s="1">
        <v>24724</v>
      </c>
      <c r="AD1039" s="1" t="s">
        <v>73</v>
      </c>
      <c r="AE1039" s="1" t="b">
        <v>0</v>
      </c>
      <c r="AF1039" s="1" t="s">
        <v>2709</v>
      </c>
      <c r="AG1039" s="1" t="s">
        <v>2717</v>
      </c>
      <c r="AH1039" s="1" t="s">
        <v>90</v>
      </c>
      <c r="AI1039" s="1" t="s">
        <v>2718</v>
      </c>
      <c r="AJ1039" s="1" t="s">
        <v>135</v>
      </c>
      <c r="AK1039" s="1" t="s">
        <v>179</v>
      </c>
      <c r="AL1039" s="1" t="s">
        <v>179</v>
      </c>
      <c r="AM1039" s="1" t="s">
        <v>100</v>
      </c>
      <c r="AN1039" s="1" t="b">
        <v>0</v>
      </c>
      <c r="AO1039" s="10" t="s">
        <v>2719</v>
      </c>
      <c r="AP1039" s="1">
        <v>0</v>
      </c>
      <c r="AQ1039" s="1">
        <v>0</v>
      </c>
      <c r="AR1039" s="1">
        <v>0</v>
      </c>
      <c r="AS1039" s="1">
        <v>0</v>
      </c>
      <c r="AT1039" s="1">
        <v>0</v>
      </c>
      <c r="AU1039" s="1">
        <v>0</v>
      </c>
      <c r="AV1039" s="1">
        <v>0</v>
      </c>
      <c r="AW1039" s="1">
        <v>0</v>
      </c>
      <c r="AX1039" s="1">
        <v>0</v>
      </c>
      <c r="AY1039" s="1">
        <v>0</v>
      </c>
      <c r="AZ1039" s="1">
        <v>0</v>
      </c>
      <c r="BA1039" s="1">
        <v>0</v>
      </c>
      <c r="BB1039" s="1">
        <v>0</v>
      </c>
      <c r="BC1039" s="1">
        <v>0</v>
      </c>
      <c r="BD1039" s="1">
        <v>0</v>
      </c>
      <c r="BE1039" s="1">
        <v>0</v>
      </c>
      <c r="BF1039" s="1">
        <v>0</v>
      </c>
      <c r="BG1039" s="1">
        <v>0</v>
      </c>
      <c r="BH1039" s="1" t="b">
        <v>0</v>
      </c>
      <c r="BI1039" s="1" t="b">
        <v>0</v>
      </c>
      <c r="BJ1039" s="1">
        <v>9</v>
      </c>
      <c r="BK1039" s="1" t="s">
        <v>117</v>
      </c>
      <c r="BL1039" s="1">
        <v>363</v>
      </c>
      <c r="BM1039" s="1">
        <v>363</v>
      </c>
      <c r="BN1039" s="1">
        <v>0</v>
      </c>
      <c r="BO1039" s="1" t="b">
        <v>0</v>
      </c>
    </row>
    <row r="1040" spans="1:67" ht="15.75" customHeight="1">
      <c r="A1040" s="1">
        <v>1038</v>
      </c>
      <c r="B1040" s="1">
        <v>666</v>
      </c>
      <c r="C1040" s="1">
        <v>229027</v>
      </c>
      <c r="D1040" s="1" t="s">
        <v>2704</v>
      </c>
      <c r="E1040" s="1" t="s">
        <v>2705</v>
      </c>
      <c r="F1040" s="1" t="s">
        <v>2706</v>
      </c>
      <c r="G1040" s="1" t="s">
        <v>2605</v>
      </c>
      <c r="H1040" s="1" t="s">
        <v>2707</v>
      </c>
      <c r="I1040" s="1" t="s">
        <v>70</v>
      </c>
      <c r="J1040" s="1" t="s">
        <v>130</v>
      </c>
      <c r="K1040" s="8" t="s">
        <v>2708</v>
      </c>
      <c r="L1040" s="1">
        <v>-98.621386000000001</v>
      </c>
      <c r="M1040" s="1">
        <v>29.582418000000001</v>
      </c>
      <c r="N1040" s="1">
        <v>-98.621386000000001</v>
      </c>
      <c r="O1040" s="1">
        <v>29.582418000000001</v>
      </c>
      <c r="P1040" s="1">
        <v>7969</v>
      </c>
      <c r="Q1040" s="1">
        <v>23285</v>
      </c>
      <c r="R1040" s="1">
        <v>34484</v>
      </c>
      <c r="S1040" s="1">
        <v>23693</v>
      </c>
      <c r="T1040" s="1">
        <v>34892</v>
      </c>
      <c r="U1040" s="1">
        <v>12995</v>
      </c>
      <c r="V1040" s="1">
        <v>24194</v>
      </c>
      <c r="W1040" s="1">
        <v>2</v>
      </c>
      <c r="X1040" s="1">
        <v>2</v>
      </c>
      <c r="Y1040" s="1">
        <v>6</v>
      </c>
      <c r="Z1040" s="1">
        <v>1</v>
      </c>
      <c r="AA1040" s="1">
        <v>1</v>
      </c>
      <c r="AB1040" s="1">
        <v>76</v>
      </c>
      <c r="AC1040" s="1">
        <v>24724</v>
      </c>
      <c r="AD1040" s="1" t="s">
        <v>73</v>
      </c>
      <c r="AE1040" s="1" t="b">
        <v>0</v>
      </c>
      <c r="AF1040" s="1" t="s">
        <v>2709</v>
      </c>
      <c r="AG1040" s="1" t="s">
        <v>2176</v>
      </c>
      <c r="AH1040" s="1" t="s">
        <v>90</v>
      </c>
      <c r="AI1040" s="1" t="s">
        <v>1655</v>
      </c>
      <c r="AJ1040" s="1" t="s">
        <v>78</v>
      </c>
      <c r="AK1040" s="1" t="s">
        <v>79</v>
      </c>
      <c r="AL1040" s="1" t="s">
        <v>36</v>
      </c>
      <c r="AM1040" s="1" t="s">
        <v>100</v>
      </c>
      <c r="AN1040" s="1" t="b">
        <v>0</v>
      </c>
      <c r="AO1040" s="10" t="s">
        <v>2714</v>
      </c>
      <c r="AP1040" s="1">
        <v>0</v>
      </c>
      <c r="AQ1040" s="1">
        <v>0</v>
      </c>
      <c r="AR1040" s="1">
        <v>0</v>
      </c>
      <c r="AS1040" s="1">
        <v>0</v>
      </c>
      <c r="AT1040" s="1">
        <v>0</v>
      </c>
      <c r="AU1040" s="1">
        <v>0</v>
      </c>
      <c r="AV1040" s="1">
        <v>0</v>
      </c>
      <c r="AW1040" s="1">
        <v>0</v>
      </c>
      <c r="AX1040" s="1">
        <v>0</v>
      </c>
      <c r="AY1040" s="1">
        <v>0</v>
      </c>
      <c r="AZ1040" s="1">
        <v>0</v>
      </c>
      <c r="BA1040" s="1">
        <v>0</v>
      </c>
      <c r="BB1040" s="1">
        <v>0</v>
      </c>
      <c r="BC1040" s="1">
        <v>0</v>
      </c>
      <c r="BD1040" s="1">
        <v>0</v>
      </c>
      <c r="BE1040" s="1">
        <v>0</v>
      </c>
      <c r="BF1040" s="1">
        <v>0</v>
      </c>
      <c r="BG1040" s="1">
        <v>0</v>
      </c>
      <c r="BH1040" s="1" t="b">
        <v>0</v>
      </c>
      <c r="BI1040" s="1" t="b">
        <v>0</v>
      </c>
      <c r="BJ1040" s="1">
        <v>9</v>
      </c>
      <c r="BK1040" s="1" t="s">
        <v>78</v>
      </c>
      <c r="BL1040" s="1">
        <v>363</v>
      </c>
      <c r="BM1040" s="1">
        <v>363</v>
      </c>
      <c r="BN1040" s="1">
        <v>0</v>
      </c>
      <c r="BO1040" s="1" t="b">
        <v>0</v>
      </c>
    </row>
    <row r="1041" spans="1:67" ht="15.75" customHeight="1">
      <c r="A1041" s="1">
        <v>1039</v>
      </c>
      <c r="B1041" s="1">
        <v>667</v>
      </c>
      <c r="C1041" s="1">
        <v>229027</v>
      </c>
      <c r="D1041" s="1" t="s">
        <v>2704</v>
      </c>
      <c r="E1041" s="1" t="s">
        <v>2705</v>
      </c>
      <c r="F1041" s="1" t="s">
        <v>2706</v>
      </c>
      <c r="G1041" s="1" t="s">
        <v>2605</v>
      </c>
      <c r="H1041" s="1" t="s">
        <v>2707</v>
      </c>
      <c r="I1041" s="1" t="s">
        <v>70</v>
      </c>
      <c r="J1041" s="1" t="s">
        <v>130</v>
      </c>
      <c r="K1041" s="8" t="s">
        <v>2708</v>
      </c>
      <c r="L1041" s="1">
        <v>-98.621386000000001</v>
      </c>
      <c r="M1041" s="1">
        <v>29.582418000000001</v>
      </c>
      <c r="N1041" s="1">
        <v>-98.621386000000001</v>
      </c>
      <c r="O1041" s="1">
        <v>29.582418000000001</v>
      </c>
      <c r="P1041" s="1">
        <v>7969</v>
      </c>
      <c r="Q1041" s="1">
        <v>23285</v>
      </c>
      <c r="R1041" s="1">
        <v>34484</v>
      </c>
      <c r="S1041" s="1">
        <v>23693</v>
      </c>
      <c r="T1041" s="1">
        <v>34892</v>
      </c>
      <c r="U1041" s="1">
        <v>12995</v>
      </c>
      <c r="V1041" s="1">
        <v>24194</v>
      </c>
      <c r="W1041" s="1">
        <v>2</v>
      </c>
      <c r="X1041" s="1">
        <v>2</v>
      </c>
      <c r="Y1041" s="1">
        <v>6</v>
      </c>
      <c r="Z1041" s="1">
        <v>1</v>
      </c>
      <c r="AA1041" s="1">
        <v>1</v>
      </c>
      <c r="AB1041" s="1">
        <v>76</v>
      </c>
      <c r="AC1041" s="1">
        <v>24724</v>
      </c>
      <c r="AD1041" s="1" t="s">
        <v>73</v>
      </c>
      <c r="AE1041" s="1" t="b">
        <v>0</v>
      </c>
      <c r="AF1041" s="1" t="s">
        <v>2709</v>
      </c>
      <c r="AG1041" s="1" t="s">
        <v>2717</v>
      </c>
      <c r="AH1041" s="1" t="s">
        <v>90</v>
      </c>
      <c r="AI1041" s="1" t="s">
        <v>2720</v>
      </c>
      <c r="AJ1041" s="1" t="s">
        <v>135</v>
      </c>
      <c r="AK1041" s="1" t="s">
        <v>83</v>
      </c>
      <c r="AL1041" s="1" t="s">
        <v>36</v>
      </c>
      <c r="AM1041" s="1" t="s">
        <v>100</v>
      </c>
      <c r="AN1041" s="1" t="b">
        <v>0</v>
      </c>
      <c r="AO1041" s="10" t="s">
        <v>2721</v>
      </c>
      <c r="AP1041" s="1">
        <v>0</v>
      </c>
      <c r="AQ1041" s="1">
        <v>0</v>
      </c>
      <c r="AR1041" s="1">
        <v>0</v>
      </c>
      <c r="AS1041" s="1">
        <v>0</v>
      </c>
      <c r="AT1041" s="1">
        <v>0</v>
      </c>
      <c r="AU1041" s="1">
        <v>0</v>
      </c>
      <c r="AV1041" s="1">
        <v>0</v>
      </c>
      <c r="AW1041" s="1">
        <v>0</v>
      </c>
      <c r="AX1041" s="1">
        <v>0</v>
      </c>
      <c r="AY1041" s="1">
        <v>0</v>
      </c>
      <c r="AZ1041" s="1">
        <v>0</v>
      </c>
      <c r="BA1041" s="1">
        <v>0</v>
      </c>
      <c r="BB1041" s="1">
        <v>0</v>
      </c>
      <c r="BC1041" s="1">
        <v>0</v>
      </c>
      <c r="BD1041" s="1">
        <v>0</v>
      </c>
      <c r="BE1041" s="1">
        <v>0</v>
      </c>
      <c r="BF1041" s="1">
        <v>0</v>
      </c>
      <c r="BG1041" s="1">
        <v>0</v>
      </c>
      <c r="BH1041" s="1" t="b">
        <v>0</v>
      </c>
      <c r="BI1041" s="1" t="b">
        <v>0</v>
      </c>
      <c r="BJ1041" s="1">
        <v>9</v>
      </c>
      <c r="BK1041" s="1" t="s">
        <v>117</v>
      </c>
      <c r="BL1041" s="1">
        <v>363</v>
      </c>
      <c r="BM1041" s="1">
        <v>363</v>
      </c>
      <c r="BN1041" s="1">
        <v>0</v>
      </c>
      <c r="BO1041" s="1" t="b">
        <v>0</v>
      </c>
    </row>
    <row r="1042" spans="1:67" ht="15.75" customHeight="1">
      <c r="A1042" s="1">
        <v>1040</v>
      </c>
      <c r="B1042" s="1">
        <v>800</v>
      </c>
      <c r="C1042" s="1">
        <v>225511</v>
      </c>
      <c r="D1042" s="1" t="s">
        <v>2722</v>
      </c>
      <c r="E1042" s="1" t="s">
        <v>2723</v>
      </c>
      <c r="F1042" s="1" t="s">
        <v>2624</v>
      </c>
      <c r="G1042" s="1" t="s">
        <v>2605</v>
      </c>
      <c r="H1042" s="1" t="s">
        <v>2724</v>
      </c>
      <c r="I1042" s="1" t="s">
        <v>70</v>
      </c>
      <c r="J1042" s="1" t="s">
        <v>130</v>
      </c>
      <c r="K1042" s="8" t="s">
        <v>2725</v>
      </c>
      <c r="L1042" s="1">
        <v>-95.343536999999998</v>
      </c>
      <c r="M1042" s="1">
        <v>29.720392999999898</v>
      </c>
      <c r="N1042" s="1">
        <v>-95.402034999999998</v>
      </c>
      <c r="O1042" s="1">
        <v>29.717896999999901</v>
      </c>
      <c r="P1042" s="1">
        <v>9706</v>
      </c>
      <c r="Q1042" s="1">
        <v>24946</v>
      </c>
      <c r="R1042" s="1">
        <v>37306</v>
      </c>
      <c r="S1042" s="1">
        <v>27581</v>
      </c>
      <c r="T1042" s="1">
        <v>39941</v>
      </c>
      <c r="U1042" s="1">
        <v>16514</v>
      </c>
      <c r="V1042" s="1">
        <v>28874</v>
      </c>
      <c r="W1042" s="1">
        <v>2</v>
      </c>
      <c r="X1042" s="1">
        <v>2</v>
      </c>
      <c r="Y1042" s="1">
        <v>6</v>
      </c>
      <c r="Z1042" s="1">
        <v>1</v>
      </c>
      <c r="AA1042" s="1">
        <v>1</v>
      </c>
      <c r="AB1042" s="1">
        <v>59</v>
      </c>
      <c r="AC1042" s="1">
        <v>35995</v>
      </c>
      <c r="AD1042" s="1" t="s">
        <v>73</v>
      </c>
      <c r="AE1042" s="1" t="b">
        <v>0</v>
      </c>
      <c r="AF1042" s="1" t="s">
        <v>2726</v>
      </c>
      <c r="AG1042" s="9" t="s">
        <v>244</v>
      </c>
      <c r="AH1042" s="1" t="s">
        <v>90</v>
      </c>
      <c r="AI1042" s="1" t="s">
        <v>91</v>
      </c>
      <c r="AJ1042" s="1" t="s">
        <v>89</v>
      </c>
      <c r="AK1042" s="1" t="s">
        <v>83</v>
      </c>
      <c r="AL1042" s="1" t="s">
        <v>36</v>
      </c>
      <c r="AM1042" s="1" t="s">
        <v>92</v>
      </c>
      <c r="AN1042" s="1" t="b">
        <v>0</v>
      </c>
      <c r="AO1042" s="10" t="s">
        <v>2727</v>
      </c>
      <c r="AP1042" s="1">
        <v>0</v>
      </c>
      <c r="AQ1042" s="1">
        <v>0</v>
      </c>
      <c r="AR1042" s="1">
        <v>0</v>
      </c>
      <c r="AS1042" s="1">
        <v>0</v>
      </c>
      <c r="AT1042" s="1">
        <v>0</v>
      </c>
      <c r="AU1042" s="1">
        <v>0</v>
      </c>
      <c r="AV1042" s="1">
        <v>0</v>
      </c>
      <c r="AW1042" s="1">
        <v>0</v>
      </c>
      <c r="AX1042" s="1">
        <v>0</v>
      </c>
      <c r="AY1042" s="1">
        <v>0</v>
      </c>
      <c r="AZ1042" s="1">
        <v>0</v>
      </c>
      <c r="BA1042" s="1">
        <v>0</v>
      </c>
      <c r="BB1042" s="1">
        <v>0</v>
      </c>
      <c r="BC1042" s="1">
        <v>0</v>
      </c>
      <c r="BD1042" s="1">
        <v>0</v>
      </c>
      <c r="BE1042" s="1">
        <v>0</v>
      </c>
      <c r="BF1042" s="1">
        <v>0</v>
      </c>
      <c r="BG1042" s="1">
        <v>0</v>
      </c>
      <c r="BH1042" s="1" t="b">
        <v>1</v>
      </c>
      <c r="BI1042" s="1" t="b">
        <v>0</v>
      </c>
      <c r="BJ1042" s="1">
        <v>8</v>
      </c>
      <c r="BK1042" s="1" t="s">
        <v>89</v>
      </c>
      <c r="BL1042" s="1">
        <v>363</v>
      </c>
      <c r="BM1042" s="1">
        <v>363</v>
      </c>
      <c r="BN1042" s="1">
        <v>0</v>
      </c>
      <c r="BO1042" s="1" t="b">
        <v>0</v>
      </c>
    </row>
    <row r="1043" spans="1:67" ht="15.75" customHeight="1">
      <c r="A1043" s="1">
        <v>1041</v>
      </c>
      <c r="B1043" s="1">
        <v>801</v>
      </c>
      <c r="C1043" s="1">
        <v>225511</v>
      </c>
      <c r="D1043" s="1" t="s">
        <v>2722</v>
      </c>
      <c r="E1043" s="1" t="s">
        <v>2723</v>
      </c>
      <c r="F1043" s="1" t="s">
        <v>2624</v>
      </c>
      <c r="G1043" s="1" t="s">
        <v>2605</v>
      </c>
      <c r="H1043" s="1" t="s">
        <v>2724</v>
      </c>
      <c r="I1043" s="1" t="s">
        <v>70</v>
      </c>
      <c r="J1043" s="1" t="s">
        <v>130</v>
      </c>
      <c r="K1043" s="8" t="s">
        <v>2725</v>
      </c>
      <c r="L1043" s="1">
        <v>-95.343536999999998</v>
      </c>
      <c r="M1043" s="1">
        <v>29.720392999999898</v>
      </c>
      <c r="N1043" s="1">
        <v>-95.402034999999998</v>
      </c>
      <c r="O1043" s="1">
        <v>29.717896999999901</v>
      </c>
      <c r="P1043" s="1">
        <v>9706</v>
      </c>
      <c r="Q1043" s="1">
        <v>24946</v>
      </c>
      <c r="R1043" s="1">
        <v>37306</v>
      </c>
      <c r="S1043" s="1">
        <v>27581</v>
      </c>
      <c r="T1043" s="1">
        <v>39941</v>
      </c>
      <c r="U1043" s="1">
        <v>16514</v>
      </c>
      <c r="V1043" s="1">
        <v>28874</v>
      </c>
      <c r="W1043" s="1">
        <v>2</v>
      </c>
      <c r="X1043" s="1">
        <v>2</v>
      </c>
      <c r="Y1043" s="1">
        <v>6</v>
      </c>
      <c r="Z1043" s="1">
        <v>1</v>
      </c>
      <c r="AA1043" s="1">
        <v>1</v>
      </c>
      <c r="AB1043" s="1">
        <v>59</v>
      </c>
      <c r="AC1043" s="1">
        <v>35995</v>
      </c>
      <c r="AD1043" s="1" t="s">
        <v>73</v>
      </c>
      <c r="AE1043" s="1" t="b">
        <v>0</v>
      </c>
      <c r="AF1043" s="1" t="s">
        <v>2726</v>
      </c>
      <c r="AG1043" s="9" t="s">
        <v>244</v>
      </c>
      <c r="AH1043" s="1" t="s">
        <v>90</v>
      </c>
      <c r="AI1043" s="1" t="s">
        <v>926</v>
      </c>
      <c r="AJ1043" s="1" t="s">
        <v>109</v>
      </c>
      <c r="AK1043" s="1" t="s">
        <v>83</v>
      </c>
      <c r="AL1043" s="1" t="s">
        <v>36</v>
      </c>
      <c r="AM1043" s="1" t="s">
        <v>100</v>
      </c>
      <c r="AN1043" s="1" t="b">
        <v>0</v>
      </c>
      <c r="AO1043" s="10" t="s">
        <v>2728</v>
      </c>
      <c r="AP1043" s="1">
        <v>0</v>
      </c>
      <c r="AQ1043" s="1">
        <v>0</v>
      </c>
      <c r="AR1043" s="1">
        <v>0</v>
      </c>
      <c r="AS1043" s="1">
        <v>0</v>
      </c>
      <c r="AT1043" s="1">
        <v>0</v>
      </c>
      <c r="AU1043" s="1">
        <v>0</v>
      </c>
      <c r="AV1043" s="1">
        <v>0</v>
      </c>
      <c r="AW1043" s="1">
        <v>0</v>
      </c>
      <c r="AX1043" s="1">
        <v>0</v>
      </c>
      <c r="AY1043" s="1">
        <v>0</v>
      </c>
      <c r="AZ1043" s="1">
        <v>0</v>
      </c>
      <c r="BA1043" s="1">
        <v>0</v>
      </c>
      <c r="BB1043" s="1">
        <v>0</v>
      </c>
      <c r="BC1043" s="1">
        <v>0</v>
      </c>
      <c r="BD1043" s="1">
        <v>0</v>
      </c>
      <c r="BE1043" s="1">
        <v>0</v>
      </c>
      <c r="BF1043" s="1">
        <v>0</v>
      </c>
      <c r="BG1043" s="1">
        <v>0</v>
      </c>
      <c r="BH1043" s="1" t="b">
        <v>0</v>
      </c>
      <c r="BI1043" s="1" t="b">
        <v>0</v>
      </c>
      <c r="BJ1043" s="1">
        <v>8</v>
      </c>
      <c r="BK1043" s="1" t="s">
        <v>109</v>
      </c>
      <c r="BL1043" s="1">
        <v>363</v>
      </c>
      <c r="BM1043" s="1">
        <v>363</v>
      </c>
      <c r="BN1043" s="1">
        <v>0</v>
      </c>
      <c r="BO1043" s="1" t="b">
        <v>0</v>
      </c>
    </row>
    <row r="1044" spans="1:67" ht="15.75" customHeight="1">
      <c r="A1044" s="1">
        <v>1042</v>
      </c>
      <c r="B1044" s="1">
        <v>802</v>
      </c>
      <c r="C1044" s="1">
        <v>225511</v>
      </c>
      <c r="D1044" s="1" t="s">
        <v>2722</v>
      </c>
      <c r="E1044" s="1" t="s">
        <v>2723</v>
      </c>
      <c r="F1044" s="1" t="s">
        <v>2624</v>
      </c>
      <c r="G1044" s="1" t="s">
        <v>2605</v>
      </c>
      <c r="H1044" s="1" t="s">
        <v>2724</v>
      </c>
      <c r="I1044" s="1" t="s">
        <v>70</v>
      </c>
      <c r="J1044" s="1" t="s">
        <v>130</v>
      </c>
      <c r="K1044" s="8" t="s">
        <v>2725</v>
      </c>
      <c r="L1044" s="1">
        <v>-95.343536999999998</v>
      </c>
      <c r="M1044" s="1">
        <v>29.720392999999898</v>
      </c>
      <c r="N1044" s="1">
        <v>-95.402034999999998</v>
      </c>
      <c r="O1044" s="1">
        <v>29.717896999999901</v>
      </c>
      <c r="P1044" s="1">
        <v>9706</v>
      </c>
      <c r="Q1044" s="1">
        <v>24946</v>
      </c>
      <c r="R1044" s="1">
        <v>37306</v>
      </c>
      <c r="S1044" s="1">
        <v>27581</v>
      </c>
      <c r="T1044" s="1">
        <v>39941</v>
      </c>
      <c r="U1044" s="1">
        <v>16514</v>
      </c>
      <c r="V1044" s="1">
        <v>28874</v>
      </c>
      <c r="W1044" s="1">
        <v>2</v>
      </c>
      <c r="X1044" s="1">
        <v>2</v>
      </c>
      <c r="Y1044" s="1">
        <v>6</v>
      </c>
      <c r="Z1044" s="1">
        <v>1</v>
      </c>
      <c r="AA1044" s="1">
        <v>1</v>
      </c>
      <c r="AB1044" s="1">
        <v>59</v>
      </c>
      <c r="AC1044" s="1">
        <v>35995</v>
      </c>
      <c r="AD1044" s="1" t="s">
        <v>73</v>
      </c>
      <c r="AE1044" s="1" t="b">
        <v>0</v>
      </c>
      <c r="AF1044" s="1" t="s">
        <v>2726</v>
      </c>
      <c r="AG1044" s="9" t="s">
        <v>244</v>
      </c>
      <c r="AH1044" s="1" t="s">
        <v>90</v>
      </c>
      <c r="AI1044" s="1" t="s">
        <v>763</v>
      </c>
      <c r="AJ1044" s="1" t="s">
        <v>141</v>
      </c>
      <c r="AK1044" s="1" t="s">
        <v>83</v>
      </c>
      <c r="AL1044" s="1" t="s">
        <v>36</v>
      </c>
      <c r="AM1044" s="1" t="s">
        <v>100</v>
      </c>
      <c r="AN1044" s="1" t="b">
        <v>0</v>
      </c>
      <c r="AO1044" s="10" t="s">
        <v>2729</v>
      </c>
      <c r="AP1044" s="1">
        <v>0</v>
      </c>
      <c r="AQ1044" s="1">
        <v>0</v>
      </c>
      <c r="AR1044" s="1">
        <v>0</v>
      </c>
      <c r="AS1044" s="1">
        <v>0</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t="b">
        <v>0</v>
      </c>
      <c r="BI1044" s="1" t="b">
        <v>0</v>
      </c>
      <c r="BJ1044" s="1">
        <v>8</v>
      </c>
      <c r="BK1044" s="1" t="s">
        <v>117</v>
      </c>
      <c r="BL1044" s="1">
        <v>363</v>
      </c>
      <c r="BM1044" s="1">
        <v>363</v>
      </c>
      <c r="BN1044" s="1">
        <v>0</v>
      </c>
      <c r="BO1044" s="1" t="b">
        <v>0</v>
      </c>
    </row>
    <row r="1045" spans="1:67" ht="15.75" customHeight="1">
      <c r="A1045" s="1">
        <v>1043</v>
      </c>
      <c r="B1045" s="1">
        <v>803</v>
      </c>
      <c r="C1045" s="1">
        <v>225511</v>
      </c>
      <c r="D1045" s="1" t="s">
        <v>2722</v>
      </c>
      <c r="E1045" s="1" t="s">
        <v>2723</v>
      </c>
      <c r="F1045" s="1" t="s">
        <v>2624</v>
      </c>
      <c r="G1045" s="1" t="s">
        <v>2605</v>
      </c>
      <c r="H1045" s="1" t="s">
        <v>2724</v>
      </c>
      <c r="I1045" s="1" t="s">
        <v>70</v>
      </c>
      <c r="J1045" s="1" t="s">
        <v>130</v>
      </c>
      <c r="K1045" s="8" t="s">
        <v>2725</v>
      </c>
      <c r="L1045" s="1">
        <v>-95.343536999999998</v>
      </c>
      <c r="M1045" s="1">
        <v>29.720392999999898</v>
      </c>
      <c r="N1045" s="1">
        <v>-95.402034999999998</v>
      </c>
      <c r="O1045" s="1">
        <v>29.717896999999901</v>
      </c>
      <c r="P1045" s="1">
        <v>9706</v>
      </c>
      <c r="Q1045" s="1">
        <v>24946</v>
      </c>
      <c r="R1045" s="1">
        <v>37306</v>
      </c>
      <c r="S1045" s="1">
        <v>27581</v>
      </c>
      <c r="T1045" s="1">
        <v>39941</v>
      </c>
      <c r="U1045" s="1">
        <v>16514</v>
      </c>
      <c r="V1045" s="1">
        <v>28874</v>
      </c>
      <c r="W1045" s="1">
        <v>2</v>
      </c>
      <c r="X1045" s="1">
        <v>2</v>
      </c>
      <c r="Y1045" s="1">
        <v>6</v>
      </c>
      <c r="Z1045" s="1">
        <v>1</v>
      </c>
      <c r="AA1045" s="1">
        <v>1</v>
      </c>
      <c r="AB1045" s="1">
        <v>59</v>
      </c>
      <c r="AC1045" s="1">
        <v>35995</v>
      </c>
      <c r="AD1045" s="1" t="s">
        <v>73</v>
      </c>
      <c r="AE1045" s="1" t="b">
        <v>0</v>
      </c>
      <c r="AF1045" s="1" t="s">
        <v>2726</v>
      </c>
      <c r="AG1045" s="9" t="s">
        <v>244</v>
      </c>
      <c r="AH1045" s="1" t="s">
        <v>90</v>
      </c>
      <c r="AI1045" s="1" t="s">
        <v>113</v>
      </c>
      <c r="AJ1045" s="1" t="s">
        <v>114</v>
      </c>
      <c r="AK1045" s="1" t="s">
        <v>83</v>
      </c>
      <c r="AL1045" s="1" t="s">
        <v>110</v>
      </c>
      <c r="AM1045" s="1" t="s">
        <v>100</v>
      </c>
      <c r="AN1045" s="1" t="b">
        <v>0</v>
      </c>
      <c r="AO1045" s="10" t="s">
        <v>2730</v>
      </c>
      <c r="AP1045" s="1">
        <v>0</v>
      </c>
      <c r="AQ1045" s="1">
        <v>0</v>
      </c>
      <c r="AR1045" s="1">
        <v>0</v>
      </c>
      <c r="AS1045" s="1">
        <v>0</v>
      </c>
      <c r="AT1045" s="1">
        <v>0</v>
      </c>
      <c r="AU1045" s="1">
        <v>0</v>
      </c>
      <c r="AV1045" s="1">
        <v>0</v>
      </c>
      <c r="AW1045" s="1">
        <v>0</v>
      </c>
      <c r="AX1045" s="1">
        <v>0</v>
      </c>
      <c r="AY1045" s="1">
        <v>0</v>
      </c>
      <c r="AZ1045" s="1">
        <v>0</v>
      </c>
      <c r="BA1045" s="1">
        <v>0</v>
      </c>
      <c r="BB1045" s="1">
        <v>0</v>
      </c>
      <c r="BC1045" s="1">
        <v>0</v>
      </c>
      <c r="BD1045" s="1">
        <v>0</v>
      </c>
      <c r="BE1045" s="1">
        <v>0</v>
      </c>
      <c r="BF1045" s="1">
        <v>0</v>
      </c>
      <c r="BG1045" s="1">
        <v>0</v>
      </c>
      <c r="BH1045" s="1" t="b">
        <v>0</v>
      </c>
      <c r="BI1045" s="1" t="b">
        <v>0</v>
      </c>
      <c r="BJ1045" s="1">
        <v>8</v>
      </c>
      <c r="BK1045" s="1" t="s">
        <v>117</v>
      </c>
      <c r="BL1045" s="1">
        <v>363</v>
      </c>
      <c r="BM1045" s="1">
        <v>363</v>
      </c>
      <c r="BN1045" s="1">
        <v>0</v>
      </c>
      <c r="BO1045" s="1" t="b">
        <v>0</v>
      </c>
    </row>
    <row r="1046" spans="1:67" ht="15.75" customHeight="1">
      <c r="A1046" s="1">
        <v>1044</v>
      </c>
      <c r="B1046" s="1">
        <v>804</v>
      </c>
      <c r="C1046" s="1">
        <v>225511</v>
      </c>
      <c r="D1046" s="1" t="s">
        <v>2722</v>
      </c>
      <c r="E1046" s="1" t="s">
        <v>2723</v>
      </c>
      <c r="F1046" s="1" t="s">
        <v>2624</v>
      </c>
      <c r="G1046" s="1" t="s">
        <v>2605</v>
      </c>
      <c r="H1046" s="1" t="s">
        <v>2724</v>
      </c>
      <c r="I1046" s="1" t="s">
        <v>70</v>
      </c>
      <c r="J1046" s="1" t="s">
        <v>130</v>
      </c>
      <c r="K1046" s="8" t="s">
        <v>2725</v>
      </c>
      <c r="L1046" s="1">
        <v>-95.343536999999998</v>
      </c>
      <c r="M1046" s="1">
        <v>29.720392999999898</v>
      </c>
      <c r="N1046" s="1">
        <v>-95.402034999999998</v>
      </c>
      <c r="O1046" s="1">
        <v>29.717896999999901</v>
      </c>
      <c r="P1046" s="1">
        <v>9706</v>
      </c>
      <c r="Q1046" s="1">
        <v>24946</v>
      </c>
      <c r="R1046" s="1">
        <v>37306</v>
      </c>
      <c r="S1046" s="1">
        <v>27581</v>
      </c>
      <c r="T1046" s="1">
        <v>39941</v>
      </c>
      <c r="U1046" s="1">
        <v>16514</v>
      </c>
      <c r="V1046" s="1">
        <v>28874</v>
      </c>
      <c r="W1046" s="1">
        <v>2</v>
      </c>
      <c r="X1046" s="1">
        <v>2</v>
      </c>
      <c r="Y1046" s="1">
        <v>6</v>
      </c>
      <c r="Z1046" s="1">
        <v>1</v>
      </c>
      <c r="AA1046" s="1">
        <v>1</v>
      </c>
      <c r="AB1046" s="1">
        <v>59</v>
      </c>
      <c r="AC1046" s="1">
        <v>35995</v>
      </c>
      <c r="AD1046" s="1" t="s">
        <v>73</v>
      </c>
      <c r="AE1046" s="1" t="b">
        <v>0</v>
      </c>
      <c r="AF1046" s="1" t="s">
        <v>2726</v>
      </c>
      <c r="AG1046" s="9" t="s">
        <v>244</v>
      </c>
      <c r="AH1046" s="1" t="s">
        <v>90</v>
      </c>
      <c r="AI1046" s="1" t="s">
        <v>172</v>
      </c>
      <c r="AJ1046" s="1" t="s">
        <v>89</v>
      </c>
      <c r="AK1046" s="1" t="s">
        <v>79</v>
      </c>
      <c r="AL1046" s="1" t="s">
        <v>36</v>
      </c>
      <c r="AM1046" s="1" t="s">
        <v>92</v>
      </c>
      <c r="AN1046" s="1" t="b">
        <v>1</v>
      </c>
      <c r="AO1046" s="10" t="s">
        <v>2731</v>
      </c>
      <c r="AP1046" s="1">
        <v>0</v>
      </c>
      <c r="AQ1046" s="1">
        <v>0</v>
      </c>
      <c r="AR1046" s="1">
        <v>0</v>
      </c>
      <c r="AS1046" s="1">
        <v>0</v>
      </c>
      <c r="AT1046" s="1">
        <v>0</v>
      </c>
      <c r="AU1046" s="1">
        <v>0</v>
      </c>
      <c r="AV1046" s="1">
        <v>0</v>
      </c>
      <c r="AW1046" s="1">
        <v>0</v>
      </c>
      <c r="AX1046" s="1">
        <v>0</v>
      </c>
      <c r="AY1046" s="1">
        <v>0</v>
      </c>
      <c r="AZ1046" s="1">
        <v>0</v>
      </c>
      <c r="BA1046" s="1">
        <v>0</v>
      </c>
      <c r="BB1046" s="1">
        <v>0</v>
      </c>
      <c r="BC1046" s="1">
        <v>0</v>
      </c>
      <c r="BD1046" s="1">
        <v>0</v>
      </c>
      <c r="BE1046" s="1">
        <v>0</v>
      </c>
      <c r="BF1046" s="1">
        <v>0</v>
      </c>
      <c r="BG1046" s="1">
        <v>0</v>
      </c>
      <c r="BH1046" s="1" t="b">
        <v>1</v>
      </c>
      <c r="BI1046" s="1" t="b">
        <v>0</v>
      </c>
      <c r="BJ1046" s="1">
        <v>8</v>
      </c>
      <c r="BK1046" s="1" t="s">
        <v>89</v>
      </c>
      <c r="BL1046" s="1">
        <v>363</v>
      </c>
      <c r="BM1046" s="1">
        <v>363</v>
      </c>
      <c r="BN1046" s="1">
        <v>0</v>
      </c>
      <c r="BO1046" s="1" t="b">
        <v>0</v>
      </c>
    </row>
    <row r="1047" spans="1:67" ht="15.75" customHeight="1">
      <c r="A1047" s="1">
        <v>1045</v>
      </c>
      <c r="B1047" s="1">
        <v>805</v>
      </c>
      <c r="C1047" s="1">
        <v>225511</v>
      </c>
      <c r="D1047" s="1" t="s">
        <v>2722</v>
      </c>
      <c r="E1047" s="1" t="s">
        <v>2723</v>
      </c>
      <c r="F1047" s="1" t="s">
        <v>2624</v>
      </c>
      <c r="G1047" s="1" t="s">
        <v>2605</v>
      </c>
      <c r="H1047" s="1" t="s">
        <v>2724</v>
      </c>
      <c r="I1047" s="1" t="s">
        <v>70</v>
      </c>
      <c r="J1047" s="1" t="s">
        <v>130</v>
      </c>
      <c r="K1047" s="8" t="s">
        <v>2725</v>
      </c>
      <c r="L1047" s="1">
        <v>-95.343536999999998</v>
      </c>
      <c r="M1047" s="1">
        <v>29.720392999999898</v>
      </c>
      <c r="N1047" s="1">
        <v>-95.402034999999998</v>
      </c>
      <c r="O1047" s="1">
        <v>29.717896999999901</v>
      </c>
      <c r="P1047" s="1">
        <v>9706</v>
      </c>
      <c r="Q1047" s="1">
        <v>24946</v>
      </c>
      <c r="R1047" s="1">
        <v>37306</v>
      </c>
      <c r="S1047" s="1">
        <v>27581</v>
      </c>
      <c r="T1047" s="1">
        <v>39941</v>
      </c>
      <c r="U1047" s="1">
        <v>16514</v>
      </c>
      <c r="V1047" s="1">
        <v>28874</v>
      </c>
      <c r="W1047" s="1">
        <v>2</v>
      </c>
      <c r="X1047" s="1">
        <v>2</v>
      </c>
      <c r="Y1047" s="1">
        <v>6</v>
      </c>
      <c r="Z1047" s="1">
        <v>1</v>
      </c>
      <c r="AA1047" s="1">
        <v>1</v>
      </c>
      <c r="AB1047" s="1">
        <v>59</v>
      </c>
      <c r="AC1047" s="1">
        <v>35995</v>
      </c>
      <c r="AD1047" s="1" t="s">
        <v>73</v>
      </c>
      <c r="AE1047" s="1" t="b">
        <v>0</v>
      </c>
      <c r="AF1047" s="1" t="s">
        <v>2726</v>
      </c>
      <c r="AG1047" s="9" t="s">
        <v>244</v>
      </c>
      <c r="AH1047" s="1" t="s">
        <v>90</v>
      </c>
      <c r="AI1047" s="1" t="s">
        <v>236</v>
      </c>
      <c r="AJ1047" s="1" t="s">
        <v>89</v>
      </c>
      <c r="AK1047" s="1" t="s">
        <v>79</v>
      </c>
      <c r="AL1047" s="1" t="s">
        <v>99</v>
      </c>
      <c r="AM1047" s="1" t="s">
        <v>100</v>
      </c>
      <c r="AN1047" s="1" t="b">
        <v>1</v>
      </c>
      <c r="AO1047" s="10" t="s">
        <v>2732</v>
      </c>
      <c r="AP1047" s="1">
        <v>0</v>
      </c>
      <c r="AQ1047" s="1">
        <v>0</v>
      </c>
      <c r="AR1047" s="1">
        <v>0</v>
      </c>
      <c r="AS1047" s="1">
        <v>0</v>
      </c>
      <c r="AT1047" s="1">
        <v>0</v>
      </c>
      <c r="AU1047" s="1">
        <v>0</v>
      </c>
      <c r="AV1047" s="1">
        <v>0</v>
      </c>
      <c r="AW1047" s="1">
        <v>0</v>
      </c>
      <c r="AX1047" s="1">
        <v>0</v>
      </c>
      <c r="AY1047" s="1">
        <v>0</v>
      </c>
      <c r="AZ1047" s="1">
        <v>0</v>
      </c>
      <c r="BA1047" s="1">
        <v>0</v>
      </c>
      <c r="BB1047" s="1">
        <v>0</v>
      </c>
      <c r="BC1047" s="1">
        <v>0</v>
      </c>
      <c r="BD1047" s="1">
        <v>0</v>
      </c>
      <c r="BE1047" s="1">
        <v>0</v>
      </c>
      <c r="BF1047" s="1">
        <v>0</v>
      </c>
      <c r="BG1047" s="1">
        <v>0</v>
      </c>
      <c r="BH1047" s="1" t="b">
        <v>0</v>
      </c>
      <c r="BI1047" s="1" t="b">
        <v>0</v>
      </c>
      <c r="BJ1047" s="1">
        <v>8</v>
      </c>
      <c r="BK1047" s="1" t="s">
        <v>89</v>
      </c>
      <c r="BL1047" s="1">
        <v>363</v>
      </c>
      <c r="BM1047" s="1">
        <v>363</v>
      </c>
      <c r="BN1047" s="1">
        <v>0</v>
      </c>
      <c r="BO1047" s="1" t="b">
        <v>0</v>
      </c>
    </row>
    <row r="1048" spans="1:67" ht="15.75" customHeight="1">
      <c r="A1048" s="1">
        <v>1046</v>
      </c>
      <c r="B1048" s="1">
        <v>806</v>
      </c>
      <c r="C1048" s="1">
        <v>225511</v>
      </c>
      <c r="D1048" s="1" t="s">
        <v>2722</v>
      </c>
      <c r="E1048" s="1" t="s">
        <v>2723</v>
      </c>
      <c r="F1048" s="1" t="s">
        <v>2624</v>
      </c>
      <c r="G1048" s="1" t="s">
        <v>2605</v>
      </c>
      <c r="H1048" s="1" t="s">
        <v>2724</v>
      </c>
      <c r="I1048" s="1" t="s">
        <v>70</v>
      </c>
      <c r="J1048" s="1" t="s">
        <v>130</v>
      </c>
      <c r="K1048" s="8" t="s">
        <v>2725</v>
      </c>
      <c r="L1048" s="1">
        <v>-95.343536999999998</v>
      </c>
      <c r="M1048" s="1">
        <v>29.720392999999898</v>
      </c>
      <c r="N1048" s="1">
        <v>-95.402034999999998</v>
      </c>
      <c r="O1048" s="1">
        <v>29.717896999999901</v>
      </c>
      <c r="P1048" s="1">
        <v>9706</v>
      </c>
      <c r="Q1048" s="1">
        <v>24946</v>
      </c>
      <c r="R1048" s="1">
        <v>37306</v>
      </c>
      <c r="S1048" s="1">
        <v>27581</v>
      </c>
      <c r="T1048" s="1">
        <v>39941</v>
      </c>
      <c r="U1048" s="1">
        <v>16514</v>
      </c>
      <c r="V1048" s="1">
        <v>28874</v>
      </c>
      <c r="W1048" s="1">
        <v>2</v>
      </c>
      <c r="X1048" s="1">
        <v>2</v>
      </c>
      <c r="Y1048" s="1">
        <v>6</v>
      </c>
      <c r="Z1048" s="1">
        <v>1</v>
      </c>
      <c r="AA1048" s="1">
        <v>1</v>
      </c>
      <c r="AB1048" s="1">
        <v>59</v>
      </c>
      <c r="AC1048" s="1">
        <v>35995</v>
      </c>
      <c r="AD1048" s="1" t="s">
        <v>73</v>
      </c>
      <c r="AE1048" s="1" t="b">
        <v>0</v>
      </c>
      <c r="AF1048" s="1" t="s">
        <v>2726</v>
      </c>
      <c r="AG1048" s="9" t="s">
        <v>244</v>
      </c>
      <c r="AH1048" s="1" t="s">
        <v>90</v>
      </c>
      <c r="AI1048" s="1" t="s">
        <v>2733</v>
      </c>
      <c r="AJ1048" s="1" t="s">
        <v>89</v>
      </c>
      <c r="AK1048" s="1" t="s">
        <v>79</v>
      </c>
      <c r="AL1048" s="1" t="s">
        <v>206</v>
      </c>
      <c r="AM1048" s="1" t="s">
        <v>100</v>
      </c>
      <c r="AN1048" s="1" t="b">
        <v>0</v>
      </c>
      <c r="AO1048" s="10" t="s">
        <v>2734</v>
      </c>
      <c r="AP1048" s="1">
        <v>0</v>
      </c>
      <c r="AQ1048" s="1">
        <v>0</v>
      </c>
      <c r="AR1048" s="1">
        <v>0</v>
      </c>
      <c r="AS1048" s="1">
        <v>0</v>
      </c>
      <c r="AT1048" s="1">
        <v>0</v>
      </c>
      <c r="AU1048" s="1">
        <v>0</v>
      </c>
      <c r="AV1048" s="1">
        <v>0</v>
      </c>
      <c r="AW1048" s="1">
        <v>0</v>
      </c>
      <c r="AX1048" s="1">
        <v>0</v>
      </c>
      <c r="AY1048" s="1">
        <v>0</v>
      </c>
      <c r="AZ1048" s="1">
        <v>0</v>
      </c>
      <c r="BA1048" s="1">
        <v>0</v>
      </c>
      <c r="BB1048" s="1">
        <v>0</v>
      </c>
      <c r="BC1048" s="1">
        <v>0</v>
      </c>
      <c r="BD1048" s="1">
        <v>0</v>
      </c>
      <c r="BE1048" s="1">
        <v>0</v>
      </c>
      <c r="BF1048" s="1">
        <v>0</v>
      </c>
      <c r="BG1048" s="1">
        <v>0</v>
      </c>
      <c r="BH1048" s="1" t="b">
        <v>0</v>
      </c>
      <c r="BI1048" s="1" t="b">
        <v>0</v>
      </c>
      <c r="BJ1048" s="1">
        <v>8</v>
      </c>
      <c r="BK1048" s="1" t="s">
        <v>89</v>
      </c>
      <c r="BL1048" s="1">
        <v>363</v>
      </c>
      <c r="BM1048" s="1">
        <v>363</v>
      </c>
      <c r="BN1048" s="1">
        <v>0</v>
      </c>
      <c r="BO1048" s="1" t="b">
        <v>0</v>
      </c>
    </row>
    <row r="1049" spans="1:67" ht="15.75" customHeight="1">
      <c r="A1049" s="1">
        <v>1047</v>
      </c>
      <c r="B1049" s="1">
        <v>807</v>
      </c>
      <c r="C1049" s="1">
        <v>225511</v>
      </c>
      <c r="D1049" s="1" t="s">
        <v>2722</v>
      </c>
      <c r="E1049" s="1" t="s">
        <v>2723</v>
      </c>
      <c r="F1049" s="1" t="s">
        <v>2624</v>
      </c>
      <c r="G1049" s="1" t="s">
        <v>2605</v>
      </c>
      <c r="H1049" s="1" t="s">
        <v>2724</v>
      </c>
      <c r="I1049" s="1" t="s">
        <v>70</v>
      </c>
      <c r="J1049" s="1" t="s">
        <v>130</v>
      </c>
      <c r="K1049" s="8" t="s">
        <v>2725</v>
      </c>
      <c r="L1049" s="1">
        <v>-95.343536999999998</v>
      </c>
      <c r="M1049" s="1">
        <v>29.720392999999898</v>
      </c>
      <c r="N1049" s="1">
        <v>-95.402034999999998</v>
      </c>
      <c r="O1049" s="1">
        <v>29.717896999999901</v>
      </c>
      <c r="P1049" s="1">
        <v>9706</v>
      </c>
      <c r="Q1049" s="1">
        <v>24946</v>
      </c>
      <c r="R1049" s="1">
        <v>37306</v>
      </c>
      <c r="S1049" s="1">
        <v>27581</v>
      </c>
      <c r="T1049" s="1">
        <v>39941</v>
      </c>
      <c r="U1049" s="1">
        <v>16514</v>
      </c>
      <c r="V1049" s="1">
        <v>28874</v>
      </c>
      <c r="W1049" s="1">
        <v>2</v>
      </c>
      <c r="X1049" s="1">
        <v>2</v>
      </c>
      <c r="Y1049" s="1">
        <v>6</v>
      </c>
      <c r="Z1049" s="1">
        <v>1</v>
      </c>
      <c r="AA1049" s="1">
        <v>1</v>
      </c>
      <c r="AB1049" s="1">
        <v>59</v>
      </c>
      <c r="AC1049" s="1">
        <v>35995</v>
      </c>
      <c r="AD1049" s="1" t="s">
        <v>73</v>
      </c>
      <c r="AE1049" s="1" t="b">
        <v>0</v>
      </c>
      <c r="AF1049" s="1" t="s">
        <v>2726</v>
      </c>
      <c r="AG1049" s="9" t="s">
        <v>244</v>
      </c>
      <c r="AH1049" s="1" t="s">
        <v>90</v>
      </c>
      <c r="AI1049" s="1" t="s">
        <v>2735</v>
      </c>
      <c r="AJ1049" s="1" t="s">
        <v>141</v>
      </c>
      <c r="AK1049" s="1" t="s">
        <v>79</v>
      </c>
      <c r="AL1049" s="1" t="s">
        <v>36</v>
      </c>
      <c r="AM1049" s="1" t="s">
        <v>100</v>
      </c>
      <c r="AN1049" s="1" t="b">
        <v>0</v>
      </c>
      <c r="AO1049" s="10" t="s">
        <v>2736</v>
      </c>
      <c r="AP1049" s="1">
        <v>0</v>
      </c>
      <c r="AQ1049" s="1">
        <v>0</v>
      </c>
      <c r="AR1049" s="1">
        <v>0</v>
      </c>
      <c r="AS1049" s="1">
        <v>0</v>
      </c>
      <c r="AT1049" s="1">
        <v>0</v>
      </c>
      <c r="AU1049" s="1">
        <v>0</v>
      </c>
      <c r="AV1049" s="1">
        <v>0</v>
      </c>
      <c r="AW1049" s="1">
        <v>0</v>
      </c>
      <c r="AX1049" s="1">
        <v>0</v>
      </c>
      <c r="AY1049" s="1">
        <v>0</v>
      </c>
      <c r="AZ1049" s="1">
        <v>0</v>
      </c>
      <c r="BA1049" s="1">
        <v>0</v>
      </c>
      <c r="BB1049" s="1">
        <v>0</v>
      </c>
      <c r="BC1049" s="1">
        <v>0</v>
      </c>
      <c r="BD1049" s="1">
        <v>0</v>
      </c>
      <c r="BE1049" s="1">
        <v>0</v>
      </c>
      <c r="BF1049" s="1">
        <v>0</v>
      </c>
      <c r="BG1049" s="1">
        <v>0</v>
      </c>
      <c r="BH1049" s="1" t="b">
        <v>0</v>
      </c>
      <c r="BI1049" s="1" t="b">
        <v>0</v>
      </c>
      <c r="BJ1049" s="1">
        <v>8</v>
      </c>
      <c r="BK1049" s="1" t="s">
        <v>117</v>
      </c>
      <c r="BL1049" s="1">
        <v>363</v>
      </c>
      <c r="BM1049" s="1">
        <v>363</v>
      </c>
      <c r="BN1049" s="1">
        <v>0</v>
      </c>
      <c r="BO1049" s="1" t="b">
        <v>0</v>
      </c>
    </row>
    <row r="1050" spans="1:67" ht="15.75" customHeight="1">
      <c r="A1050" s="1">
        <v>1048</v>
      </c>
      <c r="B1050" s="1">
        <v>950</v>
      </c>
      <c r="C1050" s="1">
        <v>227216</v>
      </c>
      <c r="D1050" s="1" t="s">
        <v>2737</v>
      </c>
      <c r="E1050" s="1" t="s">
        <v>2738</v>
      </c>
      <c r="F1050" s="1" t="s">
        <v>2739</v>
      </c>
      <c r="G1050" s="1" t="s">
        <v>2605</v>
      </c>
      <c r="H1050" s="1" t="s">
        <v>2740</v>
      </c>
      <c r="I1050" s="1" t="s">
        <v>70</v>
      </c>
      <c r="J1050" s="1" t="s">
        <v>130</v>
      </c>
      <c r="K1050" s="8" t="s">
        <v>2741</v>
      </c>
      <c r="L1050" s="1">
        <v>-97.148421999999997</v>
      </c>
      <c r="M1050" s="1">
        <v>33.211177999999997</v>
      </c>
      <c r="N1050" s="1">
        <v>-97.148421999999997</v>
      </c>
      <c r="O1050" s="1">
        <v>33.211177999999997</v>
      </c>
      <c r="P1050" s="1">
        <v>10544</v>
      </c>
      <c r="Q1050" s="1">
        <v>23948</v>
      </c>
      <c r="R1050" s="1">
        <v>33908</v>
      </c>
      <c r="S1050" s="1">
        <v>24162</v>
      </c>
      <c r="T1050" s="1">
        <v>34122</v>
      </c>
      <c r="U1050" s="1">
        <v>15606</v>
      </c>
      <c r="V1050" s="1">
        <v>25566</v>
      </c>
      <c r="W1050" s="1">
        <v>2</v>
      </c>
      <c r="X1050" s="1">
        <v>2</v>
      </c>
      <c r="Y1050" s="1">
        <v>6</v>
      </c>
      <c r="Z1050" s="1">
        <v>1</v>
      </c>
      <c r="AA1050" s="1">
        <v>1</v>
      </c>
      <c r="AB1050" s="1">
        <v>72</v>
      </c>
      <c r="AC1050" s="1">
        <v>31241</v>
      </c>
      <c r="AD1050" s="1" t="s">
        <v>73</v>
      </c>
      <c r="AE1050" s="1" t="b">
        <v>0</v>
      </c>
      <c r="AF1050" s="1" t="s">
        <v>2742</v>
      </c>
      <c r="AG1050" s="1" t="s">
        <v>2743</v>
      </c>
      <c r="AH1050" s="1" t="s">
        <v>204</v>
      </c>
      <c r="AI1050" s="1" t="s">
        <v>2744</v>
      </c>
      <c r="AJ1050" s="1" t="s">
        <v>78</v>
      </c>
      <c r="AK1050" s="1" t="s">
        <v>83</v>
      </c>
      <c r="AL1050" s="1" t="s">
        <v>36</v>
      </c>
      <c r="AM1050" s="1" t="s">
        <v>100</v>
      </c>
      <c r="AN1050" s="1" t="b">
        <v>0</v>
      </c>
      <c r="AO1050" s="10" t="s">
        <v>2745</v>
      </c>
      <c r="AP1050" s="1">
        <v>0</v>
      </c>
      <c r="AQ1050" s="1">
        <v>0</v>
      </c>
      <c r="AR1050" s="1">
        <v>0</v>
      </c>
      <c r="AS1050" s="1">
        <v>0</v>
      </c>
      <c r="AT1050" s="1">
        <v>0</v>
      </c>
      <c r="AU1050" s="1">
        <v>0</v>
      </c>
      <c r="AV1050" s="1">
        <v>0</v>
      </c>
      <c r="AW1050" s="1">
        <v>0</v>
      </c>
      <c r="AX1050" s="1">
        <v>0</v>
      </c>
      <c r="AY1050" s="1">
        <v>0</v>
      </c>
      <c r="AZ1050" s="1">
        <v>0</v>
      </c>
      <c r="BA1050" s="1">
        <v>0</v>
      </c>
      <c r="BB1050" s="1">
        <v>0</v>
      </c>
      <c r="BC1050" s="1">
        <v>0</v>
      </c>
      <c r="BD1050" s="1">
        <v>0</v>
      </c>
      <c r="BE1050" s="1">
        <v>0</v>
      </c>
      <c r="BF1050" s="1">
        <v>0</v>
      </c>
      <c r="BG1050" s="1">
        <v>0</v>
      </c>
      <c r="BH1050" s="1" t="b">
        <v>0</v>
      </c>
      <c r="BI1050" s="1" t="b">
        <v>1</v>
      </c>
      <c r="BJ1050" s="1">
        <v>1</v>
      </c>
      <c r="BK1050" s="1" t="s">
        <v>78</v>
      </c>
      <c r="BL1050" s="1">
        <v>363</v>
      </c>
      <c r="BM1050" s="1">
        <v>363</v>
      </c>
      <c r="BN1050" s="1">
        <v>0</v>
      </c>
      <c r="BO1050" s="1" t="b">
        <v>0</v>
      </c>
    </row>
    <row r="1051" spans="1:67" ht="15.75" customHeight="1">
      <c r="A1051" s="1">
        <v>1049</v>
      </c>
      <c r="B1051" s="1">
        <v>1017</v>
      </c>
      <c r="C1051" s="1">
        <v>230764</v>
      </c>
      <c r="D1051" s="1" t="s">
        <v>2746</v>
      </c>
      <c r="E1051" s="1" t="s">
        <v>2747</v>
      </c>
      <c r="F1051" s="1" t="s">
        <v>2748</v>
      </c>
      <c r="G1051" s="1" t="s">
        <v>2749</v>
      </c>
      <c r="H1051" s="1" t="s">
        <v>2750</v>
      </c>
      <c r="I1051" s="1" t="s">
        <v>167</v>
      </c>
      <c r="J1051" s="1" t="s">
        <v>168</v>
      </c>
      <c r="K1051" s="8" t="s">
        <v>2751</v>
      </c>
      <c r="L1051" s="1">
        <v>-111.846043999999</v>
      </c>
      <c r="M1051" s="1">
        <v>40.762484000000001</v>
      </c>
      <c r="N1051" s="1">
        <v>-111.846043999999</v>
      </c>
      <c r="O1051" s="1">
        <v>40.762484000000001</v>
      </c>
      <c r="P1051" s="1">
        <v>8884</v>
      </c>
      <c r="Q1051" s="1">
        <v>23673</v>
      </c>
      <c r="R1051" s="1">
        <v>42916</v>
      </c>
      <c r="S1051" s="1">
        <v>23742</v>
      </c>
      <c r="T1051" s="1">
        <v>42985</v>
      </c>
      <c r="U1051" s="1">
        <v>13806</v>
      </c>
      <c r="V1051" s="1">
        <v>33049</v>
      </c>
      <c r="W1051" s="1">
        <v>2</v>
      </c>
      <c r="X1051" s="1">
        <v>2</v>
      </c>
      <c r="Y1051" s="1">
        <v>7</v>
      </c>
      <c r="Z1051" s="1">
        <v>1</v>
      </c>
      <c r="AA1051" s="1">
        <v>1</v>
      </c>
      <c r="AB1051" s="1">
        <v>76</v>
      </c>
      <c r="AC1051" s="1">
        <v>23789</v>
      </c>
      <c r="AD1051" s="1" t="s">
        <v>73</v>
      </c>
      <c r="AE1051" s="1" t="b">
        <v>0</v>
      </c>
      <c r="AF1051" s="1" t="s">
        <v>522</v>
      </c>
      <c r="AG1051" s="1" t="s">
        <v>245</v>
      </c>
      <c r="AH1051" s="1" t="s">
        <v>90</v>
      </c>
      <c r="AI1051" s="1" t="s">
        <v>150</v>
      </c>
      <c r="AJ1051" s="1" t="s">
        <v>89</v>
      </c>
      <c r="AK1051" s="1" t="s">
        <v>83</v>
      </c>
      <c r="AL1051" s="1" t="s">
        <v>110</v>
      </c>
      <c r="AM1051" s="1" t="s">
        <v>100</v>
      </c>
      <c r="AN1051" s="1" t="b">
        <v>0</v>
      </c>
      <c r="AO1051" s="10" t="s">
        <v>2752</v>
      </c>
      <c r="AP1051" s="1">
        <v>0</v>
      </c>
      <c r="AQ1051" s="1">
        <v>0</v>
      </c>
      <c r="AR1051" s="1">
        <v>0</v>
      </c>
      <c r="AS1051" s="1">
        <v>0</v>
      </c>
      <c r="AT1051" s="1">
        <v>0</v>
      </c>
      <c r="AU1051" s="1">
        <v>0</v>
      </c>
      <c r="AV1051" s="1">
        <v>0</v>
      </c>
      <c r="AW1051" s="1">
        <v>0</v>
      </c>
      <c r="AX1051" s="1">
        <v>0</v>
      </c>
      <c r="AY1051" s="1">
        <v>0</v>
      </c>
      <c r="AZ1051" s="1">
        <v>0</v>
      </c>
      <c r="BA1051" s="1">
        <v>0</v>
      </c>
      <c r="BB1051" s="1">
        <v>0</v>
      </c>
      <c r="BC1051" s="1">
        <v>0</v>
      </c>
      <c r="BD1051" s="1">
        <v>0</v>
      </c>
      <c r="BE1051" s="1">
        <v>0</v>
      </c>
      <c r="BF1051" s="1">
        <v>0</v>
      </c>
      <c r="BG1051" s="1">
        <v>0</v>
      </c>
      <c r="BH1051" s="1" t="b">
        <v>0</v>
      </c>
      <c r="BI1051" s="1" t="b">
        <v>0</v>
      </c>
      <c r="BJ1051" s="1">
        <v>5</v>
      </c>
      <c r="BK1051" s="1" t="s">
        <v>89</v>
      </c>
      <c r="BL1051" s="1">
        <v>210</v>
      </c>
      <c r="BM1051" s="1">
        <v>210</v>
      </c>
      <c r="BN1051" s="1">
        <v>0</v>
      </c>
      <c r="BO1051" s="1" t="b">
        <v>0</v>
      </c>
    </row>
    <row r="1052" spans="1:67" ht="15.75" customHeight="1">
      <c r="A1052" s="1">
        <v>1050</v>
      </c>
      <c r="B1052" s="1">
        <v>1018</v>
      </c>
      <c r="C1052" s="1">
        <v>230764</v>
      </c>
      <c r="D1052" s="1" t="s">
        <v>2746</v>
      </c>
      <c r="E1052" s="1" t="s">
        <v>2747</v>
      </c>
      <c r="F1052" s="1" t="s">
        <v>2748</v>
      </c>
      <c r="G1052" s="1" t="s">
        <v>2749</v>
      </c>
      <c r="H1052" s="1" t="s">
        <v>2750</v>
      </c>
      <c r="I1052" s="1" t="s">
        <v>167</v>
      </c>
      <c r="J1052" s="1" t="s">
        <v>168</v>
      </c>
      <c r="K1052" s="8" t="s">
        <v>2751</v>
      </c>
      <c r="L1052" s="1">
        <v>-111.846043999999</v>
      </c>
      <c r="M1052" s="1">
        <v>40.762484000000001</v>
      </c>
      <c r="N1052" s="1">
        <v>-111.846043999999</v>
      </c>
      <c r="O1052" s="1">
        <v>40.762484000000001</v>
      </c>
      <c r="P1052" s="1">
        <v>8884</v>
      </c>
      <c r="Q1052" s="1">
        <v>23673</v>
      </c>
      <c r="R1052" s="1">
        <v>42916</v>
      </c>
      <c r="S1052" s="1">
        <v>23742</v>
      </c>
      <c r="T1052" s="1">
        <v>42985</v>
      </c>
      <c r="U1052" s="1">
        <v>13806</v>
      </c>
      <c r="V1052" s="1">
        <v>33049</v>
      </c>
      <c r="W1052" s="1">
        <v>2</v>
      </c>
      <c r="X1052" s="1">
        <v>2</v>
      </c>
      <c r="Y1052" s="1">
        <v>7</v>
      </c>
      <c r="Z1052" s="1">
        <v>1</v>
      </c>
      <c r="AA1052" s="1">
        <v>1</v>
      </c>
      <c r="AB1052" s="1">
        <v>76</v>
      </c>
      <c r="AC1052" s="1">
        <v>23789</v>
      </c>
      <c r="AD1052" s="1" t="s">
        <v>73</v>
      </c>
      <c r="AE1052" s="1" t="b">
        <v>0</v>
      </c>
      <c r="AF1052" s="1" t="s">
        <v>522</v>
      </c>
      <c r="AG1052" s="1" t="s">
        <v>2753</v>
      </c>
      <c r="AH1052" s="1" t="s">
        <v>90</v>
      </c>
      <c r="AI1052" s="1" t="s">
        <v>2754</v>
      </c>
      <c r="AJ1052" s="1" t="s">
        <v>78</v>
      </c>
      <c r="AK1052" s="1" t="s">
        <v>79</v>
      </c>
      <c r="AL1052" s="1" t="s">
        <v>36</v>
      </c>
      <c r="AM1052" s="1" t="s">
        <v>80</v>
      </c>
      <c r="AN1052" s="1" t="b">
        <v>0</v>
      </c>
      <c r="AO1052" s="10" t="s">
        <v>2755</v>
      </c>
      <c r="AP1052" s="1">
        <v>0</v>
      </c>
      <c r="AQ1052" s="1">
        <v>0</v>
      </c>
      <c r="AR1052" s="1">
        <v>0</v>
      </c>
      <c r="AS1052" s="1">
        <v>4</v>
      </c>
      <c r="AT1052" s="1">
        <v>0</v>
      </c>
      <c r="AU1052" s="1">
        <v>0</v>
      </c>
      <c r="AV1052" s="1">
        <v>1</v>
      </c>
      <c r="AW1052" s="1">
        <v>0</v>
      </c>
      <c r="AX1052" s="1">
        <v>0</v>
      </c>
      <c r="AY1052" s="1">
        <v>0</v>
      </c>
      <c r="AZ1052" s="1">
        <v>0</v>
      </c>
      <c r="BA1052" s="1">
        <v>0</v>
      </c>
      <c r="BB1052" s="1">
        <v>2</v>
      </c>
      <c r="BC1052" s="1">
        <v>0</v>
      </c>
      <c r="BD1052" s="1">
        <v>0</v>
      </c>
      <c r="BE1052" s="1">
        <v>0</v>
      </c>
      <c r="BF1052" s="1">
        <v>1</v>
      </c>
      <c r="BG1052" s="1">
        <v>0</v>
      </c>
      <c r="BH1052" s="1" t="b">
        <v>1</v>
      </c>
      <c r="BI1052" s="1" t="b">
        <v>0</v>
      </c>
      <c r="BJ1052" s="1">
        <v>5</v>
      </c>
      <c r="BK1052" s="1" t="s">
        <v>78</v>
      </c>
      <c r="BL1052" s="1">
        <v>210</v>
      </c>
      <c r="BM1052" s="1">
        <v>210</v>
      </c>
      <c r="BN1052" s="1">
        <v>4</v>
      </c>
      <c r="BO1052" s="1" t="b">
        <v>1</v>
      </c>
    </row>
    <row r="1053" spans="1:67" ht="15.75" customHeight="1">
      <c r="A1053" s="1">
        <v>1051</v>
      </c>
      <c r="B1053" s="1">
        <v>1019</v>
      </c>
      <c r="C1053" s="1">
        <v>230764</v>
      </c>
      <c r="D1053" s="1" t="s">
        <v>2746</v>
      </c>
      <c r="E1053" s="1" t="s">
        <v>2747</v>
      </c>
      <c r="F1053" s="1" t="s">
        <v>2748</v>
      </c>
      <c r="G1053" s="1" t="s">
        <v>2749</v>
      </c>
      <c r="H1053" s="1" t="s">
        <v>2750</v>
      </c>
      <c r="I1053" s="1" t="s">
        <v>167</v>
      </c>
      <c r="J1053" s="1" t="s">
        <v>168</v>
      </c>
      <c r="K1053" s="8" t="s">
        <v>2751</v>
      </c>
      <c r="L1053" s="1">
        <v>-111.846043999999</v>
      </c>
      <c r="M1053" s="1">
        <v>40.762484000000001</v>
      </c>
      <c r="N1053" s="1">
        <v>-111.846043999999</v>
      </c>
      <c r="O1053" s="1">
        <v>40.762484000000001</v>
      </c>
      <c r="P1053" s="1">
        <v>8884</v>
      </c>
      <c r="Q1053" s="1">
        <v>23673</v>
      </c>
      <c r="R1053" s="1">
        <v>42916</v>
      </c>
      <c r="S1053" s="1">
        <v>23742</v>
      </c>
      <c r="T1053" s="1">
        <v>42985</v>
      </c>
      <c r="U1053" s="1">
        <v>13806</v>
      </c>
      <c r="V1053" s="1">
        <v>33049</v>
      </c>
      <c r="W1053" s="1">
        <v>2</v>
      </c>
      <c r="X1053" s="1">
        <v>2</v>
      </c>
      <c r="Y1053" s="1">
        <v>7</v>
      </c>
      <c r="Z1053" s="1">
        <v>1</v>
      </c>
      <c r="AA1053" s="1">
        <v>1</v>
      </c>
      <c r="AB1053" s="1">
        <v>76</v>
      </c>
      <c r="AC1053" s="1">
        <v>23789</v>
      </c>
      <c r="AD1053" s="1" t="s">
        <v>73</v>
      </c>
      <c r="AE1053" s="1" t="b">
        <v>0</v>
      </c>
      <c r="AF1053" s="1" t="s">
        <v>2756</v>
      </c>
      <c r="AG1053" s="9" t="s">
        <v>244</v>
      </c>
      <c r="AH1053" s="1" t="s">
        <v>1013</v>
      </c>
      <c r="AI1053" s="1" t="s">
        <v>218</v>
      </c>
      <c r="AJ1053" s="1" t="s">
        <v>219</v>
      </c>
      <c r="AK1053" s="1" t="s">
        <v>79</v>
      </c>
      <c r="AL1053" s="1" t="s">
        <v>36</v>
      </c>
      <c r="AM1053" s="1" t="s">
        <v>100</v>
      </c>
      <c r="AN1053" s="1" t="b">
        <v>0</v>
      </c>
      <c r="AO1053" s="10" t="s">
        <v>2757</v>
      </c>
      <c r="AP1053" s="1">
        <v>0</v>
      </c>
      <c r="AQ1053" s="1">
        <v>0</v>
      </c>
      <c r="AR1053" s="1">
        <v>2</v>
      </c>
      <c r="AS1053" s="1">
        <v>2</v>
      </c>
      <c r="AT1053" s="1">
        <v>0</v>
      </c>
      <c r="AU1053" s="1">
        <v>0</v>
      </c>
      <c r="AV1053" s="1">
        <v>1</v>
      </c>
      <c r="AW1053" s="1">
        <v>0</v>
      </c>
      <c r="AX1053" s="1">
        <v>0</v>
      </c>
      <c r="AY1053" s="1">
        <v>0</v>
      </c>
      <c r="AZ1053" s="1">
        <v>0</v>
      </c>
      <c r="BA1053" s="1">
        <v>0</v>
      </c>
      <c r="BB1053" s="1">
        <v>1</v>
      </c>
      <c r="BC1053" s="1">
        <v>0</v>
      </c>
      <c r="BD1053" s="1">
        <v>1</v>
      </c>
      <c r="BE1053" s="1">
        <v>0</v>
      </c>
      <c r="BF1053" s="1">
        <v>0</v>
      </c>
      <c r="BG1053" s="1">
        <v>1</v>
      </c>
      <c r="BH1053" s="1" t="b">
        <v>0</v>
      </c>
      <c r="BI1053" s="1" t="b">
        <v>0</v>
      </c>
      <c r="BJ1053" s="1">
        <v>5</v>
      </c>
      <c r="BK1053" s="1" t="s">
        <v>117</v>
      </c>
      <c r="BL1053" s="1">
        <v>210</v>
      </c>
      <c r="BM1053" s="1">
        <v>210</v>
      </c>
      <c r="BN1053" s="1">
        <v>4</v>
      </c>
      <c r="BO1053" s="1" t="b">
        <v>1</v>
      </c>
    </row>
    <row r="1054" spans="1:67" ht="15.75" customHeight="1">
      <c r="A1054" s="1">
        <v>1052</v>
      </c>
      <c r="B1054" s="1">
        <v>1020</v>
      </c>
      <c r="C1054" s="1">
        <v>230764</v>
      </c>
      <c r="D1054" s="1" t="s">
        <v>2746</v>
      </c>
      <c r="E1054" s="1" t="s">
        <v>2747</v>
      </c>
      <c r="F1054" s="1" t="s">
        <v>2748</v>
      </c>
      <c r="G1054" s="1" t="s">
        <v>2749</v>
      </c>
      <c r="H1054" s="1" t="s">
        <v>2750</v>
      </c>
      <c r="I1054" s="1" t="s">
        <v>167</v>
      </c>
      <c r="J1054" s="1" t="s">
        <v>168</v>
      </c>
      <c r="K1054" s="8" t="s">
        <v>2751</v>
      </c>
      <c r="L1054" s="1">
        <v>-111.846043999999</v>
      </c>
      <c r="M1054" s="1">
        <v>40.762484000000001</v>
      </c>
      <c r="N1054" s="1">
        <v>-111.846043999999</v>
      </c>
      <c r="O1054" s="1">
        <v>40.762484000000001</v>
      </c>
      <c r="P1054" s="1">
        <v>8884</v>
      </c>
      <c r="Q1054" s="1">
        <v>23673</v>
      </c>
      <c r="R1054" s="1">
        <v>42916</v>
      </c>
      <c r="S1054" s="1">
        <v>23742</v>
      </c>
      <c r="T1054" s="1">
        <v>42985</v>
      </c>
      <c r="U1054" s="1">
        <v>13806</v>
      </c>
      <c r="V1054" s="1">
        <v>33049</v>
      </c>
      <c r="W1054" s="1">
        <v>2</v>
      </c>
      <c r="X1054" s="1">
        <v>2</v>
      </c>
      <c r="Y1054" s="1">
        <v>7</v>
      </c>
      <c r="Z1054" s="1">
        <v>1</v>
      </c>
      <c r="AA1054" s="1">
        <v>1</v>
      </c>
      <c r="AB1054" s="1">
        <v>76</v>
      </c>
      <c r="AC1054" s="1">
        <v>23789</v>
      </c>
      <c r="AD1054" s="1" t="s">
        <v>73</v>
      </c>
      <c r="AE1054" s="1" t="b">
        <v>0</v>
      </c>
      <c r="AF1054" s="1" t="s">
        <v>522</v>
      </c>
      <c r="AG1054" s="1" t="s">
        <v>245</v>
      </c>
      <c r="AH1054" s="1" t="s">
        <v>90</v>
      </c>
      <c r="AI1054" s="1" t="s">
        <v>172</v>
      </c>
      <c r="AJ1054" s="1" t="s">
        <v>89</v>
      </c>
      <c r="AK1054" s="1" t="s">
        <v>79</v>
      </c>
      <c r="AL1054" s="1" t="s">
        <v>36</v>
      </c>
      <c r="AM1054" s="1" t="s">
        <v>92</v>
      </c>
      <c r="AN1054" s="1" t="b">
        <v>0</v>
      </c>
      <c r="AO1054" s="10" t="s">
        <v>2758</v>
      </c>
      <c r="AP1054" s="1">
        <v>0</v>
      </c>
      <c r="AQ1054" s="1">
        <v>0</v>
      </c>
      <c r="AR1054" s="1">
        <v>1</v>
      </c>
      <c r="AS1054" s="1">
        <v>1</v>
      </c>
      <c r="AT1054" s="1">
        <v>0</v>
      </c>
      <c r="AU1054" s="1">
        <v>0</v>
      </c>
      <c r="AV1054" s="1">
        <v>0</v>
      </c>
      <c r="AW1054" s="1">
        <v>0</v>
      </c>
      <c r="AX1054" s="1">
        <v>0</v>
      </c>
      <c r="AY1054" s="1">
        <v>0</v>
      </c>
      <c r="AZ1054" s="1">
        <v>0</v>
      </c>
      <c r="BA1054" s="1">
        <v>0</v>
      </c>
      <c r="BB1054" s="1">
        <v>0</v>
      </c>
      <c r="BC1054" s="1">
        <v>0</v>
      </c>
      <c r="BD1054" s="1">
        <v>1</v>
      </c>
      <c r="BE1054" s="1">
        <v>0</v>
      </c>
      <c r="BF1054" s="1">
        <v>1</v>
      </c>
      <c r="BG1054" s="1">
        <v>0</v>
      </c>
      <c r="BH1054" s="1" t="b">
        <v>1</v>
      </c>
      <c r="BI1054" s="1" t="b">
        <v>0</v>
      </c>
      <c r="BJ1054" s="1">
        <v>5</v>
      </c>
      <c r="BK1054" s="1" t="s">
        <v>89</v>
      </c>
      <c r="BL1054" s="1">
        <v>210</v>
      </c>
      <c r="BM1054" s="1">
        <v>210</v>
      </c>
      <c r="BN1054" s="1">
        <v>2</v>
      </c>
      <c r="BO1054" s="1" t="b">
        <v>1</v>
      </c>
    </row>
    <row r="1055" spans="1:67" ht="15.75" customHeight="1">
      <c r="A1055" s="1">
        <v>1053</v>
      </c>
      <c r="B1055" s="1">
        <v>1021</v>
      </c>
      <c r="C1055" s="1">
        <v>230764</v>
      </c>
      <c r="D1055" s="1" t="s">
        <v>2746</v>
      </c>
      <c r="E1055" s="1" t="s">
        <v>2747</v>
      </c>
      <c r="F1055" s="1" t="s">
        <v>2748</v>
      </c>
      <c r="G1055" s="1" t="s">
        <v>2749</v>
      </c>
      <c r="H1055" s="1" t="s">
        <v>2750</v>
      </c>
      <c r="I1055" s="1" t="s">
        <v>167</v>
      </c>
      <c r="J1055" s="1" t="s">
        <v>168</v>
      </c>
      <c r="K1055" s="8" t="s">
        <v>2751</v>
      </c>
      <c r="L1055" s="1">
        <v>-111.846043999999</v>
      </c>
      <c r="M1055" s="1">
        <v>40.762484000000001</v>
      </c>
      <c r="N1055" s="1">
        <v>-111.846043999999</v>
      </c>
      <c r="O1055" s="1">
        <v>40.762484000000001</v>
      </c>
      <c r="P1055" s="1">
        <v>8884</v>
      </c>
      <c r="Q1055" s="1">
        <v>23673</v>
      </c>
      <c r="R1055" s="1">
        <v>42916</v>
      </c>
      <c r="S1055" s="1">
        <v>23742</v>
      </c>
      <c r="T1055" s="1">
        <v>42985</v>
      </c>
      <c r="U1055" s="1">
        <v>13806</v>
      </c>
      <c r="V1055" s="1">
        <v>33049</v>
      </c>
      <c r="W1055" s="1">
        <v>2</v>
      </c>
      <c r="X1055" s="1">
        <v>2</v>
      </c>
      <c r="Y1055" s="1">
        <v>7</v>
      </c>
      <c r="Z1055" s="1">
        <v>1</v>
      </c>
      <c r="AA1055" s="1">
        <v>1</v>
      </c>
      <c r="AB1055" s="1">
        <v>76</v>
      </c>
      <c r="AC1055" s="1">
        <v>23789</v>
      </c>
      <c r="AD1055" s="1" t="s">
        <v>73</v>
      </c>
      <c r="AE1055" s="1" t="b">
        <v>0</v>
      </c>
      <c r="AF1055" s="1" t="s">
        <v>522</v>
      </c>
      <c r="AG1055" s="1" t="s">
        <v>245</v>
      </c>
      <c r="AH1055" s="1" t="s">
        <v>90</v>
      </c>
      <c r="AI1055" s="1" t="s">
        <v>688</v>
      </c>
      <c r="AJ1055" s="1" t="s">
        <v>89</v>
      </c>
      <c r="AK1055" s="1" t="s">
        <v>79</v>
      </c>
      <c r="AL1055" s="1" t="s">
        <v>206</v>
      </c>
      <c r="AM1055" s="1" t="s">
        <v>100</v>
      </c>
      <c r="AN1055" s="1" t="b">
        <v>0</v>
      </c>
      <c r="AO1055" s="10" t="s">
        <v>2759</v>
      </c>
      <c r="AP1055" s="1">
        <v>0</v>
      </c>
      <c r="AQ1055" s="1">
        <v>0</v>
      </c>
      <c r="AR1055" s="1">
        <v>1</v>
      </c>
      <c r="AS1055" s="1">
        <v>0</v>
      </c>
      <c r="AT1055" s="1">
        <v>0</v>
      </c>
      <c r="AU1055" s="1">
        <v>0</v>
      </c>
      <c r="AV1055" s="1">
        <v>0</v>
      </c>
      <c r="AW1055" s="1">
        <v>0</v>
      </c>
      <c r="AX1055" s="1">
        <v>0</v>
      </c>
      <c r="AY1055" s="1">
        <v>0</v>
      </c>
      <c r="AZ1055" s="1">
        <v>0</v>
      </c>
      <c r="BA1055" s="1">
        <v>0</v>
      </c>
      <c r="BB1055" s="1">
        <v>0</v>
      </c>
      <c r="BC1055" s="1">
        <v>0</v>
      </c>
      <c r="BD1055" s="1">
        <v>1</v>
      </c>
      <c r="BE1055" s="1">
        <v>0</v>
      </c>
      <c r="BF1055" s="1">
        <v>0</v>
      </c>
      <c r="BG1055" s="1">
        <v>0</v>
      </c>
      <c r="BH1055" s="1" t="b">
        <v>0</v>
      </c>
      <c r="BI1055" s="1" t="b">
        <v>0</v>
      </c>
      <c r="BJ1055" s="1">
        <v>5</v>
      </c>
      <c r="BK1055" s="1" t="s">
        <v>89</v>
      </c>
      <c r="BL1055" s="1">
        <v>210</v>
      </c>
      <c r="BM1055" s="1">
        <v>210</v>
      </c>
      <c r="BN1055" s="1">
        <v>1</v>
      </c>
      <c r="BO1055" s="1" t="b">
        <v>1</v>
      </c>
    </row>
    <row r="1056" spans="1:67" ht="15.75" customHeight="1">
      <c r="A1056" s="1">
        <v>1054</v>
      </c>
      <c r="B1056" s="1">
        <v>1060</v>
      </c>
      <c r="C1056" s="1">
        <v>230728</v>
      </c>
      <c r="D1056" s="1" t="s">
        <v>2760</v>
      </c>
      <c r="E1056" s="1" t="s">
        <v>2761</v>
      </c>
      <c r="F1056" s="1" t="s">
        <v>2762</v>
      </c>
      <c r="G1056" s="1" t="s">
        <v>2749</v>
      </c>
      <c r="H1056" s="1" t="s">
        <v>2763</v>
      </c>
      <c r="I1056" s="1" t="s">
        <v>167</v>
      </c>
      <c r="J1056" s="1" t="s">
        <v>2764</v>
      </c>
      <c r="K1056" s="8" t="s">
        <v>2765</v>
      </c>
      <c r="L1056" s="1">
        <v>-111.81391000000001</v>
      </c>
      <c r="M1056" s="1">
        <v>41.740747999999897</v>
      </c>
      <c r="N1056" s="1">
        <v>-111.81391000000001</v>
      </c>
      <c r="O1056" s="1">
        <v>41.740747999999897</v>
      </c>
      <c r="P1056" s="1">
        <v>7870</v>
      </c>
      <c r="Q1056" s="1">
        <v>19614</v>
      </c>
      <c r="R1056" s="1">
        <v>33264</v>
      </c>
      <c r="S1056" s="1">
        <v>20554</v>
      </c>
      <c r="T1056" s="1">
        <v>34204</v>
      </c>
      <c r="U1056" s="1">
        <v>10614</v>
      </c>
      <c r="V1056" s="1">
        <v>24264</v>
      </c>
      <c r="W1056" s="1">
        <v>2</v>
      </c>
      <c r="X1056" s="1">
        <v>2</v>
      </c>
      <c r="Y1056" s="1">
        <v>7</v>
      </c>
      <c r="Z1056" s="1">
        <v>1</v>
      </c>
      <c r="AA1056" s="1">
        <v>1</v>
      </c>
      <c r="AB1056" s="1">
        <v>90</v>
      </c>
      <c r="AC1056" s="1">
        <v>24838</v>
      </c>
      <c r="AD1056" s="1" t="s">
        <v>73</v>
      </c>
      <c r="AE1056" s="1" t="b">
        <v>1</v>
      </c>
      <c r="AF1056" s="1" t="s">
        <v>2766</v>
      </c>
      <c r="AG1056" s="1" t="s">
        <v>2767</v>
      </c>
      <c r="AH1056" s="1" t="s">
        <v>76</v>
      </c>
      <c r="AI1056" s="1" t="s">
        <v>146</v>
      </c>
      <c r="AJ1056" s="1" t="s">
        <v>94</v>
      </c>
      <c r="AK1056" s="1" t="s">
        <v>83</v>
      </c>
      <c r="AL1056" s="1" t="s">
        <v>36</v>
      </c>
      <c r="AM1056" s="1" t="s">
        <v>96</v>
      </c>
      <c r="AN1056" s="1" t="b">
        <v>0</v>
      </c>
      <c r="AO1056" s="10" t="s">
        <v>2768</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t="b">
        <v>1</v>
      </c>
      <c r="BI1056" s="1" t="b">
        <v>0</v>
      </c>
      <c r="BJ1056" s="1">
        <v>4</v>
      </c>
      <c r="BK1056" s="1" t="s">
        <v>94</v>
      </c>
      <c r="BL1056" s="1">
        <v>210</v>
      </c>
      <c r="BM1056" s="1">
        <v>210</v>
      </c>
      <c r="BN1056" s="1">
        <v>0</v>
      </c>
      <c r="BO1056" s="1" t="b">
        <v>0</v>
      </c>
    </row>
    <row r="1057" spans="1:67" ht="15.75" customHeight="1">
      <c r="A1057" s="1">
        <v>1055</v>
      </c>
      <c r="B1057" s="1">
        <v>1061</v>
      </c>
      <c r="C1057" s="1">
        <v>230728</v>
      </c>
      <c r="D1057" s="1" t="s">
        <v>2760</v>
      </c>
      <c r="E1057" s="1" t="s">
        <v>2761</v>
      </c>
      <c r="F1057" s="1" t="s">
        <v>2762</v>
      </c>
      <c r="G1057" s="1" t="s">
        <v>2749</v>
      </c>
      <c r="H1057" s="1" t="s">
        <v>2763</v>
      </c>
      <c r="I1057" s="1" t="s">
        <v>167</v>
      </c>
      <c r="J1057" s="1" t="s">
        <v>2764</v>
      </c>
      <c r="K1057" s="8" t="s">
        <v>2765</v>
      </c>
      <c r="L1057" s="1">
        <v>-111.81391000000001</v>
      </c>
      <c r="M1057" s="1">
        <v>41.740747999999897</v>
      </c>
      <c r="N1057" s="1">
        <v>-111.81391000000001</v>
      </c>
      <c r="O1057" s="1">
        <v>41.740747999999897</v>
      </c>
      <c r="P1057" s="1">
        <v>7870</v>
      </c>
      <c r="Q1057" s="1">
        <v>19614</v>
      </c>
      <c r="R1057" s="1">
        <v>33264</v>
      </c>
      <c r="S1057" s="1">
        <v>20554</v>
      </c>
      <c r="T1057" s="1">
        <v>34204</v>
      </c>
      <c r="U1057" s="1">
        <v>10614</v>
      </c>
      <c r="V1057" s="1">
        <v>24264</v>
      </c>
      <c r="W1057" s="1">
        <v>2</v>
      </c>
      <c r="X1057" s="1">
        <v>2</v>
      </c>
      <c r="Y1057" s="1">
        <v>7</v>
      </c>
      <c r="Z1057" s="1">
        <v>1</v>
      </c>
      <c r="AA1057" s="1">
        <v>1</v>
      </c>
      <c r="AB1057" s="1">
        <v>90</v>
      </c>
      <c r="AC1057" s="1">
        <v>24838</v>
      </c>
      <c r="AD1057" s="1" t="s">
        <v>73</v>
      </c>
      <c r="AE1057" s="1" t="b">
        <v>1</v>
      </c>
      <c r="AF1057" s="1" t="s">
        <v>2766</v>
      </c>
      <c r="AG1057" s="1" t="s">
        <v>2767</v>
      </c>
      <c r="AH1057" s="1" t="s">
        <v>76</v>
      </c>
      <c r="AI1057" s="1" t="s">
        <v>95</v>
      </c>
      <c r="AJ1057" s="1" t="s">
        <v>94</v>
      </c>
      <c r="AK1057" s="1" t="s">
        <v>79</v>
      </c>
      <c r="AL1057" s="1" t="s">
        <v>36</v>
      </c>
      <c r="AM1057" s="1" t="s">
        <v>96</v>
      </c>
      <c r="AN1057" s="1" t="b">
        <v>0</v>
      </c>
      <c r="AO1057" s="10" t="s">
        <v>2769</v>
      </c>
      <c r="AP1057" s="1">
        <v>0</v>
      </c>
      <c r="AQ1057" s="1">
        <v>0</v>
      </c>
      <c r="AR1057" s="1">
        <v>0</v>
      </c>
      <c r="AS1057" s="1">
        <v>0</v>
      </c>
      <c r="AT1057" s="1">
        <v>0</v>
      </c>
      <c r="AU1057" s="1">
        <v>0</v>
      </c>
      <c r="AV1057" s="1">
        <v>0</v>
      </c>
      <c r="AW1057" s="1">
        <v>0</v>
      </c>
      <c r="AX1057" s="1">
        <v>0</v>
      </c>
      <c r="AY1057" s="1">
        <v>0</v>
      </c>
      <c r="AZ1057" s="1">
        <v>0</v>
      </c>
      <c r="BA1057" s="1">
        <v>0</v>
      </c>
      <c r="BB1057" s="1">
        <v>0</v>
      </c>
      <c r="BC1057" s="1">
        <v>0</v>
      </c>
      <c r="BD1057" s="1">
        <v>0</v>
      </c>
      <c r="BE1057" s="1">
        <v>0</v>
      </c>
      <c r="BF1057" s="1">
        <v>0</v>
      </c>
      <c r="BG1057" s="1">
        <v>0</v>
      </c>
      <c r="BH1057" s="1" t="b">
        <v>1</v>
      </c>
      <c r="BI1057" s="1" t="b">
        <v>0</v>
      </c>
      <c r="BJ1057" s="1">
        <v>4</v>
      </c>
      <c r="BK1057" s="1" t="s">
        <v>94</v>
      </c>
      <c r="BL1057" s="1">
        <v>210</v>
      </c>
      <c r="BM1057" s="1">
        <v>210</v>
      </c>
      <c r="BN1057" s="1">
        <v>0</v>
      </c>
      <c r="BO1057" s="1" t="b">
        <v>0</v>
      </c>
    </row>
    <row r="1058" spans="1:67" ht="15.75" customHeight="1">
      <c r="A1058" s="1">
        <v>1056</v>
      </c>
      <c r="B1058" s="1">
        <v>1062</v>
      </c>
      <c r="C1058" s="1">
        <v>230728</v>
      </c>
      <c r="D1058" s="1" t="s">
        <v>2760</v>
      </c>
      <c r="E1058" s="1" t="s">
        <v>2761</v>
      </c>
      <c r="F1058" s="1" t="s">
        <v>2762</v>
      </c>
      <c r="G1058" s="1" t="s">
        <v>2749</v>
      </c>
      <c r="H1058" s="1" t="s">
        <v>2763</v>
      </c>
      <c r="I1058" s="1" t="s">
        <v>167</v>
      </c>
      <c r="J1058" s="1" t="s">
        <v>2764</v>
      </c>
      <c r="K1058" s="8" t="s">
        <v>2765</v>
      </c>
      <c r="L1058" s="1">
        <v>-111.81391000000001</v>
      </c>
      <c r="M1058" s="1">
        <v>41.740747999999897</v>
      </c>
      <c r="N1058" s="1">
        <v>-111.81391000000001</v>
      </c>
      <c r="O1058" s="1">
        <v>41.740747999999897</v>
      </c>
      <c r="P1058" s="1">
        <v>7870</v>
      </c>
      <c r="Q1058" s="1">
        <v>19614</v>
      </c>
      <c r="R1058" s="1">
        <v>33264</v>
      </c>
      <c r="S1058" s="1">
        <v>20554</v>
      </c>
      <c r="T1058" s="1">
        <v>34204</v>
      </c>
      <c r="U1058" s="1">
        <v>10614</v>
      </c>
      <c r="V1058" s="1">
        <v>24264</v>
      </c>
      <c r="W1058" s="1">
        <v>2</v>
      </c>
      <c r="X1058" s="1">
        <v>2</v>
      </c>
      <c r="Y1058" s="1">
        <v>7</v>
      </c>
      <c r="Z1058" s="1">
        <v>1</v>
      </c>
      <c r="AA1058" s="1">
        <v>1</v>
      </c>
      <c r="AB1058" s="1">
        <v>90</v>
      </c>
      <c r="AC1058" s="1">
        <v>24838</v>
      </c>
      <c r="AD1058" s="1" t="s">
        <v>73</v>
      </c>
      <c r="AE1058" s="1" t="b">
        <v>1</v>
      </c>
      <c r="AF1058" s="1" t="s">
        <v>2766</v>
      </c>
      <c r="AG1058" s="1" t="s">
        <v>2767</v>
      </c>
      <c r="AH1058" s="1" t="s">
        <v>76</v>
      </c>
      <c r="AI1058" s="1" t="s">
        <v>2770</v>
      </c>
      <c r="AJ1058" s="1" t="s">
        <v>78</v>
      </c>
      <c r="AK1058" s="1" t="s">
        <v>79</v>
      </c>
      <c r="AL1058" s="1" t="s">
        <v>36</v>
      </c>
      <c r="AM1058" s="1" t="s">
        <v>100</v>
      </c>
      <c r="AN1058" s="1" t="b">
        <v>0</v>
      </c>
      <c r="AO1058" s="10" t="s">
        <v>2771</v>
      </c>
      <c r="AP1058" s="1">
        <v>0</v>
      </c>
      <c r="AQ1058" s="1">
        <v>0</v>
      </c>
      <c r="AR1058" s="1">
        <v>0</v>
      </c>
      <c r="AS1058" s="1">
        <v>0</v>
      </c>
      <c r="AT1058" s="1">
        <v>0</v>
      </c>
      <c r="AU1058" s="1">
        <v>0</v>
      </c>
      <c r="AV1058" s="1">
        <v>0</v>
      </c>
      <c r="AW1058" s="1">
        <v>0</v>
      </c>
      <c r="AX1058" s="1">
        <v>0</v>
      </c>
      <c r="AY1058" s="1">
        <v>0</v>
      </c>
      <c r="AZ1058" s="1">
        <v>0</v>
      </c>
      <c r="BA1058" s="1">
        <v>0</v>
      </c>
      <c r="BB1058" s="1">
        <v>0</v>
      </c>
      <c r="BC1058" s="1">
        <v>0</v>
      </c>
      <c r="BD1058" s="1">
        <v>0</v>
      </c>
      <c r="BE1058" s="1">
        <v>0</v>
      </c>
      <c r="BF1058" s="1">
        <v>0</v>
      </c>
      <c r="BG1058" s="1">
        <v>0</v>
      </c>
      <c r="BH1058" s="1" t="b">
        <v>0</v>
      </c>
      <c r="BI1058" s="1" t="b">
        <v>0</v>
      </c>
      <c r="BJ1058" s="1">
        <v>4</v>
      </c>
      <c r="BK1058" s="1" t="s">
        <v>78</v>
      </c>
      <c r="BL1058" s="1">
        <v>210</v>
      </c>
      <c r="BM1058" s="1">
        <v>210</v>
      </c>
      <c r="BN1058" s="1">
        <v>0</v>
      </c>
      <c r="BO1058" s="1" t="b">
        <v>0</v>
      </c>
    </row>
    <row r="1059" spans="1:67" ht="15.75" customHeight="1">
      <c r="A1059" s="1">
        <v>1057</v>
      </c>
      <c r="B1059" s="1">
        <v>1063</v>
      </c>
      <c r="C1059" s="1">
        <v>230728</v>
      </c>
      <c r="D1059" s="1" t="s">
        <v>2760</v>
      </c>
      <c r="E1059" s="1" t="s">
        <v>2761</v>
      </c>
      <c r="F1059" s="1" t="s">
        <v>2762</v>
      </c>
      <c r="G1059" s="1" t="s">
        <v>2749</v>
      </c>
      <c r="H1059" s="1" t="s">
        <v>2763</v>
      </c>
      <c r="I1059" s="1" t="s">
        <v>167</v>
      </c>
      <c r="J1059" s="1" t="s">
        <v>2764</v>
      </c>
      <c r="K1059" s="8" t="s">
        <v>2765</v>
      </c>
      <c r="L1059" s="1">
        <v>-111.81391000000001</v>
      </c>
      <c r="M1059" s="1">
        <v>41.740747999999897</v>
      </c>
      <c r="N1059" s="1">
        <v>-111.81391000000001</v>
      </c>
      <c r="O1059" s="1">
        <v>41.740747999999897</v>
      </c>
      <c r="P1059" s="1">
        <v>7870</v>
      </c>
      <c r="Q1059" s="1">
        <v>19614</v>
      </c>
      <c r="R1059" s="1">
        <v>33264</v>
      </c>
      <c r="S1059" s="1">
        <v>20554</v>
      </c>
      <c r="T1059" s="1">
        <v>34204</v>
      </c>
      <c r="U1059" s="1">
        <v>10614</v>
      </c>
      <c r="V1059" s="1">
        <v>24264</v>
      </c>
      <c r="W1059" s="1">
        <v>2</v>
      </c>
      <c r="X1059" s="1">
        <v>2</v>
      </c>
      <c r="Y1059" s="1">
        <v>7</v>
      </c>
      <c r="Z1059" s="1">
        <v>1</v>
      </c>
      <c r="AA1059" s="1">
        <v>1</v>
      </c>
      <c r="AB1059" s="1">
        <v>90</v>
      </c>
      <c r="AC1059" s="1">
        <v>24838</v>
      </c>
      <c r="AD1059" s="1" t="s">
        <v>73</v>
      </c>
      <c r="AE1059" s="1" t="b">
        <v>1</v>
      </c>
      <c r="AF1059" s="1" t="s">
        <v>2766</v>
      </c>
      <c r="AG1059" s="1" t="s">
        <v>2767</v>
      </c>
      <c r="AH1059" s="1" t="s">
        <v>76</v>
      </c>
      <c r="AI1059" s="1" t="s">
        <v>412</v>
      </c>
      <c r="AJ1059" s="1" t="s">
        <v>94</v>
      </c>
      <c r="AK1059" s="1" t="s">
        <v>179</v>
      </c>
      <c r="AL1059" s="1" t="s">
        <v>179</v>
      </c>
      <c r="AM1059" s="1" t="s">
        <v>100</v>
      </c>
      <c r="AN1059" s="1" t="b">
        <v>0</v>
      </c>
      <c r="AO1059" s="10" t="s">
        <v>2772</v>
      </c>
      <c r="AP1059" s="1">
        <v>0</v>
      </c>
      <c r="AQ1059" s="1">
        <v>0</v>
      </c>
      <c r="AR1059" s="1">
        <v>0</v>
      </c>
      <c r="AS1059" s="1">
        <v>0</v>
      </c>
      <c r="AT1059" s="1">
        <v>0</v>
      </c>
      <c r="AU1059" s="1">
        <v>0</v>
      </c>
      <c r="AV1059" s="1">
        <v>0</v>
      </c>
      <c r="AW1059" s="1">
        <v>0</v>
      </c>
      <c r="AX1059" s="1">
        <v>0</v>
      </c>
      <c r="AY1059" s="1">
        <v>0</v>
      </c>
      <c r="AZ1059" s="1">
        <v>0</v>
      </c>
      <c r="BA1059" s="1">
        <v>0</v>
      </c>
      <c r="BB1059" s="1">
        <v>0</v>
      </c>
      <c r="BC1059" s="1">
        <v>0</v>
      </c>
      <c r="BD1059" s="1">
        <v>0</v>
      </c>
      <c r="BE1059" s="1">
        <v>0</v>
      </c>
      <c r="BF1059" s="1">
        <v>0</v>
      </c>
      <c r="BG1059" s="1">
        <v>0</v>
      </c>
      <c r="BH1059" s="1" t="b">
        <v>0</v>
      </c>
      <c r="BI1059" s="1" t="b">
        <v>0</v>
      </c>
      <c r="BJ1059" s="1">
        <v>4</v>
      </c>
      <c r="BK1059" s="1" t="s">
        <v>94</v>
      </c>
      <c r="BL1059" s="1">
        <v>210</v>
      </c>
      <c r="BM1059" s="1">
        <v>210</v>
      </c>
      <c r="BN1059" s="1">
        <v>0</v>
      </c>
      <c r="BO1059" s="1" t="b">
        <v>0</v>
      </c>
    </row>
    <row r="1060" spans="1:67" ht="15.75" customHeight="1">
      <c r="A1060" s="1">
        <v>1058</v>
      </c>
      <c r="B1060" s="1">
        <v>264</v>
      </c>
      <c r="C1060" s="1">
        <v>232265</v>
      </c>
      <c r="D1060" s="1" t="s">
        <v>2773</v>
      </c>
      <c r="E1060" s="1" t="s">
        <v>2774</v>
      </c>
      <c r="F1060" s="1" t="s">
        <v>2775</v>
      </c>
      <c r="G1060" s="1" t="s">
        <v>2776</v>
      </c>
      <c r="H1060" s="1" t="s">
        <v>2777</v>
      </c>
      <c r="I1060" s="1" t="s">
        <v>70</v>
      </c>
      <c r="J1060" s="1" t="s">
        <v>564</v>
      </c>
      <c r="K1060" s="8" t="s">
        <v>2778</v>
      </c>
      <c r="L1060" s="1">
        <v>-76.339161000000004</v>
      </c>
      <c r="M1060" s="1">
        <v>37.019944000000002</v>
      </c>
      <c r="N1060" s="1">
        <v>-76.339161000000004</v>
      </c>
      <c r="O1060" s="1">
        <v>37.019944000000002</v>
      </c>
      <c r="P1060" s="1">
        <v>25441</v>
      </c>
      <c r="Q1060" s="1">
        <v>40559</v>
      </c>
      <c r="R1060" s="1">
        <v>40559</v>
      </c>
      <c r="S1060" s="1">
        <v>43326</v>
      </c>
      <c r="T1060" s="1">
        <v>43326</v>
      </c>
      <c r="U1060" s="1">
        <v>29841</v>
      </c>
      <c r="V1060" s="1">
        <v>29841</v>
      </c>
      <c r="W1060" s="1">
        <v>1</v>
      </c>
      <c r="X1060" s="1">
        <v>2</v>
      </c>
      <c r="Y1060" s="1">
        <v>5</v>
      </c>
      <c r="Z1060" s="1">
        <v>2</v>
      </c>
      <c r="AA1060" s="1">
        <v>2</v>
      </c>
      <c r="AB1060" s="1">
        <v>65</v>
      </c>
      <c r="AC1060" s="1">
        <v>3836</v>
      </c>
      <c r="AD1060" s="1" t="s">
        <v>123</v>
      </c>
      <c r="AE1060" s="1" t="b">
        <v>0</v>
      </c>
      <c r="AF1060" s="1" t="s">
        <v>2779</v>
      </c>
      <c r="AG1060" s="1" t="s">
        <v>89</v>
      </c>
      <c r="AH1060" s="1" t="s">
        <v>550</v>
      </c>
      <c r="AI1060" s="1" t="s">
        <v>567</v>
      </c>
      <c r="AJ1060" s="1" t="s">
        <v>89</v>
      </c>
      <c r="AK1060" s="1" t="s">
        <v>79</v>
      </c>
      <c r="AL1060" s="1" t="s">
        <v>36</v>
      </c>
      <c r="AM1060" s="1" t="s">
        <v>92</v>
      </c>
      <c r="AN1060" s="1" t="b">
        <v>0</v>
      </c>
      <c r="AO1060" s="10" t="s">
        <v>2780</v>
      </c>
      <c r="AP1060" s="1">
        <v>1</v>
      </c>
      <c r="AQ1060" s="1">
        <v>0</v>
      </c>
      <c r="AR1060" s="1">
        <v>0</v>
      </c>
      <c r="AS1060" s="1">
        <v>0</v>
      </c>
      <c r="AT1060" s="1">
        <v>0</v>
      </c>
      <c r="AU1060" s="1">
        <v>0</v>
      </c>
      <c r="AV1060" s="1">
        <v>0</v>
      </c>
      <c r="AW1060" s="1">
        <v>0</v>
      </c>
      <c r="AX1060" s="1">
        <v>0</v>
      </c>
      <c r="AY1060" s="1">
        <v>0</v>
      </c>
      <c r="AZ1060" s="1">
        <v>0</v>
      </c>
      <c r="BA1060" s="1">
        <v>0</v>
      </c>
      <c r="BB1060" s="1">
        <v>0</v>
      </c>
      <c r="BC1060" s="1">
        <v>0</v>
      </c>
      <c r="BD1060" s="1">
        <v>1</v>
      </c>
      <c r="BE1060" s="1">
        <v>0</v>
      </c>
      <c r="BF1060" s="1">
        <v>0</v>
      </c>
      <c r="BG1060" s="1">
        <v>0</v>
      </c>
      <c r="BH1060" s="1" t="b">
        <v>1</v>
      </c>
      <c r="BI1060" s="1" t="b">
        <v>0</v>
      </c>
      <c r="BJ1060" s="1">
        <v>1</v>
      </c>
      <c r="BK1060" s="1" t="s">
        <v>89</v>
      </c>
      <c r="BL1060" s="1">
        <v>363</v>
      </c>
      <c r="BM1060" s="1">
        <v>363</v>
      </c>
      <c r="BN1060" s="1">
        <v>0</v>
      </c>
      <c r="BO1060" s="1" t="b">
        <v>0</v>
      </c>
    </row>
    <row r="1061" spans="1:67" ht="15.75" customHeight="1">
      <c r="A1061" s="1">
        <v>1059</v>
      </c>
      <c r="B1061" s="1">
        <v>304</v>
      </c>
      <c r="C1061" s="1">
        <v>232423</v>
      </c>
      <c r="D1061" s="1" t="s">
        <v>2781</v>
      </c>
      <c r="E1061" s="1" t="s">
        <v>2782</v>
      </c>
      <c r="F1061" s="1" t="s">
        <v>2783</v>
      </c>
      <c r="G1061" s="1" t="s">
        <v>2776</v>
      </c>
      <c r="H1061" s="1">
        <v>22807</v>
      </c>
      <c r="I1061" s="1" t="s">
        <v>70</v>
      </c>
      <c r="J1061" s="1" t="s">
        <v>564</v>
      </c>
      <c r="K1061" s="8" t="s">
        <v>2784</v>
      </c>
      <c r="L1061" s="1">
        <v>-78.870483999999905</v>
      </c>
      <c r="M1061" s="1">
        <v>38.436310999999897</v>
      </c>
      <c r="N1061" s="1">
        <v>-78.870483999999905</v>
      </c>
      <c r="O1061" s="1">
        <v>38.436310999999897</v>
      </c>
      <c r="P1061" s="1">
        <v>10830</v>
      </c>
      <c r="Q1061" s="1">
        <v>26122</v>
      </c>
      <c r="R1061" s="1">
        <v>42522</v>
      </c>
      <c r="S1061" s="1">
        <v>26122</v>
      </c>
      <c r="T1061" s="1">
        <v>42522</v>
      </c>
      <c r="U1061" s="1">
        <v>17026</v>
      </c>
      <c r="V1061" s="1">
        <v>33426</v>
      </c>
      <c r="W1061" s="1">
        <v>2</v>
      </c>
      <c r="X1061" s="1">
        <v>2</v>
      </c>
      <c r="Y1061" s="1">
        <v>5</v>
      </c>
      <c r="Z1061" s="1">
        <v>1</v>
      </c>
      <c r="AA1061" s="1">
        <v>1</v>
      </c>
      <c r="AB1061" s="1">
        <v>72</v>
      </c>
      <c r="AC1061" s="1">
        <v>19548</v>
      </c>
      <c r="AD1061" s="1" t="s">
        <v>73</v>
      </c>
      <c r="AE1061" s="1" t="b">
        <v>0</v>
      </c>
      <c r="AF1061" s="1" t="s">
        <v>2785</v>
      </c>
      <c r="AG1061" s="9" t="s">
        <v>244</v>
      </c>
      <c r="AH1061" s="1" t="s">
        <v>159</v>
      </c>
      <c r="AI1061" s="1" t="s">
        <v>1359</v>
      </c>
      <c r="AJ1061" s="1" t="s">
        <v>89</v>
      </c>
      <c r="AK1061" s="1" t="s">
        <v>83</v>
      </c>
      <c r="AL1061" s="12" t="s">
        <v>110</v>
      </c>
      <c r="AM1061" s="1" t="s">
        <v>100</v>
      </c>
      <c r="AN1061" s="1" t="b">
        <v>0</v>
      </c>
      <c r="AO1061" s="10" t="s">
        <v>2786</v>
      </c>
      <c r="AP1061" s="1">
        <v>0</v>
      </c>
      <c r="AQ1061" s="1">
        <v>0</v>
      </c>
      <c r="AR1061" s="1">
        <v>0</v>
      </c>
      <c r="AS1061" s="1">
        <v>0</v>
      </c>
      <c r="AT1061" s="1">
        <v>0</v>
      </c>
      <c r="AU1061" s="1">
        <v>0</v>
      </c>
      <c r="AV1061" s="1">
        <v>0</v>
      </c>
      <c r="AW1061" s="1">
        <v>0</v>
      </c>
      <c r="AX1061" s="1">
        <v>0</v>
      </c>
      <c r="AY1061" s="1">
        <v>0</v>
      </c>
      <c r="AZ1061" s="1">
        <v>0</v>
      </c>
      <c r="BA1061" s="1">
        <v>0</v>
      </c>
      <c r="BB1061" s="1">
        <v>0</v>
      </c>
      <c r="BC1061" s="1">
        <v>0</v>
      </c>
      <c r="BD1061" s="1">
        <v>0</v>
      </c>
      <c r="BE1061" s="1">
        <v>0</v>
      </c>
      <c r="BF1061" s="1">
        <v>0</v>
      </c>
      <c r="BG1061" s="1">
        <v>0</v>
      </c>
      <c r="BH1061" s="1" t="b">
        <v>0</v>
      </c>
      <c r="BI1061" s="1" t="b">
        <v>0</v>
      </c>
      <c r="BJ1061" s="1">
        <v>1</v>
      </c>
      <c r="BK1061" s="1" t="s">
        <v>89</v>
      </c>
      <c r="BL1061" s="1">
        <v>363</v>
      </c>
      <c r="BM1061" s="1">
        <v>363</v>
      </c>
      <c r="BN1061" s="1">
        <v>0</v>
      </c>
      <c r="BO1061" s="1" t="b">
        <v>0</v>
      </c>
    </row>
    <row r="1062" spans="1:67" ht="15.75" customHeight="1">
      <c r="A1062" s="1">
        <v>1060</v>
      </c>
      <c r="B1062" s="1">
        <v>1023</v>
      </c>
      <c r="C1062" s="1">
        <v>234076</v>
      </c>
      <c r="D1062" s="1" t="s">
        <v>2787</v>
      </c>
      <c r="E1062" s="1" t="s">
        <v>2788</v>
      </c>
      <c r="F1062" s="1" t="s">
        <v>2789</v>
      </c>
      <c r="G1062" s="1" t="s">
        <v>2776</v>
      </c>
      <c r="H1062" s="1" t="s">
        <v>2790</v>
      </c>
      <c r="I1062" s="1" t="s">
        <v>70</v>
      </c>
      <c r="J1062" s="1" t="s">
        <v>564</v>
      </c>
      <c r="K1062" s="8" t="s">
        <v>2791</v>
      </c>
      <c r="L1062" s="1">
        <v>-78.503428</v>
      </c>
      <c r="M1062" s="1">
        <v>38.035665000000002</v>
      </c>
      <c r="N1062" s="1">
        <v>-78.503428</v>
      </c>
      <c r="O1062" s="1">
        <v>38.035665000000002</v>
      </c>
      <c r="P1062" s="1">
        <v>16853</v>
      </c>
      <c r="Q1062" s="1">
        <v>32213</v>
      </c>
      <c r="R1062" s="1">
        <v>62633</v>
      </c>
      <c r="S1062" s="1">
        <v>32213</v>
      </c>
      <c r="T1062" s="1">
        <v>62633</v>
      </c>
      <c r="U1062" s="1">
        <v>20603</v>
      </c>
      <c r="V1062" s="1">
        <v>51023</v>
      </c>
      <c r="W1062" s="1">
        <v>2</v>
      </c>
      <c r="X1062" s="1">
        <v>2</v>
      </c>
      <c r="Y1062" s="1">
        <v>5</v>
      </c>
      <c r="Z1062" s="1">
        <v>1</v>
      </c>
      <c r="AA1062" s="1">
        <v>1</v>
      </c>
      <c r="AB1062" s="1">
        <v>30</v>
      </c>
      <c r="AC1062" s="1">
        <v>16331</v>
      </c>
      <c r="AD1062" s="1" t="s">
        <v>73</v>
      </c>
      <c r="AE1062" s="1" t="b">
        <v>0</v>
      </c>
      <c r="AF1062" s="1" t="s">
        <v>245</v>
      </c>
      <c r="AG1062" s="1" t="s">
        <v>2792</v>
      </c>
      <c r="AH1062" s="1" t="s">
        <v>90</v>
      </c>
      <c r="AI1062" s="1" t="s">
        <v>2793</v>
      </c>
      <c r="AJ1062" s="1" t="s">
        <v>89</v>
      </c>
      <c r="AK1062" s="1" t="s">
        <v>83</v>
      </c>
      <c r="AL1062" s="1" t="s">
        <v>115</v>
      </c>
      <c r="AM1062" s="1" t="s">
        <v>100</v>
      </c>
      <c r="AN1062" s="1" t="b">
        <v>0</v>
      </c>
      <c r="AO1062" s="10" t="s">
        <v>2794</v>
      </c>
      <c r="AP1062" s="1">
        <v>0</v>
      </c>
      <c r="AQ1062" s="1">
        <v>0</v>
      </c>
      <c r="AR1062" s="1">
        <v>0</v>
      </c>
      <c r="AS1062" s="1">
        <v>0</v>
      </c>
      <c r="AT1062" s="1">
        <v>0</v>
      </c>
      <c r="AU1062" s="1">
        <v>0</v>
      </c>
      <c r="AV1062" s="1">
        <v>0</v>
      </c>
      <c r="AW1062" s="1">
        <v>0</v>
      </c>
      <c r="AX1062" s="1">
        <v>0</v>
      </c>
      <c r="AY1062" s="1">
        <v>0</v>
      </c>
      <c r="AZ1062" s="1">
        <v>0</v>
      </c>
      <c r="BA1062" s="1">
        <v>0</v>
      </c>
      <c r="BB1062" s="1">
        <v>0</v>
      </c>
      <c r="BC1062" s="1">
        <v>0</v>
      </c>
      <c r="BD1062" s="1">
        <v>0</v>
      </c>
      <c r="BE1062" s="1">
        <v>0</v>
      </c>
      <c r="BF1062" s="1">
        <v>0</v>
      </c>
      <c r="BG1062" s="1">
        <v>0</v>
      </c>
      <c r="BH1062" s="1" t="b">
        <v>0</v>
      </c>
      <c r="BI1062" s="1" t="b">
        <v>1</v>
      </c>
      <c r="BJ1062" s="1">
        <v>8</v>
      </c>
      <c r="BK1062" s="1" t="s">
        <v>89</v>
      </c>
      <c r="BL1062" s="1">
        <v>363</v>
      </c>
      <c r="BM1062" s="1">
        <v>363</v>
      </c>
      <c r="BN1062" s="1">
        <v>0</v>
      </c>
      <c r="BO1062" s="1" t="b">
        <v>0</v>
      </c>
    </row>
    <row r="1063" spans="1:67" ht="15.75" customHeight="1">
      <c r="A1063" s="1">
        <v>1061</v>
      </c>
      <c r="B1063" s="1">
        <v>1024</v>
      </c>
      <c r="C1063" s="1">
        <v>234076</v>
      </c>
      <c r="D1063" s="1" t="s">
        <v>2787</v>
      </c>
      <c r="E1063" s="1" t="s">
        <v>2788</v>
      </c>
      <c r="F1063" s="1" t="s">
        <v>2789</v>
      </c>
      <c r="G1063" s="1" t="s">
        <v>2776</v>
      </c>
      <c r="H1063" s="1" t="s">
        <v>2790</v>
      </c>
      <c r="I1063" s="1" t="s">
        <v>70</v>
      </c>
      <c r="J1063" s="1" t="s">
        <v>564</v>
      </c>
      <c r="K1063" s="8" t="s">
        <v>2791</v>
      </c>
      <c r="L1063" s="1">
        <v>-78.503428</v>
      </c>
      <c r="M1063" s="1">
        <v>38.035665000000002</v>
      </c>
      <c r="N1063" s="1">
        <v>-78.503428</v>
      </c>
      <c r="O1063" s="1">
        <v>38.035665000000002</v>
      </c>
      <c r="P1063" s="1">
        <v>16853</v>
      </c>
      <c r="Q1063" s="1">
        <v>32213</v>
      </c>
      <c r="R1063" s="1">
        <v>62633</v>
      </c>
      <c r="S1063" s="1">
        <v>32213</v>
      </c>
      <c r="T1063" s="1">
        <v>62633</v>
      </c>
      <c r="U1063" s="1">
        <v>20603</v>
      </c>
      <c r="V1063" s="1">
        <v>51023</v>
      </c>
      <c r="W1063" s="1">
        <v>2</v>
      </c>
      <c r="X1063" s="1">
        <v>2</v>
      </c>
      <c r="Y1063" s="1">
        <v>5</v>
      </c>
      <c r="Z1063" s="1">
        <v>1</v>
      </c>
      <c r="AA1063" s="1">
        <v>1</v>
      </c>
      <c r="AB1063" s="1">
        <v>30</v>
      </c>
      <c r="AC1063" s="1">
        <v>16331</v>
      </c>
      <c r="AD1063" s="1" t="s">
        <v>73</v>
      </c>
      <c r="AE1063" s="1" t="b">
        <v>0</v>
      </c>
      <c r="AF1063" s="1" t="s">
        <v>245</v>
      </c>
      <c r="AG1063" s="1" t="s">
        <v>2795</v>
      </c>
      <c r="AH1063" s="1" t="s">
        <v>90</v>
      </c>
      <c r="AI1063" s="1" t="s">
        <v>2796</v>
      </c>
      <c r="AJ1063" s="1" t="s">
        <v>78</v>
      </c>
      <c r="AK1063" s="1" t="s">
        <v>83</v>
      </c>
      <c r="AL1063" s="1" t="s">
        <v>36</v>
      </c>
      <c r="AM1063" s="1" t="s">
        <v>80</v>
      </c>
      <c r="AN1063" s="1" t="b">
        <v>0</v>
      </c>
      <c r="AO1063" s="10" t="s">
        <v>2797</v>
      </c>
      <c r="AP1063" s="1">
        <v>0</v>
      </c>
      <c r="AQ1063" s="1">
        <v>0</v>
      </c>
      <c r="AR1063" s="1">
        <v>0</v>
      </c>
      <c r="AS1063" s="1">
        <v>0</v>
      </c>
      <c r="AT1063" s="1">
        <v>0</v>
      </c>
      <c r="AU1063" s="1">
        <v>0</v>
      </c>
      <c r="AV1063" s="1">
        <v>0</v>
      </c>
      <c r="AW1063" s="1">
        <v>0</v>
      </c>
      <c r="AX1063" s="1">
        <v>0</v>
      </c>
      <c r="AY1063" s="1">
        <v>0</v>
      </c>
      <c r="AZ1063" s="1">
        <v>0</v>
      </c>
      <c r="BA1063" s="1">
        <v>0</v>
      </c>
      <c r="BB1063" s="1">
        <v>0</v>
      </c>
      <c r="BC1063" s="1">
        <v>0</v>
      </c>
      <c r="BD1063" s="1">
        <v>0</v>
      </c>
      <c r="BE1063" s="1">
        <v>0</v>
      </c>
      <c r="BF1063" s="1">
        <v>0</v>
      </c>
      <c r="BG1063" s="1">
        <v>0</v>
      </c>
      <c r="BH1063" s="1" t="b">
        <v>1</v>
      </c>
      <c r="BI1063" s="1" t="b">
        <v>1</v>
      </c>
      <c r="BJ1063" s="1">
        <v>8</v>
      </c>
      <c r="BK1063" s="1" t="s">
        <v>78</v>
      </c>
      <c r="BL1063" s="1">
        <v>363</v>
      </c>
      <c r="BM1063" s="1">
        <v>363</v>
      </c>
      <c r="BN1063" s="1">
        <v>0</v>
      </c>
      <c r="BO1063" s="1" t="b">
        <v>0</v>
      </c>
    </row>
    <row r="1064" spans="1:67" ht="15.75" customHeight="1">
      <c r="A1064" s="1">
        <v>1062</v>
      </c>
      <c r="B1064" s="1">
        <v>1025</v>
      </c>
      <c r="C1064" s="1">
        <v>234076</v>
      </c>
      <c r="D1064" s="1" t="s">
        <v>2787</v>
      </c>
      <c r="E1064" s="1" t="s">
        <v>2788</v>
      </c>
      <c r="F1064" s="1" t="s">
        <v>2789</v>
      </c>
      <c r="G1064" s="1" t="s">
        <v>2776</v>
      </c>
      <c r="H1064" s="1" t="s">
        <v>2790</v>
      </c>
      <c r="I1064" s="1" t="s">
        <v>70</v>
      </c>
      <c r="J1064" s="1" t="s">
        <v>564</v>
      </c>
      <c r="K1064" s="8" t="s">
        <v>2791</v>
      </c>
      <c r="L1064" s="1">
        <v>-78.503428</v>
      </c>
      <c r="M1064" s="1">
        <v>38.035665000000002</v>
      </c>
      <c r="N1064" s="1">
        <v>-78.503428</v>
      </c>
      <c r="O1064" s="1">
        <v>38.035665000000002</v>
      </c>
      <c r="P1064" s="1">
        <v>16853</v>
      </c>
      <c r="Q1064" s="1">
        <v>32213</v>
      </c>
      <c r="R1064" s="1">
        <v>62633</v>
      </c>
      <c r="S1064" s="1">
        <v>32213</v>
      </c>
      <c r="T1064" s="1">
        <v>62633</v>
      </c>
      <c r="U1064" s="1">
        <v>20603</v>
      </c>
      <c r="V1064" s="1">
        <v>51023</v>
      </c>
      <c r="W1064" s="1">
        <v>2</v>
      </c>
      <c r="X1064" s="1">
        <v>2</v>
      </c>
      <c r="Y1064" s="1">
        <v>5</v>
      </c>
      <c r="Z1064" s="1">
        <v>1</v>
      </c>
      <c r="AA1064" s="1">
        <v>1</v>
      </c>
      <c r="AB1064" s="1">
        <v>30</v>
      </c>
      <c r="AC1064" s="1">
        <v>16331</v>
      </c>
      <c r="AD1064" s="1" t="s">
        <v>73</v>
      </c>
      <c r="AE1064" s="1" t="b">
        <v>0</v>
      </c>
      <c r="AF1064" s="1" t="s">
        <v>245</v>
      </c>
      <c r="AG1064" s="1" t="s">
        <v>89</v>
      </c>
      <c r="AH1064" s="1" t="s">
        <v>90</v>
      </c>
      <c r="AI1064" s="1" t="s">
        <v>532</v>
      </c>
      <c r="AJ1064" s="1" t="s">
        <v>89</v>
      </c>
      <c r="AK1064" s="1" t="s">
        <v>83</v>
      </c>
      <c r="AL1064" s="1" t="s">
        <v>110</v>
      </c>
      <c r="AM1064" s="1" t="s">
        <v>100</v>
      </c>
      <c r="AN1064" s="1" t="b">
        <v>0</v>
      </c>
      <c r="AO1064" s="10" t="s">
        <v>2798</v>
      </c>
      <c r="AP1064" s="1">
        <v>0</v>
      </c>
      <c r="AQ1064" s="1">
        <v>0</v>
      </c>
      <c r="AR1064" s="1">
        <v>0</v>
      </c>
      <c r="AS1064" s="1">
        <v>0</v>
      </c>
      <c r="AT1064" s="1">
        <v>0</v>
      </c>
      <c r="AU1064" s="1">
        <v>0</v>
      </c>
      <c r="AV1064" s="1">
        <v>0</v>
      </c>
      <c r="AW1064" s="1">
        <v>0</v>
      </c>
      <c r="AX1064" s="1">
        <v>0</v>
      </c>
      <c r="AY1064" s="1">
        <v>0</v>
      </c>
      <c r="AZ1064" s="1">
        <v>0</v>
      </c>
      <c r="BA1064" s="1">
        <v>0</v>
      </c>
      <c r="BB1064" s="1">
        <v>0</v>
      </c>
      <c r="BC1064" s="1">
        <v>0</v>
      </c>
      <c r="BD1064" s="1">
        <v>0</v>
      </c>
      <c r="BE1064" s="1">
        <v>0</v>
      </c>
      <c r="BF1064" s="1">
        <v>0</v>
      </c>
      <c r="BG1064" s="1">
        <v>0</v>
      </c>
      <c r="BH1064" s="1" t="b">
        <v>0</v>
      </c>
      <c r="BI1064" s="1" t="b">
        <v>1</v>
      </c>
      <c r="BJ1064" s="1">
        <v>8</v>
      </c>
      <c r="BK1064" s="1" t="s">
        <v>89</v>
      </c>
      <c r="BL1064" s="1">
        <v>363</v>
      </c>
      <c r="BM1064" s="1">
        <v>363</v>
      </c>
      <c r="BN1064" s="1">
        <v>0</v>
      </c>
      <c r="BO1064" s="1" t="b">
        <v>0</v>
      </c>
    </row>
    <row r="1065" spans="1:67" ht="15.75" customHeight="1">
      <c r="A1065" s="1">
        <v>1063</v>
      </c>
      <c r="B1065" s="1">
        <v>1026</v>
      </c>
      <c r="C1065" s="1">
        <v>234076</v>
      </c>
      <c r="D1065" s="1" t="s">
        <v>2787</v>
      </c>
      <c r="E1065" s="1" t="s">
        <v>2788</v>
      </c>
      <c r="F1065" s="1" t="s">
        <v>2789</v>
      </c>
      <c r="G1065" s="1" t="s">
        <v>2776</v>
      </c>
      <c r="H1065" s="1" t="s">
        <v>2790</v>
      </c>
      <c r="I1065" s="1" t="s">
        <v>70</v>
      </c>
      <c r="J1065" s="1" t="s">
        <v>564</v>
      </c>
      <c r="K1065" s="8" t="s">
        <v>2791</v>
      </c>
      <c r="L1065" s="1">
        <v>-78.503428</v>
      </c>
      <c r="M1065" s="1">
        <v>38.035665000000002</v>
      </c>
      <c r="N1065" s="1">
        <v>-78.503428</v>
      </c>
      <c r="O1065" s="1">
        <v>38.035665000000002</v>
      </c>
      <c r="P1065" s="1">
        <v>16853</v>
      </c>
      <c r="Q1065" s="1">
        <v>32213</v>
      </c>
      <c r="R1065" s="1">
        <v>62633</v>
      </c>
      <c r="S1065" s="1">
        <v>32213</v>
      </c>
      <c r="T1065" s="1">
        <v>62633</v>
      </c>
      <c r="U1065" s="1">
        <v>20603</v>
      </c>
      <c r="V1065" s="1">
        <v>51023</v>
      </c>
      <c r="W1065" s="1">
        <v>2</v>
      </c>
      <c r="X1065" s="1">
        <v>2</v>
      </c>
      <c r="Y1065" s="1">
        <v>5</v>
      </c>
      <c r="Z1065" s="1">
        <v>1</v>
      </c>
      <c r="AA1065" s="1">
        <v>1</v>
      </c>
      <c r="AB1065" s="1">
        <v>30</v>
      </c>
      <c r="AC1065" s="1">
        <v>16331</v>
      </c>
      <c r="AD1065" s="1" t="s">
        <v>73</v>
      </c>
      <c r="AE1065" s="1" t="b">
        <v>0</v>
      </c>
      <c r="AF1065" s="1" t="s">
        <v>245</v>
      </c>
      <c r="AG1065" s="1" t="s">
        <v>94</v>
      </c>
      <c r="AH1065" s="1" t="s">
        <v>90</v>
      </c>
      <c r="AI1065" s="1" t="s">
        <v>95</v>
      </c>
      <c r="AJ1065" s="1" t="s">
        <v>94</v>
      </c>
      <c r="AK1065" s="1" t="s">
        <v>79</v>
      </c>
      <c r="AL1065" s="1" t="s">
        <v>36</v>
      </c>
      <c r="AM1065" s="1" t="s">
        <v>96</v>
      </c>
      <c r="AN1065" s="1" t="b">
        <v>0</v>
      </c>
      <c r="AO1065" s="10" t="s">
        <v>2799</v>
      </c>
      <c r="AP1065" s="1">
        <v>0</v>
      </c>
      <c r="AQ1065" s="1">
        <v>0</v>
      </c>
      <c r="AR1065" s="1">
        <v>3</v>
      </c>
      <c r="AS1065" s="1">
        <v>0</v>
      </c>
      <c r="AT1065" s="1">
        <v>0</v>
      </c>
      <c r="AU1065" s="1">
        <v>0</v>
      </c>
      <c r="AV1065" s="1">
        <v>0</v>
      </c>
      <c r="AW1065" s="1">
        <v>0</v>
      </c>
      <c r="AX1065" s="1">
        <v>0</v>
      </c>
      <c r="AY1065" s="1">
        <v>0</v>
      </c>
      <c r="AZ1065" s="1">
        <v>0</v>
      </c>
      <c r="BA1065" s="1">
        <v>0</v>
      </c>
      <c r="BB1065" s="1">
        <v>1</v>
      </c>
      <c r="BC1065" s="1">
        <v>0</v>
      </c>
      <c r="BD1065" s="1">
        <v>1</v>
      </c>
      <c r="BE1065" s="1">
        <v>0</v>
      </c>
      <c r="BF1065" s="1">
        <v>0</v>
      </c>
      <c r="BG1065" s="1">
        <v>1</v>
      </c>
      <c r="BH1065" s="1" t="b">
        <v>1</v>
      </c>
      <c r="BI1065" s="1" t="b">
        <v>1</v>
      </c>
      <c r="BJ1065" s="1">
        <v>8</v>
      </c>
      <c r="BK1065" s="1" t="s">
        <v>94</v>
      </c>
      <c r="BL1065" s="1">
        <v>363</v>
      </c>
      <c r="BM1065" s="1">
        <v>363</v>
      </c>
      <c r="BN1065" s="1">
        <v>3</v>
      </c>
      <c r="BO1065" s="1" t="b">
        <v>1</v>
      </c>
    </row>
    <row r="1066" spans="1:67" ht="15.75" customHeight="1">
      <c r="A1066" s="1">
        <v>1064</v>
      </c>
      <c r="B1066" s="1">
        <v>1027</v>
      </c>
      <c r="C1066" s="1">
        <v>234076</v>
      </c>
      <c r="D1066" s="1" t="s">
        <v>2787</v>
      </c>
      <c r="E1066" s="1" t="s">
        <v>2788</v>
      </c>
      <c r="F1066" s="1" t="s">
        <v>2789</v>
      </c>
      <c r="G1066" s="1" t="s">
        <v>2776</v>
      </c>
      <c r="H1066" s="1" t="s">
        <v>2790</v>
      </c>
      <c r="I1066" s="1" t="s">
        <v>70</v>
      </c>
      <c r="J1066" s="1" t="s">
        <v>564</v>
      </c>
      <c r="K1066" s="8" t="s">
        <v>2791</v>
      </c>
      <c r="L1066" s="1">
        <v>-78.503428</v>
      </c>
      <c r="M1066" s="1">
        <v>38.035665000000002</v>
      </c>
      <c r="N1066" s="1">
        <v>-78.503428</v>
      </c>
      <c r="O1066" s="1">
        <v>38.035665000000002</v>
      </c>
      <c r="P1066" s="1">
        <v>16853</v>
      </c>
      <c r="Q1066" s="1">
        <v>32213</v>
      </c>
      <c r="R1066" s="1">
        <v>62633</v>
      </c>
      <c r="S1066" s="1">
        <v>32213</v>
      </c>
      <c r="T1066" s="1">
        <v>62633</v>
      </c>
      <c r="U1066" s="1">
        <v>20603</v>
      </c>
      <c r="V1066" s="1">
        <v>51023</v>
      </c>
      <c r="W1066" s="1">
        <v>2</v>
      </c>
      <c r="X1066" s="1">
        <v>2</v>
      </c>
      <c r="Y1066" s="1">
        <v>5</v>
      </c>
      <c r="Z1066" s="1">
        <v>1</v>
      </c>
      <c r="AA1066" s="1">
        <v>1</v>
      </c>
      <c r="AB1066" s="1">
        <v>30</v>
      </c>
      <c r="AC1066" s="1">
        <v>16331</v>
      </c>
      <c r="AD1066" s="1" t="s">
        <v>73</v>
      </c>
      <c r="AE1066" s="1" t="b">
        <v>0</v>
      </c>
      <c r="AF1066" s="1" t="s">
        <v>245</v>
      </c>
      <c r="AG1066" s="1" t="s">
        <v>89</v>
      </c>
      <c r="AH1066" s="1" t="s">
        <v>90</v>
      </c>
      <c r="AI1066" s="1" t="s">
        <v>172</v>
      </c>
      <c r="AJ1066" s="1" t="s">
        <v>89</v>
      </c>
      <c r="AK1066" s="1" t="s">
        <v>79</v>
      </c>
      <c r="AL1066" s="1" t="s">
        <v>36</v>
      </c>
      <c r="AM1066" s="1" t="s">
        <v>92</v>
      </c>
      <c r="AN1066" s="1" t="b">
        <v>0</v>
      </c>
      <c r="AO1066" s="10" t="s">
        <v>2800</v>
      </c>
      <c r="AP1066" s="1">
        <v>0</v>
      </c>
      <c r="AQ1066" s="1">
        <v>0</v>
      </c>
      <c r="AR1066" s="1">
        <v>3</v>
      </c>
      <c r="AS1066" s="1">
        <v>0</v>
      </c>
      <c r="AT1066" s="1">
        <v>0</v>
      </c>
      <c r="AU1066" s="1">
        <v>0</v>
      </c>
      <c r="AV1066" s="1">
        <v>0</v>
      </c>
      <c r="AW1066" s="1">
        <v>0</v>
      </c>
      <c r="AX1066" s="1">
        <v>0</v>
      </c>
      <c r="AY1066" s="1">
        <v>1</v>
      </c>
      <c r="AZ1066" s="1">
        <v>0</v>
      </c>
      <c r="BA1066" s="1">
        <v>0</v>
      </c>
      <c r="BB1066" s="1">
        <v>1</v>
      </c>
      <c r="BC1066" s="1">
        <v>0</v>
      </c>
      <c r="BD1066" s="1">
        <v>0</v>
      </c>
      <c r="BE1066" s="1">
        <v>0</v>
      </c>
      <c r="BF1066" s="1">
        <v>0</v>
      </c>
      <c r="BG1066" s="1">
        <v>1</v>
      </c>
      <c r="BH1066" s="1" t="b">
        <v>1</v>
      </c>
      <c r="BI1066" s="1" t="b">
        <v>1</v>
      </c>
      <c r="BJ1066" s="1">
        <v>8</v>
      </c>
      <c r="BK1066" s="1" t="s">
        <v>89</v>
      </c>
      <c r="BL1066" s="1">
        <v>363</v>
      </c>
      <c r="BM1066" s="1">
        <v>363</v>
      </c>
      <c r="BN1066" s="1">
        <v>3</v>
      </c>
      <c r="BO1066" s="1" t="b">
        <v>1</v>
      </c>
    </row>
    <row r="1067" spans="1:67" ht="15.75" customHeight="1">
      <c r="A1067" s="1">
        <v>1065</v>
      </c>
      <c r="B1067" s="1">
        <v>1028</v>
      </c>
      <c r="C1067" s="1">
        <v>234076</v>
      </c>
      <c r="D1067" s="1" t="s">
        <v>2787</v>
      </c>
      <c r="E1067" s="1" t="s">
        <v>2788</v>
      </c>
      <c r="F1067" s="1" t="s">
        <v>2789</v>
      </c>
      <c r="G1067" s="1" t="s">
        <v>2776</v>
      </c>
      <c r="H1067" s="1" t="s">
        <v>2790</v>
      </c>
      <c r="I1067" s="1" t="s">
        <v>70</v>
      </c>
      <c r="J1067" s="1" t="s">
        <v>564</v>
      </c>
      <c r="K1067" s="8" t="s">
        <v>2791</v>
      </c>
      <c r="L1067" s="1">
        <v>-78.503428</v>
      </c>
      <c r="M1067" s="1">
        <v>38.035665000000002</v>
      </c>
      <c r="N1067" s="1">
        <v>-78.503428</v>
      </c>
      <c r="O1067" s="1">
        <v>38.035665000000002</v>
      </c>
      <c r="P1067" s="1">
        <v>16853</v>
      </c>
      <c r="Q1067" s="1">
        <v>32213</v>
      </c>
      <c r="R1067" s="1">
        <v>62633</v>
      </c>
      <c r="S1067" s="1">
        <v>32213</v>
      </c>
      <c r="T1067" s="1">
        <v>62633</v>
      </c>
      <c r="U1067" s="1">
        <v>20603</v>
      </c>
      <c r="V1067" s="1">
        <v>51023</v>
      </c>
      <c r="W1067" s="1">
        <v>2</v>
      </c>
      <c r="X1067" s="1">
        <v>2</v>
      </c>
      <c r="Y1067" s="1">
        <v>5</v>
      </c>
      <c r="Z1067" s="1">
        <v>1</v>
      </c>
      <c r="AA1067" s="1">
        <v>1</v>
      </c>
      <c r="AB1067" s="1">
        <v>30</v>
      </c>
      <c r="AC1067" s="1">
        <v>16331</v>
      </c>
      <c r="AD1067" s="1" t="s">
        <v>73</v>
      </c>
      <c r="AE1067" s="1" t="b">
        <v>0</v>
      </c>
      <c r="AF1067" s="1" t="s">
        <v>245</v>
      </c>
      <c r="AG1067" s="1" t="s">
        <v>2795</v>
      </c>
      <c r="AH1067" s="1" t="s">
        <v>90</v>
      </c>
      <c r="AI1067" s="1" t="s">
        <v>2801</v>
      </c>
      <c r="AJ1067" s="1" t="s">
        <v>78</v>
      </c>
      <c r="AK1067" s="1" t="s">
        <v>79</v>
      </c>
      <c r="AL1067" s="1" t="s">
        <v>36</v>
      </c>
      <c r="AM1067" s="1" t="s">
        <v>80</v>
      </c>
      <c r="AN1067" s="1" t="b">
        <v>0</v>
      </c>
      <c r="AO1067" s="10" t="s">
        <v>2802</v>
      </c>
      <c r="AP1067" s="1">
        <v>0</v>
      </c>
      <c r="AQ1067" s="1">
        <v>0</v>
      </c>
      <c r="AR1067" s="1">
        <v>3</v>
      </c>
      <c r="AS1067" s="1">
        <v>2</v>
      </c>
      <c r="AT1067" s="1">
        <v>0</v>
      </c>
      <c r="AU1067" s="1">
        <v>0</v>
      </c>
      <c r="AV1067" s="1">
        <v>1</v>
      </c>
      <c r="AW1067" s="1">
        <v>0</v>
      </c>
      <c r="AX1067" s="1">
        <v>0</v>
      </c>
      <c r="AY1067" s="1">
        <v>1</v>
      </c>
      <c r="AZ1067" s="1">
        <v>0</v>
      </c>
      <c r="BA1067" s="1">
        <v>0</v>
      </c>
      <c r="BB1067" s="1">
        <v>1</v>
      </c>
      <c r="BC1067" s="1">
        <v>0</v>
      </c>
      <c r="BD1067" s="1">
        <v>1</v>
      </c>
      <c r="BE1067" s="1">
        <v>0</v>
      </c>
      <c r="BF1067" s="1">
        <v>0</v>
      </c>
      <c r="BG1067" s="1">
        <v>1</v>
      </c>
      <c r="BH1067" s="1" t="b">
        <v>1</v>
      </c>
      <c r="BI1067" s="1" t="b">
        <v>1</v>
      </c>
      <c r="BJ1067" s="1">
        <v>8</v>
      </c>
      <c r="BK1067" s="1" t="s">
        <v>78</v>
      </c>
      <c r="BL1067" s="1">
        <v>363</v>
      </c>
      <c r="BM1067" s="1">
        <v>363</v>
      </c>
      <c r="BN1067" s="1">
        <v>5</v>
      </c>
      <c r="BO1067" s="1" t="b">
        <v>1</v>
      </c>
    </row>
    <row r="1068" spans="1:67" ht="15.75" customHeight="1">
      <c r="A1068" s="1">
        <v>1066</v>
      </c>
      <c r="B1068" s="1">
        <v>1029</v>
      </c>
      <c r="C1068" s="1">
        <v>234076</v>
      </c>
      <c r="D1068" s="1" t="s">
        <v>2787</v>
      </c>
      <c r="E1068" s="1" t="s">
        <v>2788</v>
      </c>
      <c r="F1068" s="1" t="s">
        <v>2789</v>
      </c>
      <c r="G1068" s="1" t="s">
        <v>2776</v>
      </c>
      <c r="H1068" s="1" t="s">
        <v>2790</v>
      </c>
      <c r="I1068" s="1" t="s">
        <v>70</v>
      </c>
      <c r="J1068" s="1" t="s">
        <v>564</v>
      </c>
      <c r="K1068" s="8" t="s">
        <v>2791</v>
      </c>
      <c r="L1068" s="1">
        <v>-78.503428</v>
      </c>
      <c r="M1068" s="1">
        <v>38.035665000000002</v>
      </c>
      <c r="N1068" s="1">
        <v>-78.503428</v>
      </c>
      <c r="O1068" s="1">
        <v>38.035665000000002</v>
      </c>
      <c r="P1068" s="1">
        <v>16853</v>
      </c>
      <c r="Q1068" s="1">
        <v>32213</v>
      </c>
      <c r="R1068" s="1">
        <v>62633</v>
      </c>
      <c r="S1068" s="1">
        <v>32213</v>
      </c>
      <c r="T1068" s="1">
        <v>62633</v>
      </c>
      <c r="U1068" s="1">
        <v>20603</v>
      </c>
      <c r="V1068" s="1">
        <v>51023</v>
      </c>
      <c r="W1068" s="1">
        <v>2</v>
      </c>
      <c r="X1068" s="1">
        <v>2</v>
      </c>
      <c r="Y1068" s="1">
        <v>5</v>
      </c>
      <c r="Z1068" s="1">
        <v>1</v>
      </c>
      <c r="AA1068" s="1">
        <v>1</v>
      </c>
      <c r="AB1068" s="1">
        <v>30</v>
      </c>
      <c r="AC1068" s="1">
        <v>16331</v>
      </c>
      <c r="AD1068" s="1" t="s">
        <v>73</v>
      </c>
      <c r="AE1068" s="1" t="b">
        <v>0</v>
      </c>
      <c r="AF1068" s="1" t="s">
        <v>245</v>
      </c>
      <c r="AG1068" s="9" t="s">
        <v>244</v>
      </c>
      <c r="AH1068" s="1" t="s">
        <v>90</v>
      </c>
      <c r="AI1068" s="1" t="s">
        <v>2803</v>
      </c>
      <c r="AJ1068" s="1" t="s">
        <v>320</v>
      </c>
      <c r="AK1068" s="1" t="s">
        <v>179</v>
      </c>
      <c r="AL1068" s="1" t="s">
        <v>179</v>
      </c>
      <c r="AM1068" s="1" t="s">
        <v>100</v>
      </c>
      <c r="AN1068" s="1" t="b">
        <v>0</v>
      </c>
      <c r="AO1068" s="10" t="s">
        <v>2804</v>
      </c>
      <c r="AP1068" s="1">
        <v>0</v>
      </c>
      <c r="AQ1068" s="1">
        <v>0</v>
      </c>
      <c r="AR1068" s="1">
        <v>0</v>
      </c>
      <c r="AS1068" s="1">
        <v>0</v>
      </c>
      <c r="AT1068" s="1">
        <v>0</v>
      </c>
      <c r="AU1068" s="1">
        <v>0</v>
      </c>
      <c r="AV1068" s="1">
        <v>0</v>
      </c>
      <c r="AW1068" s="1">
        <v>0</v>
      </c>
      <c r="AX1068" s="1">
        <v>0</v>
      </c>
      <c r="AY1068" s="1">
        <v>0</v>
      </c>
      <c r="AZ1068" s="1">
        <v>0</v>
      </c>
      <c r="BA1068" s="1">
        <v>0</v>
      </c>
      <c r="BB1068" s="1">
        <v>0</v>
      </c>
      <c r="BC1068" s="1">
        <v>0</v>
      </c>
      <c r="BD1068" s="1">
        <v>0</v>
      </c>
      <c r="BE1068" s="1">
        <v>0</v>
      </c>
      <c r="BF1068" s="1">
        <v>0</v>
      </c>
      <c r="BG1068" s="1">
        <v>0</v>
      </c>
      <c r="BH1068" s="1" t="b">
        <v>0</v>
      </c>
      <c r="BI1068" s="1" t="b">
        <v>1</v>
      </c>
      <c r="BJ1068" s="1">
        <v>8</v>
      </c>
      <c r="BK1068" s="1" t="s">
        <v>117</v>
      </c>
      <c r="BL1068" s="1">
        <v>363</v>
      </c>
      <c r="BM1068" s="1">
        <v>363</v>
      </c>
      <c r="BN1068" s="1">
        <v>0</v>
      </c>
      <c r="BO1068" s="1" t="b">
        <v>0</v>
      </c>
    </row>
    <row r="1069" spans="1:67" ht="15.75" customHeight="1">
      <c r="A1069" s="1">
        <v>1067</v>
      </c>
      <c r="B1069" s="1">
        <v>1030</v>
      </c>
      <c r="C1069" s="1">
        <v>234076</v>
      </c>
      <c r="D1069" s="1" t="s">
        <v>2787</v>
      </c>
      <c r="E1069" s="1" t="s">
        <v>2788</v>
      </c>
      <c r="F1069" s="1" t="s">
        <v>2789</v>
      </c>
      <c r="G1069" s="1" t="s">
        <v>2776</v>
      </c>
      <c r="H1069" s="1" t="s">
        <v>2790</v>
      </c>
      <c r="I1069" s="1" t="s">
        <v>70</v>
      </c>
      <c r="J1069" s="1" t="s">
        <v>564</v>
      </c>
      <c r="K1069" s="8" t="s">
        <v>2791</v>
      </c>
      <c r="L1069" s="1">
        <v>-78.503428</v>
      </c>
      <c r="M1069" s="1">
        <v>38.035665000000002</v>
      </c>
      <c r="N1069" s="1">
        <v>-78.503428</v>
      </c>
      <c r="O1069" s="1">
        <v>38.035665000000002</v>
      </c>
      <c r="P1069" s="1">
        <v>16853</v>
      </c>
      <c r="Q1069" s="1">
        <v>32213</v>
      </c>
      <c r="R1069" s="1">
        <v>62633</v>
      </c>
      <c r="S1069" s="1">
        <v>32213</v>
      </c>
      <c r="T1069" s="1">
        <v>62633</v>
      </c>
      <c r="U1069" s="1">
        <v>20603</v>
      </c>
      <c r="V1069" s="1">
        <v>51023</v>
      </c>
      <c r="W1069" s="1">
        <v>2</v>
      </c>
      <c r="X1069" s="1">
        <v>2</v>
      </c>
      <c r="Y1069" s="1">
        <v>5</v>
      </c>
      <c r="Z1069" s="1">
        <v>1</v>
      </c>
      <c r="AA1069" s="1">
        <v>1</v>
      </c>
      <c r="AB1069" s="1">
        <v>30</v>
      </c>
      <c r="AC1069" s="1">
        <v>16331</v>
      </c>
      <c r="AD1069" s="1" t="s">
        <v>73</v>
      </c>
      <c r="AE1069" s="1" t="b">
        <v>0</v>
      </c>
      <c r="AF1069" s="1" t="s">
        <v>245</v>
      </c>
      <c r="AG1069" s="1" t="s">
        <v>2792</v>
      </c>
      <c r="AH1069" s="1" t="s">
        <v>90</v>
      </c>
      <c r="AI1069" s="1" t="s">
        <v>2805</v>
      </c>
      <c r="AJ1069" s="1" t="s">
        <v>320</v>
      </c>
      <c r="AK1069" s="1" t="s">
        <v>79</v>
      </c>
      <c r="AL1069" s="1" t="s">
        <v>206</v>
      </c>
      <c r="AM1069" s="1" t="s">
        <v>100</v>
      </c>
      <c r="AN1069" s="1" t="b">
        <v>0</v>
      </c>
      <c r="AO1069" s="10" t="s">
        <v>2806</v>
      </c>
      <c r="AP1069" s="1">
        <v>0</v>
      </c>
      <c r="AQ1069" s="1">
        <v>0</v>
      </c>
      <c r="AR1069" s="1">
        <v>3</v>
      </c>
      <c r="AS1069" s="1">
        <v>0</v>
      </c>
      <c r="AT1069" s="1">
        <v>0</v>
      </c>
      <c r="AU1069" s="1">
        <v>0</v>
      </c>
      <c r="AV1069" s="1">
        <v>0</v>
      </c>
      <c r="AW1069" s="1">
        <v>0</v>
      </c>
      <c r="AX1069" s="1">
        <v>0</v>
      </c>
      <c r="AY1069" s="1">
        <v>1</v>
      </c>
      <c r="AZ1069" s="1">
        <v>0</v>
      </c>
      <c r="BA1069" s="1">
        <v>0</v>
      </c>
      <c r="BB1069" s="1">
        <v>1</v>
      </c>
      <c r="BC1069" s="1">
        <v>0</v>
      </c>
      <c r="BD1069" s="1">
        <v>1</v>
      </c>
      <c r="BE1069" s="1">
        <v>0</v>
      </c>
      <c r="BF1069" s="1">
        <v>0</v>
      </c>
      <c r="BG1069" s="1">
        <v>0</v>
      </c>
      <c r="BH1069" s="1" t="b">
        <v>0</v>
      </c>
      <c r="BI1069" s="1" t="b">
        <v>1</v>
      </c>
      <c r="BJ1069" s="1">
        <v>8</v>
      </c>
      <c r="BK1069" s="1" t="s">
        <v>117</v>
      </c>
      <c r="BL1069" s="1">
        <v>363</v>
      </c>
      <c r="BM1069" s="1">
        <v>363</v>
      </c>
      <c r="BN1069" s="1">
        <v>3</v>
      </c>
      <c r="BO1069" s="1" t="b">
        <v>1</v>
      </c>
    </row>
    <row r="1070" spans="1:67" ht="15.75" customHeight="1">
      <c r="A1070" s="1">
        <v>1068</v>
      </c>
      <c r="B1070" s="1">
        <v>1064</v>
      </c>
      <c r="C1070" s="1">
        <v>234030</v>
      </c>
      <c r="D1070" s="1" t="s">
        <v>2807</v>
      </c>
      <c r="E1070" s="1" t="s">
        <v>2808</v>
      </c>
      <c r="F1070" s="1" t="s">
        <v>2809</v>
      </c>
      <c r="G1070" s="1" t="s">
        <v>2776</v>
      </c>
      <c r="H1070" s="1" t="s">
        <v>2810</v>
      </c>
      <c r="I1070" s="1" t="s">
        <v>70</v>
      </c>
      <c r="J1070" s="1" t="s">
        <v>564</v>
      </c>
      <c r="K1070" s="8" t="s">
        <v>2811</v>
      </c>
      <c r="L1070" s="1">
        <v>-77.453597000000002</v>
      </c>
      <c r="M1070" s="1">
        <v>37.547631000000003</v>
      </c>
      <c r="N1070" s="1">
        <v>-77.453597000000002</v>
      </c>
      <c r="O1070" s="1">
        <v>37.547631000000003</v>
      </c>
      <c r="P1070" s="1">
        <v>13624</v>
      </c>
      <c r="Q1070" s="1">
        <v>31172</v>
      </c>
      <c r="R1070" s="1">
        <v>51204</v>
      </c>
      <c r="S1070" s="1">
        <v>31172</v>
      </c>
      <c r="T1070" s="1">
        <v>51204</v>
      </c>
      <c r="U1070" s="1">
        <v>19666</v>
      </c>
      <c r="V1070" s="1">
        <v>39698</v>
      </c>
      <c r="W1070" s="1">
        <v>2</v>
      </c>
      <c r="X1070" s="1">
        <v>2</v>
      </c>
      <c r="Y1070" s="1">
        <v>5</v>
      </c>
      <c r="Z1070" s="1">
        <v>1</v>
      </c>
      <c r="AA1070" s="1">
        <v>1</v>
      </c>
      <c r="AB1070" s="1">
        <v>81</v>
      </c>
      <c r="AC1070" s="1">
        <v>23865</v>
      </c>
      <c r="AD1070" s="1" t="s">
        <v>73</v>
      </c>
      <c r="AE1070" s="1" t="b">
        <v>0</v>
      </c>
      <c r="AF1070" s="1" t="s">
        <v>2812</v>
      </c>
      <c r="AG1070" s="1" t="s">
        <v>109</v>
      </c>
      <c r="AH1070" s="1" t="s">
        <v>159</v>
      </c>
      <c r="AI1070" s="1" t="s">
        <v>497</v>
      </c>
      <c r="AJ1070" s="1" t="s">
        <v>109</v>
      </c>
      <c r="AK1070" s="1" t="s">
        <v>83</v>
      </c>
      <c r="AL1070" s="1" t="s">
        <v>36</v>
      </c>
      <c r="AM1070" s="1" t="s">
        <v>144</v>
      </c>
      <c r="AN1070" s="1" t="b">
        <v>0</v>
      </c>
      <c r="AO1070" s="10" t="s">
        <v>2813</v>
      </c>
      <c r="AP1070" s="1">
        <v>0</v>
      </c>
      <c r="AQ1070" s="1">
        <v>0</v>
      </c>
      <c r="AR1070" s="1">
        <v>0</v>
      </c>
      <c r="AS1070" s="1">
        <v>0</v>
      </c>
      <c r="AT1070" s="1">
        <v>0</v>
      </c>
      <c r="AU1070" s="1">
        <v>0</v>
      </c>
      <c r="AV1070" s="1">
        <v>0</v>
      </c>
      <c r="AW1070" s="1">
        <v>0</v>
      </c>
      <c r="AX1070" s="1">
        <v>0</v>
      </c>
      <c r="AY1070" s="1">
        <v>0</v>
      </c>
      <c r="AZ1070" s="1">
        <v>0</v>
      </c>
      <c r="BA1070" s="1">
        <v>0</v>
      </c>
      <c r="BB1070" s="1">
        <v>0</v>
      </c>
      <c r="BC1070" s="1">
        <v>0</v>
      </c>
      <c r="BD1070" s="1">
        <v>0</v>
      </c>
      <c r="BE1070" s="1">
        <v>0</v>
      </c>
      <c r="BF1070" s="1">
        <v>0</v>
      </c>
      <c r="BG1070" s="1">
        <v>0</v>
      </c>
      <c r="BH1070" s="1" t="b">
        <v>1</v>
      </c>
      <c r="BI1070" s="1" t="b">
        <v>0</v>
      </c>
      <c r="BJ1070" s="1">
        <v>4</v>
      </c>
      <c r="BK1070" s="1" t="s">
        <v>109</v>
      </c>
      <c r="BL1070" s="1">
        <v>363</v>
      </c>
      <c r="BM1070" s="1">
        <v>363</v>
      </c>
      <c r="BN1070" s="1">
        <v>0</v>
      </c>
      <c r="BO1070" s="1" t="b">
        <v>0</v>
      </c>
    </row>
    <row r="1071" spans="1:67" ht="15.75" customHeight="1">
      <c r="A1071" s="1">
        <v>1069</v>
      </c>
      <c r="B1071" s="1">
        <v>1065</v>
      </c>
      <c r="C1071" s="1">
        <v>234030</v>
      </c>
      <c r="D1071" s="1" t="s">
        <v>2807</v>
      </c>
      <c r="E1071" s="1" t="s">
        <v>2808</v>
      </c>
      <c r="F1071" s="1" t="s">
        <v>2809</v>
      </c>
      <c r="G1071" s="1" t="s">
        <v>2776</v>
      </c>
      <c r="H1071" s="1" t="s">
        <v>2810</v>
      </c>
      <c r="I1071" s="1" t="s">
        <v>70</v>
      </c>
      <c r="J1071" s="1" t="s">
        <v>564</v>
      </c>
      <c r="K1071" s="8" t="s">
        <v>2811</v>
      </c>
      <c r="L1071" s="1">
        <v>-77.453597000000002</v>
      </c>
      <c r="M1071" s="1">
        <v>37.547631000000003</v>
      </c>
      <c r="N1071" s="1">
        <v>-77.453597000000002</v>
      </c>
      <c r="O1071" s="1">
        <v>37.547631000000003</v>
      </c>
      <c r="P1071" s="1">
        <v>13624</v>
      </c>
      <c r="Q1071" s="1">
        <v>31172</v>
      </c>
      <c r="R1071" s="1">
        <v>51204</v>
      </c>
      <c r="S1071" s="1">
        <v>31172</v>
      </c>
      <c r="T1071" s="1">
        <v>51204</v>
      </c>
      <c r="U1071" s="1">
        <v>19666</v>
      </c>
      <c r="V1071" s="1">
        <v>39698</v>
      </c>
      <c r="W1071" s="1">
        <v>2</v>
      </c>
      <c r="X1071" s="1">
        <v>2</v>
      </c>
      <c r="Y1071" s="1">
        <v>5</v>
      </c>
      <c r="Z1071" s="1">
        <v>1</v>
      </c>
      <c r="AA1071" s="1">
        <v>1</v>
      </c>
      <c r="AB1071" s="1">
        <v>81</v>
      </c>
      <c r="AC1071" s="1">
        <v>23865</v>
      </c>
      <c r="AD1071" s="1" t="s">
        <v>73</v>
      </c>
      <c r="AE1071" s="1" t="b">
        <v>0</v>
      </c>
      <c r="AF1071" s="1" t="s">
        <v>2814</v>
      </c>
      <c r="AG1071" s="1" t="s">
        <v>2815</v>
      </c>
      <c r="AH1071" s="1" t="s">
        <v>1013</v>
      </c>
      <c r="AI1071" s="1" t="s">
        <v>2816</v>
      </c>
      <c r="AJ1071" s="1" t="s">
        <v>219</v>
      </c>
      <c r="AK1071" s="1" t="s">
        <v>83</v>
      </c>
      <c r="AL1071" s="1" t="s">
        <v>36</v>
      </c>
      <c r="AM1071" s="1" t="s">
        <v>100</v>
      </c>
      <c r="AN1071" s="1" t="b">
        <v>0</v>
      </c>
      <c r="AO1071" s="10" t="s">
        <v>2817</v>
      </c>
      <c r="AP1071" s="1">
        <v>0</v>
      </c>
      <c r="AQ1071" s="1">
        <v>0</v>
      </c>
      <c r="AR1071" s="1">
        <v>0</v>
      </c>
      <c r="AS1071" s="1">
        <v>0</v>
      </c>
      <c r="AT1071" s="1">
        <v>0</v>
      </c>
      <c r="AU1071" s="1">
        <v>0</v>
      </c>
      <c r="AV1071" s="1">
        <v>0</v>
      </c>
      <c r="AW1071" s="1">
        <v>0</v>
      </c>
      <c r="AX1071" s="1">
        <v>0</v>
      </c>
      <c r="AY1071" s="1">
        <v>0</v>
      </c>
      <c r="AZ1071" s="1">
        <v>0</v>
      </c>
      <c r="BA1071" s="1">
        <v>0</v>
      </c>
      <c r="BB1071" s="1">
        <v>0</v>
      </c>
      <c r="BC1071" s="1">
        <v>0</v>
      </c>
      <c r="BD1071" s="1">
        <v>0</v>
      </c>
      <c r="BE1071" s="1">
        <v>0</v>
      </c>
      <c r="BF1071" s="1">
        <v>0</v>
      </c>
      <c r="BG1071" s="1">
        <v>0</v>
      </c>
      <c r="BH1071" s="1" t="b">
        <v>0</v>
      </c>
      <c r="BI1071" s="1" t="b">
        <v>0</v>
      </c>
      <c r="BJ1071" s="1">
        <v>4</v>
      </c>
      <c r="BK1071" s="1" t="s">
        <v>117</v>
      </c>
      <c r="BL1071" s="1">
        <v>363</v>
      </c>
      <c r="BM1071" s="1">
        <v>363</v>
      </c>
      <c r="BN1071" s="1">
        <v>0</v>
      </c>
      <c r="BO1071" s="1" t="b">
        <v>0</v>
      </c>
    </row>
    <row r="1072" spans="1:67" ht="15.75" customHeight="1">
      <c r="A1072" s="1">
        <v>1070</v>
      </c>
      <c r="B1072" s="1">
        <v>1066</v>
      </c>
      <c r="C1072" s="1">
        <v>234030</v>
      </c>
      <c r="D1072" s="1" t="s">
        <v>2807</v>
      </c>
      <c r="E1072" s="1" t="s">
        <v>2808</v>
      </c>
      <c r="F1072" s="1" t="s">
        <v>2809</v>
      </c>
      <c r="G1072" s="1" t="s">
        <v>2776</v>
      </c>
      <c r="H1072" s="1" t="s">
        <v>2810</v>
      </c>
      <c r="I1072" s="1" t="s">
        <v>70</v>
      </c>
      <c r="J1072" s="1" t="s">
        <v>564</v>
      </c>
      <c r="K1072" s="8" t="s">
        <v>2811</v>
      </c>
      <c r="L1072" s="1">
        <v>-77.453597000000002</v>
      </c>
      <c r="M1072" s="1">
        <v>37.547631000000003</v>
      </c>
      <c r="N1072" s="1">
        <v>-77.453597000000002</v>
      </c>
      <c r="O1072" s="1">
        <v>37.547631000000003</v>
      </c>
      <c r="P1072" s="1">
        <v>13624</v>
      </c>
      <c r="Q1072" s="1">
        <v>31172</v>
      </c>
      <c r="R1072" s="1">
        <v>51204</v>
      </c>
      <c r="S1072" s="1">
        <v>31172</v>
      </c>
      <c r="T1072" s="1">
        <v>51204</v>
      </c>
      <c r="U1072" s="1">
        <v>19666</v>
      </c>
      <c r="V1072" s="1">
        <v>39698</v>
      </c>
      <c r="W1072" s="1">
        <v>2</v>
      </c>
      <c r="X1072" s="1">
        <v>2</v>
      </c>
      <c r="Y1072" s="1">
        <v>5</v>
      </c>
      <c r="Z1072" s="1">
        <v>1</v>
      </c>
      <c r="AA1072" s="1">
        <v>1</v>
      </c>
      <c r="AB1072" s="1">
        <v>81</v>
      </c>
      <c r="AC1072" s="1">
        <v>23865</v>
      </c>
      <c r="AD1072" s="1" t="s">
        <v>73</v>
      </c>
      <c r="AE1072" s="1" t="b">
        <v>0</v>
      </c>
      <c r="AF1072" s="1" t="s">
        <v>2818</v>
      </c>
      <c r="AG1072" s="9" t="s">
        <v>244</v>
      </c>
      <c r="AH1072" s="1" t="s">
        <v>204</v>
      </c>
      <c r="AI1072" s="1" t="s">
        <v>77</v>
      </c>
      <c r="AJ1072" s="1" t="s">
        <v>78</v>
      </c>
      <c r="AK1072" s="1" t="s">
        <v>79</v>
      </c>
      <c r="AL1072" s="1" t="s">
        <v>36</v>
      </c>
      <c r="AM1072" s="1" t="s">
        <v>80</v>
      </c>
      <c r="AN1072" s="1" t="b">
        <v>0</v>
      </c>
      <c r="AO1072" s="10" t="s">
        <v>2819</v>
      </c>
      <c r="AP1072" s="1">
        <v>0</v>
      </c>
      <c r="AQ1072" s="1">
        <v>0</v>
      </c>
      <c r="AR1072" s="1">
        <v>0</v>
      </c>
      <c r="AS1072" s="1">
        <v>0</v>
      </c>
      <c r="AT1072" s="1">
        <v>0</v>
      </c>
      <c r="AU1072" s="1">
        <v>0</v>
      </c>
      <c r="AV1072" s="1">
        <v>0</v>
      </c>
      <c r="AW1072" s="1">
        <v>0</v>
      </c>
      <c r="AX1072" s="1">
        <v>0</v>
      </c>
      <c r="AY1072" s="1">
        <v>0</v>
      </c>
      <c r="AZ1072" s="1">
        <v>0</v>
      </c>
      <c r="BA1072" s="1">
        <v>0</v>
      </c>
      <c r="BB1072" s="1">
        <v>0</v>
      </c>
      <c r="BC1072" s="1">
        <v>0</v>
      </c>
      <c r="BD1072" s="1">
        <v>0</v>
      </c>
      <c r="BE1072" s="1">
        <v>0</v>
      </c>
      <c r="BF1072" s="1">
        <v>0</v>
      </c>
      <c r="BG1072" s="1">
        <v>0</v>
      </c>
      <c r="BH1072" s="1" t="b">
        <v>1</v>
      </c>
      <c r="BI1072" s="1" t="b">
        <v>0</v>
      </c>
      <c r="BJ1072" s="1">
        <v>4</v>
      </c>
      <c r="BK1072" s="1" t="s">
        <v>78</v>
      </c>
      <c r="BL1072" s="1">
        <v>363</v>
      </c>
      <c r="BM1072" s="1">
        <v>363</v>
      </c>
      <c r="BN1072" s="1">
        <v>0</v>
      </c>
      <c r="BO1072" s="1" t="b">
        <v>0</v>
      </c>
    </row>
    <row r="1073" spans="1:67" ht="15.75" customHeight="1">
      <c r="A1073" s="1">
        <v>1071</v>
      </c>
      <c r="B1073" s="1">
        <v>1067</v>
      </c>
      <c r="C1073" s="1">
        <v>234030</v>
      </c>
      <c r="D1073" s="1" t="s">
        <v>2807</v>
      </c>
      <c r="E1073" s="1" t="s">
        <v>2808</v>
      </c>
      <c r="F1073" s="1" t="s">
        <v>2809</v>
      </c>
      <c r="G1073" s="1" t="s">
        <v>2776</v>
      </c>
      <c r="H1073" s="1" t="s">
        <v>2810</v>
      </c>
      <c r="I1073" s="1" t="s">
        <v>70</v>
      </c>
      <c r="J1073" s="1" t="s">
        <v>564</v>
      </c>
      <c r="K1073" s="8" t="s">
        <v>2811</v>
      </c>
      <c r="L1073" s="1">
        <v>-77.453597000000002</v>
      </c>
      <c r="M1073" s="1">
        <v>37.547631000000003</v>
      </c>
      <c r="N1073" s="1">
        <v>-77.453597000000002</v>
      </c>
      <c r="O1073" s="1">
        <v>37.547631000000003</v>
      </c>
      <c r="P1073" s="1">
        <v>13624</v>
      </c>
      <c r="Q1073" s="1">
        <v>31172</v>
      </c>
      <c r="R1073" s="1">
        <v>51204</v>
      </c>
      <c r="S1073" s="1">
        <v>31172</v>
      </c>
      <c r="T1073" s="1">
        <v>51204</v>
      </c>
      <c r="U1073" s="1">
        <v>19666</v>
      </c>
      <c r="V1073" s="1">
        <v>39698</v>
      </c>
      <c r="W1073" s="1">
        <v>2</v>
      </c>
      <c r="X1073" s="1">
        <v>2</v>
      </c>
      <c r="Y1073" s="1">
        <v>5</v>
      </c>
      <c r="Z1073" s="1">
        <v>1</v>
      </c>
      <c r="AA1073" s="1">
        <v>1</v>
      </c>
      <c r="AB1073" s="1">
        <v>81</v>
      </c>
      <c r="AC1073" s="1">
        <v>23865</v>
      </c>
      <c r="AD1073" s="1" t="s">
        <v>73</v>
      </c>
      <c r="AE1073" s="1" t="b">
        <v>0</v>
      </c>
      <c r="AF1073" s="1" t="s">
        <v>2818</v>
      </c>
      <c r="AG1073" s="9" t="s">
        <v>244</v>
      </c>
      <c r="AH1073" s="1" t="s">
        <v>204</v>
      </c>
      <c r="AI1073" s="1" t="s">
        <v>1538</v>
      </c>
      <c r="AJ1073" s="1" t="s">
        <v>78</v>
      </c>
      <c r="AK1073" s="1" t="s">
        <v>83</v>
      </c>
      <c r="AL1073" s="1" t="s">
        <v>36</v>
      </c>
      <c r="AM1073" s="1" t="s">
        <v>100</v>
      </c>
      <c r="AN1073" s="1" t="b">
        <v>0</v>
      </c>
      <c r="AO1073" s="10" t="s">
        <v>2820</v>
      </c>
      <c r="AP1073" s="1">
        <v>0</v>
      </c>
      <c r="AQ1073" s="1">
        <v>0</v>
      </c>
      <c r="AR1073" s="1">
        <v>0</v>
      </c>
      <c r="AS1073" s="1">
        <v>0</v>
      </c>
      <c r="AT1073" s="1">
        <v>0</v>
      </c>
      <c r="AU1073" s="1">
        <v>0</v>
      </c>
      <c r="AV1073" s="1">
        <v>0</v>
      </c>
      <c r="AW1073" s="1">
        <v>0</v>
      </c>
      <c r="AX1073" s="1">
        <v>0</v>
      </c>
      <c r="AY1073" s="1">
        <v>0</v>
      </c>
      <c r="AZ1073" s="1">
        <v>0</v>
      </c>
      <c r="BA1073" s="1">
        <v>0</v>
      </c>
      <c r="BB1073" s="1">
        <v>0</v>
      </c>
      <c r="BC1073" s="1">
        <v>0</v>
      </c>
      <c r="BD1073" s="1">
        <v>0</v>
      </c>
      <c r="BE1073" s="1">
        <v>0</v>
      </c>
      <c r="BF1073" s="1">
        <v>0</v>
      </c>
      <c r="BG1073" s="1">
        <v>0</v>
      </c>
      <c r="BH1073" s="1" t="b">
        <v>0</v>
      </c>
      <c r="BI1073" s="1" t="b">
        <v>0</v>
      </c>
      <c r="BJ1073" s="1">
        <v>4</v>
      </c>
      <c r="BK1073" s="1" t="s">
        <v>78</v>
      </c>
      <c r="BL1073" s="1">
        <v>363</v>
      </c>
      <c r="BM1073" s="1">
        <v>363</v>
      </c>
      <c r="BN1073" s="1">
        <v>0</v>
      </c>
      <c r="BO1073" s="1" t="b">
        <v>0</v>
      </c>
    </row>
    <row r="1074" spans="1:67" ht="15.75" customHeight="1">
      <c r="A1074" s="1">
        <v>1072</v>
      </c>
      <c r="B1074" s="1">
        <v>1068</v>
      </c>
      <c r="C1074" s="1">
        <v>233921</v>
      </c>
      <c r="D1074" s="1" t="s">
        <v>2821</v>
      </c>
      <c r="E1074" s="1" t="s">
        <v>2822</v>
      </c>
      <c r="F1074" s="1" t="s">
        <v>2823</v>
      </c>
      <c r="G1074" s="1" t="s">
        <v>2776</v>
      </c>
      <c r="H1074" s="1" t="s">
        <v>2824</v>
      </c>
      <c r="I1074" s="1" t="s">
        <v>70</v>
      </c>
      <c r="J1074" s="1" t="s">
        <v>564</v>
      </c>
      <c r="K1074" s="8" t="s">
        <v>2825</v>
      </c>
      <c r="L1074" s="1">
        <v>-80.423675000000003</v>
      </c>
      <c r="M1074" s="1">
        <v>37.229011999999997</v>
      </c>
      <c r="N1074" s="1">
        <v>-80.423675000000003</v>
      </c>
      <c r="O1074" s="1">
        <v>37.229011999999997</v>
      </c>
      <c r="P1074" s="1">
        <v>13230</v>
      </c>
      <c r="Q1074" s="1">
        <v>26240</v>
      </c>
      <c r="R1074" s="1">
        <v>44024</v>
      </c>
      <c r="S1074" s="1">
        <v>26240</v>
      </c>
      <c r="T1074" s="1">
        <v>44024</v>
      </c>
      <c r="U1074" s="1">
        <v>17320</v>
      </c>
      <c r="V1074" s="1">
        <v>35104</v>
      </c>
      <c r="W1074" s="1">
        <v>2</v>
      </c>
      <c r="X1074" s="1">
        <v>2</v>
      </c>
      <c r="Y1074" s="1">
        <v>5</v>
      </c>
      <c r="Z1074" s="1">
        <v>1</v>
      </c>
      <c r="AA1074" s="1">
        <v>1</v>
      </c>
      <c r="AB1074" s="1">
        <v>71</v>
      </c>
      <c r="AC1074" s="1">
        <v>25791</v>
      </c>
      <c r="AD1074" s="1" t="s">
        <v>73</v>
      </c>
      <c r="AE1074" s="1" t="b">
        <v>1</v>
      </c>
      <c r="AF1074" s="12" t="s">
        <v>2826</v>
      </c>
      <c r="AG1074" s="1" t="s">
        <v>2827</v>
      </c>
      <c r="AH1074" s="1" t="s">
        <v>90</v>
      </c>
      <c r="AI1074" s="1" t="s">
        <v>91</v>
      </c>
      <c r="AJ1074" s="1" t="s">
        <v>89</v>
      </c>
      <c r="AK1074" s="1" t="s">
        <v>83</v>
      </c>
      <c r="AL1074" s="1" t="s">
        <v>36</v>
      </c>
      <c r="AM1074" s="1" t="s">
        <v>92</v>
      </c>
      <c r="AN1074" s="1" t="b">
        <v>1</v>
      </c>
      <c r="AO1074" s="10" t="s">
        <v>2828</v>
      </c>
      <c r="AP1074" s="1">
        <v>0</v>
      </c>
      <c r="AQ1074" s="1">
        <v>0</v>
      </c>
      <c r="AR1074" s="1">
        <v>0</v>
      </c>
      <c r="AS1074" s="1">
        <v>0</v>
      </c>
      <c r="AT1074" s="1">
        <v>0</v>
      </c>
      <c r="AU1074" s="1">
        <v>0</v>
      </c>
      <c r="AV1074" s="1">
        <v>0</v>
      </c>
      <c r="AW1074" s="1">
        <v>0</v>
      </c>
      <c r="AX1074" s="1">
        <v>0</v>
      </c>
      <c r="AY1074" s="1">
        <v>0</v>
      </c>
      <c r="AZ1074" s="1">
        <v>0</v>
      </c>
      <c r="BA1074" s="1">
        <v>0</v>
      </c>
      <c r="BB1074" s="1">
        <v>0</v>
      </c>
      <c r="BC1074" s="1">
        <v>0</v>
      </c>
      <c r="BD1074" s="1">
        <v>0</v>
      </c>
      <c r="BE1074" s="1">
        <v>0</v>
      </c>
      <c r="BF1074" s="1">
        <v>0</v>
      </c>
      <c r="BG1074" s="1">
        <v>0</v>
      </c>
      <c r="BH1074" s="1" t="b">
        <v>1</v>
      </c>
      <c r="BI1074" s="1" t="b">
        <v>0</v>
      </c>
      <c r="BJ1074" s="1">
        <v>11</v>
      </c>
      <c r="BK1074" s="1" t="s">
        <v>89</v>
      </c>
      <c r="BL1074" s="1">
        <v>363</v>
      </c>
      <c r="BM1074" s="1">
        <v>363</v>
      </c>
      <c r="BN1074" s="1">
        <v>0</v>
      </c>
      <c r="BO1074" s="1" t="b">
        <v>0</v>
      </c>
    </row>
    <row r="1075" spans="1:67" ht="15.75" customHeight="1">
      <c r="A1075" s="1">
        <v>1073</v>
      </c>
      <c r="B1075" s="1">
        <v>1069</v>
      </c>
      <c r="C1075" s="1">
        <v>233921</v>
      </c>
      <c r="D1075" s="1" t="s">
        <v>2821</v>
      </c>
      <c r="E1075" s="1" t="s">
        <v>2822</v>
      </c>
      <c r="F1075" s="1" t="s">
        <v>2823</v>
      </c>
      <c r="G1075" s="1" t="s">
        <v>2776</v>
      </c>
      <c r="H1075" s="1" t="s">
        <v>2824</v>
      </c>
      <c r="I1075" s="1" t="s">
        <v>70</v>
      </c>
      <c r="J1075" s="1" t="s">
        <v>564</v>
      </c>
      <c r="K1075" s="8" t="s">
        <v>2825</v>
      </c>
      <c r="L1075" s="1">
        <v>-80.423675000000003</v>
      </c>
      <c r="M1075" s="1">
        <v>37.229011999999997</v>
      </c>
      <c r="N1075" s="1">
        <v>-80.423675000000003</v>
      </c>
      <c r="O1075" s="1">
        <v>37.229011999999997</v>
      </c>
      <c r="P1075" s="1">
        <v>13230</v>
      </c>
      <c r="Q1075" s="1">
        <v>26240</v>
      </c>
      <c r="R1075" s="1">
        <v>44024</v>
      </c>
      <c r="S1075" s="1">
        <v>26240</v>
      </c>
      <c r="T1075" s="1">
        <v>44024</v>
      </c>
      <c r="U1075" s="1">
        <v>17320</v>
      </c>
      <c r="V1075" s="1">
        <v>35104</v>
      </c>
      <c r="W1075" s="1">
        <v>2</v>
      </c>
      <c r="X1075" s="1">
        <v>2</v>
      </c>
      <c r="Y1075" s="1">
        <v>5</v>
      </c>
      <c r="Z1075" s="1">
        <v>1</v>
      </c>
      <c r="AA1075" s="1">
        <v>1</v>
      </c>
      <c r="AB1075" s="1">
        <v>71</v>
      </c>
      <c r="AC1075" s="1">
        <v>25791</v>
      </c>
      <c r="AD1075" s="1" t="s">
        <v>73</v>
      </c>
      <c r="AE1075" s="1" t="b">
        <v>1</v>
      </c>
      <c r="AF1075" s="12" t="s">
        <v>2826</v>
      </c>
      <c r="AG1075" s="1" t="s">
        <v>2827</v>
      </c>
      <c r="AH1075" s="1" t="s">
        <v>90</v>
      </c>
      <c r="AI1075" s="1" t="s">
        <v>146</v>
      </c>
      <c r="AJ1075" s="1" t="s">
        <v>94</v>
      </c>
      <c r="AK1075" s="1" t="s">
        <v>83</v>
      </c>
      <c r="AL1075" s="1" t="s">
        <v>36</v>
      </c>
      <c r="AM1075" s="1" t="s">
        <v>96</v>
      </c>
      <c r="AN1075" s="1" t="b">
        <v>0</v>
      </c>
      <c r="AO1075" s="10" t="s">
        <v>2829</v>
      </c>
      <c r="AP1075" s="1">
        <v>0</v>
      </c>
      <c r="AQ1075" s="1">
        <v>0</v>
      </c>
      <c r="AR1075" s="1">
        <v>0</v>
      </c>
      <c r="AS1075" s="1">
        <v>0</v>
      </c>
      <c r="AT1075" s="1">
        <v>0</v>
      </c>
      <c r="AU1075" s="1">
        <v>0</v>
      </c>
      <c r="AV1075" s="1">
        <v>0</v>
      </c>
      <c r="AW1075" s="1">
        <v>0</v>
      </c>
      <c r="AX1075" s="1">
        <v>0</v>
      </c>
      <c r="AY1075" s="1">
        <v>0</v>
      </c>
      <c r="AZ1075" s="1">
        <v>0</v>
      </c>
      <c r="BA1075" s="1">
        <v>0</v>
      </c>
      <c r="BB1075" s="1">
        <v>0</v>
      </c>
      <c r="BC1075" s="1">
        <v>0</v>
      </c>
      <c r="BD1075" s="1">
        <v>0</v>
      </c>
      <c r="BE1075" s="1">
        <v>0</v>
      </c>
      <c r="BF1075" s="1">
        <v>0</v>
      </c>
      <c r="BG1075" s="1">
        <v>0</v>
      </c>
      <c r="BH1075" s="1" t="b">
        <v>1</v>
      </c>
      <c r="BI1075" s="1" t="b">
        <v>0</v>
      </c>
      <c r="BJ1075" s="1">
        <v>11</v>
      </c>
      <c r="BK1075" s="1" t="s">
        <v>94</v>
      </c>
      <c r="BL1075" s="1">
        <v>363</v>
      </c>
      <c r="BM1075" s="1">
        <v>363</v>
      </c>
      <c r="BN1075" s="1">
        <v>0</v>
      </c>
      <c r="BO1075" s="1" t="b">
        <v>0</v>
      </c>
    </row>
    <row r="1076" spans="1:67" ht="15.75" customHeight="1">
      <c r="A1076" s="1">
        <v>1074</v>
      </c>
      <c r="B1076" s="1">
        <v>1070</v>
      </c>
      <c r="C1076" s="1">
        <v>233921</v>
      </c>
      <c r="D1076" s="1" t="s">
        <v>2821</v>
      </c>
      <c r="E1076" s="1" t="s">
        <v>2822</v>
      </c>
      <c r="F1076" s="1" t="s">
        <v>2823</v>
      </c>
      <c r="G1076" s="1" t="s">
        <v>2776</v>
      </c>
      <c r="H1076" s="1" t="s">
        <v>2824</v>
      </c>
      <c r="I1076" s="1" t="s">
        <v>70</v>
      </c>
      <c r="J1076" s="1" t="s">
        <v>564</v>
      </c>
      <c r="K1076" s="8" t="s">
        <v>2825</v>
      </c>
      <c r="L1076" s="1">
        <v>-80.423675000000003</v>
      </c>
      <c r="M1076" s="1">
        <v>37.229011999999997</v>
      </c>
      <c r="N1076" s="1">
        <v>-80.423675000000003</v>
      </c>
      <c r="O1076" s="1">
        <v>37.229011999999997</v>
      </c>
      <c r="P1076" s="1">
        <v>13230</v>
      </c>
      <c r="Q1076" s="1">
        <v>26240</v>
      </c>
      <c r="R1076" s="1">
        <v>44024</v>
      </c>
      <c r="S1076" s="1">
        <v>26240</v>
      </c>
      <c r="T1076" s="1">
        <v>44024</v>
      </c>
      <c r="U1076" s="1">
        <v>17320</v>
      </c>
      <c r="V1076" s="1">
        <v>35104</v>
      </c>
      <c r="W1076" s="1">
        <v>2</v>
      </c>
      <c r="X1076" s="1">
        <v>2</v>
      </c>
      <c r="Y1076" s="1">
        <v>5</v>
      </c>
      <c r="Z1076" s="1">
        <v>1</v>
      </c>
      <c r="AA1076" s="1">
        <v>1</v>
      </c>
      <c r="AB1076" s="1">
        <v>71</v>
      </c>
      <c r="AC1076" s="1">
        <v>25791</v>
      </c>
      <c r="AD1076" s="1" t="s">
        <v>73</v>
      </c>
      <c r="AE1076" s="1" t="b">
        <v>1</v>
      </c>
      <c r="AF1076" s="12" t="s">
        <v>2826</v>
      </c>
      <c r="AG1076" s="1" t="s">
        <v>2827</v>
      </c>
      <c r="AH1076" s="1" t="s">
        <v>90</v>
      </c>
      <c r="AI1076" s="1" t="s">
        <v>162</v>
      </c>
      <c r="AJ1076" s="1" t="s">
        <v>109</v>
      </c>
      <c r="AK1076" s="1" t="s">
        <v>83</v>
      </c>
      <c r="AL1076" s="1" t="s">
        <v>36</v>
      </c>
      <c r="AM1076" s="1" t="s">
        <v>144</v>
      </c>
      <c r="AN1076" s="1" t="b">
        <v>0</v>
      </c>
      <c r="AO1076" s="10" t="s">
        <v>2830</v>
      </c>
      <c r="AP1076" s="1">
        <v>0</v>
      </c>
      <c r="AQ1076" s="1">
        <v>0</v>
      </c>
      <c r="AR1076" s="1">
        <v>0</v>
      </c>
      <c r="AS1076" s="1">
        <v>0</v>
      </c>
      <c r="AT1076" s="1">
        <v>0</v>
      </c>
      <c r="AU1076" s="1">
        <v>0</v>
      </c>
      <c r="AV1076" s="1">
        <v>0</v>
      </c>
      <c r="AW1076" s="1">
        <v>0</v>
      </c>
      <c r="AX1076" s="1">
        <v>0</v>
      </c>
      <c r="AY1076" s="1">
        <v>0</v>
      </c>
      <c r="AZ1076" s="1">
        <v>0</v>
      </c>
      <c r="BA1076" s="1">
        <v>0</v>
      </c>
      <c r="BB1076" s="1">
        <v>0</v>
      </c>
      <c r="BC1076" s="1">
        <v>0</v>
      </c>
      <c r="BD1076" s="1">
        <v>0</v>
      </c>
      <c r="BE1076" s="1">
        <v>0</v>
      </c>
      <c r="BF1076" s="1">
        <v>0</v>
      </c>
      <c r="BG1076" s="1">
        <v>0</v>
      </c>
      <c r="BH1076" s="1" t="b">
        <v>1</v>
      </c>
      <c r="BI1076" s="1" t="b">
        <v>0</v>
      </c>
      <c r="BJ1076" s="1">
        <v>11</v>
      </c>
      <c r="BK1076" s="1" t="s">
        <v>109</v>
      </c>
      <c r="BL1076" s="1">
        <v>363</v>
      </c>
      <c r="BM1076" s="1">
        <v>363</v>
      </c>
      <c r="BN1076" s="1">
        <v>0</v>
      </c>
      <c r="BO1076" s="1" t="b">
        <v>0</v>
      </c>
    </row>
    <row r="1077" spans="1:67" ht="15.75" customHeight="1">
      <c r="A1077" s="1">
        <v>1075</v>
      </c>
      <c r="B1077" s="1">
        <v>1071</v>
      </c>
      <c r="C1077" s="1">
        <v>233921</v>
      </c>
      <c r="D1077" s="1" t="s">
        <v>2821</v>
      </c>
      <c r="E1077" s="1" t="s">
        <v>2822</v>
      </c>
      <c r="F1077" s="1" t="s">
        <v>2823</v>
      </c>
      <c r="G1077" s="1" t="s">
        <v>2776</v>
      </c>
      <c r="H1077" s="1" t="s">
        <v>2824</v>
      </c>
      <c r="I1077" s="1" t="s">
        <v>70</v>
      </c>
      <c r="J1077" s="1" t="s">
        <v>564</v>
      </c>
      <c r="K1077" s="8" t="s">
        <v>2825</v>
      </c>
      <c r="L1077" s="1">
        <v>-80.423675000000003</v>
      </c>
      <c r="M1077" s="1">
        <v>37.229011999999997</v>
      </c>
      <c r="N1077" s="1">
        <v>-80.423675000000003</v>
      </c>
      <c r="O1077" s="1">
        <v>37.229011999999997</v>
      </c>
      <c r="P1077" s="1">
        <v>13230</v>
      </c>
      <c r="Q1077" s="1">
        <v>26240</v>
      </c>
      <c r="R1077" s="1">
        <v>44024</v>
      </c>
      <c r="S1077" s="1">
        <v>26240</v>
      </c>
      <c r="T1077" s="1">
        <v>44024</v>
      </c>
      <c r="U1077" s="1">
        <v>17320</v>
      </c>
      <c r="V1077" s="1">
        <v>35104</v>
      </c>
      <c r="W1077" s="1">
        <v>2</v>
      </c>
      <c r="X1077" s="1">
        <v>2</v>
      </c>
      <c r="Y1077" s="1">
        <v>5</v>
      </c>
      <c r="Z1077" s="1">
        <v>1</v>
      </c>
      <c r="AA1077" s="1">
        <v>1</v>
      </c>
      <c r="AB1077" s="1">
        <v>71</v>
      </c>
      <c r="AC1077" s="1">
        <v>25791</v>
      </c>
      <c r="AD1077" s="1" t="s">
        <v>73</v>
      </c>
      <c r="AE1077" s="1" t="b">
        <v>1</v>
      </c>
      <c r="AF1077" s="1" t="s">
        <v>2831</v>
      </c>
      <c r="AG1077" s="1" t="s">
        <v>2832</v>
      </c>
      <c r="AH1077" s="1" t="s">
        <v>204</v>
      </c>
      <c r="AI1077" s="1" t="s">
        <v>77</v>
      </c>
      <c r="AJ1077" s="1" t="s">
        <v>78</v>
      </c>
      <c r="AK1077" s="1" t="s">
        <v>79</v>
      </c>
      <c r="AL1077" s="1" t="s">
        <v>36</v>
      </c>
      <c r="AM1077" s="1" t="s">
        <v>80</v>
      </c>
      <c r="AN1077" s="1" t="b">
        <v>0</v>
      </c>
      <c r="AO1077" s="10" t="s">
        <v>2833</v>
      </c>
      <c r="AP1077" s="1">
        <v>1</v>
      </c>
      <c r="AQ1077" s="1">
        <v>0</v>
      </c>
      <c r="AR1077" s="1">
        <v>0</v>
      </c>
      <c r="AS1077" s="1">
        <v>0</v>
      </c>
      <c r="AT1077" s="1">
        <v>0</v>
      </c>
      <c r="AU1077" s="1">
        <v>0</v>
      </c>
      <c r="AV1077" s="1">
        <v>0</v>
      </c>
      <c r="AW1077" s="1">
        <v>0</v>
      </c>
      <c r="AX1077" s="1">
        <v>0</v>
      </c>
      <c r="AY1077" s="1">
        <v>0</v>
      </c>
      <c r="AZ1077" s="1">
        <v>0</v>
      </c>
      <c r="BA1077" s="1">
        <v>0</v>
      </c>
      <c r="BB1077" s="1">
        <v>1</v>
      </c>
      <c r="BC1077" s="1">
        <v>0</v>
      </c>
      <c r="BD1077" s="1">
        <v>0</v>
      </c>
      <c r="BE1077" s="1">
        <v>0</v>
      </c>
      <c r="BF1077" s="1">
        <v>0</v>
      </c>
      <c r="BG1077" s="1">
        <v>0</v>
      </c>
      <c r="BH1077" s="1" t="b">
        <v>1</v>
      </c>
      <c r="BI1077" s="1" t="b">
        <v>0</v>
      </c>
      <c r="BJ1077" s="1">
        <v>11</v>
      </c>
      <c r="BK1077" s="1" t="s">
        <v>78</v>
      </c>
      <c r="BL1077" s="1">
        <v>363</v>
      </c>
      <c r="BM1077" s="1">
        <v>363</v>
      </c>
      <c r="BN1077" s="1">
        <v>0</v>
      </c>
      <c r="BO1077" s="1" t="b">
        <v>0</v>
      </c>
    </row>
    <row r="1078" spans="1:67" ht="15.75" customHeight="1">
      <c r="A1078" s="1">
        <v>1076</v>
      </c>
      <c r="B1078" s="1">
        <v>1072</v>
      </c>
      <c r="C1078" s="1">
        <v>233921</v>
      </c>
      <c r="D1078" s="1" t="s">
        <v>2821</v>
      </c>
      <c r="E1078" s="1" t="s">
        <v>2822</v>
      </c>
      <c r="F1078" s="1" t="s">
        <v>2823</v>
      </c>
      <c r="G1078" s="1" t="s">
        <v>2776</v>
      </c>
      <c r="H1078" s="1" t="s">
        <v>2824</v>
      </c>
      <c r="I1078" s="1" t="s">
        <v>70</v>
      </c>
      <c r="J1078" s="1" t="s">
        <v>564</v>
      </c>
      <c r="K1078" s="8" t="s">
        <v>2825</v>
      </c>
      <c r="L1078" s="1">
        <v>-80.423675000000003</v>
      </c>
      <c r="M1078" s="1">
        <v>37.229011999999997</v>
      </c>
      <c r="N1078" s="1">
        <v>-80.423675000000003</v>
      </c>
      <c r="O1078" s="1">
        <v>37.229011999999997</v>
      </c>
      <c r="P1078" s="1">
        <v>13230</v>
      </c>
      <c r="Q1078" s="1">
        <v>26240</v>
      </c>
      <c r="R1078" s="1">
        <v>44024</v>
      </c>
      <c r="S1078" s="1">
        <v>26240</v>
      </c>
      <c r="T1078" s="1">
        <v>44024</v>
      </c>
      <c r="U1078" s="1">
        <v>17320</v>
      </c>
      <c r="V1078" s="1">
        <v>35104</v>
      </c>
      <c r="W1078" s="1">
        <v>2</v>
      </c>
      <c r="X1078" s="1">
        <v>2</v>
      </c>
      <c r="Y1078" s="1">
        <v>5</v>
      </c>
      <c r="Z1078" s="1">
        <v>1</v>
      </c>
      <c r="AA1078" s="1">
        <v>1</v>
      </c>
      <c r="AB1078" s="1">
        <v>71</v>
      </c>
      <c r="AC1078" s="1">
        <v>25791</v>
      </c>
      <c r="AD1078" s="1" t="s">
        <v>73</v>
      </c>
      <c r="AE1078" s="1" t="b">
        <v>1</v>
      </c>
      <c r="AF1078" s="12" t="s">
        <v>2826</v>
      </c>
      <c r="AG1078" s="1" t="s">
        <v>2827</v>
      </c>
      <c r="AH1078" s="1" t="s">
        <v>159</v>
      </c>
      <c r="AI1078" s="1" t="s">
        <v>95</v>
      </c>
      <c r="AJ1078" s="1" t="s">
        <v>94</v>
      </c>
      <c r="AK1078" s="1" t="s">
        <v>79</v>
      </c>
      <c r="AL1078" s="1" t="s">
        <v>36</v>
      </c>
      <c r="AM1078" s="1" t="s">
        <v>96</v>
      </c>
      <c r="AN1078" s="1" t="b">
        <v>0</v>
      </c>
      <c r="AO1078" s="10" t="s">
        <v>2834</v>
      </c>
      <c r="AP1078" s="1">
        <v>0</v>
      </c>
      <c r="AQ1078" s="1">
        <v>0</v>
      </c>
      <c r="AR1078" s="1">
        <v>1</v>
      </c>
      <c r="AS1078" s="1">
        <v>0</v>
      </c>
      <c r="AT1078" s="1">
        <v>0</v>
      </c>
      <c r="AU1078" s="1">
        <v>0</v>
      </c>
      <c r="AV1078" s="1">
        <v>0</v>
      </c>
      <c r="AW1078" s="1">
        <v>0</v>
      </c>
      <c r="AX1078" s="1">
        <v>0</v>
      </c>
      <c r="AY1078" s="1">
        <v>0</v>
      </c>
      <c r="AZ1078" s="1">
        <v>0</v>
      </c>
      <c r="BA1078" s="1">
        <v>0</v>
      </c>
      <c r="BB1078" s="1">
        <v>1</v>
      </c>
      <c r="BC1078" s="1">
        <v>0</v>
      </c>
      <c r="BD1078" s="1">
        <v>0</v>
      </c>
      <c r="BE1078" s="1">
        <v>0</v>
      </c>
      <c r="BF1078" s="1">
        <v>0</v>
      </c>
      <c r="BG1078" s="1">
        <v>0</v>
      </c>
      <c r="BH1078" s="1" t="b">
        <v>1</v>
      </c>
      <c r="BI1078" s="1" t="b">
        <v>0</v>
      </c>
      <c r="BJ1078" s="1">
        <v>11</v>
      </c>
      <c r="BK1078" s="1" t="s">
        <v>94</v>
      </c>
      <c r="BL1078" s="1">
        <v>363</v>
      </c>
      <c r="BM1078" s="1">
        <v>363</v>
      </c>
      <c r="BN1078" s="1">
        <v>1</v>
      </c>
      <c r="BO1078" s="1" t="b">
        <v>1</v>
      </c>
    </row>
    <row r="1079" spans="1:67" ht="15.75" customHeight="1">
      <c r="A1079" s="1">
        <v>1077</v>
      </c>
      <c r="B1079" s="1">
        <v>1073</v>
      </c>
      <c r="C1079" s="1">
        <v>233921</v>
      </c>
      <c r="D1079" s="1" t="s">
        <v>2821</v>
      </c>
      <c r="E1079" s="1" t="s">
        <v>2822</v>
      </c>
      <c r="F1079" s="1" t="s">
        <v>2823</v>
      </c>
      <c r="G1079" s="1" t="s">
        <v>2776</v>
      </c>
      <c r="H1079" s="1" t="s">
        <v>2824</v>
      </c>
      <c r="I1079" s="1" t="s">
        <v>70</v>
      </c>
      <c r="J1079" s="1" t="s">
        <v>564</v>
      </c>
      <c r="K1079" s="8" t="s">
        <v>2825</v>
      </c>
      <c r="L1079" s="1">
        <v>-80.423675000000003</v>
      </c>
      <c r="M1079" s="1">
        <v>37.229011999999997</v>
      </c>
      <c r="N1079" s="1">
        <v>-80.423675000000003</v>
      </c>
      <c r="O1079" s="1">
        <v>37.229011999999997</v>
      </c>
      <c r="P1079" s="1">
        <v>13230</v>
      </c>
      <c r="Q1079" s="1">
        <v>26240</v>
      </c>
      <c r="R1079" s="1">
        <v>44024</v>
      </c>
      <c r="S1079" s="1">
        <v>26240</v>
      </c>
      <c r="T1079" s="1">
        <v>44024</v>
      </c>
      <c r="U1079" s="1">
        <v>17320</v>
      </c>
      <c r="V1079" s="1">
        <v>35104</v>
      </c>
      <c r="W1079" s="1">
        <v>2</v>
      </c>
      <c r="X1079" s="1">
        <v>2</v>
      </c>
      <c r="Y1079" s="1">
        <v>5</v>
      </c>
      <c r="Z1079" s="1">
        <v>1</v>
      </c>
      <c r="AA1079" s="1">
        <v>1</v>
      </c>
      <c r="AB1079" s="1">
        <v>71</v>
      </c>
      <c r="AC1079" s="1">
        <v>25791</v>
      </c>
      <c r="AD1079" s="1" t="s">
        <v>73</v>
      </c>
      <c r="AE1079" s="1" t="b">
        <v>1</v>
      </c>
      <c r="AF1079" s="13" t="s">
        <v>2826</v>
      </c>
      <c r="AG1079" s="1" t="s">
        <v>2827</v>
      </c>
      <c r="AH1079" s="1" t="s">
        <v>159</v>
      </c>
      <c r="AI1079" s="1" t="s">
        <v>172</v>
      </c>
      <c r="AJ1079" s="1" t="s">
        <v>89</v>
      </c>
      <c r="AK1079" s="1" t="s">
        <v>79</v>
      </c>
      <c r="AL1079" s="1" t="s">
        <v>36</v>
      </c>
      <c r="AM1079" s="1" t="s">
        <v>92</v>
      </c>
      <c r="AN1079" s="1" t="b">
        <v>1</v>
      </c>
      <c r="AO1079" s="10" t="s">
        <v>2835</v>
      </c>
      <c r="AP1079" s="1">
        <v>0</v>
      </c>
      <c r="AQ1079" s="1">
        <v>0</v>
      </c>
      <c r="AR1079" s="1">
        <v>0</v>
      </c>
      <c r="AS1079" s="1">
        <v>0</v>
      </c>
      <c r="AT1079" s="1">
        <v>0</v>
      </c>
      <c r="AU1079" s="1">
        <v>0</v>
      </c>
      <c r="AV1079" s="1">
        <v>0</v>
      </c>
      <c r="AW1079" s="1">
        <v>0</v>
      </c>
      <c r="AX1079" s="1">
        <v>0</v>
      </c>
      <c r="AY1079" s="1">
        <v>0</v>
      </c>
      <c r="AZ1079" s="1">
        <v>0</v>
      </c>
      <c r="BA1079" s="1">
        <v>0</v>
      </c>
      <c r="BB1079" s="1">
        <v>0</v>
      </c>
      <c r="BC1079" s="1">
        <v>0</v>
      </c>
      <c r="BD1079" s="1">
        <v>0</v>
      </c>
      <c r="BE1079" s="1">
        <v>0</v>
      </c>
      <c r="BF1079" s="1">
        <v>0</v>
      </c>
      <c r="BG1079" s="1">
        <v>0</v>
      </c>
      <c r="BH1079" s="1" t="b">
        <v>1</v>
      </c>
      <c r="BI1079" s="1" t="b">
        <v>0</v>
      </c>
      <c r="BJ1079" s="1">
        <v>11</v>
      </c>
      <c r="BK1079" s="1" t="s">
        <v>89</v>
      </c>
      <c r="BL1079" s="1">
        <v>363</v>
      </c>
      <c r="BM1079" s="1">
        <v>363</v>
      </c>
      <c r="BN1079" s="1">
        <v>0</v>
      </c>
      <c r="BO1079" s="1" t="b">
        <v>0</v>
      </c>
    </row>
    <row r="1080" spans="1:67" ht="15.75" customHeight="1">
      <c r="A1080" s="1">
        <v>1078</v>
      </c>
      <c r="B1080" s="1">
        <v>1074</v>
      </c>
      <c r="C1080" s="1">
        <v>233921</v>
      </c>
      <c r="D1080" s="1" t="s">
        <v>2821</v>
      </c>
      <c r="E1080" s="1" t="s">
        <v>2822</v>
      </c>
      <c r="F1080" s="1" t="s">
        <v>2823</v>
      </c>
      <c r="G1080" s="1" t="s">
        <v>2776</v>
      </c>
      <c r="H1080" s="1" t="s">
        <v>2824</v>
      </c>
      <c r="I1080" s="1" t="s">
        <v>70</v>
      </c>
      <c r="J1080" s="1" t="s">
        <v>564</v>
      </c>
      <c r="K1080" s="8" t="s">
        <v>2825</v>
      </c>
      <c r="L1080" s="1">
        <v>-80.423675000000003</v>
      </c>
      <c r="M1080" s="1">
        <v>37.229011999999997</v>
      </c>
      <c r="N1080" s="1">
        <v>-80.423675000000003</v>
      </c>
      <c r="O1080" s="1">
        <v>37.229011999999997</v>
      </c>
      <c r="P1080" s="1">
        <v>13230</v>
      </c>
      <c r="Q1080" s="1">
        <v>26240</v>
      </c>
      <c r="R1080" s="1">
        <v>44024</v>
      </c>
      <c r="S1080" s="1">
        <v>26240</v>
      </c>
      <c r="T1080" s="1">
        <v>44024</v>
      </c>
      <c r="U1080" s="1">
        <v>17320</v>
      </c>
      <c r="V1080" s="1">
        <v>35104</v>
      </c>
      <c r="W1080" s="1">
        <v>2</v>
      </c>
      <c r="X1080" s="1">
        <v>2</v>
      </c>
      <c r="Y1080" s="1">
        <v>5</v>
      </c>
      <c r="Z1080" s="1">
        <v>1</v>
      </c>
      <c r="AA1080" s="1">
        <v>1</v>
      </c>
      <c r="AB1080" s="1">
        <v>71</v>
      </c>
      <c r="AC1080" s="1">
        <v>25791</v>
      </c>
      <c r="AD1080" s="1" t="s">
        <v>73</v>
      </c>
      <c r="AE1080" s="1" t="b">
        <v>1</v>
      </c>
      <c r="AF1080" s="13" t="s">
        <v>2826</v>
      </c>
      <c r="AG1080" s="1" t="s">
        <v>2827</v>
      </c>
      <c r="AH1080" s="1" t="s">
        <v>159</v>
      </c>
      <c r="AI1080" s="1" t="s">
        <v>2836</v>
      </c>
      <c r="AJ1080" s="1" t="s">
        <v>89</v>
      </c>
      <c r="AK1080" s="1" t="s">
        <v>79</v>
      </c>
      <c r="AL1080" s="9" t="s">
        <v>99</v>
      </c>
      <c r="AM1080" s="1" t="s">
        <v>100</v>
      </c>
      <c r="AN1080" s="1" t="b">
        <v>0</v>
      </c>
      <c r="AO1080" s="10" t="s">
        <v>2837</v>
      </c>
      <c r="AP1080" s="1">
        <v>0</v>
      </c>
      <c r="AQ1080" s="1">
        <v>0</v>
      </c>
      <c r="AR1080" s="1">
        <v>0</v>
      </c>
      <c r="AS1080" s="1">
        <v>0</v>
      </c>
      <c r="AT1080" s="1">
        <v>0</v>
      </c>
      <c r="AU1080" s="1">
        <v>0</v>
      </c>
      <c r="AV1080" s="1">
        <v>0</v>
      </c>
      <c r="AW1080" s="1">
        <v>0</v>
      </c>
      <c r="AX1080" s="1">
        <v>0</v>
      </c>
      <c r="AY1080" s="1">
        <v>0</v>
      </c>
      <c r="AZ1080" s="1">
        <v>0</v>
      </c>
      <c r="BA1080" s="1">
        <v>0</v>
      </c>
      <c r="BB1080" s="1">
        <v>0</v>
      </c>
      <c r="BC1080" s="1">
        <v>0</v>
      </c>
      <c r="BD1080" s="1">
        <v>0</v>
      </c>
      <c r="BE1080" s="1">
        <v>0</v>
      </c>
      <c r="BF1080" s="1">
        <v>0</v>
      </c>
      <c r="BG1080" s="1">
        <v>0</v>
      </c>
      <c r="BH1080" s="1" t="b">
        <v>0</v>
      </c>
      <c r="BI1080" s="1" t="b">
        <v>0</v>
      </c>
      <c r="BJ1080" s="1">
        <v>11</v>
      </c>
      <c r="BK1080" s="1" t="s">
        <v>89</v>
      </c>
      <c r="BL1080" s="1">
        <v>363</v>
      </c>
      <c r="BM1080" s="1">
        <v>363</v>
      </c>
      <c r="BN1080" s="1">
        <v>0</v>
      </c>
      <c r="BO1080" s="1" t="b">
        <v>0</v>
      </c>
    </row>
    <row r="1081" spans="1:67" ht="15.75" customHeight="1">
      <c r="A1081" s="1">
        <v>1079</v>
      </c>
      <c r="B1081" s="1">
        <v>1075</v>
      </c>
      <c r="C1081" s="1">
        <v>233921</v>
      </c>
      <c r="D1081" s="1" t="s">
        <v>2821</v>
      </c>
      <c r="E1081" s="1" t="s">
        <v>2822</v>
      </c>
      <c r="F1081" s="1" t="s">
        <v>2823</v>
      </c>
      <c r="G1081" s="1" t="s">
        <v>2776</v>
      </c>
      <c r="H1081" s="1" t="s">
        <v>2824</v>
      </c>
      <c r="I1081" s="1" t="s">
        <v>70</v>
      </c>
      <c r="J1081" s="1" t="s">
        <v>564</v>
      </c>
      <c r="K1081" s="8" t="s">
        <v>2825</v>
      </c>
      <c r="L1081" s="1">
        <v>-80.423675000000003</v>
      </c>
      <c r="M1081" s="1">
        <v>37.229011999999997</v>
      </c>
      <c r="N1081" s="1">
        <v>-80.423675000000003</v>
      </c>
      <c r="O1081" s="1">
        <v>37.229011999999997</v>
      </c>
      <c r="P1081" s="1">
        <v>13230</v>
      </c>
      <c r="Q1081" s="1">
        <v>26240</v>
      </c>
      <c r="R1081" s="1">
        <v>44024</v>
      </c>
      <c r="S1081" s="1">
        <v>26240</v>
      </c>
      <c r="T1081" s="1">
        <v>44024</v>
      </c>
      <c r="U1081" s="1">
        <v>17320</v>
      </c>
      <c r="V1081" s="1">
        <v>35104</v>
      </c>
      <c r="W1081" s="1">
        <v>2</v>
      </c>
      <c r="X1081" s="1">
        <v>2</v>
      </c>
      <c r="Y1081" s="1">
        <v>5</v>
      </c>
      <c r="Z1081" s="1">
        <v>1</v>
      </c>
      <c r="AA1081" s="1">
        <v>1</v>
      </c>
      <c r="AB1081" s="1">
        <v>71</v>
      </c>
      <c r="AC1081" s="1">
        <v>25791</v>
      </c>
      <c r="AD1081" s="1" t="s">
        <v>73</v>
      </c>
      <c r="AE1081" s="1" t="b">
        <v>1</v>
      </c>
      <c r="AF1081" s="13" t="s">
        <v>2826</v>
      </c>
      <c r="AG1081" s="1" t="s">
        <v>2827</v>
      </c>
      <c r="AH1081" s="1" t="s">
        <v>159</v>
      </c>
      <c r="AI1081" s="1" t="s">
        <v>2838</v>
      </c>
      <c r="AJ1081" s="1" t="s">
        <v>89</v>
      </c>
      <c r="AK1081" s="1" t="s">
        <v>79</v>
      </c>
      <c r="AL1081" s="9" t="s">
        <v>99</v>
      </c>
      <c r="AM1081" s="1" t="s">
        <v>100</v>
      </c>
      <c r="AN1081" s="1" t="b">
        <v>0</v>
      </c>
      <c r="AO1081" s="10" t="s">
        <v>2839</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t="b">
        <v>0</v>
      </c>
      <c r="BI1081" s="1" t="b">
        <v>0</v>
      </c>
      <c r="BJ1081" s="1">
        <v>11</v>
      </c>
      <c r="BK1081" s="1" t="s">
        <v>89</v>
      </c>
      <c r="BL1081" s="1">
        <v>363</v>
      </c>
      <c r="BM1081" s="1">
        <v>363</v>
      </c>
      <c r="BN1081" s="1">
        <v>0</v>
      </c>
      <c r="BO1081" s="1" t="b">
        <v>0</v>
      </c>
    </row>
    <row r="1082" spans="1:67" ht="15.75" customHeight="1">
      <c r="A1082" s="1">
        <v>1080</v>
      </c>
      <c r="B1082" s="1">
        <v>1076</v>
      </c>
      <c r="C1082" s="1">
        <v>233921</v>
      </c>
      <c r="D1082" s="1" t="s">
        <v>2821</v>
      </c>
      <c r="E1082" s="1" t="s">
        <v>2822</v>
      </c>
      <c r="F1082" s="1" t="s">
        <v>2823</v>
      </c>
      <c r="G1082" s="1" t="s">
        <v>2776</v>
      </c>
      <c r="H1082" s="1" t="s">
        <v>2824</v>
      </c>
      <c r="I1082" s="1" t="s">
        <v>70</v>
      </c>
      <c r="J1082" s="1" t="s">
        <v>564</v>
      </c>
      <c r="K1082" s="8" t="s">
        <v>2825</v>
      </c>
      <c r="L1082" s="1">
        <v>-80.423675000000003</v>
      </c>
      <c r="M1082" s="1">
        <v>37.229011999999997</v>
      </c>
      <c r="N1082" s="1">
        <v>-80.423675000000003</v>
      </c>
      <c r="O1082" s="1">
        <v>37.229011999999997</v>
      </c>
      <c r="P1082" s="1">
        <v>13230</v>
      </c>
      <c r="Q1082" s="1">
        <v>26240</v>
      </c>
      <c r="R1082" s="1">
        <v>44024</v>
      </c>
      <c r="S1082" s="1">
        <v>26240</v>
      </c>
      <c r="T1082" s="1">
        <v>44024</v>
      </c>
      <c r="U1082" s="1">
        <v>17320</v>
      </c>
      <c r="V1082" s="1">
        <v>35104</v>
      </c>
      <c r="W1082" s="1">
        <v>2</v>
      </c>
      <c r="X1082" s="1">
        <v>2</v>
      </c>
      <c r="Y1082" s="1">
        <v>5</v>
      </c>
      <c r="Z1082" s="1">
        <v>1</v>
      </c>
      <c r="AA1082" s="1">
        <v>1</v>
      </c>
      <c r="AB1082" s="1">
        <v>71</v>
      </c>
      <c r="AC1082" s="1">
        <v>25791</v>
      </c>
      <c r="AD1082" s="1" t="s">
        <v>73</v>
      </c>
      <c r="AE1082" s="1" t="b">
        <v>1</v>
      </c>
      <c r="AF1082" s="13" t="s">
        <v>2826</v>
      </c>
      <c r="AG1082" s="1" t="s">
        <v>2827</v>
      </c>
      <c r="AH1082" s="1" t="s">
        <v>159</v>
      </c>
      <c r="AI1082" s="1" t="s">
        <v>2840</v>
      </c>
      <c r="AJ1082" s="1" t="s">
        <v>89</v>
      </c>
      <c r="AK1082" s="1" t="s">
        <v>79</v>
      </c>
      <c r="AL1082" s="9" t="s">
        <v>99</v>
      </c>
      <c r="AM1082" s="1" t="s">
        <v>100</v>
      </c>
      <c r="AN1082" s="1" t="b">
        <v>1</v>
      </c>
      <c r="AO1082" s="10" t="s">
        <v>2841</v>
      </c>
      <c r="AP1082" s="1">
        <v>0</v>
      </c>
      <c r="AQ1082" s="1">
        <v>0</v>
      </c>
      <c r="AR1082" s="1">
        <v>0</v>
      </c>
      <c r="AS1082" s="1">
        <v>0</v>
      </c>
      <c r="AT1082" s="1">
        <v>0</v>
      </c>
      <c r="AU1082" s="1">
        <v>0</v>
      </c>
      <c r="AV1082" s="1">
        <v>0</v>
      </c>
      <c r="AW1082" s="1">
        <v>0</v>
      </c>
      <c r="AX1082" s="1">
        <v>0</v>
      </c>
      <c r="AY1082" s="1">
        <v>0</v>
      </c>
      <c r="AZ1082" s="1">
        <v>0</v>
      </c>
      <c r="BA1082" s="1">
        <v>0</v>
      </c>
      <c r="BB1082" s="1">
        <v>0</v>
      </c>
      <c r="BC1082" s="1">
        <v>0</v>
      </c>
      <c r="BD1082" s="1">
        <v>0</v>
      </c>
      <c r="BE1082" s="1">
        <v>0</v>
      </c>
      <c r="BF1082" s="1">
        <v>0</v>
      </c>
      <c r="BG1082" s="1">
        <v>0</v>
      </c>
      <c r="BH1082" s="1" t="b">
        <v>0</v>
      </c>
      <c r="BI1082" s="1" t="b">
        <v>0</v>
      </c>
      <c r="BJ1082" s="1">
        <v>11</v>
      </c>
      <c r="BK1082" s="1" t="s">
        <v>89</v>
      </c>
      <c r="BL1082" s="1">
        <v>363</v>
      </c>
      <c r="BM1082" s="1">
        <v>363</v>
      </c>
      <c r="BN1082" s="1">
        <v>0</v>
      </c>
      <c r="BO1082" s="1" t="b">
        <v>0</v>
      </c>
    </row>
    <row r="1083" spans="1:67" ht="15.75" customHeight="1">
      <c r="A1083" s="1">
        <v>1081</v>
      </c>
      <c r="B1083" s="1">
        <v>1077</v>
      </c>
      <c r="C1083" s="1">
        <v>233921</v>
      </c>
      <c r="D1083" s="1" t="s">
        <v>2821</v>
      </c>
      <c r="E1083" s="1" t="s">
        <v>2822</v>
      </c>
      <c r="F1083" s="1" t="s">
        <v>2823</v>
      </c>
      <c r="G1083" s="1" t="s">
        <v>2776</v>
      </c>
      <c r="H1083" s="1" t="s">
        <v>2824</v>
      </c>
      <c r="I1083" s="1" t="s">
        <v>70</v>
      </c>
      <c r="J1083" s="1" t="s">
        <v>564</v>
      </c>
      <c r="K1083" s="8" t="s">
        <v>2825</v>
      </c>
      <c r="L1083" s="1">
        <v>-80.423675000000003</v>
      </c>
      <c r="M1083" s="1">
        <v>37.229011999999997</v>
      </c>
      <c r="N1083" s="1">
        <v>-80.423675000000003</v>
      </c>
      <c r="O1083" s="1">
        <v>37.229011999999997</v>
      </c>
      <c r="P1083" s="1">
        <v>13230</v>
      </c>
      <c r="Q1083" s="1">
        <v>26240</v>
      </c>
      <c r="R1083" s="1">
        <v>44024</v>
      </c>
      <c r="S1083" s="1">
        <v>26240</v>
      </c>
      <c r="T1083" s="1">
        <v>44024</v>
      </c>
      <c r="U1083" s="1">
        <v>17320</v>
      </c>
      <c r="V1083" s="1">
        <v>35104</v>
      </c>
      <c r="W1083" s="1">
        <v>2</v>
      </c>
      <c r="X1083" s="1">
        <v>2</v>
      </c>
      <c r="Y1083" s="1">
        <v>5</v>
      </c>
      <c r="Z1083" s="1">
        <v>1</v>
      </c>
      <c r="AA1083" s="1">
        <v>1</v>
      </c>
      <c r="AB1083" s="1">
        <v>71</v>
      </c>
      <c r="AC1083" s="1">
        <v>25791</v>
      </c>
      <c r="AD1083" s="1" t="s">
        <v>73</v>
      </c>
      <c r="AE1083" s="1" t="b">
        <v>1</v>
      </c>
      <c r="AF1083" s="1" t="s">
        <v>2831</v>
      </c>
      <c r="AG1083" s="1" t="s">
        <v>2832</v>
      </c>
      <c r="AH1083" s="1" t="s">
        <v>159</v>
      </c>
      <c r="AI1083" s="1" t="s">
        <v>2842</v>
      </c>
      <c r="AJ1083" s="1" t="s">
        <v>78</v>
      </c>
      <c r="AK1083" s="1" t="s">
        <v>179</v>
      </c>
      <c r="AL1083" s="1" t="s">
        <v>179</v>
      </c>
      <c r="AM1083" s="1" t="s">
        <v>100</v>
      </c>
      <c r="AN1083" s="1" t="b">
        <v>0</v>
      </c>
      <c r="AO1083" s="10" t="s">
        <v>2843</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t="b">
        <v>0</v>
      </c>
      <c r="BI1083" s="1" t="b">
        <v>0</v>
      </c>
      <c r="BJ1083" s="1">
        <v>11</v>
      </c>
      <c r="BK1083" s="1" t="s">
        <v>78</v>
      </c>
      <c r="BL1083" s="1">
        <v>363</v>
      </c>
      <c r="BM1083" s="1">
        <v>363</v>
      </c>
      <c r="BN1083" s="1">
        <v>0</v>
      </c>
      <c r="BO1083" s="1" t="b">
        <v>0</v>
      </c>
    </row>
    <row r="1084" spans="1:67" ht="15.75" customHeight="1">
      <c r="A1084" s="1">
        <v>1082</v>
      </c>
      <c r="B1084" s="1">
        <v>1078</v>
      </c>
      <c r="C1084" s="1">
        <v>233921</v>
      </c>
      <c r="D1084" s="1" t="s">
        <v>2821</v>
      </c>
      <c r="E1084" s="1" t="s">
        <v>2822</v>
      </c>
      <c r="F1084" s="1" t="s">
        <v>2823</v>
      </c>
      <c r="G1084" s="1" t="s">
        <v>2776</v>
      </c>
      <c r="H1084" s="1" t="s">
        <v>2824</v>
      </c>
      <c r="I1084" s="1" t="s">
        <v>70</v>
      </c>
      <c r="J1084" s="1" t="s">
        <v>564</v>
      </c>
      <c r="K1084" s="8" t="s">
        <v>2825</v>
      </c>
      <c r="L1084" s="1">
        <v>-80.423675000000003</v>
      </c>
      <c r="M1084" s="1">
        <v>37.229011999999997</v>
      </c>
      <c r="N1084" s="1">
        <v>-80.423675000000003</v>
      </c>
      <c r="O1084" s="1">
        <v>37.229011999999997</v>
      </c>
      <c r="P1084" s="1">
        <v>13230</v>
      </c>
      <c r="Q1084" s="1">
        <v>26240</v>
      </c>
      <c r="R1084" s="1">
        <v>44024</v>
      </c>
      <c r="S1084" s="1">
        <v>26240</v>
      </c>
      <c r="T1084" s="1">
        <v>44024</v>
      </c>
      <c r="U1084" s="1">
        <v>17320</v>
      </c>
      <c r="V1084" s="1">
        <v>35104</v>
      </c>
      <c r="W1084" s="1">
        <v>2</v>
      </c>
      <c r="X1084" s="1">
        <v>2</v>
      </c>
      <c r="Y1084" s="1">
        <v>5</v>
      </c>
      <c r="Z1084" s="1">
        <v>1</v>
      </c>
      <c r="AA1084" s="1">
        <v>1</v>
      </c>
      <c r="AB1084" s="1">
        <v>71</v>
      </c>
      <c r="AC1084" s="1">
        <v>25791</v>
      </c>
      <c r="AD1084" s="1" t="s">
        <v>73</v>
      </c>
      <c r="AE1084" s="1" t="b">
        <v>1</v>
      </c>
      <c r="AF1084" s="13" t="s">
        <v>2826</v>
      </c>
      <c r="AG1084" s="1" t="s">
        <v>2827</v>
      </c>
      <c r="AH1084" s="1" t="s">
        <v>159</v>
      </c>
      <c r="AI1084" s="1" t="s">
        <v>2844</v>
      </c>
      <c r="AJ1084" s="1" t="s">
        <v>89</v>
      </c>
      <c r="AK1084" s="1" t="s">
        <v>179</v>
      </c>
      <c r="AL1084" s="1" t="s">
        <v>179</v>
      </c>
      <c r="AM1084" s="1" t="s">
        <v>100</v>
      </c>
      <c r="AN1084" s="1" t="b">
        <v>0</v>
      </c>
      <c r="AO1084" s="10" t="s">
        <v>2845</v>
      </c>
      <c r="AP1084" s="1">
        <v>0</v>
      </c>
      <c r="AQ1084" s="1">
        <v>0</v>
      </c>
      <c r="AR1084" s="1">
        <v>0</v>
      </c>
      <c r="AS1084" s="1">
        <v>0</v>
      </c>
      <c r="AT1084" s="1">
        <v>0</v>
      </c>
      <c r="AU1084" s="1">
        <v>0</v>
      </c>
      <c r="AV1084" s="1">
        <v>0</v>
      </c>
      <c r="AW1084" s="1">
        <v>0</v>
      </c>
      <c r="AX1084" s="1">
        <v>0</v>
      </c>
      <c r="AY1084" s="1">
        <v>0</v>
      </c>
      <c r="AZ1084" s="1">
        <v>0</v>
      </c>
      <c r="BA1084" s="1">
        <v>0</v>
      </c>
      <c r="BB1084" s="1">
        <v>0</v>
      </c>
      <c r="BC1084" s="1">
        <v>0</v>
      </c>
      <c r="BD1084" s="1">
        <v>0</v>
      </c>
      <c r="BE1084" s="1">
        <v>0</v>
      </c>
      <c r="BF1084" s="1">
        <v>0</v>
      </c>
      <c r="BG1084" s="1">
        <v>0</v>
      </c>
      <c r="BH1084" s="1" t="b">
        <v>0</v>
      </c>
      <c r="BI1084" s="1" t="b">
        <v>0</v>
      </c>
      <c r="BJ1084" s="1">
        <v>11</v>
      </c>
      <c r="BK1084" s="1" t="s">
        <v>89</v>
      </c>
      <c r="BL1084" s="1">
        <v>363</v>
      </c>
      <c r="BM1084" s="1">
        <v>363</v>
      </c>
      <c r="BN1084" s="1">
        <v>0</v>
      </c>
      <c r="BO1084" s="1" t="b">
        <v>0</v>
      </c>
    </row>
    <row r="1085" spans="1:67" ht="15.75" customHeight="1">
      <c r="A1085" s="1">
        <v>1083</v>
      </c>
      <c r="B1085" s="1">
        <v>455</v>
      </c>
      <c r="C1085" s="1">
        <v>230995</v>
      </c>
      <c r="D1085" s="1" t="s">
        <v>2846</v>
      </c>
      <c r="E1085" s="1" t="s">
        <v>2847</v>
      </c>
      <c r="F1085" s="1" t="s">
        <v>2848</v>
      </c>
      <c r="G1085" s="1" t="s">
        <v>2849</v>
      </c>
      <c r="H1085" s="1" t="s">
        <v>2850</v>
      </c>
      <c r="I1085" s="1" t="s">
        <v>538</v>
      </c>
      <c r="J1085" s="1" t="s">
        <v>539</v>
      </c>
      <c r="K1085" s="8" t="s">
        <v>2851</v>
      </c>
      <c r="L1085" s="1">
        <v>-72.660128999999998</v>
      </c>
      <c r="M1085" s="1">
        <v>44.139401999999997</v>
      </c>
      <c r="N1085" s="1">
        <v>-72.660128999999998</v>
      </c>
      <c r="O1085" s="1">
        <v>44.139401999999997</v>
      </c>
      <c r="P1085" s="1">
        <v>38662</v>
      </c>
      <c r="Q1085" s="1">
        <v>56234</v>
      </c>
      <c r="R1085" s="1">
        <v>56234</v>
      </c>
      <c r="S1085" s="1">
        <v>56234</v>
      </c>
      <c r="T1085" s="1">
        <v>56234</v>
      </c>
      <c r="U1085" s="1">
        <v>42862</v>
      </c>
      <c r="V1085" s="1">
        <v>42862</v>
      </c>
      <c r="W1085" s="1">
        <v>2</v>
      </c>
      <c r="X1085" s="1">
        <v>2</v>
      </c>
      <c r="Y1085" s="1">
        <v>1</v>
      </c>
      <c r="Z1085" s="1">
        <v>2</v>
      </c>
      <c r="AA1085" s="1">
        <v>2</v>
      </c>
      <c r="AB1085" s="1">
        <v>70</v>
      </c>
      <c r="AC1085" s="1">
        <v>3152</v>
      </c>
      <c r="AD1085" s="1" t="s">
        <v>123</v>
      </c>
      <c r="AE1085" s="1" t="b">
        <v>0</v>
      </c>
      <c r="AF1085" s="1" t="s">
        <v>2852</v>
      </c>
      <c r="AG1085" s="1" t="s">
        <v>2853</v>
      </c>
      <c r="AH1085" s="1" t="s">
        <v>320</v>
      </c>
      <c r="AI1085" s="1" t="s">
        <v>150</v>
      </c>
      <c r="AJ1085" s="1" t="s">
        <v>89</v>
      </c>
      <c r="AK1085" s="1" t="s">
        <v>83</v>
      </c>
      <c r="AL1085" s="1" t="s">
        <v>110</v>
      </c>
      <c r="AM1085" s="1" t="s">
        <v>100</v>
      </c>
      <c r="AN1085" s="1" t="b">
        <v>0</v>
      </c>
      <c r="AO1085" s="10" t="s">
        <v>2854</v>
      </c>
      <c r="AP1085" s="1">
        <v>0</v>
      </c>
      <c r="AQ1085" s="1">
        <v>0</v>
      </c>
      <c r="AR1085" s="1">
        <v>0</v>
      </c>
      <c r="AS1085" s="1">
        <v>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t="b">
        <v>0</v>
      </c>
      <c r="BI1085" s="1" t="b">
        <v>0</v>
      </c>
      <c r="BJ1085" s="1">
        <v>2</v>
      </c>
      <c r="BK1085" s="1" t="s">
        <v>89</v>
      </c>
      <c r="BL1085" s="1">
        <v>295</v>
      </c>
      <c r="BM1085" s="1">
        <v>295</v>
      </c>
      <c r="BN1085" s="1">
        <v>0</v>
      </c>
      <c r="BO1085" s="1" t="b">
        <v>0</v>
      </c>
    </row>
    <row r="1086" spans="1:67" ht="15.75" customHeight="1">
      <c r="A1086" s="1">
        <v>1084</v>
      </c>
      <c r="B1086" s="1">
        <v>456</v>
      </c>
      <c r="C1086" s="1">
        <v>230995</v>
      </c>
      <c r="D1086" s="1" t="s">
        <v>2846</v>
      </c>
      <c r="E1086" s="1" t="s">
        <v>2847</v>
      </c>
      <c r="F1086" s="1" t="s">
        <v>2848</v>
      </c>
      <c r="G1086" s="1" t="s">
        <v>2849</v>
      </c>
      <c r="H1086" s="1" t="s">
        <v>2850</v>
      </c>
      <c r="I1086" s="1" t="s">
        <v>538</v>
      </c>
      <c r="J1086" s="1" t="s">
        <v>539</v>
      </c>
      <c r="K1086" s="8" t="s">
        <v>2851</v>
      </c>
      <c r="L1086" s="1">
        <v>-72.660128999999998</v>
      </c>
      <c r="M1086" s="1">
        <v>44.139401999999997</v>
      </c>
      <c r="N1086" s="1">
        <v>-72.660128999999998</v>
      </c>
      <c r="O1086" s="1">
        <v>44.139401999999997</v>
      </c>
      <c r="P1086" s="1">
        <v>38662</v>
      </c>
      <c r="Q1086" s="1">
        <v>56234</v>
      </c>
      <c r="R1086" s="1">
        <v>56234</v>
      </c>
      <c r="S1086" s="1">
        <v>56234</v>
      </c>
      <c r="T1086" s="1">
        <v>56234</v>
      </c>
      <c r="U1086" s="1">
        <v>42862</v>
      </c>
      <c r="V1086" s="1">
        <v>42862</v>
      </c>
      <c r="W1086" s="1">
        <v>2</v>
      </c>
      <c r="X1086" s="1">
        <v>2</v>
      </c>
      <c r="Y1086" s="1">
        <v>1</v>
      </c>
      <c r="Z1086" s="1">
        <v>2</v>
      </c>
      <c r="AA1086" s="1">
        <v>2</v>
      </c>
      <c r="AB1086" s="1">
        <v>70</v>
      </c>
      <c r="AC1086" s="1">
        <v>3152</v>
      </c>
      <c r="AD1086" s="1" t="s">
        <v>123</v>
      </c>
      <c r="AE1086" s="1" t="b">
        <v>0</v>
      </c>
      <c r="AF1086" s="1" t="s">
        <v>2852</v>
      </c>
      <c r="AG1086" s="1" t="s">
        <v>2853</v>
      </c>
      <c r="AH1086" s="1" t="s">
        <v>320</v>
      </c>
      <c r="AI1086" s="1" t="s">
        <v>172</v>
      </c>
      <c r="AJ1086" s="1" t="s">
        <v>89</v>
      </c>
      <c r="AK1086" s="1" t="s">
        <v>79</v>
      </c>
      <c r="AL1086" s="1" t="s">
        <v>36</v>
      </c>
      <c r="AM1086" s="1" t="s">
        <v>92</v>
      </c>
      <c r="AN1086" s="1" t="b">
        <v>0</v>
      </c>
      <c r="AO1086" s="10" t="s">
        <v>2854</v>
      </c>
      <c r="AP1086" s="1">
        <v>0</v>
      </c>
      <c r="AQ1086" s="1">
        <v>0</v>
      </c>
      <c r="AR1086" s="1">
        <v>0</v>
      </c>
      <c r="AS1086" s="1">
        <v>0</v>
      </c>
      <c r="AT1086" s="1">
        <v>0</v>
      </c>
      <c r="AU1086" s="1">
        <v>0</v>
      </c>
      <c r="AV1086" s="1">
        <v>0</v>
      </c>
      <c r="AW1086" s="1">
        <v>0</v>
      </c>
      <c r="AX1086" s="1">
        <v>0</v>
      </c>
      <c r="AY1086" s="1">
        <v>0</v>
      </c>
      <c r="AZ1086" s="1">
        <v>0</v>
      </c>
      <c r="BA1086" s="1">
        <v>0</v>
      </c>
      <c r="BB1086" s="1">
        <v>0</v>
      </c>
      <c r="BC1086" s="1">
        <v>0</v>
      </c>
      <c r="BD1086" s="1">
        <v>0</v>
      </c>
      <c r="BE1086" s="1">
        <v>0</v>
      </c>
      <c r="BF1086" s="1">
        <v>0</v>
      </c>
      <c r="BG1086" s="1">
        <v>0</v>
      </c>
      <c r="BH1086" s="1" t="b">
        <v>1</v>
      </c>
      <c r="BI1086" s="1" t="b">
        <v>0</v>
      </c>
      <c r="BJ1086" s="1">
        <v>2</v>
      </c>
      <c r="BK1086" s="1" t="s">
        <v>89</v>
      </c>
      <c r="BL1086" s="1">
        <v>295</v>
      </c>
      <c r="BM1086" s="1">
        <v>295</v>
      </c>
      <c r="BN1086" s="1">
        <v>0</v>
      </c>
      <c r="BO1086" s="1" t="b">
        <v>0</v>
      </c>
    </row>
    <row r="1087" spans="1:67" ht="15.75" customHeight="1">
      <c r="A1087" s="1">
        <v>1085</v>
      </c>
      <c r="B1087" s="1">
        <v>1022</v>
      </c>
      <c r="C1087" s="1">
        <v>231174</v>
      </c>
      <c r="D1087" s="1" t="s">
        <v>2855</v>
      </c>
      <c r="E1087" s="1" t="s">
        <v>2856</v>
      </c>
      <c r="F1087" s="1" t="s">
        <v>2857</v>
      </c>
      <c r="G1087" s="1" t="s">
        <v>2849</v>
      </c>
      <c r="H1087" s="1" t="s">
        <v>2858</v>
      </c>
      <c r="I1087" s="1" t="s">
        <v>538</v>
      </c>
      <c r="J1087" s="1" t="s">
        <v>539</v>
      </c>
      <c r="K1087" s="8" t="s">
        <v>2859</v>
      </c>
      <c r="L1087" s="1">
        <v>-73.198127999999997</v>
      </c>
      <c r="M1087" s="1">
        <v>44.479261999999999</v>
      </c>
      <c r="N1087" s="1">
        <v>-73.198127999999997</v>
      </c>
      <c r="O1087" s="1">
        <v>44.479261999999999</v>
      </c>
      <c r="P1087" s="1">
        <v>17740</v>
      </c>
      <c r="Q1087" s="1">
        <v>33274</v>
      </c>
      <c r="R1087" s="1">
        <v>56890</v>
      </c>
      <c r="S1087" s="1">
        <v>31672</v>
      </c>
      <c r="T1087" s="1">
        <v>55288</v>
      </c>
      <c r="U1087" s="1">
        <v>23142</v>
      </c>
      <c r="V1087" s="1">
        <v>46758</v>
      </c>
      <c r="W1087" s="1">
        <v>2</v>
      </c>
      <c r="X1087" s="1">
        <v>2</v>
      </c>
      <c r="Y1087" s="1">
        <v>1</v>
      </c>
      <c r="Z1087" s="1">
        <v>1</v>
      </c>
      <c r="AA1087" s="1">
        <v>1</v>
      </c>
      <c r="AB1087" s="1">
        <v>69</v>
      </c>
      <c r="AC1087" s="1">
        <v>11159</v>
      </c>
      <c r="AD1087" s="1" t="s">
        <v>73</v>
      </c>
      <c r="AE1087" s="1" t="b">
        <v>1</v>
      </c>
      <c r="AF1087" s="1" t="s">
        <v>731</v>
      </c>
      <c r="AG1087" s="1" t="s">
        <v>224</v>
      </c>
      <c r="AH1087" s="1" t="s">
        <v>104</v>
      </c>
      <c r="AI1087" s="1" t="s">
        <v>527</v>
      </c>
      <c r="AJ1087" s="1" t="s">
        <v>224</v>
      </c>
      <c r="AK1087" s="1" t="s">
        <v>79</v>
      </c>
      <c r="AL1087" s="1" t="s">
        <v>36</v>
      </c>
      <c r="AM1087" s="1" t="s">
        <v>528</v>
      </c>
      <c r="AN1087" s="1" t="b">
        <v>0</v>
      </c>
      <c r="AO1087" s="10" t="s">
        <v>2860</v>
      </c>
      <c r="AP1087" s="1">
        <v>0</v>
      </c>
      <c r="AQ1087" s="1">
        <v>0</v>
      </c>
      <c r="AR1087" s="1">
        <v>0</v>
      </c>
      <c r="AS1087" s="1">
        <v>0</v>
      </c>
      <c r="AT1087" s="1">
        <v>0</v>
      </c>
      <c r="AU1087" s="1">
        <v>0</v>
      </c>
      <c r="AV1087" s="1">
        <v>0</v>
      </c>
      <c r="AW1087" s="1">
        <v>0</v>
      </c>
      <c r="AX1087" s="1">
        <v>0</v>
      </c>
      <c r="AY1087" s="1">
        <v>0</v>
      </c>
      <c r="AZ1087" s="1">
        <v>0</v>
      </c>
      <c r="BA1087" s="1">
        <v>0</v>
      </c>
      <c r="BB1087" s="1">
        <v>0</v>
      </c>
      <c r="BC1087" s="1">
        <v>0</v>
      </c>
      <c r="BD1087" s="1">
        <v>0</v>
      </c>
      <c r="BE1087" s="1">
        <v>0</v>
      </c>
      <c r="BF1087" s="1">
        <v>0</v>
      </c>
      <c r="BG1087" s="1">
        <v>0</v>
      </c>
      <c r="BH1087" s="1" t="b">
        <v>1</v>
      </c>
      <c r="BI1087" s="1" t="b">
        <v>0</v>
      </c>
      <c r="BJ1087" s="1">
        <v>1</v>
      </c>
      <c r="BK1087" s="1" t="s">
        <v>117</v>
      </c>
      <c r="BL1087" s="1">
        <v>295</v>
      </c>
      <c r="BM1087" s="1">
        <v>295</v>
      </c>
      <c r="BN1087" s="1">
        <v>0</v>
      </c>
      <c r="BO1087" s="1" t="b">
        <v>0</v>
      </c>
    </row>
    <row r="1088" spans="1:67" ht="15.75" customHeight="1">
      <c r="A1088" s="1">
        <v>1086</v>
      </c>
      <c r="B1088" s="1">
        <v>221</v>
      </c>
      <c r="C1088" s="1">
        <v>235097</v>
      </c>
      <c r="D1088" s="1" t="s">
        <v>2861</v>
      </c>
      <c r="E1088" s="1" t="s">
        <v>2862</v>
      </c>
      <c r="F1088" s="1" t="s">
        <v>2863</v>
      </c>
      <c r="G1088" s="1" t="s">
        <v>2864</v>
      </c>
      <c r="H1088" s="1" t="s">
        <v>2865</v>
      </c>
      <c r="I1088" s="1" t="s">
        <v>167</v>
      </c>
      <c r="J1088" s="1" t="s">
        <v>242</v>
      </c>
      <c r="K1088" s="8" t="s">
        <v>2866</v>
      </c>
      <c r="L1088" s="1">
        <v>-117.583808</v>
      </c>
      <c r="M1088" s="1">
        <v>47.490666999999902</v>
      </c>
      <c r="N1088" s="1">
        <v>-117.583808</v>
      </c>
      <c r="O1088" s="1">
        <v>47.490666999999902</v>
      </c>
      <c r="P1088" s="1">
        <v>7109</v>
      </c>
      <c r="Q1088" s="1">
        <v>22142</v>
      </c>
      <c r="R1088" s="1">
        <v>38895</v>
      </c>
      <c r="S1088" s="1">
        <v>22142</v>
      </c>
      <c r="T1088" s="1">
        <v>38895</v>
      </c>
      <c r="U1088" s="1">
        <v>10889</v>
      </c>
      <c r="V1088" s="1">
        <v>27642</v>
      </c>
      <c r="W1088" s="1">
        <v>2</v>
      </c>
      <c r="X1088" s="1">
        <v>2</v>
      </c>
      <c r="Y1088" s="1">
        <v>8</v>
      </c>
      <c r="Z1088" s="1">
        <v>1</v>
      </c>
      <c r="AA1088" s="1">
        <v>1</v>
      </c>
      <c r="AB1088" s="1">
        <v>95</v>
      </c>
      <c r="AC1088" s="1">
        <v>11217</v>
      </c>
      <c r="AD1088" s="1" t="s">
        <v>73</v>
      </c>
      <c r="AE1088" s="1" t="b">
        <v>0</v>
      </c>
      <c r="AF1088" s="1" t="s">
        <v>370</v>
      </c>
      <c r="AG1088" s="1" t="s">
        <v>2867</v>
      </c>
      <c r="AH1088" s="1" t="s">
        <v>204</v>
      </c>
      <c r="AI1088" s="1" t="s">
        <v>77</v>
      </c>
      <c r="AJ1088" s="1" t="s">
        <v>78</v>
      </c>
      <c r="AK1088" s="1" t="s">
        <v>79</v>
      </c>
      <c r="AL1088" s="1" t="s">
        <v>36</v>
      </c>
      <c r="AM1088" s="1" t="s">
        <v>80</v>
      </c>
      <c r="AN1088" s="1" t="b">
        <v>0</v>
      </c>
      <c r="AO1088" s="10" t="s">
        <v>2868</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t="b">
        <v>1</v>
      </c>
      <c r="BI1088" s="1" t="b">
        <v>1</v>
      </c>
      <c r="BJ1088" s="1">
        <v>2</v>
      </c>
      <c r="BK1088" s="1" t="s">
        <v>78</v>
      </c>
      <c r="BL1088" s="1">
        <v>210</v>
      </c>
      <c r="BM1088" s="1">
        <v>210</v>
      </c>
      <c r="BN1088" s="1">
        <v>0</v>
      </c>
      <c r="BO1088" s="1" t="b">
        <v>0</v>
      </c>
    </row>
    <row r="1089" spans="1:67" ht="15.75" customHeight="1">
      <c r="A1089" s="1">
        <v>1087</v>
      </c>
      <c r="B1089" s="1">
        <v>222</v>
      </c>
      <c r="C1089" s="1">
        <v>235097</v>
      </c>
      <c r="D1089" s="1" t="s">
        <v>2861</v>
      </c>
      <c r="E1089" s="1" t="s">
        <v>2862</v>
      </c>
      <c r="F1089" s="1" t="s">
        <v>2863</v>
      </c>
      <c r="G1089" s="1" t="s">
        <v>2864</v>
      </c>
      <c r="H1089" s="1" t="s">
        <v>2865</v>
      </c>
      <c r="I1089" s="1" t="s">
        <v>167</v>
      </c>
      <c r="J1089" s="1" t="s">
        <v>242</v>
      </c>
      <c r="K1089" s="8" t="s">
        <v>2866</v>
      </c>
      <c r="L1089" s="1">
        <v>-117.583808</v>
      </c>
      <c r="M1089" s="1">
        <v>47.490666999999902</v>
      </c>
      <c r="N1089" s="1">
        <v>-117.583808</v>
      </c>
      <c r="O1089" s="1">
        <v>47.490666999999902</v>
      </c>
      <c r="P1089" s="1">
        <v>7109</v>
      </c>
      <c r="Q1089" s="1">
        <v>22142</v>
      </c>
      <c r="R1089" s="1">
        <v>38895</v>
      </c>
      <c r="S1089" s="1">
        <v>22142</v>
      </c>
      <c r="T1089" s="1">
        <v>38895</v>
      </c>
      <c r="U1089" s="1">
        <v>10889</v>
      </c>
      <c r="V1089" s="1">
        <v>27642</v>
      </c>
      <c r="W1089" s="1">
        <v>2</v>
      </c>
      <c r="X1089" s="1">
        <v>2</v>
      </c>
      <c r="Y1089" s="1">
        <v>8</v>
      </c>
      <c r="Z1089" s="1">
        <v>1</v>
      </c>
      <c r="AA1089" s="1">
        <v>1</v>
      </c>
      <c r="AB1089" s="1">
        <v>95</v>
      </c>
      <c r="AC1089" s="1">
        <v>11217</v>
      </c>
      <c r="AD1089" s="1" t="s">
        <v>73</v>
      </c>
      <c r="AE1089" s="1" t="b">
        <v>0</v>
      </c>
      <c r="AF1089" s="1" t="s">
        <v>370</v>
      </c>
      <c r="AG1089" s="1" t="s">
        <v>2867</v>
      </c>
      <c r="AH1089" s="1" t="s">
        <v>204</v>
      </c>
      <c r="AI1089" s="1" t="s">
        <v>2147</v>
      </c>
      <c r="AJ1089" s="1" t="s">
        <v>78</v>
      </c>
      <c r="AK1089" s="1" t="s">
        <v>83</v>
      </c>
      <c r="AL1089" s="1" t="s">
        <v>36</v>
      </c>
      <c r="AM1089" s="1" t="s">
        <v>80</v>
      </c>
      <c r="AN1089" s="1" t="b">
        <v>0</v>
      </c>
      <c r="AO1089" s="10" t="s">
        <v>2869</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t="b">
        <v>1</v>
      </c>
      <c r="BI1089" s="1" t="b">
        <v>1</v>
      </c>
      <c r="BJ1089" s="1">
        <v>2</v>
      </c>
      <c r="BK1089" s="1" t="s">
        <v>78</v>
      </c>
      <c r="BL1089" s="1">
        <v>210</v>
      </c>
      <c r="BM1089" s="1">
        <v>210</v>
      </c>
      <c r="BN1089" s="1">
        <v>0</v>
      </c>
      <c r="BO1089" s="1" t="b">
        <v>0</v>
      </c>
    </row>
    <row r="1090" spans="1:67" ht="15.75" customHeight="1">
      <c r="A1090" s="1">
        <v>1088</v>
      </c>
      <c r="B1090" s="1">
        <v>1031</v>
      </c>
      <c r="C1090" s="1">
        <v>236948</v>
      </c>
      <c r="D1090" s="1" t="s">
        <v>2870</v>
      </c>
      <c r="E1090" s="1" t="s">
        <v>2871</v>
      </c>
      <c r="F1090" s="1" t="s">
        <v>2872</v>
      </c>
      <c r="G1090" s="1" t="s">
        <v>2864</v>
      </c>
      <c r="H1090" s="1" t="s">
        <v>2873</v>
      </c>
      <c r="I1090" s="1" t="s">
        <v>167</v>
      </c>
      <c r="J1090" s="1" t="s">
        <v>242</v>
      </c>
      <c r="K1090" s="8" t="s">
        <v>2874</v>
      </c>
      <c r="L1090" s="1">
        <v>-122.313115</v>
      </c>
      <c r="M1090" s="1">
        <v>47.656213000000001</v>
      </c>
      <c r="N1090" s="1">
        <v>-122.313115</v>
      </c>
      <c r="O1090" s="1">
        <v>47.656213000000001</v>
      </c>
      <c r="P1090" s="1">
        <v>10974</v>
      </c>
      <c r="Q1090" s="1">
        <v>26595</v>
      </c>
      <c r="R1090" s="1">
        <v>51159</v>
      </c>
      <c r="S1090" s="1">
        <v>26595</v>
      </c>
      <c r="T1090" s="1">
        <v>51159</v>
      </c>
      <c r="U1090" s="1">
        <v>14478</v>
      </c>
      <c r="V1090" s="1">
        <v>39042</v>
      </c>
      <c r="W1090" s="1">
        <v>2</v>
      </c>
      <c r="X1090" s="1">
        <v>2</v>
      </c>
      <c r="Y1090" s="1">
        <v>8</v>
      </c>
      <c r="Z1090" s="1">
        <v>1</v>
      </c>
      <c r="AA1090" s="1">
        <v>1</v>
      </c>
      <c r="AB1090" s="1">
        <v>45</v>
      </c>
      <c r="AC1090" s="1">
        <v>30933</v>
      </c>
      <c r="AD1090" s="1" t="s">
        <v>73</v>
      </c>
      <c r="AE1090" s="1" t="b">
        <v>0</v>
      </c>
      <c r="AF1090" s="1" t="s">
        <v>2875</v>
      </c>
      <c r="AG1090" s="1" t="s">
        <v>94</v>
      </c>
      <c r="AH1090" s="1" t="s">
        <v>90</v>
      </c>
      <c r="AI1090" s="1" t="s">
        <v>146</v>
      </c>
      <c r="AJ1090" s="1" t="s">
        <v>94</v>
      </c>
      <c r="AK1090" s="1" t="s">
        <v>83</v>
      </c>
      <c r="AL1090" s="1" t="s">
        <v>36</v>
      </c>
      <c r="AM1090" s="1" t="s">
        <v>96</v>
      </c>
      <c r="AN1090" s="1" t="b">
        <v>0</v>
      </c>
      <c r="AO1090" s="10" t="s">
        <v>2876</v>
      </c>
      <c r="AP1090" s="1">
        <v>0</v>
      </c>
      <c r="AQ1090" s="1">
        <v>0</v>
      </c>
      <c r="AR1090" s="1">
        <v>0</v>
      </c>
      <c r="AS1090" s="1">
        <v>0</v>
      </c>
      <c r="AT1090" s="1">
        <v>0</v>
      </c>
      <c r="AU1090" s="1">
        <v>0</v>
      </c>
      <c r="AV1090" s="1">
        <v>0</v>
      </c>
      <c r="AW1090" s="1">
        <v>0</v>
      </c>
      <c r="AX1090" s="1">
        <v>0</v>
      </c>
      <c r="AY1090" s="1">
        <v>0</v>
      </c>
      <c r="AZ1090" s="1">
        <v>0</v>
      </c>
      <c r="BA1090" s="1">
        <v>0</v>
      </c>
      <c r="BB1090" s="1">
        <v>0</v>
      </c>
      <c r="BC1090" s="1">
        <v>0</v>
      </c>
      <c r="BD1090" s="1">
        <v>0</v>
      </c>
      <c r="BE1090" s="1">
        <v>0</v>
      </c>
      <c r="BF1090" s="1">
        <v>0</v>
      </c>
      <c r="BG1090" s="1">
        <v>0</v>
      </c>
      <c r="BH1090" s="1" t="b">
        <v>1</v>
      </c>
      <c r="BI1090" s="1" t="b">
        <v>0</v>
      </c>
      <c r="BJ1090" s="1">
        <v>13</v>
      </c>
      <c r="BK1090" s="1" t="s">
        <v>94</v>
      </c>
      <c r="BL1090" s="1">
        <v>210</v>
      </c>
      <c r="BM1090" s="1">
        <v>210</v>
      </c>
      <c r="BN1090" s="1">
        <v>0</v>
      </c>
      <c r="BO1090" s="1" t="b">
        <v>0</v>
      </c>
    </row>
    <row r="1091" spans="1:67" ht="15.75" customHeight="1">
      <c r="A1091" s="1">
        <v>1089</v>
      </c>
      <c r="B1091" s="1">
        <v>1032</v>
      </c>
      <c r="C1091" s="1">
        <v>236948</v>
      </c>
      <c r="D1091" s="1" t="s">
        <v>2870</v>
      </c>
      <c r="E1091" s="1" t="s">
        <v>2871</v>
      </c>
      <c r="F1091" s="1" t="s">
        <v>2872</v>
      </c>
      <c r="G1091" s="1" t="s">
        <v>2864</v>
      </c>
      <c r="H1091" s="1" t="s">
        <v>2873</v>
      </c>
      <c r="I1091" s="1" t="s">
        <v>167</v>
      </c>
      <c r="J1091" s="1" t="s">
        <v>242</v>
      </c>
      <c r="K1091" s="8" t="s">
        <v>2874</v>
      </c>
      <c r="L1091" s="1">
        <v>-122.313115</v>
      </c>
      <c r="M1091" s="1">
        <v>47.656213000000001</v>
      </c>
      <c r="N1091" s="1">
        <v>-122.313115</v>
      </c>
      <c r="O1091" s="1">
        <v>47.656213000000001</v>
      </c>
      <c r="P1091" s="1">
        <v>10974</v>
      </c>
      <c r="Q1091" s="1">
        <v>26595</v>
      </c>
      <c r="R1091" s="1">
        <v>51159</v>
      </c>
      <c r="S1091" s="1">
        <v>26595</v>
      </c>
      <c r="T1091" s="1">
        <v>51159</v>
      </c>
      <c r="U1091" s="1">
        <v>14478</v>
      </c>
      <c r="V1091" s="1">
        <v>39042</v>
      </c>
      <c r="W1091" s="1">
        <v>2</v>
      </c>
      <c r="X1091" s="1">
        <v>2</v>
      </c>
      <c r="Y1091" s="1">
        <v>8</v>
      </c>
      <c r="Z1091" s="1">
        <v>1</v>
      </c>
      <c r="AA1091" s="1">
        <v>1</v>
      </c>
      <c r="AB1091" s="1">
        <v>45</v>
      </c>
      <c r="AC1091" s="1">
        <v>30933</v>
      </c>
      <c r="AD1091" s="1" t="s">
        <v>73</v>
      </c>
      <c r="AE1091" s="1" t="b">
        <v>0</v>
      </c>
      <c r="AF1091" s="1" t="s">
        <v>2875</v>
      </c>
      <c r="AG1091" s="1" t="s">
        <v>94</v>
      </c>
      <c r="AH1091" s="1" t="s">
        <v>90</v>
      </c>
      <c r="AI1091" s="1" t="s">
        <v>95</v>
      </c>
      <c r="AJ1091" s="1" t="s">
        <v>94</v>
      </c>
      <c r="AK1091" s="1" t="s">
        <v>79</v>
      </c>
      <c r="AL1091" s="1" t="s">
        <v>36</v>
      </c>
      <c r="AM1091" s="1" t="s">
        <v>96</v>
      </c>
      <c r="AN1091" s="1" t="b">
        <v>0</v>
      </c>
      <c r="AO1091" s="10" t="s">
        <v>2877</v>
      </c>
      <c r="AP1091" s="1">
        <v>0</v>
      </c>
      <c r="AQ1091" s="1">
        <v>0</v>
      </c>
      <c r="AR1091" s="1">
        <v>2</v>
      </c>
      <c r="AS1091" s="1">
        <v>0</v>
      </c>
      <c r="AT1091" s="1">
        <v>0</v>
      </c>
      <c r="AU1091" s="1">
        <v>0</v>
      </c>
      <c r="AV1091" s="1">
        <v>0</v>
      </c>
      <c r="AW1091" s="1">
        <v>0</v>
      </c>
      <c r="AX1091" s="1">
        <v>0</v>
      </c>
      <c r="AY1091" s="1">
        <v>0</v>
      </c>
      <c r="AZ1091" s="1">
        <v>0</v>
      </c>
      <c r="BA1091" s="1">
        <v>0</v>
      </c>
      <c r="BB1091" s="1">
        <v>1</v>
      </c>
      <c r="BC1091" s="1">
        <v>0</v>
      </c>
      <c r="BD1091" s="1">
        <v>1</v>
      </c>
      <c r="BE1091" s="1">
        <v>0</v>
      </c>
      <c r="BF1091" s="1">
        <v>0</v>
      </c>
      <c r="BG1091" s="1">
        <v>0</v>
      </c>
      <c r="BH1091" s="1" t="b">
        <v>1</v>
      </c>
      <c r="BI1091" s="1" t="b">
        <v>0</v>
      </c>
      <c r="BJ1091" s="1">
        <v>13</v>
      </c>
      <c r="BK1091" s="1" t="s">
        <v>94</v>
      </c>
      <c r="BL1091" s="1">
        <v>210</v>
      </c>
      <c r="BM1091" s="1">
        <v>210</v>
      </c>
      <c r="BN1091" s="1">
        <v>2</v>
      </c>
      <c r="BO1091" s="1" t="b">
        <v>1</v>
      </c>
    </row>
    <row r="1092" spans="1:67" ht="15.75" customHeight="1">
      <c r="A1092" s="1">
        <v>1090</v>
      </c>
      <c r="B1092" s="1">
        <v>1033</v>
      </c>
      <c r="C1092" s="1">
        <v>236948</v>
      </c>
      <c r="D1092" s="1" t="s">
        <v>2870</v>
      </c>
      <c r="E1092" s="1" t="s">
        <v>2871</v>
      </c>
      <c r="F1092" s="1" t="s">
        <v>2872</v>
      </c>
      <c r="G1092" s="1" t="s">
        <v>2864</v>
      </c>
      <c r="H1092" s="1" t="s">
        <v>2873</v>
      </c>
      <c r="I1092" s="1" t="s">
        <v>167</v>
      </c>
      <c r="J1092" s="1" t="s">
        <v>242</v>
      </c>
      <c r="K1092" s="8" t="s">
        <v>2874</v>
      </c>
      <c r="L1092" s="1">
        <v>-122.313115</v>
      </c>
      <c r="M1092" s="1">
        <v>47.656213000000001</v>
      </c>
      <c r="N1092" s="1">
        <v>-122.313115</v>
      </c>
      <c r="O1092" s="1">
        <v>47.656213000000001</v>
      </c>
      <c r="P1092" s="1">
        <v>10974</v>
      </c>
      <c r="Q1092" s="1">
        <v>26595</v>
      </c>
      <c r="R1092" s="1">
        <v>51159</v>
      </c>
      <c r="S1092" s="1">
        <v>26595</v>
      </c>
      <c r="T1092" s="1">
        <v>51159</v>
      </c>
      <c r="U1092" s="1">
        <v>14478</v>
      </c>
      <c r="V1092" s="1">
        <v>39042</v>
      </c>
      <c r="W1092" s="1">
        <v>2</v>
      </c>
      <c r="X1092" s="1">
        <v>2</v>
      </c>
      <c r="Y1092" s="1">
        <v>8</v>
      </c>
      <c r="Z1092" s="1">
        <v>1</v>
      </c>
      <c r="AA1092" s="1">
        <v>1</v>
      </c>
      <c r="AB1092" s="1">
        <v>45</v>
      </c>
      <c r="AC1092" s="1">
        <v>30933</v>
      </c>
      <c r="AD1092" s="1" t="s">
        <v>73</v>
      </c>
      <c r="AE1092" s="1" t="b">
        <v>0</v>
      </c>
      <c r="AF1092" s="1" t="s">
        <v>2875</v>
      </c>
      <c r="AG1092" s="9" t="s">
        <v>89</v>
      </c>
      <c r="AH1092" s="1" t="s">
        <v>90</v>
      </c>
      <c r="AI1092" s="1" t="s">
        <v>258</v>
      </c>
      <c r="AJ1092" s="1" t="s">
        <v>89</v>
      </c>
      <c r="AK1092" s="1" t="s">
        <v>83</v>
      </c>
      <c r="AL1092" s="1" t="s">
        <v>115</v>
      </c>
      <c r="AM1092" s="1" t="s">
        <v>100</v>
      </c>
      <c r="AN1092" s="1" t="b">
        <v>0</v>
      </c>
      <c r="AO1092" s="10" t="s">
        <v>2878</v>
      </c>
      <c r="AP1092" s="1">
        <v>0</v>
      </c>
      <c r="AQ1092" s="1">
        <v>0</v>
      </c>
      <c r="AR1092" s="1">
        <v>0</v>
      </c>
      <c r="AS1092" s="1">
        <v>0</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t="b">
        <v>0</v>
      </c>
      <c r="BI1092" s="1" t="b">
        <v>0</v>
      </c>
      <c r="BJ1092" s="1">
        <v>13</v>
      </c>
      <c r="BK1092" s="1" t="s">
        <v>89</v>
      </c>
      <c r="BL1092" s="1">
        <v>210</v>
      </c>
      <c r="BM1092" s="1">
        <v>210</v>
      </c>
      <c r="BN1092" s="1">
        <v>0</v>
      </c>
      <c r="BO1092" s="1" t="b">
        <v>0</v>
      </c>
    </row>
    <row r="1093" spans="1:67" ht="15.75" customHeight="1">
      <c r="A1093" s="1">
        <v>1091</v>
      </c>
      <c r="B1093" s="1">
        <v>1034</v>
      </c>
      <c r="C1093" s="1">
        <v>236948</v>
      </c>
      <c r="D1093" s="1" t="s">
        <v>2870</v>
      </c>
      <c r="E1093" s="1" t="s">
        <v>2871</v>
      </c>
      <c r="F1093" s="1" t="s">
        <v>2872</v>
      </c>
      <c r="G1093" s="1" t="s">
        <v>2864</v>
      </c>
      <c r="H1093" s="1" t="s">
        <v>2873</v>
      </c>
      <c r="I1093" s="1" t="s">
        <v>167</v>
      </c>
      <c r="J1093" s="1" t="s">
        <v>242</v>
      </c>
      <c r="K1093" s="8" t="s">
        <v>2874</v>
      </c>
      <c r="L1093" s="1">
        <v>-122.313115</v>
      </c>
      <c r="M1093" s="1">
        <v>47.656213000000001</v>
      </c>
      <c r="N1093" s="1">
        <v>-122.313115</v>
      </c>
      <c r="O1093" s="1">
        <v>47.656213000000001</v>
      </c>
      <c r="P1093" s="1">
        <v>10974</v>
      </c>
      <c r="Q1093" s="1">
        <v>26595</v>
      </c>
      <c r="R1093" s="1">
        <v>51159</v>
      </c>
      <c r="S1093" s="1">
        <v>26595</v>
      </c>
      <c r="T1093" s="1">
        <v>51159</v>
      </c>
      <c r="U1093" s="1">
        <v>14478</v>
      </c>
      <c r="V1093" s="1">
        <v>39042</v>
      </c>
      <c r="W1093" s="1">
        <v>2</v>
      </c>
      <c r="X1093" s="1">
        <v>2</v>
      </c>
      <c r="Y1093" s="1">
        <v>8</v>
      </c>
      <c r="Z1093" s="1">
        <v>1</v>
      </c>
      <c r="AA1093" s="1">
        <v>1</v>
      </c>
      <c r="AB1093" s="1">
        <v>45</v>
      </c>
      <c r="AC1093" s="1">
        <v>30933</v>
      </c>
      <c r="AD1093" s="1" t="s">
        <v>73</v>
      </c>
      <c r="AE1093" s="1" t="b">
        <v>0</v>
      </c>
      <c r="AF1093" s="1" t="s">
        <v>2875</v>
      </c>
      <c r="AG1093" s="9" t="s">
        <v>89</v>
      </c>
      <c r="AH1093" s="1" t="s">
        <v>90</v>
      </c>
      <c r="AI1093" s="1" t="s">
        <v>2879</v>
      </c>
      <c r="AJ1093" s="1" t="s">
        <v>89</v>
      </c>
      <c r="AK1093" s="1" t="s">
        <v>83</v>
      </c>
      <c r="AL1093" s="1" t="s">
        <v>110</v>
      </c>
      <c r="AM1093" s="1" t="s">
        <v>100</v>
      </c>
      <c r="AN1093" s="1" t="b">
        <v>0</v>
      </c>
      <c r="AO1093" s="10" t="s">
        <v>2880</v>
      </c>
      <c r="AP1093" s="1">
        <v>0</v>
      </c>
      <c r="AQ1093" s="1">
        <v>1</v>
      </c>
      <c r="AR1093" s="1">
        <v>0</v>
      </c>
      <c r="AS1093" s="1">
        <v>0</v>
      </c>
      <c r="AT1093" s="1">
        <v>0</v>
      </c>
      <c r="AU1093" s="1">
        <v>0</v>
      </c>
      <c r="AV1093" s="1">
        <v>0</v>
      </c>
      <c r="AW1093" s="1">
        <v>0</v>
      </c>
      <c r="AX1093" s="1">
        <v>0</v>
      </c>
      <c r="AY1093" s="1">
        <v>0</v>
      </c>
      <c r="AZ1093" s="1">
        <v>0</v>
      </c>
      <c r="BA1093" s="1">
        <v>1</v>
      </c>
      <c r="BB1093" s="1">
        <v>0</v>
      </c>
      <c r="BC1093" s="1">
        <v>0</v>
      </c>
      <c r="BD1093" s="1">
        <v>0</v>
      </c>
      <c r="BE1093" s="1">
        <v>0</v>
      </c>
      <c r="BF1093" s="1">
        <v>0</v>
      </c>
      <c r="BG1093" s="1">
        <v>0</v>
      </c>
      <c r="BH1093" s="1" t="b">
        <v>0</v>
      </c>
      <c r="BI1093" s="1" t="b">
        <v>0</v>
      </c>
      <c r="BJ1093" s="1">
        <v>13</v>
      </c>
      <c r="BK1093" s="1" t="s">
        <v>89</v>
      </c>
      <c r="BL1093" s="1">
        <v>210</v>
      </c>
      <c r="BM1093" s="1">
        <v>210</v>
      </c>
      <c r="BN1093" s="1">
        <v>0</v>
      </c>
      <c r="BO1093" s="1" t="b">
        <v>0</v>
      </c>
    </row>
    <row r="1094" spans="1:67" ht="15.75" customHeight="1">
      <c r="A1094" s="1">
        <v>1092</v>
      </c>
      <c r="B1094" s="1">
        <v>1035</v>
      </c>
      <c r="C1094" s="1">
        <v>236948</v>
      </c>
      <c r="D1094" s="1" t="s">
        <v>2870</v>
      </c>
      <c r="E1094" s="1" t="s">
        <v>2871</v>
      </c>
      <c r="F1094" s="1" t="s">
        <v>2872</v>
      </c>
      <c r="G1094" s="1" t="s">
        <v>2864</v>
      </c>
      <c r="H1094" s="1" t="s">
        <v>2873</v>
      </c>
      <c r="I1094" s="1" t="s">
        <v>167</v>
      </c>
      <c r="J1094" s="1" t="s">
        <v>242</v>
      </c>
      <c r="K1094" s="8" t="s">
        <v>2874</v>
      </c>
      <c r="L1094" s="1">
        <v>-122.313115</v>
      </c>
      <c r="M1094" s="1">
        <v>47.656213000000001</v>
      </c>
      <c r="N1094" s="1">
        <v>-122.313115</v>
      </c>
      <c r="O1094" s="1">
        <v>47.656213000000001</v>
      </c>
      <c r="P1094" s="1">
        <v>10974</v>
      </c>
      <c r="Q1094" s="1">
        <v>26595</v>
      </c>
      <c r="R1094" s="1">
        <v>51159</v>
      </c>
      <c r="S1094" s="1">
        <v>26595</v>
      </c>
      <c r="T1094" s="1">
        <v>51159</v>
      </c>
      <c r="U1094" s="1">
        <v>14478</v>
      </c>
      <c r="V1094" s="1">
        <v>39042</v>
      </c>
      <c r="W1094" s="1">
        <v>2</v>
      </c>
      <c r="X1094" s="1">
        <v>2</v>
      </c>
      <c r="Y1094" s="1">
        <v>8</v>
      </c>
      <c r="Z1094" s="1">
        <v>1</v>
      </c>
      <c r="AA1094" s="1">
        <v>1</v>
      </c>
      <c r="AB1094" s="1">
        <v>45</v>
      </c>
      <c r="AC1094" s="1">
        <v>30933</v>
      </c>
      <c r="AD1094" s="1" t="s">
        <v>73</v>
      </c>
      <c r="AE1094" s="1" t="b">
        <v>0</v>
      </c>
      <c r="AF1094" s="1" t="s">
        <v>2875</v>
      </c>
      <c r="AG1094" s="22" t="s">
        <v>298</v>
      </c>
      <c r="AH1094" s="1" t="s">
        <v>90</v>
      </c>
      <c r="AI1094" s="1" t="s">
        <v>299</v>
      </c>
      <c r="AJ1094" s="1" t="s">
        <v>135</v>
      </c>
      <c r="AK1094" s="1" t="s">
        <v>83</v>
      </c>
      <c r="AL1094" s="1" t="s">
        <v>36</v>
      </c>
      <c r="AM1094" s="1" t="s">
        <v>300</v>
      </c>
      <c r="AN1094" s="1" t="b">
        <v>0</v>
      </c>
      <c r="AO1094" s="10" t="s">
        <v>2881</v>
      </c>
      <c r="AP1094" s="1">
        <v>0</v>
      </c>
      <c r="AQ1094" s="1">
        <v>1</v>
      </c>
      <c r="AR1094" s="1">
        <v>0</v>
      </c>
      <c r="AS1094" s="1">
        <v>0</v>
      </c>
      <c r="AT1094" s="1">
        <v>0</v>
      </c>
      <c r="AU1094" s="1">
        <v>0</v>
      </c>
      <c r="AV1094" s="1">
        <v>0</v>
      </c>
      <c r="AW1094" s="1">
        <v>0</v>
      </c>
      <c r="AX1094" s="1">
        <v>0</v>
      </c>
      <c r="AY1094" s="1">
        <v>0</v>
      </c>
      <c r="AZ1094" s="1">
        <v>0</v>
      </c>
      <c r="BA1094" s="1">
        <v>0</v>
      </c>
      <c r="BB1094" s="1">
        <v>0</v>
      </c>
      <c r="BC1094" s="1">
        <v>0</v>
      </c>
      <c r="BD1094" s="1">
        <v>1</v>
      </c>
      <c r="BE1094" s="1">
        <v>0</v>
      </c>
      <c r="BF1094" s="1">
        <v>0</v>
      </c>
      <c r="BG1094" s="1">
        <v>0</v>
      </c>
      <c r="BH1094" s="1" t="b">
        <v>1</v>
      </c>
      <c r="BI1094" s="1" t="b">
        <v>0</v>
      </c>
      <c r="BJ1094" s="1">
        <v>13</v>
      </c>
      <c r="BK1094" s="1" t="s">
        <v>117</v>
      </c>
      <c r="BL1094" s="1">
        <v>210</v>
      </c>
      <c r="BM1094" s="1">
        <v>210</v>
      </c>
      <c r="BN1094" s="1">
        <v>0</v>
      </c>
      <c r="BO1094" s="1" t="b">
        <v>0</v>
      </c>
    </row>
    <row r="1095" spans="1:67" ht="15.75" customHeight="1">
      <c r="A1095" s="1">
        <v>1093</v>
      </c>
      <c r="B1095" s="1">
        <v>1036</v>
      </c>
      <c r="C1095" s="1">
        <v>236948</v>
      </c>
      <c r="D1095" s="1" t="s">
        <v>2870</v>
      </c>
      <c r="E1095" s="1" t="s">
        <v>2871</v>
      </c>
      <c r="F1095" s="1" t="s">
        <v>2872</v>
      </c>
      <c r="G1095" s="1" t="s">
        <v>2864</v>
      </c>
      <c r="H1095" s="1" t="s">
        <v>2873</v>
      </c>
      <c r="I1095" s="1" t="s">
        <v>167</v>
      </c>
      <c r="J1095" s="1" t="s">
        <v>242</v>
      </c>
      <c r="K1095" s="8" t="s">
        <v>2874</v>
      </c>
      <c r="L1095" s="1">
        <v>-122.313115</v>
      </c>
      <c r="M1095" s="1">
        <v>47.656213000000001</v>
      </c>
      <c r="N1095" s="1">
        <v>-122.313115</v>
      </c>
      <c r="O1095" s="1">
        <v>47.656213000000001</v>
      </c>
      <c r="P1095" s="1">
        <v>10974</v>
      </c>
      <c r="Q1095" s="1">
        <v>26595</v>
      </c>
      <c r="R1095" s="1">
        <v>51159</v>
      </c>
      <c r="S1095" s="1">
        <v>26595</v>
      </c>
      <c r="T1095" s="1">
        <v>51159</v>
      </c>
      <c r="U1095" s="1">
        <v>14478</v>
      </c>
      <c r="V1095" s="1">
        <v>39042</v>
      </c>
      <c r="W1095" s="1">
        <v>2</v>
      </c>
      <c r="X1095" s="1">
        <v>2</v>
      </c>
      <c r="Y1095" s="1">
        <v>8</v>
      </c>
      <c r="Z1095" s="1">
        <v>1</v>
      </c>
      <c r="AA1095" s="1">
        <v>1</v>
      </c>
      <c r="AB1095" s="1">
        <v>45</v>
      </c>
      <c r="AC1095" s="1">
        <v>30933</v>
      </c>
      <c r="AD1095" s="1" t="s">
        <v>73</v>
      </c>
      <c r="AE1095" s="1" t="b">
        <v>0</v>
      </c>
      <c r="AF1095" s="1" t="s">
        <v>2875</v>
      </c>
      <c r="AG1095" s="9" t="s">
        <v>2882</v>
      </c>
      <c r="AH1095" s="1" t="s">
        <v>90</v>
      </c>
      <c r="AI1095" s="1" t="s">
        <v>2883</v>
      </c>
      <c r="AJ1095" s="1" t="s">
        <v>78</v>
      </c>
      <c r="AK1095" s="1" t="s">
        <v>83</v>
      </c>
      <c r="AL1095" s="1" t="s">
        <v>115</v>
      </c>
      <c r="AM1095" s="1" t="s">
        <v>100</v>
      </c>
      <c r="AN1095" s="1" t="b">
        <v>0</v>
      </c>
      <c r="AO1095" s="10" t="s">
        <v>2884</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t="b">
        <v>0</v>
      </c>
      <c r="BI1095" s="1" t="b">
        <v>0</v>
      </c>
      <c r="BJ1095" s="1">
        <v>13</v>
      </c>
      <c r="BK1095" s="1" t="s">
        <v>78</v>
      </c>
      <c r="BL1095" s="1">
        <v>210</v>
      </c>
      <c r="BM1095" s="1">
        <v>210</v>
      </c>
      <c r="BN1095" s="1">
        <v>0</v>
      </c>
      <c r="BO1095" s="1" t="b">
        <v>0</v>
      </c>
    </row>
    <row r="1096" spans="1:67" ht="15.75" customHeight="1">
      <c r="A1096" s="1">
        <v>1094</v>
      </c>
      <c r="B1096" s="1">
        <v>1037</v>
      </c>
      <c r="C1096" s="1">
        <v>236948</v>
      </c>
      <c r="D1096" s="1" t="s">
        <v>2870</v>
      </c>
      <c r="E1096" s="1" t="s">
        <v>2871</v>
      </c>
      <c r="F1096" s="1" t="s">
        <v>2872</v>
      </c>
      <c r="G1096" s="1" t="s">
        <v>2864</v>
      </c>
      <c r="H1096" s="1" t="s">
        <v>2873</v>
      </c>
      <c r="I1096" s="1" t="s">
        <v>167</v>
      </c>
      <c r="J1096" s="1" t="s">
        <v>242</v>
      </c>
      <c r="K1096" s="8" t="s">
        <v>2874</v>
      </c>
      <c r="L1096" s="1">
        <v>-122.313115</v>
      </c>
      <c r="M1096" s="1">
        <v>47.656213000000001</v>
      </c>
      <c r="N1096" s="1">
        <v>-122.313115</v>
      </c>
      <c r="O1096" s="1">
        <v>47.656213000000001</v>
      </c>
      <c r="P1096" s="1">
        <v>10974</v>
      </c>
      <c r="Q1096" s="1">
        <v>26595</v>
      </c>
      <c r="R1096" s="1">
        <v>51159</v>
      </c>
      <c r="S1096" s="1">
        <v>26595</v>
      </c>
      <c r="T1096" s="1">
        <v>51159</v>
      </c>
      <c r="U1096" s="1">
        <v>14478</v>
      </c>
      <c r="V1096" s="1">
        <v>39042</v>
      </c>
      <c r="W1096" s="1">
        <v>2</v>
      </c>
      <c r="X1096" s="1">
        <v>2</v>
      </c>
      <c r="Y1096" s="1">
        <v>8</v>
      </c>
      <c r="Z1096" s="1">
        <v>1</v>
      </c>
      <c r="AA1096" s="1">
        <v>1</v>
      </c>
      <c r="AB1096" s="1">
        <v>45</v>
      </c>
      <c r="AC1096" s="1">
        <v>30933</v>
      </c>
      <c r="AD1096" s="1" t="s">
        <v>73</v>
      </c>
      <c r="AE1096" s="1" t="b">
        <v>0</v>
      </c>
      <c r="AF1096" s="1" t="s">
        <v>2875</v>
      </c>
      <c r="AG1096" s="9" t="s">
        <v>89</v>
      </c>
      <c r="AH1096" s="1" t="s">
        <v>90</v>
      </c>
      <c r="AI1096" s="1" t="s">
        <v>172</v>
      </c>
      <c r="AJ1096" s="1" t="s">
        <v>89</v>
      </c>
      <c r="AK1096" s="1" t="s">
        <v>79</v>
      </c>
      <c r="AL1096" s="1" t="s">
        <v>36</v>
      </c>
      <c r="AM1096" s="1" t="s">
        <v>92</v>
      </c>
      <c r="AN1096" s="1" t="b">
        <v>0</v>
      </c>
      <c r="AO1096" s="10" t="s">
        <v>2885</v>
      </c>
      <c r="AP1096" s="1">
        <v>0</v>
      </c>
      <c r="AQ1096" s="1">
        <v>0</v>
      </c>
      <c r="AR1096" s="1">
        <v>1</v>
      </c>
      <c r="AS1096" s="1">
        <v>0</v>
      </c>
      <c r="AT1096" s="1">
        <v>0</v>
      </c>
      <c r="AU1096" s="1">
        <v>0</v>
      </c>
      <c r="AV1096" s="1">
        <v>0</v>
      </c>
      <c r="AW1096" s="1">
        <v>0</v>
      </c>
      <c r="AX1096" s="1">
        <v>0</v>
      </c>
      <c r="AY1096" s="1">
        <v>1</v>
      </c>
      <c r="AZ1096" s="1">
        <v>0</v>
      </c>
      <c r="BA1096" s="1">
        <v>0</v>
      </c>
      <c r="BB1096" s="1">
        <v>0</v>
      </c>
      <c r="BC1096" s="1">
        <v>0</v>
      </c>
      <c r="BD1096" s="1">
        <v>0</v>
      </c>
      <c r="BE1096" s="1">
        <v>0</v>
      </c>
      <c r="BF1096" s="1">
        <v>0</v>
      </c>
      <c r="BG1096" s="1">
        <v>0</v>
      </c>
      <c r="BH1096" s="1" t="b">
        <v>1</v>
      </c>
      <c r="BI1096" s="1" t="b">
        <v>0</v>
      </c>
      <c r="BJ1096" s="1">
        <v>13</v>
      </c>
      <c r="BK1096" s="1" t="s">
        <v>89</v>
      </c>
      <c r="BL1096" s="1">
        <v>210</v>
      </c>
      <c r="BM1096" s="1">
        <v>210</v>
      </c>
      <c r="BN1096" s="1">
        <v>1</v>
      </c>
      <c r="BO1096" s="1" t="b">
        <v>1</v>
      </c>
    </row>
    <row r="1097" spans="1:67" ht="15.75" customHeight="1">
      <c r="A1097" s="1">
        <v>1095</v>
      </c>
      <c r="B1097" s="1">
        <v>1038</v>
      </c>
      <c r="C1097" s="1">
        <v>236948</v>
      </c>
      <c r="D1097" s="1" t="s">
        <v>2870</v>
      </c>
      <c r="E1097" s="1" t="s">
        <v>2871</v>
      </c>
      <c r="F1097" s="1" t="s">
        <v>2872</v>
      </c>
      <c r="G1097" s="1" t="s">
        <v>2864</v>
      </c>
      <c r="H1097" s="1" t="s">
        <v>2873</v>
      </c>
      <c r="I1097" s="1" t="s">
        <v>167</v>
      </c>
      <c r="J1097" s="1" t="s">
        <v>242</v>
      </c>
      <c r="K1097" s="8" t="s">
        <v>2874</v>
      </c>
      <c r="L1097" s="1">
        <v>-122.313115</v>
      </c>
      <c r="M1097" s="1">
        <v>47.656213000000001</v>
      </c>
      <c r="N1097" s="1">
        <v>-122.313115</v>
      </c>
      <c r="O1097" s="1">
        <v>47.656213000000001</v>
      </c>
      <c r="P1097" s="1">
        <v>10974</v>
      </c>
      <c r="Q1097" s="1">
        <v>26595</v>
      </c>
      <c r="R1097" s="1">
        <v>51159</v>
      </c>
      <c r="S1097" s="1">
        <v>26595</v>
      </c>
      <c r="T1097" s="1">
        <v>51159</v>
      </c>
      <c r="U1097" s="1">
        <v>14478</v>
      </c>
      <c r="V1097" s="1">
        <v>39042</v>
      </c>
      <c r="W1097" s="1">
        <v>2</v>
      </c>
      <c r="X1097" s="1">
        <v>2</v>
      </c>
      <c r="Y1097" s="1">
        <v>8</v>
      </c>
      <c r="Z1097" s="1">
        <v>1</v>
      </c>
      <c r="AA1097" s="1">
        <v>1</v>
      </c>
      <c r="AB1097" s="1">
        <v>45</v>
      </c>
      <c r="AC1097" s="1">
        <v>30933</v>
      </c>
      <c r="AD1097" s="1" t="s">
        <v>73</v>
      </c>
      <c r="AE1097" s="1" t="b">
        <v>0</v>
      </c>
      <c r="AF1097" s="1" t="s">
        <v>2875</v>
      </c>
      <c r="AG1097" s="9" t="s">
        <v>89</v>
      </c>
      <c r="AH1097" s="1" t="s">
        <v>90</v>
      </c>
      <c r="AI1097" s="1" t="s">
        <v>2886</v>
      </c>
      <c r="AJ1097" s="1" t="s">
        <v>135</v>
      </c>
      <c r="AK1097" s="1" t="s">
        <v>79</v>
      </c>
      <c r="AL1097" s="1" t="s">
        <v>206</v>
      </c>
      <c r="AM1097" s="1" t="s">
        <v>100</v>
      </c>
      <c r="AN1097" s="1" t="b">
        <v>0</v>
      </c>
      <c r="AO1097" s="10" t="s">
        <v>2887</v>
      </c>
      <c r="AP1097" s="1">
        <v>0</v>
      </c>
      <c r="AQ1097" s="1">
        <v>0</v>
      </c>
      <c r="AR1097" s="1">
        <v>0</v>
      </c>
      <c r="AS1097" s="1">
        <v>0</v>
      </c>
      <c r="AT1097" s="1">
        <v>0</v>
      </c>
      <c r="AU1097" s="1">
        <v>0</v>
      </c>
      <c r="AV1097" s="1">
        <v>0</v>
      </c>
      <c r="AW1097" s="1">
        <v>0</v>
      </c>
      <c r="AX1097" s="1">
        <v>0</v>
      </c>
      <c r="AY1097" s="1">
        <v>0</v>
      </c>
      <c r="AZ1097" s="1">
        <v>0</v>
      </c>
      <c r="BA1097" s="1">
        <v>0</v>
      </c>
      <c r="BB1097" s="1">
        <v>0</v>
      </c>
      <c r="BC1097" s="1">
        <v>0</v>
      </c>
      <c r="BD1097" s="1">
        <v>0</v>
      </c>
      <c r="BE1097" s="1">
        <v>0</v>
      </c>
      <c r="BF1097" s="1">
        <v>0</v>
      </c>
      <c r="BG1097" s="1">
        <v>0</v>
      </c>
      <c r="BH1097" s="1" t="b">
        <v>0</v>
      </c>
      <c r="BI1097" s="1" t="b">
        <v>0</v>
      </c>
      <c r="BJ1097" s="1">
        <v>13</v>
      </c>
      <c r="BK1097" s="1" t="s">
        <v>117</v>
      </c>
      <c r="BL1097" s="1">
        <v>210</v>
      </c>
      <c r="BM1097" s="1">
        <v>210</v>
      </c>
      <c r="BN1097" s="1">
        <v>0</v>
      </c>
      <c r="BO1097" s="1" t="b">
        <v>0</v>
      </c>
    </row>
    <row r="1098" spans="1:67" ht="15.75" customHeight="1">
      <c r="A1098" s="1">
        <v>1096</v>
      </c>
      <c r="B1098" s="1">
        <v>1039</v>
      </c>
      <c r="C1098" s="1">
        <v>236948</v>
      </c>
      <c r="D1098" s="1" t="s">
        <v>2870</v>
      </c>
      <c r="E1098" s="1" t="s">
        <v>2871</v>
      </c>
      <c r="F1098" s="1" t="s">
        <v>2872</v>
      </c>
      <c r="G1098" s="1" t="s">
        <v>2864</v>
      </c>
      <c r="H1098" s="1" t="s">
        <v>2873</v>
      </c>
      <c r="I1098" s="1" t="s">
        <v>167</v>
      </c>
      <c r="J1098" s="1" t="s">
        <v>242</v>
      </c>
      <c r="K1098" s="8" t="s">
        <v>2874</v>
      </c>
      <c r="L1098" s="1">
        <v>-122.313115</v>
      </c>
      <c r="M1098" s="1">
        <v>47.656213000000001</v>
      </c>
      <c r="N1098" s="1">
        <v>-122.313115</v>
      </c>
      <c r="O1098" s="1">
        <v>47.656213000000001</v>
      </c>
      <c r="P1098" s="1">
        <v>10974</v>
      </c>
      <c r="Q1098" s="1">
        <v>26595</v>
      </c>
      <c r="R1098" s="1">
        <v>51159</v>
      </c>
      <c r="S1098" s="1">
        <v>26595</v>
      </c>
      <c r="T1098" s="1">
        <v>51159</v>
      </c>
      <c r="U1098" s="1">
        <v>14478</v>
      </c>
      <c r="V1098" s="1">
        <v>39042</v>
      </c>
      <c r="W1098" s="1">
        <v>2</v>
      </c>
      <c r="X1098" s="1">
        <v>2</v>
      </c>
      <c r="Y1098" s="1">
        <v>8</v>
      </c>
      <c r="Z1098" s="1">
        <v>1</v>
      </c>
      <c r="AA1098" s="1">
        <v>1</v>
      </c>
      <c r="AB1098" s="1">
        <v>45</v>
      </c>
      <c r="AC1098" s="1">
        <v>30933</v>
      </c>
      <c r="AD1098" s="1" t="s">
        <v>73</v>
      </c>
      <c r="AE1098" s="1" t="b">
        <v>0</v>
      </c>
      <c r="AF1098" s="1" t="s">
        <v>2875</v>
      </c>
      <c r="AG1098" s="9" t="s">
        <v>89</v>
      </c>
      <c r="AH1098" s="1" t="s">
        <v>90</v>
      </c>
      <c r="AI1098" s="1" t="s">
        <v>2888</v>
      </c>
      <c r="AJ1098" s="1" t="s">
        <v>320</v>
      </c>
      <c r="AK1098" s="1" t="s">
        <v>79</v>
      </c>
      <c r="AL1098" s="1" t="s">
        <v>206</v>
      </c>
      <c r="AM1098" s="1" t="s">
        <v>100</v>
      </c>
      <c r="AN1098" s="1" t="b">
        <v>0</v>
      </c>
      <c r="AO1098" s="10" t="s">
        <v>2889</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t="b">
        <v>0</v>
      </c>
      <c r="BI1098" s="1" t="b">
        <v>0</v>
      </c>
      <c r="BJ1098" s="1">
        <v>13</v>
      </c>
      <c r="BK1098" s="1" t="s">
        <v>117</v>
      </c>
      <c r="BL1098" s="1">
        <v>210</v>
      </c>
      <c r="BM1098" s="1">
        <v>210</v>
      </c>
      <c r="BN1098" s="1">
        <v>0</v>
      </c>
      <c r="BO1098" s="1" t="b">
        <v>0</v>
      </c>
    </row>
    <row r="1099" spans="1:67" ht="15.75" customHeight="1">
      <c r="A1099" s="1">
        <v>1097</v>
      </c>
      <c r="B1099" s="1">
        <v>1040</v>
      </c>
      <c r="C1099" s="1">
        <v>236948</v>
      </c>
      <c r="D1099" s="1" t="s">
        <v>2870</v>
      </c>
      <c r="E1099" s="1" t="s">
        <v>2871</v>
      </c>
      <c r="F1099" s="1" t="s">
        <v>2872</v>
      </c>
      <c r="G1099" s="1" t="s">
        <v>2864</v>
      </c>
      <c r="H1099" s="1" t="s">
        <v>2873</v>
      </c>
      <c r="I1099" s="1" t="s">
        <v>167</v>
      </c>
      <c r="J1099" s="1" t="s">
        <v>242</v>
      </c>
      <c r="K1099" s="8" t="s">
        <v>2874</v>
      </c>
      <c r="L1099" s="1">
        <v>-122.313115</v>
      </c>
      <c r="M1099" s="1">
        <v>47.656213000000001</v>
      </c>
      <c r="N1099" s="1">
        <v>-122.313115</v>
      </c>
      <c r="O1099" s="1">
        <v>47.656213000000001</v>
      </c>
      <c r="P1099" s="1">
        <v>10974</v>
      </c>
      <c r="Q1099" s="1">
        <v>26595</v>
      </c>
      <c r="R1099" s="1">
        <v>51159</v>
      </c>
      <c r="S1099" s="1">
        <v>26595</v>
      </c>
      <c r="T1099" s="1">
        <v>51159</v>
      </c>
      <c r="U1099" s="1">
        <v>14478</v>
      </c>
      <c r="V1099" s="1">
        <v>39042</v>
      </c>
      <c r="W1099" s="1">
        <v>2</v>
      </c>
      <c r="X1099" s="1">
        <v>2</v>
      </c>
      <c r="Y1099" s="1">
        <v>8</v>
      </c>
      <c r="Z1099" s="1">
        <v>1</v>
      </c>
      <c r="AA1099" s="1">
        <v>1</v>
      </c>
      <c r="AB1099" s="1">
        <v>45</v>
      </c>
      <c r="AC1099" s="1">
        <v>30933</v>
      </c>
      <c r="AD1099" s="1" t="s">
        <v>73</v>
      </c>
      <c r="AE1099" s="1" t="b">
        <v>0</v>
      </c>
      <c r="AF1099" s="1" t="s">
        <v>2875</v>
      </c>
      <c r="AG1099" s="9" t="s">
        <v>298</v>
      </c>
      <c r="AH1099" s="1" t="s">
        <v>90</v>
      </c>
      <c r="AI1099" s="1" t="s">
        <v>1309</v>
      </c>
      <c r="AJ1099" s="1" t="s">
        <v>135</v>
      </c>
      <c r="AK1099" s="1" t="s">
        <v>79</v>
      </c>
      <c r="AL1099" s="1" t="s">
        <v>36</v>
      </c>
      <c r="AM1099" s="1" t="s">
        <v>100</v>
      </c>
      <c r="AN1099" s="1" t="b">
        <v>1</v>
      </c>
      <c r="AO1099" s="10" t="s">
        <v>2890</v>
      </c>
      <c r="AP1099" s="1">
        <v>0</v>
      </c>
      <c r="AQ1099" s="1">
        <v>0</v>
      </c>
      <c r="AR1099" s="1">
        <v>0</v>
      </c>
      <c r="AS1099" s="1">
        <v>0</v>
      </c>
      <c r="AT1099" s="1">
        <v>0</v>
      </c>
      <c r="AU1099" s="1">
        <v>0</v>
      </c>
      <c r="AV1099" s="1">
        <v>0</v>
      </c>
      <c r="AW1099" s="1">
        <v>0</v>
      </c>
      <c r="AX1099" s="1">
        <v>0</v>
      </c>
      <c r="AY1099" s="1">
        <v>0</v>
      </c>
      <c r="AZ1099" s="1">
        <v>0</v>
      </c>
      <c r="BA1099" s="1">
        <v>0</v>
      </c>
      <c r="BB1099" s="1">
        <v>0</v>
      </c>
      <c r="BC1099" s="1">
        <v>0</v>
      </c>
      <c r="BD1099" s="1">
        <v>0</v>
      </c>
      <c r="BE1099" s="1">
        <v>0</v>
      </c>
      <c r="BF1099" s="1">
        <v>0</v>
      </c>
      <c r="BG1099" s="1">
        <v>0</v>
      </c>
      <c r="BH1099" s="1" t="b">
        <v>0</v>
      </c>
      <c r="BI1099" s="1" t="b">
        <v>0</v>
      </c>
      <c r="BJ1099" s="1">
        <v>13</v>
      </c>
      <c r="BK1099" s="1" t="s">
        <v>117</v>
      </c>
      <c r="BL1099" s="1">
        <v>210</v>
      </c>
      <c r="BM1099" s="1">
        <v>210</v>
      </c>
      <c r="BN1099" s="1">
        <v>0</v>
      </c>
      <c r="BO1099" s="1" t="b">
        <v>0</v>
      </c>
    </row>
    <row r="1100" spans="1:67" ht="15.75" customHeight="1">
      <c r="A1100" s="1">
        <v>1098</v>
      </c>
      <c r="B1100" s="1">
        <v>1041</v>
      </c>
      <c r="C1100" s="1">
        <v>236948</v>
      </c>
      <c r="D1100" s="1" t="s">
        <v>2870</v>
      </c>
      <c r="E1100" s="1" t="s">
        <v>2871</v>
      </c>
      <c r="F1100" s="1" t="s">
        <v>2872</v>
      </c>
      <c r="G1100" s="1" t="s">
        <v>2864</v>
      </c>
      <c r="H1100" s="1" t="s">
        <v>2873</v>
      </c>
      <c r="I1100" s="1" t="s">
        <v>167</v>
      </c>
      <c r="J1100" s="1" t="s">
        <v>242</v>
      </c>
      <c r="K1100" s="8" t="s">
        <v>2874</v>
      </c>
      <c r="L1100" s="1">
        <v>-122.313115</v>
      </c>
      <c r="M1100" s="1">
        <v>47.656213000000001</v>
      </c>
      <c r="N1100" s="1">
        <v>-122.313115</v>
      </c>
      <c r="O1100" s="1">
        <v>47.656213000000001</v>
      </c>
      <c r="P1100" s="1">
        <v>10974</v>
      </c>
      <c r="Q1100" s="1">
        <v>26595</v>
      </c>
      <c r="R1100" s="1">
        <v>51159</v>
      </c>
      <c r="S1100" s="1">
        <v>26595</v>
      </c>
      <c r="T1100" s="1">
        <v>51159</v>
      </c>
      <c r="U1100" s="1">
        <v>14478</v>
      </c>
      <c r="V1100" s="1">
        <v>39042</v>
      </c>
      <c r="W1100" s="1">
        <v>2</v>
      </c>
      <c r="X1100" s="1">
        <v>2</v>
      </c>
      <c r="Y1100" s="1">
        <v>8</v>
      </c>
      <c r="Z1100" s="1">
        <v>1</v>
      </c>
      <c r="AA1100" s="1">
        <v>1</v>
      </c>
      <c r="AB1100" s="1">
        <v>45</v>
      </c>
      <c r="AC1100" s="1">
        <v>30933</v>
      </c>
      <c r="AD1100" s="1" t="s">
        <v>73</v>
      </c>
      <c r="AE1100" s="1" t="b">
        <v>0</v>
      </c>
      <c r="AF1100" s="1" t="s">
        <v>2875</v>
      </c>
      <c r="AG1100" s="9" t="s">
        <v>219</v>
      </c>
      <c r="AH1100" s="1" t="s">
        <v>90</v>
      </c>
      <c r="AI1100" s="1" t="s">
        <v>2891</v>
      </c>
      <c r="AJ1100" s="1" t="s">
        <v>219</v>
      </c>
      <c r="AK1100" s="1" t="s">
        <v>79</v>
      </c>
      <c r="AL1100" s="1" t="s">
        <v>36</v>
      </c>
      <c r="AM1100" s="1" t="s">
        <v>100</v>
      </c>
      <c r="AN1100" s="1" t="b">
        <v>0</v>
      </c>
      <c r="AO1100" s="10" t="s">
        <v>2892</v>
      </c>
      <c r="AP1100" s="1">
        <v>0</v>
      </c>
      <c r="AQ1100" s="1">
        <v>0</v>
      </c>
      <c r="AR1100" s="1">
        <v>0</v>
      </c>
      <c r="AS1100" s="1">
        <v>0</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t="b">
        <v>0</v>
      </c>
      <c r="BI1100" s="1" t="b">
        <v>0</v>
      </c>
      <c r="BJ1100" s="1">
        <v>13</v>
      </c>
      <c r="BK1100" s="1" t="s">
        <v>117</v>
      </c>
      <c r="BL1100" s="1">
        <v>210</v>
      </c>
      <c r="BM1100" s="1">
        <v>210</v>
      </c>
      <c r="BN1100" s="1">
        <v>0</v>
      </c>
      <c r="BO1100" s="1" t="b">
        <v>0</v>
      </c>
    </row>
    <row r="1101" spans="1:67" ht="15.75" customHeight="1">
      <c r="A1101" s="1">
        <v>1099</v>
      </c>
      <c r="B1101" s="1">
        <v>1042</v>
      </c>
      <c r="C1101" s="1">
        <v>236948</v>
      </c>
      <c r="D1101" s="1" t="s">
        <v>2870</v>
      </c>
      <c r="E1101" s="1" t="s">
        <v>2871</v>
      </c>
      <c r="F1101" s="1" t="s">
        <v>2872</v>
      </c>
      <c r="G1101" s="1" t="s">
        <v>2864</v>
      </c>
      <c r="H1101" s="1" t="s">
        <v>2873</v>
      </c>
      <c r="I1101" s="1" t="s">
        <v>167</v>
      </c>
      <c r="J1101" s="1" t="s">
        <v>242</v>
      </c>
      <c r="K1101" s="8" t="s">
        <v>2874</v>
      </c>
      <c r="L1101" s="1">
        <v>-122.313115</v>
      </c>
      <c r="M1101" s="1">
        <v>47.656213000000001</v>
      </c>
      <c r="N1101" s="1">
        <v>-122.313115</v>
      </c>
      <c r="O1101" s="1">
        <v>47.656213000000001</v>
      </c>
      <c r="P1101" s="1">
        <v>10974</v>
      </c>
      <c r="Q1101" s="1">
        <v>26595</v>
      </c>
      <c r="R1101" s="1">
        <v>51159</v>
      </c>
      <c r="S1101" s="1">
        <v>26595</v>
      </c>
      <c r="T1101" s="1">
        <v>51159</v>
      </c>
      <c r="U1101" s="1">
        <v>14478</v>
      </c>
      <c r="V1101" s="1">
        <v>39042</v>
      </c>
      <c r="W1101" s="1">
        <v>2</v>
      </c>
      <c r="X1101" s="1">
        <v>2</v>
      </c>
      <c r="Y1101" s="1">
        <v>8</v>
      </c>
      <c r="Z1101" s="1">
        <v>1</v>
      </c>
      <c r="AA1101" s="1">
        <v>1</v>
      </c>
      <c r="AB1101" s="1">
        <v>45</v>
      </c>
      <c r="AC1101" s="1">
        <v>30933</v>
      </c>
      <c r="AD1101" s="1" t="s">
        <v>73</v>
      </c>
      <c r="AE1101" s="1" t="b">
        <v>0</v>
      </c>
      <c r="AF1101" s="1" t="s">
        <v>2875</v>
      </c>
      <c r="AG1101" s="9" t="s">
        <v>2893</v>
      </c>
      <c r="AH1101" s="1" t="s">
        <v>90</v>
      </c>
      <c r="AI1101" s="1" t="s">
        <v>330</v>
      </c>
      <c r="AJ1101" s="1" t="s">
        <v>78</v>
      </c>
      <c r="AK1101" s="1" t="s">
        <v>79</v>
      </c>
      <c r="AL1101" s="1" t="s">
        <v>36</v>
      </c>
      <c r="AM1101" s="1" t="s">
        <v>80</v>
      </c>
      <c r="AN1101" s="1" t="b">
        <v>0</v>
      </c>
      <c r="AO1101" s="10" t="s">
        <v>2894</v>
      </c>
      <c r="AP1101" s="1">
        <v>0</v>
      </c>
      <c r="AQ1101" s="1">
        <v>0</v>
      </c>
      <c r="AR1101" s="1">
        <v>2</v>
      </c>
      <c r="AS1101" s="1">
        <v>2</v>
      </c>
      <c r="AT1101" s="1">
        <v>0</v>
      </c>
      <c r="AU1101" s="1">
        <v>1</v>
      </c>
      <c r="AV1101" s="1">
        <v>0</v>
      </c>
      <c r="AW1101" s="1">
        <v>0</v>
      </c>
      <c r="AX1101" s="1">
        <v>0</v>
      </c>
      <c r="AY1101" s="1">
        <v>1</v>
      </c>
      <c r="AZ1101" s="1">
        <v>0</v>
      </c>
      <c r="BA1101" s="1">
        <v>1</v>
      </c>
      <c r="BB1101" s="1">
        <v>1</v>
      </c>
      <c r="BC1101" s="1">
        <v>0</v>
      </c>
      <c r="BD1101" s="1">
        <v>0</v>
      </c>
      <c r="BE1101" s="1">
        <v>0</v>
      </c>
      <c r="BF1101" s="1">
        <v>0</v>
      </c>
      <c r="BG1101" s="1">
        <v>0</v>
      </c>
      <c r="BH1101" s="1" t="b">
        <v>1</v>
      </c>
      <c r="BI1101" s="1" t="b">
        <v>0</v>
      </c>
      <c r="BJ1101" s="1">
        <v>13</v>
      </c>
      <c r="BK1101" s="1" t="s">
        <v>78</v>
      </c>
      <c r="BL1101" s="1">
        <v>210</v>
      </c>
      <c r="BM1101" s="1">
        <v>210</v>
      </c>
      <c r="BN1101" s="1">
        <v>4</v>
      </c>
      <c r="BO1101" s="1" t="b">
        <v>1</v>
      </c>
    </row>
    <row r="1102" spans="1:67" ht="15.75" customHeight="1">
      <c r="A1102" s="1">
        <v>1100</v>
      </c>
      <c r="B1102" s="1">
        <v>1043</v>
      </c>
      <c r="C1102" s="1">
        <v>236948</v>
      </c>
      <c r="D1102" s="1" t="s">
        <v>2870</v>
      </c>
      <c r="E1102" s="1" t="s">
        <v>2871</v>
      </c>
      <c r="F1102" s="1" t="s">
        <v>2872</v>
      </c>
      <c r="G1102" s="1" t="s">
        <v>2864</v>
      </c>
      <c r="H1102" s="1" t="s">
        <v>2873</v>
      </c>
      <c r="I1102" s="1" t="s">
        <v>167</v>
      </c>
      <c r="J1102" s="1" t="s">
        <v>242</v>
      </c>
      <c r="K1102" s="8" t="s">
        <v>2874</v>
      </c>
      <c r="L1102" s="1">
        <v>-122.313115</v>
      </c>
      <c r="M1102" s="1">
        <v>47.656213000000001</v>
      </c>
      <c r="N1102" s="1">
        <v>-122.313115</v>
      </c>
      <c r="O1102" s="1">
        <v>47.656213000000001</v>
      </c>
      <c r="P1102" s="1">
        <v>10974</v>
      </c>
      <c r="Q1102" s="1">
        <v>26595</v>
      </c>
      <c r="R1102" s="1">
        <v>51159</v>
      </c>
      <c r="S1102" s="1">
        <v>26595</v>
      </c>
      <c r="T1102" s="1">
        <v>51159</v>
      </c>
      <c r="U1102" s="1">
        <v>14478</v>
      </c>
      <c r="V1102" s="1">
        <v>39042</v>
      </c>
      <c r="W1102" s="1">
        <v>2</v>
      </c>
      <c r="X1102" s="1">
        <v>2</v>
      </c>
      <c r="Y1102" s="1">
        <v>8</v>
      </c>
      <c r="Z1102" s="1">
        <v>1</v>
      </c>
      <c r="AA1102" s="1">
        <v>1</v>
      </c>
      <c r="AB1102" s="1">
        <v>45</v>
      </c>
      <c r="AC1102" s="1">
        <v>30933</v>
      </c>
      <c r="AD1102" s="1" t="s">
        <v>73</v>
      </c>
      <c r="AE1102" s="1" t="b">
        <v>0</v>
      </c>
      <c r="AF1102" s="1" t="s">
        <v>2875</v>
      </c>
      <c r="AG1102" s="9" t="s">
        <v>2893</v>
      </c>
      <c r="AH1102" s="1" t="s">
        <v>90</v>
      </c>
      <c r="AI1102" s="1" t="s">
        <v>2895</v>
      </c>
      <c r="AJ1102" s="1" t="s">
        <v>78</v>
      </c>
      <c r="AK1102" s="1" t="s">
        <v>79</v>
      </c>
      <c r="AL1102" s="9" t="s">
        <v>99</v>
      </c>
      <c r="AM1102" s="1" t="s">
        <v>100</v>
      </c>
      <c r="AN1102" s="1" t="b">
        <v>0</v>
      </c>
      <c r="AO1102" s="10" t="s">
        <v>2896</v>
      </c>
      <c r="AP1102" s="1">
        <v>0</v>
      </c>
      <c r="AQ1102" s="1">
        <v>0</v>
      </c>
      <c r="AR1102" s="1">
        <v>0</v>
      </c>
      <c r="AS1102" s="1">
        <v>0</v>
      </c>
      <c r="AT1102" s="1">
        <v>0</v>
      </c>
      <c r="AU1102" s="1">
        <v>0</v>
      </c>
      <c r="AV1102" s="1">
        <v>0</v>
      </c>
      <c r="AW1102" s="1">
        <v>0</v>
      </c>
      <c r="AX1102" s="1">
        <v>0</v>
      </c>
      <c r="AY1102" s="1">
        <v>0</v>
      </c>
      <c r="AZ1102" s="1">
        <v>0</v>
      </c>
      <c r="BA1102" s="1">
        <v>0</v>
      </c>
      <c r="BB1102" s="1">
        <v>0</v>
      </c>
      <c r="BC1102" s="1">
        <v>0</v>
      </c>
      <c r="BD1102" s="1">
        <v>0</v>
      </c>
      <c r="BE1102" s="1">
        <v>0</v>
      </c>
      <c r="BF1102" s="1">
        <v>0</v>
      </c>
      <c r="BG1102" s="1">
        <v>0</v>
      </c>
      <c r="BH1102" s="1" t="b">
        <v>0</v>
      </c>
      <c r="BI1102" s="1" t="b">
        <v>0</v>
      </c>
      <c r="BJ1102" s="1">
        <v>13</v>
      </c>
      <c r="BK1102" s="1" t="s">
        <v>78</v>
      </c>
      <c r="BL1102" s="1">
        <v>210</v>
      </c>
      <c r="BM1102" s="1">
        <v>210</v>
      </c>
      <c r="BN1102" s="1">
        <v>0</v>
      </c>
      <c r="BO1102" s="1" t="b">
        <v>0</v>
      </c>
    </row>
    <row r="1103" spans="1:67" ht="15.75" customHeight="1">
      <c r="A1103" s="1">
        <v>1101</v>
      </c>
      <c r="B1103" s="1">
        <v>1044</v>
      </c>
      <c r="C1103" s="1">
        <v>377564</v>
      </c>
      <c r="D1103" s="1" t="s">
        <v>2897</v>
      </c>
      <c r="E1103" s="1" t="s">
        <v>2898</v>
      </c>
      <c r="F1103" s="1" t="s">
        <v>2899</v>
      </c>
      <c r="G1103" s="1" t="s">
        <v>2864</v>
      </c>
      <c r="H1103" s="1" t="s">
        <v>2900</v>
      </c>
      <c r="I1103" s="1" t="s">
        <v>167</v>
      </c>
      <c r="J1103" s="1" t="s">
        <v>242</v>
      </c>
      <c r="K1103" s="8" t="s">
        <v>2901</v>
      </c>
      <c r="L1103" s="1">
        <v>-122.43854099999901</v>
      </c>
      <c r="M1103" s="1">
        <v>47.244593999999999</v>
      </c>
      <c r="N1103" s="1">
        <v>-122.313115</v>
      </c>
      <c r="O1103" s="1">
        <v>47.656213000000001</v>
      </c>
      <c r="P1103" s="1">
        <v>11046</v>
      </c>
      <c r="Q1103" s="1">
        <v>26310</v>
      </c>
      <c r="R1103" s="1">
        <v>50874</v>
      </c>
      <c r="S1103" s="1">
        <v>26310</v>
      </c>
      <c r="T1103" s="1">
        <v>50874</v>
      </c>
      <c r="U1103" s="1">
        <v>15660</v>
      </c>
      <c r="V1103" s="1">
        <v>40224</v>
      </c>
      <c r="W1103" s="1">
        <v>2</v>
      </c>
      <c r="X1103" s="1">
        <v>2</v>
      </c>
      <c r="Y1103" s="1">
        <v>8</v>
      </c>
      <c r="Z1103" s="1">
        <v>1</v>
      </c>
      <c r="AA1103" s="1">
        <v>1</v>
      </c>
      <c r="AB1103" s="1">
        <v>84</v>
      </c>
      <c r="AC1103" s="1">
        <v>4285</v>
      </c>
      <c r="AD1103" s="1" t="s">
        <v>73</v>
      </c>
      <c r="AE1103" s="1" t="b">
        <v>0</v>
      </c>
      <c r="AF1103" s="1" t="s">
        <v>2902</v>
      </c>
      <c r="AG1103" s="13" t="s">
        <v>2903</v>
      </c>
      <c r="AH1103" s="1" t="s">
        <v>90</v>
      </c>
      <c r="AI1103" s="1" t="s">
        <v>2904</v>
      </c>
      <c r="AJ1103" s="1" t="s">
        <v>78</v>
      </c>
      <c r="AK1103" s="1" t="s">
        <v>83</v>
      </c>
      <c r="AL1103" s="12" t="s">
        <v>115</v>
      </c>
      <c r="AM1103" s="1" t="s">
        <v>100</v>
      </c>
      <c r="AN1103" s="1" t="b">
        <v>0</v>
      </c>
      <c r="AO1103" s="14" t="s">
        <v>2905</v>
      </c>
      <c r="AP1103" s="1">
        <v>0</v>
      </c>
      <c r="AQ1103" s="1">
        <v>0</v>
      </c>
      <c r="AR1103" s="1">
        <v>0</v>
      </c>
      <c r="AS1103" s="1">
        <v>0</v>
      </c>
      <c r="AT1103" s="1">
        <v>0</v>
      </c>
      <c r="AU1103" s="1">
        <v>0</v>
      </c>
      <c r="AV1103" s="1">
        <v>0</v>
      </c>
      <c r="AW1103" s="1">
        <v>0</v>
      </c>
      <c r="AX1103" s="1">
        <v>0</v>
      </c>
      <c r="AY1103" s="1">
        <v>0</v>
      </c>
      <c r="AZ1103" s="1">
        <v>0</v>
      </c>
      <c r="BA1103" s="1">
        <v>0</v>
      </c>
      <c r="BB1103" s="1">
        <v>0</v>
      </c>
      <c r="BC1103" s="1">
        <v>0</v>
      </c>
      <c r="BD1103" s="1">
        <v>0</v>
      </c>
      <c r="BE1103" s="1">
        <v>0</v>
      </c>
      <c r="BF1103" s="1">
        <v>0</v>
      </c>
      <c r="BG1103" s="1">
        <v>0</v>
      </c>
      <c r="BH1103" s="1" t="b">
        <v>0</v>
      </c>
      <c r="BI1103" s="1" t="b">
        <v>0</v>
      </c>
      <c r="BJ1103" s="1">
        <v>5</v>
      </c>
      <c r="BK1103" s="1" t="s">
        <v>78</v>
      </c>
      <c r="BL1103" s="1">
        <v>210</v>
      </c>
      <c r="BM1103" s="1">
        <v>210</v>
      </c>
      <c r="BN1103" s="1">
        <v>0</v>
      </c>
      <c r="BO1103" s="1" t="b">
        <v>0</v>
      </c>
    </row>
    <row r="1104" spans="1:67" ht="15.75" customHeight="1">
      <c r="A1104" s="1">
        <v>1102</v>
      </c>
      <c r="B1104" s="1">
        <v>1045</v>
      </c>
      <c r="C1104" s="1">
        <v>377564</v>
      </c>
      <c r="D1104" s="1" t="s">
        <v>2897</v>
      </c>
      <c r="E1104" s="1" t="s">
        <v>2898</v>
      </c>
      <c r="F1104" s="1" t="s">
        <v>2899</v>
      </c>
      <c r="G1104" s="1" t="s">
        <v>2864</v>
      </c>
      <c r="H1104" s="1" t="s">
        <v>2900</v>
      </c>
      <c r="I1104" s="1" t="s">
        <v>167</v>
      </c>
      <c r="J1104" s="1" t="s">
        <v>242</v>
      </c>
      <c r="K1104" s="8" t="s">
        <v>2901</v>
      </c>
      <c r="L1104" s="1">
        <v>-122.43854099999901</v>
      </c>
      <c r="M1104" s="1">
        <v>47.244593999999999</v>
      </c>
      <c r="N1104" s="1">
        <v>-122.313115</v>
      </c>
      <c r="O1104" s="1">
        <v>47.656213000000001</v>
      </c>
      <c r="P1104" s="1">
        <v>11046</v>
      </c>
      <c r="Q1104" s="1">
        <v>26310</v>
      </c>
      <c r="R1104" s="1">
        <v>50874</v>
      </c>
      <c r="S1104" s="1">
        <v>26310</v>
      </c>
      <c r="T1104" s="1">
        <v>50874</v>
      </c>
      <c r="U1104" s="1">
        <v>15660</v>
      </c>
      <c r="V1104" s="1">
        <v>40224</v>
      </c>
      <c r="W1104" s="1">
        <v>2</v>
      </c>
      <c r="X1104" s="1">
        <v>2</v>
      </c>
      <c r="Y1104" s="1">
        <v>8</v>
      </c>
      <c r="Z1104" s="1">
        <v>1</v>
      </c>
      <c r="AA1104" s="1">
        <v>1</v>
      </c>
      <c r="AB1104" s="1">
        <v>84</v>
      </c>
      <c r="AC1104" s="1">
        <v>4285</v>
      </c>
      <c r="AD1104" s="1" t="s">
        <v>73</v>
      </c>
      <c r="AE1104" s="1" t="b">
        <v>0</v>
      </c>
      <c r="AF1104" s="1" t="s">
        <v>2902</v>
      </c>
      <c r="AG1104" s="13" t="s">
        <v>1634</v>
      </c>
      <c r="AH1104" s="1" t="s">
        <v>90</v>
      </c>
      <c r="AI1104" s="1" t="s">
        <v>424</v>
      </c>
      <c r="AJ1104" s="1" t="s">
        <v>78</v>
      </c>
      <c r="AK1104" s="1" t="s">
        <v>83</v>
      </c>
      <c r="AL1104" s="12" t="s">
        <v>115</v>
      </c>
      <c r="AM1104" s="1" t="s">
        <v>100</v>
      </c>
      <c r="AN1104" s="1" t="b">
        <v>0</v>
      </c>
      <c r="AO1104" s="10" t="s">
        <v>2906</v>
      </c>
      <c r="AP1104" s="1">
        <v>0</v>
      </c>
      <c r="AQ1104" s="1">
        <v>0</v>
      </c>
      <c r="AR1104" s="1">
        <v>0</v>
      </c>
      <c r="AS1104" s="1">
        <v>0</v>
      </c>
      <c r="AT1104" s="1">
        <v>0</v>
      </c>
      <c r="AU1104" s="1">
        <v>0</v>
      </c>
      <c r="AV1104" s="1">
        <v>0</v>
      </c>
      <c r="AW1104" s="1">
        <v>0</v>
      </c>
      <c r="AX1104" s="1">
        <v>0</v>
      </c>
      <c r="AY1104" s="1">
        <v>0</v>
      </c>
      <c r="AZ1104" s="1">
        <v>0</v>
      </c>
      <c r="BA1104" s="1">
        <v>0</v>
      </c>
      <c r="BB1104" s="1">
        <v>0</v>
      </c>
      <c r="BC1104" s="1">
        <v>0</v>
      </c>
      <c r="BD1104" s="1">
        <v>0</v>
      </c>
      <c r="BE1104" s="1">
        <v>0</v>
      </c>
      <c r="BF1104" s="1">
        <v>0</v>
      </c>
      <c r="BG1104" s="1">
        <v>0</v>
      </c>
      <c r="BH1104" s="1" t="b">
        <v>0</v>
      </c>
      <c r="BI1104" s="1" t="b">
        <v>0</v>
      </c>
      <c r="BJ1104" s="1">
        <v>5</v>
      </c>
      <c r="BK1104" s="1" t="s">
        <v>78</v>
      </c>
      <c r="BL1104" s="1">
        <v>210</v>
      </c>
      <c r="BM1104" s="1">
        <v>210</v>
      </c>
      <c r="BN1104" s="1">
        <v>0</v>
      </c>
      <c r="BO1104" s="1" t="b">
        <v>0</v>
      </c>
    </row>
    <row r="1105" spans="1:67" ht="15.75" customHeight="1">
      <c r="A1105" s="1">
        <v>1103</v>
      </c>
      <c r="B1105" s="1">
        <v>1046</v>
      </c>
      <c r="C1105" s="1">
        <v>377564</v>
      </c>
      <c r="D1105" s="1" t="s">
        <v>2897</v>
      </c>
      <c r="E1105" s="1" t="s">
        <v>2898</v>
      </c>
      <c r="F1105" s="1" t="s">
        <v>2899</v>
      </c>
      <c r="G1105" s="1" t="s">
        <v>2864</v>
      </c>
      <c r="H1105" s="1" t="s">
        <v>2900</v>
      </c>
      <c r="I1105" s="1" t="s">
        <v>167</v>
      </c>
      <c r="J1105" s="1" t="s">
        <v>242</v>
      </c>
      <c r="K1105" s="8" t="s">
        <v>2901</v>
      </c>
      <c r="L1105" s="1">
        <v>-122.43854099999901</v>
      </c>
      <c r="M1105" s="1">
        <v>47.244593999999999</v>
      </c>
      <c r="N1105" s="1">
        <v>-122.313115</v>
      </c>
      <c r="O1105" s="1">
        <v>47.656213000000001</v>
      </c>
      <c r="P1105" s="1">
        <v>11046</v>
      </c>
      <c r="Q1105" s="1">
        <v>26310</v>
      </c>
      <c r="R1105" s="1">
        <v>50874</v>
      </c>
      <c r="S1105" s="1">
        <v>26310</v>
      </c>
      <c r="T1105" s="1">
        <v>50874</v>
      </c>
      <c r="U1105" s="1">
        <v>15660</v>
      </c>
      <c r="V1105" s="1">
        <v>40224</v>
      </c>
      <c r="W1105" s="1">
        <v>2</v>
      </c>
      <c r="X1105" s="1">
        <v>2</v>
      </c>
      <c r="Y1105" s="1">
        <v>8</v>
      </c>
      <c r="Z1105" s="1">
        <v>1</v>
      </c>
      <c r="AA1105" s="1">
        <v>1</v>
      </c>
      <c r="AB1105" s="1">
        <v>84</v>
      </c>
      <c r="AC1105" s="1">
        <v>4285</v>
      </c>
      <c r="AD1105" s="1" t="s">
        <v>73</v>
      </c>
      <c r="AE1105" s="1" t="b">
        <v>0</v>
      </c>
      <c r="AF1105" s="1" t="s">
        <v>2902</v>
      </c>
      <c r="AG1105" s="9" t="s">
        <v>2882</v>
      </c>
      <c r="AH1105" s="1" t="s">
        <v>90</v>
      </c>
      <c r="AI1105" s="1" t="s">
        <v>2907</v>
      </c>
      <c r="AJ1105" s="1" t="s">
        <v>78</v>
      </c>
      <c r="AK1105" s="1" t="s">
        <v>79</v>
      </c>
      <c r="AL1105" s="1" t="s">
        <v>36</v>
      </c>
      <c r="AM1105" s="1" t="s">
        <v>100</v>
      </c>
      <c r="AN1105" s="1" t="b">
        <v>0</v>
      </c>
      <c r="AO1105" s="10" t="s">
        <v>2908</v>
      </c>
      <c r="AP1105" s="1">
        <v>0</v>
      </c>
      <c r="AQ1105" s="1">
        <v>0</v>
      </c>
      <c r="AR1105" s="1">
        <v>0</v>
      </c>
      <c r="AS1105" s="1">
        <v>0</v>
      </c>
      <c r="AT1105" s="1">
        <v>0</v>
      </c>
      <c r="AU1105" s="1">
        <v>0</v>
      </c>
      <c r="AV1105" s="1">
        <v>0</v>
      </c>
      <c r="AW1105" s="1">
        <v>0</v>
      </c>
      <c r="AX1105" s="1">
        <v>0</v>
      </c>
      <c r="AY1105" s="1">
        <v>0</v>
      </c>
      <c r="AZ1105" s="1">
        <v>0</v>
      </c>
      <c r="BA1105" s="1">
        <v>0</v>
      </c>
      <c r="BB1105" s="1">
        <v>0</v>
      </c>
      <c r="BC1105" s="1">
        <v>0</v>
      </c>
      <c r="BD1105" s="1">
        <v>0</v>
      </c>
      <c r="BE1105" s="1">
        <v>0</v>
      </c>
      <c r="BF1105" s="1">
        <v>0</v>
      </c>
      <c r="BG1105" s="1">
        <v>0</v>
      </c>
      <c r="BH1105" s="1" t="b">
        <v>0</v>
      </c>
      <c r="BI1105" s="1" t="b">
        <v>0</v>
      </c>
      <c r="BJ1105" s="1">
        <v>5</v>
      </c>
      <c r="BK1105" s="1" t="s">
        <v>78</v>
      </c>
      <c r="BL1105" s="1">
        <v>210</v>
      </c>
      <c r="BM1105" s="1">
        <v>210</v>
      </c>
      <c r="BN1105" s="1">
        <v>0</v>
      </c>
      <c r="BO1105" s="1" t="b">
        <v>0</v>
      </c>
    </row>
    <row r="1106" spans="1:67" ht="15.75" customHeight="1">
      <c r="A1106" s="1">
        <v>1104</v>
      </c>
      <c r="B1106" s="1">
        <v>1047</v>
      </c>
      <c r="C1106" s="1">
        <v>377564</v>
      </c>
      <c r="D1106" s="1" t="s">
        <v>2897</v>
      </c>
      <c r="E1106" s="1" t="s">
        <v>2898</v>
      </c>
      <c r="F1106" s="1" t="s">
        <v>2899</v>
      </c>
      <c r="G1106" s="1" t="s">
        <v>2864</v>
      </c>
      <c r="H1106" s="1" t="s">
        <v>2900</v>
      </c>
      <c r="I1106" s="1" t="s">
        <v>167</v>
      </c>
      <c r="J1106" s="1" t="s">
        <v>242</v>
      </c>
      <c r="K1106" s="8" t="s">
        <v>2901</v>
      </c>
      <c r="L1106" s="1">
        <v>-122.43854099999901</v>
      </c>
      <c r="M1106" s="1">
        <v>47.244593999999999</v>
      </c>
      <c r="N1106" s="1">
        <v>-122.313115</v>
      </c>
      <c r="O1106" s="1">
        <v>47.656213000000001</v>
      </c>
      <c r="P1106" s="1">
        <v>11046</v>
      </c>
      <c r="Q1106" s="1">
        <v>26310</v>
      </c>
      <c r="R1106" s="1">
        <v>50874</v>
      </c>
      <c r="S1106" s="1">
        <v>26310</v>
      </c>
      <c r="T1106" s="1">
        <v>50874</v>
      </c>
      <c r="U1106" s="1">
        <v>15660</v>
      </c>
      <c r="V1106" s="1">
        <v>40224</v>
      </c>
      <c r="W1106" s="1">
        <v>2</v>
      </c>
      <c r="X1106" s="1">
        <v>2</v>
      </c>
      <c r="Y1106" s="1">
        <v>8</v>
      </c>
      <c r="Z1106" s="1">
        <v>1</v>
      </c>
      <c r="AA1106" s="1">
        <v>1</v>
      </c>
      <c r="AB1106" s="1">
        <v>84</v>
      </c>
      <c r="AC1106" s="1">
        <v>4285</v>
      </c>
      <c r="AD1106" s="1" t="s">
        <v>73</v>
      </c>
      <c r="AE1106" s="1" t="b">
        <v>0</v>
      </c>
      <c r="AF1106" s="1" t="s">
        <v>2902</v>
      </c>
      <c r="AG1106" s="13" t="s">
        <v>2909</v>
      </c>
      <c r="AH1106" s="1" t="s">
        <v>90</v>
      </c>
      <c r="AI1106" s="1" t="s">
        <v>2910</v>
      </c>
      <c r="AJ1106" s="1" t="s">
        <v>78</v>
      </c>
      <c r="AK1106" s="1" t="s">
        <v>79</v>
      </c>
      <c r="AL1106" s="9" t="s">
        <v>99</v>
      </c>
      <c r="AM1106" s="1" t="s">
        <v>100</v>
      </c>
      <c r="AN1106" s="1" t="b">
        <v>0</v>
      </c>
      <c r="AO1106" s="10" t="s">
        <v>2911</v>
      </c>
      <c r="AP1106" s="1">
        <v>0</v>
      </c>
      <c r="AQ1106" s="1">
        <v>0</v>
      </c>
      <c r="AR1106" s="1">
        <v>0</v>
      </c>
      <c r="AS1106" s="1">
        <v>0</v>
      </c>
      <c r="AT1106" s="1">
        <v>0</v>
      </c>
      <c r="AU1106" s="1">
        <v>0</v>
      </c>
      <c r="AV1106" s="1">
        <v>0</v>
      </c>
      <c r="AW1106" s="1">
        <v>0</v>
      </c>
      <c r="AX1106" s="1">
        <v>0</v>
      </c>
      <c r="AY1106" s="1">
        <v>0</v>
      </c>
      <c r="AZ1106" s="1">
        <v>0</v>
      </c>
      <c r="BA1106" s="1">
        <v>0</v>
      </c>
      <c r="BB1106" s="1">
        <v>0</v>
      </c>
      <c r="BC1106" s="1">
        <v>0</v>
      </c>
      <c r="BD1106" s="1">
        <v>0</v>
      </c>
      <c r="BE1106" s="1">
        <v>0</v>
      </c>
      <c r="BF1106" s="1">
        <v>0</v>
      </c>
      <c r="BG1106" s="1">
        <v>0</v>
      </c>
      <c r="BH1106" s="1" t="b">
        <v>0</v>
      </c>
      <c r="BI1106" s="1" t="b">
        <v>0</v>
      </c>
      <c r="BJ1106" s="1">
        <v>5</v>
      </c>
      <c r="BK1106" s="1" t="s">
        <v>78</v>
      </c>
      <c r="BL1106" s="1">
        <v>210</v>
      </c>
      <c r="BM1106" s="1">
        <v>210</v>
      </c>
      <c r="BN1106" s="1">
        <v>0</v>
      </c>
      <c r="BO1106" s="1" t="b">
        <v>0</v>
      </c>
    </row>
    <row r="1107" spans="1:67" ht="15.75" customHeight="1">
      <c r="A1107" s="1">
        <v>1105</v>
      </c>
      <c r="B1107" s="1">
        <v>1048</v>
      </c>
      <c r="C1107" s="1">
        <v>377564</v>
      </c>
      <c r="D1107" s="1" t="s">
        <v>2897</v>
      </c>
      <c r="E1107" s="1" t="s">
        <v>2898</v>
      </c>
      <c r="F1107" s="1" t="s">
        <v>2899</v>
      </c>
      <c r="G1107" s="1" t="s">
        <v>2864</v>
      </c>
      <c r="H1107" s="1" t="s">
        <v>2900</v>
      </c>
      <c r="I1107" s="1" t="s">
        <v>167</v>
      </c>
      <c r="J1107" s="1" t="s">
        <v>242</v>
      </c>
      <c r="K1107" s="8" t="s">
        <v>2901</v>
      </c>
      <c r="L1107" s="1">
        <v>-122.43854099999901</v>
      </c>
      <c r="M1107" s="1">
        <v>47.244593999999999</v>
      </c>
      <c r="N1107" s="1">
        <v>-122.313115</v>
      </c>
      <c r="O1107" s="1">
        <v>47.656213000000001</v>
      </c>
      <c r="P1107" s="1">
        <v>11046</v>
      </c>
      <c r="Q1107" s="1">
        <v>26310</v>
      </c>
      <c r="R1107" s="1">
        <v>50874</v>
      </c>
      <c r="S1107" s="1">
        <v>26310</v>
      </c>
      <c r="T1107" s="1">
        <v>50874</v>
      </c>
      <c r="U1107" s="1">
        <v>15660</v>
      </c>
      <c r="V1107" s="1">
        <v>40224</v>
      </c>
      <c r="W1107" s="1">
        <v>2</v>
      </c>
      <c r="X1107" s="1">
        <v>2</v>
      </c>
      <c r="Y1107" s="1">
        <v>8</v>
      </c>
      <c r="Z1107" s="1">
        <v>1</v>
      </c>
      <c r="AA1107" s="1">
        <v>1</v>
      </c>
      <c r="AB1107" s="1">
        <v>84</v>
      </c>
      <c r="AC1107" s="1">
        <v>4285</v>
      </c>
      <c r="AD1107" s="1" t="s">
        <v>73</v>
      </c>
      <c r="AE1107" s="1" t="b">
        <v>0</v>
      </c>
      <c r="AF1107" s="1" t="s">
        <v>2902</v>
      </c>
      <c r="AG1107" s="9" t="s">
        <v>2893</v>
      </c>
      <c r="AH1107" s="1" t="s">
        <v>90</v>
      </c>
      <c r="AI1107" s="1" t="s">
        <v>2912</v>
      </c>
      <c r="AJ1107" s="1" t="s">
        <v>114</v>
      </c>
      <c r="AK1107" s="1" t="s">
        <v>83</v>
      </c>
      <c r="AL1107" s="1" t="s">
        <v>36</v>
      </c>
      <c r="AM1107" s="1" t="s">
        <v>100</v>
      </c>
      <c r="AN1107" s="1" t="b">
        <v>0</v>
      </c>
      <c r="AO1107" s="10" t="s">
        <v>2913</v>
      </c>
      <c r="AP1107" s="1">
        <v>0</v>
      </c>
      <c r="AQ1107" s="1">
        <v>0</v>
      </c>
      <c r="AR1107" s="1">
        <v>0</v>
      </c>
      <c r="AS1107" s="1">
        <v>0</v>
      </c>
      <c r="AT1107" s="1">
        <v>0</v>
      </c>
      <c r="AU1107" s="1">
        <v>0</v>
      </c>
      <c r="AV1107" s="1">
        <v>0</v>
      </c>
      <c r="AW1107" s="1">
        <v>0</v>
      </c>
      <c r="AX1107" s="1">
        <v>0</v>
      </c>
      <c r="AY1107" s="1">
        <v>0</v>
      </c>
      <c r="AZ1107" s="1">
        <v>0</v>
      </c>
      <c r="BA1107" s="1">
        <v>0</v>
      </c>
      <c r="BB1107" s="1">
        <v>0</v>
      </c>
      <c r="BC1107" s="1">
        <v>0</v>
      </c>
      <c r="BD1107" s="1">
        <v>0</v>
      </c>
      <c r="BE1107" s="1">
        <v>0</v>
      </c>
      <c r="BF1107" s="1">
        <v>0</v>
      </c>
      <c r="BG1107" s="1">
        <v>0</v>
      </c>
      <c r="BH1107" s="1" t="b">
        <v>0</v>
      </c>
      <c r="BI1107" s="1" t="b">
        <v>0</v>
      </c>
      <c r="BJ1107" s="1">
        <v>5</v>
      </c>
      <c r="BK1107" s="1" t="s">
        <v>117</v>
      </c>
      <c r="BL1107" s="1">
        <v>210</v>
      </c>
      <c r="BM1107" s="1">
        <v>210</v>
      </c>
      <c r="BN1107" s="1">
        <v>0</v>
      </c>
      <c r="BO1107" s="1" t="b">
        <v>0</v>
      </c>
    </row>
    <row r="1108" spans="1:67" ht="15.75" customHeight="1">
      <c r="A1108" s="1">
        <v>1106</v>
      </c>
      <c r="B1108" s="1">
        <v>1079</v>
      </c>
      <c r="C1108" s="1">
        <v>236939</v>
      </c>
      <c r="D1108" s="1" t="s">
        <v>2914</v>
      </c>
      <c r="E1108" s="1" t="s">
        <v>2915</v>
      </c>
      <c r="F1108" s="1" t="s">
        <v>2916</v>
      </c>
      <c r="G1108" s="1" t="s">
        <v>2864</v>
      </c>
      <c r="H1108" s="1" t="s">
        <v>2917</v>
      </c>
      <c r="I1108" s="1" t="s">
        <v>167</v>
      </c>
      <c r="J1108" s="1" t="s">
        <v>242</v>
      </c>
      <c r="K1108" s="8" t="s">
        <v>2918</v>
      </c>
      <c r="L1108" s="1">
        <v>-117.15816799999899</v>
      </c>
      <c r="M1108" s="1">
        <v>46.730447999999903</v>
      </c>
      <c r="N1108" s="1">
        <v>-117.15816799999899</v>
      </c>
      <c r="O1108" s="1">
        <v>46.730447999999903</v>
      </c>
      <c r="P1108" s="1">
        <v>11391</v>
      </c>
      <c r="Q1108" s="1">
        <v>27249</v>
      </c>
      <c r="R1108" s="1">
        <v>41675</v>
      </c>
      <c r="S1108" s="1">
        <v>27249</v>
      </c>
      <c r="T1108" s="1">
        <v>41675</v>
      </c>
      <c r="U1108" s="1">
        <v>15893</v>
      </c>
      <c r="V1108" s="1">
        <v>30319</v>
      </c>
      <c r="W1108" s="1">
        <v>2</v>
      </c>
      <c r="X1108" s="1">
        <v>2</v>
      </c>
      <c r="Y1108" s="1">
        <v>8</v>
      </c>
      <c r="Z1108" s="1">
        <v>1</v>
      </c>
      <c r="AA1108" s="1">
        <v>1</v>
      </c>
      <c r="AB1108" s="1">
        <v>72</v>
      </c>
      <c r="AC1108" s="1">
        <v>24904</v>
      </c>
      <c r="AD1108" s="1" t="s">
        <v>73</v>
      </c>
      <c r="AE1108" s="1" t="b">
        <v>1</v>
      </c>
      <c r="AF1108" s="12" t="s">
        <v>2919</v>
      </c>
      <c r="AG1108" s="1" t="s">
        <v>2920</v>
      </c>
      <c r="AH1108" s="1" t="s">
        <v>90</v>
      </c>
      <c r="AI1108" s="1" t="s">
        <v>146</v>
      </c>
      <c r="AJ1108" s="1" t="s">
        <v>94</v>
      </c>
      <c r="AK1108" s="1" t="s">
        <v>83</v>
      </c>
      <c r="AL1108" s="1" t="s">
        <v>36</v>
      </c>
      <c r="AM1108" s="1" t="s">
        <v>96</v>
      </c>
      <c r="AN1108" s="1" t="b">
        <v>0</v>
      </c>
      <c r="AO1108" s="10" t="s">
        <v>2921</v>
      </c>
      <c r="AP1108" s="1">
        <v>0</v>
      </c>
      <c r="AQ1108" s="1">
        <v>0</v>
      </c>
      <c r="AR1108" s="1">
        <v>0</v>
      </c>
      <c r="AS1108" s="1">
        <v>0</v>
      </c>
      <c r="AT1108" s="1">
        <v>0</v>
      </c>
      <c r="AU1108" s="1">
        <v>0</v>
      </c>
      <c r="AV1108" s="1">
        <v>0</v>
      </c>
      <c r="AW1108" s="1">
        <v>0</v>
      </c>
      <c r="AX1108" s="1">
        <v>0</v>
      </c>
      <c r="AY1108" s="1">
        <v>0</v>
      </c>
      <c r="AZ1108" s="1">
        <v>0</v>
      </c>
      <c r="BA1108" s="1">
        <v>0</v>
      </c>
      <c r="BB1108" s="1">
        <v>0</v>
      </c>
      <c r="BC1108" s="1">
        <v>0</v>
      </c>
      <c r="BD1108" s="1">
        <v>0</v>
      </c>
      <c r="BE1108" s="1">
        <v>0</v>
      </c>
      <c r="BF1108" s="1">
        <v>0</v>
      </c>
      <c r="BG1108" s="1">
        <v>0</v>
      </c>
      <c r="BH1108" s="1" t="b">
        <v>1</v>
      </c>
      <c r="BI1108" s="1" t="b">
        <v>1</v>
      </c>
      <c r="BJ1108" s="1">
        <v>7</v>
      </c>
      <c r="BK1108" s="1" t="s">
        <v>94</v>
      </c>
      <c r="BL1108" s="1">
        <v>210</v>
      </c>
      <c r="BM1108" s="1">
        <v>210</v>
      </c>
      <c r="BN1108" s="1">
        <v>0</v>
      </c>
      <c r="BO1108" s="1" t="b">
        <v>0</v>
      </c>
    </row>
    <row r="1109" spans="1:67" ht="15.75" customHeight="1">
      <c r="A1109" s="1">
        <v>1107</v>
      </c>
      <c r="B1109" s="1">
        <v>1080</v>
      </c>
      <c r="C1109" s="1">
        <v>236939</v>
      </c>
      <c r="D1109" s="1" t="s">
        <v>2914</v>
      </c>
      <c r="E1109" s="1" t="s">
        <v>2915</v>
      </c>
      <c r="F1109" s="1" t="s">
        <v>2916</v>
      </c>
      <c r="G1109" s="1" t="s">
        <v>2864</v>
      </c>
      <c r="H1109" s="1" t="s">
        <v>2917</v>
      </c>
      <c r="I1109" s="1" t="s">
        <v>167</v>
      </c>
      <c r="J1109" s="1" t="s">
        <v>242</v>
      </c>
      <c r="K1109" s="8" t="s">
        <v>2918</v>
      </c>
      <c r="L1109" s="1">
        <v>-117.15816799999899</v>
      </c>
      <c r="M1109" s="1">
        <v>46.730447999999903</v>
      </c>
      <c r="N1109" s="1">
        <v>-117.15816799999899</v>
      </c>
      <c r="O1109" s="1">
        <v>46.730447999999903</v>
      </c>
      <c r="P1109" s="1">
        <v>11391</v>
      </c>
      <c r="Q1109" s="1">
        <v>27249</v>
      </c>
      <c r="R1109" s="1">
        <v>41675</v>
      </c>
      <c r="S1109" s="1">
        <v>27249</v>
      </c>
      <c r="T1109" s="1">
        <v>41675</v>
      </c>
      <c r="U1109" s="1">
        <v>15893</v>
      </c>
      <c r="V1109" s="1">
        <v>30319</v>
      </c>
      <c r="W1109" s="1">
        <v>2</v>
      </c>
      <c r="X1109" s="1">
        <v>2</v>
      </c>
      <c r="Y1109" s="1">
        <v>8</v>
      </c>
      <c r="Z1109" s="1">
        <v>1</v>
      </c>
      <c r="AA1109" s="1">
        <v>1</v>
      </c>
      <c r="AB1109" s="1">
        <v>72</v>
      </c>
      <c r="AC1109" s="1">
        <v>24904</v>
      </c>
      <c r="AD1109" s="1" t="s">
        <v>73</v>
      </c>
      <c r="AE1109" s="1" t="b">
        <v>1</v>
      </c>
      <c r="AF1109" s="12" t="s">
        <v>2919</v>
      </c>
      <c r="AG1109" s="1" t="s">
        <v>2920</v>
      </c>
      <c r="AH1109" s="1" t="s">
        <v>90</v>
      </c>
      <c r="AI1109" s="1" t="s">
        <v>160</v>
      </c>
      <c r="AJ1109" s="1" t="s">
        <v>109</v>
      </c>
      <c r="AK1109" s="1" t="s">
        <v>83</v>
      </c>
      <c r="AL1109" s="1" t="s">
        <v>36</v>
      </c>
      <c r="AM1109" s="1" t="s">
        <v>144</v>
      </c>
      <c r="AN1109" s="1" t="b">
        <v>0</v>
      </c>
      <c r="AO1109" s="10" t="s">
        <v>2922</v>
      </c>
      <c r="AP1109" s="1">
        <v>0</v>
      </c>
      <c r="AQ1109" s="1">
        <v>0</v>
      </c>
      <c r="AR1109" s="1">
        <v>0</v>
      </c>
      <c r="AS1109" s="1">
        <v>0</v>
      </c>
      <c r="AT1109" s="1">
        <v>0</v>
      </c>
      <c r="AU1109" s="1">
        <v>0</v>
      </c>
      <c r="AV1109" s="1">
        <v>0</v>
      </c>
      <c r="AW1109" s="1">
        <v>0</v>
      </c>
      <c r="AX1109" s="1">
        <v>0</v>
      </c>
      <c r="AY1109" s="1">
        <v>0</v>
      </c>
      <c r="AZ1109" s="1">
        <v>0</v>
      </c>
      <c r="BA1109" s="1">
        <v>0</v>
      </c>
      <c r="BB1109" s="1">
        <v>0</v>
      </c>
      <c r="BC1109" s="1">
        <v>0</v>
      </c>
      <c r="BD1109" s="1">
        <v>0</v>
      </c>
      <c r="BE1109" s="1">
        <v>0</v>
      </c>
      <c r="BF1109" s="1">
        <v>0</v>
      </c>
      <c r="BG1109" s="1">
        <v>0</v>
      </c>
      <c r="BH1109" s="1" t="b">
        <v>1</v>
      </c>
      <c r="BI1109" s="1" t="b">
        <v>1</v>
      </c>
      <c r="BJ1109" s="1">
        <v>7</v>
      </c>
      <c r="BK1109" s="1" t="s">
        <v>109</v>
      </c>
      <c r="BL1109" s="1">
        <v>210</v>
      </c>
      <c r="BM1109" s="1">
        <v>210</v>
      </c>
      <c r="BN1109" s="1">
        <v>0</v>
      </c>
      <c r="BO1109" s="1" t="b">
        <v>0</v>
      </c>
    </row>
    <row r="1110" spans="1:67" ht="15.75" customHeight="1">
      <c r="A1110" s="1">
        <v>1108</v>
      </c>
      <c r="B1110" s="1">
        <v>1081</v>
      </c>
      <c r="C1110" s="1">
        <v>236939</v>
      </c>
      <c r="D1110" s="1" t="s">
        <v>2914</v>
      </c>
      <c r="E1110" s="1" t="s">
        <v>2915</v>
      </c>
      <c r="F1110" s="1" t="s">
        <v>2916</v>
      </c>
      <c r="G1110" s="1" t="s">
        <v>2864</v>
      </c>
      <c r="H1110" s="1" t="s">
        <v>2917</v>
      </c>
      <c r="I1110" s="1" t="s">
        <v>167</v>
      </c>
      <c r="J1110" s="1" t="s">
        <v>242</v>
      </c>
      <c r="K1110" s="8" t="s">
        <v>2918</v>
      </c>
      <c r="L1110" s="1">
        <v>-117.15816799999899</v>
      </c>
      <c r="M1110" s="1">
        <v>46.730447999999903</v>
      </c>
      <c r="N1110" s="1">
        <v>-117.15816799999899</v>
      </c>
      <c r="O1110" s="1">
        <v>46.730447999999903</v>
      </c>
      <c r="P1110" s="1">
        <v>11391</v>
      </c>
      <c r="Q1110" s="1">
        <v>27249</v>
      </c>
      <c r="R1110" s="1">
        <v>41675</v>
      </c>
      <c r="S1110" s="1">
        <v>27249</v>
      </c>
      <c r="T1110" s="1">
        <v>41675</v>
      </c>
      <c r="U1110" s="1">
        <v>15893</v>
      </c>
      <c r="V1110" s="1">
        <v>30319</v>
      </c>
      <c r="W1110" s="1">
        <v>2</v>
      </c>
      <c r="X1110" s="1">
        <v>2</v>
      </c>
      <c r="Y1110" s="1">
        <v>8</v>
      </c>
      <c r="Z1110" s="1">
        <v>1</v>
      </c>
      <c r="AA1110" s="1">
        <v>1</v>
      </c>
      <c r="AB1110" s="1">
        <v>72</v>
      </c>
      <c r="AC1110" s="1">
        <v>24904</v>
      </c>
      <c r="AD1110" s="1" t="s">
        <v>73</v>
      </c>
      <c r="AE1110" s="1" t="b">
        <v>1</v>
      </c>
      <c r="AF1110" s="12" t="s">
        <v>2919</v>
      </c>
      <c r="AG1110" s="1" t="s">
        <v>2920</v>
      </c>
      <c r="AH1110" s="1" t="s">
        <v>90</v>
      </c>
      <c r="AI1110" s="1" t="s">
        <v>150</v>
      </c>
      <c r="AJ1110" s="1" t="s">
        <v>89</v>
      </c>
      <c r="AK1110" s="1" t="s">
        <v>83</v>
      </c>
      <c r="AL1110" s="1" t="s">
        <v>110</v>
      </c>
      <c r="AM1110" s="1" t="s">
        <v>100</v>
      </c>
      <c r="AN1110" s="1" t="b">
        <v>0</v>
      </c>
      <c r="AO1110" s="10" t="s">
        <v>2923</v>
      </c>
      <c r="AP1110" s="1">
        <v>0</v>
      </c>
      <c r="AQ1110" s="1">
        <v>0</v>
      </c>
      <c r="AR1110" s="1">
        <v>0</v>
      </c>
      <c r="AS1110" s="1">
        <v>0</v>
      </c>
      <c r="AT1110" s="1">
        <v>0</v>
      </c>
      <c r="AU1110" s="1">
        <v>0</v>
      </c>
      <c r="AV1110" s="1">
        <v>0</v>
      </c>
      <c r="AW1110" s="1">
        <v>0</v>
      </c>
      <c r="AX1110" s="1">
        <v>0</v>
      </c>
      <c r="AY1110" s="1">
        <v>0</v>
      </c>
      <c r="AZ1110" s="1">
        <v>0</v>
      </c>
      <c r="BA1110" s="1">
        <v>0</v>
      </c>
      <c r="BB1110" s="1">
        <v>0</v>
      </c>
      <c r="BC1110" s="1">
        <v>0</v>
      </c>
      <c r="BD1110" s="1">
        <v>0</v>
      </c>
      <c r="BE1110" s="1">
        <v>0</v>
      </c>
      <c r="BF1110" s="1">
        <v>0</v>
      </c>
      <c r="BG1110" s="1">
        <v>0</v>
      </c>
      <c r="BH1110" s="1" t="b">
        <v>0</v>
      </c>
      <c r="BI1110" s="1" t="b">
        <v>1</v>
      </c>
      <c r="BJ1110" s="1">
        <v>7</v>
      </c>
      <c r="BK1110" s="1" t="s">
        <v>89</v>
      </c>
      <c r="BL1110" s="1">
        <v>210</v>
      </c>
      <c r="BM1110" s="1">
        <v>210</v>
      </c>
      <c r="BN1110" s="1">
        <v>0</v>
      </c>
      <c r="BO1110" s="1" t="b">
        <v>0</v>
      </c>
    </row>
    <row r="1111" spans="1:67" ht="15.75" customHeight="1">
      <c r="A1111" s="1">
        <v>1109</v>
      </c>
      <c r="B1111" s="1">
        <v>1082</v>
      </c>
      <c r="C1111" s="1">
        <v>236939</v>
      </c>
      <c r="D1111" s="1" t="s">
        <v>2914</v>
      </c>
      <c r="E1111" s="1" t="s">
        <v>2915</v>
      </c>
      <c r="F1111" s="1" t="s">
        <v>2916</v>
      </c>
      <c r="G1111" s="1" t="s">
        <v>2864</v>
      </c>
      <c r="H1111" s="1" t="s">
        <v>2917</v>
      </c>
      <c r="I1111" s="1" t="s">
        <v>167</v>
      </c>
      <c r="J1111" s="1" t="s">
        <v>242</v>
      </c>
      <c r="K1111" s="8" t="s">
        <v>2918</v>
      </c>
      <c r="L1111" s="1">
        <v>-117.15816799999899</v>
      </c>
      <c r="M1111" s="1">
        <v>46.730447999999903</v>
      </c>
      <c r="N1111" s="1">
        <v>-117.15816799999899</v>
      </c>
      <c r="O1111" s="1">
        <v>46.730447999999903</v>
      </c>
      <c r="P1111" s="1">
        <v>11391</v>
      </c>
      <c r="Q1111" s="1">
        <v>27249</v>
      </c>
      <c r="R1111" s="1">
        <v>41675</v>
      </c>
      <c r="S1111" s="1">
        <v>27249</v>
      </c>
      <c r="T1111" s="1">
        <v>41675</v>
      </c>
      <c r="U1111" s="1">
        <v>15893</v>
      </c>
      <c r="V1111" s="1">
        <v>30319</v>
      </c>
      <c r="W1111" s="1">
        <v>2</v>
      </c>
      <c r="X1111" s="1">
        <v>2</v>
      </c>
      <c r="Y1111" s="1">
        <v>8</v>
      </c>
      <c r="Z1111" s="1">
        <v>1</v>
      </c>
      <c r="AA1111" s="1">
        <v>1</v>
      </c>
      <c r="AB1111" s="1">
        <v>72</v>
      </c>
      <c r="AC1111" s="1">
        <v>24904</v>
      </c>
      <c r="AD1111" s="1" t="s">
        <v>73</v>
      </c>
      <c r="AE1111" s="1" t="b">
        <v>1</v>
      </c>
      <c r="AF1111" s="12" t="s">
        <v>2919</v>
      </c>
      <c r="AG1111" s="12" t="s">
        <v>1241</v>
      </c>
      <c r="AH1111" s="1" t="s">
        <v>90</v>
      </c>
      <c r="AI1111" s="1" t="s">
        <v>2924</v>
      </c>
      <c r="AJ1111" s="1" t="s">
        <v>135</v>
      </c>
      <c r="AK1111" s="1" t="s">
        <v>83</v>
      </c>
      <c r="AL1111" s="1" t="s">
        <v>36</v>
      </c>
      <c r="AM1111" s="1" t="s">
        <v>100</v>
      </c>
      <c r="AN1111" s="1" t="b">
        <v>0</v>
      </c>
      <c r="AO1111" s="10" t="s">
        <v>2925</v>
      </c>
      <c r="AP1111" s="1">
        <v>0</v>
      </c>
      <c r="AQ1111" s="1">
        <v>0</v>
      </c>
      <c r="AR1111" s="1">
        <v>0</v>
      </c>
      <c r="AS1111" s="1">
        <v>0</v>
      </c>
      <c r="AT1111" s="1">
        <v>0</v>
      </c>
      <c r="AU1111" s="1">
        <v>0</v>
      </c>
      <c r="AV1111" s="1">
        <v>0</v>
      </c>
      <c r="AW1111" s="1">
        <v>0</v>
      </c>
      <c r="AX1111" s="1">
        <v>0</v>
      </c>
      <c r="AY1111" s="1">
        <v>0</v>
      </c>
      <c r="AZ1111" s="1">
        <v>0</v>
      </c>
      <c r="BA1111" s="1">
        <v>0</v>
      </c>
      <c r="BB1111" s="1">
        <v>0</v>
      </c>
      <c r="BC1111" s="1">
        <v>0</v>
      </c>
      <c r="BD1111" s="1">
        <v>0</v>
      </c>
      <c r="BE1111" s="1">
        <v>0</v>
      </c>
      <c r="BF1111" s="1">
        <v>0</v>
      </c>
      <c r="BG1111" s="1">
        <v>0</v>
      </c>
      <c r="BH1111" s="1" t="b">
        <v>0</v>
      </c>
      <c r="BI1111" s="1" t="b">
        <v>1</v>
      </c>
      <c r="BJ1111" s="1">
        <v>7</v>
      </c>
      <c r="BK1111" s="1" t="s">
        <v>117</v>
      </c>
      <c r="BL1111" s="1">
        <v>210</v>
      </c>
      <c r="BM1111" s="1">
        <v>210</v>
      </c>
      <c r="BN1111" s="1">
        <v>0</v>
      </c>
      <c r="BO1111" s="1" t="b">
        <v>0</v>
      </c>
    </row>
    <row r="1112" spans="1:67" ht="15.75" customHeight="1">
      <c r="A1112" s="1">
        <v>1110</v>
      </c>
      <c r="B1112" s="1">
        <v>1083</v>
      </c>
      <c r="C1112" s="1">
        <v>236939</v>
      </c>
      <c r="D1112" s="1" t="s">
        <v>2914</v>
      </c>
      <c r="E1112" s="1" t="s">
        <v>2915</v>
      </c>
      <c r="F1112" s="1" t="s">
        <v>2916</v>
      </c>
      <c r="G1112" s="1" t="s">
        <v>2864</v>
      </c>
      <c r="H1112" s="1" t="s">
        <v>2917</v>
      </c>
      <c r="I1112" s="1" t="s">
        <v>167</v>
      </c>
      <c r="J1112" s="1" t="s">
        <v>242</v>
      </c>
      <c r="K1112" s="8" t="s">
        <v>2918</v>
      </c>
      <c r="L1112" s="1">
        <v>-117.15816799999899</v>
      </c>
      <c r="M1112" s="1">
        <v>46.730447999999903</v>
      </c>
      <c r="N1112" s="1">
        <v>-117.15816799999899</v>
      </c>
      <c r="O1112" s="1">
        <v>46.730447999999903</v>
      </c>
      <c r="P1112" s="1">
        <v>11391</v>
      </c>
      <c r="Q1112" s="1">
        <v>27249</v>
      </c>
      <c r="R1112" s="1">
        <v>41675</v>
      </c>
      <c r="S1112" s="1">
        <v>27249</v>
      </c>
      <c r="T1112" s="1">
        <v>41675</v>
      </c>
      <c r="U1112" s="1">
        <v>15893</v>
      </c>
      <c r="V1112" s="1">
        <v>30319</v>
      </c>
      <c r="W1112" s="1">
        <v>2</v>
      </c>
      <c r="X1112" s="1">
        <v>2</v>
      </c>
      <c r="Y1112" s="1">
        <v>8</v>
      </c>
      <c r="Z1112" s="1">
        <v>1</v>
      </c>
      <c r="AA1112" s="1">
        <v>1</v>
      </c>
      <c r="AB1112" s="1">
        <v>72</v>
      </c>
      <c r="AC1112" s="1">
        <v>24904</v>
      </c>
      <c r="AD1112" s="1" t="s">
        <v>73</v>
      </c>
      <c r="AE1112" s="1" t="b">
        <v>1</v>
      </c>
      <c r="AF1112" s="12" t="s">
        <v>2919</v>
      </c>
      <c r="AG1112" s="1" t="s">
        <v>2920</v>
      </c>
      <c r="AH1112" s="1" t="s">
        <v>90</v>
      </c>
      <c r="AI1112" s="1" t="s">
        <v>299</v>
      </c>
      <c r="AJ1112" s="1" t="s">
        <v>135</v>
      </c>
      <c r="AK1112" s="1" t="s">
        <v>83</v>
      </c>
      <c r="AL1112" s="1" t="s">
        <v>36</v>
      </c>
      <c r="AM1112" s="1" t="s">
        <v>300</v>
      </c>
      <c r="AN1112" s="1" t="b">
        <v>0</v>
      </c>
      <c r="AO1112" s="10" t="s">
        <v>2926</v>
      </c>
      <c r="AP1112" s="1">
        <v>0</v>
      </c>
      <c r="AQ1112" s="1">
        <v>0</v>
      </c>
      <c r="AR1112" s="1">
        <v>0</v>
      </c>
      <c r="AS1112" s="1">
        <v>0</v>
      </c>
      <c r="AT1112" s="1">
        <v>0</v>
      </c>
      <c r="AU1112" s="1">
        <v>0</v>
      </c>
      <c r="AV1112" s="1">
        <v>0</v>
      </c>
      <c r="AW1112" s="1">
        <v>0</v>
      </c>
      <c r="AX1112" s="1">
        <v>0</v>
      </c>
      <c r="AY1112" s="1">
        <v>0</v>
      </c>
      <c r="AZ1112" s="1">
        <v>0</v>
      </c>
      <c r="BA1112" s="1">
        <v>0</v>
      </c>
      <c r="BB1112" s="1">
        <v>0</v>
      </c>
      <c r="BC1112" s="1">
        <v>0</v>
      </c>
      <c r="BD1112" s="1">
        <v>0</v>
      </c>
      <c r="BE1112" s="1">
        <v>0</v>
      </c>
      <c r="BF1112" s="1">
        <v>0</v>
      </c>
      <c r="BG1112" s="1">
        <v>0</v>
      </c>
      <c r="BH1112" s="1" t="b">
        <v>1</v>
      </c>
      <c r="BI1112" s="1" t="b">
        <v>1</v>
      </c>
      <c r="BJ1112" s="1">
        <v>7</v>
      </c>
      <c r="BK1112" s="1" t="s">
        <v>117</v>
      </c>
      <c r="BL1112" s="1">
        <v>210</v>
      </c>
      <c r="BM1112" s="1">
        <v>210</v>
      </c>
      <c r="BN1112" s="1">
        <v>0</v>
      </c>
      <c r="BO1112" s="1" t="b">
        <v>0</v>
      </c>
    </row>
    <row r="1113" spans="1:67" ht="15.75" customHeight="1">
      <c r="A1113" s="1">
        <v>1111</v>
      </c>
      <c r="B1113" s="1">
        <v>1084</v>
      </c>
      <c r="C1113" s="1">
        <v>236939</v>
      </c>
      <c r="D1113" s="1" t="s">
        <v>2914</v>
      </c>
      <c r="E1113" s="1" t="s">
        <v>2915</v>
      </c>
      <c r="F1113" s="1" t="s">
        <v>2916</v>
      </c>
      <c r="G1113" s="1" t="s">
        <v>2864</v>
      </c>
      <c r="H1113" s="1" t="s">
        <v>2917</v>
      </c>
      <c r="I1113" s="1" t="s">
        <v>167</v>
      </c>
      <c r="J1113" s="1" t="s">
        <v>242</v>
      </c>
      <c r="K1113" s="8" t="s">
        <v>2918</v>
      </c>
      <c r="L1113" s="1">
        <v>-117.15816799999899</v>
      </c>
      <c r="M1113" s="1">
        <v>46.730447999999903</v>
      </c>
      <c r="N1113" s="1">
        <v>-117.15816799999899</v>
      </c>
      <c r="O1113" s="1">
        <v>46.730447999999903</v>
      </c>
      <c r="P1113" s="1">
        <v>11391</v>
      </c>
      <c r="Q1113" s="1">
        <v>27249</v>
      </c>
      <c r="R1113" s="1">
        <v>41675</v>
      </c>
      <c r="S1113" s="1">
        <v>27249</v>
      </c>
      <c r="T1113" s="1">
        <v>41675</v>
      </c>
      <c r="U1113" s="1">
        <v>15893</v>
      </c>
      <c r="V1113" s="1">
        <v>30319</v>
      </c>
      <c r="W1113" s="1">
        <v>2</v>
      </c>
      <c r="X1113" s="1">
        <v>2</v>
      </c>
      <c r="Y1113" s="1">
        <v>8</v>
      </c>
      <c r="Z1113" s="1">
        <v>1</v>
      </c>
      <c r="AA1113" s="1">
        <v>1</v>
      </c>
      <c r="AB1113" s="1">
        <v>72</v>
      </c>
      <c r="AC1113" s="1">
        <v>24904</v>
      </c>
      <c r="AD1113" s="1" t="s">
        <v>73</v>
      </c>
      <c r="AE1113" s="1" t="b">
        <v>1</v>
      </c>
      <c r="AF1113" s="12" t="s">
        <v>2919</v>
      </c>
      <c r="AG1113" s="1" t="s">
        <v>2920</v>
      </c>
      <c r="AH1113" s="1" t="s">
        <v>90</v>
      </c>
      <c r="AI1113" s="1" t="s">
        <v>172</v>
      </c>
      <c r="AJ1113" s="1" t="s">
        <v>89</v>
      </c>
      <c r="AK1113" s="1" t="s">
        <v>79</v>
      </c>
      <c r="AL1113" s="1" t="s">
        <v>36</v>
      </c>
      <c r="AM1113" s="1" t="s">
        <v>92</v>
      </c>
      <c r="AN1113" s="1" t="b">
        <v>0</v>
      </c>
      <c r="AO1113" s="10" t="s">
        <v>2927</v>
      </c>
      <c r="AP1113" s="1">
        <v>0</v>
      </c>
      <c r="AQ1113" s="1">
        <v>0</v>
      </c>
      <c r="AR1113" s="1">
        <v>0</v>
      </c>
      <c r="AS1113" s="1">
        <v>0</v>
      </c>
      <c r="AT1113" s="1">
        <v>0</v>
      </c>
      <c r="AU1113" s="1">
        <v>0</v>
      </c>
      <c r="AV1113" s="1">
        <v>0</v>
      </c>
      <c r="AW1113" s="1">
        <v>0</v>
      </c>
      <c r="AX1113" s="1">
        <v>0</v>
      </c>
      <c r="AY1113" s="1">
        <v>0</v>
      </c>
      <c r="AZ1113" s="1">
        <v>0</v>
      </c>
      <c r="BA1113" s="1">
        <v>0</v>
      </c>
      <c r="BB1113" s="1">
        <v>0</v>
      </c>
      <c r="BC1113" s="1">
        <v>0</v>
      </c>
      <c r="BD1113" s="1">
        <v>0</v>
      </c>
      <c r="BE1113" s="1">
        <v>0</v>
      </c>
      <c r="BF1113" s="1">
        <v>0</v>
      </c>
      <c r="BG1113" s="1">
        <v>0</v>
      </c>
      <c r="BH1113" s="1" t="b">
        <v>1</v>
      </c>
      <c r="BI1113" s="1" t="b">
        <v>1</v>
      </c>
      <c r="BJ1113" s="1">
        <v>7</v>
      </c>
      <c r="BK1113" s="1" t="s">
        <v>89</v>
      </c>
      <c r="BL1113" s="1">
        <v>210</v>
      </c>
      <c r="BM1113" s="1">
        <v>210</v>
      </c>
      <c r="BN1113" s="1">
        <v>0</v>
      </c>
      <c r="BO1113" s="1" t="b">
        <v>0</v>
      </c>
    </row>
    <row r="1114" spans="1:67" ht="15.75" customHeight="1">
      <c r="A1114" s="1">
        <v>1112</v>
      </c>
      <c r="B1114" s="1">
        <v>1085</v>
      </c>
      <c r="C1114" s="1">
        <v>236939</v>
      </c>
      <c r="D1114" s="1" t="s">
        <v>2914</v>
      </c>
      <c r="E1114" s="1" t="s">
        <v>2915</v>
      </c>
      <c r="F1114" s="1" t="s">
        <v>2916</v>
      </c>
      <c r="G1114" s="1" t="s">
        <v>2864</v>
      </c>
      <c r="H1114" s="1" t="s">
        <v>2917</v>
      </c>
      <c r="I1114" s="1" t="s">
        <v>167</v>
      </c>
      <c r="J1114" s="1" t="s">
        <v>242</v>
      </c>
      <c r="K1114" s="8" t="s">
        <v>2918</v>
      </c>
      <c r="L1114" s="1">
        <v>-117.15816799999899</v>
      </c>
      <c r="M1114" s="1">
        <v>46.730447999999903</v>
      </c>
      <c r="N1114" s="1">
        <v>-117.15816799999899</v>
      </c>
      <c r="O1114" s="1">
        <v>46.730447999999903</v>
      </c>
      <c r="P1114" s="1">
        <v>11391</v>
      </c>
      <c r="Q1114" s="1">
        <v>27249</v>
      </c>
      <c r="R1114" s="1">
        <v>41675</v>
      </c>
      <c r="S1114" s="1">
        <v>27249</v>
      </c>
      <c r="T1114" s="1">
        <v>41675</v>
      </c>
      <c r="U1114" s="1">
        <v>15893</v>
      </c>
      <c r="V1114" s="1">
        <v>30319</v>
      </c>
      <c r="W1114" s="1">
        <v>2</v>
      </c>
      <c r="X1114" s="1">
        <v>2</v>
      </c>
      <c r="Y1114" s="1">
        <v>8</v>
      </c>
      <c r="Z1114" s="1">
        <v>1</v>
      </c>
      <c r="AA1114" s="1">
        <v>1</v>
      </c>
      <c r="AB1114" s="1">
        <v>72</v>
      </c>
      <c r="AC1114" s="1">
        <v>24904</v>
      </c>
      <c r="AD1114" s="1" t="s">
        <v>73</v>
      </c>
      <c r="AE1114" s="1" t="b">
        <v>1</v>
      </c>
      <c r="AF1114" s="1" t="s">
        <v>2920</v>
      </c>
      <c r="AG1114" s="1" t="s">
        <v>2920</v>
      </c>
      <c r="AH1114" s="1" t="s">
        <v>90</v>
      </c>
      <c r="AI1114" s="1" t="s">
        <v>849</v>
      </c>
      <c r="AJ1114" s="1" t="s">
        <v>109</v>
      </c>
      <c r="AK1114" s="1" t="s">
        <v>79</v>
      </c>
      <c r="AL1114" s="1" t="s">
        <v>36</v>
      </c>
      <c r="AM1114" s="1" t="s">
        <v>100</v>
      </c>
      <c r="AN1114" s="1" t="b">
        <v>0</v>
      </c>
      <c r="AO1114" s="10" t="s">
        <v>2928</v>
      </c>
      <c r="AP1114" s="1">
        <v>0</v>
      </c>
      <c r="AQ1114" s="1">
        <v>0</v>
      </c>
      <c r="AR1114" s="1">
        <v>0</v>
      </c>
      <c r="AS1114" s="1">
        <v>0</v>
      </c>
      <c r="AT1114" s="1">
        <v>0</v>
      </c>
      <c r="AU1114" s="1">
        <v>0</v>
      </c>
      <c r="AV1114" s="1">
        <v>0</v>
      </c>
      <c r="AW1114" s="1">
        <v>0</v>
      </c>
      <c r="AX1114" s="1">
        <v>0</v>
      </c>
      <c r="AY1114" s="1">
        <v>0</v>
      </c>
      <c r="AZ1114" s="1">
        <v>0</v>
      </c>
      <c r="BA1114" s="1">
        <v>0</v>
      </c>
      <c r="BB1114" s="1">
        <v>0</v>
      </c>
      <c r="BC1114" s="1">
        <v>0</v>
      </c>
      <c r="BD1114" s="1">
        <v>0</v>
      </c>
      <c r="BE1114" s="1">
        <v>0</v>
      </c>
      <c r="BF1114" s="1">
        <v>0</v>
      </c>
      <c r="BG1114" s="1">
        <v>0</v>
      </c>
      <c r="BH1114" s="1" t="b">
        <v>0</v>
      </c>
      <c r="BI1114" s="1" t="b">
        <v>1</v>
      </c>
      <c r="BJ1114" s="1">
        <v>7</v>
      </c>
      <c r="BK1114" s="1" t="s">
        <v>109</v>
      </c>
      <c r="BL1114" s="1">
        <v>210</v>
      </c>
      <c r="BM1114" s="1">
        <v>210</v>
      </c>
      <c r="BN1114" s="1">
        <v>0</v>
      </c>
      <c r="BO1114" s="1" t="b">
        <v>0</v>
      </c>
    </row>
    <row r="1115" spans="1:67" ht="15.75" customHeight="1">
      <c r="A1115" s="1">
        <v>1113</v>
      </c>
      <c r="B1115" s="1">
        <v>1117</v>
      </c>
      <c r="C1115" s="1">
        <v>237011</v>
      </c>
      <c r="D1115" s="1" t="s">
        <v>2929</v>
      </c>
      <c r="E1115" s="1" t="s">
        <v>2930</v>
      </c>
      <c r="F1115" s="1" t="s">
        <v>2931</v>
      </c>
      <c r="G1115" s="1" t="s">
        <v>2864</v>
      </c>
      <c r="H1115" s="1" t="s">
        <v>2932</v>
      </c>
      <c r="I1115" s="1" t="s">
        <v>167</v>
      </c>
      <c r="J1115" s="1" t="s">
        <v>242</v>
      </c>
      <c r="K1115" s="8" t="s">
        <v>2933</v>
      </c>
      <c r="L1115" s="1">
        <v>-122.48487299999999</v>
      </c>
      <c r="M1115" s="1">
        <v>48.737235999999903</v>
      </c>
      <c r="N1115" s="1">
        <v>-122.48487299999999</v>
      </c>
      <c r="O1115" s="1">
        <v>48.737235999999903</v>
      </c>
      <c r="P1115" s="1">
        <v>8183</v>
      </c>
      <c r="Q1115" s="1">
        <v>23555</v>
      </c>
      <c r="R1115" s="1">
        <v>38067</v>
      </c>
      <c r="S1115" s="1">
        <v>23555</v>
      </c>
      <c r="T1115" s="1">
        <v>38067</v>
      </c>
      <c r="U1115" s="1">
        <v>12314</v>
      </c>
      <c r="V1115" s="1">
        <v>26826</v>
      </c>
      <c r="W1115" s="1">
        <v>2</v>
      </c>
      <c r="X1115" s="1">
        <v>2</v>
      </c>
      <c r="Y1115" s="1">
        <v>8</v>
      </c>
      <c r="Z1115" s="1">
        <v>1</v>
      </c>
      <c r="AA1115" s="1">
        <v>1</v>
      </c>
      <c r="AB1115" s="1">
        <v>83</v>
      </c>
      <c r="AC1115" s="1">
        <v>14592</v>
      </c>
      <c r="AD1115" s="1" t="s">
        <v>73</v>
      </c>
      <c r="AE1115" s="1" t="b">
        <v>0</v>
      </c>
      <c r="AF1115" s="1" t="s">
        <v>2934</v>
      </c>
      <c r="AG1115" s="34" t="s">
        <v>2935</v>
      </c>
      <c r="AH1115" s="1" t="s">
        <v>76</v>
      </c>
      <c r="AI1115" s="1" t="s">
        <v>2936</v>
      </c>
      <c r="AJ1115" s="1" t="s">
        <v>78</v>
      </c>
      <c r="AK1115" s="1" t="s">
        <v>83</v>
      </c>
      <c r="AL1115" s="1" t="s">
        <v>36</v>
      </c>
      <c r="AM1115" s="1" t="s">
        <v>80</v>
      </c>
      <c r="AN1115" s="1" t="b">
        <v>0</v>
      </c>
      <c r="AO1115" s="10" t="s">
        <v>2937</v>
      </c>
      <c r="AP1115" s="1">
        <v>0</v>
      </c>
      <c r="AQ1115" s="1">
        <v>0</v>
      </c>
      <c r="AR1115" s="1">
        <v>0</v>
      </c>
      <c r="AS1115" s="1">
        <v>0</v>
      </c>
      <c r="AT1115" s="1">
        <v>0</v>
      </c>
      <c r="AU1115" s="1">
        <v>0</v>
      </c>
      <c r="AV1115" s="1">
        <v>0</v>
      </c>
      <c r="AW1115" s="1">
        <v>0</v>
      </c>
      <c r="AX1115" s="1">
        <v>0</v>
      </c>
      <c r="AY1115" s="1">
        <v>0</v>
      </c>
      <c r="AZ1115" s="1">
        <v>0</v>
      </c>
      <c r="BA1115" s="1">
        <v>0</v>
      </c>
      <c r="BB1115" s="1">
        <v>0</v>
      </c>
      <c r="BC1115" s="1">
        <v>0</v>
      </c>
      <c r="BD1115" s="1">
        <v>0</v>
      </c>
      <c r="BE1115" s="1">
        <v>0</v>
      </c>
      <c r="BF1115" s="1">
        <v>0</v>
      </c>
      <c r="BG1115" s="1">
        <v>0</v>
      </c>
      <c r="BH1115" s="1" t="b">
        <v>1</v>
      </c>
      <c r="BI1115" s="1" t="b">
        <v>0</v>
      </c>
      <c r="BJ1115" s="1">
        <v>1</v>
      </c>
      <c r="BK1115" s="1" t="s">
        <v>78</v>
      </c>
      <c r="BL1115" s="1">
        <v>210</v>
      </c>
      <c r="BM1115" s="1">
        <v>210</v>
      </c>
      <c r="BN1115" s="1">
        <v>0</v>
      </c>
      <c r="BO1115" s="1" t="b">
        <v>0</v>
      </c>
    </row>
    <row r="1116" spans="1:67" ht="15.75" customHeight="1">
      <c r="A1116" s="1">
        <v>1114</v>
      </c>
      <c r="B1116" s="1">
        <v>1049</v>
      </c>
      <c r="C1116" s="1">
        <v>240055</v>
      </c>
      <c r="D1116" s="1" t="s">
        <v>2938</v>
      </c>
      <c r="E1116" s="1" t="s">
        <v>2939</v>
      </c>
      <c r="F1116" s="1" t="s">
        <v>2940</v>
      </c>
      <c r="G1116" s="1" t="s">
        <v>2941</v>
      </c>
      <c r="H1116" s="1" t="s">
        <v>2942</v>
      </c>
      <c r="I1116" s="1" t="s">
        <v>834</v>
      </c>
      <c r="J1116" s="1" t="s">
        <v>885</v>
      </c>
      <c r="K1116" s="8" t="s">
        <v>2943</v>
      </c>
      <c r="L1116" s="1">
        <v>-89.398589999999999</v>
      </c>
      <c r="M1116" s="1">
        <v>43.068213999999998</v>
      </c>
      <c r="N1116" s="1">
        <v>-89.398589999999999</v>
      </c>
      <c r="O1116" s="1">
        <v>43.068213999999998</v>
      </c>
      <c r="P1116" s="1">
        <v>5172</v>
      </c>
      <c r="Q1116" s="9">
        <v>27158</v>
      </c>
      <c r="R1116" s="9">
        <v>55046</v>
      </c>
      <c r="S1116" s="1">
        <v>18942</v>
      </c>
      <c r="T1116" s="1">
        <v>26513</v>
      </c>
      <c r="U1116" s="1">
        <v>10292</v>
      </c>
      <c r="V1116" s="1">
        <v>17863</v>
      </c>
      <c r="W1116" s="1">
        <v>2</v>
      </c>
      <c r="X1116" s="1">
        <v>2</v>
      </c>
      <c r="Y1116" s="1">
        <v>3</v>
      </c>
      <c r="Z1116" s="1">
        <v>1</v>
      </c>
      <c r="AA1116" s="1">
        <v>1</v>
      </c>
      <c r="AB1116" s="1">
        <v>75</v>
      </c>
      <c r="AC1116" s="1">
        <v>11940</v>
      </c>
      <c r="AD1116" s="1" t="s">
        <v>73</v>
      </c>
      <c r="AE1116" s="1" t="b">
        <v>1</v>
      </c>
      <c r="AF1116" s="1" t="s">
        <v>2944</v>
      </c>
      <c r="AG1116" s="1" t="s">
        <v>2945</v>
      </c>
      <c r="AH1116" s="1" t="s">
        <v>104</v>
      </c>
      <c r="AI1116" s="1" t="s">
        <v>146</v>
      </c>
      <c r="AJ1116" s="1" t="s">
        <v>94</v>
      </c>
      <c r="AK1116" s="1" t="s">
        <v>83</v>
      </c>
      <c r="AL1116" s="1" t="s">
        <v>36</v>
      </c>
      <c r="AM1116" s="1" t="s">
        <v>96</v>
      </c>
      <c r="AN1116" s="1" t="b">
        <v>0</v>
      </c>
      <c r="AO1116" s="10" t="s">
        <v>2946</v>
      </c>
      <c r="AP1116" s="1">
        <v>0</v>
      </c>
      <c r="AQ1116" s="1">
        <v>0</v>
      </c>
      <c r="AR1116" s="1">
        <v>0</v>
      </c>
      <c r="AS1116" s="1">
        <v>0</v>
      </c>
      <c r="AT1116" s="1">
        <v>0</v>
      </c>
      <c r="AU1116" s="1">
        <v>0</v>
      </c>
      <c r="AV1116" s="1">
        <v>0</v>
      </c>
      <c r="AW1116" s="1">
        <v>0</v>
      </c>
      <c r="AX1116" s="1">
        <v>0</v>
      </c>
      <c r="AY1116" s="1">
        <v>0</v>
      </c>
      <c r="AZ1116" s="1">
        <v>0</v>
      </c>
      <c r="BA1116" s="1">
        <v>0</v>
      </c>
      <c r="BB1116" s="1">
        <v>0</v>
      </c>
      <c r="BC1116" s="1">
        <v>0</v>
      </c>
      <c r="BD1116" s="1">
        <v>0</v>
      </c>
      <c r="BE1116" s="1">
        <v>0</v>
      </c>
      <c r="BF1116" s="1">
        <v>0</v>
      </c>
      <c r="BG1116" s="1">
        <v>0</v>
      </c>
      <c r="BH1116" s="1" t="b">
        <v>1</v>
      </c>
      <c r="BI1116" s="1" t="b">
        <v>1</v>
      </c>
      <c r="BJ1116" s="1">
        <v>4</v>
      </c>
      <c r="BK1116" s="1" t="s">
        <v>94</v>
      </c>
      <c r="BL1116" s="1">
        <v>253</v>
      </c>
      <c r="BM1116" s="1">
        <v>253</v>
      </c>
      <c r="BN1116" s="1">
        <v>0</v>
      </c>
      <c r="BO1116" s="1" t="b">
        <v>0</v>
      </c>
    </row>
    <row r="1117" spans="1:67" ht="15.75" customHeight="1">
      <c r="A1117" s="1">
        <v>1115</v>
      </c>
      <c r="B1117" s="1">
        <v>1050</v>
      </c>
      <c r="C1117" s="1">
        <v>240055</v>
      </c>
      <c r="D1117" s="1" t="s">
        <v>2938</v>
      </c>
      <c r="E1117" s="1" t="s">
        <v>2939</v>
      </c>
      <c r="F1117" s="1" t="s">
        <v>2940</v>
      </c>
      <c r="G1117" s="1" t="s">
        <v>2941</v>
      </c>
      <c r="H1117" s="1" t="s">
        <v>2942</v>
      </c>
      <c r="I1117" s="1" t="s">
        <v>834</v>
      </c>
      <c r="J1117" s="1" t="s">
        <v>885</v>
      </c>
      <c r="K1117" s="8" t="s">
        <v>2943</v>
      </c>
      <c r="L1117" s="1">
        <v>-89.398589999999999</v>
      </c>
      <c r="M1117" s="1">
        <v>43.068213999999998</v>
      </c>
      <c r="N1117" s="1">
        <v>-89.398589999999999</v>
      </c>
      <c r="O1117" s="1">
        <v>43.068213999999998</v>
      </c>
      <c r="P1117" s="1">
        <v>5172</v>
      </c>
      <c r="Q1117" s="9">
        <v>34364</v>
      </c>
      <c r="R1117" s="9">
        <v>47692</v>
      </c>
      <c r="S1117" s="1">
        <v>18942</v>
      </c>
      <c r="T1117" s="1">
        <v>26513</v>
      </c>
      <c r="U1117" s="1">
        <v>10292</v>
      </c>
      <c r="V1117" s="1">
        <v>17863</v>
      </c>
      <c r="W1117" s="1">
        <v>2</v>
      </c>
      <c r="X1117" s="1">
        <v>2</v>
      </c>
      <c r="Y1117" s="1">
        <v>3</v>
      </c>
      <c r="Z1117" s="1">
        <v>1</v>
      </c>
      <c r="AA1117" s="1">
        <v>1</v>
      </c>
      <c r="AB1117" s="1">
        <v>75</v>
      </c>
      <c r="AC1117" s="1">
        <v>11940</v>
      </c>
      <c r="AD1117" s="1" t="s">
        <v>73</v>
      </c>
      <c r="AE1117" s="1" t="b">
        <v>1</v>
      </c>
      <c r="AF1117" s="1" t="s">
        <v>2944</v>
      </c>
      <c r="AG1117" s="1" t="s">
        <v>2945</v>
      </c>
      <c r="AH1117" s="1" t="s">
        <v>104</v>
      </c>
      <c r="AI1117" s="1" t="s">
        <v>1569</v>
      </c>
      <c r="AJ1117" s="1" t="s">
        <v>94</v>
      </c>
      <c r="AK1117" s="1" t="s">
        <v>79</v>
      </c>
      <c r="AL1117" s="1" t="s">
        <v>206</v>
      </c>
      <c r="AM1117" s="1" t="s">
        <v>100</v>
      </c>
      <c r="AN1117" s="1" t="b">
        <v>0</v>
      </c>
      <c r="AO1117" s="10" t="s">
        <v>2947</v>
      </c>
      <c r="AP1117" s="1">
        <v>0</v>
      </c>
      <c r="AQ1117" s="1">
        <v>0</v>
      </c>
      <c r="AR1117" s="1">
        <v>0</v>
      </c>
      <c r="AS1117" s="1">
        <v>0</v>
      </c>
      <c r="AT1117" s="1">
        <v>0</v>
      </c>
      <c r="AU1117" s="1">
        <v>0</v>
      </c>
      <c r="AV1117" s="1">
        <v>0</v>
      </c>
      <c r="AW1117" s="1">
        <v>0</v>
      </c>
      <c r="AX1117" s="1">
        <v>0</v>
      </c>
      <c r="AY1117" s="1">
        <v>0</v>
      </c>
      <c r="AZ1117" s="1">
        <v>0</v>
      </c>
      <c r="BA1117" s="1">
        <v>0</v>
      </c>
      <c r="BB1117" s="1">
        <v>0</v>
      </c>
      <c r="BC1117" s="1">
        <v>0</v>
      </c>
      <c r="BD1117" s="1">
        <v>0</v>
      </c>
      <c r="BE1117" s="1">
        <v>0</v>
      </c>
      <c r="BF1117" s="1">
        <v>0</v>
      </c>
      <c r="BG1117" s="1">
        <v>0</v>
      </c>
      <c r="BH1117" s="1" t="b">
        <v>0</v>
      </c>
      <c r="BI1117" s="1" t="b">
        <v>1</v>
      </c>
      <c r="BJ1117" s="1">
        <v>4</v>
      </c>
      <c r="BK1117" s="1" t="s">
        <v>94</v>
      </c>
      <c r="BL1117" s="1">
        <v>253</v>
      </c>
      <c r="BM1117" s="1">
        <v>253</v>
      </c>
      <c r="BN1117" s="1">
        <v>0</v>
      </c>
      <c r="BO1117" s="1" t="b">
        <v>0</v>
      </c>
    </row>
    <row r="1118" spans="1:67" ht="15.75" customHeight="1">
      <c r="A1118" s="1">
        <v>1116</v>
      </c>
      <c r="B1118" s="1">
        <v>1051</v>
      </c>
      <c r="C1118" s="1">
        <v>240055</v>
      </c>
      <c r="D1118" s="1" t="s">
        <v>2938</v>
      </c>
      <c r="E1118" s="1" t="s">
        <v>2939</v>
      </c>
      <c r="F1118" s="1" t="s">
        <v>2940</v>
      </c>
      <c r="G1118" s="1" t="s">
        <v>2941</v>
      </c>
      <c r="H1118" s="1" t="s">
        <v>2942</v>
      </c>
      <c r="I1118" s="1" t="s">
        <v>834</v>
      </c>
      <c r="J1118" s="1" t="s">
        <v>885</v>
      </c>
      <c r="K1118" s="8" t="s">
        <v>2943</v>
      </c>
      <c r="L1118" s="1">
        <v>-89.398589999999999</v>
      </c>
      <c r="M1118" s="1">
        <v>43.068213999999998</v>
      </c>
      <c r="N1118" s="1">
        <v>-89.398589999999999</v>
      </c>
      <c r="O1118" s="1">
        <v>43.068213999999998</v>
      </c>
      <c r="P1118" s="1">
        <v>5172</v>
      </c>
      <c r="Q1118" s="9">
        <v>34364</v>
      </c>
      <c r="R1118" s="9">
        <v>47692</v>
      </c>
      <c r="S1118" s="1">
        <v>18942</v>
      </c>
      <c r="T1118" s="1">
        <v>26513</v>
      </c>
      <c r="U1118" s="1">
        <v>10292</v>
      </c>
      <c r="V1118" s="1">
        <v>17863</v>
      </c>
      <c r="W1118" s="1">
        <v>2</v>
      </c>
      <c r="X1118" s="1">
        <v>2</v>
      </c>
      <c r="Y1118" s="1">
        <v>3</v>
      </c>
      <c r="Z1118" s="1">
        <v>1</v>
      </c>
      <c r="AA1118" s="1">
        <v>1</v>
      </c>
      <c r="AB1118" s="1">
        <v>75</v>
      </c>
      <c r="AC1118" s="1">
        <v>11940</v>
      </c>
      <c r="AD1118" s="1" t="s">
        <v>73</v>
      </c>
      <c r="AE1118" s="1" t="b">
        <v>1</v>
      </c>
      <c r="AF1118" s="1" t="s">
        <v>2944</v>
      </c>
      <c r="AG1118" s="1" t="s">
        <v>2945</v>
      </c>
      <c r="AH1118" s="1" t="s">
        <v>104</v>
      </c>
      <c r="AI1118" s="1" t="s">
        <v>675</v>
      </c>
      <c r="AJ1118" s="1" t="s">
        <v>78</v>
      </c>
      <c r="AK1118" s="1" t="s">
        <v>79</v>
      </c>
      <c r="AL1118" s="1" t="s">
        <v>36</v>
      </c>
      <c r="AM1118" s="1" t="s">
        <v>80</v>
      </c>
      <c r="AN1118" s="1" t="b">
        <v>0</v>
      </c>
      <c r="AO1118" s="10" t="s">
        <v>2948</v>
      </c>
      <c r="AP1118" s="1">
        <v>0</v>
      </c>
      <c r="AQ1118" s="1">
        <v>0</v>
      </c>
      <c r="AR1118" s="1">
        <v>0</v>
      </c>
      <c r="AS1118" s="1">
        <v>3</v>
      </c>
      <c r="AT1118" s="1">
        <v>0</v>
      </c>
      <c r="AU1118" s="1">
        <v>0</v>
      </c>
      <c r="AV1118" s="1">
        <v>0</v>
      </c>
      <c r="AW1118" s="1">
        <v>0</v>
      </c>
      <c r="AX1118" s="1">
        <v>0</v>
      </c>
      <c r="AY1118" s="1">
        <v>0</v>
      </c>
      <c r="AZ1118" s="1">
        <v>0</v>
      </c>
      <c r="BA1118" s="1">
        <v>0</v>
      </c>
      <c r="BB1118" s="1">
        <v>1</v>
      </c>
      <c r="BC1118" s="1">
        <v>0</v>
      </c>
      <c r="BD1118" s="1">
        <v>0</v>
      </c>
      <c r="BE1118" s="1">
        <v>0</v>
      </c>
      <c r="BF1118" s="1">
        <v>0</v>
      </c>
      <c r="BG1118" s="1">
        <v>2</v>
      </c>
      <c r="BH1118" s="1" t="b">
        <v>1</v>
      </c>
      <c r="BI1118" s="1" t="b">
        <v>1</v>
      </c>
      <c r="BJ1118" s="1">
        <v>4</v>
      </c>
      <c r="BK1118" s="1" t="s">
        <v>78</v>
      </c>
      <c r="BL1118" s="1">
        <v>253</v>
      </c>
      <c r="BM1118" s="1">
        <v>253</v>
      </c>
      <c r="BN1118" s="1">
        <v>3</v>
      </c>
      <c r="BO1118" s="1" t="b">
        <v>1</v>
      </c>
    </row>
    <row r="1119" spans="1:67" ht="15.75" customHeight="1">
      <c r="A1119" s="1">
        <v>1117</v>
      </c>
      <c r="B1119" s="1">
        <v>1052</v>
      </c>
      <c r="C1119" s="1">
        <v>240055</v>
      </c>
      <c r="D1119" s="1" t="s">
        <v>2938</v>
      </c>
      <c r="E1119" s="1" t="s">
        <v>2939</v>
      </c>
      <c r="F1119" s="1" t="s">
        <v>2940</v>
      </c>
      <c r="G1119" s="1" t="s">
        <v>2941</v>
      </c>
      <c r="H1119" s="1" t="s">
        <v>2942</v>
      </c>
      <c r="I1119" s="1" t="s">
        <v>834</v>
      </c>
      <c r="J1119" s="1" t="s">
        <v>885</v>
      </c>
      <c r="K1119" s="8" t="s">
        <v>2943</v>
      </c>
      <c r="L1119" s="1">
        <v>-89.398589999999999</v>
      </c>
      <c r="M1119" s="1">
        <v>43.068213999999998</v>
      </c>
      <c r="N1119" s="1">
        <v>-89.398589999999999</v>
      </c>
      <c r="O1119" s="1">
        <v>43.068213999999998</v>
      </c>
      <c r="P1119" s="1">
        <v>5172</v>
      </c>
      <c r="Q1119" s="9">
        <v>34364</v>
      </c>
      <c r="R1119" s="9">
        <v>47692</v>
      </c>
      <c r="S1119" s="1">
        <v>18942</v>
      </c>
      <c r="T1119" s="1">
        <v>26513</v>
      </c>
      <c r="U1119" s="1">
        <v>10292</v>
      </c>
      <c r="V1119" s="1">
        <v>17863</v>
      </c>
      <c r="W1119" s="1">
        <v>2</v>
      </c>
      <c r="X1119" s="1">
        <v>2</v>
      </c>
      <c r="Y1119" s="1">
        <v>3</v>
      </c>
      <c r="Z1119" s="1">
        <v>1</v>
      </c>
      <c r="AA1119" s="1">
        <v>1</v>
      </c>
      <c r="AB1119" s="1">
        <v>75</v>
      </c>
      <c r="AC1119" s="1">
        <v>11940</v>
      </c>
      <c r="AD1119" s="1" t="s">
        <v>73</v>
      </c>
      <c r="AE1119" s="1" t="b">
        <v>1</v>
      </c>
      <c r="AF1119" s="1" t="s">
        <v>2944</v>
      </c>
      <c r="AG1119" s="1" t="s">
        <v>2945</v>
      </c>
      <c r="AH1119" s="1" t="s">
        <v>104</v>
      </c>
      <c r="AI1119" s="1" t="s">
        <v>667</v>
      </c>
      <c r="AJ1119" s="1" t="s">
        <v>78</v>
      </c>
      <c r="AK1119" s="1" t="s">
        <v>179</v>
      </c>
      <c r="AL1119" s="1" t="s">
        <v>179</v>
      </c>
      <c r="AM1119" s="1" t="s">
        <v>100</v>
      </c>
      <c r="AN1119" s="1" t="b">
        <v>0</v>
      </c>
      <c r="AO1119" s="10" t="s">
        <v>2949</v>
      </c>
      <c r="AP1119" s="1">
        <v>0</v>
      </c>
      <c r="AQ1119" s="1">
        <v>0</v>
      </c>
      <c r="AR1119" s="1">
        <v>0</v>
      </c>
      <c r="AS1119" s="1">
        <v>0</v>
      </c>
      <c r="AT1119" s="1">
        <v>0</v>
      </c>
      <c r="AU1119" s="1">
        <v>0</v>
      </c>
      <c r="AV1119" s="1">
        <v>0</v>
      </c>
      <c r="AW1119" s="1">
        <v>0</v>
      </c>
      <c r="AX1119" s="1">
        <v>0</v>
      </c>
      <c r="AY1119" s="1">
        <v>0</v>
      </c>
      <c r="AZ1119" s="1">
        <v>0</v>
      </c>
      <c r="BA1119" s="1">
        <v>0</v>
      </c>
      <c r="BB1119" s="1">
        <v>0</v>
      </c>
      <c r="BC1119" s="1">
        <v>0</v>
      </c>
      <c r="BD1119" s="1">
        <v>0</v>
      </c>
      <c r="BE1119" s="1">
        <v>0</v>
      </c>
      <c r="BF1119" s="1">
        <v>0</v>
      </c>
      <c r="BG1119" s="1">
        <v>0</v>
      </c>
      <c r="BH1119" s="1" t="b">
        <v>0</v>
      </c>
      <c r="BI1119" s="1" t="b">
        <v>1</v>
      </c>
      <c r="BJ1119" s="1">
        <v>4</v>
      </c>
      <c r="BK1119" s="1" t="s">
        <v>78</v>
      </c>
      <c r="BL1119" s="1">
        <v>253</v>
      </c>
      <c r="BM1119" s="1">
        <v>253</v>
      </c>
      <c r="BN1119" s="1">
        <v>0</v>
      </c>
      <c r="BO1119" s="1" t="b">
        <v>0</v>
      </c>
    </row>
    <row r="1120" spans="1:67" ht="16.5" customHeight="1">
      <c r="A1120" s="1">
        <v>1118</v>
      </c>
      <c r="B1120" s="1">
        <v>1053</v>
      </c>
      <c r="C1120" s="1">
        <v>240453</v>
      </c>
      <c r="D1120" s="1" t="s">
        <v>2950</v>
      </c>
      <c r="E1120" s="1" t="s">
        <v>2951</v>
      </c>
      <c r="F1120" s="1" t="s">
        <v>2952</v>
      </c>
      <c r="G1120" s="1" t="s">
        <v>2941</v>
      </c>
      <c r="H1120" s="1" t="s">
        <v>2953</v>
      </c>
      <c r="I1120" s="1" t="s">
        <v>834</v>
      </c>
      <c r="J1120" s="1" t="s">
        <v>885</v>
      </c>
      <c r="K1120" s="8" t="s">
        <v>2954</v>
      </c>
      <c r="L1120" s="1">
        <v>-87.880488</v>
      </c>
      <c r="M1120" s="1">
        <v>43.076847999999998</v>
      </c>
      <c r="N1120" s="1">
        <v>-87.880488</v>
      </c>
      <c r="O1120" s="1">
        <v>43.076847999999998</v>
      </c>
      <c r="P1120" s="1">
        <v>9565</v>
      </c>
      <c r="Q1120" s="1">
        <v>24231</v>
      </c>
      <c r="R1120" s="1">
        <v>35510</v>
      </c>
      <c r="S1120" s="1">
        <v>24231</v>
      </c>
      <c r="T1120" s="1">
        <v>35510</v>
      </c>
      <c r="U1120" s="1">
        <v>13671</v>
      </c>
      <c r="V1120" s="1">
        <v>24950</v>
      </c>
      <c r="W1120" s="1">
        <v>2</v>
      </c>
      <c r="X1120" s="1">
        <v>2</v>
      </c>
      <c r="Y1120" s="1">
        <v>3</v>
      </c>
      <c r="Z1120" s="1">
        <v>1</v>
      </c>
      <c r="AA1120" s="1">
        <v>1</v>
      </c>
      <c r="AB1120" s="1">
        <v>73</v>
      </c>
      <c r="AC1120" s="1">
        <v>20968</v>
      </c>
      <c r="AD1120" s="1" t="s">
        <v>73</v>
      </c>
      <c r="AE1120" s="1" t="b">
        <v>0</v>
      </c>
      <c r="AF1120" s="1" t="s">
        <v>2955</v>
      </c>
      <c r="AG1120" s="1" t="s">
        <v>89</v>
      </c>
      <c r="AH1120" s="1" t="s">
        <v>90</v>
      </c>
      <c r="AI1120" s="1" t="s">
        <v>150</v>
      </c>
      <c r="AJ1120" s="1" t="s">
        <v>89</v>
      </c>
      <c r="AK1120" s="1" t="s">
        <v>83</v>
      </c>
      <c r="AL1120" s="1" t="s">
        <v>110</v>
      </c>
      <c r="AM1120" s="1" t="s">
        <v>100</v>
      </c>
      <c r="AN1120" s="1" t="b">
        <v>0</v>
      </c>
      <c r="AO1120" s="10" t="s">
        <v>2956</v>
      </c>
      <c r="AP1120" s="1">
        <v>0</v>
      </c>
      <c r="AQ1120" s="1">
        <v>0</v>
      </c>
      <c r="AR1120" s="1">
        <v>0</v>
      </c>
      <c r="AS1120" s="1">
        <v>0</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t="b">
        <v>0</v>
      </c>
      <c r="BI1120" s="1" t="b">
        <v>0</v>
      </c>
      <c r="BJ1120" s="1">
        <v>5</v>
      </c>
      <c r="BK1120" s="1" t="s">
        <v>89</v>
      </c>
      <c r="BL1120" s="1">
        <v>253</v>
      </c>
      <c r="BM1120" s="1">
        <v>253</v>
      </c>
      <c r="BN1120" s="1">
        <v>0</v>
      </c>
      <c r="BO1120" s="1" t="b">
        <v>0</v>
      </c>
    </row>
    <row r="1121" spans="1:67" ht="15.75" customHeight="1">
      <c r="A1121" s="1">
        <v>1119</v>
      </c>
      <c r="B1121" s="1">
        <v>1054</v>
      </c>
      <c r="C1121" s="1">
        <v>240453</v>
      </c>
      <c r="D1121" s="1" t="s">
        <v>2950</v>
      </c>
      <c r="E1121" s="1" t="s">
        <v>2951</v>
      </c>
      <c r="F1121" s="1" t="s">
        <v>2952</v>
      </c>
      <c r="G1121" s="1" t="s">
        <v>2941</v>
      </c>
      <c r="H1121" s="1" t="s">
        <v>2953</v>
      </c>
      <c r="I1121" s="1" t="s">
        <v>834</v>
      </c>
      <c r="J1121" s="1" t="s">
        <v>885</v>
      </c>
      <c r="K1121" s="8" t="s">
        <v>2954</v>
      </c>
      <c r="L1121" s="1">
        <v>-87.880488</v>
      </c>
      <c r="M1121" s="1">
        <v>43.076847999999998</v>
      </c>
      <c r="N1121" s="1">
        <v>-87.880488</v>
      </c>
      <c r="O1121" s="1">
        <v>43.076847999999998</v>
      </c>
      <c r="P1121" s="1">
        <v>9565</v>
      </c>
      <c r="Q1121" s="1">
        <v>24231</v>
      </c>
      <c r="R1121" s="1">
        <v>35510</v>
      </c>
      <c r="S1121" s="1">
        <v>24231</v>
      </c>
      <c r="T1121" s="1">
        <v>35510</v>
      </c>
      <c r="U1121" s="1">
        <v>13671</v>
      </c>
      <c r="V1121" s="1">
        <v>24950</v>
      </c>
      <c r="W1121" s="1">
        <v>2</v>
      </c>
      <c r="X1121" s="1">
        <v>2</v>
      </c>
      <c r="Y1121" s="1">
        <v>3</v>
      </c>
      <c r="Z1121" s="1">
        <v>1</v>
      </c>
      <c r="AA1121" s="1">
        <v>1</v>
      </c>
      <c r="AB1121" s="1">
        <v>73</v>
      </c>
      <c r="AC1121" s="1">
        <v>20968</v>
      </c>
      <c r="AD1121" s="1" t="s">
        <v>73</v>
      </c>
      <c r="AE1121" s="1" t="b">
        <v>0</v>
      </c>
      <c r="AF1121" s="1" t="s">
        <v>2955</v>
      </c>
      <c r="AG1121" s="1" t="s">
        <v>89</v>
      </c>
      <c r="AH1121" s="1" t="s">
        <v>90</v>
      </c>
      <c r="AI1121" s="1" t="s">
        <v>172</v>
      </c>
      <c r="AJ1121" s="1" t="s">
        <v>89</v>
      </c>
      <c r="AK1121" s="1" t="s">
        <v>79</v>
      </c>
      <c r="AL1121" s="1" t="s">
        <v>36</v>
      </c>
      <c r="AM1121" s="1" t="s">
        <v>92</v>
      </c>
      <c r="AN1121" s="1" t="b">
        <v>0</v>
      </c>
      <c r="AO1121" s="10" t="s">
        <v>2957</v>
      </c>
      <c r="AP1121" s="1">
        <v>0</v>
      </c>
      <c r="AQ1121" s="1">
        <v>0</v>
      </c>
      <c r="AR1121" s="1">
        <v>1</v>
      </c>
      <c r="AS1121" s="1">
        <v>0</v>
      </c>
      <c r="AT1121" s="1">
        <v>0</v>
      </c>
      <c r="AU1121" s="1">
        <v>0</v>
      </c>
      <c r="AV1121" s="1">
        <v>0</v>
      </c>
      <c r="AW1121" s="1">
        <v>0</v>
      </c>
      <c r="AX1121" s="1">
        <v>0</v>
      </c>
      <c r="AY1121" s="1">
        <v>0</v>
      </c>
      <c r="AZ1121" s="1">
        <v>0</v>
      </c>
      <c r="BA1121" s="1">
        <v>0</v>
      </c>
      <c r="BB1121" s="1">
        <v>1</v>
      </c>
      <c r="BC1121" s="1">
        <v>0</v>
      </c>
      <c r="BD1121" s="1">
        <v>0</v>
      </c>
      <c r="BE1121" s="1">
        <v>0</v>
      </c>
      <c r="BF1121" s="1">
        <v>0</v>
      </c>
      <c r="BG1121" s="1">
        <v>0</v>
      </c>
      <c r="BH1121" s="1" t="b">
        <v>1</v>
      </c>
      <c r="BI1121" s="1" t="b">
        <v>0</v>
      </c>
      <c r="BJ1121" s="1">
        <v>5</v>
      </c>
      <c r="BK1121" s="1" t="s">
        <v>89</v>
      </c>
      <c r="BL1121" s="1">
        <v>253</v>
      </c>
      <c r="BM1121" s="1">
        <v>253</v>
      </c>
      <c r="BN1121" s="1">
        <v>1</v>
      </c>
      <c r="BO1121" s="1" t="b">
        <v>1</v>
      </c>
    </row>
    <row r="1122" spans="1:67" ht="15.75" customHeight="1">
      <c r="A1122" s="1">
        <v>1120</v>
      </c>
      <c r="B1122" s="1">
        <v>1055</v>
      </c>
      <c r="C1122" s="1">
        <v>240453</v>
      </c>
      <c r="D1122" s="1" t="s">
        <v>2950</v>
      </c>
      <c r="E1122" s="1" t="s">
        <v>2951</v>
      </c>
      <c r="F1122" s="1" t="s">
        <v>2952</v>
      </c>
      <c r="G1122" s="1" t="s">
        <v>2941</v>
      </c>
      <c r="H1122" s="1" t="s">
        <v>2953</v>
      </c>
      <c r="I1122" s="1" t="s">
        <v>834</v>
      </c>
      <c r="J1122" s="1" t="s">
        <v>885</v>
      </c>
      <c r="K1122" s="8" t="s">
        <v>2954</v>
      </c>
      <c r="L1122" s="1">
        <v>-87.880488</v>
      </c>
      <c r="M1122" s="1">
        <v>43.076847999999998</v>
      </c>
      <c r="N1122" s="1">
        <v>-87.880488</v>
      </c>
      <c r="O1122" s="1">
        <v>43.076847999999998</v>
      </c>
      <c r="P1122" s="1">
        <v>9565</v>
      </c>
      <c r="Q1122" s="1">
        <v>24231</v>
      </c>
      <c r="R1122" s="1">
        <v>35510</v>
      </c>
      <c r="S1122" s="1">
        <v>24231</v>
      </c>
      <c r="T1122" s="1">
        <v>35510</v>
      </c>
      <c r="U1122" s="1">
        <v>13671</v>
      </c>
      <c r="V1122" s="1">
        <v>24950</v>
      </c>
      <c r="W1122" s="1">
        <v>2</v>
      </c>
      <c r="X1122" s="1">
        <v>2</v>
      </c>
      <c r="Y1122" s="1">
        <v>3</v>
      </c>
      <c r="Z1122" s="1">
        <v>1</v>
      </c>
      <c r="AA1122" s="1">
        <v>1</v>
      </c>
      <c r="AB1122" s="1">
        <v>73</v>
      </c>
      <c r="AC1122" s="1">
        <v>20968</v>
      </c>
      <c r="AD1122" s="1" t="s">
        <v>73</v>
      </c>
      <c r="AE1122" s="1" t="b">
        <v>0</v>
      </c>
      <c r="AF1122" s="1" t="s">
        <v>2955</v>
      </c>
      <c r="AG1122" s="1" t="s">
        <v>89</v>
      </c>
      <c r="AH1122" s="1" t="s">
        <v>90</v>
      </c>
      <c r="AI1122" s="1" t="s">
        <v>236</v>
      </c>
      <c r="AJ1122" s="1" t="s">
        <v>89</v>
      </c>
      <c r="AK1122" s="1" t="s">
        <v>79</v>
      </c>
      <c r="AL1122" s="1" t="s">
        <v>206</v>
      </c>
      <c r="AM1122" s="1" t="s">
        <v>100</v>
      </c>
      <c r="AN1122" s="1" t="b">
        <v>0</v>
      </c>
      <c r="AO1122" s="10" t="s">
        <v>2958</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t="b">
        <v>0</v>
      </c>
      <c r="BI1122" s="1" t="b">
        <v>0</v>
      </c>
      <c r="BJ1122" s="1">
        <v>5</v>
      </c>
      <c r="BK1122" s="1" t="s">
        <v>89</v>
      </c>
      <c r="BL1122" s="1">
        <v>253</v>
      </c>
      <c r="BM1122" s="1">
        <v>253</v>
      </c>
      <c r="BN1122" s="1">
        <v>0</v>
      </c>
      <c r="BO1122" s="1" t="b">
        <v>0</v>
      </c>
    </row>
    <row r="1123" spans="1:67" ht="15.75" customHeight="1">
      <c r="A1123" s="1">
        <v>1121</v>
      </c>
      <c r="B1123" s="1">
        <v>1056</v>
      </c>
      <c r="C1123" s="1">
        <v>240453</v>
      </c>
      <c r="D1123" s="1" t="s">
        <v>2950</v>
      </c>
      <c r="E1123" s="1" t="s">
        <v>2951</v>
      </c>
      <c r="F1123" s="1" t="s">
        <v>2952</v>
      </c>
      <c r="G1123" s="1" t="s">
        <v>2941</v>
      </c>
      <c r="H1123" s="1" t="s">
        <v>2953</v>
      </c>
      <c r="I1123" s="1" t="s">
        <v>834</v>
      </c>
      <c r="J1123" s="1" t="s">
        <v>885</v>
      </c>
      <c r="K1123" s="8" t="s">
        <v>2954</v>
      </c>
      <c r="L1123" s="1">
        <v>-87.880488</v>
      </c>
      <c r="M1123" s="1">
        <v>43.076847999999998</v>
      </c>
      <c r="N1123" s="1">
        <v>-87.880488</v>
      </c>
      <c r="O1123" s="1">
        <v>43.076847999999998</v>
      </c>
      <c r="P1123" s="1">
        <v>9565</v>
      </c>
      <c r="Q1123" s="1">
        <v>24231</v>
      </c>
      <c r="R1123" s="1">
        <v>35510</v>
      </c>
      <c r="S1123" s="1">
        <v>24231</v>
      </c>
      <c r="T1123" s="1">
        <v>35510</v>
      </c>
      <c r="U1123" s="1">
        <v>13671</v>
      </c>
      <c r="V1123" s="1">
        <v>24950</v>
      </c>
      <c r="W1123" s="1">
        <v>2</v>
      </c>
      <c r="X1123" s="1">
        <v>2</v>
      </c>
      <c r="Y1123" s="1">
        <v>3</v>
      </c>
      <c r="Z1123" s="1">
        <v>1</v>
      </c>
      <c r="AA1123" s="1">
        <v>1</v>
      </c>
      <c r="AB1123" s="1">
        <v>73</v>
      </c>
      <c r="AC1123" s="1">
        <v>20968</v>
      </c>
      <c r="AD1123" s="1" t="s">
        <v>73</v>
      </c>
      <c r="AE1123" s="1" t="b">
        <v>0</v>
      </c>
      <c r="AF1123" s="1" t="s">
        <v>2955</v>
      </c>
      <c r="AG1123" s="1" t="s">
        <v>89</v>
      </c>
      <c r="AH1123" s="1" t="s">
        <v>90</v>
      </c>
      <c r="AI1123" s="1" t="s">
        <v>405</v>
      </c>
      <c r="AJ1123" s="1" t="s">
        <v>89</v>
      </c>
      <c r="AK1123" s="1" t="s">
        <v>179</v>
      </c>
      <c r="AL1123" s="1" t="s">
        <v>179</v>
      </c>
      <c r="AM1123" s="1" t="s">
        <v>100</v>
      </c>
      <c r="AN1123" s="1" t="b">
        <v>0</v>
      </c>
      <c r="AO1123" s="10" t="s">
        <v>2959</v>
      </c>
      <c r="AP1123" s="1">
        <v>0</v>
      </c>
      <c r="AQ1123" s="1">
        <v>0</v>
      </c>
      <c r="AR1123" s="1">
        <v>0</v>
      </c>
      <c r="AS1123" s="1">
        <v>0</v>
      </c>
      <c r="AT1123" s="1">
        <v>0</v>
      </c>
      <c r="AU1123" s="1">
        <v>0</v>
      </c>
      <c r="AV1123" s="1">
        <v>0</v>
      </c>
      <c r="AW1123" s="1">
        <v>0</v>
      </c>
      <c r="AX1123" s="1">
        <v>0</v>
      </c>
      <c r="AY1123" s="1">
        <v>0</v>
      </c>
      <c r="AZ1123" s="1">
        <v>0</v>
      </c>
      <c r="BA1123" s="1">
        <v>0</v>
      </c>
      <c r="BB1123" s="1">
        <v>0</v>
      </c>
      <c r="BC1123" s="1">
        <v>0</v>
      </c>
      <c r="BD1123" s="1">
        <v>0</v>
      </c>
      <c r="BE1123" s="1">
        <v>0</v>
      </c>
      <c r="BF1123" s="1">
        <v>0</v>
      </c>
      <c r="BG1123" s="1">
        <v>0</v>
      </c>
      <c r="BH1123" s="1" t="b">
        <v>0</v>
      </c>
      <c r="BI1123" s="1" t="b">
        <v>0</v>
      </c>
      <c r="BJ1123" s="1">
        <v>5</v>
      </c>
      <c r="BK1123" s="1" t="s">
        <v>89</v>
      </c>
      <c r="BL1123" s="1">
        <v>253</v>
      </c>
      <c r="BM1123" s="1">
        <v>253</v>
      </c>
      <c r="BN1123" s="1">
        <v>0</v>
      </c>
      <c r="BO1123" s="1" t="b">
        <v>0</v>
      </c>
    </row>
    <row r="1124" spans="1:67" ht="15.75" customHeight="1">
      <c r="A1124" s="1">
        <v>1122</v>
      </c>
      <c r="B1124" s="1">
        <v>1057</v>
      </c>
      <c r="C1124" s="1">
        <v>240453</v>
      </c>
      <c r="D1124" s="1" t="s">
        <v>2950</v>
      </c>
      <c r="E1124" s="1" t="s">
        <v>2951</v>
      </c>
      <c r="F1124" s="1" t="s">
        <v>2952</v>
      </c>
      <c r="G1124" s="1" t="s">
        <v>2941</v>
      </c>
      <c r="H1124" s="1" t="s">
        <v>2953</v>
      </c>
      <c r="I1124" s="1" t="s">
        <v>834</v>
      </c>
      <c r="J1124" s="1" t="s">
        <v>885</v>
      </c>
      <c r="K1124" s="8" t="s">
        <v>2954</v>
      </c>
      <c r="L1124" s="1">
        <v>-87.880488</v>
      </c>
      <c r="M1124" s="1">
        <v>43.076847999999998</v>
      </c>
      <c r="N1124" s="1">
        <v>-87.880488</v>
      </c>
      <c r="O1124" s="1">
        <v>43.076847999999998</v>
      </c>
      <c r="P1124" s="1">
        <v>9565</v>
      </c>
      <c r="Q1124" s="1">
        <v>24231</v>
      </c>
      <c r="R1124" s="1">
        <v>35510</v>
      </c>
      <c r="S1124" s="1">
        <v>24231</v>
      </c>
      <c r="T1124" s="1">
        <v>35510</v>
      </c>
      <c r="U1124" s="1">
        <v>13671</v>
      </c>
      <c r="V1124" s="1">
        <v>24950</v>
      </c>
      <c r="W1124" s="1">
        <v>2</v>
      </c>
      <c r="X1124" s="1">
        <v>2</v>
      </c>
      <c r="Y1124" s="1">
        <v>3</v>
      </c>
      <c r="Z1124" s="1">
        <v>1</v>
      </c>
      <c r="AA1124" s="1">
        <v>1</v>
      </c>
      <c r="AB1124" s="1">
        <v>73</v>
      </c>
      <c r="AC1124" s="1">
        <v>20968</v>
      </c>
      <c r="AD1124" s="1" t="s">
        <v>73</v>
      </c>
      <c r="AE1124" s="1" t="b">
        <v>0</v>
      </c>
      <c r="AF1124" s="1" t="s">
        <v>2955</v>
      </c>
      <c r="AG1124" s="1" t="s">
        <v>2176</v>
      </c>
      <c r="AH1124" s="1" t="s">
        <v>90</v>
      </c>
      <c r="AI1124" s="1" t="s">
        <v>330</v>
      </c>
      <c r="AJ1124" s="1" t="s">
        <v>78</v>
      </c>
      <c r="AK1124" s="1" t="s">
        <v>79</v>
      </c>
      <c r="AL1124" s="1" t="s">
        <v>36</v>
      </c>
      <c r="AM1124" s="1" t="s">
        <v>80</v>
      </c>
      <c r="AN1124" s="1" t="b">
        <v>0</v>
      </c>
      <c r="AO1124" s="10" t="s">
        <v>2960</v>
      </c>
      <c r="AP1124" s="1">
        <v>0</v>
      </c>
      <c r="AQ1124" s="1">
        <v>0</v>
      </c>
      <c r="AR1124" s="1">
        <v>1</v>
      </c>
      <c r="AS1124" s="1">
        <v>0</v>
      </c>
      <c r="AT1124" s="1">
        <v>0</v>
      </c>
      <c r="AU1124" s="1">
        <v>0</v>
      </c>
      <c r="AV1124" s="1">
        <v>0</v>
      </c>
      <c r="AW1124" s="1">
        <v>0</v>
      </c>
      <c r="AX1124" s="1">
        <v>0</v>
      </c>
      <c r="AY1124" s="1">
        <v>0</v>
      </c>
      <c r="AZ1124" s="1">
        <v>0</v>
      </c>
      <c r="BA1124" s="1">
        <v>0</v>
      </c>
      <c r="BB1124" s="1">
        <v>0</v>
      </c>
      <c r="BC1124" s="1">
        <v>0</v>
      </c>
      <c r="BD1124" s="1">
        <v>1</v>
      </c>
      <c r="BE1124" s="1">
        <v>0</v>
      </c>
      <c r="BF1124" s="1">
        <v>0</v>
      </c>
      <c r="BG1124" s="1">
        <v>0</v>
      </c>
      <c r="BH1124" s="1" t="b">
        <v>1</v>
      </c>
      <c r="BI1124" s="1" t="b">
        <v>0</v>
      </c>
      <c r="BJ1124" s="1">
        <v>5</v>
      </c>
      <c r="BK1124" s="1" t="s">
        <v>78</v>
      </c>
      <c r="BL1124" s="1">
        <v>253</v>
      </c>
      <c r="BM1124" s="1">
        <v>253</v>
      </c>
      <c r="BN1124" s="1">
        <v>1</v>
      </c>
      <c r="BO1124" s="1" t="b">
        <v>1</v>
      </c>
    </row>
    <row r="1125" spans="1:67" ht="15.75" customHeight="1">
      <c r="A1125" s="1">
        <v>1123</v>
      </c>
      <c r="B1125" s="1">
        <v>223</v>
      </c>
      <c r="C1125" s="1">
        <v>237367</v>
      </c>
      <c r="D1125" s="1" t="s">
        <v>2961</v>
      </c>
      <c r="E1125" s="1" t="s">
        <v>2962</v>
      </c>
      <c r="F1125" s="1" t="s">
        <v>2963</v>
      </c>
      <c r="G1125" s="1" t="s">
        <v>2964</v>
      </c>
      <c r="H1125" s="1" t="s">
        <v>2965</v>
      </c>
      <c r="I1125" s="1" t="s">
        <v>70</v>
      </c>
      <c r="J1125" s="1" t="s">
        <v>564</v>
      </c>
      <c r="K1125" s="8" t="s">
        <v>2966</v>
      </c>
      <c r="L1125" s="1">
        <v>-80.161843999999903</v>
      </c>
      <c r="M1125" s="1">
        <v>39.485925000000002</v>
      </c>
      <c r="N1125" s="1">
        <v>-80.161843999999903</v>
      </c>
      <c r="O1125" s="1">
        <v>39.485925000000002</v>
      </c>
      <c r="P1125" s="1">
        <v>6950</v>
      </c>
      <c r="Q1125" s="1">
        <v>19606</v>
      </c>
      <c r="R1125" s="1">
        <v>27322</v>
      </c>
      <c r="S1125" s="1">
        <v>19606</v>
      </c>
      <c r="T1125" s="1">
        <v>27322</v>
      </c>
      <c r="U1125" s="1">
        <v>10450</v>
      </c>
      <c r="V1125" s="1">
        <v>18166</v>
      </c>
      <c r="W1125" s="1">
        <v>2</v>
      </c>
      <c r="X1125" s="1">
        <v>2</v>
      </c>
      <c r="Y1125" s="1">
        <v>5</v>
      </c>
      <c r="Z1125" s="1">
        <v>1</v>
      </c>
      <c r="AA1125" s="1">
        <v>1</v>
      </c>
      <c r="AB1125" s="1">
        <v>65</v>
      </c>
      <c r="AC1125" s="1">
        <v>3804</v>
      </c>
      <c r="AD1125" s="1" t="s">
        <v>73</v>
      </c>
      <c r="AE1125" s="1" t="b">
        <v>0</v>
      </c>
      <c r="AF1125" s="1" t="s">
        <v>2967</v>
      </c>
      <c r="AG1125" s="1" t="s">
        <v>2968</v>
      </c>
      <c r="AH1125" s="1" t="s">
        <v>550</v>
      </c>
      <c r="AI1125" s="1" t="s">
        <v>2969</v>
      </c>
      <c r="AJ1125" s="1" t="s">
        <v>89</v>
      </c>
      <c r="AK1125" s="1" t="s">
        <v>250</v>
      </c>
      <c r="AL1125" s="9" t="s">
        <v>110</v>
      </c>
      <c r="AM1125" s="1" t="s">
        <v>100</v>
      </c>
      <c r="AN1125" s="1" t="b">
        <v>0</v>
      </c>
      <c r="AO1125" s="10" t="s">
        <v>2970</v>
      </c>
      <c r="AP1125" s="1">
        <v>0</v>
      </c>
      <c r="AQ1125" s="1">
        <v>0</v>
      </c>
      <c r="AR1125" s="1">
        <v>0</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0</v>
      </c>
      <c r="BH1125" s="1" t="b">
        <v>0</v>
      </c>
      <c r="BI1125" s="1" t="b">
        <v>0</v>
      </c>
      <c r="BJ1125" s="1">
        <v>3</v>
      </c>
      <c r="BK1125" s="1" t="s">
        <v>89</v>
      </c>
      <c r="BL1125" s="1">
        <v>363</v>
      </c>
      <c r="BM1125" s="1">
        <v>363</v>
      </c>
      <c r="BN1125" s="1">
        <v>0</v>
      </c>
      <c r="BO1125" s="1" t="b">
        <v>0</v>
      </c>
    </row>
    <row r="1126" spans="1:67" ht="15.75" customHeight="1">
      <c r="A1126" s="1">
        <v>1124</v>
      </c>
      <c r="B1126" s="1">
        <v>224</v>
      </c>
      <c r="C1126" s="1">
        <v>237367</v>
      </c>
      <c r="D1126" s="1" t="s">
        <v>2961</v>
      </c>
      <c r="E1126" s="1" t="s">
        <v>2962</v>
      </c>
      <c r="F1126" s="1" t="s">
        <v>2963</v>
      </c>
      <c r="G1126" s="1" t="s">
        <v>2964</v>
      </c>
      <c r="H1126" s="1" t="s">
        <v>2965</v>
      </c>
      <c r="I1126" s="1" t="s">
        <v>70</v>
      </c>
      <c r="J1126" s="1" t="s">
        <v>564</v>
      </c>
      <c r="K1126" s="8" t="s">
        <v>2966</v>
      </c>
      <c r="L1126" s="1">
        <v>-80.161843999999903</v>
      </c>
      <c r="M1126" s="1">
        <v>39.485925000000002</v>
      </c>
      <c r="N1126" s="1">
        <v>-80.161843999999903</v>
      </c>
      <c r="O1126" s="1">
        <v>39.485925000000002</v>
      </c>
      <c r="P1126" s="1">
        <v>6950</v>
      </c>
      <c r="Q1126" s="1">
        <v>19606</v>
      </c>
      <c r="R1126" s="1">
        <v>27322</v>
      </c>
      <c r="S1126" s="1">
        <v>19606</v>
      </c>
      <c r="T1126" s="1">
        <v>27322</v>
      </c>
      <c r="U1126" s="1">
        <v>10450</v>
      </c>
      <c r="V1126" s="1">
        <v>18166</v>
      </c>
      <c r="W1126" s="1">
        <v>2</v>
      </c>
      <c r="X1126" s="1">
        <v>2</v>
      </c>
      <c r="Y1126" s="1">
        <v>5</v>
      </c>
      <c r="Z1126" s="1">
        <v>1</v>
      </c>
      <c r="AA1126" s="1">
        <v>1</v>
      </c>
      <c r="AB1126" s="1">
        <v>65</v>
      </c>
      <c r="AC1126" s="1">
        <v>3804</v>
      </c>
      <c r="AD1126" s="1" t="s">
        <v>73</v>
      </c>
      <c r="AE1126" s="1" t="b">
        <v>0</v>
      </c>
      <c r="AF1126" s="1" t="s">
        <v>2967</v>
      </c>
      <c r="AG1126" s="1" t="s">
        <v>2968</v>
      </c>
      <c r="AH1126" s="1" t="s">
        <v>550</v>
      </c>
      <c r="AI1126" s="1" t="s">
        <v>532</v>
      </c>
      <c r="AJ1126" s="1" t="s">
        <v>89</v>
      </c>
      <c r="AK1126" s="1" t="s">
        <v>83</v>
      </c>
      <c r="AL1126" s="1" t="s">
        <v>110</v>
      </c>
      <c r="AM1126" s="1" t="s">
        <v>100</v>
      </c>
      <c r="AN1126" s="1" t="b">
        <v>0</v>
      </c>
      <c r="AO1126" s="10" t="s">
        <v>2970</v>
      </c>
      <c r="AP1126" s="1">
        <v>0</v>
      </c>
      <c r="AQ1126" s="1">
        <v>0</v>
      </c>
      <c r="AR1126" s="1">
        <v>0</v>
      </c>
      <c r="AS1126" s="1">
        <v>0</v>
      </c>
      <c r="AT1126" s="1">
        <v>0</v>
      </c>
      <c r="AU1126" s="1">
        <v>0</v>
      </c>
      <c r="AV1126" s="1">
        <v>0</v>
      </c>
      <c r="AW1126" s="1">
        <v>0</v>
      </c>
      <c r="AX1126" s="1">
        <v>0</v>
      </c>
      <c r="AY1126" s="1">
        <v>0</v>
      </c>
      <c r="AZ1126" s="1">
        <v>0</v>
      </c>
      <c r="BA1126" s="1">
        <v>0</v>
      </c>
      <c r="BB1126" s="1">
        <v>0</v>
      </c>
      <c r="BC1126" s="1">
        <v>0</v>
      </c>
      <c r="BD1126" s="1">
        <v>0</v>
      </c>
      <c r="BE1126" s="1">
        <v>0</v>
      </c>
      <c r="BF1126" s="1">
        <v>0</v>
      </c>
      <c r="BG1126" s="1">
        <v>0</v>
      </c>
      <c r="BH1126" s="1" t="b">
        <v>0</v>
      </c>
      <c r="BI1126" s="1" t="b">
        <v>0</v>
      </c>
      <c r="BJ1126" s="1">
        <v>3</v>
      </c>
      <c r="BK1126" s="1" t="s">
        <v>89</v>
      </c>
      <c r="BL1126" s="1">
        <v>363</v>
      </c>
      <c r="BM1126" s="1">
        <v>363</v>
      </c>
      <c r="BN1126" s="1">
        <v>0</v>
      </c>
      <c r="BO1126" s="1" t="b">
        <v>0</v>
      </c>
    </row>
    <row r="1127" spans="1:67" ht="15.75" customHeight="1">
      <c r="A1127" s="1">
        <v>1125</v>
      </c>
      <c r="B1127" s="1">
        <v>225</v>
      </c>
      <c r="C1127" s="1">
        <v>237367</v>
      </c>
      <c r="D1127" s="1" t="s">
        <v>2961</v>
      </c>
      <c r="E1127" s="1" t="s">
        <v>2962</v>
      </c>
      <c r="F1127" s="1" t="s">
        <v>2963</v>
      </c>
      <c r="G1127" s="1" t="s">
        <v>2964</v>
      </c>
      <c r="H1127" s="1" t="s">
        <v>2965</v>
      </c>
      <c r="I1127" s="1" t="s">
        <v>70</v>
      </c>
      <c r="J1127" s="1" t="s">
        <v>564</v>
      </c>
      <c r="K1127" s="8" t="s">
        <v>2966</v>
      </c>
      <c r="L1127" s="1">
        <v>-80.161843999999903</v>
      </c>
      <c r="M1127" s="1">
        <v>39.485925000000002</v>
      </c>
      <c r="N1127" s="1">
        <v>-80.161843999999903</v>
      </c>
      <c r="O1127" s="1">
        <v>39.485925000000002</v>
      </c>
      <c r="P1127" s="1">
        <v>6950</v>
      </c>
      <c r="Q1127" s="1">
        <v>19606</v>
      </c>
      <c r="R1127" s="1">
        <v>27322</v>
      </c>
      <c r="S1127" s="1">
        <v>19606</v>
      </c>
      <c r="T1127" s="1">
        <v>27322</v>
      </c>
      <c r="U1127" s="1">
        <v>10450</v>
      </c>
      <c r="V1127" s="1">
        <v>18166</v>
      </c>
      <c r="W1127" s="1">
        <v>2</v>
      </c>
      <c r="X1127" s="1">
        <v>2</v>
      </c>
      <c r="Y1127" s="1">
        <v>5</v>
      </c>
      <c r="Z1127" s="1">
        <v>1</v>
      </c>
      <c r="AA1127" s="1">
        <v>1</v>
      </c>
      <c r="AB1127" s="1">
        <v>65</v>
      </c>
      <c r="AC1127" s="1">
        <v>3804</v>
      </c>
      <c r="AD1127" s="1" t="s">
        <v>73</v>
      </c>
      <c r="AE1127" s="1" t="b">
        <v>0</v>
      </c>
      <c r="AF1127" s="1" t="s">
        <v>2967</v>
      </c>
      <c r="AG1127" s="1" t="s">
        <v>2968</v>
      </c>
      <c r="AH1127" s="1" t="s">
        <v>550</v>
      </c>
      <c r="AI1127" s="1" t="s">
        <v>172</v>
      </c>
      <c r="AJ1127" s="1" t="s">
        <v>89</v>
      </c>
      <c r="AK1127" s="1" t="s">
        <v>79</v>
      </c>
      <c r="AL1127" s="1" t="s">
        <v>36</v>
      </c>
      <c r="AM1127" s="1" t="s">
        <v>92</v>
      </c>
      <c r="AN1127" s="1" t="b">
        <v>0</v>
      </c>
      <c r="AO1127" s="10" t="s">
        <v>2970</v>
      </c>
      <c r="AP1127" s="1">
        <v>0</v>
      </c>
      <c r="AQ1127" s="1">
        <v>0</v>
      </c>
      <c r="AR1127" s="1">
        <v>0</v>
      </c>
      <c r="AS1127" s="1">
        <v>0</v>
      </c>
      <c r="AT1127" s="1">
        <v>0</v>
      </c>
      <c r="AU1127" s="1">
        <v>0</v>
      </c>
      <c r="AV1127" s="1">
        <v>0</v>
      </c>
      <c r="AW1127" s="1">
        <v>0</v>
      </c>
      <c r="AX1127" s="1">
        <v>0</v>
      </c>
      <c r="AY1127" s="1">
        <v>0</v>
      </c>
      <c r="AZ1127" s="1">
        <v>0</v>
      </c>
      <c r="BA1127" s="1">
        <v>0</v>
      </c>
      <c r="BB1127" s="1">
        <v>0</v>
      </c>
      <c r="BC1127" s="1">
        <v>0</v>
      </c>
      <c r="BD1127" s="1">
        <v>0</v>
      </c>
      <c r="BE1127" s="1">
        <v>0</v>
      </c>
      <c r="BF1127" s="1">
        <v>0</v>
      </c>
      <c r="BG1127" s="1">
        <v>0</v>
      </c>
      <c r="BH1127" s="1" t="b">
        <v>1</v>
      </c>
      <c r="BI1127" s="1" t="b">
        <v>0</v>
      </c>
      <c r="BJ1127" s="1">
        <v>3</v>
      </c>
      <c r="BK1127" s="1" t="s">
        <v>89</v>
      </c>
      <c r="BL1127" s="1">
        <v>363</v>
      </c>
      <c r="BM1127" s="1">
        <v>363</v>
      </c>
      <c r="BN1127" s="1">
        <v>0</v>
      </c>
      <c r="BO1127" s="1" t="b">
        <v>0</v>
      </c>
    </row>
    <row r="1128" spans="1:67" ht="15.75" customHeight="1">
      <c r="A1128" s="1">
        <v>1126</v>
      </c>
      <c r="B1128" s="1">
        <v>1107</v>
      </c>
      <c r="C1128" s="1">
        <v>238032</v>
      </c>
      <c r="D1128" s="1" t="s">
        <v>2971</v>
      </c>
      <c r="E1128" s="1" t="s">
        <v>2972</v>
      </c>
      <c r="F1128" s="1" t="s">
        <v>2973</v>
      </c>
      <c r="G1128" s="1" t="s">
        <v>2964</v>
      </c>
      <c r="H1128" s="1">
        <v>26506</v>
      </c>
      <c r="I1128" s="1" t="s">
        <v>70</v>
      </c>
      <c r="J1128" s="1" t="s">
        <v>564</v>
      </c>
      <c r="K1128" s="8" t="s">
        <v>2974</v>
      </c>
      <c r="L1128" s="1">
        <v>-79.954391000000001</v>
      </c>
      <c r="M1128" s="1">
        <v>39.634371000000002</v>
      </c>
      <c r="N1128" s="1">
        <v>-79.954391000000001</v>
      </c>
      <c r="O1128" s="1">
        <v>39.634371000000002</v>
      </c>
      <c r="P1128" s="1">
        <v>8376</v>
      </c>
      <c r="Q1128" s="1">
        <v>22472</v>
      </c>
      <c r="R1128" s="1">
        <v>37712</v>
      </c>
      <c r="S1128" s="1">
        <v>20236</v>
      </c>
      <c r="T1128" s="1">
        <v>35476</v>
      </c>
      <c r="U1128" s="1">
        <v>11896</v>
      </c>
      <c r="V1128" s="1">
        <v>27136</v>
      </c>
      <c r="W1128" s="1">
        <v>2</v>
      </c>
      <c r="X1128" s="1">
        <v>2</v>
      </c>
      <c r="Y1128" s="1">
        <v>5</v>
      </c>
      <c r="Z1128" s="1">
        <v>1</v>
      </c>
      <c r="AA1128" s="1">
        <v>1</v>
      </c>
      <c r="AB1128" s="1">
        <v>76</v>
      </c>
      <c r="AC1128" s="1">
        <v>22350</v>
      </c>
      <c r="AD1128" s="1" t="s">
        <v>73</v>
      </c>
      <c r="AE1128" s="1" t="b">
        <v>1</v>
      </c>
      <c r="AF1128" s="9" t="s">
        <v>2975</v>
      </c>
      <c r="AG1128" s="1" t="s">
        <v>2976</v>
      </c>
      <c r="AH1128" s="1" t="s">
        <v>90</v>
      </c>
      <c r="AI1128" s="1" t="s">
        <v>2977</v>
      </c>
      <c r="AJ1128" s="1" t="s">
        <v>320</v>
      </c>
      <c r="AK1128" s="1" t="s">
        <v>83</v>
      </c>
      <c r="AL1128" s="1" t="s">
        <v>110</v>
      </c>
      <c r="AM1128" s="1" t="s">
        <v>100</v>
      </c>
      <c r="AN1128" s="1" t="b">
        <v>0</v>
      </c>
      <c r="AO1128" s="10" t="s">
        <v>2978</v>
      </c>
      <c r="AP1128" s="1">
        <v>0</v>
      </c>
      <c r="AQ1128" s="1">
        <v>0</v>
      </c>
      <c r="AR1128" s="1">
        <v>0</v>
      </c>
      <c r="AS1128" s="1">
        <v>0</v>
      </c>
      <c r="AT1128" s="1">
        <v>0</v>
      </c>
      <c r="AU1128" s="1">
        <v>0</v>
      </c>
      <c r="AV1128" s="1">
        <v>0</v>
      </c>
      <c r="AW1128" s="1">
        <v>0</v>
      </c>
      <c r="AX1128" s="1">
        <v>0</v>
      </c>
      <c r="AY1128" s="1">
        <v>0</v>
      </c>
      <c r="AZ1128" s="1">
        <v>0</v>
      </c>
      <c r="BA1128" s="1">
        <v>0</v>
      </c>
      <c r="BB1128" s="1">
        <v>0</v>
      </c>
      <c r="BC1128" s="1">
        <v>0</v>
      </c>
      <c r="BD1128" s="1">
        <v>0</v>
      </c>
      <c r="BE1128" s="1">
        <v>0</v>
      </c>
      <c r="BF1128" s="1">
        <v>0</v>
      </c>
      <c r="BG1128" s="1">
        <v>0</v>
      </c>
      <c r="BH1128" s="1" t="b">
        <v>0</v>
      </c>
      <c r="BI1128" s="1" t="b">
        <v>0</v>
      </c>
      <c r="BJ1128" s="1">
        <v>7</v>
      </c>
      <c r="BK1128" s="1" t="s">
        <v>117</v>
      </c>
      <c r="BL1128" s="1">
        <v>363</v>
      </c>
      <c r="BM1128" s="1">
        <v>363</v>
      </c>
      <c r="BN1128" s="1">
        <v>0</v>
      </c>
      <c r="BO1128" s="1" t="b">
        <v>0</v>
      </c>
    </row>
    <row r="1129" spans="1:67" ht="15.75" customHeight="1">
      <c r="A1129" s="1">
        <v>1127</v>
      </c>
      <c r="B1129" s="1">
        <v>1108</v>
      </c>
      <c r="C1129" s="1">
        <v>238032</v>
      </c>
      <c r="D1129" s="1" t="s">
        <v>2971</v>
      </c>
      <c r="E1129" s="1" t="s">
        <v>2972</v>
      </c>
      <c r="F1129" s="1" t="s">
        <v>2973</v>
      </c>
      <c r="G1129" s="1" t="s">
        <v>2964</v>
      </c>
      <c r="H1129" s="1">
        <v>26506</v>
      </c>
      <c r="I1129" s="1" t="s">
        <v>70</v>
      </c>
      <c r="J1129" s="1" t="s">
        <v>564</v>
      </c>
      <c r="K1129" s="8" t="s">
        <v>2974</v>
      </c>
      <c r="L1129" s="1">
        <v>-79.954391000000001</v>
      </c>
      <c r="M1129" s="1">
        <v>39.634371000000002</v>
      </c>
      <c r="N1129" s="1">
        <v>-79.954391000000001</v>
      </c>
      <c r="O1129" s="1">
        <v>39.634371000000002</v>
      </c>
      <c r="P1129" s="1">
        <v>8376</v>
      </c>
      <c r="Q1129" s="1">
        <v>22472</v>
      </c>
      <c r="R1129" s="1">
        <v>37712</v>
      </c>
      <c r="S1129" s="1">
        <v>20236</v>
      </c>
      <c r="T1129" s="1">
        <v>35476</v>
      </c>
      <c r="U1129" s="1">
        <v>11896</v>
      </c>
      <c r="V1129" s="1">
        <v>27136</v>
      </c>
      <c r="W1129" s="1">
        <v>2</v>
      </c>
      <c r="X1129" s="1">
        <v>2</v>
      </c>
      <c r="Y1129" s="1">
        <v>5</v>
      </c>
      <c r="Z1129" s="1">
        <v>1</v>
      </c>
      <c r="AA1129" s="1">
        <v>1</v>
      </c>
      <c r="AB1129" s="1">
        <v>76</v>
      </c>
      <c r="AC1129" s="1">
        <v>22350</v>
      </c>
      <c r="AD1129" s="1" t="s">
        <v>73</v>
      </c>
      <c r="AE1129" s="1" t="b">
        <v>1</v>
      </c>
      <c r="AF1129" s="9" t="s">
        <v>2975</v>
      </c>
      <c r="AG1129" s="1" t="s">
        <v>2976</v>
      </c>
      <c r="AH1129" s="1" t="s">
        <v>90</v>
      </c>
      <c r="AI1129" s="12" t="s">
        <v>926</v>
      </c>
      <c r="AJ1129" s="1" t="s">
        <v>109</v>
      </c>
      <c r="AK1129" s="1" t="s">
        <v>83</v>
      </c>
      <c r="AL1129" s="1" t="s">
        <v>36</v>
      </c>
      <c r="AM1129" s="1" t="s">
        <v>100</v>
      </c>
      <c r="AN1129" s="1" t="b">
        <v>0</v>
      </c>
      <c r="AO1129" s="10" t="s">
        <v>2979</v>
      </c>
      <c r="AP1129" s="1">
        <v>0</v>
      </c>
      <c r="AQ1129" s="1">
        <v>0</v>
      </c>
      <c r="AR1129" s="1">
        <v>0</v>
      </c>
      <c r="AS1129" s="1">
        <v>0</v>
      </c>
      <c r="AT1129" s="1">
        <v>0</v>
      </c>
      <c r="AU1129" s="1">
        <v>0</v>
      </c>
      <c r="AV1129" s="1">
        <v>0</v>
      </c>
      <c r="AW1129" s="1">
        <v>0</v>
      </c>
      <c r="AX1129" s="1">
        <v>0</v>
      </c>
      <c r="AY1129" s="1">
        <v>0</v>
      </c>
      <c r="AZ1129" s="1">
        <v>0</v>
      </c>
      <c r="BA1129" s="1">
        <v>0</v>
      </c>
      <c r="BB1129" s="1">
        <v>0</v>
      </c>
      <c r="BC1129" s="1">
        <v>0</v>
      </c>
      <c r="BD1129" s="1">
        <v>0</v>
      </c>
      <c r="BE1129" s="1">
        <v>0</v>
      </c>
      <c r="BF1129" s="1">
        <v>0</v>
      </c>
      <c r="BG1129" s="1">
        <v>0</v>
      </c>
      <c r="BH1129" s="1" t="b">
        <v>0</v>
      </c>
      <c r="BI1129" s="1" t="b">
        <v>0</v>
      </c>
      <c r="BJ1129" s="1">
        <v>7</v>
      </c>
      <c r="BK1129" s="1" t="s">
        <v>109</v>
      </c>
      <c r="BL1129" s="1">
        <v>363</v>
      </c>
      <c r="BM1129" s="1">
        <v>363</v>
      </c>
      <c r="BN1129" s="1">
        <v>0</v>
      </c>
      <c r="BO1129" s="1" t="b">
        <v>0</v>
      </c>
    </row>
    <row r="1130" spans="1:67" ht="15.75" customHeight="1">
      <c r="A1130" s="1">
        <v>1128</v>
      </c>
      <c r="B1130" s="1">
        <v>1109</v>
      </c>
      <c r="C1130" s="1">
        <v>238032</v>
      </c>
      <c r="D1130" s="1" t="s">
        <v>2971</v>
      </c>
      <c r="E1130" s="1" t="s">
        <v>2972</v>
      </c>
      <c r="F1130" s="1" t="s">
        <v>2973</v>
      </c>
      <c r="G1130" s="1" t="s">
        <v>2964</v>
      </c>
      <c r="H1130" s="1">
        <v>26506</v>
      </c>
      <c r="I1130" s="1" t="s">
        <v>70</v>
      </c>
      <c r="J1130" s="1" t="s">
        <v>564</v>
      </c>
      <c r="K1130" s="8" t="s">
        <v>2974</v>
      </c>
      <c r="L1130" s="1">
        <v>-79.954391000000001</v>
      </c>
      <c r="M1130" s="1">
        <v>39.634371000000002</v>
      </c>
      <c r="N1130" s="1">
        <v>-79.954391000000001</v>
      </c>
      <c r="O1130" s="1">
        <v>39.634371000000002</v>
      </c>
      <c r="P1130" s="1">
        <v>8376</v>
      </c>
      <c r="Q1130" s="1">
        <v>22472</v>
      </c>
      <c r="R1130" s="1">
        <v>37712</v>
      </c>
      <c r="S1130" s="1">
        <v>20236</v>
      </c>
      <c r="T1130" s="1">
        <v>35476</v>
      </c>
      <c r="U1130" s="1">
        <v>11896</v>
      </c>
      <c r="V1130" s="1">
        <v>27136</v>
      </c>
      <c r="W1130" s="1">
        <v>2</v>
      </c>
      <c r="X1130" s="1">
        <v>2</v>
      </c>
      <c r="Y1130" s="1">
        <v>5</v>
      </c>
      <c r="Z1130" s="1">
        <v>1</v>
      </c>
      <c r="AA1130" s="1">
        <v>1</v>
      </c>
      <c r="AB1130" s="1">
        <v>76</v>
      </c>
      <c r="AC1130" s="1">
        <v>22350</v>
      </c>
      <c r="AD1130" s="1" t="s">
        <v>73</v>
      </c>
      <c r="AE1130" s="1" t="b">
        <v>1</v>
      </c>
      <c r="AF1130" s="9" t="s">
        <v>2975</v>
      </c>
      <c r="AG1130" s="1" t="s">
        <v>2976</v>
      </c>
      <c r="AH1130" s="1" t="s">
        <v>90</v>
      </c>
      <c r="AI1130" s="1" t="s">
        <v>194</v>
      </c>
      <c r="AJ1130" s="1" t="s">
        <v>94</v>
      </c>
      <c r="AK1130" s="1" t="s">
        <v>83</v>
      </c>
      <c r="AL1130" s="1" t="s">
        <v>36</v>
      </c>
      <c r="AM1130" s="1" t="s">
        <v>96</v>
      </c>
      <c r="AN1130" s="1" t="b">
        <v>0</v>
      </c>
      <c r="AO1130" s="10" t="s">
        <v>2980</v>
      </c>
      <c r="AP1130" s="1">
        <v>0</v>
      </c>
      <c r="AQ1130" s="1">
        <v>0</v>
      </c>
      <c r="AR1130" s="1">
        <v>0</v>
      </c>
      <c r="AS1130" s="1">
        <v>0</v>
      </c>
      <c r="AT1130" s="1">
        <v>0</v>
      </c>
      <c r="AU1130" s="1">
        <v>0</v>
      </c>
      <c r="AV1130" s="1">
        <v>0</v>
      </c>
      <c r="AW1130" s="1">
        <v>0</v>
      </c>
      <c r="AX1130" s="1">
        <v>0</v>
      </c>
      <c r="AY1130" s="1">
        <v>0</v>
      </c>
      <c r="AZ1130" s="1">
        <v>0</v>
      </c>
      <c r="BA1130" s="1">
        <v>0</v>
      </c>
      <c r="BB1130" s="1">
        <v>0</v>
      </c>
      <c r="BC1130" s="1">
        <v>0</v>
      </c>
      <c r="BD1130" s="1">
        <v>0</v>
      </c>
      <c r="BE1130" s="1">
        <v>0</v>
      </c>
      <c r="BF1130" s="1">
        <v>0</v>
      </c>
      <c r="BG1130" s="1">
        <v>0</v>
      </c>
      <c r="BH1130" s="1" t="b">
        <v>1</v>
      </c>
      <c r="BI1130" s="1" t="b">
        <v>0</v>
      </c>
      <c r="BJ1130" s="1">
        <v>7</v>
      </c>
      <c r="BK1130" s="1" t="s">
        <v>94</v>
      </c>
      <c r="BL1130" s="1">
        <v>363</v>
      </c>
      <c r="BM1130" s="1">
        <v>363</v>
      </c>
      <c r="BN1130" s="1">
        <v>0</v>
      </c>
      <c r="BO1130" s="1" t="b">
        <v>0</v>
      </c>
    </row>
    <row r="1131" spans="1:67" ht="15.75" customHeight="1">
      <c r="A1131" s="1">
        <v>1129</v>
      </c>
      <c r="B1131" s="1">
        <v>1110</v>
      </c>
      <c r="C1131" s="1">
        <v>238032</v>
      </c>
      <c r="D1131" s="1" t="s">
        <v>2971</v>
      </c>
      <c r="E1131" s="1" t="s">
        <v>2972</v>
      </c>
      <c r="F1131" s="1" t="s">
        <v>2973</v>
      </c>
      <c r="G1131" s="1" t="s">
        <v>2964</v>
      </c>
      <c r="H1131" s="1">
        <v>26506</v>
      </c>
      <c r="I1131" s="1" t="s">
        <v>70</v>
      </c>
      <c r="J1131" s="1" t="s">
        <v>564</v>
      </c>
      <c r="K1131" s="8" t="s">
        <v>2974</v>
      </c>
      <c r="L1131" s="1">
        <v>-79.954391000000001</v>
      </c>
      <c r="M1131" s="1">
        <v>39.634371000000002</v>
      </c>
      <c r="N1131" s="1">
        <v>-79.954391000000001</v>
      </c>
      <c r="O1131" s="1">
        <v>39.634371000000002</v>
      </c>
      <c r="P1131" s="1">
        <v>8376</v>
      </c>
      <c r="Q1131" s="1">
        <v>22472</v>
      </c>
      <c r="R1131" s="1">
        <v>37712</v>
      </c>
      <c r="S1131" s="1">
        <v>20236</v>
      </c>
      <c r="T1131" s="1">
        <v>35476</v>
      </c>
      <c r="U1131" s="1">
        <v>11896</v>
      </c>
      <c r="V1131" s="1">
        <v>27136</v>
      </c>
      <c r="W1131" s="1">
        <v>2</v>
      </c>
      <c r="X1131" s="1">
        <v>2</v>
      </c>
      <c r="Y1131" s="1">
        <v>5</v>
      </c>
      <c r="Z1131" s="1">
        <v>1</v>
      </c>
      <c r="AA1131" s="1">
        <v>1</v>
      </c>
      <c r="AB1131" s="1">
        <v>76</v>
      </c>
      <c r="AC1131" s="1">
        <v>22350</v>
      </c>
      <c r="AD1131" s="1" t="s">
        <v>73</v>
      </c>
      <c r="AE1131" s="1" t="b">
        <v>1</v>
      </c>
      <c r="AF1131" s="9" t="s">
        <v>2975</v>
      </c>
      <c r="AG1131" s="1" t="s">
        <v>2976</v>
      </c>
      <c r="AH1131" s="1" t="s">
        <v>90</v>
      </c>
      <c r="AI1131" s="1" t="s">
        <v>95</v>
      </c>
      <c r="AJ1131" s="1" t="s">
        <v>94</v>
      </c>
      <c r="AK1131" s="1" t="s">
        <v>79</v>
      </c>
      <c r="AL1131" s="1" t="s">
        <v>36</v>
      </c>
      <c r="AM1131" s="1" t="s">
        <v>96</v>
      </c>
      <c r="AN1131" s="1" t="b">
        <v>0</v>
      </c>
      <c r="AO1131" s="10" t="s">
        <v>2981</v>
      </c>
      <c r="AP1131" s="1">
        <v>0</v>
      </c>
      <c r="AQ1131" s="1">
        <v>0</v>
      </c>
      <c r="AR1131" s="1">
        <v>0</v>
      </c>
      <c r="AS1131" s="1">
        <v>0</v>
      </c>
      <c r="AT1131" s="1">
        <v>0</v>
      </c>
      <c r="AU1131" s="1">
        <v>0</v>
      </c>
      <c r="AV1131" s="1">
        <v>0</v>
      </c>
      <c r="AW1131" s="1">
        <v>0</v>
      </c>
      <c r="AX1131" s="1">
        <v>0</v>
      </c>
      <c r="AY1131" s="1">
        <v>0</v>
      </c>
      <c r="AZ1131" s="1">
        <v>0</v>
      </c>
      <c r="BA1131" s="1">
        <v>0</v>
      </c>
      <c r="BB1131" s="1">
        <v>0</v>
      </c>
      <c r="BC1131" s="1">
        <v>0</v>
      </c>
      <c r="BD1131" s="1">
        <v>0</v>
      </c>
      <c r="BE1131" s="1">
        <v>0</v>
      </c>
      <c r="BF1131" s="1">
        <v>0</v>
      </c>
      <c r="BG1131" s="1">
        <v>0</v>
      </c>
      <c r="BH1131" s="1" t="b">
        <v>1</v>
      </c>
      <c r="BI1131" s="1" t="b">
        <v>0</v>
      </c>
      <c r="BJ1131" s="1">
        <v>7</v>
      </c>
      <c r="BK1131" s="1" t="s">
        <v>94</v>
      </c>
      <c r="BL1131" s="1">
        <v>363</v>
      </c>
      <c r="BM1131" s="1">
        <v>363</v>
      </c>
      <c r="BN1131" s="1">
        <v>0</v>
      </c>
      <c r="BO1131" s="1" t="b">
        <v>0</v>
      </c>
    </row>
    <row r="1132" spans="1:67" ht="15.75" customHeight="1">
      <c r="A1132" s="1">
        <v>1130</v>
      </c>
      <c r="B1132" s="1">
        <v>1111</v>
      </c>
      <c r="C1132" s="1">
        <v>238032</v>
      </c>
      <c r="D1132" s="1" t="s">
        <v>2971</v>
      </c>
      <c r="E1132" s="1" t="s">
        <v>2972</v>
      </c>
      <c r="F1132" s="1" t="s">
        <v>2973</v>
      </c>
      <c r="G1132" s="1" t="s">
        <v>2964</v>
      </c>
      <c r="H1132" s="1">
        <v>26506</v>
      </c>
      <c r="I1132" s="1" t="s">
        <v>70</v>
      </c>
      <c r="J1132" s="1" t="s">
        <v>564</v>
      </c>
      <c r="K1132" s="8" t="s">
        <v>2974</v>
      </c>
      <c r="L1132" s="1">
        <v>-79.954391000000001</v>
      </c>
      <c r="M1132" s="1">
        <v>39.634371000000002</v>
      </c>
      <c r="N1132" s="1">
        <v>-79.954391000000001</v>
      </c>
      <c r="O1132" s="1">
        <v>39.634371000000002</v>
      </c>
      <c r="P1132" s="1">
        <v>8376</v>
      </c>
      <c r="Q1132" s="1">
        <v>22472</v>
      </c>
      <c r="R1132" s="1">
        <v>37712</v>
      </c>
      <c r="S1132" s="1">
        <v>20236</v>
      </c>
      <c r="T1132" s="1">
        <v>35476</v>
      </c>
      <c r="U1132" s="1">
        <v>11896</v>
      </c>
      <c r="V1132" s="1">
        <v>27136</v>
      </c>
      <c r="W1132" s="1">
        <v>2</v>
      </c>
      <c r="X1132" s="1">
        <v>2</v>
      </c>
      <c r="Y1132" s="1">
        <v>5</v>
      </c>
      <c r="Z1132" s="1">
        <v>1</v>
      </c>
      <c r="AA1132" s="1">
        <v>1</v>
      </c>
      <c r="AB1132" s="1">
        <v>76</v>
      </c>
      <c r="AC1132" s="1">
        <v>22350</v>
      </c>
      <c r="AD1132" s="1" t="s">
        <v>73</v>
      </c>
      <c r="AE1132" s="1" t="b">
        <v>1</v>
      </c>
      <c r="AF1132" s="9" t="s">
        <v>2975</v>
      </c>
      <c r="AG1132" s="1" t="s">
        <v>2976</v>
      </c>
      <c r="AH1132" s="1" t="s">
        <v>90</v>
      </c>
      <c r="AI1132" s="1" t="s">
        <v>2982</v>
      </c>
      <c r="AJ1132" s="1" t="s">
        <v>320</v>
      </c>
      <c r="AK1132" s="1" t="s">
        <v>79</v>
      </c>
      <c r="AL1132" s="1" t="s">
        <v>99</v>
      </c>
      <c r="AM1132" s="1" t="s">
        <v>100</v>
      </c>
      <c r="AN1132" s="1" t="b">
        <v>0</v>
      </c>
      <c r="AO1132" s="10" t="s">
        <v>2983</v>
      </c>
      <c r="AP1132" s="1">
        <v>0</v>
      </c>
      <c r="AQ1132" s="1">
        <v>0</v>
      </c>
      <c r="AR1132" s="1">
        <v>0</v>
      </c>
      <c r="AS1132" s="1">
        <v>0</v>
      </c>
      <c r="AT1132" s="1">
        <v>0</v>
      </c>
      <c r="AU1132" s="1">
        <v>0</v>
      </c>
      <c r="AV1132" s="1">
        <v>0</v>
      </c>
      <c r="AW1132" s="1">
        <v>0</v>
      </c>
      <c r="AX1132" s="1">
        <v>0</v>
      </c>
      <c r="AY1132" s="1">
        <v>0</v>
      </c>
      <c r="AZ1132" s="1">
        <v>0</v>
      </c>
      <c r="BA1132" s="1">
        <v>0</v>
      </c>
      <c r="BB1132" s="1">
        <v>0</v>
      </c>
      <c r="BC1132" s="1">
        <v>0</v>
      </c>
      <c r="BD1132" s="1">
        <v>0</v>
      </c>
      <c r="BE1132" s="1">
        <v>0</v>
      </c>
      <c r="BF1132" s="1">
        <v>0</v>
      </c>
      <c r="BG1132" s="1">
        <v>0</v>
      </c>
      <c r="BH1132" s="1" t="b">
        <v>0</v>
      </c>
      <c r="BI1132" s="1" t="b">
        <v>0</v>
      </c>
      <c r="BJ1132" s="1">
        <v>7</v>
      </c>
      <c r="BK1132" s="1" t="s">
        <v>117</v>
      </c>
      <c r="BL1132" s="1">
        <v>363</v>
      </c>
      <c r="BM1132" s="1">
        <v>363</v>
      </c>
      <c r="BN1132" s="1">
        <v>0</v>
      </c>
      <c r="BO1132" s="1" t="b">
        <v>0</v>
      </c>
    </row>
    <row r="1133" spans="1:67" ht="15.75" customHeight="1">
      <c r="A1133" s="1">
        <v>1131</v>
      </c>
      <c r="B1133" s="1">
        <v>1112</v>
      </c>
      <c r="C1133" s="1">
        <v>238032</v>
      </c>
      <c r="D1133" s="1" t="s">
        <v>2971</v>
      </c>
      <c r="E1133" s="1" t="s">
        <v>2972</v>
      </c>
      <c r="F1133" s="1" t="s">
        <v>2973</v>
      </c>
      <c r="G1133" s="1" t="s">
        <v>2964</v>
      </c>
      <c r="H1133" s="1">
        <v>26506</v>
      </c>
      <c r="I1133" s="1" t="s">
        <v>70</v>
      </c>
      <c r="J1133" s="1" t="s">
        <v>564</v>
      </c>
      <c r="K1133" s="8" t="s">
        <v>2974</v>
      </c>
      <c r="L1133" s="1">
        <v>-79.954391000000001</v>
      </c>
      <c r="M1133" s="1">
        <v>39.634371000000002</v>
      </c>
      <c r="N1133" s="1">
        <v>-79.954391000000001</v>
      </c>
      <c r="O1133" s="1">
        <v>39.634371000000002</v>
      </c>
      <c r="P1133" s="1">
        <v>8376</v>
      </c>
      <c r="Q1133" s="1">
        <v>22472</v>
      </c>
      <c r="R1133" s="1">
        <v>37712</v>
      </c>
      <c r="S1133" s="1">
        <v>20236</v>
      </c>
      <c r="T1133" s="1">
        <v>35476</v>
      </c>
      <c r="U1133" s="1">
        <v>11896</v>
      </c>
      <c r="V1133" s="1">
        <v>27136</v>
      </c>
      <c r="W1133" s="1">
        <v>2</v>
      </c>
      <c r="X1133" s="1">
        <v>2</v>
      </c>
      <c r="Y1133" s="1">
        <v>5</v>
      </c>
      <c r="Z1133" s="1">
        <v>1</v>
      </c>
      <c r="AA1133" s="1">
        <v>1</v>
      </c>
      <c r="AB1133" s="1">
        <v>76</v>
      </c>
      <c r="AC1133" s="1">
        <v>22350</v>
      </c>
      <c r="AD1133" s="1" t="s">
        <v>73</v>
      </c>
      <c r="AE1133" s="1" t="b">
        <v>1</v>
      </c>
      <c r="AF1133" s="9" t="s">
        <v>2975</v>
      </c>
      <c r="AG1133" s="1" t="s">
        <v>2976</v>
      </c>
      <c r="AH1133" s="1" t="s">
        <v>90</v>
      </c>
      <c r="AI1133" s="1" t="s">
        <v>2984</v>
      </c>
      <c r="AJ1133" s="1" t="s">
        <v>320</v>
      </c>
      <c r="AK1133" s="1" t="s">
        <v>179</v>
      </c>
      <c r="AL1133" s="1" t="s">
        <v>179</v>
      </c>
      <c r="AM1133" s="1" t="s">
        <v>100</v>
      </c>
      <c r="AN1133" s="1" t="b">
        <v>0</v>
      </c>
      <c r="AO1133" s="10" t="s">
        <v>2983</v>
      </c>
      <c r="AP1133" s="1">
        <v>0</v>
      </c>
      <c r="AQ1133" s="1">
        <v>0</v>
      </c>
      <c r="AR1133" s="1">
        <v>0</v>
      </c>
      <c r="AS1133" s="1">
        <v>0</v>
      </c>
      <c r="AT1133" s="1">
        <v>0</v>
      </c>
      <c r="AU1133" s="1">
        <v>0</v>
      </c>
      <c r="AV1133" s="1">
        <v>0</v>
      </c>
      <c r="AW1133" s="1">
        <v>0</v>
      </c>
      <c r="AX1133" s="1">
        <v>0</v>
      </c>
      <c r="AY1133" s="1">
        <v>0</v>
      </c>
      <c r="AZ1133" s="1">
        <v>0</v>
      </c>
      <c r="BA1133" s="1">
        <v>0</v>
      </c>
      <c r="BB1133" s="1">
        <v>0</v>
      </c>
      <c r="BC1133" s="1">
        <v>0</v>
      </c>
      <c r="BD1133" s="1">
        <v>0</v>
      </c>
      <c r="BE1133" s="1">
        <v>0</v>
      </c>
      <c r="BF1133" s="1">
        <v>0</v>
      </c>
      <c r="BG1133" s="1">
        <v>0</v>
      </c>
      <c r="BH1133" s="1" t="b">
        <v>0</v>
      </c>
      <c r="BI1133" s="1" t="b">
        <v>0</v>
      </c>
      <c r="BJ1133" s="1">
        <v>7</v>
      </c>
      <c r="BK1133" s="1" t="s">
        <v>117</v>
      </c>
      <c r="BL1133" s="1">
        <v>363</v>
      </c>
      <c r="BM1133" s="1">
        <v>363</v>
      </c>
      <c r="BN1133" s="1">
        <v>0</v>
      </c>
      <c r="BO1133" s="1" t="b">
        <v>0</v>
      </c>
    </row>
    <row r="1134" spans="1:67" ht="15.75" customHeight="1">
      <c r="A1134" s="1">
        <v>1132</v>
      </c>
      <c r="B1134" s="1">
        <v>1113</v>
      </c>
      <c r="C1134" s="1">
        <v>238032</v>
      </c>
      <c r="D1134" s="1" t="s">
        <v>2971</v>
      </c>
      <c r="E1134" s="1" t="s">
        <v>2972</v>
      </c>
      <c r="F1134" s="1" t="s">
        <v>2973</v>
      </c>
      <c r="G1134" s="1" t="s">
        <v>2964</v>
      </c>
      <c r="H1134" s="1">
        <v>26506</v>
      </c>
      <c r="I1134" s="1" t="s">
        <v>70</v>
      </c>
      <c r="J1134" s="1" t="s">
        <v>564</v>
      </c>
      <c r="K1134" s="8" t="s">
        <v>2974</v>
      </c>
      <c r="L1134" s="1">
        <v>-79.954391000000001</v>
      </c>
      <c r="M1134" s="1">
        <v>39.634371000000002</v>
      </c>
      <c r="N1134" s="1">
        <v>-79.954391000000001</v>
      </c>
      <c r="O1134" s="1">
        <v>39.634371000000002</v>
      </c>
      <c r="P1134" s="1">
        <v>8376</v>
      </c>
      <c r="Q1134" s="1">
        <v>22472</v>
      </c>
      <c r="R1134" s="1">
        <v>37712</v>
      </c>
      <c r="S1134" s="1">
        <v>20236</v>
      </c>
      <c r="T1134" s="1">
        <v>35476</v>
      </c>
      <c r="U1134" s="1">
        <v>11896</v>
      </c>
      <c r="V1134" s="1">
        <v>27136</v>
      </c>
      <c r="W1134" s="1">
        <v>2</v>
      </c>
      <c r="X1134" s="1">
        <v>2</v>
      </c>
      <c r="Y1134" s="1">
        <v>5</v>
      </c>
      <c r="Z1134" s="1">
        <v>1</v>
      </c>
      <c r="AA1134" s="1">
        <v>1</v>
      </c>
      <c r="AB1134" s="1">
        <v>76</v>
      </c>
      <c r="AC1134" s="1">
        <v>22350</v>
      </c>
      <c r="AD1134" s="1" t="s">
        <v>73</v>
      </c>
      <c r="AE1134" s="1" t="b">
        <v>1</v>
      </c>
      <c r="AF1134" s="9" t="s">
        <v>2975</v>
      </c>
      <c r="AG1134" s="1" t="s">
        <v>2976</v>
      </c>
      <c r="AH1134" s="1" t="s">
        <v>90</v>
      </c>
      <c r="AI1134" s="1" t="s">
        <v>2985</v>
      </c>
      <c r="AJ1134" s="1" t="s">
        <v>78</v>
      </c>
      <c r="AK1134" s="1" t="s">
        <v>179</v>
      </c>
      <c r="AL1134" s="1" t="s">
        <v>179</v>
      </c>
      <c r="AM1134" s="1" t="s">
        <v>100</v>
      </c>
      <c r="AN1134" s="1" t="b">
        <v>0</v>
      </c>
      <c r="AO1134" s="10" t="s">
        <v>2986</v>
      </c>
      <c r="AP1134" s="1">
        <v>0</v>
      </c>
      <c r="AQ1134" s="1">
        <v>0</v>
      </c>
      <c r="AR1134" s="1">
        <v>0</v>
      </c>
      <c r="AS1134" s="1">
        <v>0</v>
      </c>
      <c r="AT1134" s="1">
        <v>0</v>
      </c>
      <c r="AU1134" s="1">
        <v>0</v>
      </c>
      <c r="AV1134" s="1">
        <v>0</v>
      </c>
      <c r="AW1134" s="1">
        <v>0</v>
      </c>
      <c r="AX1134" s="1">
        <v>0</v>
      </c>
      <c r="AY1134" s="1">
        <v>0</v>
      </c>
      <c r="AZ1134" s="1">
        <v>0</v>
      </c>
      <c r="BA1134" s="1">
        <v>0</v>
      </c>
      <c r="BB1134" s="1">
        <v>0</v>
      </c>
      <c r="BC1134" s="1">
        <v>0</v>
      </c>
      <c r="BD1134" s="1">
        <v>0</v>
      </c>
      <c r="BE1134" s="1">
        <v>0</v>
      </c>
      <c r="BF1134" s="1">
        <v>0</v>
      </c>
      <c r="BG1134" s="1">
        <v>0</v>
      </c>
      <c r="BH1134" s="1" t="b">
        <v>0</v>
      </c>
      <c r="BI1134" s="1" t="b">
        <v>0</v>
      </c>
      <c r="BJ1134" s="1">
        <v>7</v>
      </c>
      <c r="BK1134" s="1" t="s">
        <v>78</v>
      </c>
      <c r="BL1134" s="1">
        <v>363</v>
      </c>
      <c r="BM1134" s="1">
        <v>363</v>
      </c>
      <c r="BN1134" s="1">
        <v>0</v>
      </c>
      <c r="BO1134" s="1" t="b">
        <v>0</v>
      </c>
    </row>
  </sheetData>
  <customSheetViews>
    <customSheetView guid="{AE3A1E92-F3CE-4E67-BE00-99B6BD76BFE9}" filter="1" showAutoFilter="1">
      <pageMargins left="0.7" right="0.7" top="0.75" bottom="0.75" header="0.3" footer="0.3"/>
      <autoFilter ref="AJ1:AJ1134" xr:uid="{F6550E78-5E42-4CA0-921B-E5EE6906CBE2}">
        <filterColumn colId="0">
          <filters>
            <filter val="Planning and Urban/Public Affairs"/>
          </filters>
        </filterColumn>
      </autoFilter>
    </customSheetView>
    <customSheetView guid="{112115D5-4486-4342-95DF-FEBDA6E06A95}" filter="1" showAutoFilter="1">
      <pageMargins left="0.7" right="0.7" top="0.75" bottom="0.75" header="0.3" footer="0.3"/>
      <autoFilter ref="A890:BO1134" xr:uid="{FBD56259-ACD0-4231-AE14-17326F8D8164}"/>
    </customSheetView>
    <customSheetView guid="{7F97264F-6766-46A0-8078-6477F61FE305}" filter="1" showAutoFilter="1">
      <pageMargins left="0.7" right="0.7" top="0.75" bottom="0.75" header="0.3" footer="0.3"/>
      <autoFilter ref="A890:BO1134" xr:uid="{54BDE25B-EC34-45B3-8768-4EAB3D0DF8E3}"/>
    </customSheetView>
  </customSheetViews>
  <conditionalFormatting sqref="K700">
    <cfRule type="notContainsBlanks" dxfId="45" priority="1">
      <formula>LEN(TRIM(K700))&gt;0</formula>
    </cfRule>
  </conditionalFormatting>
  <conditionalFormatting sqref="AN1:AN1134">
    <cfRule type="containsText" dxfId="44" priority="2" operator="containsText" text="TRUE">
      <formula>NOT(ISERROR(SEARCH(("TRUE"),(AN1))))</formula>
    </cfRule>
  </conditionalFormatting>
  <conditionalFormatting sqref="AN1:AN1134">
    <cfRule type="containsText" dxfId="43" priority="3" operator="containsText" text="FALSE">
      <formula>NOT(ISERROR(SEARCH(("FALSE"),(AN1))))</formula>
    </cfRule>
  </conditionalFormatting>
  <conditionalFormatting sqref="AN1:AN1134">
    <cfRule type="colorScale" priority="4">
      <colorScale>
        <cfvo type="min"/>
        <cfvo type="percentile" val="50"/>
        <cfvo type="max"/>
        <color rgb="FFF8696B"/>
        <color rgb="FFFCFCFF"/>
        <color rgb="FF5A8AC6"/>
      </colorScale>
    </cfRule>
  </conditionalFormatting>
  <conditionalFormatting sqref="N1:O1086 P1:V1134 W83:AC90 AB94:AB99 W381:AC385 W496:AC501 W926:AC937 W952:AC952 N1088:O1134">
    <cfRule type="containsBlanks" dxfId="42" priority="5">
      <formula>LEN(TRIM(N1))=0</formula>
    </cfRule>
  </conditionalFormatting>
  <conditionalFormatting sqref="N1:O1086 P1:V1134 W83:AC90 AB94:AB99 W381:AC385 W496:AC501 W926:AC937 W952:AC952 N1088:O1134">
    <cfRule type="containsBlanks" dxfId="41" priority="6">
      <formula>LEN(TRIM(N1))=0</formula>
    </cfRule>
  </conditionalFormatting>
  <conditionalFormatting sqref="W1:AI1134 AJ1:AJ399 AK1:BO1134 AJ401 AJ403:AJ463 AJ466 AJ469 AJ472 AJ474:AJ605 AJ609:AJ950 AJ952:AJ1022 AJ1024:AJ1134">
    <cfRule type="containsBlanks" dxfId="40" priority="7">
      <formula>LEN(TRIM(W1))=0</formula>
    </cfRule>
  </conditionalFormatting>
  <conditionalFormatting sqref="AK1:AK1134 AL447 AL617 AL1006">
    <cfRule type="cellIs" dxfId="39" priority="8" operator="equal">
      <formula>"NULL"</formula>
    </cfRule>
  </conditionalFormatting>
  <conditionalFormatting sqref="AG1:AG1134">
    <cfRule type="cellIs" dxfId="38" priority="9" operator="equal">
      <formula>"NULL"</formula>
    </cfRule>
  </conditionalFormatting>
  <conditionalFormatting sqref="AH1">
    <cfRule type="cellIs" dxfId="37" priority="10" operator="equal">
      <formula>"NULL"</formula>
    </cfRule>
  </conditionalFormatting>
  <conditionalFormatting sqref="AF1">
    <cfRule type="cellIs" dxfId="36" priority="11" operator="equal">
      <formula>"NULL"</formula>
    </cfRule>
  </conditionalFormatting>
  <conditionalFormatting sqref="AF1:AF1134">
    <cfRule type="cellIs" dxfId="35" priority="12" operator="equal">
      <formula>"NULL"</formula>
    </cfRule>
  </conditionalFormatting>
  <conditionalFormatting sqref="AH1:AH1134">
    <cfRule type="cellIs" dxfId="34" priority="13" operator="equal">
      <formula>"NULL"</formula>
    </cfRule>
  </conditionalFormatting>
  <conditionalFormatting sqref="AG1:AG1134">
    <cfRule type="cellIs" dxfId="33" priority="14" operator="equal">
      <formula>"NULL"</formula>
    </cfRule>
  </conditionalFormatting>
  <conditionalFormatting sqref="AJ1:AJ605 AJ609:AJ1134">
    <cfRule type="cellIs" dxfId="32" priority="15" operator="equal">
      <formula>"NULL"</formula>
    </cfRule>
  </conditionalFormatting>
  <conditionalFormatting sqref="AL1:AL1134">
    <cfRule type="cellIs" dxfId="31" priority="16" operator="equal">
      <formula>"NULL"</formula>
    </cfRule>
  </conditionalFormatting>
  <conditionalFormatting sqref="AM1:AM1134">
    <cfRule type="cellIs" dxfId="30" priority="17" operator="equal">
      <formula>"NULL"</formula>
    </cfRule>
  </conditionalFormatting>
  <hyperlinks>
    <hyperlink ref="K2" r:id="rId1" xr:uid="{00000000-0004-0000-0000-000000000000}"/>
    <hyperlink ref="AO2" r:id="rId2" xr:uid="{00000000-0004-0000-0000-000001000000}"/>
    <hyperlink ref="K3" r:id="rId3" xr:uid="{00000000-0004-0000-0000-000002000000}"/>
    <hyperlink ref="AO3" r:id="rId4" xr:uid="{00000000-0004-0000-0000-000003000000}"/>
    <hyperlink ref="K4" r:id="rId5" xr:uid="{00000000-0004-0000-0000-000004000000}"/>
    <hyperlink ref="AO4" r:id="rId6" xr:uid="{00000000-0004-0000-0000-000005000000}"/>
    <hyperlink ref="K5" r:id="rId7" xr:uid="{00000000-0004-0000-0000-000006000000}"/>
    <hyperlink ref="AO5" r:id="rId8" xr:uid="{00000000-0004-0000-0000-000007000000}"/>
    <hyperlink ref="K6" r:id="rId9" xr:uid="{00000000-0004-0000-0000-000008000000}"/>
    <hyperlink ref="AO6" r:id="rId10" xr:uid="{00000000-0004-0000-0000-000009000000}"/>
    <hyperlink ref="K7" r:id="rId11" xr:uid="{00000000-0004-0000-0000-00000A000000}"/>
    <hyperlink ref="AO7" r:id="rId12" xr:uid="{00000000-0004-0000-0000-00000B000000}"/>
    <hyperlink ref="K8" r:id="rId13" xr:uid="{00000000-0004-0000-0000-00000C000000}"/>
    <hyperlink ref="AO8" r:id="rId14" xr:uid="{00000000-0004-0000-0000-00000D000000}"/>
    <hyperlink ref="K9" r:id="rId15" xr:uid="{00000000-0004-0000-0000-00000E000000}"/>
    <hyperlink ref="AO9" r:id="rId16" xr:uid="{00000000-0004-0000-0000-00000F000000}"/>
    <hyperlink ref="K10" r:id="rId17" xr:uid="{00000000-0004-0000-0000-000010000000}"/>
    <hyperlink ref="AO10" r:id="rId18" xr:uid="{00000000-0004-0000-0000-000011000000}"/>
    <hyperlink ref="K11" r:id="rId19" xr:uid="{00000000-0004-0000-0000-000012000000}"/>
    <hyperlink ref="AO11" r:id="rId20" xr:uid="{00000000-0004-0000-0000-000013000000}"/>
    <hyperlink ref="K12" r:id="rId21" xr:uid="{00000000-0004-0000-0000-000014000000}"/>
    <hyperlink ref="AO12" r:id="rId22" xr:uid="{00000000-0004-0000-0000-000015000000}"/>
    <hyperlink ref="K13" r:id="rId23" xr:uid="{00000000-0004-0000-0000-000016000000}"/>
    <hyperlink ref="AO13" r:id="rId24" xr:uid="{00000000-0004-0000-0000-000017000000}"/>
    <hyperlink ref="K14" r:id="rId25" xr:uid="{00000000-0004-0000-0000-000018000000}"/>
    <hyperlink ref="AO14" r:id="rId26" xr:uid="{00000000-0004-0000-0000-000019000000}"/>
    <hyperlink ref="K15" r:id="rId27" xr:uid="{00000000-0004-0000-0000-00001A000000}"/>
    <hyperlink ref="AO15" r:id="rId28" xr:uid="{00000000-0004-0000-0000-00001B000000}"/>
    <hyperlink ref="K16" r:id="rId29" xr:uid="{00000000-0004-0000-0000-00001C000000}"/>
    <hyperlink ref="AO16" r:id="rId30" xr:uid="{00000000-0004-0000-0000-00001D000000}"/>
    <hyperlink ref="K17" r:id="rId31" xr:uid="{00000000-0004-0000-0000-00001E000000}"/>
    <hyperlink ref="AO17" r:id="rId32" xr:uid="{00000000-0004-0000-0000-00001F000000}"/>
    <hyperlink ref="K18" r:id="rId33" xr:uid="{00000000-0004-0000-0000-000020000000}"/>
    <hyperlink ref="AO18" r:id="rId34" xr:uid="{00000000-0004-0000-0000-000021000000}"/>
    <hyperlink ref="K19" r:id="rId35" xr:uid="{00000000-0004-0000-0000-000022000000}"/>
    <hyperlink ref="AO19" r:id="rId36" location="sec0304" xr:uid="{00000000-0004-0000-0000-000023000000}"/>
    <hyperlink ref="K20" r:id="rId37" xr:uid="{00000000-0004-0000-0000-000024000000}"/>
    <hyperlink ref="AO20" r:id="rId38" location="sec0304" xr:uid="{00000000-0004-0000-0000-000025000000}"/>
    <hyperlink ref="K21" r:id="rId39" xr:uid="{00000000-0004-0000-0000-000026000000}"/>
    <hyperlink ref="AO21" r:id="rId40" xr:uid="{00000000-0004-0000-0000-000027000000}"/>
    <hyperlink ref="K22" r:id="rId41" xr:uid="{00000000-0004-0000-0000-000028000000}"/>
    <hyperlink ref="AO22" r:id="rId42" xr:uid="{00000000-0004-0000-0000-000029000000}"/>
    <hyperlink ref="K23" r:id="rId43" xr:uid="{00000000-0004-0000-0000-00002A000000}"/>
    <hyperlink ref="AO23" r:id="rId44" xr:uid="{00000000-0004-0000-0000-00002B000000}"/>
    <hyperlink ref="K24" r:id="rId45" xr:uid="{00000000-0004-0000-0000-00002C000000}"/>
    <hyperlink ref="AO24" r:id="rId46" xr:uid="{00000000-0004-0000-0000-00002D000000}"/>
    <hyperlink ref="K25" r:id="rId47" xr:uid="{00000000-0004-0000-0000-00002E000000}"/>
    <hyperlink ref="AO25" r:id="rId48" xr:uid="{00000000-0004-0000-0000-00002F000000}"/>
    <hyperlink ref="K26" r:id="rId49" xr:uid="{00000000-0004-0000-0000-000030000000}"/>
    <hyperlink ref="AO26" r:id="rId50" xr:uid="{00000000-0004-0000-0000-000031000000}"/>
    <hyperlink ref="K27" r:id="rId51" xr:uid="{00000000-0004-0000-0000-000032000000}"/>
    <hyperlink ref="AO27" r:id="rId52" xr:uid="{00000000-0004-0000-0000-000033000000}"/>
    <hyperlink ref="K28" r:id="rId53" xr:uid="{00000000-0004-0000-0000-000034000000}"/>
    <hyperlink ref="AO28" r:id="rId54" xr:uid="{00000000-0004-0000-0000-000035000000}"/>
    <hyperlink ref="K29" r:id="rId55" xr:uid="{00000000-0004-0000-0000-000036000000}"/>
    <hyperlink ref="AO29" r:id="rId56" xr:uid="{00000000-0004-0000-0000-000037000000}"/>
    <hyperlink ref="K30" r:id="rId57" xr:uid="{00000000-0004-0000-0000-000038000000}"/>
    <hyperlink ref="AO30" r:id="rId58" xr:uid="{00000000-0004-0000-0000-000039000000}"/>
    <hyperlink ref="K31" r:id="rId59" xr:uid="{00000000-0004-0000-0000-00003A000000}"/>
    <hyperlink ref="AO31" r:id="rId60" xr:uid="{00000000-0004-0000-0000-00003B000000}"/>
    <hyperlink ref="K32" r:id="rId61" xr:uid="{00000000-0004-0000-0000-00003C000000}"/>
    <hyperlink ref="AO32" r:id="rId62" xr:uid="{00000000-0004-0000-0000-00003D000000}"/>
    <hyperlink ref="K33" r:id="rId63" xr:uid="{00000000-0004-0000-0000-00003E000000}"/>
    <hyperlink ref="AO33" r:id="rId64" xr:uid="{00000000-0004-0000-0000-00003F000000}"/>
    <hyperlink ref="K34" r:id="rId65" xr:uid="{00000000-0004-0000-0000-000040000000}"/>
    <hyperlink ref="AO34" r:id="rId66" xr:uid="{00000000-0004-0000-0000-000041000000}"/>
    <hyperlink ref="K35" r:id="rId67" xr:uid="{00000000-0004-0000-0000-000042000000}"/>
    <hyperlink ref="AO35" r:id="rId68" xr:uid="{00000000-0004-0000-0000-000043000000}"/>
    <hyperlink ref="K36" r:id="rId69" xr:uid="{00000000-0004-0000-0000-000044000000}"/>
    <hyperlink ref="AO36" r:id="rId70" xr:uid="{00000000-0004-0000-0000-000045000000}"/>
    <hyperlink ref="K37" r:id="rId71" xr:uid="{00000000-0004-0000-0000-000046000000}"/>
    <hyperlink ref="AO37" r:id="rId72" xr:uid="{00000000-0004-0000-0000-000047000000}"/>
    <hyperlink ref="K38" r:id="rId73" xr:uid="{00000000-0004-0000-0000-000048000000}"/>
    <hyperlink ref="AO38" r:id="rId74" xr:uid="{00000000-0004-0000-0000-000049000000}"/>
    <hyperlink ref="K40" r:id="rId75" xr:uid="{00000000-0004-0000-0000-00004A000000}"/>
    <hyperlink ref="AO40" r:id="rId76" xr:uid="{00000000-0004-0000-0000-00004B000000}"/>
    <hyperlink ref="K41" r:id="rId77" xr:uid="{00000000-0004-0000-0000-00004C000000}"/>
    <hyperlink ref="AO41" r:id="rId78" xr:uid="{00000000-0004-0000-0000-00004D000000}"/>
    <hyperlink ref="K42" r:id="rId79" xr:uid="{00000000-0004-0000-0000-00004E000000}"/>
    <hyperlink ref="AO42" r:id="rId80" xr:uid="{00000000-0004-0000-0000-00004F000000}"/>
    <hyperlink ref="K43" r:id="rId81" xr:uid="{00000000-0004-0000-0000-000050000000}"/>
    <hyperlink ref="AO43" r:id="rId82" xr:uid="{00000000-0004-0000-0000-000051000000}"/>
    <hyperlink ref="K44" r:id="rId83" xr:uid="{00000000-0004-0000-0000-000052000000}"/>
    <hyperlink ref="AO44" r:id="rId84" xr:uid="{00000000-0004-0000-0000-000053000000}"/>
    <hyperlink ref="K45" r:id="rId85" xr:uid="{00000000-0004-0000-0000-000054000000}"/>
    <hyperlink ref="AO45" r:id="rId86" xr:uid="{00000000-0004-0000-0000-000055000000}"/>
    <hyperlink ref="K46" r:id="rId87" xr:uid="{00000000-0004-0000-0000-000056000000}"/>
    <hyperlink ref="AO46" r:id="rId88" xr:uid="{00000000-0004-0000-0000-000057000000}"/>
    <hyperlink ref="K47" r:id="rId89" xr:uid="{00000000-0004-0000-0000-000058000000}"/>
    <hyperlink ref="AO47" r:id="rId90" xr:uid="{00000000-0004-0000-0000-000059000000}"/>
    <hyperlink ref="K48" r:id="rId91" xr:uid="{00000000-0004-0000-0000-00005A000000}"/>
    <hyperlink ref="AO48" r:id="rId92" xr:uid="{00000000-0004-0000-0000-00005B000000}"/>
    <hyperlink ref="K49" r:id="rId93" xr:uid="{00000000-0004-0000-0000-00005C000000}"/>
    <hyperlink ref="AO49" r:id="rId94" xr:uid="{00000000-0004-0000-0000-00005D000000}"/>
    <hyperlink ref="K50" r:id="rId95" xr:uid="{00000000-0004-0000-0000-00005E000000}"/>
    <hyperlink ref="AO50" r:id="rId96" xr:uid="{00000000-0004-0000-0000-00005F000000}"/>
    <hyperlink ref="K51" r:id="rId97" xr:uid="{00000000-0004-0000-0000-000060000000}"/>
    <hyperlink ref="AO51" r:id="rId98" xr:uid="{00000000-0004-0000-0000-000061000000}"/>
    <hyperlink ref="K52" r:id="rId99" xr:uid="{00000000-0004-0000-0000-000062000000}"/>
    <hyperlink ref="AO52" r:id="rId100" xr:uid="{00000000-0004-0000-0000-000063000000}"/>
    <hyperlink ref="K53" r:id="rId101" xr:uid="{00000000-0004-0000-0000-000064000000}"/>
    <hyperlink ref="AO53" r:id="rId102" xr:uid="{00000000-0004-0000-0000-000065000000}"/>
    <hyperlink ref="K54" r:id="rId103" xr:uid="{00000000-0004-0000-0000-000066000000}"/>
    <hyperlink ref="AO54" r:id="rId104" xr:uid="{00000000-0004-0000-0000-000067000000}"/>
    <hyperlink ref="K55" r:id="rId105" xr:uid="{00000000-0004-0000-0000-000068000000}"/>
    <hyperlink ref="AO55" r:id="rId106" xr:uid="{00000000-0004-0000-0000-000069000000}"/>
    <hyperlink ref="K56" r:id="rId107" xr:uid="{00000000-0004-0000-0000-00006A000000}"/>
    <hyperlink ref="AO56" r:id="rId108" xr:uid="{00000000-0004-0000-0000-00006B000000}"/>
    <hyperlink ref="K57" r:id="rId109" xr:uid="{00000000-0004-0000-0000-00006C000000}"/>
    <hyperlink ref="AO57" r:id="rId110" xr:uid="{00000000-0004-0000-0000-00006D000000}"/>
    <hyperlink ref="K58" r:id="rId111" xr:uid="{00000000-0004-0000-0000-00006E000000}"/>
    <hyperlink ref="AO58" r:id="rId112" location="march" xr:uid="{00000000-0004-0000-0000-00006F000000}"/>
    <hyperlink ref="K59" r:id="rId113" xr:uid="{00000000-0004-0000-0000-000070000000}"/>
    <hyperlink ref="AO59" r:id="rId114" location="ba" xr:uid="{00000000-0004-0000-0000-000071000000}"/>
    <hyperlink ref="K60" r:id="rId115" xr:uid="{00000000-0004-0000-0000-000072000000}"/>
    <hyperlink ref="AO60" r:id="rId116" location="ba" xr:uid="{00000000-0004-0000-0000-000073000000}"/>
    <hyperlink ref="K61" r:id="rId117" xr:uid="{00000000-0004-0000-0000-000074000000}"/>
    <hyperlink ref="AO61" r:id="rId118" xr:uid="{00000000-0004-0000-0000-000075000000}"/>
    <hyperlink ref="K62" r:id="rId119" xr:uid="{00000000-0004-0000-0000-000076000000}"/>
    <hyperlink ref="AO62" r:id="rId120" location="section-curriculum" xr:uid="{00000000-0004-0000-0000-000077000000}"/>
    <hyperlink ref="K63" r:id="rId121" xr:uid="{00000000-0004-0000-0000-000078000000}"/>
    <hyperlink ref="AO63" r:id="rId122" xr:uid="{00000000-0004-0000-0000-000079000000}"/>
    <hyperlink ref="K64" r:id="rId123" xr:uid="{00000000-0004-0000-0000-00007A000000}"/>
    <hyperlink ref="AO64" r:id="rId124" xr:uid="{00000000-0004-0000-0000-00007B000000}"/>
    <hyperlink ref="K65" r:id="rId125" xr:uid="{00000000-0004-0000-0000-00007C000000}"/>
    <hyperlink ref="AO65" r:id="rId126" xr:uid="{00000000-0004-0000-0000-00007D000000}"/>
    <hyperlink ref="K66" r:id="rId127" xr:uid="{00000000-0004-0000-0000-00007E000000}"/>
    <hyperlink ref="AO66" r:id="rId128" xr:uid="{00000000-0004-0000-0000-00007F000000}"/>
    <hyperlink ref="K67" r:id="rId129" xr:uid="{00000000-0004-0000-0000-000080000000}"/>
    <hyperlink ref="AO67" r:id="rId130" xr:uid="{00000000-0004-0000-0000-000081000000}"/>
    <hyperlink ref="K68" r:id="rId131" xr:uid="{00000000-0004-0000-0000-000082000000}"/>
    <hyperlink ref="AO68" r:id="rId132" xr:uid="{00000000-0004-0000-0000-000083000000}"/>
    <hyperlink ref="K69" r:id="rId133" xr:uid="{00000000-0004-0000-0000-000084000000}"/>
    <hyperlink ref="AO69" r:id="rId134" xr:uid="{00000000-0004-0000-0000-000085000000}"/>
    <hyperlink ref="K70" r:id="rId135" xr:uid="{00000000-0004-0000-0000-000086000000}"/>
    <hyperlink ref="AO70" r:id="rId136" xr:uid="{00000000-0004-0000-0000-000087000000}"/>
    <hyperlink ref="K71" r:id="rId137" xr:uid="{00000000-0004-0000-0000-000088000000}"/>
    <hyperlink ref="AO71" r:id="rId138" location="undergraduatetext" xr:uid="{00000000-0004-0000-0000-000089000000}"/>
    <hyperlink ref="K72" r:id="rId139" xr:uid="{00000000-0004-0000-0000-00008A000000}"/>
    <hyperlink ref="AO72" r:id="rId140" xr:uid="{00000000-0004-0000-0000-00008B000000}"/>
    <hyperlink ref="K73" r:id="rId141" xr:uid="{00000000-0004-0000-0000-00008C000000}"/>
    <hyperlink ref="AO73" r:id="rId142" xr:uid="{00000000-0004-0000-0000-00008D000000}"/>
    <hyperlink ref="K74" r:id="rId143" xr:uid="{00000000-0004-0000-0000-00008E000000}"/>
    <hyperlink ref="AO74" r:id="rId144" xr:uid="{00000000-0004-0000-0000-00008F000000}"/>
    <hyperlink ref="K75" r:id="rId145" xr:uid="{00000000-0004-0000-0000-000090000000}"/>
    <hyperlink ref="AO75" r:id="rId146" xr:uid="{00000000-0004-0000-0000-000091000000}"/>
    <hyperlink ref="K76" r:id="rId147" xr:uid="{00000000-0004-0000-0000-000092000000}"/>
    <hyperlink ref="AO76" r:id="rId148" xr:uid="{00000000-0004-0000-0000-000093000000}"/>
    <hyperlink ref="K77" r:id="rId149" xr:uid="{00000000-0004-0000-0000-000094000000}"/>
    <hyperlink ref="AO77" r:id="rId150" xr:uid="{00000000-0004-0000-0000-000095000000}"/>
    <hyperlink ref="K78" r:id="rId151" xr:uid="{00000000-0004-0000-0000-000096000000}"/>
    <hyperlink ref="AO78" r:id="rId152" xr:uid="{00000000-0004-0000-0000-000097000000}"/>
    <hyperlink ref="K79" r:id="rId153" xr:uid="{00000000-0004-0000-0000-000098000000}"/>
    <hyperlink ref="AO79" r:id="rId154" xr:uid="{00000000-0004-0000-0000-000099000000}"/>
    <hyperlink ref="K80" r:id="rId155" xr:uid="{00000000-0004-0000-0000-00009A000000}"/>
    <hyperlink ref="AO80" r:id="rId156" xr:uid="{00000000-0004-0000-0000-00009B000000}"/>
    <hyperlink ref="K81" r:id="rId157" xr:uid="{00000000-0004-0000-0000-00009C000000}"/>
    <hyperlink ref="AO81" r:id="rId158" xr:uid="{00000000-0004-0000-0000-00009D000000}"/>
    <hyperlink ref="K82" r:id="rId159" xr:uid="{00000000-0004-0000-0000-00009E000000}"/>
    <hyperlink ref="AO82" r:id="rId160" xr:uid="{00000000-0004-0000-0000-00009F000000}"/>
    <hyperlink ref="K83" r:id="rId161" xr:uid="{00000000-0004-0000-0000-0000A0000000}"/>
    <hyperlink ref="AO83" r:id="rId162" xr:uid="{00000000-0004-0000-0000-0000A1000000}"/>
    <hyperlink ref="K84" r:id="rId163" xr:uid="{00000000-0004-0000-0000-0000A2000000}"/>
    <hyperlink ref="AO84" r:id="rId164" xr:uid="{00000000-0004-0000-0000-0000A3000000}"/>
    <hyperlink ref="K85" r:id="rId165" xr:uid="{00000000-0004-0000-0000-0000A4000000}"/>
    <hyperlink ref="AO85" r:id="rId166" xr:uid="{00000000-0004-0000-0000-0000A5000000}"/>
    <hyperlink ref="K86" r:id="rId167" xr:uid="{00000000-0004-0000-0000-0000A6000000}"/>
    <hyperlink ref="AO86" r:id="rId168" xr:uid="{00000000-0004-0000-0000-0000A7000000}"/>
    <hyperlink ref="K87" r:id="rId169" xr:uid="{00000000-0004-0000-0000-0000A8000000}"/>
    <hyperlink ref="AO87" r:id="rId170" xr:uid="{00000000-0004-0000-0000-0000A9000000}"/>
    <hyperlink ref="K88" r:id="rId171" xr:uid="{00000000-0004-0000-0000-0000AA000000}"/>
    <hyperlink ref="AO88" r:id="rId172" xr:uid="{00000000-0004-0000-0000-0000AB000000}"/>
    <hyperlink ref="K89" r:id="rId173" xr:uid="{00000000-0004-0000-0000-0000AC000000}"/>
    <hyperlink ref="AO89" r:id="rId174" xr:uid="{00000000-0004-0000-0000-0000AD000000}"/>
    <hyperlink ref="K90" r:id="rId175" xr:uid="{00000000-0004-0000-0000-0000AE000000}"/>
    <hyperlink ref="AO90" r:id="rId176" xr:uid="{00000000-0004-0000-0000-0000AF000000}"/>
    <hyperlink ref="K91" r:id="rId177" xr:uid="{00000000-0004-0000-0000-0000B0000000}"/>
    <hyperlink ref="AO91" r:id="rId178" xr:uid="{00000000-0004-0000-0000-0000B1000000}"/>
    <hyperlink ref="K92" r:id="rId179" xr:uid="{00000000-0004-0000-0000-0000B2000000}"/>
    <hyperlink ref="AO92" r:id="rId180" xr:uid="{00000000-0004-0000-0000-0000B3000000}"/>
    <hyperlink ref="K93" r:id="rId181" xr:uid="{00000000-0004-0000-0000-0000B4000000}"/>
    <hyperlink ref="AO93" r:id="rId182" xr:uid="{00000000-0004-0000-0000-0000B5000000}"/>
    <hyperlink ref="K94" r:id="rId183" xr:uid="{00000000-0004-0000-0000-0000B6000000}"/>
    <hyperlink ref="AO94" r:id="rId184" xr:uid="{00000000-0004-0000-0000-0000B7000000}"/>
    <hyperlink ref="K95" r:id="rId185" xr:uid="{00000000-0004-0000-0000-0000B8000000}"/>
    <hyperlink ref="AO95" r:id="rId186" xr:uid="{00000000-0004-0000-0000-0000B9000000}"/>
    <hyperlink ref="K96" r:id="rId187" xr:uid="{00000000-0004-0000-0000-0000BA000000}"/>
    <hyperlink ref="AO96" r:id="rId188" xr:uid="{00000000-0004-0000-0000-0000BB000000}"/>
    <hyperlink ref="K97" r:id="rId189" xr:uid="{00000000-0004-0000-0000-0000BC000000}"/>
    <hyperlink ref="AO97" r:id="rId190" xr:uid="{00000000-0004-0000-0000-0000BD000000}"/>
    <hyperlink ref="K98" r:id="rId191" xr:uid="{00000000-0004-0000-0000-0000BE000000}"/>
    <hyperlink ref="AO98" r:id="rId192" xr:uid="{00000000-0004-0000-0000-0000BF000000}"/>
    <hyperlink ref="K99" r:id="rId193" xr:uid="{00000000-0004-0000-0000-0000C0000000}"/>
    <hyperlink ref="AO99" r:id="rId194" xr:uid="{00000000-0004-0000-0000-0000C1000000}"/>
    <hyperlink ref="K100" r:id="rId195" xr:uid="{00000000-0004-0000-0000-0000C2000000}"/>
    <hyperlink ref="AO100" r:id="rId196" xr:uid="{00000000-0004-0000-0000-0000C3000000}"/>
    <hyperlink ref="K101" r:id="rId197" xr:uid="{00000000-0004-0000-0000-0000C4000000}"/>
    <hyperlink ref="AO101" r:id="rId198" xr:uid="{00000000-0004-0000-0000-0000C5000000}"/>
    <hyperlink ref="K102" r:id="rId199" xr:uid="{00000000-0004-0000-0000-0000C6000000}"/>
    <hyperlink ref="AO102" r:id="rId200" xr:uid="{00000000-0004-0000-0000-0000C7000000}"/>
    <hyperlink ref="K103" r:id="rId201" xr:uid="{00000000-0004-0000-0000-0000C8000000}"/>
    <hyperlink ref="AO103" r:id="rId202" xr:uid="{00000000-0004-0000-0000-0000C9000000}"/>
    <hyperlink ref="K104" r:id="rId203" xr:uid="{00000000-0004-0000-0000-0000CA000000}"/>
    <hyperlink ref="AO104" r:id="rId204" xr:uid="{00000000-0004-0000-0000-0000CB000000}"/>
    <hyperlink ref="K105" r:id="rId205" xr:uid="{00000000-0004-0000-0000-0000CC000000}"/>
    <hyperlink ref="AO105" r:id="rId206" xr:uid="{00000000-0004-0000-0000-0000CD000000}"/>
    <hyperlink ref="K106" r:id="rId207" xr:uid="{00000000-0004-0000-0000-0000CE000000}"/>
    <hyperlink ref="AO106" r:id="rId208" xr:uid="{00000000-0004-0000-0000-0000CF000000}"/>
    <hyperlink ref="K107" r:id="rId209" xr:uid="{00000000-0004-0000-0000-0000D0000000}"/>
    <hyperlink ref="AO107" r:id="rId210" xr:uid="{00000000-0004-0000-0000-0000D1000000}"/>
    <hyperlink ref="K108" r:id="rId211" xr:uid="{00000000-0004-0000-0000-0000D2000000}"/>
    <hyperlink ref="AO108" r:id="rId212" xr:uid="{00000000-0004-0000-0000-0000D3000000}"/>
    <hyperlink ref="K109" r:id="rId213" xr:uid="{00000000-0004-0000-0000-0000D4000000}"/>
    <hyperlink ref="AO109" r:id="rId214" xr:uid="{00000000-0004-0000-0000-0000D5000000}"/>
    <hyperlink ref="K111" r:id="rId215" xr:uid="{00000000-0004-0000-0000-0000D6000000}"/>
    <hyperlink ref="AO111" r:id="rId216" xr:uid="{00000000-0004-0000-0000-0000D7000000}"/>
    <hyperlink ref="K112" r:id="rId217" xr:uid="{00000000-0004-0000-0000-0000D8000000}"/>
    <hyperlink ref="AO112" r:id="rId218" xr:uid="{00000000-0004-0000-0000-0000D9000000}"/>
    <hyperlink ref="K113" r:id="rId219" xr:uid="{00000000-0004-0000-0000-0000DA000000}"/>
    <hyperlink ref="AO113" r:id="rId220" xr:uid="{00000000-0004-0000-0000-0000DB000000}"/>
    <hyperlink ref="K114" r:id="rId221" xr:uid="{00000000-0004-0000-0000-0000DC000000}"/>
    <hyperlink ref="AO114" r:id="rId222" xr:uid="{00000000-0004-0000-0000-0000DD000000}"/>
    <hyperlink ref="K115" r:id="rId223" xr:uid="{00000000-0004-0000-0000-0000DE000000}"/>
    <hyperlink ref="AO115" r:id="rId224" xr:uid="{00000000-0004-0000-0000-0000DF000000}"/>
    <hyperlink ref="K116" r:id="rId225" xr:uid="{00000000-0004-0000-0000-0000E0000000}"/>
    <hyperlink ref="AO116" r:id="rId226" xr:uid="{00000000-0004-0000-0000-0000E1000000}"/>
    <hyperlink ref="K117" r:id="rId227" xr:uid="{00000000-0004-0000-0000-0000E2000000}"/>
    <hyperlink ref="AO117" r:id="rId228" xr:uid="{00000000-0004-0000-0000-0000E3000000}"/>
    <hyperlink ref="K118" r:id="rId229" xr:uid="{00000000-0004-0000-0000-0000E4000000}"/>
    <hyperlink ref="AO118" r:id="rId230" xr:uid="{00000000-0004-0000-0000-0000E5000000}"/>
    <hyperlink ref="K119" r:id="rId231" xr:uid="{00000000-0004-0000-0000-0000E6000000}"/>
    <hyperlink ref="AO119" r:id="rId232" xr:uid="{00000000-0004-0000-0000-0000E7000000}"/>
    <hyperlink ref="K120" r:id="rId233" xr:uid="{00000000-0004-0000-0000-0000E8000000}"/>
    <hyperlink ref="AO120" r:id="rId234" xr:uid="{00000000-0004-0000-0000-0000E9000000}"/>
    <hyperlink ref="K121" r:id="rId235" xr:uid="{00000000-0004-0000-0000-0000EA000000}"/>
    <hyperlink ref="AO121" r:id="rId236" location="m-a-in-architecture" xr:uid="{00000000-0004-0000-0000-0000EB000000}"/>
    <hyperlink ref="K122" r:id="rId237" xr:uid="{00000000-0004-0000-0000-0000EC000000}"/>
    <hyperlink ref="AO122" r:id="rId238" location="ph-d-in-architecture" xr:uid="{00000000-0004-0000-0000-0000ED000000}"/>
    <hyperlink ref="K123" r:id="rId239" xr:uid="{00000000-0004-0000-0000-0000EE000000}"/>
    <hyperlink ref="AO123" r:id="rId240" location="murp" xr:uid="{00000000-0004-0000-0000-0000EF000000}"/>
    <hyperlink ref="K124" r:id="rId241" xr:uid="{00000000-0004-0000-0000-0000F0000000}"/>
    <hyperlink ref="AO124" r:id="rId242" location="toggle-id-1" xr:uid="{00000000-0004-0000-0000-0000F1000000}"/>
    <hyperlink ref="K125" r:id="rId243" xr:uid="{00000000-0004-0000-0000-0000F2000000}"/>
    <hyperlink ref="AO125" r:id="rId244" xr:uid="{00000000-0004-0000-0000-0000F3000000}"/>
    <hyperlink ref="K126" r:id="rId245" xr:uid="{00000000-0004-0000-0000-0000F4000000}"/>
    <hyperlink ref="AO126" r:id="rId246" xr:uid="{00000000-0004-0000-0000-0000F5000000}"/>
    <hyperlink ref="K127" r:id="rId247" xr:uid="{00000000-0004-0000-0000-0000F6000000}"/>
    <hyperlink ref="AO127" r:id="rId248" xr:uid="{00000000-0004-0000-0000-0000F7000000}"/>
    <hyperlink ref="K128" r:id="rId249" xr:uid="{00000000-0004-0000-0000-0000F8000000}"/>
    <hyperlink ref="AO128" r:id="rId250" xr:uid="{00000000-0004-0000-0000-0000F9000000}"/>
    <hyperlink ref="K129" r:id="rId251" xr:uid="{00000000-0004-0000-0000-0000FA000000}"/>
    <hyperlink ref="AO129" r:id="rId252" xr:uid="{00000000-0004-0000-0000-0000FB000000}"/>
    <hyperlink ref="K130" r:id="rId253" xr:uid="{00000000-0004-0000-0000-0000FC000000}"/>
    <hyperlink ref="AO130" r:id="rId254" xr:uid="{00000000-0004-0000-0000-0000FD000000}"/>
    <hyperlink ref="K131" r:id="rId255" xr:uid="{00000000-0004-0000-0000-0000FE000000}"/>
    <hyperlink ref="AO131" r:id="rId256" xr:uid="{00000000-0004-0000-0000-0000FF000000}"/>
    <hyperlink ref="K132" r:id="rId257" xr:uid="{00000000-0004-0000-0000-000000010000}"/>
    <hyperlink ref="AO132" r:id="rId258" xr:uid="{00000000-0004-0000-0000-000001010000}"/>
    <hyperlink ref="K133" r:id="rId259" xr:uid="{00000000-0004-0000-0000-000002010000}"/>
    <hyperlink ref="AO133" r:id="rId260" xr:uid="{00000000-0004-0000-0000-000003010000}"/>
    <hyperlink ref="K134" r:id="rId261" xr:uid="{00000000-0004-0000-0000-000004010000}"/>
    <hyperlink ref="AO134" r:id="rId262" xr:uid="{00000000-0004-0000-0000-000005010000}"/>
    <hyperlink ref="K135" r:id="rId263" xr:uid="{00000000-0004-0000-0000-000006010000}"/>
    <hyperlink ref="AO135" r:id="rId264" xr:uid="{00000000-0004-0000-0000-000007010000}"/>
    <hyperlink ref="K136" r:id="rId265" xr:uid="{00000000-0004-0000-0000-000008010000}"/>
    <hyperlink ref="AO136" r:id="rId266" xr:uid="{00000000-0004-0000-0000-000009010000}"/>
    <hyperlink ref="K137" r:id="rId267" xr:uid="{00000000-0004-0000-0000-00000A010000}"/>
    <hyperlink ref="AO137" r:id="rId268" xr:uid="{00000000-0004-0000-0000-00000B010000}"/>
    <hyperlink ref="K138" r:id="rId269" xr:uid="{00000000-0004-0000-0000-00000C010000}"/>
    <hyperlink ref="AO138" r:id="rId270" xr:uid="{00000000-0004-0000-0000-00000D010000}"/>
    <hyperlink ref="K139" r:id="rId271" xr:uid="{00000000-0004-0000-0000-00000E010000}"/>
    <hyperlink ref="AO139" r:id="rId272" xr:uid="{00000000-0004-0000-0000-00000F010000}"/>
    <hyperlink ref="K140" r:id="rId273" xr:uid="{00000000-0004-0000-0000-000010010000}"/>
    <hyperlink ref="AO140" r:id="rId274" xr:uid="{00000000-0004-0000-0000-000011010000}"/>
    <hyperlink ref="K141" r:id="rId275" xr:uid="{00000000-0004-0000-0000-000012010000}"/>
    <hyperlink ref="AO141" r:id="rId276" xr:uid="{00000000-0004-0000-0000-000013010000}"/>
    <hyperlink ref="K142" r:id="rId277" xr:uid="{00000000-0004-0000-0000-000014010000}"/>
    <hyperlink ref="AO142" r:id="rId278" xr:uid="{00000000-0004-0000-0000-000015010000}"/>
    <hyperlink ref="K143" r:id="rId279" xr:uid="{00000000-0004-0000-0000-000016010000}"/>
    <hyperlink ref="AO143" r:id="rId280" xr:uid="{00000000-0004-0000-0000-000017010000}"/>
    <hyperlink ref="K144" r:id="rId281" xr:uid="{00000000-0004-0000-0000-000018010000}"/>
    <hyperlink ref="AO144" r:id="rId282" xr:uid="{00000000-0004-0000-0000-000019010000}"/>
    <hyperlink ref="K145" r:id="rId283" xr:uid="{00000000-0004-0000-0000-00001A010000}"/>
    <hyperlink ref="AO145" r:id="rId284" xr:uid="{00000000-0004-0000-0000-00001B010000}"/>
    <hyperlink ref="K146" r:id="rId285" xr:uid="{00000000-0004-0000-0000-00001C010000}"/>
    <hyperlink ref="AO146" r:id="rId286" xr:uid="{00000000-0004-0000-0000-00001D010000}"/>
    <hyperlink ref="K147" r:id="rId287" xr:uid="{00000000-0004-0000-0000-00001E010000}"/>
    <hyperlink ref="AO147" r:id="rId288" xr:uid="{00000000-0004-0000-0000-00001F010000}"/>
    <hyperlink ref="K148" r:id="rId289" xr:uid="{00000000-0004-0000-0000-000020010000}"/>
    <hyperlink ref="AO148" r:id="rId290" xr:uid="{00000000-0004-0000-0000-000021010000}"/>
    <hyperlink ref="K149" r:id="rId291" xr:uid="{00000000-0004-0000-0000-000022010000}"/>
    <hyperlink ref="AO149" r:id="rId292" xr:uid="{00000000-0004-0000-0000-000023010000}"/>
    <hyperlink ref="K150" r:id="rId293" xr:uid="{00000000-0004-0000-0000-000024010000}"/>
    <hyperlink ref="AO150" r:id="rId294" xr:uid="{00000000-0004-0000-0000-000025010000}"/>
    <hyperlink ref="K151" r:id="rId295" xr:uid="{00000000-0004-0000-0000-000026010000}"/>
    <hyperlink ref="AO151" r:id="rId296" xr:uid="{00000000-0004-0000-0000-000027010000}"/>
    <hyperlink ref="K152" r:id="rId297" xr:uid="{00000000-0004-0000-0000-000028010000}"/>
    <hyperlink ref="AO152" r:id="rId298" xr:uid="{00000000-0004-0000-0000-000029010000}"/>
    <hyperlink ref="K153" r:id="rId299" xr:uid="{00000000-0004-0000-0000-00002A010000}"/>
    <hyperlink ref="AO153" r:id="rId300" xr:uid="{00000000-0004-0000-0000-00002B010000}"/>
    <hyperlink ref="K154" r:id="rId301" xr:uid="{00000000-0004-0000-0000-00002C010000}"/>
    <hyperlink ref="AO154" r:id="rId302" xr:uid="{00000000-0004-0000-0000-00002D010000}"/>
    <hyperlink ref="K155" r:id="rId303" xr:uid="{00000000-0004-0000-0000-00002E010000}"/>
    <hyperlink ref="AO155" r:id="rId304" xr:uid="{00000000-0004-0000-0000-00002F010000}"/>
    <hyperlink ref="K156" r:id="rId305" xr:uid="{00000000-0004-0000-0000-000030010000}"/>
    <hyperlink ref="AO156" r:id="rId306" xr:uid="{00000000-0004-0000-0000-000031010000}"/>
    <hyperlink ref="K157" r:id="rId307" xr:uid="{00000000-0004-0000-0000-000032010000}"/>
    <hyperlink ref="AO157" r:id="rId308" xr:uid="{00000000-0004-0000-0000-000033010000}"/>
    <hyperlink ref="K158" r:id="rId309" xr:uid="{00000000-0004-0000-0000-000034010000}"/>
    <hyperlink ref="AO158" r:id="rId310" xr:uid="{00000000-0004-0000-0000-000035010000}"/>
    <hyperlink ref="K159" r:id="rId311" xr:uid="{00000000-0004-0000-0000-000036010000}"/>
    <hyperlink ref="AO159" r:id="rId312" xr:uid="{00000000-0004-0000-0000-000037010000}"/>
    <hyperlink ref="K160" r:id="rId313" xr:uid="{00000000-0004-0000-0000-000038010000}"/>
    <hyperlink ref="AO160" r:id="rId314" xr:uid="{00000000-0004-0000-0000-000039010000}"/>
    <hyperlink ref="K161" r:id="rId315" xr:uid="{00000000-0004-0000-0000-00003A010000}"/>
    <hyperlink ref="AO161" r:id="rId316" xr:uid="{00000000-0004-0000-0000-00003B010000}"/>
    <hyperlink ref="K162" r:id="rId317" xr:uid="{00000000-0004-0000-0000-00003C010000}"/>
    <hyperlink ref="AO162" r:id="rId318" xr:uid="{00000000-0004-0000-0000-00003D010000}"/>
    <hyperlink ref="K163" r:id="rId319" xr:uid="{00000000-0004-0000-0000-00003E010000}"/>
    <hyperlink ref="AO163" r:id="rId320" xr:uid="{00000000-0004-0000-0000-00003F010000}"/>
    <hyperlink ref="K164" r:id="rId321" xr:uid="{00000000-0004-0000-0000-000040010000}"/>
    <hyperlink ref="AO164" r:id="rId322" xr:uid="{00000000-0004-0000-0000-000041010000}"/>
    <hyperlink ref="K165" r:id="rId323" xr:uid="{00000000-0004-0000-0000-000042010000}"/>
    <hyperlink ref="AO165" r:id="rId324" xr:uid="{00000000-0004-0000-0000-000043010000}"/>
    <hyperlink ref="K166" r:id="rId325" xr:uid="{00000000-0004-0000-0000-000044010000}"/>
    <hyperlink ref="AO166" r:id="rId326" xr:uid="{00000000-0004-0000-0000-000045010000}"/>
    <hyperlink ref="K167" r:id="rId327" xr:uid="{00000000-0004-0000-0000-000046010000}"/>
    <hyperlink ref="AO167" r:id="rId328" xr:uid="{00000000-0004-0000-0000-000047010000}"/>
    <hyperlink ref="K168" r:id="rId329" xr:uid="{00000000-0004-0000-0000-000048010000}"/>
    <hyperlink ref="AO168" r:id="rId330" xr:uid="{00000000-0004-0000-0000-000049010000}"/>
    <hyperlink ref="K169" r:id="rId331" xr:uid="{00000000-0004-0000-0000-00004A010000}"/>
    <hyperlink ref="AO169" r:id="rId332" xr:uid="{00000000-0004-0000-0000-00004B010000}"/>
    <hyperlink ref="K170" r:id="rId333" xr:uid="{00000000-0004-0000-0000-00004C010000}"/>
    <hyperlink ref="AO170" r:id="rId334" location=":~:text=PSM%20in%20Urban%20Sustainability&amp;text=The%20Urban%20Sustainability%20program%20prepares,implementation%2C%20maintenance%2C%20and%20assessment." xr:uid="{00000000-0004-0000-0000-00004D010000}"/>
    <hyperlink ref="K171" r:id="rId335" xr:uid="{00000000-0004-0000-0000-00004E010000}"/>
    <hyperlink ref="AO171" r:id="rId336" xr:uid="{00000000-0004-0000-0000-00004F010000}"/>
    <hyperlink ref="K172" r:id="rId337" xr:uid="{00000000-0004-0000-0000-000050010000}"/>
    <hyperlink ref="AO172" r:id="rId338" xr:uid="{00000000-0004-0000-0000-000051010000}"/>
    <hyperlink ref="K173" r:id="rId339" xr:uid="{00000000-0004-0000-0000-000052010000}"/>
    <hyperlink ref="AO173" r:id="rId340" xr:uid="{00000000-0004-0000-0000-000053010000}"/>
    <hyperlink ref="K174" r:id="rId341" xr:uid="{00000000-0004-0000-0000-000054010000}"/>
    <hyperlink ref="AO174" r:id="rId342" xr:uid="{00000000-0004-0000-0000-000055010000}"/>
    <hyperlink ref="K175" r:id="rId343" xr:uid="{00000000-0004-0000-0000-000056010000}"/>
    <hyperlink ref="AO175" r:id="rId344" xr:uid="{00000000-0004-0000-0000-000057010000}"/>
    <hyperlink ref="K176" r:id="rId345" xr:uid="{00000000-0004-0000-0000-000058010000}"/>
    <hyperlink ref="AO176" r:id="rId346" xr:uid="{00000000-0004-0000-0000-000059010000}"/>
    <hyperlink ref="K177" r:id="rId347" xr:uid="{00000000-0004-0000-0000-00005A010000}"/>
    <hyperlink ref="AO177" r:id="rId348" xr:uid="{00000000-0004-0000-0000-00005B010000}"/>
    <hyperlink ref="K178" r:id="rId349" xr:uid="{00000000-0004-0000-0000-00005C010000}"/>
    <hyperlink ref="AO178" r:id="rId350" xr:uid="{00000000-0004-0000-0000-00005D010000}"/>
    <hyperlink ref="K179" r:id="rId351" xr:uid="{00000000-0004-0000-0000-00005E010000}"/>
    <hyperlink ref="AO179" r:id="rId352" xr:uid="{00000000-0004-0000-0000-00005F010000}"/>
    <hyperlink ref="K180" r:id="rId353" xr:uid="{00000000-0004-0000-0000-000060010000}"/>
    <hyperlink ref="AO180" r:id="rId354" xr:uid="{00000000-0004-0000-0000-000061010000}"/>
    <hyperlink ref="K181" r:id="rId355" xr:uid="{00000000-0004-0000-0000-000062010000}"/>
    <hyperlink ref="AO181" r:id="rId356" xr:uid="{00000000-0004-0000-0000-000063010000}"/>
    <hyperlink ref="K182" r:id="rId357" xr:uid="{00000000-0004-0000-0000-000064010000}"/>
    <hyperlink ref="AO182" r:id="rId358" xr:uid="{00000000-0004-0000-0000-000065010000}"/>
    <hyperlink ref="K183" r:id="rId359" xr:uid="{00000000-0004-0000-0000-000066010000}"/>
    <hyperlink ref="AO183" r:id="rId360" xr:uid="{00000000-0004-0000-0000-000067010000}"/>
    <hyperlink ref="K184" r:id="rId361" xr:uid="{00000000-0004-0000-0000-000068010000}"/>
    <hyperlink ref="AO184" r:id="rId362" xr:uid="{00000000-0004-0000-0000-000069010000}"/>
    <hyperlink ref="K185" r:id="rId363" xr:uid="{00000000-0004-0000-0000-00006A010000}"/>
    <hyperlink ref="AO185" r:id="rId364" xr:uid="{00000000-0004-0000-0000-00006B010000}"/>
    <hyperlink ref="K186" r:id="rId365" xr:uid="{00000000-0004-0000-0000-00006C010000}"/>
    <hyperlink ref="AO186" r:id="rId366" xr:uid="{00000000-0004-0000-0000-00006D010000}"/>
    <hyperlink ref="K187" r:id="rId367" xr:uid="{00000000-0004-0000-0000-00006E010000}"/>
    <hyperlink ref="AO187" r:id="rId368" xr:uid="{00000000-0004-0000-0000-00006F010000}"/>
    <hyperlink ref="K188" r:id="rId369" xr:uid="{00000000-0004-0000-0000-000070010000}"/>
    <hyperlink ref="AO188" r:id="rId370" xr:uid="{00000000-0004-0000-0000-000071010000}"/>
    <hyperlink ref="K189" r:id="rId371" xr:uid="{00000000-0004-0000-0000-000072010000}"/>
    <hyperlink ref="AO189" r:id="rId372" xr:uid="{00000000-0004-0000-0000-000073010000}"/>
    <hyperlink ref="K190" r:id="rId373" xr:uid="{00000000-0004-0000-0000-000074010000}"/>
    <hyperlink ref="AO190" r:id="rId374" xr:uid="{00000000-0004-0000-0000-000075010000}"/>
    <hyperlink ref="K191" r:id="rId375" xr:uid="{00000000-0004-0000-0000-000076010000}"/>
    <hyperlink ref="AO191" r:id="rId376" xr:uid="{00000000-0004-0000-0000-000077010000}"/>
    <hyperlink ref="K192" r:id="rId377" xr:uid="{00000000-0004-0000-0000-000078010000}"/>
    <hyperlink ref="AO192" r:id="rId378" xr:uid="{00000000-0004-0000-0000-000079010000}"/>
    <hyperlink ref="K193" r:id="rId379" xr:uid="{00000000-0004-0000-0000-00007A010000}"/>
    <hyperlink ref="AO193" r:id="rId380" xr:uid="{00000000-0004-0000-0000-00007B010000}"/>
    <hyperlink ref="K194" r:id="rId381" xr:uid="{00000000-0004-0000-0000-00007C010000}"/>
    <hyperlink ref="AO194" r:id="rId382" xr:uid="{00000000-0004-0000-0000-00007D010000}"/>
    <hyperlink ref="K195" r:id="rId383" xr:uid="{00000000-0004-0000-0000-00007E010000}"/>
    <hyperlink ref="AO195" r:id="rId384" xr:uid="{00000000-0004-0000-0000-00007F010000}"/>
    <hyperlink ref="K196" r:id="rId385" xr:uid="{00000000-0004-0000-0000-000080010000}"/>
    <hyperlink ref="AO196" r:id="rId386" location=":~:text=The%20University%20of%20Florida%20offers,the%20discipline%20of%20landscape%20architecture." xr:uid="{00000000-0004-0000-0000-000081010000}"/>
    <hyperlink ref="K197" r:id="rId387" xr:uid="{00000000-0004-0000-0000-000082010000}"/>
    <hyperlink ref="AO197" r:id="rId388" xr:uid="{00000000-0004-0000-0000-000083010000}"/>
    <hyperlink ref="K198" r:id="rId389" xr:uid="{00000000-0004-0000-0000-000084010000}"/>
    <hyperlink ref="AO198" r:id="rId390" xr:uid="{00000000-0004-0000-0000-000085010000}"/>
    <hyperlink ref="K199" r:id="rId391" xr:uid="{00000000-0004-0000-0000-000086010000}"/>
    <hyperlink ref="AO199" r:id="rId392" xr:uid="{00000000-0004-0000-0000-000087010000}"/>
    <hyperlink ref="K200" r:id="rId393" xr:uid="{00000000-0004-0000-0000-000088010000}"/>
    <hyperlink ref="AO200" r:id="rId394" xr:uid="{00000000-0004-0000-0000-000089010000}"/>
    <hyperlink ref="K201" r:id="rId395" xr:uid="{00000000-0004-0000-0000-00008A010000}"/>
    <hyperlink ref="AO201" r:id="rId396" xr:uid="{00000000-0004-0000-0000-00008B010000}"/>
    <hyperlink ref="K202" r:id="rId397" xr:uid="{00000000-0004-0000-0000-00008C010000}"/>
    <hyperlink ref="AO202" r:id="rId398" location="tab-graduatecatalog" xr:uid="{00000000-0004-0000-0000-00008D010000}"/>
    <hyperlink ref="K203" r:id="rId399" xr:uid="{00000000-0004-0000-0000-00008E010000}"/>
    <hyperlink ref="AO203" r:id="rId400" location="tab-currentphdstudents" xr:uid="{00000000-0004-0000-0000-00008F010000}"/>
    <hyperlink ref="K204" r:id="rId401" xr:uid="{00000000-0004-0000-0000-000090010000}"/>
    <hyperlink ref="AO204" r:id="rId402" xr:uid="{00000000-0004-0000-0000-000091010000}"/>
    <hyperlink ref="K205" r:id="rId403" xr:uid="{00000000-0004-0000-0000-000092010000}"/>
    <hyperlink ref="AO205" r:id="rId404" xr:uid="{00000000-0004-0000-0000-000093010000}"/>
    <hyperlink ref="K206" r:id="rId405" xr:uid="{00000000-0004-0000-0000-000094010000}"/>
    <hyperlink ref="AO206" r:id="rId406" xr:uid="{00000000-0004-0000-0000-000095010000}"/>
    <hyperlink ref="K207" r:id="rId407" xr:uid="{00000000-0004-0000-0000-000096010000}"/>
    <hyperlink ref="AO207" r:id="rId408" xr:uid="{00000000-0004-0000-0000-000097010000}"/>
    <hyperlink ref="K208" r:id="rId409" xr:uid="{00000000-0004-0000-0000-000098010000}"/>
    <hyperlink ref="AO208" r:id="rId410" xr:uid="{00000000-0004-0000-0000-000099010000}"/>
    <hyperlink ref="K209" r:id="rId411" xr:uid="{00000000-0004-0000-0000-00009A010000}"/>
    <hyperlink ref="K210" r:id="rId412" xr:uid="{00000000-0004-0000-0000-00009B010000}"/>
    <hyperlink ref="AO210" r:id="rId413" xr:uid="{00000000-0004-0000-0000-00009C010000}"/>
    <hyperlink ref="K211" r:id="rId414" xr:uid="{00000000-0004-0000-0000-00009D010000}"/>
    <hyperlink ref="AO211" r:id="rId415" xr:uid="{00000000-0004-0000-0000-00009E010000}"/>
    <hyperlink ref="K212" r:id="rId416" xr:uid="{00000000-0004-0000-0000-00009F010000}"/>
    <hyperlink ref="AO212" r:id="rId417" xr:uid="{00000000-0004-0000-0000-0000A0010000}"/>
    <hyperlink ref="K213" r:id="rId418" xr:uid="{00000000-0004-0000-0000-0000A1010000}"/>
    <hyperlink ref="AO213" r:id="rId419" xr:uid="{00000000-0004-0000-0000-0000A2010000}"/>
    <hyperlink ref="K214" r:id="rId420" xr:uid="{00000000-0004-0000-0000-0000A3010000}"/>
    <hyperlink ref="AO214" r:id="rId421" xr:uid="{00000000-0004-0000-0000-0000A4010000}"/>
    <hyperlink ref="K215" r:id="rId422" xr:uid="{00000000-0004-0000-0000-0000A5010000}"/>
    <hyperlink ref="AO215" r:id="rId423" xr:uid="{00000000-0004-0000-0000-0000A6010000}"/>
    <hyperlink ref="K216" r:id="rId424" xr:uid="{00000000-0004-0000-0000-0000A7010000}"/>
    <hyperlink ref="AO216" r:id="rId425" xr:uid="{00000000-0004-0000-0000-0000A8010000}"/>
    <hyperlink ref="K217" r:id="rId426" xr:uid="{00000000-0004-0000-0000-0000A9010000}"/>
    <hyperlink ref="AO217" r:id="rId427" xr:uid="{00000000-0004-0000-0000-0000AA010000}"/>
    <hyperlink ref="K218" r:id="rId428" xr:uid="{00000000-0004-0000-0000-0000AB010000}"/>
    <hyperlink ref="AO218" r:id="rId429" xr:uid="{00000000-0004-0000-0000-0000AC010000}"/>
    <hyperlink ref="K219" r:id="rId430" xr:uid="{00000000-0004-0000-0000-0000AD010000}"/>
    <hyperlink ref="AO219" r:id="rId431" xr:uid="{00000000-0004-0000-0000-0000AE010000}"/>
    <hyperlink ref="K220" r:id="rId432" xr:uid="{00000000-0004-0000-0000-0000AF010000}"/>
    <hyperlink ref="AO220" r:id="rId433" xr:uid="{00000000-0004-0000-0000-0000B0010000}"/>
    <hyperlink ref="K221" r:id="rId434" xr:uid="{00000000-0004-0000-0000-0000B1010000}"/>
    <hyperlink ref="AO221" r:id="rId435" xr:uid="{00000000-0004-0000-0000-0000B2010000}"/>
    <hyperlink ref="K222" r:id="rId436" xr:uid="{00000000-0004-0000-0000-0000B3010000}"/>
    <hyperlink ref="AO222" r:id="rId437" xr:uid="{00000000-0004-0000-0000-0000B4010000}"/>
    <hyperlink ref="K223" r:id="rId438" xr:uid="{00000000-0004-0000-0000-0000B5010000}"/>
    <hyperlink ref="AO223" r:id="rId439" xr:uid="{00000000-0004-0000-0000-0000B6010000}"/>
    <hyperlink ref="K224" r:id="rId440" xr:uid="{00000000-0004-0000-0000-0000B7010000}"/>
    <hyperlink ref="AO224" r:id="rId441" xr:uid="{00000000-0004-0000-0000-0000B8010000}"/>
    <hyperlink ref="K225" r:id="rId442" xr:uid="{00000000-0004-0000-0000-0000B9010000}"/>
    <hyperlink ref="AO225" r:id="rId443" xr:uid="{00000000-0004-0000-0000-0000BA010000}"/>
    <hyperlink ref="K226" r:id="rId444" xr:uid="{00000000-0004-0000-0000-0000BB010000}"/>
    <hyperlink ref="AO226" r:id="rId445" xr:uid="{00000000-0004-0000-0000-0000BC010000}"/>
    <hyperlink ref="K227" r:id="rId446" xr:uid="{00000000-0004-0000-0000-0000BD010000}"/>
    <hyperlink ref="AO227" r:id="rId447" xr:uid="{00000000-0004-0000-0000-0000BE010000}"/>
    <hyperlink ref="K228" r:id="rId448" xr:uid="{00000000-0004-0000-0000-0000BF010000}"/>
    <hyperlink ref="AO228" r:id="rId449" xr:uid="{00000000-0004-0000-0000-0000C0010000}"/>
    <hyperlink ref="K229" r:id="rId450" xr:uid="{00000000-0004-0000-0000-0000C1010000}"/>
    <hyperlink ref="AO229" r:id="rId451" xr:uid="{00000000-0004-0000-0000-0000C2010000}"/>
    <hyperlink ref="K230" r:id="rId452" xr:uid="{00000000-0004-0000-0000-0000C3010000}"/>
    <hyperlink ref="AO230" r:id="rId453" xr:uid="{00000000-0004-0000-0000-0000C4010000}"/>
    <hyperlink ref="K231" r:id="rId454" xr:uid="{00000000-0004-0000-0000-0000C5010000}"/>
    <hyperlink ref="AO231" r:id="rId455" xr:uid="{00000000-0004-0000-0000-0000C6010000}"/>
    <hyperlink ref="K232" r:id="rId456" xr:uid="{00000000-0004-0000-0000-0000C7010000}"/>
    <hyperlink ref="AO232" r:id="rId457" xr:uid="{00000000-0004-0000-0000-0000C8010000}"/>
    <hyperlink ref="K233" r:id="rId458" xr:uid="{00000000-0004-0000-0000-0000C9010000}"/>
    <hyperlink ref="AO233" r:id="rId459" xr:uid="{00000000-0004-0000-0000-0000CA010000}"/>
    <hyperlink ref="K234" r:id="rId460" xr:uid="{00000000-0004-0000-0000-0000CB010000}"/>
    <hyperlink ref="AO234" r:id="rId461" xr:uid="{00000000-0004-0000-0000-0000CC010000}"/>
    <hyperlink ref="K235" r:id="rId462" xr:uid="{00000000-0004-0000-0000-0000CD010000}"/>
    <hyperlink ref="AO235" r:id="rId463" location="heritage-preservation" xr:uid="{00000000-0004-0000-0000-0000CE010000}"/>
    <hyperlink ref="K236" r:id="rId464" xr:uid="{00000000-0004-0000-0000-0000CF010000}"/>
    <hyperlink ref="AO236" r:id="rId465" location="heritage-preservation" xr:uid="{00000000-0004-0000-0000-0000D0010000}"/>
    <hyperlink ref="K237" r:id="rId466" xr:uid="{00000000-0004-0000-0000-0000D1010000}"/>
    <hyperlink ref="AO237" r:id="rId467" xr:uid="{00000000-0004-0000-0000-0000D2010000}"/>
    <hyperlink ref="K238" r:id="rId468" xr:uid="{00000000-0004-0000-0000-0000D3010000}"/>
    <hyperlink ref="AO238" r:id="rId469" xr:uid="{00000000-0004-0000-0000-0000D4010000}"/>
    <hyperlink ref="K239" r:id="rId470" xr:uid="{00000000-0004-0000-0000-0000D5010000}"/>
    <hyperlink ref="AO239" r:id="rId471" xr:uid="{00000000-0004-0000-0000-0000D6010000}"/>
    <hyperlink ref="K240" r:id="rId472" xr:uid="{00000000-0004-0000-0000-0000D7010000}"/>
    <hyperlink ref="AO240" r:id="rId473" xr:uid="{00000000-0004-0000-0000-0000D8010000}"/>
    <hyperlink ref="K241" r:id="rId474" xr:uid="{00000000-0004-0000-0000-0000D9010000}"/>
    <hyperlink ref="AO241" r:id="rId475" xr:uid="{00000000-0004-0000-0000-0000DA010000}"/>
    <hyperlink ref="K242" r:id="rId476" xr:uid="{00000000-0004-0000-0000-0000DB010000}"/>
    <hyperlink ref="AO242" r:id="rId477" xr:uid="{00000000-0004-0000-0000-0000DC010000}"/>
    <hyperlink ref="K243" r:id="rId478" xr:uid="{00000000-0004-0000-0000-0000DD010000}"/>
    <hyperlink ref="AO243" r:id="rId479" xr:uid="{00000000-0004-0000-0000-0000DE010000}"/>
    <hyperlink ref="K244" r:id="rId480" xr:uid="{00000000-0004-0000-0000-0000DF010000}"/>
    <hyperlink ref="AO244" r:id="rId481" xr:uid="{00000000-0004-0000-0000-0000E0010000}"/>
    <hyperlink ref="K245" r:id="rId482" xr:uid="{00000000-0004-0000-0000-0000E1010000}"/>
    <hyperlink ref="AO245" r:id="rId483" xr:uid="{00000000-0004-0000-0000-0000E2010000}"/>
    <hyperlink ref="K246" r:id="rId484" xr:uid="{00000000-0004-0000-0000-0000E3010000}"/>
    <hyperlink ref="AO246" r:id="rId485" xr:uid="{00000000-0004-0000-0000-0000E4010000}"/>
    <hyperlink ref="K247" r:id="rId486" xr:uid="{00000000-0004-0000-0000-0000E5010000}"/>
    <hyperlink ref="AO247" r:id="rId487" xr:uid="{00000000-0004-0000-0000-0000E6010000}"/>
    <hyperlink ref="K248" r:id="rId488" xr:uid="{00000000-0004-0000-0000-0000E7010000}"/>
    <hyperlink ref="AO248" r:id="rId489" xr:uid="{00000000-0004-0000-0000-0000E8010000}"/>
    <hyperlink ref="K249" r:id="rId490" xr:uid="{00000000-0004-0000-0000-0000E9010000}"/>
    <hyperlink ref="AO249" r:id="rId491" xr:uid="{00000000-0004-0000-0000-0000EA010000}"/>
    <hyperlink ref="K250" r:id="rId492" xr:uid="{00000000-0004-0000-0000-0000EB010000}"/>
    <hyperlink ref="AO250" r:id="rId493" xr:uid="{00000000-0004-0000-0000-0000EC010000}"/>
    <hyperlink ref="K251" r:id="rId494" xr:uid="{00000000-0004-0000-0000-0000ED010000}"/>
    <hyperlink ref="AO251" r:id="rId495" xr:uid="{00000000-0004-0000-0000-0000EE010000}"/>
    <hyperlink ref="K252" r:id="rId496" xr:uid="{00000000-0004-0000-0000-0000EF010000}"/>
    <hyperlink ref="AO252" r:id="rId497" location="1581108983776-fc212498-288d" xr:uid="{00000000-0004-0000-0000-0000F0010000}"/>
    <hyperlink ref="K253" r:id="rId498" xr:uid="{00000000-0004-0000-0000-0000F1010000}"/>
    <hyperlink ref="AO253" r:id="rId499" xr:uid="{00000000-0004-0000-0000-0000F2010000}"/>
    <hyperlink ref="K254" r:id="rId500" xr:uid="{00000000-0004-0000-0000-0000F3010000}"/>
    <hyperlink ref="AO254" r:id="rId501" xr:uid="{00000000-0004-0000-0000-0000F4010000}"/>
    <hyperlink ref="K255" r:id="rId502" xr:uid="{00000000-0004-0000-0000-0000F5010000}"/>
    <hyperlink ref="AO255" r:id="rId503" xr:uid="{00000000-0004-0000-0000-0000F6010000}"/>
    <hyperlink ref="K256" r:id="rId504" xr:uid="{00000000-0004-0000-0000-0000F7010000}"/>
    <hyperlink ref="AO256" r:id="rId505" xr:uid="{00000000-0004-0000-0000-0000F8010000}"/>
    <hyperlink ref="K257" r:id="rId506" xr:uid="{00000000-0004-0000-0000-0000F9010000}"/>
    <hyperlink ref="AO257" r:id="rId507" xr:uid="{00000000-0004-0000-0000-0000FA010000}"/>
    <hyperlink ref="K258" r:id="rId508" xr:uid="{00000000-0004-0000-0000-0000FB010000}"/>
    <hyperlink ref="AO258" r:id="rId509" xr:uid="{00000000-0004-0000-0000-0000FC010000}"/>
    <hyperlink ref="K259" r:id="rId510" xr:uid="{00000000-0004-0000-0000-0000FD010000}"/>
    <hyperlink ref="AO259" r:id="rId511" xr:uid="{00000000-0004-0000-0000-0000FE010000}"/>
    <hyperlink ref="K260" r:id="rId512" xr:uid="{00000000-0004-0000-0000-0000FF010000}"/>
    <hyperlink ref="AO260" r:id="rId513" xr:uid="{00000000-0004-0000-0000-000000020000}"/>
    <hyperlink ref="K261" r:id="rId514" xr:uid="{00000000-0004-0000-0000-000001020000}"/>
    <hyperlink ref="AO261" r:id="rId515" xr:uid="{00000000-0004-0000-0000-000002020000}"/>
    <hyperlink ref="K262" r:id="rId516" xr:uid="{00000000-0004-0000-0000-000003020000}"/>
    <hyperlink ref="AO262" r:id="rId517" xr:uid="{00000000-0004-0000-0000-000004020000}"/>
    <hyperlink ref="K263" r:id="rId518" xr:uid="{00000000-0004-0000-0000-000005020000}"/>
    <hyperlink ref="AO263" r:id="rId519" xr:uid="{00000000-0004-0000-0000-000006020000}"/>
    <hyperlink ref="K264" r:id="rId520" xr:uid="{00000000-0004-0000-0000-000007020000}"/>
    <hyperlink ref="AO264" r:id="rId521" xr:uid="{00000000-0004-0000-0000-000008020000}"/>
    <hyperlink ref="K265" r:id="rId522" xr:uid="{00000000-0004-0000-0000-000009020000}"/>
    <hyperlink ref="AO265" r:id="rId523" xr:uid="{00000000-0004-0000-0000-00000A020000}"/>
    <hyperlink ref="K266" r:id="rId524" xr:uid="{00000000-0004-0000-0000-00000B020000}"/>
    <hyperlink ref="AO266" r:id="rId525" xr:uid="{00000000-0004-0000-0000-00000C020000}"/>
    <hyperlink ref="K267" r:id="rId526" xr:uid="{00000000-0004-0000-0000-00000D020000}"/>
    <hyperlink ref="AO267" r:id="rId527" xr:uid="{00000000-0004-0000-0000-00000E020000}"/>
    <hyperlink ref="K268" r:id="rId528" xr:uid="{00000000-0004-0000-0000-00000F020000}"/>
    <hyperlink ref="AO268" r:id="rId529" xr:uid="{00000000-0004-0000-0000-000010020000}"/>
    <hyperlink ref="K269" r:id="rId530" xr:uid="{00000000-0004-0000-0000-000011020000}"/>
    <hyperlink ref="AO269" r:id="rId531" xr:uid="{00000000-0004-0000-0000-000012020000}"/>
    <hyperlink ref="K270" r:id="rId532" xr:uid="{00000000-0004-0000-0000-000013020000}"/>
    <hyperlink ref="AO270" r:id="rId533" xr:uid="{00000000-0004-0000-0000-000014020000}"/>
    <hyperlink ref="K271" r:id="rId534" xr:uid="{00000000-0004-0000-0000-000015020000}"/>
    <hyperlink ref="AO271" r:id="rId535" xr:uid="{00000000-0004-0000-0000-000016020000}"/>
    <hyperlink ref="K272" r:id="rId536" xr:uid="{00000000-0004-0000-0000-000017020000}"/>
    <hyperlink ref="AO272" r:id="rId537" xr:uid="{00000000-0004-0000-0000-000018020000}"/>
    <hyperlink ref="K273" r:id="rId538" xr:uid="{00000000-0004-0000-0000-000019020000}"/>
    <hyperlink ref="AO273" r:id="rId539" xr:uid="{00000000-0004-0000-0000-00001A020000}"/>
    <hyperlink ref="K274" r:id="rId540" xr:uid="{00000000-0004-0000-0000-00001B020000}"/>
    <hyperlink ref="K275" r:id="rId541" xr:uid="{00000000-0004-0000-0000-00001C020000}"/>
    <hyperlink ref="AO275" r:id="rId542" xr:uid="{00000000-0004-0000-0000-00001D020000}"/>
    <hyperlink ref="K276" r:id="rId543" xr:uid="{00000000-0004-0000-0000-00001E020000}"/>
    <hyperlink ref="AO276" r:id="rId544" xr:uid="{00000000-0004-0000-0000-00001F020000}"/>
    <hyperlink ref="K277" r:id="rId545" xr:uid="{00000000-0004-0000-0000-000020020000}"/>
    <hyperlink ref="AO277" r:id="rId546" xr:uid="{00000000-0004-0000-0000-000021020000}"/>
    <hyperlink ref="K278" r:id="rId547" xr:uid="{00000000-0004-0000-0000-000022020000}"/>
    <hyperlink ref="AO278" r:id="rId548" xr:uid="{00000000-0004-0000-0000-000023020000}"/>
    <hyperlink ref="K279" r:id="rId549" xr:uid="{00000000-0004-0000-0000-000024020000}"/>
    <hyperlink ref="AO279" r:id="rId550" xr:uid="{00000000-0004-0000-0000-000025020000}"/>
    <hyperlink ref="K280" r:id="rId551" xr:uid="{00000000-0004-0000-0000-000026020000}"/>
    <hyperlink ref="AO280" r:id="rId552" xr:uid="{00000000-0004-0000-0000-000027020000}"/>
    <hyperlink ref="K281" r:id="rId553" xr:uid="{00000000-0004-0000-0000-000028020000}"/>
    <hyperlink ref="AO281" r:id="rId554" xr:uid="{00000000-0004-0000-0000-000029020000}"/>
    <hyperlink ref="K282" r:id="rId555" xr:uid="{00000000-0004-0000-0000-00002A020000}"/>
    <hyperlink ref="AO282" r:id="rId556" xr:uid="{00000000-0004-0000-0000-00002B020000}"/>
    <hyperlink ref="K283" r:id="rId557" xr:uid="{00000000-0004-0000-0000-00002C020000}"/>
    <hyperlink ref="AO283" r:id="rId558" xr:uid="{00000000-0004-0000-0000-00002D020000}"/>
    <hyperlink ref="K284" r:id="rId559" xr:uid="{00000000-0004-0000-0000-00002E020000}"/>
    <hyperlink ref="AO284" r:id="rId560" xr:uid="{00000000-0004-0000-0000-00002F020000}"/>
    <hyperlink ref="K285" r:id="rId561" xr:uid="{00000000-0004-0000-0000-000030020000}"/>
    <hyperlink ref="AO285" r:id="rId562" xr:uid="{00000000-0004-0000-0000-000031020000}"/>
    <hyperlink ref="K286" r:id="rId563" xr:uid="{00000000-0004-0000-0000-000032020000}"/>
    <hyperlink ref="AO286" r:id="rId564" xr:uid="{00000000-0004-0000-0000-000033020000}"/>
    <hyperlink ref="K287" r:id="rId565" xr:uid="{00000000-0004-0000-0000-000034020000}"/>
    <hyperlink ref="AO287" r:id="rId566" xr:uid="{00000000-0004-0000-0000-000035020000}"/>
    <hyperlink ref="K288" r:id="rId567" xr:uid="{00000000-0004-0000-0000-000036020000}"/>
    <hyperlink ref="AO288" r:id="rId568" location="ac-0" xr:uid="{00000000-0004-0000-0000-000037020000}"/>
    <hyperlink ref="K289" r:id="rId569" xr:uid="{00000000-0004-0000-0000-000038020000}"/>
    <hyperlink ref="AO289" r:id="rId570" xr:uid="{00000000-0004-0000-0000-000039020000}"/>
    <hyperlink ref="K290" r:id="rId571" xr:uid="{00000000-0004-0000-0000-00003A020000}"/>
    <hyperlink ref="AO290" r:id="rId572" xr:uid="{00000000-0004-0000-0000-00003B020000}"/>
    <hyperlink ref="K291" r:id="rId573" xr:uid="{00000000-0004-0000-0000-00003C020000}"/>
    <hyperlink ref="AO291" r:id="rId574" xr:uid="{00000000-0004-0000-0000-00003D020000}"/>
    <hyperlink ref="K292" r:id="rId575" xr:uid="{00000000-0004-0000-0000-00003E020000}"/>
    <hyperlink ref="AO292" r:id="rId576" xr:uid="{00000000-0004-0000-0000-00003F020000}"/>
    <hyperlink ref="K293" r:id="rId577" xr:uid="{00000000-0004-0000-0000-000040020000}"/>
    <hyperlink ref="AO293" r:id="rId578" xr:uid="{00000000-0004-0000-0000-000041020000}"/>
    <hyperlink ref="K294" r:id="rId579" xr:uid="{00000000-0004-0000-0000-000042020000}"/>
    <hyperlink ref="AO294" r:id="rId580" xr:uid="{00000000-0004-0000-0000-000043020000}"/>
    <hyperlink ref="K295" r:id="rId581" xr:uid="{00000000-0004-0000-0000-000044020000}"/>
    <hyperlink ref="AO295" r:id="rId582" xr:uid="{00000000-0004-0000-0000-000045020000}"/>
    <hyperlink ref="K296" r:id="rId583" xr:uid="{00000000-0004-0000-0000-000046020000}"/>
    <hyperlink ref="AO296" r:id="rId584" xr:uid="{00000000-0004-0000-0000-000047020000}"/>
    <hyperlink ref="K297" r:id="rId585" xr:uid="{00000000-0004-0000-0000-000048020000}"/>
    <hyperlink ref="AO297" r:id="rId586" xr:uid="{00000000-0004-0000-0000-000049020000}"/>
    <hyperlink ref="K298" r:id="rId587" xr:uid="{00000000-0004-0000-0000-00004A020000}"/>
    <hyperlink ref="AO298" r:id="rId588" xr:uid="{00000000-0004-0000-0000-00004B020000}"/>
    <hyperlink ref="K299" r:id="rId589" xr:uid="{00000000-0004-0000-0000-00004C020000}"/>
    <hyperlink ref="AO299" r:id="rId590" xr:uid="{00000000-0004-0000-0000-00004D020000}"/>
    <hyperlink ref="K300" r:id="rId591" xr:uid="{00000000-0004-0000-0000-00004E020000}"/>
    <hyperlink ref="AO300" r:id="rId592" xr:uid="{00000000-0004-0000-0000-00004F020000}"/>
    <hyperlink ref="K301" r:id="rId593" xr:uid="{00000000-0004-0000-0000-000050020000}"/>
    <hyperlink ref="AO301" r:id="rId594" xr:uid="{00000000-0004-0000-0000-000051020000}"/>
    <hyperlink ref="K302" r:id="rId595" xr:uid="{00000000-0004-0000-0000-000052020000}"/>
    <hyperlink ref="AO302" r:id="rId596" xr:uid="{00000000-0004-0000-0000-000053020000}"/>
    <hyperlink ref="K303" r:id="rId597" xr:uid="{00000000-0004-0000-0000-000054020000}"/>
    <hyperlink ref="AO303" r:id="rId598" xr:uid="{00000000-0004-0000-0000-000055020000}"/>
    <hyperlink ref="K304" r:id="rId599" xr:uid="{00000000-0004-0000-0000-000056020000}"/>
    <hyperlink ref="AO304" r:id="rId600" xr:uid="{00000000-0004-0000-0000-000057020000}"/>
    <hyperlink ref="K305" r:id="rId601" xr:uid="{00000000-0004-0000-0000-000058020000}"/>
    <hyperlink ref="AO305" r:id="rId602" xr:uid="{00000000-0004-0000-0000-000059020000}"/>
    <hyperlink ref="K306" r:id="rId603" xr:uid="{00000000-0004-0000-0000-00005A020000}"/>
    <hyperlink ref="AO306" r:id="rId604" location="section-0" xr:uid="{00000000-0004-0000-0000-00005B020000}"/>
    <hyperlink ref="K307" r:id="rId605" xr:uid="{00000000-0004-0000-0000-00005C020000}"/>
    <hyperlink ref="AO307" r:id="rId606" xr:uid="{00000000-0004-0000-0000-00005D020000}"/>
    <hyperlink ref="K308" r:id="rId607" xr:uid="{00000000-0004-0000-0000-00005E020000}"/>
    <hyperlink ref="AO308" r:id="rId608" xr:uid="{00000000-0004-0000-0000-00005F020000}"/>
    <hyperlink ref="K309" r:id="rId609" xr:uid="{00000000-0004-0000-0000-000060020000}"/>
    <hyperlink ref="AO309" r:id="rId610" xr:uid="{00000000-0004-0000-0000-000061020000}"/>
    <hyperlink ref="K310" r:id="rId611" xr:uid="{00000000-0004-0000-0000-000062020000}"/>
    <hyperlink ref="AO310" r:id="rId612" xr:uid="{00000000-0004-0000-0000-000063020000}"/>
    <hyperlink ref="K311" r:id="rId613" xr:uid="{00000000-0004-0000-0000-000064020000}"/>
    <hyperlink ref="AO311" r:id="rId614" xr:uid="{00000000-0004-0000-0000-000065020000}"/>
    <hyperlink ref="K312" r:id="rId615" xr:uid="{00000000-0004-0000-0000-000066020000}"/>
    <hyperlink ref="AO312" r:id="rId616" xr:uid="{00000000-0004-0000-0000-000067020000}"/>
    <hyperlink ref="K313" r:id="rId617" xr:uid="{00000000-0004-0000-0000-000068020000}"/>
    <hyperlink ref="AO313" r:id="rId618" xr:uid="{00000000-0004-0000-0000-000069020000}"/>
    <hyperlink ref="K314" r:id="rId619" xr:uid="{00000000-0004-0000-0000-00006A020000}"/>
    <hyperlink ref="AO314" r:id="rId620" xr:uid="{00000000-0004-0000-0000-00006B020000}"/>
    <hyperlink ref="K315" r:id="rId621" xr:uid="{00000000-0004-0000-0000-00006C020000}"/>
    <hyperlink ref="AO315" r:id="rId622" xr:uid="{00000000-0004-0000-0000-00006D020000}"/>
    <hyperlink ref="K316" r:id="rId623" xr:uid="{00000000-0004-0000-0000-00006E020000}"/>
    <hyperlink ref="AO316" r:id="rId624" xr:uid="{00000000-0004-0000-0000-00006F020000}"/>
    <hyperlink ref="K317" r:id="rId625" xr:uid="{00000000-0004-0000-0000-000070020000}"/>
    <hyperlink ref="AO317" r:id="rId626" xr:uid="{00000000-0004-0000-0000-000071020000}"/>
    <hyperlink ref="K318" r:id="rId627" xr:uid="{00000000-0004-0000-0000-000072020000}"/>
    <hyperlink ref="AO318" r:id="rId628" xr:uid="{00000000-0004-0000-0000-000073020000}"/>
    <hyperlink ref="K319" r:id="rId629" xr:uid="{00000000-0004-0000-0000-000074020000}"/>
    <hyperlink ref="AO319" r:id="rId630" xr:uid="{00000000-0004-0000-0000-000075020000}"/>
    <hyperlink ref="K320" r:id="rId631" xr:uid="{00000000-0004-0000-0000-000076020000}"/>
    <hyperlink ref="AO320" r:id="rId632" xr:uid="{00000000-0004-0000-0000-000077020000}"/>
    <hyperlink ref="K321" r:id="rId633" xr:uid="{00000000-0004-0000-0000-000078020000}"/>
    <hyperlink ref="AO321" r:id="rId634" xr:uid="{00000000-0004-0000-0000-000079020000}"/>
    <hyperlink ref="K322" r:id="rId635" xr:uid="{00000000-0004-0000-0000-00007A020000}"/>
    <hyperlink ref="AO322" r:id="rId636" xr:uid="{00000000-0004-0000-0000-00007B020000}"/>
    <hyperlink ref="K323" r:id="rId637" xr:uid="{00000000-0004-0000-0000-00007C020000}"/>
    <hyperlink ref="AO323" r:id="rId638" xr:uid="{00000000-0004-0000-0000-00007D020000}"/>
    <hyperlink ref="K324" r:id="rId639" xr:uid="{00000000-0004-0000-0000-00007E020000}"/>
    <hyperlink ref="AO324" r:id="rId640" xr:uid="{00000000-0004-0000-0000-00007F020000}"/>
    <hyperlink ref="K325" r:id="rId641" xr:uid="{00000000-0004-0000-0000-000080020000}"/>
    <hyperlink ref="AO325" r:id="rId642" xr:uid="{00000000-0004-0000-0000-000081020000}"/>
    <hyperlink ref="K326" r:id="rId643" xr:uid="{00000000-0004-0000-0000-000082020000}"/>
    <hyperlink ref="AO326" r:id="rId644" xr:uid="{00000000-0004-0000-0000-000083020000}"/>
    <hyperlink ref="K327" r:id="rId645" xr:uid="{00000000-0004-0000-0000-000084020000}"/>
    <hyperlink ref="AO327" r:id="rId646" xr:uid="{00000000-0004-0000-0000-000085020000}"/>
    <hyperlink ref="K328" r:id="rId647" xr:uid="{00000000-0004-0000-0000-000086020000}"/>
    <hyperlink ref="AO328" r:id="rId648" xr:uid="{00000000-0004-0000-0000-000087020000}"/>
    <hyperlink ref="K329" r:id="rId649" xr:uid="{00000000-0004-0000-0000-000088020000}"/>
    <hyperlink ref="AO329" r:id="rId650" xr:uid="{00000000-0004-0000-0000-000089020000}"/>
    <hyperlink ref="K330" r:id="rId651" xr:uid="{00000000-0004-0000-0000-00008A020000}"/>
    <hyperlink ref="AO330" r:id="rId652" xr:uid="{00000000-0004-0000-0000-00008B020000}"/>
    <hyperlink ref="K331" r:id="rId653" xr:uid="{00000000-0004-0000-0000-00008C020000}"/>
    <hyperlink ref="AO331" r:id="rId654" xr:uid="{00000000-0004-0000-0000-00008D020000}"/>
    <hyperlink ref="K332" r:id="rId655" xr:uid="{00000000-0004-0000-0000-00008E020000}"/>
    <hyperlink ref="AO332" r:id="rId656" xr:uid="{00000000-0004-0000-0000-00008F020000}"/>
    <hyperlink ref="K333" r:id="rId657" xr:uid="{00000000-0004-0000-0000-000090020000}"/>
    <hyperlink ref="AO333" r:id="rId658" xr:uid="{00000000-0004-0000-0000-000091020000}"/>
    <hyperlink ref="K334" r:id="rId659" xr:uid="{00000000-0004-0000-0000-000092020000}"/>
    <hyperlink ref="AO334" r:id="rId660" xr:uid="{00000000-0004-0000-0000-000093020000}"/>
    <hyperlink ref="K335" r:id="rId661" xr:uid="{00000000-0004-0000-0000-000094020000}"/>
    <hyperlink ref="AO335" r:id="rId662" xr:uid="{00000000-0004-0000-0000-000095020000}"/>
    <hyperlink ref="K336" r:id="rId663" xr:uid="{00000000-0004-0000-0000-000096020000}"/>
    <hyperlink ref="AO336" r:id="rId664" xr:uid="{00000000-0004-0000-0000-000097020000}"/>
    <hyperlink ref="K337" r:id="rId665" xr:uid="{00000000-0004-0000-0000-000098020000}"/>
    <hyperlink ref="AO337" r:id="rId666" xr:uid="{00000000-0004-0000-0000-000099020000}"/>
    <hyperlink ref="K338" r:id="rId667" xr:uid="{00000000-0004-0000-0000-00009A020000}"/>
    <hyperlink ref="AO338" r:id="rId668" xr:uid="{00000000-0004-0000-0000-00009B020000}"/>
    <hyperlink ref="K339" r:id="rId669" xr:uid="{00000000-0004-0000-0000-00009C020000}"/>
    <hyperlink ref="AO339" r:id="rId670" xr:uid="{00000000-0004-0000-0000-00009D020000}"/>
    <hyperlink ref="K340" r:id="rId671" xr:uid="{00000000-0004-0000-0000-00009E020000}"/>
    <hyperlink ref="AO340" r:id="rId672" xr:uid="{00000000-0004-0000-0000-00009F020000}"/>
    <hyperlink ref="K341" r:id="rId673" xr:uid="{00000000-0004-0000-0000-0000A0020000}"/>
    <hyperlink ref="AO341" r:id="rId674" xr:uid="{00000000-0004-0000-0000-0000A1020000}"/>
    <hyperlink ref="K342" r:id="rId675" xr:uid="{00000000-0004-0000-0000-0000A2020000}"/>
    <hyperlink ref="AO342" r:id="rId676" xr:uid="{00000000-0004-0000-0000-0000A3020000}"/>
    <hyperlink ref="K343" r:id="rId677" xr:uid="{00000000-0004-0000-0000-0000A4020000}"/>
    <hyperlink ref="AO343" r:id="rId678" xr:uid="{00000000-0004-0000-0000-0000A5020000}"/>
    <hyperlink ref="K344" r:id="rId679" xr:uid="{00000000-0004-0000-0000-0000A6020000}"/>
    <hyperlink ref="AO344" r:id="rId680" xr:uid="{00000000-0004-0000-0000-0000A7020000}"/>
    <hyperlink ref="K345" r:id="rId681" xr:uid="{00000000-0004-0000-0000-0000A8020000}"/>
    <hyperlink ref="AO345" r:id="rId682" xr:uid="{00000000-0004-0000-0000-0000A9020000}"/>
    <hyperlink ref="K346" r:id="rId683" xr:uid="{00000000-0004-0000-0000-0000AA020000}"/>
    <hyperlink ref="AO346" r:id="rId684" xr:uid="{00000000-0004-0000-0000-0000AB020000}"/>
    <hyperlink ref="K347" r:id="rId685" xr:uid="{00000000-0004-0000-0000-0000AC020000}"/>
    <hyperlink ref="AO347" r:id="rId686" xr:uid="{00000000-0004-0000-0000-0000AD020000}"/>
    <hyperlink ref="K348" r:id="rId687" xr:uid="{00000000-0004-0000-0000-0000AE020000}"/>
    <hyperlink ref="AO348" r:id="rId688" xr:uid="{00000000-0004-0000-0000-0000AF020000}"/>
    <hyperlink ref="K349" r:id="rId689" xr:uid="{00000000-0004-0000-0000-0000B0020000}"/>
    <hyperlink ref="AO349" r:id="rId690" xr:uid="{00000000-0004-0000-0000-0000B1020000}"/>
    <hyperlink ref="K350" r:id="rId691" xr:uid="{00000000-0004-0000-0000-0000B2020000}"/>
    <hyperlink ref="AO350" r:id="rId692" xr:uid="{00000000-0004-0000-0000-0000B3020000}"/>
    <hyperlink ref="K351" r:id="rId693" xr:uid="{00000000-0004-0000-0000-0000B4020000}"/>
    <hyperlink ref="AO351" r:id="rId694" xr:uid="{00000000-0004-0000-0000-0000B5020000}"/>
    <hyperlink ref="K352" r:id="rId695" xr:uid="{00000000-0004-0000-0000-0000B6020000}"/>
    <hyperlink ref="AO352" r:id="rId696" xr:uid="{00000000-0004-0000-0000-0000B7020000}"/>
    <hyperlink ref="K353" r:id="rId697" xr:uid="{00000000-0004-0000-0000-0000B8020000}"/>
    <hyperlink ref="AO353" r:id="rId698" xr:uid="{00000000-0004-0000-0000-0000B9020000}"/>
    <hyperlink ref="K354" r:id="rId699" xr:uid="{00000000-0004-0000-0000-0000BA020000}"/>
    <hyperlink ref="AO354" r:id="rId700" xr:uid="{00000000-0004-0000-0000-0000BB020000}"/>
    <hyperlink ref="K355" r:id="rId701" xr:uid="{00000000-0004-0000-0000-0000BC020000}"/>
    <hyperlink ref="AO355" r:id="rId702" xr:uid="{00000000-0004-0000-0000-0000BD020000}"/>
    <hyperlink ref="K356" r:id="rId703" xr:uid="{00000000-0004-0000-0000-0000BE020000}"/>
    <hyperlink ref="AO356" r:id="rId704" xr:uid="{00000000-0004-0000-0000-0000BF020000}"/>
    <hyperlink ref="K357" r:id="rId705" xr:uid="{00000000-0004-0000-0000-0000C0020000}"/>
    <hyperlink ref="AO357" r:id="rId706" xr:uid="{00000000-0004-0000-0000-0000C1020000}"/>
    <hyperlink ref="K358" r:id="rId707" xr:uid="{00000000-0004-0000-0000-0000C2020000}"/>
    <hyperlink ref="AO358" r:id="rId708" xr:uid="{00000000-0004-0000-0000-0000C3020000}"/>
    <hyperlink ref="K359" r:id="rId709" xr:uid="{00000000-0004-0000-0000-0000C4020000}"/>
    <hyperlink ref="AO359" r:id="rId710" xr:uid="{00000000-0004-0000-0000-0000C5020000}"/>
    <hyperlink ref="K360" r:id="rId711" xr:uid="{00000000-0004-0000-0000-0000C6020000}"/>
    <hyperlink ref="AO360" r:id="rId712" xr:uid="{00000000-0004-0000-0000-0000C7020000}"/>
    <hyperlink ref="K361" r:id="rId713" xr:uid="{00000000-0004-0000-0000-0000C8020000}"/>
    <hyperlink ref="AO361" r:id="rId714" xr:uid="{00000000-0004-0000-0000-0000C9020000}"/>
    <hyperlink ref="K362" r:id="rId715" xr:uid="{00000000-0004-0000-0000-0000CA020000}"/>
    <hyperlink ref="AO362" r:id="rId716" xr:uid="{00000000-0004-0000-0000-0000CB020000}"/>
    <hyperlink ref="K363" r:id="rId717" xr:uid="{00000000-0004-0000-0000-0000CC020000}"/>
    <hyperlink ref="AO363" r:id="rId718" xr:uid="{00000000-0004-0000-0000-0000CD020000}"/>
    <hyperlink ref="K364" r:id="rId719" xr:uid="{00000000-0004-0000-0000-0000CE020000}"/>
    <hyperlink ref="AO364" r:id="rId720" xr:uid="{00000000-0004-0000-0000-0000CF020000}"/>
    <hyperlink ref="K365" r:id="rId721" xr:uid="{00000000-0004-0000-0000-0000D0020000}"/>
    <hyperlink ref="AO365" r:id="rId722" xr:uid="{00000000-0004-0000-0000-0000D1020000}"/>
    <hyperlink ref="K366" r:id="rId723" xr:uid="{00000000-0004-0000-0000-0000D2020000}"/>
    <hyperlink ref="AO366" r:id="rId724" xr:uid="{00000000-0004-0000-0000-0000D3020000}"/>
    <hyperlink ref="K367" r:id="rId725" xr:uid="{00000000-0004-0000-0000-0000D4020000}"/>
    <hyperlink ref="AO367" r:id="rId726" xr:uid="{00000000-0004-0000-0000-0000D5020000}"/>
    <hyperlink ref="K368" r:id="rId727" xr:uid="{00000000-0004-0000-0000-0000D6020000}"/>
    <hyperlink ref="AO368" r:id="rId728" xr:uid="{00000000-0004-0000-0000-0000D7020000}"/>
    <hyperlink ref="K369" r:id="rId729" xr:uid="{00000000-0004-0000-0000-0000D8020000}"/>
    <hyperlink ref="AO369" r:id="rId730" xr:uid="{00000000-0004-0000-0000-0000D9020000}"/>
    <hyperlink ref="K370" r:id="rId731" xr:uid="{00000000-0004-0000-0000-0000DA020000}"/>
    <hyperlink ref="AO370" r:id="rId732" xr:uid="{00000000-0004-0000-0000-0000DB020000}"/>
    <hyperlink ref="K371" r:id="rId733" xr:uid="{00000000-0004-0000-0000-0000DC020000}"/>
    <hyperlink ref="AO371" r:id="rId734" xr:uid="{00000000-0004-0000-0000-0000DD020000}"/>
    <hyperlink ref="K372" r:id="rId735" xr:uid="{00000000-0004-0000-0000-0000DE020000}"/>
    <hyperlink ref="AO372" r:id="rId736" xr:uid="{00000000-0004-0000-0000-0000DF020000}"/>
    <hyperlink ref="K373" r:id="rId737" xr:uid="{00000000-0004-0000-0000-0000E0020000}"/>
    <hyperlink ref="AO373" r:id="rId738" xr:uid="{00000000-0004-0000-0000-0000E1020000}"/>
    <hyperlink ref="K374" r:id="rId739" xr:uid="{00000000-0004-0000-0000-0000E2020000}"/>
    <hyperlink ref="AO374" r:id="rId740" xr:uid="{00000000-0004-0000-0000-0000E3020000}"/>
    <hyperlink ref="K375" r:id="rId741" xr:uid="{00000000-0004-0000-0000-0000E4020000}"/>
    <hyperlink ref="AO375" r:id="rId742" xr:uid="{00000000-0004-0000-0000-0000E5020000}"/>
    <hyperlink ref="K376" r:id="rId743" xr:uid="{00000000-0004-0000-0000-0000E6020000}"/>
    <hyperlink ref="AO376" r:id="rId744" xr:uid="{00000000-0004-0000-0000-0000E7020000}"/>
    <hyperlink ref="K377" r:id="rId745" xr:uid="{00000000-0004-0000-0000-0000E8020000}"/>
    <hyperlink ref="AO377" r:id="rId746" xr:uid="{00000000-0004-0000-0000-0000E9020000}"/>
    <hyperlink ref="K378" r:id="rId747" xr:uid="{00000000-0004-0000-0000-0000EA020000}"/>
    <hyperlink ref="AO378" r:id="rId748" xr:uid="{00000000-0004-0000-0000-0000EB020000}"/>
    <hyperlink ref="K379" r:id="rId749" xr:uid="{00000000-0004-0000-0000-0000EC020000}"/>
    <hyperlink ref="AO379" r:id="rId750" xr:uid="{00000000-0004-0000-0000-0000ED020000}"/>
    <hyperlink ref="K380" r:id="rId751" xr:uid="{00000000-0004-0000-0000-0000EE020000}"/>
    <hyperlink ref="AO380" r:id="rId752" xr:uid="{00000000-0004-0000-0000-0000EF020000}"/>
    <hyperlink ref="K381" r:id="rId753" xr:uid="{00000000-0004-0000-0000-0000F0020000}"/>
    <hyperlink ref="AO381" r:id="rId754" xr:uid="{00000000-0004-0000-0000-0000F1020000}"/>
    <hyperlink ref="K382" r:id="rId755" xr:uid="{00000000-0004-0000-0000-0000F2020000}"/>
    <hyperlink ref="AO382" r:id="rId756" xr:uid="{00000000-0004-0000-0000-0000F3020000}"/>
    <hyperlink ref="K383" r:id="rId757" xr:uid="{00000000-0004-0000-0000-0000F4020000}"/>
    <hyperlink ref="AO383" r:id="rId758" xr:uid="{00000000-0004-0000-0000-0000F5020000}"/>
    <hyperlink ref="K384" r:id="rId759" xr:uid="{00000000-0004-0000-0000-0000F6020000}"/>
    <hyperlink ref="AO384" r:id="rId760" xr:uid="{00000000-0004-0000-0000-0000F7020000}"/>
    <hyperlink ref="K385" r:id="rId761" xr:uid="{00000000-0004-0000-0000-0000F8020000}"/>
    <hyperlink ref="AO385" r:id="rId762" xr:uid="{00000000-0004-0000-0000-0000F9020000}"/>
    <hyperlink ref="K386" r:id="rId763" xr:uid="{00000000-0004-0000-0000-0000FA020000}"/>
    <hyperlink ref="AO386" r:id="rId764" xr:uid="{00000000-0004-0000-0000-0000FB020000}"/>
    <hyperlink ref="K387" r:id="rId765" xr:uid="{00000000-0004-0000-0000-0000FC020000}"/>
    <hyperlink ref="AO387" r:id="rId766" xr:uid="{00000000-0004-0000-0000-0000FD020000}"/>
    <hyperlink ref="K388" r:id="rId767" xr:uid="{00000000-0004-0000-0000-0000FE020000}"/>
    <hyperlink ref="AO388" r:id="rId768" xr:uid="{00000000-0004-0000-0000-0000FF020000}"/>
    <hyperlink ref="K389" r:id="rId769" xr:uid="{00000000-0004-0000-0000-000000030000}"/>
    <hyperlink ref="AO389" r:id="rId770" xr:uid="{00000000-0004-0000-0000-000001030000}"/>
    <hyperlink ref="K390" r:id="rId771" xr:uid="{00000000-0004-0000-0000-000002030000}"/>
    <hyperlink ref="AO390" r:id="rId772" xr:uid="{00000000-0004-0000-0000-000003030000}"/>
    <hyperlink ref="K391" r:id="rId773" xr:uid="{00000000-0004-0000-0000-000004030000}"/>
    <hyperlink ref="AO391" r:id="rId774" xr:uid="{00000000-0004-0000-0000-000005030000}"/>
    <hyperlink ref="K392" r:id="rId775" xr:uid="{00000000-0004-0000-0000-000006030000}"/>
    <hyperlink ref="AO392" r:id="rId776" xr:uid="{00000000-0004-0000-0000-000007030000}"/>
    <hyperlink ref="K393" r:id="rId777" xr:uid="{00000000-0004-0000-0000-000008030000}"/>
    <hyperlink ref="AO393" r:id="rId778" xr:uid="{00000000-0004-0000-0000-000009030000}"/>
    <hyperlink ref="K394" r:id="rId779" xr:uid="{00000000-0004-0000-0000-00000A030000}"/>
    <hyperlink ref="AO394" r:id="rId780" xr:uid="{00000000-0004-0000-0000-00000B030000}"/>
    <hyperlink ref="K395" r:id="rId781" xr:uid="{00000000-0004-0000-0000-00000C030000}"/>
    <hyperlink ref="AO395" r:id="rId782" xr:uid="{00000000-0004-0000-0000-00000D030000}"/>
    <hyperlink ref="K396" r:id="rId783" xr:uid="{00000000-0004-0000-0000-00000E030000}"/>
    <hyperlink ref="AO396" r:id="rId784" xr:uid="{00000000-0004-0000-0000-00000F030000}"/>
    <hyperlink ref="K397" r:id="rId785" xr:uid="{00000000-0004-0000-0000-000010030000}"/>
    <hyperlink ref="AO397" r:id="rId786" xr:uid="{00000000-0004-0000-0000-000011030000}"/>
    <hyperlink ref="K398" r:id="rId787" xr:uid="{00000000-0004-0000-0000-000012030000}"/>
    <hyperlink ref="AO398" r:id="rId788" xr:uid="{00000000-0004-0000-0000-000013030000}"/>
    <hyperlink ref="K399" r:id="rId789" xr:uid="{00000000-0004-0000-0000-000014030000}"/>
    <hyperlink ref="AO399" r:id="rId790" xr:uid="{00000000-0004-0000-0000-000015030000}"/>
    <hyperlink ref="K400" r:id="rId791" xr:uid="{00000000-0004-0000-0000-000016030000}"/>
    <hyperlink ref="AO400" r:id="rId792" xr:uid="{00000000-0004-0000-0000-000017030000}"/>
    <hyperlink ref="K401" r:id="rId793" xr:uid="{00000000-0004-0000-0000-000018030000}"/>
    <hyperlink ref="AO401" r:id="rId794" xr:uid="{00000000-0004-0000-0000-000019030000}"/>
    <hyperlink ref="K402" r:id="rId795" xr:uid="{00000000-0004-0000-0000-00001A030000}"/>
    <hyperlink ref="AO402" r:id="rId796" xr:uid="{00000000-0004-0000-0000-00001B030000}"/>
    <hyperlink ref="K403" r:id="rId797" xr:uid="{00000000-0004-0000-0000-00001C030000}"/>
    <hyperlink ref="AO403" r:id="rId798" xr:uid="{00000000-0004-0000-0000-00001D030000}"/>
    <hyperlink ref="K404" r:id="rId799" xr:uid="{00000000-0004-0000-0000-00001E030000}"/>
    <hyperlink ref="AO404" r:id="rId800" xr:uid="{00000000-0004-0000-0000-00001F030000}"/>
    <hyperlink ref="K405" r:id="rId801" xr:uid="{00000000-0004-0000-0000-000020030000}"/>
    <hyperlink ref="AO405" r:id="rId802" xr:uid="{00000000-0004-0000-0000-000021030000}"/>
    <hyperlink ref="K406" r:id="rId803" xr:uid="{00000000-0004-0000-0000-000022030000}"/>
    <hyperlink ref="K407" r:id="rId804" xr:uid="{00000000-0004-0000-0000-000023030000}"/>
    <hyperlink ref="AO407" r:id="rId805" xr:uid="{00000000-0004-0000-0000-000024030000}"/>
    <hyperlink ref="K408" r:id="rId806" xr:uid="{00000000-0004-0000-0000-000025030000}"/>
    <hyperlink ref="K409" r:id="rId807" xr:uid="{00000000-0004-0000-0000-000026030000}"/>
    <hyperlink ref="AO409" r:id="rId808" xr:uid="{00000000-0004-0000-0000-000027030000}"/>
    <hyperlink ref="K410" r:id="rId809" xr:uid="{00000000-0004-0000-0000-000028030000}"/>
    <hyperlink ref="AO410" r:id="rId810" xr:uid="{00000000-0004-0000-0000-000029030000}"/>
    <hyperlink ref="K411" r:id="rId811" xr:uid="{00000000-0004-0000-0000-00002A030000}"/>
    <hyperlink ref="AO411" r:id="rId812" xr:uid="{00000000-0004-0000-0000-00002B030000}"/>
    <hyperlink ref="K412" r:id="rId813" xr:uid="{00000000-0004-0000-0000-00002C030000}"/>
    <hyperlink ref="AO412" r:id="rId814" xr:uid="{00000000-0004-0000-0000-00002D030000}"/>
    <hyperlink ref="K413" r:id="rId815" xr:uid="{00000000-0004-0000-0000-00002E030000}"/>
    <hyperlink ref="AO413" r:id="rId816" xr:uid="{00000000-0004-0000-0000-00002F030000}"/>
    <hyperlink ref="K414" r:id="rId817" xr:uid="{00000000-0004-0000-0000-000030030000}"/>
    <hyperlink ref="AO414" r:id="rId818" xr:uid="{00000000-0004-0000-0000-000031030000}"/>
    <hyperlink ref="K415" r:id="rId819" xr:uid="{00000000-0004-0000-0000-000032030000}"/>
    <hyperlink ref="AO415" r:id="rId820" xr:uid="{00000000-0004-0000-0000-000033030000}"/>
    <hyperlink ref="K416" r:id="rId821" xr:uid="{00000000-0004-0000-0000-000034030000}"/>
    <hyperlink ref="AO416" r:id="rId822" xr:uid="{00000000-0004-0000-0000-000035030000}"/>
    <hyperlink ref="K417" r:id="rId823" xr:uid="{00000000-0004-0000-0000-000036030000}"/>
    <hyperlink ref="AO417" r:id="rId824" xr:uid="{00000000-0004-0000-0000-000037030000}"/>
    <hyperlink ref="K418" r:id="rId825" xr:uid="{00000000-0004-0000-0000-000038030000}"/>
    <hyperlink ref="AO418" r:id="rId826" xr:uid="{00000000-0004-0000-0000-000039030000}"/>
    <hyperlink ref="K419" r:id="rId827" xr:uid="{00000000-0004-0000-0000-00003A030000}"/>
    <hyperlink ref="AO419" r:id="rId828" xr:uid="{00000000-0004-0000-0000-00003B030000}"/>
    <hyperlink ref="K420" r:id="rId829" xr:uid="{00000000-0004-0000-0000-00003C030000}"/>
    <hyperlink ref="AO420" r:id="rId830" xr:uid="{00000000-0004-0000-0000-00003D030000}"/>
    <hyperlink ref="K421" r:id="rId831" xr:uid="{00000000-0004-0000-0000-00003E030000}"/>
    <hyperlink ref="AO421" r:id="rId832" xr:uid="{00000000-0004-0000-0000-00003F030000}"/>
    <hyperlink ref="K422" r:id="rId833" xr:uid="{00000000-0004-0000-0000-000040030000}"/>
    <hyperlink ref="AO422" r:id="rId834" xr:uid="{00000000-0004-0000-0000-000041030000}"/>
    <hyperlink ref="K423" r:id="rId835" xr:uid="{00000000-0004-0000-0000-000042030000}"/>
    <hyperlink ref="AO423" r:id="rId836" xr:uid="{00000000-0004-0000-0000-000043030000}"/>
    <hyperlink ref="K424" r:id="rId837" xr:uid="{00000000-0004-0000-0000-000044030000}"/>
    <hyperlink ref="AO424" r:id="rId838" xr:uid="{00000000-0004-0000-0000-000045030000}"/>
    <hyperlink ref="K425" r:id="rId839" xr:uid="{00000000-0004-0000-0000-000046030000}"/>
    <hyperlink ref="AO425" r:id="rId840" xr:uid="{00000000-0004-0000-0000-000047030000}"/>
    <hyperlink ref="K426" r:id="rId841" xr:uid="{00000000-0004-0000-0000-000048030000}"/>
    <hyperlink ref="AO426" r:id="rId842" xr:uid="{00000000-0004-0000-0000-000049030000}"/>
    <hyperlink ref="K427" r:id="rId843" xr:uid="{00000000-0004-0000-0000-00004A030000}"/>
    <hyperlink ref="AO427" r:id="rId844" xr:uid="{00000000-0004-0000-0000-00004B030000}"/>
    <hyperlink ref="K428" r:id="rId845" xr:uid="{00000000-0004-0000-0000-00004C030000}"/>
    <hyperlink ref="AO428" r:id="rId846" xr:uid="{00000000-0004-0000-0000-00004D030000}"/>
    <hyperlink ref="K429" r:id="rId847" xr:uid="{00000000-0004-0000-0000-00004E030000}"/>
    <hyperlink ref="AO429" r:id="rId848" xr:uid="{00000000-0004-0000-0000-00004F030000}"/>
    <hyperlink ref="K430" r:id="rId849" xr:uid="{00000000-0004-0000-0000-000050030000}"/>
    <hyperlink ref="AO430" r:id="rId850" xr:uid="{00000000-0004-0000-0000-000051030000}"/>
    <hyperlink ref="K431" r:id="rId851" xr:uid="{00000000-0004-0000-0000-000052030000}"/>
    <hyperlink ref="AO431" r:id="rId852" xr:uid="{00000000-0004-0000-0000-000053030000}"/>
    <hyperlink ref="K432" r:id="rId853" xr:uid="{00000000-0004-0000-0000-000054030000}"/>
    <hyperlink ref="AO432" r:id="rId854" xr:uid="{00000000-0004-0000-0000-000055030000}"/>
    <hyperlink ref="K433" r:id="rId855" xr:uid="{00000000-0004-0000-0000-000056030000}"/>
    <hyperlink ref="AO433" r:id="rId856" xr:uid="{00000000-0004-0000-0000-000057030000}"/>
    <hyperlink ref="K434" r:id="rId857" xr:uid="{00000000-0004-0000-0000-000058030000}"/>
    <hyperlink ref="AO434" r:id="rId858" xr:uid="{00000000-0004-0000-0000-000059030000}"/>
    <hyperlink ref="K435" r:id="rId859" xr:uid="{00000000-0004-0000-0000-00005A030000}"/>
    <hyperlink ref="AO435" r:id="rId860" xr:uid="{00000000-0004-0000-0000-00005B030000}"/>
    <hyperlink ref="K436" r:id="rId861" xr:uid="{00000000-0004-0000-0000-00005C030000}"/>
    <hyperlink ref="AO436" r:id="rId862" xr:uid="{00000000-0004-0000-0000-00005D030000}"/>
    <hyperlink ref="K437" r:id="rId863" xr:uid="{00000000-0004-0000-0000-00005E030000}"/>
    <hyperlink ref="AO437" r:id="rId864" xr:uid="{00000000-0004-0000-0000-00005F030000}"/>
    <hyperlink ref="K438" r:id="rId865" xr:uid="{00000000-0004-0000-0000-000060030000}"/>
    <hyperlink ref="AO438" r:id="rId866" xr:uid="{00000000-0004-0000-0000-000061030000}"/>
    <hyperlink ref="K439" r:id="rId867" xr:uid="{00000000-0004-0000-0000-000062030000}"/>
    <hyperlink ref="AO439" r:id="rId868" xr:uid="{00000000-0004-0000-0000-000063030000}"/>
    <hyperlink ref="K440" r:id="rId869" xr:uid="{00000000-0004-0000-0000-000064030000}"/>
    <hyperlink ref="AO440" r:id="rId870" xr:uid="{00000000-0004-0000-0000-000065030000}"/>
    <hyperlink ref="K441" r:id="rId871" xr:uid="{00000000-0004-0000-0000-000066030000}"/>
    <hyperlink ref="AO441" r:id="rId872" xr:uid="{00000000-0004-0000-0000-000067030000}"/>
    <hyperlink ref="K442" r:id="rId873" xr:uid="{00000000-0004-0000-0000-000068030000}"/>
    <hyperlink ref="AO442" r:id="rId874" xr:uid="{00000000-0004-0000-0000-000069030000}"/>
    <hyperlink ref="K443" r:id="rId875" xr:uid="{00000000-0004-0000-0000-00006A030000}"/>
    <hyperlink ref="AO443" r:id="rId876" location=":~:text=The%20Master%20of%20Public%20Policy,as%20programs%20and%20policies%20related" xr:uid="{00000000-0004-0000-0000-00006B030000}"/>
    <hyperlink ref="K444" r:id="rId877" xr:uid="{00000000-0004-0000-0000-00006C030000}"/>
    <hyperlink ref="AO444" r:id="rId878" xr:uid="{00000000-0004-0000-0000-00006D030000}"/>
    <hyperlink ref="K445" r:id="rId879" xr:uid="{00000000-0004-0000-0000-00006E030000}"/>
    <hyperlink ref="AO445" r:id="rId880" xr:uid="{00000000-0004-0000-0000-00006F030000}"/>
    <hyperlink ref="K446" r:id="rId881" xr:uid="{00000000-0004-0000-0000-000070030000}"/>
    <hyperlink ref="AO446" r:id="rId882" xr:uid="{00000000-0004-0000-0000-000071030000}"/>
    <hyperlink ref="K447" r:id="rId883" xr:uid="{00000000-0004-0000-0000-000072030000}"/>
    <hyperlink ref="AO447" r:id="rId884" xr:uid="{00000000-0004-0000-0000-000073030000}"/>
    <hyperlink ref="K448" r:id="rId885" xr:uid="{00000000-0004-0000-0000-000074030000}"/>
    <hyperlink ref="AO448" r:id="rId886" xr:uid="{00000000-0004-0000-0000-000075030000}"/>
    <hyperlink ref="K449" r:id="rId887" xr:uid="{00000000-0004-0000-0000-000076030000}"/>
    <hyperlink ref="AO449" r:id="rId888" xr:uid="{00000000-0004-0000-0000-000077030000}"/>
    <hyperlink ref="K450" r:id="rId889" xr:uid="{00000000-0004-0000-0000-000078030000}"/>
    <hyperlink ref="AO450" r:id="rId890" xr:uid="{00000000-0004-0000-0000-000079030000}"/>
    <hyperlink ref="K451" r:id="rId891" xr:uid="{00000000-0004-0000-0000-00007A030000}"/>
    <hyperlink ref="AO451" r:id="rId892" xr:uid="{00000000-0004-0000-0000-00007B030000}"/>
    <hyperlink ref="K452" r:id="rId893" xr:uid="{00000000-0004-0000-0000-00007C030000}"/>
    <hyperlink ref="AO452" r:id="rId894" xr:uid="{00000000-0004-0000-0000-00007D030000}"/>
    <hyperlink ref="K453" r:id="rId895" xr:uid="{00000000-0004-0000-0000-00007E030000}"/>
    <hyperlink ref="AO453" r:id="rId896" xr:uid="{00000000-0004-0000-0000-00007F030000}"/>
    <hyperlink ref="K454" r:id="rId897" xr:uid="{00000000-0004-0000-0000-000080030000}"/>
    <hyperlink ref="AO454" r:id="rId898" xr:uid="{00000000-0004-0000-0000-000081030000}"/>
    <hyperlink ref="K455" r:id="rId899" xr:uid="{00000000-0004-0000-0000-000082030000}"/>
    <hyperlink ref="AO455" r:id="rId900" xr:uid="{00000000-0004-0000-0000-000083030000}"/>
    <hyperlink ref="K456" r:id="rId901" xr:uid="{00000000-0004-0000-0000-000084030000}"/>
    <hyperlink ref="AO456" r:id="rId902" xr:uid="{00000000-0004-0000-0000-000085030000}"/>
    <hyperlink ref="K457" r:id="rId903" xr:uid="{00000000-0004-0000-0000-000086030000}"/>
    <hyperlink ref="AO457" r:id="rId904" xr:uid="{00000000-0004-0000-0000-000087030000}"/>
    <hyperlink ref="K458" r:id="rId905" xr:uid="{00000000-0004-0000-0000-000088030000}"/>
    <hyperlink ref="AO458" r:id="rId906" xr:uid="{00000000-0004-0000-0000-000089030000}"/>
    <hyperlink ref="K459" r:id="rId907" xr:uid="{00000000-0004-0000-0000-00008A030000}"/>
    <hyperlink ref="AO459" r:id="rId908" xr:uid="{00000000-0004-0000-0000-00008B030000}"/>
    <hyperlink ref="K460" r:id="rId909" xr:uid="{00000000-0004-0000-0000-00008C030000}"/>
    <hyperlink ref="AO460" r:id="rId910" xr:uid="{00000000-0004-0000-0000-00008D030000}"/>
    <hyperlink ref="K461" r:id="rId911" xr:uid="{00000000-0004-0000-0000-00008E030000}"/>
    <hyperlink ref="AO461" r:id="rId912" xr:uid="{00000000-0004-0000-0000-00008F030000}"/>
    <hyperlink ref="K462" r:id="rId913" xr:uid="{00000000-0004-0000-0000-000090030000}"/>
    <hyperlink ref="AO462" r:id="rId914" xr:uid="{00000000-0004-0000-0000-000091030000}"/>
    <hyperlink ref="K463" r:id="rId915" xr:uid="{00000000-0004-0000-0000-000092030000}"/>
    <hyperlink ref="AO463" r:id="rId916" xr:uid="{00000000-0004-0000-0000-000093030000}"/>
    <hyperlink ref="K464" r:id="rId917" xr:uid="{00000000-0004-0000-0000-000094030000}"/>
    <hyperlink ref="AO464" r:id="rId918" xr:uid="{00000000-0004-0000-0000-000095030000}"/>
    <hyperlink ref="K465" r:id="rId919" xr:uid="{00000000-0004-0000-0000-000096030000}"/>
    <hyperlink ref="AO465" r:id="rId920" xr:uid="{00000000-0004-0000-0000-000097030000}"/>
    <hyperlink ref="K466" r:id="rId921" xr:uid="{00000000-0004-0000-0000-000098030000}"/>
    <hyperlink ref="AO466" r:id="rId922" xr:uid="{00000000-0004-0000-0000-000099030000}"/>
    <hyperlink ref="K467" r:id="rId923" xr:uid="{00000000-0004-0000-0000-00009A030000}"/>
    <hyperlink ref="AO467" r:id="rId924" xr:uid="{00000000-0004-0000-0000-00009B030000}"/>
    <hyperlink ref="K468" r:id="rId925" xr:uid="{00000000-0004-0000-0000-00009C030000}"/>
    <hyperlink ref="AO468" r:id="rId926" xr:uid="{00000000-0004-0000-0000-00009D030000}"/>
    <hyperlink ref="K469" r:id="rId927" xr:uid="{00000000-0004-0000-0000-00009E030000}"/>
    <hyperlink ref="AO469" r:id="rId928" xr:uid="{00000000-0004-0000-0000-00009F030000}"/>
    <hyperlink ref="K470" r:id="rId929" xr:uid="{00000000-0004-0000-0000-0000A0030000}"/>
    <hyperlink ref="AO470" r:id="rId930" xr:uid="{00000000-0004-0000-0000-0000A1030000}"/>
    <hyperlink ref="K471" r:id="rId931" xr:uid="{00000000-0004-0000-0000-0000A2030000}"/>
    <hyperlink ref="AO471" r:id="rId932" xr:uid="{00000000-0004-0000-0000-0000A3030000}"/>
    <hyperlink ref="K472" r:id="rId933" xr:uid="{00000000-0004-0000-0000-0000A4030000}"/>
    <hyperlink ref="AO472" r:id="rId934" xr:uid="{00000000-0004-0000-0000-0000A5030000}"/>
    <hyperlink ref="K473" r:id="rId935" xr:uid="{00000000-0004-0000-0000-0000A6030000}"/>
    <hyperlink ref="AO473" r:id="rId936" xr:uid="{00000000-0004-0000-0000-0000A7030000}"/>
    <hyperlink ref="K474" r:id="rId937" xr:uid="{00000000-0004-0000-0000-0000A8030000}"/>
    <hyperlink ref="AO474" r:id="rId938" xr:uid="{00000000-0004-0000-0000-0000A9030000}"/>
    <hyperlink ref="K475" r:id="rId939" xr:uid="{00000000-0004-0000-0000-0000AA030000}"/>
    <hyperlink ref="AO475" r:id="rId940" xr:uid="{00000000-0004-0000-0000-0000AB030000}"/>
    <hyperlink ref="K476" r:id="rId941" xr:uid="{00000000-0004-0000-0000-0000AC030000}"/>
    <hyperlink ref="AO476" r:id="rId942" xr:uid="{00000000-0004-0000-0000-0000AD030000}"/>
    <hyperlink ref="K477" r:id="rId943" xr:uid="{00000000-0004-0000-0000-0000AE030000}"/>
    <hyperlink ref="AO477" r:id="rId944" xr:uid="{00000000-0004-0000-0000-0000AF030000}"/>
    <hyperlink ref="K478" r:id="rId945" xr:uid="{00000000-0004-0000-0000-0000B0030000}"/>
    <hyperlink ref="AO478" r:id="rId946" xr:uid="{00000000-0004-0000-0000-0000B1030000}"/>
    <hyperlink ref="K479" r:id="rId947" xr:uid="{00000000-0004-0000-0000-0000B2030000}"/>
    <hyperlink ref="AO479" r:id="rId948" xr:uid="{00000000-0004-0000-0000-0000B3030000}"/>
    <hyperlink ref="K480" r:id="rId949" xr:uid="{00000000-0004-0000-0000-0000B4030000}"/>
    <hyperlink ref="AO480" r:id="rId950" xr:uid="{00000000-0004-0000-0000-0000B5030000}"/>
    <hyperlink ref="K481" r:id="rId951" xr:uid="{00000000-0004-0000-0000-0000B6030000}"/>
    <hyperlink ref="AO481" r:id="rId952" xr:uid="{00000000-0004-0000-0000-0000B7030000}"/>
    <hyperlink ref="K482" r:id="rId953" xr:uid="{00000000-0004-0000-0000-0000B8030000}"/>
    <hyperlink ref="AO482" r:id="rId954" xr:uid="{00000000-0004-0000-0000-0000B9030000}"/>
    <hyperlink ref="K483" r:id="rId955" xr:uid="{00000000-0004-0000-0000-0000BA030000}"/>
    <hyperlink ref="AO483" r:id="rId956" xr:uid="{00000000-0004-0000-0000-0000BB030000}"/>
    <hyperlink ref="K484" r:id="rId957" xr:uid="{00000000-0004-0000-0000-0000BC030000}"/>
    <hyperlink ref="AO484" r:id="rId958" xr:uid="{00000000-0004-0000-0000-0000BD030000}"/>
    <hyperlink ref="K485" r:id="rId959" xr:uid="{00000000-0004-0000-0000-0000BE030000}"/>
    <hyperlink ref="AO485" r:id="rId960" xr:uid="{00000000-0004-0000-0000-0000BF030000}"/>
    <hyperlink ref="K486" r:id="rId961" xr:uid="{00000000-0004-0000-0000-0000C0030000}"/>
    <hyperlink ref="AO486" r:id="rId962" xr:uid="{00000000-0004-0000-0000-0000C1030000}"/>
    <hyperlink ref="K487" r:id="rId963" xr:uid="{00000000-0004-0000-0000-0000C2030000}"/>
    <hyperlink ref="AO487" r:id="rId964" xr:uid="{00000000-0004-0000-0000-0000C3030000}"/>
    <hyperlink ref="K488" r:id="rId965" xr:uid="{00000000-0004-0000-0000-0000C4030000}"/>
    <hyperlink ref="AO488" r:id="rId966" xr:uid="{00000000-0004-0000-0000-0000C5030000}"/>
    <hyperlink ref="K489" r:id="rId967" xr:uid="{00000000-0004-0000-0000-0000C6030000}"/>
    <hyperlink ref="AO489" r:id="rId968" xr:uid="{00000000-0004-0000-0000-0000C7030000}"/>
    <hyperlink ref="K490" r:id="rId969" xr:uid="{00000000-0004-0000-0000-0000C8030000}"/>
    <hyperlink ref="AO490" r:id="rId970" xr:uid="{00000000-0004-0000-0000-0000C9030000}"/>
    <hyperlink ref="K491" r:id="rId971" xr:uid="{00000000-0004-0000-0000-0000CA030000}"/>
    <hyperlink ref="AO491" r:id="rId972" xr:uid="{00000000-0004-0000-0000-0000CB030000}"/>
    <hyperlink ref="K492" r:id="rId973" xr:uid="{00000000-0004-0000-0000-0000CC030000}"/>
    <hyperlink ref="AO492" r:id="rId974" xr:uid="{00000000-0004-0000-0000-0000CD030000}"/>
    <hyperlink ref="K493" r:id="rId975" xr:uid="{00000000-0004-0000-0000-0000CE030000}"/>
    <hyperlink ref="AO493" r:id="rId976" xr:uid="{00000000-0004-0000-0000-0000CF030000}"/>
    <hyperlink ref="K494" r:id="rId977" xr:uid="{00000000-0004-0000-0000-0000D0030000}"/>
    <hyperlink ref="AO494" r:id="rId978" xr:uid="{00000000-0004-0000-0000-0000D1030000}"/>
    <hyperlink ref="K495" r:id="rId979" xr:uid="{00000000-0004-0000-0000-0000D2030000}"/>
    <hyperlink ref="AO495" r:id="rId980" xr:uid="{00000000-0004-0000-0000-0000D3030000}"/>
    <hyperlink ref="K496" r:id="rId981" xr:uid="{00000000-0004-0000-0000-0000D4030000}"/>
    <hyperlink ref="AO496" r:id="rId982" xr:uid="{00000000-0004-0000-0000-0000D5030000}"/>
    <hyperlink ref="K497" r:id="rId983" xr:uid="{00000000-0004-0000-0000-0000D6030000}"/>
    <hyperlink ref="AO497" r:id="rId984" xr:uid="{00000000-0004-0000-0000-0000D7030000}"/>
    <hyperlink ref="K498" r:id="rId985" xr:uid="{00000000-0004-0000-0000-0000D8030000}"/>
    <hyperlink ref="AO498" r:id="rId986" xr:uid="{00000000-0004-0000-0000-0000D9030000}"/>
    <hyperlink ref="K499" r:id="rId987" xr:uid="{00000000-0004-0000-0000-0000DA030000}"/>
    <hyperlink ref="AO499" r:id="rId988" xr:uid="{00000000-0004-0000-0000-0000DB030000}"/>
    <hyperlink ref="K500" r:id="rId989" xr:uid="{00000000-0004-0000-0000-0000DC030000}"/>
    <hyperlink ref="AO500" r:id="rId990" xr:uid="{00000000-0004-0000-0000-0000DD030000}"/>
    <hyperlink ref="K501" r:id="rId991" xr:uid="{00000000-0004-0000-0000-0000DE030000}"/>
    <hyperlink ref="AO501" r:id="rId992" xr:uid="{00000000-0004-0000-0000-0000DF030000}"/>
    <hyperlink ref="K502" r:id="rId993" xr:uid="{00000000-0004-0000-0000-0000E0030000}"/>
    <hyperlink ref="AO502" r:id="rId994" xr:uid="{00000000-0004-0000-0000-0000E1030000}"/>
    <hyperlink ref="K503" r:id="rId995" xr:uid="{00000000-0004-0000-0000-0000E2030000}"/>
    <hyperlink ref="AO503" r:id="rId996" xr:uid="{00000000-0004-0000-0000-0000E3030000}"/>
    <hyperlink ref="K504" r:id="rId997" xr:uid="{00000000-0004-0000-0000-0000E4030000}"/>
    <hyperlink ref="AO504" r:id="rId998" xr:uid="{00000000-0004-0000-0000-0000E5030000}"/>
    <hyperlink ref="K505" r:id="rId999" xr:uid="{00000000-0004-0000-0000-0000E6030000}"/>
    <hyperlink ref="AO505" r:id="rId1000" xr:uid="{00000000-0004-0000-0000-0000E7030000}"/>
    <hyperlink ref="K506" r:id="rId1001" xr:uid="{00000000-0004-0000-0000-0000E8030000}"/>
    <hyperlink ref="AO506" r:id="rId1002" xr:uid="{00000000-0004-0000-0000-0000E9030000}"/>
    <hyperlink ref="K507" r:id="rId1003" xr:uid="{00000000-0004-0000-0000-0000EA030000}"/>
    <hyperlink ref="AO507" r:id="rId1004" xr:uid="{00000000-0004-0000-0000-0000EB030000}"/>
    <hyperlink ref="K508" r:id="rId1005" xr:uid="{00000000-0004-0000-0000-0000EC030000}"/>
    <hyperlink ref="AO508" r:id="rId1006" xr:uid="{00000000-0004-0000-0000-0000ED030000}"/>
    <hyperlink ref="K509" r:id="rId1007" xr:uid="{00000000-0004-0000-0000-0000EE030000}"/>
    <hyperlink ref="AO509" r:id="rId1008" location="MED" xr:uid="{00000000-0004-0000-0000-0000EF030000}"/>
    <hyperlink ref="K510" r:id="rId1009" xr:uid="{00000000-0004-0000-0000-0000F0030000}"/>
    <hyperlink ref="AO510" r:id="rId1010" xr:uid="{00000000-0004-0000-0000-0000F1030000}"/>
    <hyperlink ref="K511" r:id="rId1011" xr:uid="{00000000-0004-0000-0000-0000F2030000}"/>
    <hyperlink ref="AO511" r:id="rId1012" xr:uid="{00000000-0004-0000-0000-0000F3030000}"/>
    <hyperlink ref="K512" r:id="rId1013" xr:uid="{00000000-0004-0000-0000-0000F4030000}"/>
    <hyperlink ref="AO512" r:id="rId1014" xr:uid="{00000000-0004-0000-0000-0000F5030000}"/>
    <hyperlink ref="K513" r:id="rId1015" xr:uid="{00000000-0004-0000-0000-0000F6030000}"/>
    <hyperlink ref="AO513" r:id="rId1016" xr:uid="{00000000-0004-0000-0000-0000F7030000}"/>
    <hyperlink ref="K514" r:id="rId1017" xr:uid="{00000000-0004-0000-0000-0000F8030000}"/>
    <hyperlink ref="AO514" r:id="rId1018" xr:uid="{00000000-0004-0000-0000-0000F9030000}"/>
    <hyperlink ref="K515" r:id="rId1019" xr:uid="{00000000-0004-0000-0000-0000FA030000}"/>
    <hyperlink ref="AO515" r:id="rId1020" xr:uid="{00000000-0004-0000-0000-0000FB030000}"/>
    <hyperlink ref="K516" r:id="rId1021" xr:uid="{00000000-0004-0000-0000-0000FC030000}"/>
    <hyperlink ref="AO516" r:id="rId1022" xr:uid="{00000000-0004-0000-0000-0000FD030000}"/>
    <hyperlink ref="K517" r:id="rId1023" xr:uid="{00000000-0004-0000-0000-0000FE030000}"/>
    <hyperlink ref="AO517" r:id="rId1024" xr:uid="{00000000-0004-0000-0000-0000FF030000}"/>
    <hyperlink ref="K518" r:id="rId1025" xr:uid="{00000000-0004-0000-0000-000000040000}"/>
    <hyperlink ref="AO518" r:id="rId1026" xr:uid="{00000000-0004-0000-0000-000001040000}"/>
    <hyperlink ref="K519" r:id="rId1027" xr:uid="{00000000-0004-0000-0000-000002040000}"/>
    <hyperlink ref="AO519" r:id="rId1028" xr:uid="{00000000-0004-0000-0000-000003040000}"/>
    <hyperlink ref="K520" r:id="rId1029" xr:uid="{00000000-0004-0000-0000-000004040000}"/>
    <hyperlink ref="AO520" r:id="rId1030" xr:uid="{00000000-0004-0000-0000-000005040000}"/>
    <hyperlink ref="K521" r:id="rId1031" xr:uid="{00000000-0004-0000-0000-000006040000}"/>
    <hyperlink ref="AO521" r:id="rId1032" xr:uid="{00000000-0004-0000-0000-000007040000}"/>
    <hyperlink ref="K522" r:id="rId1033" xr:uid="{00000000-0004-0000-0000-000008040000}"/>
    <hyperlink ref="AO522" r:id="rId1034" xr:uid="{00000000-0004-0000-0000-000009040000}"/>
    <hyperlink ref="K523" r:id="rId1035" xr:uid="{00000000-0004-0000-0000-00000A040000}"/>
    <hyperlink ref="AO523" r:id="rId1036" xr:uid="{00000000-0004-0000-0000-00000B040000}"/>
    <hyperlink ref="K524" r:id="rId1037" xr:uid="{00000000-0004-0000-0000-00000C040000}"/>
    <hyperlink ref="AO524" r:id="rId1038" xr:uid="{00000000-0004-0000-0000-00000D040000}"/>
    <hyperlink ref="K525" r:id="rId1039" xr:uid="{00000000-0004-0000-0000-00000E040000}"/>
    <hyperlink ref="AO525" r:id="rId1040" xr:uid="{00000000-0004-0000-0000-00000F040000}"/>
    <hyperlink ref="K526" r:id="rId1041" xr:uid="{00000000-0004-0000-0000-000010040000}"/>
    <hyperlink ref="AO526" r:id="rId1042" xr:uid="{00000000-0004-0000-0000-000011040000}"/>
    <hyperlink ref="K527" r:id="rId1043" xr:uid="{00000000-0004-0000-0000-000012040000}"/>
    <hyperlink ref="AO527" r:id="rId1044" xr:uid="{00000000-0004-0000-0000-000013040000}"/>
    <hyperlink ref="K528" r:id="rId1045" xr:uid="{00000000-0004-0000-0000-000014040000}"/>
    <hyperlink ref="AO528" r:id="rId1046" xr:uid="{00000000-0004-0000-0000-000015040000}"/>
    <hyperlink ref="K529" r:id="rId1047" xr:uid="{00000000-0004-0000-0000-000016040000}"/>
    <hyperlink ref="AO529" r:id="rId1048" xr:uid="{00000000-0004-0000-0000-000017040000}"/>
    <hyperlink ref="K530" r:id="rId1049" xr:uid="{00000000-0004-0000-0000-000018040000}"/>
    <hyperlink ref="AO530" r:id="rId1050" xr:uid="{00000000-0004-0000-0000-000019040000}"/>
    <hyperlink ref="K531" r:id="rId1051" xr:uid="{00000000-0004-0000-0000-00001A040000}"/>
    <hyperlink ref="AO531" r:id="rId1052" xr:uid="{00000000-0004-0000-0000-00001B040000}"/>
    <hyperlink ref="K532" r:id="rId1053" xr:uid="{00000000-0004-0000-0000-00001C040000}"/>
    <hyperlink ref="AO532" r:id="rId1054" xr:uid="{00000000-0004-0000-0000-00001D040000}"/>
    <hyperlink ref="K533" r:id="rId1055" xr:uid="{00000000-0004-0000-0000-00001E040000}"/>
    <hyperlink ref="AO533" r:id="rId1056" xr:uid="{00000000-0004-0000-0000-00001F040000}"/>
    <hyperlink ref="K534" r:id="rId1057" xr:uid="{00000000-0004-0000-0000-000020040000}"/>
    <hyperlink ref="AO534" r:id="rId1058" xr:uid="{00000000-0004-0000-0000-000021040000}"/>
    <hyperlink ref="K535" r:id="rId1059" xr:uid="{00000000-0004-0000-0000-000022040000}"/>
    <hyperlink ref="AO535" r:id="rId1060" xr:uid="{00000000-0004-0000-0000-000023040000}"/>
    <hyperlink ref="K536" r:id="rId1061" xr:uid="{00000000-0004-0000-0000-000024040000}"/>
    <hyperlink ref="AO536" r:id="rId1062" xr:uid="{00000000-0004-0000-0000-000025040000}"/>
    <hyperlink ref="K537" r:id="rId1063" xr:uid="{00000000-0004-0000-0000-000026040000}"/>
    <hyperlink ref="AO537" r:id="rId1064" xr:uid="{00000000-0004-0000-0000-000027040000}"/>
    <hyperlink ref="K538" r:id="rId1065" xr:uid="{00000000-0004-0000-0000-000028040000}"/>
    <hyperlink ref="AO538" r:id="rId1066" xr:uid="{00000000-0004-0000-0000-000029040000}"/>
    <hyperlink ref="K539" r:id="rId1067" xr:uid="{00000000-0004-0000-0000-00002A040000}"/>
    <hyperlink ref="AO539" r:id="rId1068" xr:uid="{00000000-0004-0000-0000-00002B040000}"/>
    <hyperlink ref="K540" r:id="rId1069" xr:uid="{00000000-0004-0000-0000-00002C040000}"/>
    <hyperlink ref="AO540" r:id="rId1070" xr:uid="{00000000-0004-0000-0000-00002D040000}"/>
    <hyperlink ref="K541" r:id="rId1071" xr:uid="{00000000-0004-0000-0000-00002E040000}"/>
    <hyperlink ref="AO541" r:id="rId1072" location="requirements" xr:uid="{00000000-0004-0000-0000-00002F040000}"/>
    <hyperlink ref="K542" r:id="rId1073" xr:uid="{00000000-0004-0000-0000-000030040000}"/>
    <hyperlink ref="AO542" r:id="rId1074" xr:uid="{00000000-0004-0000-0000-000031040000}"/>
    <hyperlink ref="K543" r:id="rId1075" xr:uid="{00000000-0004-0000-0000-000032040000}"/>
    <hyperlink ref="AO543" r:id="rId1076" xr:uid="{00000000-0004-0000-0000-000033040000}"/>
    <hyperlink ref="K544" r:id="rId1077" xr:uid="{00000000-0004-0000-0000-000034040000}"/>
    <hyperlink ref="AO544" r:id="rId1078" xr:uid="{00000000-0004-0000-0000-000035040000}"/>
    <hyperlink ref="K545" r:id="rId1079" xr:uid="{00000000-0004-0000-0000-000036040000}"/>
    <hyperlink ref="AO545" r:id="rId1080" xr:uid="{00000000-0004-0000-0000-000037040000}"/>
    <hyperlink ref="K546" r:id="rId1081" xr:uid="{00000000-0004-0000-0000-000038040000}"/>
    <hyperlink ref="AO546" r:id="rId1082" xr:uid="{00000000-0004-0000-0000-000039040000}"/>
    <hyperlink ref="K547" r:id="rId1083" xr:uid="{00000000-0004-0000-0000-00003A040000}"/>
    <hyperlink ref="AO547" r:id="rId1084" xr:uid="{00000000-0004-0000-0000-00003B040000}"/>
    <hyperlink ref="K548" r:id="rId1085" xr:uid="{00000000-0004-0000-0000-00003C040000}"/>
    <hyperlink ref="AO548" r:id="rId1086" xr:uid="{00000000-0004-0000-0000-00003D040000}"/>
    <hyperlink ref="K549" r:id="rId1087" xr:uid="{00000000-0004-0000-0000-00003E040000}"/>
    <hyperlink ref="K550" r:id="rId1088" xr:uid="{00000000-0004-0000-0000-00003F040000}"/>
    <hyperlink ref="AO550" r:id="rId1089" xr:uid="{00000000-0004-0000-0000-000040040000}"/>
    <hyperlink ref="K551" r:id="rId1090" xr:uid="{00000000-0004-0000-0000-000041040000}"/>
    <hyperlink ref="AO551" r:id="rId1091" xr:uid="{00000000-0004-0000-0000-000042040000}"/>
    <hyperlink ref="K554" r:id="rId1092" xr:uid="{00000000-0004-0000-0000-000043040000}"/>
    <hyperlink ref="AO554" r:id="rId1093" xr:uid="{00000000-0004-0000-0000-000044040000}"/>
    <hyperlink ref="K555" r:id="rId1094" xr:uid="{00000000-0004-0000-0000-000045040000}"/>
    <hyperlink ref="AO555" r:id="rId1095" xr:uid="{00000000-0004-0000-0000-000046040000}"/>
    <hyperlink ref="K556" r:id="rId1096" xr:uid="{00000000-0004-0000-0000-000047040000}"/>
    <hyperlink ref="AO556" r:id="rId1097" xr:uid="{00000000-0004-0000-0000-000048040000}"/>
    <hyperlink ref="K557" r:id="rId1098" xr:uid="{00000000-0004-0000-0000-000049040000}"/>
    <hyperlink ref="AO557" r:id="rId1099" xr:uid="{00000000-0004-0000-0000-00004A040000}"/>
    <hyperlink ref="K559" r:id="rId1100" xr:uid="{00000000-0004-0000-0000-00004B040000}"/>
    <hyperlink ref="AO559" r:id="rId1101" xr:uid="{00000000-0004-0000-0000-00004C040000}"/>
    <hyperlink ref="K560" r:id="rId1102" xr:uid="{00000000-0004-0000-0000-00004D040000}"/>
    <hyperlink ref="AO560" r:id="rId1103" xr:uid="{00000000-0004-0000-0000-00004E040000}"/>
    <hyperlink ref="K561" r:id="rId1104" xr:uid="{00000000-0004-0000-0000-00004F040000}"/>
    <hyperlink ref="AO561" r:id="rId1105" xr:uid="{00000000-0004-0000-0000-000050040000}"/>
    <hyperlink ref="K562" r:id="rId1106" xr:uid="{00000000-0004-0000-0000-000051040000}"/>
    <hyperlink ref="AO562" r:id="rId1107" xr:uid="{00000000-0004-0000-0000-000052040000}"/>
    <hyperlink ref="K563" r:id="rId1108" xr:uid="{00000000-0004-0000-0000-000053040000}"/>
    <hyperlink ref="AO563" r:id="rId1109" xr:uid="{00000000-0004-0000-0000-000054040000}"/>
    <hyperlink ref="K564" r:id="rId1110" xr:uid="{00000000-0004-0000-0000-000055040000}"/>
    <hyperlink ref="AO564" r:id="rId1111" xr:uid="{00000000-0004-0000-0000-000056040000}"/>
    <hyperlink ref="K565" r:id="rId1112" xr:uid="{00000000-0004-0000-0000-000057040000}"/>
    <hyperlink ref="AO565" r:id="rId1113" xr:uid="{00000000-0004-0000-0000-000058040000}"/>
    <hyperlink ref="K566" r:id="rId1114" xr:uid="{00000000-0004-0000-0000-000059040000}"/>
    <hyperlink ref="AO566" r:id="rId1115" xr:uid="{00000000-0004-0000-0000-00005A040000}"/>
    <hyperlink ref="K567" r:id="rId1116" xr:uid="{00000000-0004-0000-0000-00005B040000}"/>
    <hyperlink ref="AO567" r:id="rId1117" xr:uid="{00000000-0004-0000-0000-00005C040000}"/>
    <hyperlink ref="K568" r:id="rId1118" xr:uid="{00000000-0004-0000-0000-00005D040000}"/>
    <hyperlink ref="AO568" r:id="rId1119" xr:uid="{00000000-0004-0000-0000-00005E040000}"/>
    <hyperlink ref="K569" r:id="rId1120" xr:uid="{00000000-0004-0000-0000-00005F040000}"/>
    <hyperlink ref="AO569" r:id="rId1121" xr:uid="{00000000-0004-0000-0000-000060040000}"/>
    <hyperlink ref="K570" r:id="rId1122" xr:uid="{00000000-0004-0000-0000-000061040000}"/>
    <hyperlink ref="AO570" r:id="rId1123" xr:uid="{00000000-0004-0000-0000-000062040000}"/>
    <hyperlink ref="K571" r:id="rId1124" xr:uid="{00000000-0004-0000-0000-000063040000}"/>
    <hyperlink ref="AO571" r:id="rId1125" xr:uid="{00000000-0004-0000-0000-000064040000}"/>
    <hyperlink ref="K572" r:id="rId1126" xr:uid="{00000000-0004-0000-0000-000065040000}"/>
    <hyperlink ref="AO572" r:id="rId1127" xr:uid="{00000000-0004-0000-0000-000066040000}"/>
    <hyperlink ref="K573" r:id="rId1128" xr:uid="{00000000-0004-0000-0000-000067040000}"/>
    <hyperlink ref="AO573" r:id="rId1129" xr:uid="{00000000-0004-0000-0000-000068040000}"/>
    <hyperlink ref="K574" r:id="rId1130" xr:uid="{00000000-0004-0000-0000-000069040000}"/>
    <hyperlink ref="AO574" r:id="rId1131" xr:uid="{00000000-0004-0000-0000-00006A040000}"/>
    <hyperlink ref="K575" r:id="rId1132" xr:uid="{00000000-0004-0000-0000-00006B040000}"/>
    <hyperlink ref="AO575" r:id="rId1133" xr:uid="{00000000-0004-0000-0000-00006C040000}"/>
    <hyperlink ref="K576" r:id="rId1134" xr:uid="{00000000-0004-0000-0000-00006D040000}"/>
    <hyperlink ref="AO576" r:id="rId1135" xr:uid="{00000000-0004-0000-0000-00006E040000}"/>
    <hyperlink ref="K577" r:id="rId1136" xr:uid="{00000000-0004-0000-0000-00006F040000}"/>
    <hyperlink ref="AO577" r:id="rId1137" xr:uid="{00000000-0004-0000-0000-000070040000}"/>
    <hyperlink ref="K578" r:id="rId1138" xr:uid="{00000000-0004-0000-0000-000071040000}"/>
    <hyperlink ref="AO578" r:id="rId1139" xr:uid="{00000000-0004-0000-0000-000072040000}"/>
    <hyperlink ref="K579" r:id="rId1140" xr:uid="{00000000-0004-0000-0000-000073040000}"/>
    <hyperlink ref="AO579" r:id="rId1141" xr:uid="{00000000-0004-0000-0000-000074040000}"/>
    <hyperlink ref="K580" r:id="rId1142" xr:uid="{00000000-0004-0000-0000-000075040000}"/>
    <hyperlink ref="AO580" r:id="rId1143" xr:uid="{00000000-0004-0000-0000-000076040000}"/>
    <hyperlink ref="K581" r:id="rId1144" xr:uid="{00000000-0004-0000-0000-000077040000}"/>
    <hyperlink ref="AO581" r:id="rId1145" xr:uid="{00000000-0004-0000-0000-000078040000}"/>
    <hyperlink ref="K582" r:id="rId1146" xr:uid="{00000000-0004-0000-0000-000079040000}"/>
    <hyperlink ref="AO582" r:id="rId1147" xr:uid="{00000000-0004-0000-0000-00007A040000}"/>
    <hyperlink ref="K583" r:id="rId1148" xr:uid="{00000000-0004-0000-0000-00007B040000}"/>
    <hyperlink ref="AO583" r:id="rId1149" xr:uid="{00000000-0004-0000-0000-00007C040000}"/>
    <hyperlink ref="K584" r:id="rId1150" xr:uid="{00000000-0004-0000-0000-00007D040000}"/>
    <hyperlink ref="AO584" r:id="rId1151" xr:uid="{00000000-0004-0000-0000-00007E040000}"/>
    <hyperlink ref="K585" r:id="rId1152" xr:uid="{00000000-0004-0000-0000-00007F040000}"/>
    <hyperlink ref="AO585" r:id="rId1153" xr:uid="{00000000-0004-0000-0000-000080040000}"/>
    <hyperlink ref="K586" r:id="rId1154" xr:uid="{00000000-0004-0000-0000-000081040000}"/>
    <hyperlink ref="AO586" r:id="rId1155" xr:uid="{00000000-0004-0000-0000-000082040000}"/>
    <hyperlink ref="K587" r:id="rId1156" xr:uid="{00000000-0004-0000-0000-000083040000}"/>
    <hyperlink ref="AO587" r:id="rId1157" xr:uid="{00000000-0004-0000-0000-000084040000}"/>
    <hyperlink ref="K588" r:id="rId1158" xr:uid="{00000000-0004-0000-0000-000085040000}"/>
    <hyperlink ref="AO588" r:id="rId1159" xr:uid="{00000000-0004-0000-0000-000086040000}"/>
    <hyperlink ref="K589" r:id="rId1160" xr:uid="{00000000-0004-0000-0000-000087040000}"/>
    <hyperlink ref="AO589" r:id="rId1161" xr:uid="{00000000-0004-0000-0000-000088040000}"/>
    <hyperlink ref="K590" r:id="rId1162" xr:uid="{00000000-0004-0000-0000-000089040000}"/>
    <hyperlink ref="AO590" r:id="rId1163" xr:uid="{00000000-0004-0000-0000-00008A040000}"/>
    <hyperlink ref="K591" r:id="rId1164" xr:uid="{00000000-0004-0000-0000-00008B040000}"/>
    <hyperlink ref="AO591" r:id="rId1165" xr:uid="{00000000-0004-0000-0000-00008C040000}"/>
    <hyperlink ref="K592" r:id="rId1166" xr:uid="{00000000-0004-0000-0000-00008D040000}"/>
    <hyperlink ref="AO592" r:id="rId1167" location="text" xr:uid="{00000000-0004-0000-0000-00008E040000}"/>
    <hyperlink ref="K593" r:id="rId1168" xr:uid="{00000000-0004-0000-0000-00008F040000}"/>
    <hyperlink ref="AO593" r:id="rId1169" xr:uid="{00000000-0004-0000-0000-000090040000}"/>
    <hyperlink ref="K594" r:id="rId1170" xr:uid="{00000000-0004-0000-0000-000091040000}"/>
    <hyperlink ref="AO594" r:id="rId1171" xr:uid="{00000000-0004-0000-0000-000092040000}"/>
    <hyperlink ref="K595" r:id="rId1172" xr:uid="{00000000-0004-0000-0000-000093040000}"/>
    <hyperlink ref="AO595" r:id="rId1173" xr:uid="{00000000-0004-0000-0000-000094040000}"/>
    <hyperlink ref="K596" r:id="rId1174" xr:uid="{00000000-0004-0000-0000-000095040000}"/>
    <hyperlink ref="AO596" r:id="rId1175" xr:uid="{00000000-0004-0000-0000-000096040000}"/>
    <hyperlink ref="K597" r:id="rId1176" xr:uid="{00000000-0004-0000-0000-000097040000}"/>
    <hyperlink ref="AO597" r:id="rId1177" xr:uid="{00000000-0004-0000-0000-000098040000}"/>
    <hyperlink ref="K598" r:id="rId1178" xr:uid="{00000000-0004-0000-0000-000099040000}"/>
    <hyperlink ref="AO598" r:id="rId1179" xr:uid="{00000000-0004-0000-0000-00009A040000}"/>
    <hyperlink ref="K599" r:id="rId1180" xr:uid="{00000000-0004-0000-0000-00009B040000}"/>
    <hyperlink ref="AO599" r:id="rId1181" location="BS" xr:uid="{00000000-0004-0000-0000-00009C040000}"/>
    <hyperlink ref="K600" r:id="rId1182" xr:uid="{00000000-0004-0000-0000-00009D040000}"/>
    <hyperlink ref="AO600" r:id="rId1183" xr:uid="{00000000-0004-0000-0000-00009E040000}"/>
    <hyperlink ref="K601" r:id="rId1184" xr:uid="{00000000-0004-0000-0000-00009F040000}"/>
    <hyperlink ref="AO601" r:id="rId1185" location="undergraduatee" xr:uid="{00000000-0004-0000-0000-0000A0040000}"/>
    <hyperlink ref="K602" r:id="rId1186" xr:uid="{00000000-0004-0000-0000-0000A1040000}"/>
    <hyperlink ref="AO602" r:id="rId1187" location="undergraduate" xr:uid="{00000000-0004-0000-0000-0000A2040000}"/>
    <hyperlink ref="K603" r:id="rId1188" xr:uid="{00000000-0004-0000-0000-0000A3040000}"/>
    <hyperlink ref="AO603" r:id="rId1189" xr:uid="{00000000-0004-0000-0000-0000A4040000}"/>
    <hyperlink ref="K604" r:id="rId1190" xr:uid="{00000000-0004-0000-0000-0000A5040000}"/>
    <hyperlink ref="AO604" r:id="rId1191" location="undergraduate" xr:uid="{00000000-0004-0000-0000-0000A6040000}"/>
    <hyperlink ref="K605" r:id="rId1192" xr:uid="{00000000-0004-0000-0000-0000A7040000}"/>
    <hyperlink ref="AO605" r:id="rId1193" location="graduate" xr:uid="{00000000-0004-0000-0000-0000A8040000}"/>
    <hyperlink ref="K606" r:id="rId1194" xr:uid="{00000000-0004-0000-0000-0000A9040000}"/>
    <hyperlink ref="AO606" r:id="rId1195" xr:uid="{00000000-0004-0000-0000-0000AA040000}"/>
    <hyperlink ref="K607" r:id="rId1196" xr:uid="{00000000-0004-0000-0000-0000AB040000}"/>
    <hyperlink ref="AO607" r:id="rId1197" xr:uid="{00000000-0004-0000-0000-0000AC040000}"/>
    <hyperlink ref="K608" r:id="rId1198" xr:uid="{00000000-0004-0000-0000-0000AD040000}"/>
    <hyperlink ref="AO608" r:id="rId1199" xr:uid="{00000000-0004-0000-0000-0000AE040000}"/>
    <hyperlink ref="K609" r:id="rId1200" xr:uid="{00000000-0004-0000-0000-0000AF040000}"/>
    <hyperlink ref="AO609" r:id="rId1201" location="graduate" xr:uid="{00000000-0004-0000-0000-0000B0040000}"/>
    <hyperlink ref="K610" r:id="rId1202" xr:uid="{00000000-0004-0000-0000-0000B1040000}"/>
    <hyperlink ref="AO610" r:id="rId1203" location="overview" xr:uid="{00000000-0004-0000-0000-0000B2040000}"/>
    <hyperlink ref="K611" r:id="rId1204" xr:uid="{00000000-0004-0000-0000-0000B3040000}"/>
    <hyperlink ref="AO611" r:id="rId1205" location="graduate" xr:uid="{00000000-0004-0000-0000-0000B4040000}"/>
    <hyperlink ref="K612" r:id="rId1206" xr:uid="{00000000-0004-0000-0000-0000B5040000}"/>
    <hyperlink ref="AO612" r:id="rId1207" xr:uid="{00000000-0004-0000-0000-0000B6040000}"/>
    <hyperlink ref="K613" r:id="rId1208" xr:uid="{00000000-0004-0000-0000-0000B7040000}"/>
    <hyperlink ref="AO613" r:id="rId1209" xr:uid="{00000000-0004-0000-0000-0000B8040000}"/>
    <hyperlink ref="K614" r:id="rId1210" xr:uid="{00000000-0004-0000-0000-0000B9040000}"/>
    <hyperlink ref="AO614" r:id="rId1211" location="overview" xr:uid="{00000000-0004-0000-0000-0000BA040000}"/>
    <hyperlink ref="K615" r:id="rId1212" xr:uid="{00000000-0004-0000-0000-0000BB040000}"/>
    <hyperlink ref="K616" r:id="rId1213" xr:uid="{00000000-0004-0000-0000-0000BC040000}"/>
    <hyperlink ref="AO616" r:id="rId1214" xr:uid="{00000000-0004-0000-0000-0000BD040000}"/>
    <hyperlink ref="K618" r:id="rId1215" xr:uid="{00000000-0004-0000-0000-0000BE040000}"/>
    <hyperlink ref="AO618" r:id="rId1216" xr:uid="{00000000-0004-0000-0000-0000BF040000}"/>
    <hyperlink ref="K619" r:id="rId1217" xr:uid="{00000000-0004-0000-0000-0000C0040000}"/>
    <hyperlink ref="AO619" r:id="rId1218" xr:uid="{00000000-0004-0000-0000-0000C1040000}"/>
    <hyperlink ref="K620" r:id="rId1219" xr:uid="{00000000-0004-0000-0000-0000C2040000}"/>
    <hyperlink ref="AO620" r:id="rId1220" xr:uid="{00000000-0004-0000-0000-0000C3040000}"/>
    <hyperlink ref="K621" r:id="rId1221" xr:uid="{00000000-0004-0000-0000-0000C4040000}"/>
    <hyperlink ref="AO621" r:id="rId1222" xr:uid="{00000000-0004-0000-0000-0000C5040000}"/>
    <hyperlink ref="K622" r:id="rId1223" xr:uid="{00000000-0004-0000-0000-0000C6040000}"/>
    <hyperlink ref="AO622" r:id="rId1224" xr:uid="{00000000-0004-0000-0000-0000C7040000}"/>
    <hyperlink ref="K623" r:id="rId1225" xr:uid="{00000000-0004-0000-0000-0000C8040000}"/>
    <hyperlink ref="AO623" r:id="rId1226" xr:uid="{00000000-0004-0000-0000-0000C9040000}"/>
    <hyperlink ref="K624" r:id="rId1227" xr:uid="{00000000-0004-0000-0000-0000CA040000}"/>
    <hyperlink ref="AO624" r:id="rId1228" xr:uid="{00000000-0004-0000-0000-0000CB040000}"/>
    <hyperlink ref="K625" r:id="rId1229" xr:uid="{00000000-0004-0000-0000-0000CC040000}"/>
    <hyperlink ref="AO625" r:id="rId1230" xr:uid="{00000000-0004-0000-0000-0000CD040000}"/>
    <hyperlink ref="K626" r:id="rId1231" xr:uid="{00000000-0004-0000-0000-0000CE040000}"/>
    <hyperlink ref="AO626" r:id="rId1232" xr:uid="{00000000-0004-0000-0000-0000CF040000}"/>
    <hyperlink ref="K627" r:id="rId1233" xr:uid="{00000000-0004-0000-0000-0000D0040000}"/>
    <hyperlink ref="AO627" r:id="rId1234" xr:uid="{00000000-0004-0000-0000-0000D1040000}"/>
    <hyperlink ref="K628" r:id="rId1235" xr:uid="{00000000-0004-0000-0000-0000D2040000}"/>
    <hyperlink ref="AO628" r:id="rId1236" xr:uid="{00000000-0004-0000-0000-0000D3040000}"/>
    <hyperlink ref="K629" r:id="rId1237" xr:uid="{00000000-0004-0000-0000-0000D4040000}"/>
    <hyperlink ref="AO629" r:id="rId1238" xr:uid="{00000000-0004-0000-0000-0000D5040000}"/>
    <hyperlink ref="K630" r:id="rId1239" xr:uid="{00000000-0004-0000-0000-0000D6040000}"/>
    <hyperlink ref="AO630" r:id="rId1240" xr:uid="{00000000-0004-0000-0000-0000D7040000}"/>
    <hyperlink ref="K631" r:id="rId1241" xr:uid="{00000000-0004-0000-0000-0000D8040000}"/>
    <hyperlink ref="AO631" r:id="rId1242" xr:uid="{00000000-0004-0000-0000-0000D9040000}"/>
    <hyperlink ref="K632" r:id="rId1243" xr:uid="{00000000-0004-0000-0000-0000DA040000}"/>
    <hyperlink ref="AO632" r:id="rId1244" xr:uid="{00000000-0004-0000-0000-0000DB040000}"/>
    <hyperlink ref="K633" r:id="rId1245" xr:uid="{00000000-0004-0000-0000-0000DC040000}"/>
    <hyperlink ref="AO633" r:id="rId1246" xr:uid="{00000000-0004-0000-0000-0000DD040000}"/>
    <hyperlink ref="K635" r:id="rId1247" xr:uid="{00000000-0004-0000-0000-0000DE040000}"/>
    <hyperlink ref="AO635" r:id="rId1248" xr:uid="{00000000-0004-0000-0000-0000DF040000}"/>
    <hyperlink ref="K636" r:id="rId1249" xr:uid="{00000000-0004-0000-0000-0000E0040000}"/>
    <hyperlink ref="AO636" r:id="rId1250" xr:uid="{00000000-0004-0000-0000-0000E1040000}"/>
    <hyperlink ref="K637" r:id="rId1251" xr:uid="{00000000-0004-0000-0000-0000E2040000}"/>
    <hyperlink ref="AO637" r:id="rId1252" xr:uid="{00000000-0004-0000-0000-0000E3040000}"/>
    <hyperlink ref="K638" r:id="rId1253" xr:uid="{00000000-0004-0000-0000-0000E4040000}"/>
    <hyperlink ref="AO638" r:id="rId1254" xr:uid="{00000000-0004-0000-0000-0000E5040000}"/>
    <hyperlink ref="K639" r:id="rId1255" xr:uid="{00000000-0004-0000-0000-0000E6040000}"/>
    <hyperlink ref="AO639" r:id="rId1256" xr:uid="{00000000-0004-0000-0000-0000E7040000}"/>
    <hyperlink ref="K640" r:id="rId1257" xr:uid="{00000000-0004-0000-0000-0000E8040000}"/>
    <hyperlink ref="AO640" r:id="rId1258" xr:uid="{00000000-0004-0000-0000-0000E9040000}"/>
    <hyperlink ref="K641" r:id="rId1259" xr:uid="{00000000-0004-0000-0000-0000EA040000}"/>
    <hyperlink ref="AO641" r:id="rId1260" xr:uid="{00000000-0004-0000-0000-0000EB040000}"/>
    <hyperlink ref="K642" r:id="rId1261" xr:uid="{00000000-0004-0000-0000-0000EC040000}"/>
    <hyperlink ref="AO642" r:id="rId1262" xr:uid="{00000000-0004-0000-0000-0000ED040000}"/>
    <hyperlink ref="K643" r:id="rId1263" xr:uid="{00000000-0004-0000-0000-0000EE040000}"/>
    <hyperlink ref="AO643" r:id="rId1264" location=":~:text=The%20School%20of%20Architecture's%20undergraduate,of%20a%20liberal%20arts%20curriculum." xr:uid="{00000000-0004-0000-0000-0000EF040000}"/>
    <hyperlink ref="K644" r:id="rId1265" xr:uid="{00000000-0004-0000-0000-0000F0040000}"/>
    <hyperlink ref="AO644" r:id="rId1266" location="2615" xr:uid="{00000000-0004-0000-0000-0000F1040000}"/>
    <hyperlink ref="K645" r:id="rId1267" xr:uid="{00000000-0004-0000-0000-0000F2040000}"/>
    <hyperlink ref="AO645" r:id="rId1268" xr:uid="{00000000-0004-0000-0000-0000F3040000}"/>
    <hyperlink ref="K646" r:id="rId1269" xr:uid="{00000000-0004-0000-0000-0000F4040000}"/>
    <hyperlink ref="AO646" r:id="rId1270" xr:uid="{00000000-0004-0000-0000-0000F5040000}"/>
    <hyperlink ref="K647" r:id="rId1271" xr:uid="{00000000-0004-0000-0000-0000F6040000}"/>
    <hyperlink ref="AO647" r:id="rId1272" xr:uid="{00000000-0004-0000-0000-0000F7040000}"/>
    <hyperlink ref="K648" r:id="rId1273" xr:uid="{00000000-0004-0000-0000-0000F8040000}"/>
    <hyperlink ref="AO648" r:id="rId1274" xr:uid="{00000000-0004-0000-0000-0000F9040000}"/>
    <hyperlink ref="K649" r:id="rId1275" xr:uid="{00000000-0004-0000-0000-0000FA040000}"/>
    <hyperlink ref="AO649" r:id="rId1276" xr:uid="{00000000-0004-0000-0000-0000FB040000}"/>
    <hyperlink ref="K650" r:id="rId1277" xr:uid="{00000000-0004-0000-0000-0000FC040000}"/>
    <hyperlink ref="AO650" r:id="rId1278" xr:uid="{00000000-0004-0000-0000-0000FD040000}"/>
    <hyperlink ref="K652" r:id="rId1279" xr:uid="{00000000-0004-0000-0000-0000FE040000}"/>
    <hyperlink ref="AO652" r:id="rId1280" xr:uid="{00000000-0004-0000-0000-0000FF040000}"/>
    <hyperlink ref="K653" r:id="rId1281" xr:uid="{00000000-0004-0000-0000-000000050000}"/>
    <hyperlink ref="AO653" r:id="rId1282" xr:uid="{00000000-0004-0000-0000-000001050000}"/>
    <hyperlink ref="K654" r:id="rId1283" xr:uid="{00000000-0004-0000-0000-000002050000}"/>
    <hyperlink ref="AO654" r:id="rId1284" xr:uid="{00000000-0004-0000-0000-000003050000}"/>
    <hyperlink ref="K655" r:id="rId1285" xr:uid="{00000000-0004-0000-0000-000004050000}"/>
    <hyperlink ref="AO655" r:id="rId1286" xr:uid="{00000000-0004-0000-0000-000005050000}"/>
    <hyperlink ref="K656" r:id="rId1287" xr:uid="{00000000-0004-0000-0000-000006050000}"/>
    <hyperlink ref="AO656" r:id="rId1288" xr:uid="{00000000-0004-0000-0000-000007050000}"/>
    <hyperlink ref="K657" r:id="rId1289" xr:uid="{00000000-0004-0000-0000-000008050000}"/>
    <hyperlink ref="AO657" r:id="rId1290" xr:uid="{00000000-0004-0000-0000-000009050000}"/>
    <hyperlink ref="K658" r:id="rId1291" xr:uid="{00000000-0004-0000-0000-00000A050000}"/>
    <hyperlink ref="AO658" r:id="rId1292" xr:uid="{00000000-0004-0000-0000-00000B050000}"/>
    <hyperlink ref="K659" r:id="rId1293" xr:uid="{00000000-0004-0000-0000-00000C050000}"/>
    <hyperlink ref="AO659" r:id="rId1294" xr:uid="{00000000-0004-0000-0000-00000D050000}"/>
    <hyperlink ref="K660" r:id="rId1295" xr:uid="{00000000-0004-0000-0000-00000E050000}"/>
    <hyperlink ref="AO660" r:id="rId1296" xr:uid="{00000000-0004-0000-0000-00000F050000}"/>
    <hyperlink ref="K666" r:id="rId1297" xr:uid="{00000000-0004-0000-0000-000010050000}"/>
    <hyperlink ref="AO666" r:id="rId1298" xr:uid="{00000000-0004-0000-0000-000011050000}"/>
    <hyperlink ref="K667" r:id="rId1299" xr:uid="{00000000-0004-0000-0000-000012050000}"/>
    <hyperlink ref="AO667" r:id="rId1300" location="subplan5requirements3hospitalityentertainmentdesigntrack" xr:uid="{00000000-0004-0000-0000-000013050000}"/>
    <hyperlink ref="K668" r:id="rId1301" xr:uid="{00000000-0004-0000-0000-000014050000}"/>
    <hyperlink ref="AO668" r:id="rId1302" xr:uid="{00000000-0004-0000-0000-000015050000}"/>
    <hyperlink ref="K669" r:id="rId1303" xr:uid="{00000000-0004-0000-0000-000016050000}"/>
    <hyperlink ref="AO669" r:id="rId1304" xr:uid="{00000000-0004-0000-0000-000017050000}"/>
    <hyperlink ref="K670" r:id="rId1305" xr:uid="{00000000-0004-0000-0000-000018050000}"/>
    <hyperlink ref="AO670" r:id="rId1306" xr:uid="{00000000-0004-0000-0000-000019050000}"/>
    <hyperlink ref="K671" r:id="rId1307" xr:uid="{00000000-0004-0000-0000-00001A050000}"/>
    <hyperlink ref="AO671" r:id="rId1308" xr:uid="{00000000-0004-0000-0000-00001B050000}"/>
    <hyperlink ref="K672" r:id="rId1309" xr:uid="{00000000-0004-0000-0000-00001C050000}"/>
    <hyperlink ref="AO672" r:id="rId1310" xr:uid="{00000000-0004-0000-0000-00001D050000}"/>
    <hyperlink ref="K673" r:id="rId1311" xr:uid="{00000000-0004-0000-0000-00001E050000}"/>
    <hyperlink ref="AO673" r:id="rId1312" xr:uid="{00000000-0004-0000-0000-00001F050000}"/>
    <hyperlink ref="K674" r:id="rId1313" xr:uid="{00000000-0004-0000-0000-000020050000}"/>
    <hyperlink ref="AO674" r:id="rId1314" xr:uid="{00000000-0004-0000-0000-000021050000}"/>
    <hyperlink ref="K675" r:id="rId1315" xr:uid="{00000000-0004-0000-0000-000022050000}"/>
    <hyperlink ref="AO675" r:id="rId1316" xr:uid="{00000000-0004-0000-0000-000023050000}"/>
    <hyperlink ref="K676" r:id="rId1317" xr:uid="{00000000-0004-0000-0000-000024050000}"/>
    <hyperlink ref="AO676" r:id="rId1318" xr:uid="{00000000-0004-0000-0000-000025050000}"/>
    <hyperlink ref="K677" r:id="rId1319" xr:uid="{00000000-0004-0000-0000-000026050000}"/>
    <hyperlink ref="AO677" r:id="rId1320" xr:uid="{00000000-0004-0000-0000-000027050000}"/>
    <hyperlink ref="K678" r:id="rId1321" xr:uid="{00000000-0004-0000-0000-000028050000}"/>
    <hyperlink ref="AO678" r:id="rId1322" xr:uid="{00000000-0004-0000-0000-000029050000}"/>
    <hyperlink ref="K679" r:id="rId1323" xr:uid="{00000000-0004-0000-0000-00002A050000}"/>
    <hyperlink ref="AO679" r:id="rId1324" xr:uid="{00000000-0004-0000-0000-00002B050000}"/>
    <hyperlink ref="K680" r:id="rId1325" xr:uid="{00000000-0004-0000-0000-00002C050000}"/>
    <hyperlink ref="AO680" r:id="rId1326" xr:uid="{00000000-0004-0000-0000-00002D050000}"/>
    <hyperlink ref="K681" r:id="rId1327" xr:uid="{00000000-0004-0000-0000-00002E050000}"/>
    <hyperlink ref="AO681" r:id="rId1328" xr:uid="{00000000-0004-0000-0000-00002F050000}"/>
    <hyperlink ref="K682" r:id="rId1329" xr:uid="{00000000-0004-0000-0000-000030050000}"/>
    <hyperlink ref="AO682" r:id="rId1330" xr:uid="{00000000-0004-0000-0000-000031050000}"/>
    <hyperlink ref="K683" r:id="rId1331" xr:uid="{00000000-0004-0000-0000-000032050000}"/>
    <hyperlink ref="AO683" r:id="rId1332" xr:uid="{00000000-0004-0000-0000-000033050000}"/>
    <hyperlink ref="K684" r:id="rId1333" xr:uid="{00000000-0004-0000-0000-000034050000}"/>
    <hyperlink ref="AO684" r:id="rId1334" xr:uid="{00000000-0004-0000-0000-000035050000}"/>
    <hyperlink ref="K685" r:id="rId1335" xr:uid="{00000000-0004-0000-0000-000036050000}"/>
    <hyperlink ref="AO685" r:id="rId1336" xr:uid="{00000000-0004-0000-0000-000037050000}"/>
    <hyperlink ref="K686" r:id="rId1337" xr:uid="{00000000-0004-0000-0000-000038050000}"/>
    <hyperlink ref="AO686" r:id="rId1338" xr:uid="{00000000-0004-0000-0000-000039050000}"/>
    <hyperlink ref="K687" r:id="rId1339" xr:uid="{00000000-0004-0000-0000-00003A050000}"/>
    <hyperlink ref="AO687" r:id="rId1340" xr:uid="{00000000-0004-0000-0000-00003B050000}"/>
    <hyperlink ref="K688" r:id="rId1341" xr:uid="{00000000-0004-0000-0000-00003C050000}"/>
    <hyperlink ref="AO688" r:id="rId1342" xr:uid="{00000000-0004-0000-0000-00003D050000}"/>
    <hyperlink ref="K689" r:id="rId1343" xr:uid="{00000000-0004-0000-0000-00003E050000}"/>
    <hyperlink ref="AO689" r:id="rId1344" xr:uid="{00000000-0004-0000-0000-00003F050000}"/>
    <hyperlink ref="K690" r:id="rId1345" xr:uid="{00000000-0004-0000-0000-000040050000}"/>
    <hyperlink ref="AO690" r:id="rId1346" xr:uid="{00000000-0004-0000-0000-000041050000}"/>
    <hyperlink ref="K691" r:id="rId1347" xr:uid="{00000000-0004-0000-0000-000042050000}"/>
    <hyperlink ref="AO691" r:id="rId1348" xr:uid="{00000000-0004-0000-0000-000043050000}"/>
    <hyperlink ref="K692" r:id="rId1349" xr:uid="{00000000-0004-0000-0000-000044050000}"/>
    <hyperlink ref="AO692" r:id="rId1350" xr:uid="{00000000-0004-0000-0000-000045050000}"/>
    <hyperlink ref="K693" r:id="rId1351" xr:uid="{00000000-0004-0000-0000-000046050000}"/>
    <hyperlink ref="AO693" r:id="rId1352" xr:uid="{00000000-0004-0000-0000-000047050000}"/>
    <hyperlink ref="K694" r:id="rId1353" xr:uid="{00000000-0004-0000-0000-000048050000}"/>
    <hyperlink ref="AO694" r:id="rId1354" xr:uid="{00000000-0004-0000-0000-000049050000}"/>
    <hyperlink ref="K695" r:id="rId1355" xr:uid="{00000000-0004-0000-0000-00004A050000}"/>
    <hyperlink ref="AO695" r:id="rId1356" xr:uid="{00000000-0004-0000-0000-00004B050000}"/>
    <hyperlink ref="K696" r:id="rId1357" xr:uid="{00000000-0004-0000-0000-00004C050000}"/>
    <hyperlink ref="AO696" r:id="rId1358" xr:uid="{00000000-0004-0000-0000-00004D050000}"/>
    <hyperlink ref="K697" r:id="rId1359" xr:uid="{00000000-0004-0000-0000-00004E050000}"/>
    <hyperlink ref="AO697" r:id="rId1360" xr:uid="{00000000-0004-0000-0000-00004F050000}"/>
    <hyperlink ref="K698" r:id="rId1361" xr:uid="{00000000-0004-0000-0000-000050050000}"/>
    <hyperlink ref="AO698" r:id="rId1362" xr:uid="{00000000-0004-0000-0000-000051050000}"/>
    <hyperlink ref="K699" r:id="rId1363" xr:uid="{00000000-0004-0000-0000-000052050000}"/>
    <hyperlink ref="AO699" r:id="rId1364" xr:uid="{00000000-0004-0000-0000-000053050000}"/>
    <hyperlink ref="K700" r:id="rId1365" xr:uid="{00000000-0004-0000-0000-000054050000}"/>
    <hyperlink ref="AO700" r:id="rId1366" xr:uid="{00000000-0004-0000-0000-000055050000}"/>
    <hyperlink ref="K701" r:id="rId1367" xr:uid="{00000000-0004-0000-0000-000056050000}"/>
    <hyperlink ref="AO701" r:id="rId1368" xr:uid="{00000000-0004-0000-0000-000057050000}"/>
    <hyperlink ref="K702" r:id="rId1369" xr:uid="{00000000-0004-0000-0000-000058050000}"/>
    <hyperlink ref="AO702" r:id="rId1370" xr:uid="{00000000-0004-0000-0000-000059050000}"/>
    <hyperlink ref="K703" r:id="rId1371" xr:uid="{00000000-0004-0000-0000-00005A050000}"/>
    <hyperlink ref="AO703" r:id="rId1372" xr:uid="{00000000-0004-0000-0000-00005B050000}"/>
    <hyperlink ref="K704" r:id="rId1373" xr:uid="{00000000-0004-0000-0000-00005C050000}"/>
    <hyperlink ref="AO704" r:id="rId1374" xr:uid="{00000000-0004-0000-0000-00005D050000}"/>
    <hyperlink ref="K705" r:id="rId1375" xr:uid="{00000000-0004-0000-0000-00005E050000}"/>
    <hyperlink ref="AO705" r:id="rId1376" xr:uid="{00000000-0004-0000-0000-00005F050000}"/>
    <hyperlink ref="K706" r:id="rId1377" xr:uid="{00000000-0004-0000-0000-000060050000}"/>
    <hyperlink ref="AO706" r:id="rId1378" xr:uid="{00000000-0004-0000-0000-000061050000}"/>
    <hyperlink ref="K707" r:id="rId1379" xr:uid="{00000000-0004-0000-0000-000062050000}"/>
    <hyperlink ref="AO707" r:id="rId1380" xr:uid="{00000000-0004-0000-0000-000063050000}"/>
    <hyperlink ref="K708" r:id="rId1381" xr:uid="{00000000-0004-0000-0000-000064050000}"/>
    <hyperlink ref="AO708" r:id="rId1382" xr:uid="{00000000-0004-0000-0000-000065050000}"/>
    <hyperlink ref="K709" r:id="rId1383" xr:uid="{00000000-0004-0000-0000-000066050000}"/>
    <hyperlink ref="AO709" r:id="rId1384" xr:uid="{00000000-0004-0000-0000-000067050000}"/>
    <hyperlink ref="K710" r:id="rId1385" xr:uid="{00000000-0004-0000-0000-000068050000}"/>
    <hyperlink ref="AO710" r:id="rId1386" xr:uid="{00000000-0004-0000-0000-000069050000}"/>
    <hyperlink ref="K711" r:id="rId1387" xr:uid="{00000000-0004-0000-0000-00006A050000}"/>
    <hyperlink ref="AO711" r:id="rId1388" xr:uid="{00000000-0004-0000-0000-00006B050000}"/>
    <hyperlink ref="K712" r:id="rId1389" xr:uid="{00000000-0004-0000-0000-00006C050000}"/>
    <hyperlink ref="AO712" r:id="rId1390" xr:uid="{00000000-0004-0000-0000-00006D050000}"/>
    <hyperlink ref="K713" r:id="rId1391" xr:uid="{00000000-0004-0000-0000-00006E050000}"/>
    <hyperlink ref="AO713" r:id="rId1392" xr:uid="{00000000-0004-0000-0000-00006F050000}"/>
    <hyperlink ref="K714" r:id="rId1393" xr:uid="{00000000-0004-0000-0000-000070050000}"/>
    <hyperlink ref="AO714" r:id="rId1394" xr:uid="{00000000-0004-0000-0000-000071050000}"/>
    <hyperlink ref="K715" r:id="rId1395" xr:uid="{00000000-0004-0000-0000-000072050000}"/>
    <hyperlink ref="AO715" r:id="rId1396" xr:uid="{00000000-0004-0000-0000-000073050000}"/>
    <hyperlink ref="K716" r:id="rId1397" xr:uid="{00000000-0004-0000-0000-000074050000}"/>
    <hyperlink ref="AO716" r:id="rId1398" xr:uid="{00000000-0004-0000-0000-000075050000}"/>
    <hyperlink ref="K717" r:id="rId1399" xr:uid="{00000000-0004-0000-0000-000076050000}"/>
    <hyperlink ref="AO717" r:id="rId1400" xr:uid="{00000000-0004-0000-0000-000077050000}"/>
    <hyperlink ref="K718" r:id="rId1401" xr:uid="{00000000-0004-0000-0000-000078050000}"/>
    <hyperlink ref="AO718" r:id="rId1402" xr:uid="{00000000-0004-0000-0000-000079050000}"/>
    <hyperlink ref="K719" r:id="rId1403" xr:uid="{00000000-0004-0000-0000-00007A050000}"/>
    <hyperlink ref="AO719" r:id="rId1404" xr:uid="{00000000-0004-0000-0000-00007B050000}"/>
    <hyperlink ref="K720" r:id="rId1405" xr:uid="{00000000-0004-0000-0000-00007C050000}"/>
    <hyperlink ref="AO720" r:id="rId1406" xr:uid="{00000000-0004-0000-0000-00007D050000}"/>
    <hyperlink ref="K721" r:id="rId1407" xr:uid="{00000000-0004-0000-0000-00007E050000}"/>
    <hyperlink ref="AO721" r:id="rId1408" xr:uid="{00000000-0004-0000-0000-00007F050000}"/>
    <hyperlink ref="K722" r:id="rId1409" xr:uid="{00000000-0004-0000-0000-000080050000}"/>
    <hyperlink ref="AO722" r:id="rId1410" xr:uid="{00000000-0004-0000-0000-000081050000}"/>
    <hyperlink ref="K723" r:id="rId1411" xr:uid="{00000000-0004-0000-0000-000082050000}"/>
    <hyperlink ref="AO723" r:id="rId1412" xr:uid="{00000000-0004-0000-0000-000083050000}"/>
    <hyperlink ref="K724" r:id="rId1413" xr:uid="{00000000-0004-0000-0000-000084050000}"/>
    <hyperlink ref="AO724" r:id="rId1414" xr:uid="{00000000-0004-0000-0000-000085050000}"/>
    <hyperlink ref="K725" r:id="rId1415" xr:uid="{00000000-0004-0000-0000-000086050000}"/>
    <hyperlink ref="AO725" r:id="rId1416" xr:uid="{00000000-0004-0000-0000-000087050000}"/>
    <hyperlink ref="K726" r:id="rId1417" xr:uid="{00000000-0004-0000-0000-000088050000}"/>
    <hyperlink ref="AO726" r:id="rId1418" xr:uid="{00000000-0004-0000-0000-000089050000}"/>
    <hyperlink ref="K727" r:id="rId1419" xr:uid="{00000000-0004-0000-0000-00008A050000}"/>
    <hyperlink ref="AO727" r:id="rId1420" xr:uid="{00000000-0004-0000-0000-00008B050000}"/>
    <hyperlink ref="K728" r:id="rId1421" xr:uid="{00000000-0004-0000-0000-00008C050000}"/>
    <hyperlink ref="AO728" r:id="rId1422" xr:uid="{00000000-0004-0000-0000-00008D050000}"/>
    <hyperlink ref="K729" r:id="rId1423" xr:uid="{00000000-0004-0000-0000-00008E050000}"/>
    <hyperlink ref="AO729" r:id="rId1424" xr:uid="{00000000-0004-0000-0000-00008F050000}"/>
    <hyperlink ref="K730" r:id="rId1425" xr:uid="{00000000-0004-0000-0000-000090050000}"/>
    <hyperlink ref="AO730" r:id="rId1426" xr:uid="{00000000-0004-0000-0000-000091050000}"/>
    <hyperlink ref="K731" r:id="rId1427" xr:uid="{00000000-0004-0000-0000-000092050000}"/>
    <hyperlink ref="AO731" r:id="rId1428" xr:uid="{00000000-0004-0000-0000-000093050000}"/>
    <hyperlink ref="K732" r:id="rId1429" xr:uid="{00000000-0004-0000-0000-000094050000}"/>
    <hyperlink ref="AO732" r:id="rId1430" xr:uid="{00000000-0004-0000-0000-000095050000}"/>
    <hyperlink ref="K733" r:id="rId1431" xr:uid="{00000000-0004-0000-0000-000096050000}"/>
    <hyperlink ref="AO733" r:id="rId1432" xr:uid="{00000000-0004-0000-0000-000097050000}"/>
    <hyperlink ref="K734" r:id="rId1433" xr:uid="{00000000-0004-0000-0000-000098050000}"/>
    <hyperlink ref="AO734" r:id="rId1434" xr:uid="{00000000-0004-0000-0000-000099050000}"/>
    <hyperlink ref="K735" r:id="rId1435" xr:uid="{00000000-0004-0000-0000-00009A050000}"/>
    <hyperlink ref="AO735" r:id="rId1436" xr:uid="{00000000-0004-0000-0000-00009B050000}"/>
    <hyperlink ref="K736" r:id="rId1437" xr:uid="{00000000-0004-0000-0000-00009C050000}"/>
    <hyperlink ref="AO736" r:id="rId1438" xr:uid="{00000000-0004-0000-0000-00009D050000}"/>
    <hyperlink ref="K737" r:id="rId1439" xr:uid="{00000000-0004-0000-0000-00009E050000}"/>
    <hyperlink ref="AO737" r:id="rId1440" xr:uid="{00000000-0004-0000-0000-00009F050000}"/>
    <hyperlink ref="K738" r:id="rId1441" xr:uid="{00000000-0004-0000-0000-0000A0050000}"/>
    <hyperlink ref="AO738" r:id="rId1442" xr:uid="{00000000-0004-0000-0000-0000A1050000}"/>
    <hyperlink ref="K739" r:id="rId1443" xr:uid="{00000000-0004-0000-0000-0000A2050000}"/>
    <hyperlink ref="AO739" r:id="rId1444" xr:uid="{00000000-0004-0000-0000-0000A3050000}"/>
    <hyperlink ref="K740" r:id="rId1445" xr:uid="{00000000-0004-0000-0000-0000A4050000}"/>
    <hyperlink ref="AO740" r:id="rId1446" xr:uid="{00000000-0004-0000-0000-0000A5050000}"/>
    <hyperlink ref="K741" r:id="rId1447" xr:uid="{00000000-0004-0000-0000-0000A6050000}"/>
    <hyperlink ref="AO741" r:id="rId1448" xr:uid="{00000000-0004-0000-0000-0000A7050000}"/>
    <hyperlink ref="K742" r:id="rId1449" xr:uid="{00000000-0004-0000-0000-0000A8050000}"/>
    <hyperlink ref="AO742" r:id="rId1450" xr:uid="{00000000-0004-0000-0000-0000A9050000}"/>
    <hyperlink ref="K743" r:id="rId1451" xr:uid="{00000000-0004-0000-0000-0000AA050000}"/>
    <hyperlink ref="AO743" r:id="rId1452" xr:uid="{00000000-0004-0000-0000-0000AB050000}"/>
    <hyperlink ref="K744" r:id="rId1453" xr:uid="{00000000-0004-0000-0000-0000AC050000}"/>
    <hyperlink ref="AO744" r:id="rId1454" xr:uid="{00000000-0004-0000-0000-0000AD050000}"/>
    <hyperlink ref="K745" r:id="rId1455" xr:uid="{00000000-0004-0000-0000-0000AE050000}"/>
    <hyperlink ref="AO745" r:id="rId1456" xr:uid="{00000000-0004-0000-0000-0000AF050000}"/>
    <hyperlink ref="K746" r:id="rId1457" xr:uid="{00000000-0004-0000-0000-0000B0050000}"/>
    <hyperlink ref="AO746" r:id="rId1458" xr:uid="{00000000-0004-0000-0000-0000B1050000}"/>
    <hyperlink ref="K747" r:id="rId1459" xr:uid="{00000000-0004-0000-0000-0000B2050000}"/>
    <hyperlink ref="AO747" r:id="rId1460" xr:uid="{00000000-0004-0000-0000-0000B3050000}"/>
    <hyperlink ref="K748" r:id="rId1461" xr:uid="{00000000-0004-0000-0000-0000B4050000}"/>
    <hyperlink ref="AO748" r:id="rId1462" xr:uid="{00000000-0004-0000-0000-0000B5050000}"/>
    <hyperlink ref="K749" r:id="rId1463" xr:uid="{00000000-0004-0000-0000-0000B6050000}"/>
    <hyperlink ref="AO749" r:id="rId1464" xr:uid="{00000000-0004-0000-0000-0000B7050000}"/>
    <hyperlink ref="K750" r:id="rId1465" xr:uid="{00000000-0004-0000-0000-0000B8050000}"/>
    <hyperlink ref="AO750" r:id="rId1466" xr:uid="{00000000-0004-0000-0000-0000B9050000}"/>
    <hyperlink ref="K751" r:id="rId1467" xr:uid="{00000000-0004-0000-0000-0000BA050000}"/>
    <hyperlink ref="AO751" r:id="rId1468" xr:uid="{00000000-0004-0000-0000-0000BB050000}"/>
    <hyperlink ref="K752" r:id="rId1469" xr:uid="{00000000-0004-0000-0000-0000BC050000}"/>
    <hyperlink ref="AO752" r:id="rId1470" xr:uid="{00000000-0004-0000-0000-0000BD050000}"/>
    <hyperlink ref="K753" r:id="rId1471" xr:uid="{00000000-0004-0000-0000-0000BE050000}"/>
    <hyperlink ref="AO753" r:id="rId1472" xr:uid="{00000000-0004-0000-0000-0000BF050000}"/>
    <hyperlink ref="K754" r:id="rId1473" xr:uid="{00000000-0004-0000-0000-0000C0050000}"/>
    <hyperlink ref="AO754" r:id="rId1474" xr:uid="{00000000-0004-0000-0000-0000C1050000}"/>
    <hyperlink ref="K755" r:id="rId1475" xr:uid="{00000000-0004-0000-0000-0000C2050000}"/>
    <hyperlink ref="AO755" r:id="rId1476" xr:uid="{00000000-0004-0000-0000-0000C3050000}"/>
    <hyperlink ref="K756" r:id="rId1477" xr:uid="{00000000-0004-0000-0000-0000C4050000}"/>
    <hyperlink ref="AO756" r:id="rId1478" xr:uid="{00000000-0004-0000-0000-0000C5050000}"/>
    <hyperlink ref="K757" r:id="rId1479" xr:uid="{00000000-0004-0000-0000-0000C6050000}"/>
    <hyperlink ref="AO757" r:id="rId1480" xr:uid="{00000000-0004-0000-0000-0000C7050000}"/>
    <hyperlink ref="K758" r:id="rId1481" xr:uid="{00000000-0004-0000-0000-0000C8050000}"/>
    <hyperlink ref="AO758" r:id="rId1482" xr:uid="{00000000-0004-0000-0000-0000C9050000}"/>
    <hyperlink ref="K759" r:id="rId1483" xr:uid="{00000000-0004-0000-0000-0000CA050000}"/>
    <hyperlink ref="AO759" r:id="rId1484" xr:uid="{00000000-0004-0000-0000-0000CB050000}"/>
    <hyperlink ref="K760" r:id="rId1485" xr:uid="{00000000-0004-0000-0000-0000CC050000}"/>
    <hyperlink ref="AO760" r:id="rId1486" xr:uid="{00000000-0004-0000-0000-0000CD050000}"/>
    <hyperlink ref="K761" r:id="rId1487" xr:uid="{00000000-0004-0000-0000-0000CE050000}"/>
    <hyperlink ref="AO761" r:id="rId1488" xr:uid="{00000000-0004-0000-0000-0000CF050000}"/>
    <hyperlink ref="K762" r:id="rId1489" xr:uid="{00000000-0004-0000-0000-0000D0050000}"/>
    <hyperlink ref="AO762" r:id="rId1490" xr:uid="{00000000-0004-0000-0000-0000D1050000}"/>
    <hyperlink ref="K763" r:id="rId1491" xr:uid="{00000000-0004-0000-0000-0000D2050000}"/>
    <hyperlink ref="AO763" r:id="rId1492" xr:uid="{00000000-0004-0000-0000-0000D3050000}"/>
    <hyperlink ref="K764" r:id="rId1493" xr:uid="{00000000-0004-0000-0000-0000D4050000}"/>
    <hyperlink ref="AO764" r:id="rId1494" xr:uid="{00000000-0004-0000-0000-0000D5050000}"/>
    <hyperlink ref="K765" r:id="rId1495" xr:uid="{00000000-0004-0000-0000-0000D6050000}"/>
    <hyperlink ref="AO765" r:id="rId1496" xr:uid="{00000000-0004-0000-0000-0000D7050000}"/>
    <hyperlink ref="K766" r:id="rId1497" xr:uid="{00000000-0004-0000-0000-0000D8050000}"/>
    <hyperlink ref="AO766" r:id="rId1498" xr:uid="{00000000-0004-0000-0000-0000D9050000}"/>
    <hyperlink ref="K767" r:id="rId1499" xr:uid="{00000000-0004-0000-0000-0000DA050000}"/>
    <hyperlink ref="AO767" r:id="rId1500" xr:uid="{00000000-0004-0000-0000-0000DB050000}"/>
    <hyperlink ref="K768" r:id="rId1501" xr:uid="{00000000-0004-0000-0000-0000DC050000}"/>
    <hyperlink ref="AO768" r:id="rId1502" xr:uid="{00000000-0004-0000-0000-0000DD050000}"/>
    <hyperlink ref="K769" r:id="rId1503" xr:uid="{00000000-0004-0000-0000-0000DE050000}"/>
    <hyperlink ref="AO769" r:id="rId1504" xr:uid="{00000000-0004-0000-0000-0000DF050000}"/>
    <hyperlink ref="K770" r:id="rId1505" xr:uid="{00000000-0004-0000-0000-0000E0050000}"/>
    <hyperlink ref="AO770" r:id="rId1506" xr:uid="{00000000-0004-0000-0000-0000E1050000}"/>
    <hyperlink ref="K771" r:id="rId1507" xr:uid="{00000000-0004-0000-0000-0000E2050000}"/>
    <hyperlink ref="AO771" r:id="rId1508" xr:uid="{00000000-0004-0000-0000-0000E3050000}"/>
    <hyperlink ref="K772" r:id="rId1509" xr:uid="{00000000-0004-0000-0000-0000E4050000}"/>
    <hyperlink ref="AO772" r:id="rId1510" xr:uid="{00000000-0004-0000-0000-0000E5050000}"/>
    <hyperlink ref="K773" r:id="rId1511" xr:uid="{00000000-0004-0000-0000-0000E6050000}"/>
    <hyperlink ref="AO773" r:id="rId1512" xr:uid="{00000000-0004-0000-0000-0000E7050000}"/>
    <hyperlink ref="K774" r:id="rId1513" xr:uid="{00000000-0004-0000-0000-0000E8050000}"/>
    <hyperlink ref="AO774" r:id="rId1514" xr:uid="{00000000-0004-0000-0000-0000E9050000}"/>
    <hyperlink ref="K775" r:id="rId1515" xr:uid="{00000000-0004-0000-0000-0000EA050000}"/>
    <hyperlink ref="AO775" r:id="rId1516" xr:uid="{00000000-0004-0000-0000-0000EB050000}"/>
    <hyperlink ref="K776" r:id="rId1517" xr:uid="{00000000-0004-0000-0000-0000EC050000}"/>
    <hyperlink ref="AO776" r:id="rId1518" xr:uid="{00000000-0004-0000-0000-0000ED050000}"/>
    <hyperlink ref="K777" r:id="rId1519" xr:uid="{00000000-0004-0000-0000-0000EE050000}"/>
    <hyperlink ref="AO777" r:id="rId1520" xr:uid="{00000000-0004-0000-0000-0000EF050000}"/>
    <hyperlink ref="K778" r:id="rId1521" xr:uid="{00000000-0004-0000-0000-0000F0050000}"/>
    <hyperlink ref="AO778" r:id="rId1522" xr:uid="{00000000-0004-0000-0000-0000F1050000}"/>
    <hyperlink ref="K779" r:id="rId1523" xr:uid="{00000000-0004-0000-0000-0000F2050000}"/>
    <hyperlink ref="AO779" r:id="rId1524" xr:uid="{00000000-0004-0000-0000-0000F3050000}"/>
    <hyperlink ref="K780" r:id="rId1525" xr:uid="{00000000-0004-0000-0000-0000F4050000}"/>
    <hyperlink ref="AO780" r:id="rId1526" xr:uid="{00000000-0004-0000-0000-0000F5050000}"/>
    <hyperlink ref="K781" r:id="rId1527" xr:uid="{00000000-0004-0000-0000-0000F6050000}"/>
    <hyperlink ref="AO781" r:id="rId1528" xr:uid="{00000000-0004-0000-0000-0000F7050000}"/>
    <hyperlink ref="K782" r:id="rId1529" xr:uid="{00000000-0004-0000-0000-0000F8050000}"/>
    <hyperlink ref="AO782" r:id="rId1530" xr:uid="{00000000-0004-0000-0000-0000F9050000}"/>
    <hyperlink ref="K783" r:id="rId1531" xr:uid="{00000000-0004-0000-0000-0000FA050000}"/>
    <hyperlink ref="AO783" r:id="rId1532" xr:uid="{00000000-0004-0000-0000-0000FB050000}"/>
    <hyperlink ref="K784" r:id="rId1533" xr:uid="{00000000-0004-0000-0000-0000FC050000}"/>
    <hyperlink ref="AO784" r:id="rId1534" xr:uid="{00000000-0004-0000-0000-0000FD050000}"/>
    <hyperlink ref="K785" r:id="rId1535" xr:uid="{00000000-0004-0000-0000-0000FE050000}"/>
    <hyperlink ref="AO785" r:id="rId1536" xr:uid="{00000000-0004-0000-0000-0000FF050000}"/>
    <hyperlink ref="K786" r:id="rId1537" xr:uid="{00000000-0004-0000-0000-000000060000}"/>
    <hyperlink ref="AO786" r:id="rId1538" xr:uid="{00000000-0004-0000-0000-000001060000}"/>
    <hyperlink ref="K787" r:id="rId1539" xr:uid="{00000000-0004-0000-0000-000002060000}"/>
    <hyperlink ref="AO787" r:id="rId1540" xr:uid="{00000000-0004-0000-0000-000003060000}"/>
    <hyperlink ref="K788" r:id="rId1541" xr:uid="{00000000-0004-0000-0000-000004060000}"/>
    <hyperlink ref="AO788" r:id="rId1542" xr:uid="{00000000-0004-0000-0000-000005060000}"/>
    <hyperlink ref="K789" r:id="rId1543" xr:uid="{00000000-0004-0000-0000-000006060000}"/>
    <hyperlink ref="AO789" r:id="rId1544" xr:uid="{00000000-0004-0000-0000-000007060000}"/>
    <hyperlink ref="K790" r:id="rId1545" xr:uid="{00000000-0004-0000-0000-000008060000}"/>
    <hyperlink ref="AO790" r:id="rId1546" xr:uid="{00000000-0004-0000-0000-000009060000}"/>
    <hyperlink ref="K791" r:id="rId1547" xr:uid="{00000000-0004-0000-0000-00000A060000}"/>
    <hyperlink ref="AO791" r:id="rId1548" xr:uid="{00000000-0004-0000-0000-00000B060000}"/>
    <hyperlink ref="K792" r:id="rId1549" xr:uid="{00000000-0004-0000-0000-00000C060000}"/>
    <hyperlink ref="AO792" r:id="rId1550" xr:uid="{00000000-0004-0000-0000-00000D060000}"/>
    <hyperlink ref="K793" r:id="rId1551" xr:uid="{00000000-0004-0000-0000-00000E060000}"/>
    <hyperlink ref="AO793" r:id="rId1552" xr:uid="{00000000-0004-0000-0000-00000F060000}"/>
    <hyperlink ref="K794" r:id="rId1553" xr:uid="{00000000-0004-0000-0000-000010060000}"/>
    <hyperlink ref="AO794" r:id="rId1554" xr:uid="{00000000-0004-0000-0000-000011060000}"/>
    <hyperlink ref="K795" r:id="rId1555" xr:uid="{00000000-0004-0000-0000-000012060000}"/>
    <hyperlink ref="AO795" r:id="rId1556" xr:uid="{00000000-0004-0000-0000-000013060000}"/>
    <hyperlink ref="K796" r:id="rId1557" xr:uid="{00000000-0004-0000-0000-000014060000}"/>
    <hyperlink ref="AO796" r:id="rId1558" xr:uid="{00000000-0004-0000-0000-000015060000}"/>
    <hyperlink ref="K797" r:id="rId1559" xr:uid="{00000000-0004-0000-0000-000016060000}"/>
    <hyperlink ref="AO797" r:id="rId1560" xr:uid="{00000000-0004-0000-0000-000017060000}"/>
    <hyperlink ref="K798" r:id="rId1561" xr:uid="{00000000-0004-0000-0000-000018060000}"/>
    <hyperlink ref="AO798" r:id="rId1562" xr:uid="{00000000-0004-0000-0000-000019060000}"/>
    <hyperlink ref="K799" r:id="rId1563" xr:uid="{00000000-0004-0000-0000-00001A060000}"/>
    <hyperlink ref="AO799" r:id="rId1564" xr:uid="{00000000-0004-0000-0000-00001B060000}"/>
    <hyperlink ref="K800" r:id="rId1565" xr:uid="{00000000-0004-0000-0000-00001C060000}"/>
    <hyperlink ref="AO800" r:id="rId1566" xr:uid="{00000000-0004-0000-0000-00001D060000}"/>
    <hyperlink ref="K801" r:id="rId1567" xr:uid="{00000000-0004-0000-0000-00001E060000}"/>
    <hyperlink ref="AO801" r:id="rId1568" xr:uid="{00000000-0004-0000-0000-00001F060000}"/>
    <hyperlink ref="K802" r:id="rId1569" xr:uid="{00000000-0004-0000-0000-000020060000}"/>
    <hyperlink ref="AO802" r:id="rId1570" xr:uid="{00000000-0004-0000-0000-000021060000}"/>
    <hyperlink ref="K803" r:id="rId1571" xr:uid="{00000000-0004-0000-0000-000022060000}"/>
    <hyperlink ref="AO803" r:id="rId1572" xr:uid="{00000000-0004-0000-0000-000023060000}"/>
    <hyperlink ref="K804" r:id="rId1573" xr:uid="{00000000-0004-0000-0000-000024060000}"/>
    <hyperlink ref="AO804" r:id="rId1574" xr:uid="{00000000-0004-0000-0000-000025060000}"/>
    <hyperlink ref="K805" r:id="rId1575" xr:uid="{00000000-0004-0000-0000-000026060000}"/>
    <hyperlink ref="AO805" r:id="rId1576" xr:uid="{00000000-0004-0000-0000-000027060000}"/>
    <hyperlink ref="K806" r:id="rId1577" xr:uid="{00000000-0004-0000-0000-000028060000}"/>
    <hyperlink ref="AO806" r:id="rId1578" xr:uid="{00000000-0004-0000-0000-000029060000}"/>
    <hyperlink ref="K807" r:id="rId1579" xr:uid="{00000000-0004-0000-0000-00002A060000}"/>
    <hyperlink ref="AO807" r:id="rId1580" xr:uid="{00000000-0004-0000-0000-00002B060000}"/>
    <hyperlink ref="K808" r:id="rId1581" xr:uid="{00000000-0004-0000-0000-00002C060000}"/>
    <hyperlink ref="AO808" r:id="rId1582" xr:uid="{00000000-0004-0000-0000-00002D060000}"/>
    <hyperlink ref="K809" r:id="rId1583" xr:uid="{00000000-0004-0000-0000-00002E060000}"/>
    <hyperlink ref="AO809" r:id="rId1584" xr:uid="{00000000-0004-0000-0000-00002F060000}"/>
    <hyperlink ref="K810" r:id="rId1585" xr:uid="{00000000-0004-0000-0000-000030060000}"/>
    <hyperlink ref="AO810" r:id="rId1586" xr:uid="{00000000-0004-0000-0000-000031060000}"/>
    <hyperlink ref="K811" r:id="rId1587" xr:uid="{00000000-0004-0000-0000-000032060000}"/>
    <hyperlink ref="AO811" r:id="rId1588" xr:uid="{00000000-0004-0000-0000-000033060000}"/>
    <hyperlink ref="K812" r:id="rId1589" xr:uid="{00000000-0004-0000-0000-000034060000}"/>
    <hyperlink ref="AO812" r:id="rId1590" xr:uid="{00000000-0004-0000-0000-000035060000}"/>
    <hyperlink ref="K813" r:id="rId1591" xr:uid="{00000000-0004-0000-0000-000036060000}"/>
    <hyperlink ref="AO813" r:id="rId1592" xr:uid="{00000000-0004-0000-0000-000037060000}"/>
    <hyperlink ref="K814" r:id="rId1593" xr:uid="{00000000-0004-0000-0000-000038060000}"/>
    <hyperlink ref="AO814" r:id="rId1594" xr:uid="{00000000-0004-0000-0000-000039060000}"/>
    <hyperlink ref="K815" r:id="rId1595" xr:uid="{00000000-0004-0000-0000-00003A060000}"/>
    <hyperlink ref="AO815" r:id="rId1596" xr:uid="{00000000-0004-0000-0000-00003B060000}"/>
    <hyperlink ref="K816" r:id="rId1597" xr:uid="{00000000-0004-0000-0000-00003C060000}"/>
    <hyperlink ref="AO816" r:id="rId1598" xr:uid="{00000000-0004-0000-0000-00003D060000}"/>
    <hyperlink ref="K817" r:id="rId1599" xr:uid="{00000000-0004-0000-0000-00003E060000}"/>
    <hyperlink ref="AO817" r:id="rId1600" location="UNDERGRADUATE" xr:uid="{00000000-0004-0000-0000-00003F060000}"/>
    <hyperlink ref="K818" r:id="rId1601" xr:uid="{00000000-0004-0000-0000-000040060000}"/>
    <hyperlink ref="AO818" r:id="rId1602" location="UNDERGRADUATE" xr:uid="{00000000-0004-0000-0000-000041060000}"/>
    <hyperlink ref="K819" r:id="rId1603" xr:uid="{00000000-0004-0000-0000-000042060000}"/>
    <hyperlink ref="AO819" r:id="rId1604" location="UNDERGRADUATE" xr:uid="{00000000-0004-0000-0000-000043060000}"/>
    <hyperlink ref="K820" r:id="rId1605" xr:uid="{00000000-0004-0000-0000-000044060000}"/>
    <hyperlink ref="AO820" r:id="rId1606" xr:uid="{00000000-0004-0000-0000-000045060000}"/>
    <hyperlink ref="K821" r:id="rId1607" xr:uid="{00000000-0004-0000-0000-000046060000}"/>
    <hyperlink ref="AO821" r:id="rId1608" location="GRADUATE" xr:uid="{00000000-0004-0000-0000-000047060000}"/>
    <hyperlink ref="K822" r:id="rId1609" xr:uid="{00000000-0004-0000-0000-000048060000}"/>
    <hyperlink ref="AO822" r:id="rId1610" location="GRADUATE" xr:uid="{00000000-0004-0000-0000-000049060000}"/>
    <hyperlink ref="K823" r:id="rId1611" xr:uid="{00000000-0004-0000-0000-00004A060000}"/>
    <hyperlink ref="AO823" r:id="rId1612" location="GRADUATE" xr:uid="{00000000-0004-0000-0000-00004B060000}"/>
    <hyperlink ref="K824" r:id="rId1613" xr:uid="{00000000-0004-0000-0000-00004C060000}"/>
    <hyperlink ref="AO824" r:id="rId1614" location="MLA" xr:uid="{00000000-0004-0000-0000-00004D060000}"/>
    <hyperlink ref="K825" r:id="rId1615" xr:uid="{00000000-0004-0000-0000-00004E060000}"/>
    <hyperlink ref="AO825" r:id="rId1616" location="MLA" xr:uid="{00000000-0004-0000-0000-00004F060000}"/>
    <hyperlink ref="K826" r:id="rId1617" xr:uid="{00000000-0004-0000-0000-000050060000}"/>
    <hyperlink ref="AO826" r:id="rId1618" xr:uid="{00000000-0004-0000-0000-000051060000}"/>
    <hyperlink ref="K827" r:id="rId1619" xr:uid="{00000000-0004-0000-0000-000052060000}"/>
    <hyperlink ref="AO827" r:id="rId1620" xr:uid="{00000000-0004-0000-0000-000053060000}"/>
    <hyperlink ref="K828" r:id="rId1621" xr:uid="{00000000-0004-0000-0000-000054060000}"/>
    <hyperlink ref="AO828" r:id="rId1622" xr:uid="{00000000-0004-0000-0000-000055060000}"/>
    <hyperlink ref="K829" r:id="rId1623" xr:uid="{00000000-0004-0000-0000-000056060000}"/>
    <hyperlink ref="AO829" r:id="rId1624" xr:uid="{00000000-0004-0000-0000-000057060000}"/>
    <hyperlink ref="K830" r:id="rId1625" xr:uid="{00000000-0004-0000-0000-000058060000}"/>
    <hyperlink ref="AO830" r:id="rId1626" xr:uid="{00000000-0004-0000-0000-000059060000}"/>
    <hyperlink ref="K831" r:id="rId1627" xr:uid="{00000000-0004-0000-0000-00005A060000}"/>
    <hyperlink ref="AO831" r:id="rId1628" xr:uid="{00000000-0004-0000-0000-00005B060000}"/>
    <hyperlink ref="K832" r:id="rId1629" xr:uid="{00000000-0004-0000-0000-00005C060000}"/>
    <hyperlink ref="AO832" r:id="rId1630" xr:uid="{00000000-0004-0000-0000-00005D060000}"/>
    <hyperlink ref="K833" r:id="rId1631" xr:uid="{00000000-0004-0000-0000-00005E060000}"/>
    <hyperlink ref="AO833" r:id="rId1632" xr:uid="{00000000-0004-0000-0000-00005F060000}"/>
    <hyperlink ref="K834" r:id="rId1633" xr:uid="{00000000-0004-0000-0000-000060060000}"/>
    <hyperlink ref="AO834" r:id="rId1634" xr:uid="{00000000-0004-0000-0000-000061060000}"/>
    <hyperlink ref="K835" r:id="rId1635" xr:uid="{00000000-0004-0000-0000-000062060000}"/>
    <hyperlink ref="AO835" r:id="rId1636" xr:uid="{00000000-0004-0000-0000-000063060000}"/>
    <hyperlink ref="K836" r:id="rId1637" xr:uid="{00000000-0004-0000-0000-000064060000}"/>
    <hyperlink ref="AO836" r:id="rId1638" xr:uid="{00000000-0004-0000-0000-000065060000}"/>
    <hyperlink ref="K837" r:id="rId1639" xr:uid="{00000000-0004-0000-0000-000066060000}"/>
    <hyperlink ref="AO837" r:id="rId1640" xr:uid="{00000000-0004-0000-0000-000067060000}"/>
    <hyperlink ref="K838" r:id="rId1641" xr:uid="{00000000-0004-0000-0000-000068060000}"/>
    <hyperlink ref="AO838" r:id="rId1642" xr:uid="{00000000-0004-0000-0000-000069060000}"/>
    <hyperlink ref="K839" r:id="rId1643" xr:uid="{00000000-0004-0000-0000-00006A060000}"/>
    <hyperlink ref="AO839" r:id="rId1644" xr:uid="{00000000-0004-0000-0000-00006B060000}"/>
    <hyperlink ref="K840" r:id="rId1645" xr:uid="{00000000-0004-0000-0000-00006C060000}"/>
    <hyperlink ref="AO840" r:id="rId1646" xr:uid="{00000000-0004-0000-0000-00006D060000}"/>
    <hyperlink ref="K841" r:id="rId1647" xr:uid="{00000000-0004-0000-0000-00006E060000}"/>
    <hyperlink ref="AO841" r:id="rId1648" xr:uid="{00000000-0004-0000-0000-00006F060000}"/>
    <hyperlink ref="K842" r:id="rId1649" xr:uid="{00000000-0004-0000-0000-000070060000}"/>
    <hyperlink ref="AO842" r:id="rId1650" xr:uid="{00000000-0004-0000-0000-000071060000}"/>
    <hyperlink ref="K843" r:id="rId1651" xr:uid="{00000000-0004-0000-0000-000072060000}"/>
    <hyperlink ref="AO843" r:id="rId1652" xr:uid="{00000000-0004-0000-0000-000073060000}"/>
    <hyperlink ref="K844" r:id="rId1653" xr:uid="{00000000-0004-0000-0000-000074060000}"/>
    <hyperlink ref="AO844" r:id="rId1654" xr:uid="{00000000-0004-0000-0000-000075060000}"/>
    <hyperlink ref="K845" r:id="rId1655" xr:uid="{00000000-0004-0000-0000-000076060000}"/>
    <hyperlink ref="AO845" r:id="rId1656" xr:uid="{00000000-0004-0000-0000-000077060000}"/>
    <hyperlink ref="K846" r:id="rId1657" xr:uid="{00000000-0004-0000-0000-000078060000}"/>
    <hyperlink ref="AO846" r:id="rId1658" xr:uid="{00000000-0004-0000-0000-000079060000}"/>
    <hyperlink ref="K847" r:id="rId1659" xr:uid="{00000000-0004-0000-0000-00007A060000}"/>
    <hyperlink ref="AO847" r:id="rId1660" xr:uid="{00000000-0004-0000-0000-00007B060000}"/>
    <hyperlink ref="K848" r:id="rId1661" xr:uid="{00000000-0004-0000-0000-00007C060000}"/>
    <hyperlink ref="AO848" r:id="rId1662" xr:uid="{00000000-0004-0000-0000-00007D060000}"/>
    <hyperlink ref="K849" r:id="rId1663" xr:uid="{00000000-0004-0000-0000-00007E060000}"/>
    <hyperlink ref="AO849" r:id="rId1664" xr:uid="{00000000-0004-0000-0000-00007F060000}"/>
    <hyperlink ref="K850" r:id="rId1665" xr:uid="{00000000-0004-0000-0000-000080060000}"/>
    <hyperlink ref="AO850" r:id="rId1666" xr:uid="{00000000-0004-0000-0000-000081060000}"/>
    <hyperlink ref="K851" r:id="rId1667" xr:uid="{00000000-0004-0000-0000-000082060000}"/>
    <hyperlink ref="AO851" r:id="rId1668" xr:uid="{00000000-0004-0000-0000-000083060000}"/>
    <hyperlink ref="K852" r:id="rId1669" xr:uid="{00000000-0004-0000-0000-000084060000}"/>
    <hyperlink ref="AO852" r:id="rId1670" xr:uid="{00000000-0004-0000-0000-000085060000}"/>
    <hyperlink ref="K853" r:id="rId1671" xr:uid="{00000000-0004-0000-0000-000086060000}"/>
    <hyperlink ref="AO853" r:id="rId1672" xr:uid="{00000000-0004-0000-0000-000087060000}"/>
    <hyperlink ref="K854" r:id="rId1673" xr:uid="{00000000-0004-0000-0000-000088060000}"/>
    <hyperlink ref="AO854" r:id="rId1674" xr:uid="{00000000-0004-0000-0000-000089060000}"/>
    <hyperlink ref="K855" r:id="rId1675" xr:uid="{00000000-0004-0000-0000-00008A060000}"/>
    <hyperlink ref="AO855" r:id="rId1676" xr:uid="{00000000-0004-0000-0000-00008B060000}"/>
    <hyperlink ref="K856" r:id="rId1677" xr:uid="{00000000-0004-0000-0000-00008C060000}"/>
    <hyperlink ref="AO856" r:id="rId1678" xr:uid="{00000000-0004-0000-0000-00008D060000}"/>
    <hyperlink ref="K857" r:id="rId1679" xr:uid="{00000000-0004-0000-0000-00008E060000}"/>
    <hyperlink ref="AO857" r:id="rId1680" xr:uid="{00000000-0004-0000-0000-00008F060000}"/>
    <hyperlink ref="K858" r:id="rId1681" xr:uid="{00000000-0004-0000-0000-000090060000}"/>
    <hyperlink ref="AO858" r:id="rId1682" xr:uid="{00000000-0004-0000-0000-000091060000}"/>
    <hyperlink ref="K859" r:id="rId1683" xr:uid="{00000000-0004-0000-0000-000092060000}"/>
    <hyperlink ref="AO859" r:id="rId1684" xr:uid="{00000000-0004-0000-0000-000093060000}"/>
    <hyperlink ref="K860" r:id="rId1685" xr:uid="{00000000-0004-0000-0000-000094060000}"/>
    <hyperlink ref="AO860" r:id="rId1686" xr:uid="{00000000-0004-0000-0000-000095060000}"/>
    <hyperlink ref="K861" r:id="rId1687" xr:uid="{00000000-0004-0000-0000-000096060000}"/>
    <hyperlink ref="AO861" r:id="rId1688" xr:uid="{00000000-0004-0000-0000-000097060000}"/>
    <hyperlink ref="K862" r:id="rId1689" xr:uid="{00000000-0004-0000-0000-000098060000}"/>
    <hyperlink ref="AO862" r:id="rId1690" xr:uid="{00000000-0004-0000-0000-000099060000}"/>
    <hyperlink ref="K863" r:id="rId1691" xr:uid="{00000000-0004-0000-0000-00009A060000}"/>
    <hyperlink ref="AO863" r:id="rId1692" xr:uid="{00000000-0004-0000-0000-00009B060000}"/>
    <hyperlink ref="K864" r:id="rId1693" xr:uid="{00000000-0004-0000-0000-00009C060000}"/>
    <hyperlink ref="AO864" r:id="rId1694" xr:uid="{00000000-0004-0000-0000-00009D060000}"/>
    <hyperlink ref="K865" r:id="rId1695" xr:uid="{00000000-0004-0000-0000-00009E060000}"/>
    <hyperlink ref="AO865" r:id="rId1696" xr:uid="{00000000-0004-0000-0000-00009F060000}"/>
    <hyperlink ref="K866" r:id="rId1697" xr:uid="{00000000-0004-0000-0000-0000A0060000}"/>
    <hyperlink ref="AO866" r:id="rId1698" location="c1" xr:uid="{00000000-0004-0000-0000-0000A1060000}"/>
    <hyperlink ref="K867" r:id="rId1699" xr:uid="{00000000-0004-0000-0000-0000A2060000}"/>
    <hyperlink ref="AO867" r:id="rId1700" xr:uid="{00000000-0004-0000-0000-0000A3060000}"/>
    <hyperlink ref="K868" r:id="rId1701" xr:uid="{00000000-0004-0000-0000-0000A4060000}"/>
    <hyperlink ref="AO868" r:id="rId1702" xr:uid="{00000000-0004-0000-0000-0000A5060000}"/>
    <hyperlink ref="K869" r:id="rId1703" xr:uid="{00000000-0004-0000-0000-0000A6060000}"/>
    <hyperlink ref="AO869" r:id="rId1704" xr:uid="{00000000-0004-0000-0000-0000A7060000}"/>
    <hyperlink ref="K870" r:id="rId1705" xr:uid="{00000000-0004-0000-0000-0000A8060000}"/>
    <hyperlink ref="AO870" r:id="rId1706" xr:uid="{00000000-0004-0000-0000-0000A9060000}"/>
    <hyperlink ref="K871" r:id="rId1707" xr:uid="{00000000-0004-0000-0000-0000AA060000}"/>
    <hyperlink ref="AO871" r:id="rId1708" xr:uid="{00000000-0004-0000-0000-0000AB060000}"/>
    <hyperlink ref="K872" r:id="rId1709" xr:uid="{00000000-0004-0000-0000-0000AC060000}"/>
    <hyperlink ref="AO872" r:id="rId1710" xr:uid="{00000000-0004-0000-0000-0000AD060000}"/>
    <hyperlink ref="K873" r:id="rId1711" xr:uid="{00000000-0004-0000-0000-0000AE060000}"/>
    <hyperlink ref="AO873" r:id="rId1712" xr:uid="{00000000-0004-0000-0000-0000AF060000}"/>
    <hyperlink ref="K874" r:id="rId1713" xr:uid="{00000000-0004-0000-0000-0000B0060000}"/>
    <hyperlink ref="AO874" r:id="rId1714" xr:uid="{00000000-0004-0000-0000-0000B1060000}"/>
    <hyperlink ref="K875" r:id="rId1715" xr:uid="{00000000-0004-0000-0000-0000B2060000}"/>
    <hyperlink ref="AO875" r:id="rId1716" xr:uid="{00000000-0004-0000-0000-0000B3060000}"/>
    <hyperlink ref="K876" r:id="rId1717" xr:uid="{00000000-0004-0000-0000-0000B4060000}"/>
    <hyperlink ref="AO876" r:id="rId1718" xr:uid="{00000000-0004-0000-0000-0000B5060000}"/>
    <hyperlink ref="K877" r:id="rId1719" xr:uid="{00000000-0004-0000-0000-0000B6060000}"/>
    <hyperlink ref="AO877" r:id="rId1720" xr:uid="{00000000-0004-0000-0000-0000B7060000}"/>
    <hyperlink ref="K878" r:id="rId1721" xr:uid="{00000000-0004-0000-0000-0000B8060000}"/>
    <hyperlink ref="AO878" r:id="rId1722" xr:uid="{00000000-0004-0000-0000-0000B9060000}"/>
    <hyperlink ref="K879" r:id="rId1723" xr:uid="{00000000-0004-0000-0000-0000BA060000}"/>
    <hyperlink ref="AO879" r:id="rId1724" xr:uid="{00000000-0004-0000-0000-0000BB060000}"/>
    <hyperlink ref="K880" r:id="rId1725" xr:uid="{00000000-0004-0000-0000-0000BC060000}"/>
    <hyperlink ref="AO880" r:id="rId1726" xr:uid="{00000000-0004-0000-0000-0000BD060000}"/>
    <hyperlink ref="K881" r:id="rId1727" xr:uid="{00000000-0004-0000-0000-0000BE060000}"/>
    <hyperlink ref="AO881" r:id="rId1728" xr:uid="{00000000-0004-0000-0000-0000BF060000}"/>
    <hyperlink ref="K882" r:id="rId1729" xr:uid="{00000000-0004-0000-0000-0000C0060000}"/>
    <hyperlink ref="AO882" r:id="rId1730" xr:uid="{00000000-0004-0000-0000-0000C1060000}"/>
    <hyperlink ref="K883" r:id="rId1731" xr:uid="{00000000-0004-0000-0000-0000C2060000}"/>
    <hyperlink ref="AO883" r:id="rId1732" xr:uid="{00000000-0004-0000-0000-0000C3060000}"/>
    <hyperlink ref="K884" r:id="rId1733" xr:uid="{00000000-0004-0000-0000-0000C4060000}"/>
    <hyperlink ref="AO884" r:id="rId1734" xr:uid="{00000000-0004-0000-0000-0000C5060000}"/>
    <hyperlink ref="K885" r:id="rId1735" xr:uid="{00000000-0004-0000-0000-0000C6060000}"/>
    <hyperlink ref="AO885" r:id="rId1736" xr:uid="{00000000-0004-0000-0000-0000C7060000}"/>
    <hyperlink ref="K886" r:id="rId1737" xr:uid="{00000000-0004-0000-0000-0000C8060000}"/>
    <hyperlink ref="AO886" r:id="rId1738" xr:uid="{00000000-0004-0000-0000-0000C9060000}"/>
    <hyperlink ref="K887" r:id="rId1739" xr:uid="{00000000-0004-0000-0000-0000CA060000}"/>
    <hyperlink ref="AO887" r:id="rId1740" xr:uid="{00000000-0004-0000-0000-0000CB060000}"/>
    <hyperlink ref="K888" r:id="rId1741" xr:uid="{00000000-0004-0000-0000-0000CC060000}"/>
    <hyperlink ref="AO888" r:id="rId1742" xr:uid="{00000000-0004-0000-0000-0000CD060000}"/>
    <hyperlink ref="K890" r:id="rId1743" xr:uid="{00000000-0004-0000-0000-0000CE060000}"/>
    <hyperlink ref="AO890" r:id="rId1744" xr:uid="{00000000-0004-0000-0000-0000CF060000}"/>
    <hyperlink ref="K891" r:id="rId1745" xr:uid="{00000000-0004-0000-0000-0000D0060000}"/>
    <hyperlink ref="AO891" r:id="rId1746" xr:uid="{00000000-0004-0000-0000-0000D1060000}"/>
    <hyperlink ref="K892" r:id="rId1747" xr:uid="{00000000-0004-0000-0000-0000D2060000}"/>
    <hyperlink ref="AO892" r:id="rId1748" xr:uid="{00000000-0004-0000-0000-0000D3060000}"/>
    <hyperlink ref="K893" r:id="rId1749" xr:uid="{00000000-0004-0000-0000-0000D4060000}"/>
    <hyperlink ref="AO893" r:id="rId1750" xr:uid="{00000000-0004-0000-0000-0000D5060000}"/>
    <hyperlink ref="K894" r:id="rId1751" xr:uid="{00000000-0004-0000-0000-0000D6060000}"/>
    <hyperlink ref="AO894" r:id="rId1752" xr:uid="{00000000-0004-0000-0000-0000D7060000}"/>
    <hyperlink ref="K895" r:id="rId1753" xr:uid="{00000000-0004-0000-0000-0000D8060000}"/>
    <hyperlink ref="AO895" r:id="rId1754" xr:uid="{00000000-0004-0000-0000-0000D9060000}"/>
    <hyperlink ref="K896" r:id="rId1755" xr:uid="{00000000-0004-0000-0000-0000DA060000}"/>
    <hyperlink ref="AO896" r:id="rId1756" xr:uid="{00000000-0004-0000-0000-0000DB060000}"/>
    <hyperlink ref="K897" r:id="rId1757" xr:uid="{00000000-0004-0000-0000-0000DC060000}"/>
    <hyperlink ref="AO897" r:id="rId1758" xr:uid="{00000000-0004-0000-0000-0000DD060000}"/>
    <hyperlink ref="K898" r:id="rId1759" xr:uid="{00000000-0004-0000-0000-0000DE060000}"/>
    <hyperlink ref="AO898" r:id="rId1760" xr:uid="{00000000-0004-0000-0000-0000DF060000}"/>
    <hyperlink ref="K899" r:id="rId1761" xr:uid="{00000000-0004-0000-0000-0000E0060000}"/>
    <hyperlink ref="AO899" r:id="rId1762" xr:uid="{00000000-0004-0000-0000-0000E1060000}"/>
    <hyperlink ref="K900" r:id="rId1763" xr:uid="{00000000-0004-0000-0000-0000E2060000}"/>
    <hyperlink ref="AO900" r:id="rId1764" xr:uid="{00000000-0004-0000-0000-0000E3060000}"/>
    <hyperlink ref="K901" r:id="rId1765" xr:uid="{00000000-0004-0000-0000-0000E4060000}"/>
    <hyperlink ref="AO901" r:id="rId1766" xr:uid="{00000000-0004-0000-0000-0000E5060000}"/>
    <hyperlink ref="K902" r:id="rId1767" xr:uid="{00000000-0004-0000-0000-0000E6060000}"/>
    <hyperlink ref="AO902" r:id="rId1768" location="programrequirementstext" xr:uid="{00000000-0004-0000-0000-0000E7060000}"/>
    <hyperlink ref="K903" r:id="rId1769" xr:uid="{00000000-0004-0000-0000-0000E8060000}"/>
    <hyperlink ref="AO903" r:id="rId1770" xr:uid="{00000000-0004-0000-0000-0000E9060000}"/>
    <hyperlink ref="K904" r:id="rId1771" xr:uid="{00000000-0004-0000-0000-0000EA060000}"/>
    <hyperlink ref="AO904" r:id="rId1772" xr:uid="{00000000-0004-0000-0000-0000EB060000}"/>
    <hyperlink ref="K905" r:id="rId1773" xr:uid="{00000000-0004-0000-0000-0000EC060000}"/>
    <hyperlink ref="AO905" r:id="rId1774" xr:uid="{00000000-0004-0000-0000-0000ED060000}"/>
    <hyperlink ref="K906" r:id="rId1775" xr:uid="{00000000-0004-0000-0000-0000EE060000}"/>
    <hyperlink ref="AO906" r:id="rId1776" location="text" xr:uid="{00000000-0004-0000-0000-0000EF060000}"/>
    <hyperlink ref="K907" r:id="rId1777" xr:uid="{00000000-0004-0000-0000-0000F0060000}"/>
    <hyperlink ref="AO907" r:id="rId1778" location="text" xr:uid="{00000000-0004-0000-0000-0000F1060000}"/>
    <hyperlink ref="K908" r:id="rId1779" xr:uid="{00000000-0004-0000-0000-0000F2060000}"/>
    <hyperlink ref="AO908" r:id="rId1780" xr:uid="{00000000-0004-0000-0000-0000F3060000}"/>
    <hyperlink ref="K909" r:id="rId1781" xr:uid="{00000000-0004-0000-0000-0000F4060000}"/>
    <hyperlink ref="AO909" r:id="rId1782" xr:uid="{00000000-0004-0000-0000-0000F5060000}"/>
    <hyperlink ref="K910" r:id="rId1783" xr:uid="{00000000-0004-0000-0000-0000F6060000}"/>
    <hyperlink ref="AO910" r:id="rId1784" xr:uid="{00000000-0004-0000-0000-0000F7060000}"/>
    <hyperlink ref="K911" r:id="rId1785" xr:uid="{00000000-0004-0000-0000-0000F8060000}"/>
    <hyperlink ref="AO911" r:id="rId1786" xr:uid="{00000000-0004-0000-0000-0000F9060000}"/>
    <hyperlink ref="K912" r:id="rId1787" xr:uid="{00000000-0004-0000-0000-0000FA060000}"/>
    <hyperlink ref="AO912" r:id="rId1788" xr:uid="{00000000-0004-0000-0000-0000FB060000}"/>
    <hyperlink ref="K913" r:id="rId1789" xr:uid="{00000000-0004-0000-0000-0000FC060000}"/>
    <hyperlink ref="AO913" r:id="rId1790" xr:uid="{00000000-0004-0000-0000-0000FD060000}"/>
    <hyperlink ref="K914" r:id="rId1791" xr:uid="{00000000-0004-0000-0000-0000FE060000}"/>
    <hyperlink ref="AO914" r:id="rId1792" xr:uid="{00000000-0004-0000-0000-0000FF060000}"/>
    <hyperlink ref="K915" r:id="rId1793" xr:uid="{00000000-0004-0000-0000-000000070000}"/>
    <hyperlink ref="AO915" r:id="rId1794" xr:uid="{00000000-0004-0000-0000-000001070000}"/>
    <hyperlink ref="K916" r:id="rId1795" xr:uid="{00000000-0004-0000-0000-000002070000}"/>
    <hyperlink ref="AO916" r:id="rId1796" xr:uid="{00000000-0004-0000-0000-000003070000}"/>
    <hyperlink ref="K917" r:id="rId1797" xr:uid="{00000000-0004-0000-0000-000004070000}"/>
    <hyperlink ref="AO917" r:id="rId1798" xr:uid="{00000000-0004-0000-0000-000005070000}"/>
    <hyperlink ref="K918" r:id="rId1799" xr:uid="{00000000-0004-0000-0000-000006070000}"/>
    <hyperlink ref="AO918" r:id="rId1800" xr:uid="{00000000-0004-0000-0000-000007070000}"/>
    <hyperlink ref="K919" r:id="rId1801" xr:uid="{00000000-0004-0000-0000-000008070000}"/>
    <hyperlink ref="AO919" r:id="rId1802" xr:uid="{00000000-0004-0000-0000-000009070000}"/>
    <hyperlink ref="K920" r:id="rId1803" xr:uid="{00000000-0004-0000-0000-00000A070000}"/>
    <hyperlink ref="AO920" r:id="rId1804" xr:uid="{00000000-0004-0000-0000-00000B070000}"/>
    <hyperlink ref="K921" r:id="rId1805" xr:uid="{00000000-0004-0000-0000-00000C070000}"/>
    <hyperlink ref="AO921" r:id="rId1806" xr:uid="{00000000-0004-0000-0000-00000D070000}"/>
    <hyperlink ref="K922" r:id="rId1807" xr:uid="{00000000-0004-0000-0000-00000E070000}"/>
    <hyperlink ref="AO922" r:id="rId1808" xr:uid="{00000000-0004-0000-0000-00000F070000}"/>
    <hyperlink ref="K923" r:id="rId1809" xr:uid="{00000000-0004-0000-0000-000010070000}"/>
    <hyperlink ref="AO923" r:id="rId1810" xr:uid="{00000000-0004-0000-0000-000011070000}"/>
    <hyperlink ref="K924" r:id="rId1811" xr:uid="{00000000-0004-0000-0000-000012070000}"/>
    <hyperlink ref="AO924" r:id="rId1812" xr:uid="{00000000-0004-0000-0000-000013070000}"/>
    <hyperlink ref="K925" r:id="rId1813" xr:uid="{00000000-0004-0000-0000-000014070000}"/>
    <hyperlink ref="AO925" r:id="rId1814" xr:uid="{00000000-0004-0000-0000-000015070000}"/>
    <hyperlink ref="K926" r:id="rId1815" xr:uid="{00000000-0004-0000-0000-000016070000}"/>
    <hyperlink ref="AO926" r:id="rId1816" xr:uid="{00000000-0004-0000-0000-000017070000}"/>
    <hyperlink ref="K927" r:id="rId1817" xr:uid="{00000000-0004-0000-0000-000018070000}"/>
    <hyperlink ref="AO927" r:id="rId1818" xr:uid="{00000000-0004-0000-0000-000019070000}"/>
    <hyperlink ref="K928" r:id="rId1819" xr:uid="{00000000-0004-0000-0000-00001A070000}"/>
    <hyperlink ref="AO928" r:id="rId1820" xr:uid="{00000000-0004-0000-0000-00001B070000}"/>
    <hyperlink ref="K929" r:id="rId1821" xr:uid="{00000000-0004-0000-0000-00001C070000}"/>
    <hyperlink ref="AO929" r:id="rId1822" xr:uid="{00000000-0004-0000-0000-00001D070000}"/>
    <hyperlink ref="K930" r:id="rId1823" xr:uid="{00000000-0004-0000-0000-00001E070000}"/>
    <hyperlink ref="AO930" r:id="rId1824" location="school_programs" xr:uid="{00000000-0004-0000-0000-00001F070000}"/>
    <hyperlink ref="K931" r:id="rId1825" xr:uid="{00000000-0004-0000-0000-000020070000}"/>
    <hyperlink ref="AO931" r:id="rId1826" xr:uid="{00000000-0004-0000-0000-000021070000}"/>
    <hyperlink ref="K932" r:id="rId1827" xr:uid="{00000000-0004-0000-0000-000022070000}"/>
    <hyperlink ref="AO932" r:id="rId1828" xr:uid="{00000000-0004-0000-0000-000023070000}"/>
    <hyperlink ref="K933" r:id="rId1829" xr:uid="{00000000-0004-0000-0000-000024070000}"/>
    <hyperlink ref="AO933" r:id="rId1830" xr:uid="{00000000-0004-0000-0000-000025070000}"/>
    <hyperlink ref="K934" r:id="rId1831" xr:uid="{00000000-0004-0000-0000-000026070000}"/>
    <hyperlink ref="AO934" r:id="rId1832" xr:uid="{00000000-0004-0000-0000-000027070000}"/>
    <hyperlink ref="K935" r:id="rId1833" xr:uid="{00000000-0004-0000-0000-000028070000}"/>
    <hyperlink ref="AO935" r:id="rId1834" xr:uid="{00000000-0004-0000-0000-000029070000}"/>
    <hyperlink ref="K936" r:id="rId1835" xr:uid="{00000000-0004-0000-0000-00002A070000}"/>
    <hyperlink ref="AO936" r:id="rId1836" xr:uid="{00000000-0004-0000-0000-00002B070000}"/>
    <hyperlink ref="K937" r:id="rId1837" xr:uid="{00000000-0004-0000-0000-00002C070000}"/>
    <hyperlink ref="AO937" r:id="rId1838" xr:uid="{00000000-0004-0000-0000-00002D070000}"/>
    <hyperlink ref="K938" r:id="rId1839" xr:uid="{00000000-0004-0000-0000-00002E070000}"/>
    <hyperlink ref="AO938" r:id="rId1840" xr:uid="{00000000-0004-0000-0000-00002F070000}"/>
    <hyperlink ref="K939" r:id="rId1841" xr:uid="{00000000-0004-0000-0000-000030070000}"/>
    <hyperlink ref="AO939" r:id="rId1842" xr:uid="{00000000-0004-0000-0000-000031070000}"/>
    <hyperlink ref="K940" r:id="rId1843" xr:uid="{00000000-0004-0000-0000-000032070000}"/>
    <hyperlink ref="AO940" r:id="rId1844" xr:uid="{00000000-0004-0000-0000-000033070000}"/>
    <hyperlink ref="K941" r:id="rId1845" xr:uid="{00000000-0004-0000-0000-000034070000}"/>
    <hyperlink ref="K942" r:id="rId1846" xr:uid="{00000000-0004-0000-0000-000035070000}"/>
    <hyperlink ref="AO942" r:id="rId1847" xr:uid="{00000000-0004-0000-0000-000036070000}"/>
    <hyperlink ref="K943" r:id="rId1848" xr:uid="{00000000-0004-0000-0000-000037070000}"/>
    <hyperlink ref="AO943" r:id="rId1849" xr:uid="{00000000-0004-0000-0000-000038070000}"/>
    <hyperlink ref="K944" r:id="rId1850" xr:uid="{00000000-0004-0000-0000-000039070000}"/>
    <hyperlink ref="AO944" r:id="rId1851" xr:uid="{00000000-0004-0000-0000-00003A070000}"/>
    <hyperlink ref="K945" r:id="rId1852" xr:uid="{00000000-0004-0000-0000-00003B070000}"/>
    <hyperlink ref="AO945" r:id="rId1853" xr:uid="{00000000-0004-0000-0000-00003C070000}"/>
    <hyperlink ref="K946" r:id="rId1854" xr:uid="{00000000-0004-0000-0000-00003D070000}"/>
    <hyperlink ref="AO946" r:id="rId1855" xr:uid="{00000000-0004-0000-0000-00003E070000}"/>
    <hyperlink ref="K947" r:id="rId1856" xr:uid="{00000000-0004-0000-0000-00003F070000}"/>
    <hyperlink ref="AO947" r:id="rId1857" xr:uid="{00000000-0004-0000-0000-000040070000}"/>
    <hyperlink ref="K948" r:id="rId1858" xr:uid="{00000000-0004-0000-0000-000041070000}"/>
    <hyperlink ref="AO948" r:id="rId1859" xr:uid="{00000000-0004-0000-0000-000042070000}"/>
    <hyperlink ref="K949" r:id="rId1860" xr:uid="{00000000-0004-0000-0000-000043070000}"/>
    <hyperlink ref="AO949" r:id="rId1861" xr:uid="{00000000-0004-0000-0000-000044070000}"/>
    <hyperlink ref="K950" r:id="rId1862" xr:uid="{00000000-0004-0000-0000-000045070000}"/>
    <hyperlink ref="AO950" r:id="rId1863" xr:uid="{00000000-0004-0000-0000-000046070000}"/>
    <hyperlink ref="K951" r:id="rId1864" xr:uid="{00000000-0004-0000-0000-000047070000}"/>
    <hyperlink ref="AO951" r:id="rId1865" xr:uid="{00000000-0004-0000-0000-000048070000}"/>
    <hyperlink ref="K952" r:id="rId1866" xr:uid="{00000000-0004-0000-0000-000049070000}"/>
    <hyperlink ref="AO952" r:id="rId1867" xr:uid="{00000000-0004-0000-0000-00004A070000}"/>
    <hyperlink ref="K953" r:id="rId1868" xr:uid="{00000000-0004-0000-0000-00004B070000}"/>
    <hyperlink ref="AO953" r:id="rId1869" xr:uid="{00000000-0004-0000-0000-00004C070000}"/>
    <hyperlink ref="K954" r:id="rId1870" xr:uid="{00000000-0004-0000-0000-00004D070000}"/>
    <hyperlink ref="AO954" r:id="rId1871" xr:uid="{00000000-0004-0000-0000-00004E070000}"/>
    <hyperlink ref="K955" r:id="rId1872" xr:uid="{00000000-0004-0000-0000-00004F070000}"/>
    <hyperlink ref="AO955" r:id="rId1873" xr:uid="{00000000-0004-0000-0000-000050070000}"/>
    <hyperlink ref="K956" r:id="rId1874" xr:uid="{00000000-0004-0000-0000-000051070000}"/>
    <hyperlink ref="AO956" r:id="rId1875" xr:uid="{00000000-0004-0000-0000-000052070000}"/>
    <hyperlink ref="K957" r:id="rId1876" xr:uid="{00000000-0004-0000-0000-000053070000}"/>
    <hyperlink ref="AO957" r:id="rId1877" xr:uid="{00000000-0004-0000-0000-000054070000}"/>
    <hyperlink ref="K958" r:id="rId1878" xr:uid="{00000000-0004-0000-0000-000055070000}"/>
    <hyperlink ref="AO958" r:id="rId1879" xr:uid="{00000000-0004-0000-0000-000056070000}"/>
    <hyperlink ref="K959" r:id="rId1880" xr:uid="{00000000-0004-0000-0000-000057070000}"/>
    <hyperlink ref="AO959" r:id="rId1881" xr:uid="{00000000-0004-0000-0000-000058070000}"/>
    <hyperlink ref="K960" r:id="rId1882" xr:uid="{00000000-0004-0000-0000-000059070000}"/>
    <hyperlink ref="AO960" r:id="rId1883" xr:uid="{00000000-0004-0000-0000-00005A070000}"/>
    <hyperlink ref="K961" r:id="rId1884" xr:uid="{00000000-0004-0000-0000-00005B070000}"/>
    <hyperlink ref="AO961" r:id="rId1885" xr:uid="{00000000-0004-0000-0000-00005C070000}"/>
    <hyperlink ref="K962" r:id="rId1886" xr:uid="{00000000-0004-0000-0000-00005D070000}"/>
    <hyperlink ref="AO962" r:id="rId1887" xr:uid="{00000000-0004-0000-0000-00005E070000}"/>
    <hyperlink ref="K963" r:id="rId1888" xr:uid="{00000000-0004-0000-0000-00005F070000}"/>
    <hyperlink ref="AO963" r:id="rId1889" xr:uid="{00000000-0004-0000-0000-000060070000}"/>
    <hyperlink ref="K964" r:id="rId1890" xr:uid="{00000000-0004-0000-0000-000061070000}"/>
    <hyperlink ref="AO964" r:id="rId1891" xr:uid="{00000000-0004-0000-0000-000062070000}"/>
    <hyperlink ref="K965" r:id="rId1892" xr:uid="{00000000-0004-0000-0000-000063070000}"/>
    <hyperlink ref="AO965" r:id="rId1893" xr:uid="{00000000-0004-0000-0000-000064070000}"/>
    <hyperlink ref="K966" r:id="rId1894" xr:uid="{00000000-0004-0000-0000-000065070000}"/>
    <hyperlink ref="AO966" r:id="rId1895" xr:uid="{00000000-0004-0000-0000-000066070000}"/>
    <hyperlink ref="K967" r:id="rId1896" xr:uid="{00000000-0004-0000-0000-000067070000}"/>
    <hyperlink ref="AO967" r:id="rId1897" xr:uid="{00000000-0004-0000-0000-000068070000}"/>
    <hyperlink ref="K968" r:id="rId1898" xr:uid="{00000000-0004-0000-0000-000069070000}"/>
    <hyperlink ref="AO968" r:id="rId1899" xr:uid="{00000000-0004-0000-0000-00006A070000}"/>
    <hyperlink ref="K969" r:id="rId1900" xr:uid="{00000000-0004-0000-0000-00006B070000}"/>
    <hyperlink ref="AO969" r:id="rId1901" xr:uid="{00000000-0004-0000-0000-00006C070000}"/>
    <hyperlink ref="K970" r:id="rId1902" xr:uid="{00000000-0004-0000-0000-00006D070000}"/>
    <hyperlink ref="AO970" r:id="rId1903" xr:uid="{00000000-0004-0000-0000-00006E070000}"/>
    <hyperlink ref="K971" r:id="rId1904" xr:uid="{00000000-0004-0000-0000-00006F070000}"/>
    <hyperlink ref="AO971" r:id="rId1905" xr:uid="{00000000-0004-0000-0000-000070070000}"/>
    <hyperlink ref="K972" r:id="rId1906" xr:uid="{00000000-0004-0000-0000-000071070000}"/>
    <hyperlink ref="AO972" r:id="rId1907" xr:uid="{00000000-0004-0000-0000-000072070000}"/>
    <hyperlink ref="K973" r:id="rId1908" xr:uid="{00000000-0004-0000-0000-000073070000}"/>
    <hyperlink ref="AO973" r:id="rId1909" xr:uid="{00000000-0004-0000-0000-000074070000}"/>
    <hyperlink ref="K974" r:id="rId1910" xr:uid="{00000000-0004-0000-0000-000075070000}"/>
    <hyperlink ref="AO974" r:id="rId1911" xr:uid="{00000000-0004-0000-0000-000076070000}"/>
    <hyperlink ref="K975" r:id="rId1912" xr:uid="{00000000-0004-0000-0000-000077070000}"/>
    <hyperlink ref="AO975" r:id="rId1913" xr:uid="{00000000-0004-0000-0000-000078070000}"/>
    <hyperlink ref="K976" r:id="rId1914" xr:uid="{00000000-0004-0000-0000-000079070000}"/>
    <hyperlink ref="AO976" r:id="rId1915" xr:uid="{00000000-0004-0000-0000-00007A070000}"/>
    <hyperlink ref="K977" r:id="rId1916" xr:uid="{00000000-0004-0000-0000-00007B070000}"/>
    <hyperlink ref="AO977" r:id="rId1917" xr:uid="{00000000-0004-0000-0000-00007C070000}"/>
    <hyperlink ref="K978" r:id="rId1918" xr:uid="{00000000-0004-0000-0000-00007D070000}"/>
    <hyperlink ref="AO978" r:id="rId1919" xr:uid="{00000000-0004-0000-0000-00007E070000}"/>
    <hyperlink ref="K979" r:id="rId1920" xr:uid="{00000000-0004-0000-0000-00007F070000}"/>
    <hyperlink ref="AO979" r:id="rId1921" xr:uid="{00000000-0004-0000-0000-000080070000}"/>
    <hyperlink ref="K980" r:id="rId1922" xr:uid="{00000000-0004-0000-0000-000081070000}"/>
    <hyperlink ref="AO980" r:id="rId1923" xr:uid="{00000000-0004-0000-0000-000082070000}"/>
    <hyperlink ref="K981" r:id="rId1924" xr:uid="{00000000-0004-0000-0000-000083070000}"/>
    <hyperlink ref="AO981" r:id="rId1925" xr:uid="{00000000-0004-0000-0000-000084070000}"/>
    <hyperlink ref="K982" r:id="rId1926" xr:uid="{00000000-0004-0000-0000-000085070000}"/>
    <hyperlink ref="AO982" r:id="rId1927" xr:uid="{00000000-0004-0000-0000-000086070000}"/>
    <hyperlink ref="K983" r:id="rId1928" xr:uid="{00000000-0004-0000-0000-000087070000}"/>
    <hyperlink ref="AO983" r:id="rId1929" xr:uid="{00000000-0004-0000-0000-000088070000}"/>
    <hyperlink ref="K984" r:id="rId1930" xr:uid="{00000000-0004-0000-0000-000089070000}"/>
    <hyperlink ref="AO984" r:id="rId1931" xr:uid="{00000000-0004-0000-0000-00008A070000}"/>
    <hyperlink ref="K985" r:id="rId1932" xr:uid="{00000000-0004-0000-0000-00008B070000}"/>
    <hyperlink ref="AO985" r:id="rId1933" xr:uid="{00000000-0004-0000-0000-00008C070000}"/>
    <hyperlink ref="K986" r:id="rId1934" xr:uid="{00000000-0004-0000-0000-00008D070000}"/>
    <hyperlink ref="AO986" r:id="rId1935" xr:uid="{00000000-0004-0000-0000-00008E070000}"/>
    <hyperlink ref="K987" r:id="rId1936" xr:uid="{00000000-0004-0000-0000-00008F070000}"/>
    <hyperlink ref="AO987" r:id="rId1937" xr:uid="{00000000-0004-0000-0000-000090070000}"/>
    <hyperlink ref="K988" r:id="rId1938" xr:uid="{00000000-0004-0000-0000-000091070000}"/>
    <hyperlink ref="AO988" r:id="rId1939" xr:uid="{00000000-0004-0000-0000-000092070000}"/>
    <hyperlink ref="K989" r:id="rId1940" xr:uid="{00000000-0004-0000-0000-000093070000}"/>
    <hyperlink ref="AO989" r:id="rId1941" xr:uid="{00000000-0004-0000-0000-000094070000}"/>
    <hyperlink ref="K990" r:id="rId1942" xr:uid="{00000000-0004-0000-0000-000095070000}"/>
    <hyperlink ref="AO990" r:id="rId1943" xr:uid="{00000000-0004-0000-0000-000096070000}"/>
    <hyperlink ref="K991" r:id="rId1944" xr:uid="{00000000-0004-0000-0000-000097070000}"/>
    <hyperlink ref="AO991" r:id="rId1945" xr:uid="{00000000-0004-0000-0000-000098070000}"/>
    <hyperlink ref="K992" r:id="rId1946" xr:uid="{00000000-0004-0000-0000-000099070000}"/>
    <hyperlink ref="AO992" r:id="rId1947" xr:uid="{00000000-0004-0000-0000-00009A070000}"/>
    <hyperlink ref="K993" r:id="rId1948" xr:uid="{00000000-0004-0000-0000-00009B070000}"/>
    <hyperlink ref="AO993" r:id="rId1949" xr:uid="{00000000-0004-0000-0000-00009C070000}"/>
    <hyperlink ref="K994" r:id="rId1950" xr:uid="{00000000-0004-0000-0000-00009D070000}"/>
    <hyperlink ref="AO994" r:id="rId1951" xr:uid="{00000000-0004-0000-0000-00009E070000}"/>
    <hyperlink ref="K995" r:id="rId1952" xr:uid="{00000000-0004-0000-0000-00009F070000}"/>
    <hyperlink ref="AO995" r:id="rId1953" xr:uid="{00000000-0004-0000-0000-0000A0070000}"/>
    <hyperlink ref="K996" r:id="rId1954" xr:uid="{00000000-0004-0000-0000-0000A1070000}"/>
    <hyperlink ref="AO996" r:id="rId1955" xr:uid="{00000000-0004-0000-0000-0000A2070000}"/>
    <hyperlink ref="K997" r:id="rId1956" xr:uid="{00000000-0004-0000-0000-0000A3070000}"/>
    <hyperlink ref="AO997" r:id="rId1957" xr:uid="{00000000-0004-0000-0000-0000A4070000}"/>
    <hyperlink ref="K998" r:id="rId1958" xr:uid="{00000000-0004-0000-0000-0000A5070000}"/>
    <hyperlink ref="AO998" r:id="rId1959" xr:uid="{00000000-0004-0000-0000-0000A6070000}"/>
    <hyperlink ref="K999" r:id="rId1960" xr:uid="{00000000-0004-0000-0000-0000A7070000}"/>
    <hyperlink ref="AO999" r:id="rId1961" xr:uid="{00000000-0004-0000-0000-0000A8070000}"/>
    <hyperlink ref="K1000" r:id="rId1962" xr:uid="{00000000-0004-0000-0000-0000A9070000}"/>
    <hyperlink ref="AO1000" r:id="rId1963" xr:uid="{00000000-0004-0000-0000-0000AA070000}"/>
    <hyperlink ref="K1001" r:id="rId1964" xr:uid="{00000000-0004-0000-0000-0000AB070000}"/>
    <hyperlink ref="AO1001" r:id="rId1965" xr:uid="{00000000-0004-0000-0000-0000AC070000}"/>
    <hyperlink ref="K1002" r:id="rId1966" xr:uid="{00000000-0004-0000-0000-0000AD070000}"/>
    <hyperlink ref="AO1002" r:id="rId1967" xr:uid="{00000000-0004-0000-0000-0000AE070000}"/>
    <hyperlink ref="K1003" r:id="rId1968" xr:uid="{00000000-0004-0000-0000-0000AF070000}"/>
    <hyperlink ref="AO1003" r:id="rId1969" xr:uid="{00000000-0004-0000-0000-0000B0070000}"/>
    <hyperlink ref="K1004" r:id="rId1970" xr:uid="{00000000-0004-0000-0000-0000B1070000}"/>
    <hyperlink ref="AO1004" r:id="rId1971" xr:uid="{00000000-0004-0000-0000-0000B2070000}"/>
    <hyperlink ref="K1005" r:id="rId1972" xr:uid="{00000000-0004-0000-0000-0000B3070000}"/>
    <hyperlink ref="AO1005" r:id="rId1973" xr:uid="{00000000-0004-0000-0000-0000B4070000}"/>
    <hyperlink ref="K1006" r:id="rId1974" xr:uid="{00000000-0004-0000-0000-0000B5070000}"/>
    <hyperlink ref="AO1006" r:id="rId1975" xr:uid="{00000000-0004-0000-0000-0000B6070000}"/>
    <hyperlink ref="K1007" r:id="rId1976" xr:uid="{00000000-0004-0000-0000-0000B7070000}"/>
    <hyperlink ref="AO1007" r:id="rId1977" xr:uid="{00000000-0004-0000-0000-0000B8070000}"/>
    <hyperlink ref="K1008" r:id="rId1978" xr:uid="{00000000-0004-0000-0000-0000B9070000}"/>
    <hyperlink ref="AO1008" r:id="rId1979" xr:uid="{00000000-0004-0000-0000-0000BA070000}"/>
    <hyperlink ref="K1009" r:id="rId1980" xr:uid="{00000000-0004-0000-0000-0000BB070000}"/>
    <hyperlink ref="AO1009" r:id="rId1981" xr:uid="{00000000-0004-0000-0000-0000BC070000}"/>
    <hyperlink ref="K1010" r:id="rId1982" xr:uid="{00000000-0004-0000-0000-0000BD070000}"/>
    <hyperlink ref="AO1010" r:id="rId1983" xr:uid="{00000000-0004-0000-0000-0000BE070000}"/>
    <hyperlink ref="K1011" r:id="rId1984" xr:uid="{00000000-0004-0000-0000-0000BF070000}"/>
    <hyperlink ref="AO1011" r:id="rId1985" xr:uid="{00000000-0004-0000-0000-0000C0070000}"/>
    <hyperlink ref="K1012" r:id="rId1986" xr:uid="{00000000-0004-0000-0000-0000C1070000}"/>
    <hyperlink ref="AO1012" r:id="rId1987" xr:uid="{00000000-0004-0000-0000-0000C2070000}"/>
    <hyperlink ref="K1013" r:id="rId1988" xr:uid="{00000000-0004-0000-0000-0000C3070000}"/>
    <hyperlink ref="AO1013" r:id="rId1989" xr:uid="{00000000-0004-0000-0000-0000C4070000}"/>
    <hyperlink ref="K1014" r:id="rId1990" xr:uid="{00000000-0004-0000-0000-0000C5070000}"/>
    <hyperlink ref="AO1014" r:id="rId1991" xr:uid="{00000000-0004-0000-0000-0000C6070000}"/>
    <hyperlink ref="K1015" r:id="rId1992" xr:uid="{00000000-0004-0000-0000-0000C7070000}"/>
    <hyperlink ref="AO1015" r:id="rId1993" xr:uid="{00000000-0004-0000-0000-0000C8070000}"/>
    <hyperlink ref="K1016" r:id="rId1994" xr:uid="{00000000-0004-0000-0000-0000C9070000}"/>
    <hyperlink ref="AO1016" r:id="rId1995" xr:uid="{00000000-0004-0000-0000-0000CA070000}"/>
    <hyperlink ref="K1017" r:id="rId1996" xr:uid="{00000000-0004-0000-0000-0000CB070000}"/>
    <hyperlink ref="AO1017" r:id="rId1997" xr:uid="{00000000-0004-0000-0000-0000CC070000}"/>
    <hyperlink ref="K1018" r:id="rId1998" xr:uid="{00000000-0004-0000-0000-0000CD070000}"/>
    <hyperlink ref="AO1018" r:id="rId1999" xr:uid="{00000000-0004-0000-0000-0000CE070000}"/>
    <hyperlink ref="K1019" r:id="rId2000" xr:uid="{00000000-0004-0000-0000-0000CF070000}"/>
    <hyperlink ref="AO1019" r:id="rId2001" xr:uid="{00000000-0004-0000-0000-0000D0070000}"/>
    <hyperlink ref="K1020" r:id="rId2002" xr:uid="{00000000-0004-0000-0000-0000D1070000}"/>
    <hyperlink ref="AO1020" r:id="rId2003" xr:uid="{00000000-0004-0000-0000-0000D2070000}"/>
    <hyperlink ref="K1021" r:id="rId2004" xr:uid="{00000000-0004-0000-0000-0000D3070000}"/>
    <hyperlink ref="AO1021" r:id="rId2005" xr:uid="{00000000-0004-0000-0000-0000D4070000}"/>
    <hyperlink ref="K1022" r:id="rId2006" xr:uid="{00000000-0004-0000-0000-0000D5070000}"/>
    <hyperlink ref="AO1022" r:id="rId2007" xr:uid="{00000000-0004-0000-0000-0000D6070000}"/>
    <hyperlink ref="K1023" r:id="rId2008" xr:uid="{00000000-0004-0000-0000-0000D7070000}"/>
    <hyperlink ref="AO1023" r:id="rId2009" xr:uid="{00000000-0004-0000-0000-0000D8070000}"/>
    <hyperlink ref="K1024" r:id="rId2010" xr:uid="{00000000-0004-0000-0000-0000D9070000}"/>
    <hyperlink ref="AO1024" r:id="rId2011" xr:uid="{00000000-0004-0000-0000-0000DA070000}"/>
    <hyperlink ref="K1025" r:id="rId2012" xr:uid="{00000000-0004-0000-0000-0000DB070000}"/>
    <hyperlink ref="AO1025" r:id="rId2013" xr:uid="{00000000-0004-0000-0000-0000DC070000}"/>
    <hyperlink ref="K1026" r:id="rId2014" xr:uid="{00000000-0004-0000-0000-0000DD070000}"/>
    <hyperlink ref="AO1026" r:id="rId2015" xr:uid="{00000000-0004-0000-0000-0000DE070000}"/>
    <hyperlink ref="K1027" r:id="rId2016" xr:uid="{00000000-0004-0000-0000-0000DF070000}"/>
    <hyperlink ref="AO1027" r:id="rId2017" xr:uid="{00000000-0004-0000-0000-0000E0070000}"/>
    <hyperlink ref="K1028" r:id="rId2018" xr:uid="{00000000-0004-0000-0000-0000E1070000}"/>
    <hyperlink ref="AO1028" r:id="rId2019" xr:uid="{00000000-0004-0000-0000-0000E2070000}"/>
    <hyperlink ref="K1029" r:id="rId2020" xr:uid="{00000000-0004-0000-0000-0000E3070000}"/>
    <hyperlink ref="AO1029" r:id="rId2021" xr:uid="{00000000-0004-0000-0000-0000E4070000}"/>
    <hyperlink ref="K1030" r:id="rId2022" xr:uid="{00000000-0004-0000-0000-0000E5070000}"/>
    <hyperlink ref="AO1030" r:id="rId2023" xr:uid="{00000000-0004-0000-0000-0000E6070000}"/>
    <hyperlink ref="K1031" r:id="rId2024" xr:uid="{00000000-0004-0000-0000-0000E7070000}"/>
    <hyperlink ref="AO1031" r:id="rId2025" xr:uid="{00000000-0004-0000-0000-0000E8070000}"/>
    <hyperlink ref="K1032" r:id="rId2026" xr:uid="{00000000-0004-0000-0000-0000E9070000}"/>
    <hyperlink ref="AO1032" r:id="rId2027" xr:uid="{00000000-0004-0000-0000-0000EA070000}"/>
    <hyperlink ref="K1033" r:id="rId2028" xr:uid="{00000000-0004-0000-0000-0000EB070000}"/>
    <hyperlink ref="AO1033" r:id="rId2029" xr:uid="{00000000-0004-0000-0000-0000EC070000}"/>
    <hyperlink ref="K1034" r:id="rId2030" xr:uid="{00000000-0004-0000-0000-0000ED070000}"/>
    <hyperlink ref="AO1034" r:id="rId2031" xr:uid="{00000000-0004-0000-0000-0000EE070000}"/>
    <hyperlink ref="K1035" r:id="rId2032" xr:uid="{00000000-0004-0000-0000-0000EF070000}"/>
    <hyperlink ref="AO1035" r:id="rId2033" xr:uid="{00000000-0004-0000-0000-0000F0070000}"/>
    <hyperlink ref="K1036" r:id="rId2034" xr:uid="{00000000-0004-0000-0000-0000F1070000}"/>
    <hyperlink ref="AO1036" r:id="rId2035" xr:uid="{00000000-0004-0000-0000-0000F2070000}"/>
    <hyperlink ref="K1037" r:id="rId2036" xr:uid="{00000000-0004-0000-0000-0000F3070000}"/>
    <hyperlink ref="AO1037" r:id="rId2037" xr:uid="{00000000-0004-0000-0000-0000F4070000}"/>
    <hyperlink ref="K1038" r:id="rId2038" xr:uid="{00000000-0004-0000-0000-0000F5070000}"/>
    <hyperlink ref="AO1038" r:id="rId2039" xr:uid="{00000000-0004-0000-0000-0000F6070000}"/>
    <hyperlink ref="K1039" r:id="rId2040" xr:uid="{00000000-0004-0000-0000-0000F7070000}"/>
    <hyperlink ref="AO1039" r:id="rId2041" xr:uid="{00000000-0004-0000-0000-0000F8070000}"/>
    <hyperlink ref="K1040" r:id="rId2042" xr:uid="{00000000-0004-0000-0000-0000F9070000}"/>
    <hyperlink ref="AO1040" r:id="rId2043" xr:uid="{00000000-0004-0000-0000-0000FA070000}"/>
    <hyperlink ref="K1041" r:id="rId2044" xr:uid="{00000000-0004-0000-0000-0000FB070000}"/>
    <hyperlink ref="AO1041" r:id="rId2045" xr:uid="{00000000-0004-0000-0000-0000FC070000}"/>
    <hyperlink ref="K1042" r:id="rId2046" xr:uid="{00000000-0004-0000-0000-0000FD070000}"/>
    <hyperlink ref="AO1042" r:id="rId2047" xr:uid="{00000000-0004-0000-0000-0000FE070000}"/>
    <hyperlink ref="K1043" r:id="rId2048" xr:uid="{00000000-0004-0000-0000-0000FF070000}"/>
    <hyperlink ref="AO1043" r:id="rId2049" xr:uid="{00000000-0004-0000-0000-000000080000}"/>
    <hyperlink ref="K1044" r:id="rId2050" xr:uid="{00000000-0004-0000-0000-000001080000}"/>
    <hyperlink ref="AO1044" r:id="rId2051" xr:uid="{00000000-0004-0000-0000-000002080000}"/>
    <hyperlink ref="K1045" r:id="rId2052" xr:uid="{00000000-0004-0000-0000-000003080000}"/>
    <hyperlink ref="AO1045" r:id="rId2053" xr:uid="{00000000-0004-0000-0000-000004080000}"/>
    <hyperlink ref="K1046" r:id="rId2054" xr:uid="{00000000-0004-0000-0000-000005080000}"/>
    <hyperlink ref="AO1046" r:id="rId2055" xr:uid="{00000000-0004-0000-0000-000006080000}"/>
    <hyperlink ref="K1047" r:id="rId2056" xr:uid="{00000000-0004-0000-0000-000007080000}"/>
    <hyperlink ref="AO1047" r:id="rId2057" xr:uid="{00000000-0004-0000-0000-000008080000}"/>
    <hyperlink ref="K1048" r:id="rId2058" xr:uid="{00000000-0004-0000-0000-000009080000}"/>
    <hyperlink ref="AO1048" r:id="rId2059" xr:uid="{00000000-0004-0000-0000-00000A080000}"/>
    <hyperlink ref="K1049" r:id="rId2060" xr:uid="{00000000-0004-0000-0000-00000B080000}"/>
    <hyperlink ref="AO1049" r:id="rId2061" xr:uid="{00000000-0004-0000-0000-00000C080000}"/>
    <hyperlink ref="K1050" r:id="rId2062" xr:uid="{00000000-0004-0000-0000-00000D080000}"/>
    <hyperlink ref="AO1050" r:id="rId2063" xr:uid="{00000000-0004-0000-0000-00000E080000}"/>
    <hyperlink ref="K1051" r:id="rId2064" xr:uid="{00000000-0004-0000-0000-00000F080000}"/>
    <hyperlink ref="AO1051" r:id="rId2065" xr:uid="{00000000-0004-0000-0000-000010080000}"/>
    <hyperlink ref="K1052" r:id="rId2066" xr:uid="{00000000-0004-0000-0000-000011080000}"/>
    <hyperlink ref="AO1052" r:id="rId2067" location="corecurriculum" xr:uid="{00000000-0004-0000-0000-000012080000}"/>
    <hyperlink ref="K1053" r:id="rId2068" xr:uid="{00000000-0004-0000-0000-000013080000}"/>
    <hyperlink ref="AO1053" r:id="rId2069" xr:uid="{00000000-0004-0000-0000-000014080000}"/>
    <hyperlink ref="K1054" r:id="rId2070" xr:uid="{00000000-0004-0000-0000-000015080000}"/>
    <hyperlink ref="AO1054" r:id="rId2071" xr:uid="{00000000-0004-0000-0000-000016080000}"/>
    <hyperlink ref="K1055" r:id="rId2072" xr:uid="{00000000-0004-0000-0000-000017080000}"/>
    <hyperlink ref="AO1055" r:id="rId2073" xr:uid="{00000000-0004-0000-0000-000018080000}"/>
    <hyperlink ref="K1056" r:id="rId2074" xr:uid="{00000000-0004-0000-0000-000019080000}"/>
    <hyperlink ref="AO1056" r:id="rId2075" xr:uid="{00000000-0004-0000-0000-00001A080000}"/>
    <hyperlink ref="K1057" r:id="rId2076" xr:uid="{00000000-0004-0000-0000-00001B080000}"/>
    <hyperlink ref="AO1057" r:id="rId2077" xr:uid="{00000000-0004-0000-0000-00001C080000}"/>
    <hyperlink ref="K1058" r:id="rId2078" xr:uid="{00000000-0004-0000-0000-00001D080000}"/>
    <hyperlink ref="AO1058" r:id="rId2079" xr:uid="{00000000-0004-0000-0000-00001E080000}"/>
    <hyperlink ref="K1059" r:id="rId2080" xr:uid="{00000000-0004-0000-0000-00001F080000}"/>
    <hyperlink ref="AO1059" r:id="rId2081" xr:uid="{00000000-0004-0000-0000-000020080000}"/>
    <hyperlink ref="K1060" r:id="rId2082" xr:uid="{00000000-0004-0000-0000-000021080000}"/>
    <hyperlink ref="AO1060" r:id="rId2083" xr:uid="{00000000-0004-0000-0000-000022080000}"/>
    <hyperlink ref="K1061" r:id="rId2084" xr:uid="{00000000-0004-0000-0000-000023080000}"/>
    <hyperlink ref="AO1061" r:id="rId2085" xr:uid="{00000000-0004-0000-0000-000024080000}"/>
    <hyperlink ref="K1062" r:id="rId2086" xr:uid="{00000000-0004-0000-0000-000025080000}"/>
    <hyperlink ref="AO1062" r:id="rId2087" xr:uid="{00000000-0004-0000-0000-000026080000}"/>
    <hyperlink ref="K1063" r:id="rId2088" xr:uid="{00000000-0004-0000-0000-000027080000}"/>
    <hyperlink ref="AO1063" r:id="rId2089" xr:uid="{00000000-0004-0000-0000-000028080000}"/>
    <hyperlink ref="K1064" r:id="rId2090" xr:uid="{00000000-0004-0000-0000-000029080000}"/>
    <hyperlink ref="AO1064" r:id="rId2091" xr:uid="{00000000-0004-0000-0000-00002A080000}"/>
    <hyperlink ref="K1065" r:id="rId2092" xr:uid="{00000000-0004-0000-0000-00002B080000}"/>
    <hyperlink ref="AO1065" r:id="rId2093" xr:uid="{00000000-0004-0000-0000-00002C080000}"/>
    <hyperlink ref="K1066" r:id="rId2094" xr:uid="{00000000-0004-0000-0000-00002D080000}"/>
    <hyperlink ref="AO1066" r:id="rId2095" xr:uid="{00000000-0004-0000-0000-00002E080000}"/>
    <hyperlink ref="K1067" r:id="rId2096" xr:uid="{00000000-0004-0000-0000-00002F080000}"/>
    <hyperlink ref="AO1067" r:id="rId2097" xr:uid="{00000000-0004-0000-0000-000030080000}"/>
    <hyperlink ref="K1068" r:id="rId2098" xr:uid="{00000000-0004-0000-0000-000031080000}"/>
    <hyperlink ref="AO1068" r:id="rId2099" xr:uid="{00000000-0004-0000-0000-000032080000}"/>
    <hyperlink ref="K1069" r:id="rId2100" xr:uid="{00000000-0004-0000-0000-000033080000}"/>
    <hyperlink ref="AO1069" r:id="rId2101" xr:uid="{00000000-0004-0000-0000-000034080000}"/>
    <hyperlink ref="K1070" r:id="rId2102" xr:uid="{00000000-0004-0000-0000-000035080000}"/>
    <hyperlink ref="AO1070" r:id="rId2103" xr:uid="{00000000-0004-0000-0000-000036080000}"/>
    <hyperlink ref="K1071" r:id="rId2104" xr:uid="{00000000-0004-0000-0000-000037080000}"/>
    <hyperlink ref="AO1071" r:id="rId2105" xr:uid="{00000000-0004-0000-0000-000038080000}"/>
    <hyperlink ref="K1072" r:id="rId2106" xr:uid="{00000000-0004-0000-0000-000039080000}"/>
    <hyperlink ref="AO1072" r:id="rId2107" xr:uid="{00000000-0004-0000-0000-00003A080000}"/>
    <hyperlink ref="K1073" r:id="rId2108" xr:uid="{00000000-0004-0000-0000-00003B080000}"/>
    <hyperlink ref="AO1073" r:id="rId2109" location="text" xr:uid="{00000000-0004-0000-0000-00003C080000}"/>
    <hyperlink ref="K1074" r:id="rId2110" xr:uid="{00000000-0004-0000-0000-00003D080000}"/>
    <hyperlink ref="AO1074" r:id="rId2111" xr:uid="{00000000-0004-0000-0000-00003E080000}"/>
    <hyperlink ref="K1075" r:id="rId2112" xr:uid="{00000000-0004-0000-0000-00003F080000}"/>
    <hyperlink ref="AO1075" r:id="rId2113" xr:uid="{00000000-0004-0000-0000-000040080000}"/>
    <hyperlink ref="K1076" r:id="rId2114" xr:uid="{00000000-0004-0000-0000-000041080000}"/>
    <hyperlink ref="AO1076" r:id="rId2115" xr:uid="{00000000-0004-0000-0000-000042080000}"/>
    <hyperlink ref="K1077" r:id="rId2116" xr:uid="{00000000-0004-0000-0000-000043080000}"/>
    <hyperlink ref="AO1077" r:id="rId2117" xr:uid="{00000000-0004-0000-0000-000044080000}"/>
    <hyperlink ref="K1078" r:id="rId2118" xr:uid="{00000000-0004-0000-0000-000045080000}"/>
    <hyperlink ref="AO1078" r:id="rId2119" xr:uid="{00000000-0004-0000-0000-000046080000}"/>
    <hyperlink ref="K1079" r:id="rId2120" xr:uid="{00000000-0004-0000-0000-000047080000}"/>
    <hyperlink ref="AO1079" r:id="rId2121" xr:uid="{00000000-0004-0000-0000-000048080000}"/>
    <hyperlink ref="K1080" r:id="rId2122" xr:uid="{00000000-0004-0000-0000-000049080000}"/>
    <hyperlink ref="AO1080" r:id="rId2123" xr:uid="{00000000-0004-0000-0000-00004A080000}"/>
    <hyperlink ref="K1081" r:id="rId2124" xr:uid="{00000000-0004-0000-0000-00004B080000}"/>
    <hyperlink ref="AO1081" r:id="rId2125" xr:uid="{00000000-0004-0000-0000-00004C080000}"/>
    <hyperlink ref="K1082" r:id="rId2126" xr:uid="{00000000-0004-0000-0000-00004D080000}"/>
    <hyperlink ref="AO1082" r:id="rId2127" xr:uid="{00000000-0004-0000-0000-00004E080000}"/>
    <hyperlink ref="K1083" r:id="rId2128" xr:uid="{00000000-0004-0000-0000-00004F080000}"/>
    <hyperlink ref="AO1083" r:id="rId2129" xr:uid="{00000000-0004-0000-0000-000050080000}"/>
    <hyperlink ref="K1084" r:id="rId2130" xr:uid="{00000000-0004-0000-0000-000051080000}"/>
    <hyperlink ref="AO1084" r:id="rId2131" xr:uid="{00000000-0004-0000-0000-000052080000}"/>
    <hyperlink ref="K1085" r:id="rId2132" xr:uid="{00000000-0004-0000-0000-000053080000}"/>
    <hyperlink ref="AO1085" r:id="rId2133" xr:uid="{00000000-0004-0000-0000-000054080000}"/>
    <hyperlink ref="K1086" r:id="rId2134" xr:uid="{00000000-0004-0000-0000-000055080000}"/>
    <hyperlink ref="AO1086" r:id="rId2135" xr:uid="{00000000-0004-0000-0000-000056080000}"/>
    <hyperlink ref="K1087" r:id="rId2136" xr:uid="{00000000-0004-0000-0000-000057080000}"/>
    <hyperlink ref="AO1087" r:id="rId2137" xr:uid="{00000000-0004-0000-0000-000058080000}"/>
    <hyperlink ref="K1088" r:id="rId2138" xr:uid="{00000000-0004-0000-0000-000059080000}"/>
    <hyperlink ref="AO1088" r:id="rId2139" xr:uid="{00000000-0004-0000-0000-00005A080000}"/>
    <hyperlink ref="K1089" r:id="rId2140" xr:uid="{00000000-0004-0000-0000-00005B080000}"/>
    <hyperlink ref="AO1089" r:id="rId2141" xr:uid="{00000000-0004-0000-0000-00005C080000}"/>
    <hyperlink ref="K1090" r:id="rId2142" xr:uid="{00000000-0004-0000-0000-00005D080000}"/>
    <hyperlink ref="AO1090" r:id="rId2143" xr:uid="{00000000-0004-0000-0000-00005E080000}"/>
    <hyperlink ref="K1091" r:id="rId2144" xr:uid="{00000000-0004-0000-0000-00005F080000}"/>
    <hyperlink ref="AO1091" r:id="rId2145" xr:uid="{00000000-0004-0000-0000-000060080000}"/>
    <hyperlink ref="K1092" r:id="rId2146" xr:uid="{00000000-0004-0000-0000-000061080000}"/>
    <hyperlink ref="AO1092" r:id="rId2147" xr:uid="{00000000-0004-0000-0000-000062080000}"/>
    <hyperlink ref="K1093" r:id="rId2148" xr:uid="{00000000-0004-0000-0000-000063080000}"/>
    <hyperlink ref="AO1093" r:id="rId2149" xr:uid="{00000000-0004-0000-0000-000064080000}"/>
    <hyperlink ref="K1094" r:id="rId2150" xr:uid="{00000000-0004-0000-0000-000065080000}"/>
    <hyperlink ref="AO1094" r:id="rId2151" xr:uid="{00000000-0004-0000-0000-000066080000}"/>
    <hyperlink ref="K1095" r:id="rId2152" xr:uid="{00000000-0004-0000-0000-000067080000}"/>
    <hyperlink ref="AO1095" r:id="rId2153" xr:uid="{00000000-0004-0000-0000-000068080000}"/>
    <hyperlink ref="K1096" r:id="rId2154" xr:uid="{00000000-0004-0000-0000-000069080000}"/>
    <hyperlink ref="AO1096" r:id="rId2155" xr:uid="{00000000-0004-0000-0000-00006A080000}"/>
    <hyperlink ref="K1097" r:id="rId2156" xr:uid="{00000000-0004-0000-0000-00006B080000}"/>
    <hyperlink ref="AO1097" r:id="rId2157" xr:uid="{00000000-0004-0000-0000-00006C080000}"/>
    <hyperlink ref="K1098" r:id="rId2158" xr:uid="{00000000-0004-0000-0000-00006D080000}"/>
    <hyperlink ref="AO1098" r:id="rId2159" xr:uid="{00000000-0004-0000-0000-00006E080000}"/>
    <hyperlink ref="K1099" r:id="rId2160" xr:uid="{00000000-0004-0000-0000-00006F080000}"/>
    <hyperlink ref="AO1099" r:id="rId2161" xr:uid="{00000000-0004-0000-0000-000070080000}"/>
    <hyperlink ref="K1100" r:id="rId2162" xr:uid="{00000000-0004-0000-0000-000071080000}"/>
    <hyperlink ref="AO1100" r:id="rId2163" xr:uid="{00000000-0004-0000-0000-000072080000}"/>
    <hyperlink ref="K1101" r:id="rId2164" xr:uid="{00000000-0004-0000-0000-000073080000}"/>
    <hyperlink ref="AO1101" r:id="rId2165" xr:uid="{00000000-0004-0000-0000-000074080000}"/>
    <hyperlink ref="K1102" r:id="rId2166" xr:uid="{00000000-0004-0000-0000-000075080000}"/>
    <hyperlink ref="AO1102" r:id="rId2167" xr:uid="{00000000-0004-0000-0000-000076080000}"/>
    <hyperlink ref="K1103" r:id="rId2168" xr:uid="{00000000-0004-0000-0000-000077080000}"/>
    <hyperlink ref="AO1103" r:id="rId2169" xr:uid="{00000000-0004-0000-0000-000078080000}"/>
    <hyperlink ref="K1104" r:id="rId2170" xr:uid="{00000000-0004-0000-0000-000079080000}"/>
    <hyperlink ref="AO1104" r:id="rId2171" location="gsc.tab=0" xr:uid="{00000000-0004-0000-0000-00007A080000}"/>
    <hyperlink ref="K1105" r:id="rId2172" xr:uid="{00000000-0004-0000-0000-00007B080000}"/>
    <hyperlink ref="AO1105" r:id="rId2173" location="gsc.tab=0" xr:uid="{00000000-0004-0000-0000-00007C080000}"/>
    <hyperlink ref="K1106" r:id="rId2174" xr:uid="{00000000-0004-0000-0000-00007D080000}"/>
    <hyperlink ref="AO1106" r:id="rId2175" location="gsc.tab=0" xr:uid="{00000000-0004-0000-0000-00007E080000}"/>
    <hyperlink ref="K1107" r:id="rId2176" xr:uid="{00000000-0004-0000-0000-00007F080000}"/>
    <hyperlink ref="AO1107" r:id="rId2177" location="gsc.tab=0" xr:uid="{00000000-0004-0000-0000-000080080000}"/>
    <hyperlink ref="K1108" r:id="rId2178" xr:uid="{00000000-0004-0000-0000-000081080000}"/>
    <hyperlink ref="AO1108" r:id="rId2179" xr:uid="{00000000-0004-0000-0000-000082080000}"/>
    <hyperlink ref="K1109" r:id="rId2180" xr:uid="{00000000-0004-0000-0000-000083080000}"/>
    <hyperlink ref="AO1109" r:id="rId2181" xr:uid="{00000000-0004-0000-0000-000084080000}"/>
    <hyperlink ref="K1110" r:id="rId2182" xr:uid="{00000000-0004-0000-0000-000085080000}"/>
    <hyperlink ref="AO1110" r:id="rId2183" xr:uid="{00000000-0004-0000-0000-000086080000}"/>
    <hyperlink ref="K1111" r:id="rId2184" xr:uid="{00000000-0004-0000-0000-000087080000}"/>
    <hyperlink ref="AO1111" r:id="rId2185" xr:uid="{00000000-0004-0000-0000-000088080000}"/>
    <hyperlink ref="K1112" r:id="rId2186" xr:uid="{00000000-0004-0000-0000-000089080000}"/>
    <hyperlink ref="AO1112" r:id="rId2187" xr:uid="{00000000-0004-0000-0000-00008A080000}"/>
    <hyperlink ref="K1113" r:id="rId2188" xr:uid="{00000000-0004-0000-0000-00008B080000}"/>
    <hyperlink ref="AO1113" r:id="rId2189" xr:uid="{00000000-0004-0000-0000-00008C080000}"/>
    <hyperlink ref="K1114" r:id="rId2190" xr:uid="{00000000-0004-0000-0000-00008D080000}"/>
    <hyperlink ref="AO1114" r:id="rId2191" xr:uid="{00000000-0004-0000-0000-00008E080000}"/>
    <hyperlink ref="K1115" r:id="rId2192" xr:uid="{00000000-0004-0000-0000-00008F080000}"/>
    <hyperlink ref="AO1115" r:id="rId2193" xr:uid="{00000000-0004-0000-0000-000090080000}"/>
    <hyperlink ref="K1116" r:id="rId2194" xr:uid="{00000000-0004-0000-0000-000091080000}"/>
    <hyperlink ref="AO1116" r:id="rId2195" xr:uid="{00000000-0004-0000-0000-000092080000}"/>
    <hyperlink ref="K1117" r:id="rId2196" xr:uid="{00000000-0004-0000-0000-000093080000}"/>
    <hyperlink ref="AO1117" r:id="rId2197" xr:uid="{00000000-0004-0000-0000-000094080000}"/>
    <hyperlink ref="K1118" r:id="rId2198" xr:uid="{00000000-0004-0000-0000-000095080000}"/>
    <hyperlink ref="AO1118" r:id="rId2199" xr:uid="{00000000-0004-0000-0000-000096080000}"/>
    <hyperlink ref="K1119" r:id="rId2200" xr:uid="{00000000-0004-0000-0000-000097080000}"/>
    <hyperlink ref="AO1119" r:id="rId2201" xr:uid="{00000000-0004-0000-0000-000098080000}"/>
    <hyperlink ref="K1120" r:id="rId2202" xr:uid="{00000000-0004-0000-0000-000099080000}"/>
    <hyperlink ref="AO1120" r:id="rId2203" xr:uid="{00000000-0004-0000-0000-00009A080000}"/>
    <hyperlink ref="K1121" r:id="rId2204" xr:uid="{00000000-0004-0000-0000-00009B080000}"/>
    <hyperlink ref="AO1121" r:id="rId2205" xr:uid="{00000000-0004-0000-0000-00009C080000}"/>
    <hyperlink ref="K1122" r:id="rId2206" xr:uid="{00000000-0004-0000-0000-00009D080000}"/>
    <hyperlink ref="AO1122" r:id="rId2207" xr:uid="{00000000-0004-0000-0000-00009E080000}"/>
    <hyperlink ref="K1123" r:id="rId2208" xr:uid="{00000000-0004-0000-0000-00009F080000}"/>
    <hyperlink ref="AO1123" r:id="rId2209" xr:uid="{00000000-0004-0000-0000-0000A0080000}"/>
    <hyperlink ref="K1124" r:id="rId2210" xr:uid="{00000000-0004-0000-0000-0000A1080000}"/>
    <hyperlink ref="AO1124" r:id="rId2211" xr:uid="{00000000-0004-0000-0000-0000A2080000}"/>
    <hyperlink ref="K1125" r:id="rId2212" xr:uid="{00000000-0004-0000-0000-0000A3080000}"/>
    <hyperlink ref="AO1125" r:id="rId2213" xr:uid="{00000000-0004-0000-0000-0000A4080000}"/>
    <hyperlink ref="K1126" r:id="rId2214" xr:uid="{00000000-0004-0000-0000-0000A5080000}"/>
    <hyperlink ref="AO1126" r:id="rId2215" xr:uid="{00000000-0004-0000-0000-0000A6080000}"/>
    <hyperlink ref="K1127" r:id="rId2216" xr:uid="{00000000-0004-0000-0000-0000A7080000}"/>
    <hyperlink ref="AO1127" r:id="rId2217" xr:uid="{00000000-0004-0000-0000-0000A8080000}"/>
    <hyperlink ref="K1128" r:id="rId2218" xr:uid="{00000000-0004-0000-0000-0000A9080000}"/>
    <hyperlink ref="AO1128" r:id="rId2219" xr:uid="{00000000-0004-0000-0000-0000AA080000}"/>
    <hyperlink ref="K1129" r:id="rId2220" xr:uid="{00000000-0004-0000-0000-0000AB080000}"/>
    <hyperlink ref="AO1129" r:id="rId2221" xr:uid="{00000000-0004-0000-0000-0000AC080000}"/>
    <hyperlink ref="K1130" r:id="rId2222" xr:uid="{00000000-0004-0000-0000-0000AD080000}"/>
    <hyperlink ref="AO1130" r:id="rId2223" xr:uid="{00000000-0004-0000-0000-0000AE080000}"/>
    <hyperlink ref="K1131" r:id="rId2224" xr:uid="{00000000-0004-0000-0000-0000AF080000}"/>
    <hyperlink ref="AO1131" r:id="rId2225" xr:uid="{00000000-0004-0000-0000-0000B0080000}"/>
    <hyperlink ref="K1132" r:id="rId2226" xr:uid="{00000000-0004-0000-0000-0000B1080000}"/>
    <hyperlink ref="AO1132" r:id="rId2227" xr:uid="{00000000-0004-0000-0000-0000B2080000}"/>
    <hyperlink ref="K1133" r:id="rId2228" xr:uid="{00000000-0004-0000-0000-0000B3080000}"/>
    <hyperlink ref="AO1133" r:id="rId2229" xr:uid="{00000000-0004-0000-0000-0000B4080000}"/>
    <hyperlink ref="K1134" r:id="rId2230" xr:uid="{00000000-0004-0000-0000-0000B5080000}"/>
    <hyperlink ref="AO1134" r:id="rId2231" xr:uid="{00000000-0004-0000-0000-0000B6080000}"/>
  </hyperlinks>
  <pageMargins left="0.7" right="0.7" top="0.75" bottom="0.75" header="0" footer="0"/>
  <pageSetup orientation="portrait"/>
  <legacyDrawing r:id="rId223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Right="0"/>
  </sheetPr>
  <dimension ref="A1:BK671"/>
  <sheetViews>
    <sheetView workbookViewId="0">
      <selection activeCell="O34" sqref="O34:R34"/>
    </sheetView>
  </sheetViews>
  <sheetFormatPr defaultColWidth="14.42578125" defaultRowHeight="15" customHeight="1" outlineLevelRow="1"/>
  <sheetData>
    <row r="1" spans="1:63" outlineLevel="1">
      <c r="A1" s="19"/>
      <c r="B1" s="19"/>
      <c r="C1" s="2" t="s">
        <v>2</v>
      </c>
      <c r="D1" s="2" t="s">
        <v>3</v>
      </c>
      <c r="E1" s="2" t="s">
        <v>4</v>
      </c>
      <c r="F1" s="2" t="s">
        <v>5</v>
      </c>
      <c r="G1" s="2" t="s">
        <v>6</v>
      </c>
      <c r="H1" s="2" t="s">
        <v>7</v>
      </c>
      <c r="I1" s="2" t="s">
        <v>8</v>
      </c>
      <c r="J1" s="2" t="s">
        <v>9</v>
      </c>
      <c r="K1" s="2" t="s">
        <v>10</v>
      </c>
      <c r="L1" s="2" t="s">
        <v>11</v>
      </c>
      <c r="M1" s="2" t="s">
        <v>12</v>
      </c>
      <c r="N1" s="2" t="s">
        <v>13</v>
      </c>
      <c r="O1" s="35" t="s">
        <v>2987</v>
      </c>
      <c r="P1" s="35" t="s">
        <v>2988</v>
      </c>
      <c r="Q1" s="35" t="s">
        <v>2989</v>
      </c>
      <c r="R1" s="36" t="s">
        <v>2990</v>
      </c>
      <c r="S1" s="3" t="s">
        <v>21</v>
      </c>
      <c r="T1" s="3" t="s">
        <v>22</v>
      </c>
      <c r="U1" s="1" t="s">
        <v>23</v>
      </c>
      <c r="V1" s="1" t="s">
        <v>24</v>
      </c>
      <c r="W1" s="1" t="s">
        <v>25</v>
      </c>
      <c r="X1" s="2" t="s">
        <v>26</v>
      </c>
      <c r="Y1" s="3" t="s">
        <v>27</v>
      </c>
      <c r="Z1" s="2" t="s">
        <v>28</v>
      </c>
      <c r="AA1" s="2" t="s">
        <v>29</v>
      </c>
      <c r="AB1" s="4" t="s">
        <v>30</v>
      </c>
      <c r="AC1" s="5" t="s">
        <v>31</v>
      </c>
      <c r="AD1" s="5" t="s">
        <v>32</v>
      </c>
      <c r="AE1" s="5" t="s">
        <v>33</v>
      </c>
      <c r="AF1" s="5" t="s">
        <v>34</v>
      </c>
      <c r="AG1" s="5" t="s">
        <v>35</v>
      </c>
      <c r="AH1" s="5" t="s">
        <v>36</v>
      </c>
      <c r="AI1" s="5" t="s">
        <v>37</v>
      </c>
      <c r="AJ1" s="5" t="s">
        <v>38</v>
      </c>
      <c r="AK1" s="5" t="s">
        <v>39</v>
      </c>
      <c r="AL1" s="6" t="s">
        <v>40</v>
      </c>
      <c r="AM1" s="6" t="s">
        <v>41</v>
      </c>
      <c r="AN1" s="6" t="s">
        <v>42</v>
      </c>
      <c r="AO1" s="6" t="s">
        <v>43</v>
      </c>
      <c r="AP1" s="6" t="s">
        <v>44</v>
      </c>
      <c r="AQ1" s="6" t="s">
        <v>45</v>
      </c>
      <c r="AR1" s="6" t="s">
        <v>46</v>
      </c>
      <c r="AS1" s="6" t="s">
        <v>47</v>
      </c>
      <c r="AT1" s="6" t="s">
        <v>48</v>
      </c>
      <c r="AU1" s="6" t="s">
        <v>49</v>
      </c>
      <c r="AV1" s="6" t="s">
        <v>50</v>
      </c>
      <c r="AW1" s="6" t="s">
        <v>51</v>
      </c>
      <c r="AX1" s="6" t="s">
        <v>52</v>
      </c>
      <c r="AY1" s="6" t="s">
        <v>53</v>
      </c>
      <c r="AZ1" s="6" t="s">
        <v>54</v>
      </c>
      <c r="BA1" s="6" t="s">
        <v>55</v>
      </c>
      <c r="BB1" s="6" t="s">
        <v>56</v>
      </c>
      <c r="BC1" s="6" t="s">
        <v>57</v>
      </c>
      <c r="BD1" s="7" t="s">
        <v>58</v>
      </c>
      <c r="BE1" s="3" t="s">
        <v>59</v>
      </c>
      <c r="BF1" s="2" t="s">
        <v>60</v>
      </c>
      <c r="BG1" s="5" t="s">
        <v>61</v>
      </c>
      <c r="BH1" s="3" t="s">
        <v>62</v>
      </c>
      <c r="BI1" s="3" t="s">
        <v>63</v>
      </c>
      <c r="BJ1" s="6" t="s">
        <v>64</v>
      </c>
      <c r="BK1" s="6" t="s">
        <v>65</v>
      </c>
    </row>
    <row r="2" spans="1:63" ht="15" customHeight="1">
      <c r="A2" s="19">
        <v>0</v>
      </c>
      <c r="B2" s="19">
        <v>108232</v>
      </c>
      <c r="C2" s="37" t="s">
        <v>238</v>
      </c>
      <c r="D2" s="37" t="s">
        <v>239</v>
      </c>
      <c r="E2" s="37" t="s">
        <v>240</v>
      </c>
      <c r="F2" s="37" t="s">
        <v>241</v>
      </c>
      <c r="G2" s="38">
        <v>94105</v>
      </c>
      <c r="H2" s="37" t="s">
        <v>167</v>
      </c>
      <c r="I2" s="37" t="s">
        <v>242</v>
      </c>
      <c r="J2" s="39" t="s">
        <v>243</v>
      </c>
      <c r="K2" s="38">
        <v>-122.40068599999999</v>
      </c>
      <c r="L2" s="38">
        <v>37.787748000000001</v>
      </c>
      <c r="M2" s="38">
        <v>-122.40068599999999</v>
      </c>
      <c r="N2" s="38">
        <v>37.787748000000001</v>
      </c>
      <c r="O2" s="40">
        <v>27288</v>
      </c>
      <c r="P2" s="41">
        <v>400</v>
      </c>
      <c r="Q2" s="40">
        <v>27288</v>
      </c>
      <c r="R2" s="41">
        <v>400</v>
      </c>
      <c r="S2" s="38">
        <v>2</v>
      </c>
      <c r="T2" s="38">
        <v>2</v>
      </c>
      <c r="U2" s="19">
        <v>8</v>
      </c>
      <c r="V2" s="19">
        <v>3</v>
      </c>
      <c r="W2" s="19">
        <v>3</v>
      </c>
      <c r="X2" s="42" t="s">
        <v>1327</v>
      </c>
      <c r="Y2" s="38">
        <v>8303</v>
      </c>
      <c r="Z2" s="37" t="s">
        <v>123</v>
      </c>
      <c r="AA2" s="43" t="b">
        <v>0</v>
      </c>
      <c r="AB2" s="37" t="s">
        <v>245</v>
      </c>
      <c r="AC2" s="37" t="s">
        <v>89</v>
      </c>
      <c r="AD2" s="37" t="s">
        <v>90</v>
      </c>
      <c r="AE2" s="37" t="s">
        <v>172</v>
      </c>
      <c r="AF2" s="37" t="s">
        <v>89</v>
      </c>
      <c r="AG2" s="37" t="s">
        <v>79</v>
      </c>
      <c r="AH2" s="37" t="s">
        <v>36</v>
      </c>
      <c r="AI2" s="37" t="s">
        <v>92</v>
      </c>
      <c r="AJ2" s="44" t="b">
        <v>1</v>
      </c>
      <c r="AK2" s="45" t="s">
        <v>246</v>
      </c>
      <c r="AL2" s="38">
        <v>0</v>
      </c>
      <c r="AM2" s="38">
        <v>0</v>
      </c>
      <c r="AN2" s="38">
        <v>0</v>
      </c>
      <c r="AO2" s="38">
        <v>0</v>
      </c>
      <c r="AP2" s="38">
        <v>0</v>
      </c>
      <c r="AQ2" s="38">
        <v>0</v>
      </c>
      <c r="AR2" s="38">
        <v>0</v>
      </c>
      <c r="AS2" s="38">
        <v>0</v>
      </c>
      <c r="AT2" s="38">
        <v>0</v>
      </c>
      <c r="AU2" s="38">
        <v>0</v>
      </c>
      <c r="AV2" s="38">
        <v>0</v>
      </c>
      <c r="AW2" s="38">
        <v>0</v>
      </c>
      <c r="AX2" s="38">
        <v>0</v>
      </c>
      <c r="AY2" s="38">
        <v>0</v>
      </c>
      <c r="AZ2" s="38">
        <v>0</v>
      </c>
      <c r="BA2" s="38">
        <v>0</v>
      </c>
      <c r="BB2" s="38">
        <v>0</v>
      </c>
      <c r="BC2" s="38">
        <v>0</v>
      </c>
      <c r="BD2" s="43" t="b">
        <v>1</v>
      </c>
      <c r="BE2" s="43" t="b">
        <v>0</v>
      </c>
      <c r="BF2" s="38">
        <v>10</v>
      </c>
      <c r="BG2" s="37" t="s">
        <v>89</v>
      </c>
      <c r="BH2" s="38">
        <v>210</v>
      </c>
      <c r="BI2" s="38">
        <v>210</v>
      </c>
      <c r="BJ2" s="38">
        <v>0</v>
      </c>
      <c r="BK2" s="43" t="b">
        <v>0</v>
      </c>
    </row>
    <row r="3" spans="1:63" ht="15" customHeight="1">
      <c r="A3" s="19">
        <v>2</v>
      </c>
      <c r="B3" s="19">
        <v>108232</v>
      </c>
      <c r="C3" s="37" t="s">
        <v>238</v>
      </c>
      <c r="D3" s="37" t="s">
        <v>239</v>
      </c>
      <c r="E3" s="37" t="s">
        <v>240</v>
      </c>
      <c r="F3" s="37" t="s">
        <v>241</v>
      </c>
      <c r="G3" s="38">
        <v>94105</v>
      </c>
      <c r="H3" s="37" t="s">
        <v>167</v>
      </c>
      <c r="I3" s="37" t="s">
        <v>242</v>
      </c>
      <c r="J3" s="39" t="s">
        <v>243</v>
      </c>
      <c r="K3" s="38">
        <v>-122.40068599999999</v>
      </c>
      <c r="L3" s="38">
        <v>37.787748000000001</v>
      </c>
      <c r="M3" s="38">
        <v>-122.40068599999999</v>
      </c>
      <c r="N3" s="38">
        <v>37.787748000000001</v>
      </c>
      <c r="O3" s="40">
        <v>27288</v>
      </c>
      <c r="P3" s="41">
        <v>400</v>
      </c>
      <c r="Q3" s="40">
        <v>27288</v>
      </c>
      <c r="R3" s="41">
        <v>400</v>
      </c>
      <c r="S3" s="38">
        <v>2</v>
      </c>
      <c r="T3" s="38">
        <v>2</v>
      </c>
      <c r="U3" s="19">
        <v>8</v>
      </c>
      <c r="V3" s="19">
        <v>3</v>
      </c>
      <c r="W3" s="19">
        <v>3</v>
      </c>
      <c r="X3" s="42" t="s">
        <v>1327</v>
      </c>
      <c r="Y3" s="38">
        <v>8303</v>
      </c>
      <c r="Z3" s="37" t="s">
        <v>123</v>
      </c>
      <c r="AA3" s="43" t="b">
        <v>0</v>
      </c>
      <c r="AB3" s="37" t="s">
        <v>247</v>
      </c>
      <c r="AC3" s="37" t="s">
        <v>248</v>
      </c>
      <c r="AD3" s="37" t="s">
        <v>90</v>
      </c>
      <c r="AE3" s="37" t="s">
        <v>252</v>
      </c>
      <c r="AF3" s="37" t="s">
        <v>109</v>
      </c>
      <c r="AG3" s="37" t="s">
        <v>79</v>
      </c>
      <c r="AH3" s="37" t="s">
        <v>36</v>
      </c>
      <c r="AI3" s="37" t="s">
        <v>144</v>
      </c>
      <c r="AJ3" s="46" t="b">
        <v>0</v>
      </c>
      <c r="AK3" s="45" t="s">
        <v>251</v>
      </c>
      <c r="AL3" s="38">
        <v>0</v>
      </c>
      <c r="AM3" s="38">
        <v>0</v>
      </c>
      <c r="AN3" s="38">
        <v>0</v>
      </c>
      <c r="AO3" s="38">
        <v>0</v>
      </c>
      <c r="AP3" s="38">
        <v>0</v>
      </c>
      <c r="AQ3" s="38">
        <v>0</v>
      </c>
      <c r="AR3" s="38">
        <v>0</v>
      </c>
      <c r="AS3" s="38">
        <v>0</v>
      </c>
      <c r="AT3" s="38">
        <v>0</v>
      </c>
      <c r="AU3" s="38">
        <v>0</v>
      </c>
      <c r="AV3" s="38">
        <v>0</v>
      </c>
      <c r="AW3" s="38">
        <v>0</v>
      </c>
      <c r="AX3" s="38">
        <v>0</v>
      </c>
      <c r="AY3" s="38">
        <v>0</v>
      </c>
      <c r="AZ3" s="38">
        <v>0</v>
      </c>
      <c r="BA3" s="38">
        <v>0</v>
      </c>
      <c r="BB3" s="38">
        <v>0</v>
      </c>
      <c r="BC3" s="38">
        <v>0</v>
      </c>
      <c r="BD3" s="43" t="b">
        <v>1</v>
      </c>
      <c r="BE3" s="43" t="b">
        <v>0</v>
      </c>
      <c r="BF3" s="38">
        <v>10</v>
      </c>
      <c r="BG3" s="37" t="s">
        <v>109</v>
      </c>
      <c r="BH3" s="38">
        <v>210</v>
      </c>
      <c r="BI3" s="38">
        <v>210</v>
      </c>
      <c r="BJ3" s="38">
        <v>0</v>
      </c>
      <c r="BK3" s="43" t="b">
        <v>0</v>
      </c>
    </row>
    <row r="4" spans="1:63" ht="15" customHeight="1">
      <c r="A4" s="19">
        <v>3</v>
      </c>
      <c r="B4" s="19">
        <v>108232</v>
      </c>
      <c r="C4" s="23" t="s">
        <v>238</v>
      </c>
      <c r="D4" s="23" t="s">
        <v>239</v>
      </c>
      <c r="E4" s="23" t="s">
        <v>240</v>
      </c>
      <c r="F4" s="23" t="s">
        <v>241</v>
      </c>
      <c r="G4" s="19">
        <v>94105</v>
      </c>
      <c r="H4" s="23" t="s">
        <v>167</v>
      </c>
      <c r="I4" s="23" t="s">
        <v>242</v>
      </c>
      <c r="J4" s="47" t="s">
        <v>243</v>
      </c>
      <c r="K4" s="19">
        <v>-122.40068599999999</v>
      </c>
      <c r="L4" s="19">
        <v>37.787748000000001</v>
      </c>
      <c r="M4" s="19">
        <v>-122.40068599999999</v>
      </c>
      <c r="N4" s="19">
        <v>37.787748000000001</v>
      </c>
      <c r="O4" s="40">
        <v>27288</v>
      </c>
      <c r="P4" s="41">
        <v>400</v>
      </c>
      <c r="Q4" s="40">
        <v>27288</v>
      </c>
      <c r="R4" s="41">
        <v>400</v>
      </c>
      <c r="S4" s="19">
        <v>2</v>
      </c>
      <c r="T4" s="19">
        <v>2</v>
      </c>
      <c r="U4" s="19">
        <v>8</v>
      </c>
      <c r="V4" s="19">
        <v>3</v>
      </c>
      <c r="W4" s="19">
        <v>3</v>
      </c>
      <c r="X4" s="48" t="s">
        <v>1327</v>
      </c>
      <c r="Y4" s="19">
        <v>8303</v>
      </c>
      <c r="Z4" s="23" t="s">
        <v>123</v>
      </c>
      <c r="AA4" s="49" t="b">
        <v>0</v>
      </c>
      <c r="AB4" s="23" t="s">
        <v>247</v>
      </c>
      <c r="AC4" s="23" t="s">
        <v>248</v>
      </c>
      <c r="AD4" s="23" t="s">
        <v>90</v>
      </c>
      <c r="AE4" s="23" t="s">
        <v>253</v>
      </c>
      <c r="AF4" s="23" t="s">
        <v>109</v>
      </c>
      <c r="AG4" s="23" t="s">
        <v>79</v>
      </c>
      <c r="AH4" s="23" t="s">
        <v>36</v>
      </c>
      <c r="AI4" s="23" t="s">
        <v>144</v>
      </c>
      <c r="AJ4" s="50" t="b">
        <v>0</v>
      </c>
      <c r="AK4" s="51" t="s">
        <v>251</v>
      </c>
      <c r="AL4" s="19">
        <v>0</v>
      </c>
      <c r="AM4" s="19">
        <v>0</v>
      </c>
      <c r="AN4" s="19">
        <v>0</v>
      </c>
      <c r="AO4" s="19">
        <v>0</v>
      </c>
      <c r="AP4" s="19">
        <v>0</v>
      </c>
      <c r="AQ4" s="19">
        <v>0</v>
      </c>
      <c r="AR4" s="19">
        <v>0</v>
      </c>
      <c r="AS4" s="19">
        <v>0</v>
      </c>
      <c r="AT4" s="19">
        <v>0</v>
      </c>
      <c r="AU4" s="19">
        <v>0</v>
      </c>
      <c r="AV4" s="19">
        <v>0</v>
      </c>
      <c r="AW4" s="19">
        <v>0</v>
      </c>
      <c r="AX4" s="19">
        <v>0</v>
      </c>
      <c r="AY4" s="19">
        <v>0</v>
      </c>
      <c r="AZ4" s="19">
        <v>0</v>
      </c>
      <c r="BA4" s="19">
        <v>0</v>
      </c>
      <c r="BB4" s="19">
        <v>0</v>
      </c>
      <c r="BC4" s="19">
        <v>0</v>
      </c>
      <c r="BD4" s="49" t="b">
        <v>1</v>
      </c>
      <c r="BE4" s="49" t="b">
        <v>0</v>
      </c>
      <c r="BF4" s="19">
        <v>10</v>
      </c>
      <c r="BG4" s="23" t="s">
        <v>109</v>
      </c>
      <c r="BH4" s="19">
        <v>210</v>
      </c>
      <c r="BI4" s="19">
        <v>210</v>
      </c>
      <c r="BJ4" s="19">
        <v>0</v>
      </c>
      <c r="BK4" s="49" t="b">
        <v>0</v>
      </c>
    </row>
    <row r="5" spans="1:63" ht="15" customHeight="1">
      <c r="A5" s="19">
        <v>5</v>
      </c>
      <c r="B5" s="19">
        <v>108232</v>
      </c>
      <c r="C5" s="52" t="s">
        <v>238</v>
      </c>
      <c r="D5" s="23" t="s">
        <v>239</v>
      </c>
      <c r="E5" s="23" t="s">
        <v>240</v>
      </c>
      <c r="F5" s="23" t="s">
        <v>241</v>
      </c>
      <c r="G5" s="19">
        <v>94105</v>
      </c>
      <c r="H5" s="23" t="s">
        <v>167</v>
      </c>
      <c r="I5" s="23" t="s">
        <v>242</v>
      </c>
      <c r="J5" s="47" t="s">
        <v>243</v>
      </c>
      <c r="K5" s="19">
        <v>-122.40068599999999</v>
      </c>
      <c r="L5" s="19">
        <v>37.787748000000001</v>
      </c>
      <c r="M5" s="19">
        <v>-122.40068599999999</v>
      </c>
      <c r="N5" s="19">
        <v>37.787748000000001</v>
      </c>
      <c r="O5" s="40">
        <v>27288</v>
      </c>
      <c r="P5" s="41">
        <v>400</v>
      </c>
      <c r="Q5" s="40">
        <v>27288</v>
      </c>
      <c r="R5" s="41">
        <v>400</v>
      </c>
      <c r="S5" s="19">
        <v>2</v>
      </c>
      <c r="T5" s="19">
        <v>2</v>
      </c>
      <c r="U5" s="19">
        <v>8</v>
      </c>
      <c r="V5" s="19">
        <v>3</v>
      </c>
      <c r="W5" s="19">
        <v>3</v>
      </c>
      <c r="X5" s="48" t="s">
        <v>1327</v>
      </c>
      <c r="Y5" s="19">
        <v>8303</v>
      </c>
      <c r="Z5" s="23" t="s">
        <v>123</v>
      </c>
      <c r="AA5" s="49" t="b">
        <v>0</v>
      </c>
      <c r="AB5" s="23" t="s">
        <v>254</v>
      </c>
      <c r="AC5" s="23" t="s">
        <v>94</v>
      </c>
      <c r="AD5" s="23" t="s">
        <v>90</v>
      </c>
      <c r="AE5" s="23" t="s">
        <v>257</v>
      </c>
      <c r="AF5" s="23" t="s">
        <v>94</v>
      </c>
      <c r="AG5" s="23" t="s">
        <v>79</v>
      </c>
      <c r="AH5" s="23" t="s">
        <v>99</v>
      </c>
      <c r="AI5" s="23" t="s">
        <v>100</v>
      </c>
      <c r="AJ5" s="50" t="b">
        <v>0</v>
      </c>
      <c r="AK5" s="51" t="s">
        <v>256</v>
      </c>
      <c r="AL5" s="19">
        <v>0</v>
      </c>
      <c r="AM5" s="19">
        <v>0</v>
      </c>
      <c r="AN5" s="19">
        <v>0</v>
      </c>
      <c r="AO5" s="19">
        <v>0</v>
      </c>
      <c r="AP5" s="19">
        <v>0</v>
      </c>
      <c r="AQ5" s="19">
        <v>0</v>
      </c>
      <c r="AR5" s="19">
        <v>0</v>
      </c>
      <c r="AS5" s="19">
        <v>0</v>
      </c>
      <c r="AT5" s="19">
        <v>0</v>
      </c>
      <c r="AU5" s="19">
        <v>0</v>
      </c>
      <c r="AV5" s="19">
        <v>0</v>
      </c>
      <c r="AW5" s="19">
        <v>0</v>
      </c>
      <c r="AX5" s="19">
        <v>0</v>
      </c>
      <c r="AY5" s="19">
        <v>0</v>
      </c>
      <c r="AZ5" s="19">
        <v>0</v>
      </c>
      <c r="BA5" s="19">
        <v>0</v>
      </c>
      <c r="BB5" s="19">
        <v>0</v>
      </c>
      <c r="BC5" s="19">
        <v>0</v>
      </c>
      <c r="BD5" s="49" t="b">
        <v>0</v>
      </c>
      <c r="BE5" s="49" t="b">
        <v>0</v>
      </c>
      <c r="BF5" s="19">
        <v>10</v>
      </c>
      <c r="BG5" s="23" t="s">
        <v>94</v>
      </c>
      <c r="BH5" s="19">
        <v>210</v>
      </c>
      <c r="BI5" s="19">
        <v>210</v>
      </c>
      <c r="BJ5" s="19">
        <v>0</v>
      </c>
      <c r="BK5" s="49" t="b">
        <v>0</v>
      </c>
    </row>
    <row r="6" spans="1:63" ht="15" customHeight="1">
      <c r="A6" s="19">
        <v>10</v>
      </c>
      <c r="B6" s="19">
        <v>100654</v>
      </c>
      <c r="C6" s="52" t="s">
        <v>66</v>
      </c>
      <c r="D6" s="23" t="s">
        <v>67</v>
      </c>
      <c r="E6" s="23" t="s">
        <v>68</v>
      </c>
      <c r="F6" s="23" t="s">
        <v>69</v>
      </c>
      <c r="G6" s="19">
        <v>35762</v>
      </c>
      <c r="H6" s="23" t="s">
        <v>70</v>
      </c>
      <c r="I6" s="23" t="s">
        <v>71</v>
      </c>
      <c r="J6" s="47" t="s">
        <v>72</v>
      </c>
      <c r="K6" s="19">
        <v>-86.568501999999995</v>
      </c>
      <c r="L6" s="19">
        <v>34.783367999999903</v>
      </c>
      <c r="M6" s="19">
        <v>-86.568501999999995</v>
      </c>
      <c r="N6" s="19">
        <v>34.783367999999903</v>
      </c>
      <c r="O6" s="53">
        <v>10128</v>
      </c>
      <c r="P6" s="53">
        <v>1414</v>
      </c>
      <c r="Q6" s="53">
        <v>20160</v>
      </c>
      <c r="R6" s="53">
        <v>1414</v>
      </c>
      <c r="S6" s="19">
        <v>1</v>
      </c>
      <c r="T6" s="19">
        <v>2</v>
      </c>
      <c r="U6" s="19">
        <v>5</v>
      </c>
      <c r="V6" s="19">
        <v>1</v>
      </c>
      <c r="W6" s="19">
        <v>1</v>
      </c>
      <c r="X6" s="19">
        <v>87</v>
      </c>
      <c r="Y6" s="19">
        <v>4851</v>
      </c>
      <c r="Z6" s="23" t="s">
        <v>73</v>
      </c>
      <c r="AA6" s="49" t="b">
        <v>1</v>
      </c>
      <c r="AB6" s="23" t="s">
        <v>74</v>
      </c>
      <c r="AC6" s="23" t="s">
        <v>75</v>
      </c>
      <c r="AD6" s="23" t="s">
        <v>76</v>
      </c>
      <c r="AE6" s="23" t="s">
        <v>77</v>
      </c>
      <c r="AF6" s="23" t="s">
        <v>78</v>
      </c>
      <c r="AG6" s="23" t="s">
        <v>79</v>
      </c>
      <c r="AH6" s="23" t="s">
        <v>36</v>
      </c>
      <c r="AI6" s="23" t="s">
        <v>80</v>
      </c>
      <c r="AJ6" s="50" t="b">
        <v>0</v>
      </c>
      <c r="AK6" s="47" t="s">
        <v>81</v>
      </c>
      <c r="AL6" s="19">
        <v>0</v>
      </c>
      <c r="AM6" s="19">
        <v>0</v>
      </c>
      <c r="AN6" s="19">
        <v>0</v>
      </c>
      <c r="AO6" s="19">
        <v>0</v>
      </c>
      <c r="AP6" s="19">
        <v>0</v>
      </c>
      <c r="AQ6" s="19">
        <v>0</v>
      </c>
      <c r="AR6" s="19">
        <v>0</v>
      </c>
      <c r="AS6" s="19">
        <v>0</v>
      </c>
      <c r="AT6" s="19">
        <v>0</v>
      </c>
      <c r="AU6" s="19">
        <v>0</v>
      </c>
      <c r="AV6" s="19">
        <v>0</v>
      </c>
      <c r="AW6" s="19">
        <v>0</v>
      </c>
      <c r="AX6" s="19">
        <v>0</v>
      </c>
      <c r="AY6" s="19">
        <v>0</v>
      </c>
      <c r="AZ6" s="19">
        <v>0</v>
      </c>
      <c r="BA6" s="19">
        <v>0</v>
      </c>
      <c r="BB6" s="19">
        <v>0</v>
      </c>
      <c r="BC6" s="19">
        <v>0</v>
      </c>
      <c r="BD6" s="49" t="b">
        <v>1</v>
      </c>
      <c r="BE6" s="49" t="b">
        <v>0</v>
      </c>
      <c r="BF6" s="19">
        <v>2</v>
      </c>
      <c r="BG6" s="23" t="s">
        <v>78</v>
      </c>
      <c r="BH6" s="19">
        <v>363</v>
      </c>
      <c r="BI6" s="19">
        <v>363</v>
      </c>
      <c r="BJ6" s="19">
        <v>0</v>
      </c>
      <c r="BK6" s="49" t="b">
        <v>0</v>
      </c>
    </row>
    <row r="7" spans="1:63" ht="15" customHeight="1">
      <c r="A7" s="19">
        <v>13</v>
      </c>
      <c r="B7" s="19">
        <v>168740</v>
      </c>
      <c r="C7" s="52" t="s">
        <v>1400</v>
      </c>
      <c r="D7" s="23" t="s">
        <v>1401</v>
      </c>
      <c r="E7" s="23" t="s">
        <v>1402</v>
      </c>
      <c r="F7" s="23" t="s">
        <v>1403</v>
      </c>
      <c r="G7" s="19">
        <v>49104</v>
      </c>
      <c r="H7" s="23" t="s">
        <v>834</v>
      </c>
      <c r="I7" s="23" t="s">
        <v>885</v>
      </c>
      <c r="J7" s="47" t="s">
        <v>1404</v>
      </c>
      <c r="K7" s="19">
        <v>-86.355815000000007</v>
      </c>
      <c r="L7" s="19">
        <v>41.963858999999999</v>
      </c>
      <c r="M7" s="19">
        <v>-86.355815000000007</v>
      </c>
      <c r="N7" s="19">
        <v>41.963858999999999</v>
      </c>
      <c r="O7" s="53">
        <v>27936</v>
      </c>
      <c r="P7" s="54">
        <v>974</v>
      </c>
      <c r="Q7" s="53">
        <v>27936</v>
      </c>
      <c r="R7" s="54">
        <v>974</v>
      </c>
      <c r="S7" s="19">
        <v>2</v>
      </c>
      <c r="T7" s="19">
        <v>2</v>
      </c>
      <c r="U7" s="19">
        <v>3</v>
      </c>
      <c r="V7" s="19">
        <v>2</v>
      </c>
      <c r="W7" s="19">
        <v>2</v>
      </c>
      <c r="X7" s="19">
        <v>40</v>
      </c>
      <c r="Y7" s="19">
        <v>1673</v>
      </c>
      <c r="Z7" s="23" t="s">
        <v>123</v>
      </c>
      <c r="AA7" s="49" t="b">
        <v>0</v>
      </c>
      <c r="AB7" s="23" t="s">
        <v>1405</v>
      </c>
      <c r="AC7" s="23" t="s">
        <v>89</v>
      </c>
      <c r="AD7" s="23" t="s">
        <v>90</v>
      </c>
      <c r="AE7" s="23" t="s">
        <v>172</v>
      </c>
      <c r="AF7" s="23" t="s">
        <v>89</v>
      </c>
      <c r="AG7" s="23" t="s">
        <v>79</v>
      </c>
      <c r="AH7" s="23" t="s">
        <v>36</v>
      </c>
      <c r="AI7" s="23" t="s">
        <v>92</v>
      </c>
      <c r="AJ7" s="55" t="b">
        <v>1</v>
      </c>
      <c r="AK7" s="51" t="s">
        <v>1406</v>
      </c>
      <c r="AL7" s="19">
        <v>0</v>
      </c>
      <c r="AM7" s="19">
        <v>0</v>
      </c>
      <c r="AN7" s="19">
        <v>0</v>
      </c>
      <c r="AO7" s="19">
        <v>0</v>
      </c>
      <c r="AP7" s="19">
        <v>0</v>
      </c>
      <c r="AQ7" s="19">
        <v>0</v>
      </c>
      <c r="AR7" s="19">
        <v>0</v>
      </c>
      <c r="AS7" s="19">
        <v>0</v>
      </c>
      <c r="AT7" s="19">
        <v>0</v>
      </c>
      <c r="AU7" s="19">
        <v>0</v>
      </c>
      <c r="AV7" s="19">
        <v>0</v>
      </c>
      <c r="AW7" s="19">
        <v>0</v>
      </c>
      <c r="AX7" s="19">
        <v>0</v>
      </c>
      <c r="AY7" s="19">
        <v>0</v>
      </c>
      <c r="AZ7" s="19">
        <v>0</v>
      </c>
      <c r="BA7" s="19">
        <v>0</v>
      </c>
      <c r="BB7" s="19">
        <v>0</v>
      </c>
      <c r="BC7" s="19">
        <v>0</v>
      </c>
      <c r="BD7" s="49" t="b">
        <v>1</v>
      </c>
      <c r="BE7" s="49" t="b">
        <v>0</v>
      </c>
      <c r="BF7" s="19">
        <v>3</v>
      </c>
      <c r="BG7" s="23" t="s">
        <v>89</v>
      </c>
      <c r="BH7" s="19">
        <v>253</v>
      </c>
      <c r="BI7" s="19">
        <v>253</v>
      </c>
      <c r="BJ7" s="19">
        <v>0</v>
      </c>
      <c r="BK7" s="49" t="b">
        <v>0</v>
      </c>
    </row>
    <row r="8" spans="1:63" ht="15" customHeight="1">
      <c r="A8" s="19">
        <v>27</v>
      </c>
      <c r="B8" s="19">
        <v>197869</v>
      </c>
      <c r="C8" s="23" t="s">
        <v>1679</v>
      </c>
      <c r="D8" s="23" t="s">
        <v>1680</v>
      </c>
      <c r="E8" s="23" t="s">
        <v>1681</v>
      </c>
      <c r="F8" s="23" t="s">
        <v>1682</v>
      </c>
      <c r="G8" s="19">
        <v>28608</v>
      </c>
      <c r="H8" s="23" t="s">
        <v>70</v>
      </c>
      <c r="I8" s="23" t="s">
        <v>564</v>
      </c>
      <c r="J8" s="47" t="s">
        <v>1683</v>
      </c>
      <c r="K8" s="19">
        <v>-81.680233999999999</v>
      </c>
      <c r="L8" s="19">
        <v>36.214843999999999</v>
      </c>
      <c r="M8" s="19">
        <v>-81.680233999999999</v>
      </c>
      <c r="N8" s="19">
        <v>36.214843999999999</v>
      </c>
      <c r="O8" s="53">
        <v>4839</v>
      </c>
      <c r="P8" s="53">
        <v>3168</v>
      </c>
      <c r="Q8" s="53">
        <v>18271</v>
      </c>
      <c r="R8" s="53">
        <v>3168</v>
      </c>
      <c r="S8" s="19">
        <v>2</v>
      </c>
      <c r="T8" s="19">
        <v>2</v>
      </c>
      <c r="U8" s="19">
        <v>5</v>
      </c>
      <c r="V8" s="19">
        <v>1</v>
      </c>
      <c r="W8" s="19">
        <v>1</v>
      </c>
      <c r="X8" s="19">
        <v>68</v>
      </c>
      <c r="Y8" s="19">
        <v>16595</v>
      </c>
      <c r="Z8" s="23" t="s">
        <v>73</v>
      </c>
      <c r="AA8" s="49" t="b">
        <v>0</v>
      </c>
      <c r="AB8" s="23" t="s">
        <v>1684</v>
      </c>
      <c r="AC8" s="23" t="s">
        <v>1685</v>
      </c>
      <c r="AD8" s="23" t="s">
        <v>104</v>
      </c>
      <c r="AE8" s="23" t="s">
        <v>977</v>
      </c>
      <c r="AF8" s="23" t="s">
        <v>78</v>
      </c>
      <c r="AG8" s="23" t="s">
        <v>79</v>
      </c>
      <c r="AH8" s="23" t="s">
        <v>36</v>
      </c>
      <c r="AI8" s="23" t="s">
        <v>100</v>
      </c>
      <c r="AJ8" s="50" t="b">
        <v>0</v>
      </c>
      <c r="AK8" s="51" t="s">
        <v>1686</v>
      </c>
      <c r="AL8" s="19">
        <v>0</v>
      </c>
      <c r="AM8" s="19">
        <v>0</v>
      </c>
      <c r="AN8" s="19">
        <v>0</v>
      </c>
      <c r="AO8" s="19">
        <v>0</v>
      </c>
      <c r="AP8" s="19">
        <v>0</v>
      </c>
      <c r="AQ8" s="19">
        <v>0</v>
      </c>
      <c r="AR8" s="19">
        <v>0</v>
      </c>
      <c r="AS8" s="19">
        <v>0</v>
      </c>
      <c r="AT8" s="19">
        <v>0</v>
      </c>
      <c r="AU8" s="19">
        <v>0</v>
      </c>
      <c r="AV8" s="19">
        <v>0</v>
      </c>
      <c r="AW8" s="19">
        <v>0</v>
      </c>
      <c r="AX8" s="19">
        <v>0</v>
      </c>
      <c r="AY8" s="19">
        <v>0</v>
      </c>
      <c r="AZ8" s="19">
        <v>0</v>
      </c>
      <c r="BA8" s="19">
        <v>0</v>
      </c>
      <c r="BB8" s="19">
        <v>0</v>
      </c>
      <c r="BC8" s="19">
        <v>0</v>
      </c>
      <c r="BD8" s="49" t="b">
        <v>0</v>
      </c>
      <c r="BE8" s="49" t="b">
        <v>0</v>
      </c>
      <c r="BF8" s="19">
        <v>2</v>
      </c>
      <c r="BG8" s="23" t="s">
        <v>78</v>
      </c>
      <c r="BH8" s="19">
        <v>363</v>
      </c>
      <c r="BI8" s="19">
        <v>363</v>
      </c>
      <c r="BJ8" s="19">
        <v>0</v>
      </c>
      <c r="BK8" s="49" t="b">
        <v>0</v>
      </c>
    </row>
    <row r="9" spans="1:63" ht="15" customHeight="1">
      <c r="A9" s="19">
        <v>32</v>
      </c>
      <c r="B9" s="19">
        <v>104151</v>
      </c>
      <c r="C9" s="23" t="s">
        <v>163</v>
      </c>
      <c r="D9" s="23" t="s">
        <v>164</v>
      </c>
      <c r="E9" s="23" t="s">
        <v>165</v>
      </c>
      <c r="F9" s="23" t="s">
        <v>166</v>
      </c>
      <c r="G9" s="19">
        <v>85287</v>
      </c>
      <c r="H9" s="23" t="s">
        <v>167</v>
      </c>
      <c r="I9" s="23" t="s">
        <v>168</v>
      </c>
      <c r="J9" s="47" t="s">
        <v>169</v>
      </c>
      <c r="K9" s="19">
        <v>-111.934383</v>
      </c>
      <c r="L9" s="19">
        <v>33.417721</v>
      </c>
      <c r="M9" s="19">
        <v>-111.934383</v>
      </c>
      <c r="N9" s="19">
        <v>33.417721</v>
      </c>
      <c r="O9" s="53">
        <v>11720</v>
      </c>
      <c r="P9" s="54">
        <v>888</v>
      </c>
      <c r="Q9" s="53">
        <v>26160</v>
      </c>
      <c r="R9" s="54">
        <v>888</v>
      </c>
      <c r="S9" s="19">
        <v>2</v>
      </c>
      <c r="T9" s="19">
        <v>2</v>
      </c>
      <c r="U9" s="19">
        <v>6</v>
      </c>
      <c r="V9" s="19">
        <v>1</v>
      </c>
      <c r="W9" s="19">
        <v>1</v>
      </c>
      <c r="X9" s="19">
        <v>83</v>
      </c>
      <c r="Y9" s="19">
        <v>42477</v>
      </c>
      <c r="Z9" s="23" t="s">
        <v>73</v>
      </c>
      <c r="AA9" s="49" t="b">
        <v>0</v>
      </c>
      <c r="AB9" s="23" t="s">
        <v>170</v>
      </c>
      <c r="AC9" s="23" t="s">
        <v>171</v>
      </c>
      <c r="AD9" s="23" t="s">
        <v>159</v>
      </c>
      <c r="AE9" s="23" t="s">
        <v>178</v>
      </c>
      <c r="AF9" s="23" t="s">
        <v>114</v>
      </c>
      <c r="AG9" s="23" t="s">
        <v>179</v>
      </c>
      <c r="AH9" s="23" t="s">
        <v>179</v>
      </c>
      <c r="AI9" s="23" t="s">
        <v>100</v>
      </c>
      <c r="AJ9" s="50" t="b">
        <v>0</v>
      </c>
      <c r="AK9" s="51" t="s">
        <v>180</v>
      </c>
      <c r="AL9" s="19">
        <v>0</v>
      </c>
      <c r="AM9" s="19">
        <v>0</v>
      </c>
      <c r="AN9" s="19">
        <v>0</v>
      </c>
      <c r="AO9" s="19">
        <v>0</v>
      </c>
      <c r="AP9" s="19">
        <v>0</v>
      </c>
      <c r="AQ9" s="19">
        <v>0</v>
      </c>
      <c r="AR9" s="19">
        <v>0</v>
      </c>
      <c r="AS9" s="19">
        <v>0</v>
      </c>
      <c r="AT9" s="19">
        <v>0</v>
      </c>
      <c r="AU9" s="19">
        <v>0</v>
      </c>
      <c r="AV9" s="19">
        <v>0</v>
      </c>
      <c r="AW9" s="19">
        <v>0</v>
      </c>
      <c r="AX9" s="19">
        <v>0</v>
      </c>
      <c r="AY9" s="19">
        <v>0</v>
      </c>
      <c r="AZ9" s="19">
        <v>0</v>
      </c>
      <c r="BA9" s="19">
        <v>0</v>
      </c>
      <c r="BB9" s="19">
        <v>0</v>
      </c>
      <c r="BC9" s="19">
        <v>0</v>
      </c>
      <c r="BD9" s="49" t="b">
        <v>0</v>
      </c>
      <c r="BE9" s="49" t="b">
        <v>0</v>
      </c>
      <c r="BF9" s="19">
        <v>12</v>
      </c>
      <c r="BG9" s="23" t="s">
        <v>117</v>
      </c>
      <c r="BH9" s="19">
        <v>210</v>
      </c>
      <c r="BI9" s="19">
        <v>210</v>
      </c>
      <c r="BJ9" s="19">
        <v>0</v>
      </c>
      <c r="BK9" s="49" t="b">
        <v>0</v>
      </c>
    </row>
    <row r="10" spans="1:63" ht="15" customHeight="1">
      <c r="A10" s="19">
        <v>33</v>
      </c>
      <c r="B10" s="19">
        <v>104151</v>
      </c>
      <c r="C10" s="23" t="s">
        <v>163</v>
      </c>
      <c r="D10" s="23" t="s">
        <v>164</v>
      </c>
      <c r="E10" s="23" t="s">
        <v>165</v>
      </c>
      <c r="F10" s="23" t="s">
        <v>166</v>
      </c>
      <c r="G10" s="19">
        <v>85287</v>
      </c>
      <c r="H10" s="23" t="s">
        <v>167</v>
      </c>
      <c r="I10" s="23" t="s">
        <v>168</v>
      </c>
      <c r="J10" s="47" t="s">
        <v>169</v>
      </c>
      <c r="K10" s="19">
        <v>-111.934383</v>
      </c>
      <c r="L10" s="19">
        <v>33.417721</v>
      </c>
      <c r="M10" s="19">
        <v>-111.934383</v>
      </c>
      <c r="N10" s="19">
        <v>33.417721</v>
      </c>
      <c r="O10" s="53">
        <v>11720</v>
      </c>
      <c r="P10" s="54">
        <v>888</v>
      </c>
      <c r="Q10" s="53">
        <v>26160</v>
      </c>
      <c r="R10" s="54">
        <v>888</v>
      </c>
      <c r="S10" s="19">
        <v>2</v>
      </c>
      <c r="T10" s="19">
        <v>2</v>
      </c>
      <c r="U10" s="19">
        <v>6</v>
      </c>
      <c r="V10" s="19">
        <v>1</v>
      </c>
      <c r="W10" s="19">
        <v>1</v>
      </c>
      <c r="X10" s="19">
        <v>83</v>
      </c>
      <c r="Y10" s="19">
        <v>42477</v>
      </c>
      <c r="Z10" s="23" t="s">
        <v>73</v>
      </c>
      <c r="AA10" s="49" t="b">
        <v>0</v>
      </c>
      <c r="AB10" s="23" t="s">
        <v>181</v>
      </c>
      <c r="AC10" s="23" t="s">
        <v>182</v>
      </c>
      <c r="AD10" s="23" t="s">
        <v>104</v>
      </c>
      <c r="AE10" s="23" t="s">
        <v>183</v>
      </c>
      <c r="AF10" s="23" t="s">
        <v>78</v>
      </c>
      <c r="AG10" s="23" t="s">
        <v>179</v>
      </c>
      <c r="AH10" s="23" t="s">
        <v>179</v>
      </c>
      <c r="AI10" s="23" t="s">
        <v>100</v>
      </c>
      <c r="AJ10" s="50" t="b">
        <v>0</v>
      </c>
      <c r="AK10" s="51" t="s">
        <v>184</v>
      </c>
      <c r="AL10" s="19">
        <v>0</v>
      </c>
      <c r="AM10" s="19">
        <v>0</v>
      </c>
      <c r="AN10" s="19">
        <v>0</v>
      </c>
      <c r="AO10" s="19">
        <v>0</v>
      </c>
      <c r="AP10" s="19">
        <v>0</v>
      </c>
      <c r="AQ10" s="19">
        <v>0</v>
      </c>
      <c r="AR10" s="19">
        <v>0</v>
      </c>
      <c r="AS10" s="19">
        <v>0</v>
      </c>
      <c r="AT10" s="19">
        <v>0</v>
      </c>
      <c r="AU10" s="19">
        <v>0</v>
      </c>
      <c r="AV10" s="19">
        <v>0</v>
      </c>
      <c r="AW10" s="19">
        <v>0</v>
      </c>
      <c r="AX10" s="19">
        <v>0</v>
      </c>
      <c r="AY10" s="19">
        <v>0</v>
      </c>
      <c r="AZ10" s="19">
        <v>0</v>
      </c>
      <c r="BA10" s="19">
        <v>0</v>
      </c>
      <c r="BB10" s="19">
        <v>0</v>
      </c>
      <c r="BC10" s="19">
        <v>0</v>
      </c>
      <c r="BD10" s="49" t="b">
        <v>0</v>
      </c>
      <c r="BE10" s="49" t="b">
        <v>0</v>
      </c>
      <c r="BF10" s="19">
        <v>12</v>
      </c>
      <c r="BG10" s="23" t="s">
        <v>78</v>
      </c>
      <c r="BH10" s="19">
        <v>210</v>
      </c>
      <c r="BI10" s="19">
        <v>210</v>
      </c>
      <c r="BJ10" s="19">
        <v>0</v>
      </c>
      <c r="BK10" s="49" t="b">
        <v>0</v>
      </c>
    </row>
    <row r="11" spans="1:63" ht="15" customHeight="1">
      <c r="A11" s="19">
        <v>29</v>
      </c>
      <c r="B11" s="19">
        <v>104151</v>
      </c>
      <c r="C11" s="23" t="s">
        <v>163</v>
      </c>
      <c r="D11" s="23" t="s">
        <v>164</v>
      </c>
      <c r="E11" s="23" t="s">
        <v>165</v>
      </c>
      <c r="F11" s="23" t="s">
        <v>166</v>
      </c>
      <c r="G11" s="19">
        <v>85287</v>
      </c>
      <c r="H11" s="23" t="s">
        <v>167</v>
      </c>
      <c r="I11" s="23" t="s">
        <v>168</v>
      </c>
      <c r="J11" s="47" t="s">
        <v>169</v>
      </c>
      <c r="K11" s="19">
        <v>-111.934383</v>
      </c>
      <c r="L11" s="19">
        <v>33.417721</v>
      </c>
      <c r="M11" s="19">
        <v>-111.934383</v>
      </c>
      <c r="N11" s="19">
        <v>33.417721</v>
      </c>
      <c r="O11" s="53">
        <v>11720</v>
      </c>
      <c r="P11" s="54">
        <v>888</v>
      </c>
      <c r="Q11" s="53">
        <v>26160</v>
      </c>
      <c r="R11" s="54">
        <v>888</v>
      </c>
      <c r="S11" s="19">
        <v>2</v>
      </c>
      <c r="T11" s="19">
        <v>2</v>
      </c>
      <c r="U11" s="19">
        <v>6</v>
      </c>
      <c r="V11" s="19">
        <v>1</v>
      </c>
      <c r="W11" s="19">
        <v>1</v>
      </c>
      <c r="X11" s="19">
        <v>83</v>
      </c>
      <c r="Y11" s="19">
        <v>42477</v>
      </c>
      <c r="Z11" s="23" t="s">
        <v>73</v>
      </c>
      <c r="AA11" s="49" t="b">
        <v>0</v>
      </c>
      <c r="AB11" s="23" t="s">
        <v>170</v>
      </c>
      <c r="AC11" s="23" t="s">
        <v>171</v>
      </c>
      <c r="AD11" s="23" t="s">
        <v>159</v>
      </c>
      <c r="AE11" s="23" t="s">
        <v>172</v>
      </c>
      <c r="AF11" s="23" t="s">
        <v>89</v>
      </c>
      <c r="AG11" s="23" t="s">
        <v>79</v>
      </c>
      <c r="AH11" s="23" t="s">
        <v>36</v>
      </c>
      <c r="AI11" s="23" t="s">
        <v>92</v>
      </c>
      <c r="AJ11" s="50" t="b">
        <v>0</v>
      </c>
      <c r="AK11" s="51" t="s">
        <v>173</v>
      </c>
      <c r="AL11" s="19">
        <v>0</v>
      </c>
      <c r="AM11" s="19">
        <v>0</v>
      </c>
      <c r="AN11" s="19">
        <v>0</v>
      </c>
      <c r="AO11" s="19">
        <v>1</v>
      </c>
      <c r="AP11" s="19">
        <v>1</v>
      </c>
      <c r="AQ11" s="19">
        <v>0</v>
      </c>
      <c r="AR11" s="19">
        <v>0</v>
      </c>
      <c r="AS11" s="19">
        <v>0</v>
      </c>
      <c r="AT11" s="19">
        <v>0</v>
      </c>
      <c r="AU11" s="19">
        <v>0</v>
      </c>
      <c r="AV11" s="19">
        <v>0</v>
      </c>
      <c r="AW11" s="19">
        <v>0</v>
      </c>
      <c r="AX11" s="19">
        <v>0</v>
      </c>
      <c r="AY11" s="19">
        <v>0</v>
      </c>
      <c r="AZ11" s="19">
        <v>0</v>
      </c>
      <c r="BA11" s="19">
        <v>0</v>
      </c>
      <c r="BB11" s="19">
        <v>0</v>
      </c>
      <c r="BC11" s="19">
        <v>0</v>
      </c>
      <c r="BD11" s="49" t="b">
        <v>1</v>
      </c>
      <c r="BE11" s="49" t="b">
        <v>0</v>
      </c>
      <c r="BF11" s="19">
        <v>12</v>
      </c>
      <c r="BG11" s="23" t="s">
        <v>89</v>
      </c>
      <c r="BH11" s="19">
        <v>210</v>
      </c>
      <c r="BI11" s="19">
        <v>210</v>
      </c>
      <c r="BJ11" s="19">
        <v>1</v>
      </c>
      <c r="BK11" s="49" t="b">
        <v>1</v>
      </c>
    </row>
    <row r="12" spans="1:63" ht="15" customHeight="1">
      <c r="A12" s="19">
        <v>30</v>
      </c>
      <c r="B12" s="19">
        <v>104151</v>
      </c>
      <c r="C12" s="23" t="s">
        <v>163</v>
      </c>
      <c r="D12" s="23" t="s">
        <v>164</v>
      </c>
      <c r="E12" s="23" t="s">
        <v>165</v>
      </c>
      <c r="F12" s="23" t="s">
        <v>166</v>
      </c>
      <c r="G12" s="19">
        <v>85287</v>
      </c>
      <c r="H12" s="23" t="s">
        <v>167</v>
      </c>
      <c r="I12" s="23" t="s">
        <v>168</v>
      </c>
      <c r="J12" s="47" t="s">
        <v>169</v>
      </c>
      <c r="K12" s="19">
        <v>-111.934383</v>
      </c>
      <c r="L12" s="19">
        <v>33.417721</v>
      </c>
      <c r="M12" s="19">
        <v>-111.934383</v>
      </c>
      <c r="N12" s="19">
        <v>33.417721</v>
      </c>
      <c r="O12" s="53">
        <v>11720</v>
      </c>
      <c r="P12" s="54">
        <v>888</v>
      </c>
      <c r="Q12" s="53">
        <v>26160</v>
      </c>
      <c r="R12" s="54">
        <v>888</v>
      </c>
      <c r="S12" s="19">
        <v>2</v>
      </c>
      <c r="T12" s="19">
        <v>2</v>
      </c>
      <c r="U12" s="19">
        <v>6</v>
      </c>
      <c r="V12" s="19">
        <v>1</v>
      </c>
      <c r="W12" s="19">
        <v>1</v>
      </c>
      <c r="X12" s="19">
        <v>83</v>
      </c>
      <c r="Y12" s="19">
        <v>42477</v>
      </c>
      <c r="Z12" s="23" t="s">
        <v>73</v>
      </c>
      <c r="AA12" s="49" t="b">
        <v>0</v>
      </c>
      <c r="AB12" s="23" t="s">
        <v>170</v>
      </c>
      <c r="AC12" s="23" t="s">
        <v>171</v>
      </c>
      <c r="AD12" s="23" t="s">
        <v>159</v>
      </c>
      <c r="AE12" s="23" t="s">
        <v>174</v>
      </c>
      <c r="AF12" s="23" t="s">
        <v>141</v>
      </c>
      <c r="AG12" s="23" t="s">
        <v>79</v>
      </c>
      <c r="AH12" s="23" t="s">
        <v>36</v>
      </c>
      <c r="AI12" s="23" t="s">
        <v>100</v>
      </c>
      <c r="AJ12" s="50" t="b">
        <v>0</v>
      </c>
      <c r="AK12" s="51" t="s">
        <v>175</v>
      </c>
      <c r="AL12" s="19">
        <v>0</v>
      </c>
      <c r="AM12" s="19">
        <v>0</v>
      </c>
      <c r="AN12" s="19">
        <v>0</v>
      </c>
      <c r="AO12" s="19">
        <v>0</v>
      </c>
      <c r="AP12" s="19">
        <v>0</v>
      </c>
      <c r="AQ12" s="19">
        <v>0</v>
      </c>
      <c r="AR12" s="19">
        <v>0</v>
      </c>
      <c r="AS12" s="19">
        <v>0</v>
      </c>
      <c r="AT12" s="19">
        <v>0</v>
      </c>
      <c r="AU12" s="19">
        <v>0</v>
      </c>
      <c r="AV12" s="19">
        <v>0</v>
      </c>
      <c r="AW12" s="19">
        <v>0</v>
      </c>
      <c r="AX12" s="19">
        <v>0</v>
      </c>
      <c r="AY12" s="19">
        <v>0</v>
      </c>
      <c r="AZ12" s="19">
        <v>0</v>
      </c>
      <c r="BA12" s="19">
        <v>0</v>
      </c>
      <c r="BB12" s="19">
        <v>0</v>
      </c>
      <c r="BC12" s="19">
        <v>0</v>
      </c>
      <c r="BD12" s="49" t="b">
        <v>0</v>
      </c>
      <c r="BE12" s="49" t="b">
        <v>0</v>
      </c>
      <c r="BF12" s="19">
        <v>12</v>
      </c>
      <c r="BG12" s="23" t="s">
        <v>117</v>
      </c>
      <c r="BH12" s="19">
        <v>210</v>
      </c>
      <c r="BI12" s="19">
        <v>210</v>
      </c>
      <c r="BJ12" s="19">
        <v>0</v>
      </c>
      <c r="BK12" s="49" t="b">
        <v>0</v>
      </c>
    </row>
    <row r="13" spans="1:63" ht="15" customHeight="1">
      <c r="A13" s="19">
        <v>31</v>
      </c>
      <c r="B13" s="19">
        <v>104151</v>
      </c>
      <c r="C13" s="23" t="s">
        <v>163</v>
      </c>
      <c r="D13" s="23" t="s">
        <v>164</v>
      </c>
      <c r="E13" s="23" t="s">
        <v>165</v>
      </c>
      <c r="F13" s="23" t="s">
        <v>166</v>
      </c>
      <c r="G13" s="19">
        <v>85287</v>
      </c>
      <c r="H13" s="23" t="s">
        <v>167</v>
      </c>
      <c r="I13" s="23" t="s">
        <v>168</v>
      </c>
      <c r="J13" s="47" t="s">
        <v>169</v>
      </c>
      <c r="K13" s="19">
        <v>-111.934383</v>
      </c>
      <c r="L13" s="19">
        <v>33.417721</v>
      </c>
      <c r="M13" s="19">
        <v>-111.934383</v>
      </c>
      <c r="N13" s="19">
        <v>33.417721</v>
      </c>
      <c r="O13" s="53">
        <v>11720</v>
      </c>
      <c r="P13" s="54">
        <v>888</v>
      </c>
      <c r="Q13" s="53">
        <v>26160</v>
      </c>
      <c r="R13" s="54">
        <v>888</v>
      </c>
      <c r="S13" s="19">
        <v>2</v>
      </c>
      <c r="T13" s="19">
        <v>2</v>
      </c>
      <c r="U13" s="19">
        <v>6</v>
      </c>
      <c r="V13" s="19">
        <v>1</v>
      </c>
      <c r="W13" s="19">
        <v>1</v>
      </c>
      <c r="X13" s="19">
        <v>83</v>
      </c>
      <c r="Y13" s="19">
        <v>42477</v>
      </c>
      <c r="Z13" s="23" t="s">
        <v>73</v>
      </c>
      <c r="AA13" s="49" t="b">
        <v>0</v>
      </c>
      <c r="AB13" s="23" t="s">
        <v>170</v>
      </c>
      <c r="AC13" s="23" t="s">
        <v>171</v>
      </c>
      <c r="AD13" s="23" t="s">
        <v>159</v>
      </c>
      <c r="AE13" s="23" t="s">
        <v>176</v>
      </c>
      <c r="AF13" s="23" t="s">
        <v>89</v>
      </c>
      <c r="AG13" s="23" t="s">
        <v>79</v>
      </c>
      <c r="AH13" s="23" t="s">
        <v>99</v>
      </c>
      <c r="AI13" s="23" t="s">
        <v>100</v>
      </c>
      <c r="AJ13" s="50" t="b">
        <v>0</v>
      </c>
      <c r="AK13" s="51" t="s">
        <v>177</v>
      </c>
      <c r="AL13" s="19">
        <v>0</v>
      </c>
      <c r="AM13" s="19">
        <v>0</v>
      </c>
      <c r="AN13" s="19">
        <v>0</v>
      </c>
      <c r="AO13" s="19">
        <v>0</v>
      </c>
      <c r="AP13" s="19">
        <v>0</v>
      </c>
      <c r="AQ13" s="19">
        <v>0</v>
      </c>
      <c r="AR13" s="19">
        <v>0</v>
      </c>
      <c r="AS13" s="19">
        <v>0</v>
      </c>
      <c r="AT13" s="19">
        <v>0</v>
      </c>
      <c r="AU13" s="19">
        <v>0</v>
      </c>
      <c r="AV13" s="19">
        <v>0</v>
      </c>
      <c r="AW13" s="19">
        <v>0</v>
      </c>
      <c r="AX13" s="19">
        <v>0</v>
      </c>
      <c r="AY13" s="19">
        <v>0</v>
      </c>
      <c r="AZ13" s="19">
        <v>0</v>
      </c>
      <c r="BA13" s="19">
        <v>0</v>
      </c>
      <c r="BB13" s="19">
        <v>0</v>
      </c>
      <c r="BC13" s="19">
        <v>0</v>
      </c>
      <c r="BD13" s="49" t="b">
        <v>0</v>
      </c>
      <c r="BE13" s="49" t="b">
        <v>0</v>
      </c>
      <c r="BF13" s="19">
        <v>12</v>
      </c>
      <c r="BG13" s="23" t="s">
        <v>89</v>
      </c>
      <c r="BH13" s="19">
        <v>210</v>
      </c>
      <c r="BI13" s="19">
        <v>210</v>
      </c>
      <c r="BJ13" s="19">
        <v>0</v>
      </c>
      <c r="BK13" s="49" t="b">
        <v>0</v>
      </c>
    </row>
    <row r="14" spans="1:63" ht="15" customHeight="1">
      <c r="A14" s="19">
        <v>34</v>
      </c>
      <c r="B14" s="19">
        <v>104151</v>
      </c>
      <c r="C14" s="23" t="s">
        <v>163</v>
      </c>
      <c r="D14" s="23" t="s">
        <v>164</v>
      </c>
      <c r="E14" s="23" t="s">
        <v>165</v>
      </c>
      <c r="F14" s="23" t="s">
        <v>166</v>
      </c>
      <c r="G14" s="19">
        <v>85287</v>
      </c>
      <c r="H14" s="23" t="s">
        <v>167</v>
      </c>
      <c r="I14" s="23" t="s">
        <v>168</v>
      </c>
      <c r="J14" s="47" t="s">
        <v>169</v>
      </c>
      <c r="K14" s="19">
        <v>-111.934383</v>
      </c>
      <c r="L14" s="19">
        <v>33.417721</v>
      </c>
      <c r="M14" s="19">
        <v>-111.934383</v>
      </c>
      <c r="N14" s="19">
        <v>33.417721</v>
      </c>
      <c r="O14" s="53">
        <v>11720</v>
      </c>
      <c r="P14" s="54">
        <v>888</v>
      </c>
      <c r="Q14" s="53">
        <v>26160</v>
      </c>
      <c r="R14" s="54">
        <v>888</v>
      </c>
      <c r="S14" s="19">
        <v>2</v>
      </c>
      <c r="T14" s="19">
        <v>2</v>
      </c>
      <c r="U14" s="19">
        <v>6</v>
      </c>
      <c r="V14" s="19">
        <v>1</v>
      </c>
      <c r="W14" s="19">
        <v>1</v>
      </c>
      <c r="X14" s="19">
        <v>83</v>
      </c>
      <c r="Y14" s="19">
        <v>42477</v>
      </c>
      <c r="Z14" s="23" t="s">
        <v>73</v>
      </c>
      <c r="AA14" s="49" t="b">
        <v>0</v>
      </c>
      <c r="AB14" s="23" t="s">
        <v>181</v>
      </c>
      <c r="AC14" s="23" t="s">
        <v>182</v>
      </c>
      <c r="AD14" s="23" t="s">
        <v>104</v>
      </c>
      <c r="AE14" s="23" t="s">
        <v>185</v>
      </c>
      <c r="AF14" s="23" t="s">
        <v>78</v>
      </c>
      <c r="AG14" s="23" t="s">
        <v>79</v>
      </c>
      <c r="AH14" s="23" t="s">
        <v>36</v>
      </c>
      <c r="AI14" s="23" t="s">
        <v>80</v>
      </c>
      <c r="AJ14" s="50" t="b">
        <v>0</v>
      </c>
      <c r="AK14" s="51" t="s">
        <v>186</v>
      </c>
      <c r="AL14" s="19">
        <v>0</v>
      </c>
      <c r="AM14" s="19">
        <v>0</v>
      </c>
      <c r="AN14" s="19">
        <v>0</v>
      </c>
      <c r="AO14" s="19">
        <v>3</v>
      </c>
      <c r="AP14" s="19">
        <v>0</v>
      </c>
      <c r="AQ14" s="19">
        <v>0</v>
      </c>
      <c r="AR14" s="19">
        <v>0</v>
      </c>
      <c r="AS14" s="19">
        <v>0</v>
      </c>
      <c r="AT14" s="19">
        <v>0</v>
      </c>
      <c r="AU14" s="19">
        <v>0</v>
      </c>
      <c r="AV14" s="19">
        <v>0</v>
      </c>
      <c r="AW14" s="19">
        <v>0</v>
      </c>
      <c r="AX14" s="19">
        <v>2</v>
      </c>
      <c r="AY14" s="19">
        <v>0</v>
      </c>
      <c r="AZ14" s="19">
        <v>0</v>
      </c>
      <c r="BA14" s="19">
        <v>0</v>
      </c>
      <c r="BB14" s="19">
        <v>0</v>
      </c>
      <c r="BC14" s="19">
        <v>1</v>
      </c>
      <c r="BD14" s="49" t="b">
        <v>1</v>
      </c>
      <c r="BE14" s="49" t="b">
        <v>0</v>
      </c>
      <c r="BF14" s="19">
        <v>12</v>
      </c>
      <c r="BG14" s="23" t="s">
        <v>78</v>
      </c>
      <c r="BH14" s="19">
        <v>210</v>
      </c>
      <c r="BI14" s="19">
        <v>210</v>
      </c>
      <c r="BJ14" s="19">
        <v>3</v>
      </c>
      <c r="BK14" s="49" t="b">
        <v>1</v>
      </c>
    </row>
    <row r="15" spans="1:63" ht="15" customHeight="1">
      <c r="A15" s="19">
        <v>40</v>
      </c>
      <c r="B15" s="19">
        <v>104151</v>
      </c>
      <c r="C15" s="23" t="s">
        <v>163</v>
      </c>
      <c r="D15" s="23" t="s">
        <v>164</v>
      </c>
      <c r="E15" s="23" t="s">
        <v>165</v>
      </c>
      <c r="F15" s="23" t="s">
        <v>166</v>
      </c>
      <c r="G15" s="19">
        <v>85287</v>
      </c>
      <c r="H15" s="23" t="s">
        <v>167</v>
      </c>
      <c r="I15" s="23" t="s">
        <v>168</v>
      </c>
      <c r="J15" s="47" t="s">
        <v>169</v>
      </c>
      <c r="K15" s="19">
        <v>-111.934383</v>
      </c>
      <c r="L15" s="19">
        <v>33.417721</v>
      </c>
      <c r="M15" s="19">
        <v>-111.934383</v>
      </c>
      <c r="N15" s="19">
        <v>33.417721</v>
      </c>
      <c r="O15" s="53">
        <v>11720</v>
      </c>
      <c r="P15" s="54">
        <v>888</v>
      </c>
      <c r="Q15" s="53">
        <v>26160</v>
      </c>
      <c r="R15" s="54">
        <v>888</v>
      </c>
      <c r="S15" s="19">
        <v>2</v>
      </c>
      <c r="T15" s="19">
        <v>2</v>
      </c>
      <c r="U15" s="19">
        <v>6</v>
      </c>
      <c r="V15" s="19">
        <v>1</v>
      </c>
      <c r="W15" s="19">
        <v>1</v>
      </c>
      <c r="X15" s="19">
        <v>83</v>
      </c>
      <c r="Y15" s="19">
        <v>42477</v>
      </c>
      <c r="Z15" s="23" t="s">
        <v>73</v>
      </c>
      <c r="AA15" s="49" t="b">
        <v>0</v>
      </c>
      <c r="AB15" s="23" t="s">
        <v>170</v>
      </c>
      <c r="AC15" s="23" t="s">
        <v>171</v>
      </c>
      <c r="AD15" s="23" t="s">
        <v>159</v>
      </c>
      <c r="AE15" s="23" t="s">
        <v>95</v>
      </c>
      <c r="AF15" s="23" t="s">
        <v>94</v>
      </c>
      <c r="AG15" s="23" t="s">
        <v>79</v>
      </c>
      <c r="AH15" s="23" t="s">
        <v>36</v>
      </c>
      <c r="AI15" s="23" t="s">
        <v>96</v>
      </c>
      <c r="AJ15" s="50" t="b">
        <v>0</v>
      </c>
      <c r="AK15" s="51" t="s">
        <v>196</v>
      </c>
      <c r="AL15" s="19">
        <v>0</v>
      </c>
      <c r="AM15" s="19">
        <v>0</v>
      </c>
      <c r="AN15" s="19">
        <v>0</v>
      </c>
      <c r="AO15" s="19">
        <v>0</v>
      </c>
      <c r="AP15" s="19">
        <v>0</v>
      </c>
      <c r="AQ15" s="19">
        <v>0</v>
      </c>
      <c r="AR15" s="19">
        <v>0</v>
      </c>
      <c r="AS15" s="19">
        <v>0</v>
      </c>
      <c r="AT15" s="19">
        <v>0</v>
      </c>
      <c r="AU15" s="19">
        <v>0</v>
      </c>
      <c r="AV15" s="19">
        <v>0</v>
      </c>
      <c r="AW15" s="19">
        <v>0</v>
      </c>
      <c r="AX15" s="19">
        <v>0</v>
      </c>
      <c r="AY15" s="19">
        <v>0</v>
      </c>
      <c r="AZ15" s="19">
        <v>0</v>
      </c>
      <c r="BA15" s="19">
        <v>0</v>
      </c>
      <c r="BB15" s="19">
        <v>0</v>
      </c>
      <c r="BC15" s="19">
        <v>0</v>
      </c>
      <c r="BD15" s="49" t="b">
        <v>1</v>
      </c>
      <c r="BE15" s="49" t="b">
        <v>0</v>
      </c>
      <c r="BF15" s="19">
        <v>12</v>
      </c>
      <c r="BG15" s="23" t="s">
        <v>94</v>
      </c>
      <c r="BH15" s="19">
        <v>210</v>
      </c>
      <c r="BI15" s="19">
        <v>210</v>
      </c>
      <c r="BJ15" s="19">
        <v>0</v>
      </c>
      <c r="BK15" s="49" t="b">
        <v>0</v>
      </c>
    </row>
    <row r="16" spans="1:63" ht="15" customHeight="1">
      <c r="A16" s="19">
        <v>42</v>
      </c>
      <c r="B16" s="19">
        <v>100858</v>
      </c>
      <c r="C16" s="56" t="s">
        <v>85</v>
      </c>
      <c r="D16" s="48"/>
      <c r="E16" s="23" t="s">
        <v>86</v>
      </c>
      <c r="F16" s="23" t="s">
        <v>69</v>
      </c>
      <c r="G16" s="19">
        <v>36849</v>
      </c>
      <c r="H16" s="23" t="s">
        <v>70</v>
      </c>
      <c r="I16" s="23" t="s">
        <v>71</v>
      </c>
      <c r="J16" s="47" t="s">
        <v>87</v>
      </c>
      <c r="K16" s="19">
        <v>-85.488258000000002</v>
      </c>
      <c r="L16" s="19">
        <v>32.599378000000002</v>
      </c>
      <c r="M16" s="19">
        <v>-85.488258000000002</v>
      </c>
      <c r="N16" s="19">
        <v>32.599378000000002</v>
      </c>
      <c r="O16" s="53">
        <v>10080</v>
      </c>
      <c r="P16" s="53">
        <v>1716</v>
      </c>
      <c r="Q16" s="53">
        <v>30240</v>
      </c>
      <c r="R16" s="53">
        <v>1716</v>
      </c>
      <c r="S16" s="19">
        <v>2</v>
      </c>
      <c r="T16" s="19">
        <v>2</v>
      </c>
      <c r="U16" s="19">
        <v>5</v>
      </c>
      <c r="V16" s="19">
        <v>1</v>
      </c>
      <c r="W16" s="19">
        <v>1</v>
      </c>
      <c r="X16" s="19">
        <v>81</v>
      </c>
      <c r="Y16" s="19">
        <v>22658</v>
      </c>
      <c r="Z16" s="23" t="s">
        <v>73</v>
      </c>
      <c r="AA16" s="49" t="b">
        <v>1</v>
      </c>
      <c r="AB16" s="23" t="s">
        <v>88</v>
      </c>
      <c r="AC16" s="23" t="s">
        <v>94</v>
      </c>
      <c r="AD16" s="23" t="s">
        <v>90</v>
      </c>
      <c r="AE16" s="23" t="s">
        <v>95</v>
      </c>
      <c r="AF16" s="23" t="s">
        <v>94</v>
      </c>
      <c r="AG16" s="23" t="s">
        <v>79</v>
      </c>
      <c r="AH16" s="23" t="s">
        <v>36</v>
      </c>
      <c r="AI16" s="23" t="s">
        <v>96</v>
      </c>
      <c r="AJ16" s="50" t="b">
        <v>0</v>
      </c>
      <c r="AK16" s="47" t="s">
        <v>97</v>
      </c>
      <c r="AL16" s="19">
        <v>0</v>
      </c>
      <c r="AM16" s="19">
        <v>0</v>
      </c>
      <c r="AN16" s="19">
        <v>0</v>
      </c>
      <c r="AO16" s="19">
        <v>0</v>
      </c>
      <c r="AP16" s="19">
        <v>0</v>
      </c>
      <c r="AQ16" s="19">
        <v>0</v>
      </c>
      <c r="AR16" s="19">
        <v>0</v>
      </c>
      <c r="AS16" s="19">
        <v>0</v>
      </c>
      <c r="AT16" s="19">
        <v>0</v>
      </c>
      <c r="AU16" s="19">
        <v>0</v>
      </c>
      <c r="AV16" s="19">
        <v>0</v>
      </c>
      <c r="AW16" s="19">
        <v>0</v>
      </c>
      <c r="AX16" s="19">
        <v>0</v>
      </c>
      <c r="AY16" s="19">
        <v>0</v>
      </c>
      <c r="AZ16" s="19">
        <v>0</v>
      </c>
      <c r="BA16" s="19">
        <v>0</v>
      </c>
      <c r="BB16" s="19">
        <v>0</v>
      </c>
      <c r="BC16" s="19">
        <v>0</v>
      </c>
      <c r="BD16" s="49" t="b">
        <v>1</v>
      </c>
      <c r="BE16" s="49" t="b">
        <v>0</v>
      </c>
      <c r="BF16" s="19">
        <v>6</v>
      </c>
      <c r="BG16" s="23" t="s">
        <v>94</v>
      </c>
      <c r="BH16" s="19">
        <v>363</v>
      </c>
      <c r="BI16" s="19">
        <v>363</v>
      </c>
      <c r="BJ16" s="19">
        <v>0</v>
      </c>
      <c r="BK16" s="49" t="b">
        <v>0</v>
      </c>
    </row>
    <row r="17" spans="1:63" ht="15" customHeight="1">
      <c r="A17" s="19">
        <v>43</v>
      </c>
      <c r="B17" s="19">
        <v>100858</v>
      </c>
      <c r="C17" s="56" t="s">
        <v>85</v>
      </c>
      <c r="D17" s="48"/>
      <c r="E17" s="23" t="s">
        <v>86</v>
      </c>
      <c r="F17" s="23" t="s">
        <v>69</v>
      </c>
      <c r="G17" s="19">
        <v>36849</v>
      </c>
      <c r="H17" s="23" t="s">
        <v>70</v>
      </c>
      <c r="I17" s="23" t="s">
        <v>71</v>
      </c>
      <c r="J17" s="47" t="s">
        <v>87</v>
      </c>
      <c r="K17" s="19">
        <v>-85.488258000000002</v>
      </c>
      <c r="L17" s="19">
        <v>32.599378000000002</v>
      </c>
      <c r="M17" s="19">
        <v>-85.488258000000002</v>
      </c>
      <c r="N17" s="19">
        <v>32.599378000000002</v>
      </c>
      <c r="O17" s="53">
        <v>10080</v>
      </c>
      <c r="P17" s="53">
        <v>1716</v>
      </c>
      <c r="Q17" s="53">
        <v>30240</v>
      </c>
      <c r="R17" s="53">
        <v>1716</v>
      </c>
      <c r="S17" s="19">
        <v>2</v>
      </c>
      <c r="T17" s="19">
        <v>2</v>
      </c>
      <c r="U17" s="19">
        <v>5</v>
      </c>
      <c r="V17" s="19">
        <v>1</v>
      </c>
      <c r="W17" s="19">
        <v>1</v>
      </c>
      <c r="X17" s="19">
        <v>81</v>
      </c>
      <c r="Y17" s="19">
        <v>22658</v>
      </c>
      <c r="Z17" s="23" t="s">
        <v>73</v>
      </c>
      <c r="AA17" s="49" t="b">
        <v>1</v>
      </c>
      <c r="AB17" s="23" t="s">
        <v>88</v>
      </c>
      <c r="AC17" s="23" t="s">
        <v>89</v>
      </c>
      <c r="AD17" s="23" t="s">
        <v>90</v>
      </c>
      <c r="AE17" s="23" t="s">
        <v>98</v>
      </c>
      <c r="AF17" s="23" t="s">
        <v>89</v>
      </c>
      <c r="AG17" s="23" t="s">
        <v>79</v>
      </c>
      <c r="AH17" s="23" t="s">
        <v>99</v>
      </c>
      <c r="AI17" s="23" t="s">
        <v>100</v>
      </c>
      <c r="AJ17" s="50" t="b">
        <v>0</v>
      </c>
      <c r="AK17" s="47" t="s">
        <v>101</v>
      </c>
      <c r="AL17" s="19">
        <v>0</v>
      </c>
      <c r="AM17" s="19">
        <v>0</v>
      </c>
      <c r="AN17" s="19">
        <v>0</v>
      </c>
      <c r="AO17" s="19">
        <v>0</v>
      </c>
      <c r="AP17" s="19">
        <v>0</v>
      </c>
      <c r="AQ17" s="19">
        <v>0</v>
      </c>
      <c r="AR17" s="19">
        <v>0</v>
      </c>
      <c r="AS17" s="19">
        <v>0</v>
      </c>
      <c r="AT17" s="19">
        <v>0</v>
      </c>
      <c r="AU17" s="19">
        <v>0</v>
      </c>
      <c r="AV17" s="19">
        <v>0</v>
      </c>
      <c r="AW17" s="19">
        <v>0</v>
      </c>
      <c r="AX17" s="19">
        <v>0</v>
      </c>
      <c r="AY17" s="19">
        <v>0</v>
      </c>
      <c r="AZ17" s="19">
        <v>0</v>
      </c>
      <c r="BA17" s="19">
        <v>0</v>
      </c>
      <c r="BB17" s="19">
        <v>0</v>
      </c>
      <c r="BC17" s="19">
        <v>0</v>
      </c>
      <c r="BD17" s="49" t="b">
        <v>0</v>
      </c>
      <c r="BE17" s="49" t="b">
        <v>0</v>
      </c>
      <c r="BF17" s="19">
        <v>6</v>
      </c>
      <c r="BG17" s="23" t="s">
        <v>89</v>
      </c>
      <c r="BH17" s="19">
        <v>363</v>
      </c>
      <c r="BI17" s="19">
        <v>363</v>
      </c>
      <c r="BJ17" s="19">
        <v>0</v>
      </c>
      <c r="BK17" s="49" t="b">
        <v>0</v>
      </c>
    </row>
    <row r="18" spans="1:63" ht="15" customHeight="1">
      <c r="A18" s="19">
        <v>44</v>
      </c>
      <c r="B18" s="19">
        <v>100858</v>
      </c>
      <c r="C18" s="56" t="s">
        <v>85</v>
      </c>
      <c r="D18" s="48"/>
      <c r="E18" s="23" t="s">
        <v>86</v>
      </c>
      <c r="F18" s="23" t="s">
        <v>69</v>
      </c>
      <c r="G18" s="19">
        <v>36849</v>
      </c>
      <c r="H18" s="23" t="s">
        <v>70</v>
      </c>
      <c r="I18" s="23" t="s">
        <v>71</v>
      </c>
      <c r="J18" s="47" t="s">
        <v>87</v>
      </c>
      <c r="K18" s="19">
        <v>-85.488258000000002</v>
      </c>
      <c r="L18" s="19">
        <v>32.599378000000002</v>
      </c>
      <c r="M18" s="19">
        <v>-85.488258000000002</v>
      </c>
      <c r="N18" s="19">
        <v>32.599378000000002</v>
      </c>
      <c r="O18" s="53">
        <v>10080</v>
      </c>
      <c r="P18" s="53">
        <v>1716</v>
      </c>
      <c r="Q18" s="53">
        <v>30240</v>
      </c>
      <c r="R18" s="53">
        <v>1716</v>
      </c>
      <c r="S18" s="19">
        <v>2</v>
      </c>
      <c r="T18" s="19">
        <v>2</v>
      </c>
      <c r="U18" s="19">
        <v>5</v>
      </c>
      <c r="V18" s="19">
        <v>1</v>
      </c>
      <c r="W18" s="19">
        <v>1</v>
      </c>
      <c r="X18" s="19">
        <v>81</v>
      </c>
      <c r="Y18" s="19">
        <v>22658</v>
      </c>
      <c r="Z18" s="23" t="s">
        <v>73</v>
      </c>
      <c r="AA18" s="49" t="b">
        <v>1</v>
      </c>
      <c r="AB18" s="23" t="s">
        <v>102</v>
      </c>
      <c r="AC18" s="23" t="s">
        <v>103</v>
      </c>
      <c r="AD18" s="23" t="s">
        <v>104</v>
      </c>
      <c r="AE18" s="23" t="s">
        <v>105</v>
      </c>
      <c r="AF18" s="23" t="s">
        <v>78</v>
      </c>
      <c r="AG18" s="23" t="s">
        <v>79</v>
      </c>
      <c r="AH18" s="23" t="s">
        <v>36</v>
      </c>
      <c r="AI18" s="23" t="s">
        <v>80</v>
      </c>
      <c r="AJ18" s="50" t="b">
        <v>0</v>
      </c>
      <c r="AK18" s="47" t="s">
        <v>106</v>
      </c>
      <c r="AL18" s="19">
        <v>0</v>
      </c>
      <c r="AM18" s="19">
        <v>0</v>
      </c>
      <c r="AN18" s="19">
        <v>0</v>
      </c>
      <c r="AO18" s="19">
        <v>0</v>
      </c>
      <c r="AP18" s="19">
        <v>0</v>
      </c>
      <c r="AQ18" s="19">
        <v>0</v>
      </c>
      <c r="AR18" s="19">
        <v>0</v>
      </c>
      <c r="AS18" s="19">
        <v>0</v>
      </c>
      <c r="AT18" s="19">
        <v>0</v>
      </c>
      <c r="AU18" s="19">
        <v>0</v>
      </c>
      <c r="AV18" s="19">
        <v>0</v>
      </c>
      <c r="AW18" s="19">
        <v>0</v>
      </c>
      <c r="AX18" s="19">
        <v>0</v>
      </c>
      <c r="AY18" s="19">
        <v>0</v>
      </c>
      <c r="AZ18" s="19">
        <v>0</v>
      </c>
      <c r="BA18" s="19">
        <v>0</v>
      </c>
      <c r="BB18" s="19">
        <v>0</v>
      </c>
      <c r="BC18" s="19">
        <v>0</v>
      </c>
      <c r="BD18" s="49" t="b">
        <v>1</v>
      </c>
      <c r="BE18" s="49" t="b">
        <v>0</v>
      </c>
      <c r="BF18" s="19">
        <v>6</v>
      </c>
      <c r="BG18" s="23" t="s">
        <v>78</v>
      </c>
      <c r="BH18" s="19">
        <v>363</v>
      </c>
      <c r="BI18" s="19">
        <v>363</v>
      </c>
      <c r="BJ18" s="19">
        <v>0</v>
      </c>
      <c r="BK18" s="49" t="b">
        <v>0</v>
      </c>
    </row>
    <row r="19" spans="1:63" ht="15" customHeight="1">
      <c r="A19" s="19">
        <v>48</v>
      </c>
      <c r="B19" s="19">
        <v>150136</v>
      </c>
      <c r="C19" s="23" t="s">
        <v>979</v>
      </c>
      <c r="D19" s="23" t="s">
        <v>980</v>
      </c>
      <c r="E19" s="23" t="s">
        <v>981</v>
      </c>
      <c r="F19" s="23" t="s">
        <v>982</v>
      </c>
      <c r="G19" s="19">
        <v>47306</v>
      </c>
      <c r="H19" s="23" t="s">
        <v>834</v>
      </c>
      <c r="I19" s="23" t="s">
        <v>885</v>
      </c>
      <c r="J19" s="47" t="s">
        <v>983</v>
      </c>
      <c r="K19" s="19">
        <v>-85.409042999999997</v>
      </c>
      <c r="L19" s="19">
        <v>40.203431000000002</v>
      </c>
      <c r="M19" s="19">
        <v>-85.409042999999997</v>
      </c>
      <c r="N19" s="19">
        <v>40.203431000000002</v>
      </c>
      <c r="O19" s="53">
        <v>9328</v>
      </c>
      <c r="P19" s="54">
        <v>662</v>
      </c>
      <c r="Q19" s="53">
        <v>25542</v>
      </c>
      <c r="R19" s="54">
        <v>662</v>
      </c>
      <c r="S19" s="19">
        <v>2</v>
      </c>
      <c r="T19" s="19">
        <v>2</v>
      </c>
      <c r="U19" s="19">
        <v>3</v>
      </c>
      <c r="V19" s="19">
        <v>1</v>
      </c>
      <c r="W19" s="19">
        <v>1</v>
      </c>
      <c r="X19" s="19">
        <v>62</v>
      </c>
      <c r="Y19" s="19">
        <v>17011</v>
      </c>
      <c r="Z19" s="23" t="s">
        <v>73</v>
      </c>
      <c r="AA19" s="49" t="b">
        <v>0</v>
      </c>
      <c r="AB19" s="23" t="s">
        <v>984</v>
      </c>
      <c r="AC19" s="23" t="s">
        <v>89</v>
      </c>
      <c r="AD19" s="23" t="s">
        <v>90</v>
      </c>
      <c r="AE19" s="23" t="s">
        <v>172</v>
      </c>
      <c r="AF19" s="23" t="s">
        <v>89</v>
      </c>
      <c r="AG19" s="23" t="s">
        <v>79</v>
      </c>
      <c r="AH19" s="23" t="s">
        <v>36</v>
      </c>
      <c r="AI19" s="23" t="s">
        <v>92</v>
      </c>
      <c r="AJ19" s="50" t="b">
        <v>0</v>
      </c>
      <c r="AK19" s="51" t="s">
        <v>986</v>
      </c>
      <c r="AL19" s="19">
        <v>0</v>
      </c>
      <c r="AM19" s="19">
        <v>0</v>
      </c>
      <c r="AN19" s="19">
        <v>0</v>
      </c>
      <c r="AO19" s="19">
        <v>0</v>
      </c>
      <c r="AP19" s="19">
        <v>0</v>
      </c>
      <c r="AQ19" s="19">
        <v>0</v>
      </c>
      <c r="AR19" s="19">
        <v>0</v>
      </c>
      <c r="AS19" s="19">
        <v>0</v>
      </c>
      <c r="AT19" s="19">
        <v>0</v>
      </c>
      <c r="AU19" s="19">
        <v>0</v>
      </c>
      <c r="AV19" s="19">
        <v>0</v>
      </c>
      <c r="AW19" s="19">
        <v>0</v>
      </c>
      <c r="AX19" s="19">
        <v>0</v>
      </c>
      <c r="AY19" s="19">
        <v>0</v>
      </c>
      <c r="AZ19" s="19">
        <v>0</v>
      </c>
      <c r="BA19" s="19">
        <v>0</v>
      </c>
      <c r="BB19" s="19">
        <v>0</v>
      </c>
      <c r="BC19" s="19">
        <v>0</v>
      </c>
      <c r="BD19" s="49" t="b">
        <v>1</v>
      </c>
      <c r="BE19" s="49" t="b">
        <v>1</v>
      </c>
      <c r="BF19" s="19">
        <v>17</v>
      </c>
      <c r="BG19" s="23" t="s">
        <v>89</v>
      </c>
      <c r="BH19" s="19">
        <v>253</v>
      </c>
      <c r="BI19" s="19">
        <v>253</v>
      </c>
      <c r="BJ19" s="19">
        <v>0</v>
      </c>
      <c r="BK19" s="49" t="b">
        <v>0</v>
      </c>
    </row>
    <row r="20" spans="1:63" ht="15" customHeight="1">
      <c r="A20" s="19">
        <v>49</v>
      </c>
      <c r="B20" s="19">
        <v>150136</v>
      </c>
      <c r="C20" s="23" t="s">
        <v>979</v>
      </c>
      <c r="D20" s="23" t="s">
        <v>980</v>
      </c>
      <c r="E20" s="23" t="s">
        <v>981</v>
      </c>
      <c r="F20" s="23" t="s">
        <v>982</v>
      </c>
      <c r="G20" s="19">
        <v>47306</v>
      </c>
      <c r="H20" s="23" t="s">
        <v>834</v>
      </c>
      <c r="I20" s="23" t="s">
        <v>885</v>
      </c>
      <c r="J20" s="47" t="s">
        <v>983</v>
      </c>
      <c r="K20" s="19">
        <v>-85.409042999999997</v>
      </c>
      <c r="L20" s="19">
        <v>40.203431000000002</v>
      </c>
      <c r="M20" s="19">
        <v>-85.409042999999997</v>
      </c>
      <c r="N20" s="19">
        <v>40.203431000000002</v>
      </c>
      <c r="O20" s="53">
        <v>9328</v>
      </c>
      <c r="P20" s="54">
        <v>662</v>
      </c>
      <c r="Q20" s="53">
        <v>25542</v>
      </c>
      <c r="R20" s="54">
        <v>662</v>
      </c>
      <c r="S20" s="19">
        <v>2</v>
      </c>
      <c r="T20" s="19">
        <v>2</v>
      </c>
      <c r="U20" s="19">
        <v>3</v>
      </c>
      <c r="V20" s="19">
        <v>1</v>
      </c>
      <c r="W20" s="19">
        <v>1</v>
      </c>
      <c r="X20" s="19">
        <v>62</v>
      </c>
      <c r="Y20" s="19">
        <v>17011</v>
      </c>
      <c r="Z20" s="23" t="s">
        <v>73</v>
      </c>
      <c r="AA20" s="49" t="b">
        <v>0</v>
      </c>
      <c r="AB20" s="23" t="s">
        <v>984</v>
      </c>
      <c r="AC20" s="23" t="s">
        <v>89</v>
      </c>
      <c r="AD20" s="23" t="s">
        <v>90</v>
      </c>
      <c r="AE20" s="23" t="s">
        <v>527</v>
      </c>
      <c r="AF20" s="23" t="s">
        <v>224</v>
      </c>
      <c r="AG20" s="23" t="s">
        <v>79</v>
      </c>
      <c r="AH20" s="23" t="s">
        <v>36</v>
      </c>
      <c r="AI20" s="23" t="s">
        <v>528</v>
      </c>
      <c r="AJ20" s="50" t="b">
        <v>0</v>
      </c>
      <c r="AK20" s="51" t="s">
        <v>987</v>
      </c>
      <c r="AL20" s="19">
        <v>0</v>
      </c>
      <c r="AM20" s="19">
        <v>0</v>
      </c>
      <c r="AN20" s="19">
        <v>0</v>
      </c>
      <c r="AO20" s="19">
        <v>0</v>
      </c>
      <c r="AP20" s="19">
        <v>0</v>
      </c>
      <c r="AQ20" s="19">
        <v>0</v>
      </c>
      <c r="AR20" s="19">
        <v>0</v>
      </c>
      <c r="AS20" s="19">
        <v>0</v>
      </c>
      <c r="AT20" s="19">
        <v>0</v>
      </c>
      <c r="AU20" s="19">
        <v>0</v>
      </c>
      <c r="AV20" s="19">
        <v>0</v>
      </c>
      <c r="AW20" s="19">
        <v>0</v>
      </c>
      <c r="AX20" s="19">
        <v>0</v>
      </c>
      <c r="AY20" s="19">
        <v>0</v>
      </c>
      <c r="AZ20" s="19">
        <v>0</v>
      </c>
      <c r="BA20" s="19">
        <v>0</v>
      </c>
      <c r="BB20" s="19">
        <v>0</v>
      </c>
      <c r="BC20" s="19">
        <v>0</v>
      </c>
      <c r="BD20" s="49" t="b">
        <v>1</v>
      </c>
      <c r="BE20" s="49" t="b">
        <v>1</v>
      </c>
      <c r="BF20" s="19">
        <v>17</v>
      </c>
      <c r="BG20" s="23" t="s">
        <v>117</v>
      </c>
      <c r="BH20" s="19">
        <v>253</v>
      </c>
      <c r="BI20" s="19">
        <v>253</v>
      </c>
      <c r="BJ20" s="19">
        <v>0</v>
      </c>
      <c r="BK20" s="49" t="b">
        <v>0</v>
      </c>
    </row>
    <row r="21" spans="1:63" ht="15" customHeight="1">
      <c r="A21" s="19">
        <v>50</v>
      </c>
      <c r="B21" s="19">
        <v>150136</v>
      </c>
      <c r="C21" s="23" t="s">
        <v>979</v>
      </c>
      <c r="D21" s="23" t="s">
        <v>980</v>
      </c>
      <c r="E21" s="23" t="s">
        <v>981</v>
      </c>
      <c r="F21" s="23" t="s">
        <v>982</v>
      </c>
      <c r="G21" s="19">
        <v>47306</v>
      </c>
      <c r="H21" s="23" t="s">
        <v>834</v>
      </c>
      <c r="I21" s="23" t="s">
        <v>885</v>
      </c>
      <c r="J21" s="47" t="s">
        <v>983</v>
      </c>
      <c r="K21" s="19">
        <v>-85.409042999999997</v>
      </c>
      <c r="L21" s="19">
        <v>40.203431000000002</v>
      </c>
      <c r="M21" s="19">
        <v>-85.409042999999997</v>
      </c>
      <c r="N21" s="19">
        <v>40.203431000000002</v>
      </c>
      <c r="O21" s="53">
        <v>9328</v>
      </c>
      <c r="P21" s="54">
        <v>662</v>
      </c>
      <c r="Q21" s="53">
        <v>25542</v>
      </c>
      <c r="R21" s="54">
        <v>662</v>
      </c>
      <c r="S21" s="19">
        <v>2</v>
      </c>
      <c r="T21" s="19">
        <v>2</v>
      </c>
      <c r="U21" s="19">
        <v>3</v>
      </c>
      <c r="V21" s="19">
        <v>1</v>
      </c>
      <c r="W21" s="19">
        <v>1</v>
      </c>
      <c r="X21" s="19">
        <v>62</v>
      </c>
      <c r="Y21" s="19">
        <v>17011</v>
      </c>
      <c r="Z21" s="23" t="s">
        <v>73</v>
      </c>
      <c r="AA21" s="49" t="b">
        <v>0</v>
      </c>
      <c r="AB21" s="23" t="s">
        <v>984</v>
      </c>
      <c r="AC21" s="23" t="s">
        <v>94</v>
      </c>
      <c r="AD21" s="23" t="s">
        <v>90</v>
      </c>
      <c r="AE21" s="23" t="s">
        <v>95</v>
      </c>
      <c r="AF21" s="23" t="s">
        <v>94</v>
      </c>
      <c r="AG21" s="23" t="s">
        <v>79</v>
      </c>
      <c r="AH21" s="23" t="s">
        <v>36</v>
      </c>
      <c r="AI21" s="23" t="s">
        <v>96</v>
      </c>
      <c r="AJ21" s="50" t="b">
        <v>0</v>
      </c>
      <c r="AK21" s="51" t="s">
        <v>988</v>
      </c>
      <c r="AL21" s="19">
        <v>0</v>
      </c>
      <c r="AM21" s="19">
        <v>0</v>
      </c>
      <c r="AN21" s="19">
        <v>0</v>
      </c>
      <c r="AO21" s="19">
        <v>0</v>
      </c>
      <c r="AP21" s="19">
        <v>0</v>
      </c>
      <c r="AQ21" s="19">
        <v>0</v>
      </c>
      <c r="AR21" s="19">
        <v>0</v>
      </c>
      <c r="AS21" s="19">
        <v>0</v>
      </c>
      <c r="AT21" s="19">
        <v>0</v>
      </c>
      <c r="AU21" s="19">
        <v>0</v>
      </c>
      <c r="AV21" s="19">
        <v>0</v>
      </c>
      <c r="AW21" s="19">
        <v>0</v>
      </c>
      <c r="AX21" s="19">
        <v>0</v>
      </c>
      <c r="AY21" s="19">
        <v>0</v>
      </c>
      <c r="AZ21" s="19">
        <v>0</v>
      </c>
      <c r="BA21" s="19">
        <v>0</v>
      </c>
      <c r="BB21" s="19">
        <v>0</v>
      </c>
      <c r="BC21" s="19">
        <v>0</v>
      </c>
      <c r="BD21" s="49" t="b">
        <v>1</v>
      </c>
      <c r="BE21" s="49" t="b">
        <v>1</v>
      </c>
      <c r="BF21" s="19">
        <v>17</v>
      </c>
      <c r="BG21" s="23" t="s">
        <v>94</v>
      </c>
      <c r="BH21" s="19">
        <v>253</v>
      </c>
      <c r="BI21" s="19">
        <v>253</v>
      </c>
      <c r="BJ21" s="19">
        <v>0</v>
      </c>
      <c r="BK21" s="49" t="b">
        <v>0</v>
      </c>
    </row>
    <row r="22" spans="1:63" ht="15" customHeight="1">
      <c r="A22" s="19">
        <v>51</v>
      </c>
      <c r="B22" s="19">
        <v>150136</v>
      </c>
      <c r="C22" s="23" t="s">
        <v>979</v>
      </c>
      <c r="D22" s="23" t="s">
        <v>980</v>
      </c>
      <c r="E22" s="23" t="s">
        <v>981</v>
      </c>
      <c r="F22" s="23" t="s">
        <v>982</v>
      </c>
      <c r="G22" s="19">
        <v>47306</v>
      </c>
      <c r="H22" s="23" t="s">
        <v>834</v>
      </c>
      <c r="I22" s="23" t="s">
        <v>885</v>
      </c>
      <c r="J22" s="47" t="s">
        <v>983</v>
      </c>
      <c r="K22" s="19">
        <v>-85.409042999999997</v>
      </c>
      <c r="L22" s="19">
        <v>40.203431000000002</v>
      </c>
      <c r="M22" s="19">
        <v>-85.409042999999997</v>
      </c>
      <c r="N22" s="19">
        <v>40.203431000000002</v>
      </c>
      <c r="O22" s="53">
        <v>9328</v>
      </c>
      <c r="P22" s="54">
        <v>662</v>
      </c>
      <c r="Q22" s="53">
        <v>25542</v>
      </c>
      <c r="R22" s="54">
        <v>662</v>
      </c>
      <c r="S22" s="19">
        <v>2</v>
      </c>
      <c r="T22" s="19">
        <v>2</v>
      </c>
      <c r="U22" s="19">
        <v>3</v>
      </c>
      <c r="V22" s="19">
        <v>1</v>
      </c>
      <c r="W22" s="19">
        <v>1</v>
      </c>
      <c r="X22" s="19">
        <v>62</v>
      </c>
      <c r="Y22" s="19">
        <v>17011</v>
      </c>
      <c r="Z22" s="23" t="s">
        <v>73</v>
      </c>
      <c r="AA22" s="49" t="b">
        <v>0</v>
      </c>
      <c r="AB22" s="23" t="s">
        <v>984</v>
      </c>
      <c r="AC22" s="23" t="s">
        <v>94</v>
      </c>
      <c r="AD22" s="23" t="s">
        <v>90</v>
      </c>
      <c r="AE22" s="23" t="s">
        <v>418</v>
      </c>
      <c r="AF22" s="23" t="s">
        <v>114</v>
      </c>
      <c r="AG22" s="23" t="s">
        <v>79</v>
      </c>
      <c r="AH22" s="23" t="s">
        <v>99</v>
      </c>
      <c r="AI22" s="23" t="s">
        <v>100</v>
      </c>
      <c r="AJ22" s="50" t="b">
        <v>0</v>
      </c>
      <c r="AK22" s="51" t="s">
        <v>989</v>
      </c>
      <c r="AL22" s="19">
        <v>0</v>
      </c>
      <c r="AM22" s="19">
        <v>0</v>
      </c>
      <c r="AN22" s="19">
        <v>0</v>
      </c>
      <c r="AO22" s="19">
        <v>0</v>
      </c>
      <c r="AP22" s="19">
        <v>0</v>
      </c>
      <c r="AQ22" s="19">
        <v>0</v>
      </c>
      <c r="AR22" s="19">
        <v>0</v>
      </c>
      <c r="AS22" s="19">
        <v>0</v>
      </c>
      <c r="AT22" s="19">
        <v>0</v>
      </c>
      <c r="AU22" s="19">
        <v>0</v>
      </c>
      <c r="AV22" s="19">
        <v>0</v>
      </c>
      <c r="AW22" s="19">
        <v>0</v>
      </c>
      <c r="AX22" s="19">
        <v>0</v>
      </c>
      <c r="AY22" s="19">
        <v>0</v>
      </c>
      <c r="AZ22" s="19">
        <v>0</v>
      </c>
      <c r="BA22" s="19">
        <v>0</v>
      </c>
      <c r="BB22" s="19">
        <v>0</v>
      </c>
      <c r="BC22" s="19">
        <v>0</v>
      </c>
      <c r="BD22" s="49" t="b">
        <v>0</v>
      </c>
      <c r="BE22" s="49" t="b">
        <v>1</v>
      </c>
      <c r="BF22" s="19">
        <v>17</v>
      </c>
      <c r="BG22" s="23" t="s">
        <v>117</v>
      </c>
      <c r="BH22" s="19">
        <v>253</v>
      </c>
      <c r="BI22" s="19">
        <v>253</v>
      </c>
      <c r="BJ22" s="19">
        <v>0</v>
      </c>
      <c r="BK22" s="49" t="b">
        <v>0</v>
      </c>
    </row>
    <row r="23" spans="1:63" ht="15" customHeight="1">
      <c r="A23" s="19">
        <v>52</v>
      </c>
      <c r="B23" s="19">
        <v>150136</v>
      </c>
      <c r="C23" s="23" t="s">
        <v>979</v>
      </c>
      <c r="D23" s="23" t="s">
        <v>980</v>
      </c>
      <c r="E23" s="23" t="s">
        <v>981</v>
      </c>
      <c r="F23" s="23" t="s">
        <v>982</v>
      </c>
      <c r="G23" s="19">
        <v>47306</v>
      </c>
      <c r="H23" s="23" t="s">
        <v>834</v>
      </c>
      <c r="I23" s="23" t="s">
        <v>885</v>
      </c>
      <c r="J23" s="47" t="s">
        <v>983</v>
      </c>
      <c r="K23" s="19">
        <v>-85.409042999999997</v>
      </c>
      <c r="L23" s="19">
        <v>40.203431000000002</v>
      </c>
      <c r="M23" s="19">
        <v>-85.409042999999997</v>
      </c>
      <c r="N23" s="19">
        <v>40.203431000000002</v>
      </c>
      <c r="O23" s="53">
        <v>9328</v>
      </c>
      <c r="P23" s="54">
        <v>662</v>
      </c>
      <c r="Q23" s="53">
        <v>25542</v>
      </c>
      <c r="R23" s="54">
        <v>662</v>
      </c>
      <c r="S23" s="19">
        <v>2</v>
      </c>
      <c r="T23" s="19">
        <v>2</v>
      </c>
      <c r="U23" s="19">
        <v>3</v>
      </c>
      <c r="V23" s="19">
        <v>1</v>
      </c>
      <c r="W23" s="19">
        <v>1</v>
      </c>
      <c r="X23" s="19">
        <v>62</v>
      </c>
      <c r="Y23" s="19">
        <v>17011</v>
      </c>
      <c r="Z23" s="23" t="s">
        <v>73</v>
      </c>
      <c r="AA23" s="49" t="b">
        <v>0</v>
      </c>
      <c r="AB23" s="23" t="s">
        <v>984</v>
      </c>
      <c r="AC23" s="23" t="s">
        <v>460</v>
      </c>
      <c r="AD23" s="23" t="s">
        <v>90</v>
      </c>
      <c r="AE23" s="23" t="s">
        <v>77</v>
      </c>
      <c r="AF23" s="23" t="s">
        <v>78</v>
      </c>
      <c r="AG23" s="23" t="s">
        <v>79</v>
      </c>
      <c r="AH23" s="23" t="s">
        <v>36</v>
      </c>
      <c r="AI23" s="23" t="s">
        <v>80</v>
      </c>
      <c r="AJ23" s="50" t="b">
        <v>0</v>
      </c>
      <c r="AK23" s="51" t="s">
        <v>990</v>
      </c>
      <c r="AL23" s="19">
        <v>0</v>
      </c>
      <c r="AM23" s="19">
        <v>0</v>
      </c>
      <c r="AN23" s="19">
        <v>0</v>
      </c>
      <c r="AO23" s="19">
        <v>0</v>
      </c>
      <c r="AP23" s="19">
        <v>0</v>
      </c>
      <c r="AQ23" s="19">
        <v>0</v>
      </c>
      <c r="AR23" s="19">
        <v>0</v>
      </c>
      <c r="AS23" s="19">
        <v>0</v>
      </c>
      <c r="AT23" s="19">
        <v>0</v>
      </c>
      <c r="AU23" s="19">
        <v>0</v>
      </c>
      <c r="AV23" s="19">
        <v>0</v>
      </c>
      <c r="AW23" s="19">
        <v>0</v>
      </c>
      <c r="AX23" s="19">
        <v>0</v>
      </c>
      <c r="AY23" s="19">
        <v>0</v>
      </c>
      <c r="AZ23" s="19">
        <v>0</v>
      </c>
      <c r="BA23" s="19">
        <v>0</v>
      </c>
      <c r="BB23" s="19">
        <v>0</v>
      </c>
      <c r="BC23" s="19">
        <v>0</v>
      </c>
      <c r="BD23" s="49" t="b">
        <v>1</v>
      </c>
      <c r="BE23" s="49" t="b">
        <v>1</v>
      </c>
      <c r="BF23" s="19">
        <v>17</v>
      </c>
      <c r="BG23" s="23" t="s">
        <v>78</v>
      </c>
      <c r="BH23" s="19">
        <v>253</v>
      </c>
      <c r="BI23" s="19">
        <v>253</v>
      </c>
      <c r="BJ23" s="19">
        <v>0</v>
      </c>
      <c r="BK23" s="49" t="b">
        <v>0</v>
      </c>
    </row>
    <row r="24" spans="1:63" ht="12.75">
      <c r="A24" s="19">
        <v>53</v>
      </c>
      <c r="B24" s="19">
        <v>150136</v>
      </c>
      <c r="C24" s="23" t="s">
        <v>979</v>
      </c>
      <c r="D24" s="23" t="s">
        <v>980</v>
      </c>
      <c r="E24" s="23" t="s">
        <v>981</v>
      </c>
      <c r="F24" s="23" t="s">
        <v>982</v>
      </c>
      <c r="G24" s="19">
        <v>47306</v>
      </c>
      <c r="H24" s="23" t="s">
        <v>834</v>
      </c>
      <c r="I24" s="23" t="s">
        <v>885</v>
      </c>
      <c r="J24" s="47" t="s">
        <v>983</v>
      </c>
      <c r="K24" s="19">
        <v>-85.409042999999997</v>
      </c>
      <c r="L24" s="19">
        <v>40.203431000000002</v>
      </c>
      <c r="M24" s="19">
        <v>-85.409042999999997</v>
      </c>
      <c r="N24" s="19">
        <v>40.203431000000002</v>
      </c>
      <c r="O24" s="53">
        <v>9328</v>
      </c>
      <c r="P24" s="54">
        <v>662</v>
      </c>
      <c r="Q24" s="53">
        <v>25542</v>
      </c>
      <c r="R24" s="54">
        <v>662</v>
      </c>
      <c r="S24" s="19">
        <v>2</v>
      </c>
      <c r="T24" s="19">
        <v>2</v>
      </c>
      <c r="U24" s="19">
        <v>3</v>
      </c>
      <c r="V24" s="19">
        <v>1</v>
      </c>
      <c r="W24" s="19">
        <v>1</v>
      </c>
      <c r="X24" s="19">
        <v>62</v>
      </c>
      <c r="Y24" s="19">
        <v>17011</v>
      </c>
      <c r="Z24" s="23" t="s">
        <v>73</v>
      </c>
      <c r="AA24" s="49" t="b">
        <v>0</v>
      </c>
      <c r="AB24" s="23" t="s">
        <v>984</v>
      </c>
      <c r="AC24" s="23" t="s">
        <v>991</v>
      </c>
      <c r="AD24" s="23" t="s">
        <v>90</v>
      </c>
      <c r="AE24" s="23" t="s">
        <v>491</v>
      </c>
      <c r="AF24" s="23" t="s">
        <v>109</v>
      </c>
      <c r="AG24" s="23" t="s">
        <v>79</v>
      </c>
      <c r="AH24" s="23" t="s">
        <v>36</v>
      </c>
      <c r="AI24" s="23" t="s">
        <v>100</v>
      </c>
      <c r="AJ24" s="50" t="b">
        <v>0</v>
      </c>
      <c r="AK24" s="51" t="s">
        <v>992</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49" t="b">
        <v>0</v>
      </c>
      <c r="BE24" s="49" t="b">
        <v>1</v>
      </c>
      <c r="BF24" s="19">
        <v>17</v>
      </c>
      <c r="BG24" s="23" t="s">
        <v>109</v>
      </c>
      <c r="BH24" s="19">
        <v>253</v>
      </c>
      <c r="BI24" s="19">
        <v>253</v>
      </c>
      <c r="BJ24" s="19">
        <v>0</v>
      </c>
      <c r="BK24" s="49" t="b">
        <v>0</v>
      </c>
    </row>
    <row r="25" spans="1:63" ht="12.75">
      <c r="A25" s="19">
        <v>67</v>
      </c>
      <c r="B25" s="19">
        <v>164872</v>
      </c>
      <c r="C25" s="23" t="s">
        <v>1148</v>
      </c>
      <c r="D25" s="23" t="s">
        <v>1149</v>
      </c>
      <c r="E25" s="23" t="s">
        <v>1150</v>
      </c>
      <c r="F25" s="23" t="s">
        <v>1151</v>
      </c>
      <c r="G25" s="23" t="s">
        <v>1152</v>
      </c>
      <c r="H25" s="23" t="s">
        <v>538</v>
      </c>
      <c r="I25" s="23" t="s">
        <v>539</v>
      </c>
      <c r="J25" s="47" t="s">
        <v>1153</v>
      </c>
      <c r="K25" s="19">
        <v>-71.085851000000005</v>
      </c>
      <c r="L25" s="19">
        <v>42.348669999999998</v>
      </c>
      <c r="M25" s="19">
        <v>-71.085851000000005</v>
      </c>
      <c r="N25" s="19">
        <v>42.348669999999998</v>
      </c>
      <c r="O25" s="53">
        <v>25220</v>
      </c>
      <c r="P25" s="54">
        <v>750</v>
      </c>
      <c r="Q25" s="53">
        <v>25220</v>
      </c>
      <c r="R25" s="54">
        <v>750</v>
      </c>
      <c r="S25" s="19">
        <v>2</v>
      </c>
      <c r="T25" s="19">
        <v>2</v>
      </c>
      <c r="U25" s="19">
        <v>1</v>
      </c>
      <c r="V25" s="19">
        <v>2</v>
      </c>
      <c r="W25" s="19">
        <v>2</v>
      </c>
      <c r="X25" s="48" t="s">
        <v>1327</v>
      </c>
      <c r="Y25" s="19">
        <v>365</v>
      </c>
      <c r="Z25" s="23" t="s">
        <v>123</v>
      </c>
      <c r="AA25" s="49" t="b">
        <v>0</v>
      </c>
      <c r="AB25" s="23" t="s">
        <v>245</v>
      </c>
      <c r="AC25" s="23" t="s">
        <v>89</v>
      </c>
      <c r="AD25" s="23" t="s">
        <v>90</v>
      </c>
      <c r="AE25" s="23" t="s">
        <v>172</v>
      </c>
      <c r="AF25" s="23" t="s">
        <v>89</v>
      </c>
      <c r="AG25" s="23" t="s">
        <v>79</v>
      </c>
      <c r="AH25" s="23" t="s">
        <v>36</v>
      </c>
      <c r="AI25" s="23" t="s">
        <v>92</v>
      </c>
      <c r="AJ25" s="50" t="b">
        <v>0</v>
      </c>
      <c r="AK25" s="51" t="s">
        <v>1154</v>
      </c>
      <c r="AL25" s="19">
        <v>0</v>
      </c>
      <c r="AM25" s="19">
        <v>0</v>
      </c>
      <c r="AN25" s="19">
        <v>0</v>
      </c>
      <c r="AO25" s="19">
        <v>0</v>
      </c>
      <c r="AP25" s="19">
        <v>0</v>
      </c>
      <c r="AQ25" s="19">
        <v>0</v>
      </c>
      <c r="AR25" s="19">
        <v>0</v>
      </c>
      <c r="AS25" s="19">
        <v>0</v>
      </c>
      <c r="AT25" s="19">
        <v>0</v>
      </c>
      <c r="AU25" s="19">
        <v>0</v>
      </c>
      <c r="AV25" s="19">
        <v>0</v>
      </c>
      <c r="AW25" s="19">
        <v>0</v>
      </c>
      <c r="AX25" s="19">
        <v>0</v>
      </c>
      <c r="AY25" s="19">
        <v>0</v>
      </c>
      <c r="AZ25" s="19">
        <v>0</v>
      </c>
      <c r="BA25" s="19">
        <v>0</v>
      </c>
      <c r="BB25" s="19">
        <v>0</v>
      </c>
      <c r="BC25" s="19">
        <v>0</v>
      </c>
      <c r="BD25" s="49" t="b">
        <v>1</v>
      </c>
      <c r="BE25" s="49" t="b">
        <v>1</v>
      </c>
      <c r="BF25" s="19">
        <v>13</v>
      </c>
      <c r="BG25" s="23" t="s">
        <v>89</v>
      </c>
      <c r="BH25" s="19">
        <v>295</v>
      </c>
      <c r="BI25" s="19">
        <v>295</v>
      </c>
      <c r="BJ25" s="19">
        <v>0</v>
      </c>
      <c r="BK25" s="49" t="b">
        <v>0</v>
      </c>
    </row>
    <row r="26" spans="1:63" ht="12.75">
      <c r="A26" s="19">
        <v>68</v>
      </c>
      <c r="B26" s="19">
        <v>164872</v>
      </c>
      <c r="C26" s="23" t="s">
        <v>1148</v>
      </c>
      <c r="D26" s="23" t="s">
        <v>1149</v>
      </c>
      <c r="E26" s="23" t="s">
        <v>1150</v>
      </c>
      <c r="F26" s="23" t="s">
        <v>1151</v>
      </c>
      <c r="G26" s="23" t="s">
        <v>1152</v>
      </c>
      <c r="H26" s="23" t="s">
        <v>538</v>
      </c>
      <c r="I26" s="23" t="s">
        <v>539</v>
      </c>
      <c r="J26" s="47" t="s">
        <v>1153</v>
      </c>
      <c r="K26" s="19">
        <v>-71.085851000000005</v>
      </c>
      <c r="L26" s="19">
        <v>42.348669999999998</v>
      </c>
      <c r="M26" s="19">
        <v>-71.085851000000005</v>
      </c>
      <c r="N26" s="19">
        <v>42.348669999999998</v>
      </c>
      <c r="O26" s="53">
        <v>25220</v>
      </c>
      <c r="P26" s="54">
        <v>750</v>
      </c>
      <c r="Q26" s="53">
        <v>25220</v>
      </c>
      <c r="R26" s="54">
        <v>750</v>
      </c>
      <c r="S26" s="19">
        <v>2</v>
      </c>
      <c r="T26" s="19">
        <v>2</v>
      </c>
      <c r="U26" s="19">
        <v>1</v>
      </c>
      <c r="V26" s="19">
        <v>2</v>
      </c>
      <c r="W26" s="19">
        <v>2</v>
      </c>
      <c r="X26" s="48" t="s">
        <v>1327</v>
      </c>
      <c r="Y26" s="19">
        <v>365</v>
      </c>
      <c r="Z26" s="23" t="s">
        <v>123</v>
      </c>
      <c r="AA26" s="49" t="b">
        <v>0</v>
      </c>
      <c r="AB26" s="23" t="s">
        <v>1155</v>
      </c>
      <c r="AC26" s="23" t="s">
        <v>107</v>
      </c>
      <c r="AD26" s="23" t="s">
        <v>90</v>
      </c>
      <c r="AE26" s="23" t="s">
        <v>1156</v>
      </c>
      <c r="AF26" s="23" t="s">
        <v>109</v>
      </c>
      <c r="AG26" s="23" t="s">
        <v>79</v>
      </c>
      <c r="AH26" s="23" t="s">
        <v>99</v>
      </c>
      <c r="AI26" s="23" t="s">
        <v>100</v>
      </c>
      <c r="AJ26" s="50" t="b">
        <v>0</v>
      </c>
      <c r="AK26" s="51" t="s">
        <v>1154</v>
      </c>
      <c r="AL26" s="19">
        <v>0</v>
      </c>
      <c r="AM26" s="19">
        <v>0</v>
      </c>
      <c r="AN26" s="19">
        <v>0</v>
      </c>
      <c r="AO26" s="19">
        <v>0</v>
      </c>
      <c r="AP26" s="19">
        <v>0</v>
      </c>
      <c r="AQ26" s="19">
        <v>0</v>
      </c>
      <c r="AR26" s="19">
        <v>0</v>
      </c>
      <c r="AS26" s="19">
        <v>0</v>
      </c>
      <c r="AT26" s="19">
        <v>0</v>
      </c>
      <c r="AU26" s="19">
        <v>0</v>
      </c>
      <c r="AV26" s="19">
        <v>0</v>
      </c>
      <c r="AW26" s="19">
        <v>0</v>
      </c>
      <c r="AX26" s="19">
        <v>0</v>
      </c>
      <c r="AY26" s="19">
        <v>0</v>
      </c>
      <c r="AZ26" s="19">
        <v>0</v>
      </c>
      <c r="BA26" s="19">
        <v>0</v>
      </c>
      <c r="BB26" s="19">
        <v>0</v>
      </c>
      <c r="BC26" s="19">
        <v>0</v>
      </c>
      <c r="BD26" s="49" t="b">
        <v>0</v>
      </c>
      <c r="BE26" s="49" t="b">
        <v>1</v>
      </c>
      <c r="BF26" s="19">
        <v>13</v>
      </c>
      <c r="BG26" s="23" t="s">
        <v>109</v>
      </c>
      <c r="BH26" s="19">
        <v>295</v>
      </c>
      <c r="BI26" s="19">
        <v>295</v>
      </c>
      <c r="BJ26" s="19">
        <v>0</v>
      </c>
      <c r="BK26" s="49" t="b">
        <v>0</v>
      </c>
    </row>
    <row r="27" spans="1:63" ht="12.75">
      <c r="A27" s="19">
        <v>69</v>
      </c>
      <c r="B27" s="19">
        <v>164872</v>
      </c>
      <c r="C27" s="23" t="s">
        <v>1148</v>
      </c>
      <c r="D27" s="23" t="s">
        <v>1149</v>
      </c>
      <c r="E27" s="23" t="s">
        <v>1150</v>
      </c>
      <c r="F27" s="23" t="s">
        <v>1151</v>
      </c>
      <c r="G27" s="23" t="s">
        <v>1152</v>
      </c>
      <c r="H27" s="23" t="s">
        <v>538</v>
      </c>
      <c r="I27" s="23" t="s">
        <v>539</v>
      </c>
      <c r="J27" s="47" t="s">
        <v>1153</v>
      </c>
      <c r="K27" s="19">
        <v>-71.085851000000005</v>
      </c>
      <c r="L27" s="19">
        <v>42.348669999999998</v>
      </c>
      <c r="M27" s="19">
        <v>-71.085851000000005</v>
      </c>
      <c r="N27" s="19">
        <v>42.348669999999998</v>
      </c>
      <c r="O27" s="53">
        <v>25220</v>
      </c>
      <c r="P27" s="54">
        <v>750</v>
      </c>
      <c r="Q27" s="53">
        <v>25220</v>
      </c>
      <c r="R27" s="54">
        <v>750</v>
      </c>
      <c r="S27" s="19">
        <v>2</v>
      </c>
      <c r="T27" s="19">
        <v>2</v>
      </c>
      <c r="U27" s="19">
        <v>1</v>
      </c>
      <c r="V27" s="19">
        <v>2</v>
      </c>
      <c r="W27" s="19">
        <v>2</v>
      </c>
      <c r="X27" s="48" t="s">
        <v>1327</v>
      </c>
      <c r="Y27" s="19">
        <v>365</v>
      </c>
      <c r="Z27" s="23" t="s">
        <v>123</v>
      </c>
      <c r="AA27" s="49" t="b">
        <v>0</v>
      </c>
      <c r="AB27" s="23" t="s">
        <v>1155</v>
      </c>
      <c r="AC27" s="23" t="s">
        <v>107</v>
      </c>
      <c r="AD27" s="23" t="s">
        <v>90</v>
      </c>
      <c r="AE27" s="23" t="s">
        <v>312</v>
      </c>
      <c r="AF27" s="23" t="s">
        <v>109</v>
      </c>
      <c r="AG27" s="23" t="s">
        <v>79</v>
      </c>
      <c r="AH27" s="23" t="s">
        <v>36</v>
      </c>
      <c r="AI27" s="23" t="s">
        <v>144</v>
      </c>
      <c r="AJ27" s="50" t="b">
        <v>0</v>
      </c>
      <c r="AK27" s="51" t="s">
        <v>1154</v>
      </c>
      <c r="AL27" s="19">
        <v>0</v>
      </c>
      <c r="AM27" s="19">
        <v>0</v>
      </c>
      <c r="AN27" s="19">
        <v>0</v>
      </c>
      <c r="AO27" s="19">
        <v>0</v>
      </c>
      <c r="AP27" s="19">
        <v>0</v>
      </c>
      <c r="AQ27" s="19">
        <v>0</v>
      </c>
      <c r="AR27" s="19">
        <v>0</v>
      </c>
      <c r="AS27" s="19">
        <v>0</v>
      </c>
      <c r="AT27" s="19">
        <v>0</v>
      </c>
      <c r="AU27" s="19">
        <v>0</v>
      </c>
      <c r="AV27" s="19">
        <v>0</v>
      </c>
      <c r="AW27" s="19">
        <v>0</v>
      </c>
      <c r="AX27" s="19">
        <v>0</v>
      </c>
      <c r="AY27" s="19">
        <v>0</v>
      </c>
      <c r="AZ27" s="19">
        <v>0</v>
      </c>
      <c r="BA27" s="19">
        <v>0</v>
      </c>
      <c r="BB27" s="19">
        <v>0</v>
      </c>
      <c r="BC27" s="19">
        <v>0</v>
      </c>
      <c r="BD27" s="49" t="b">
        <v>1</v>
      </c>
      <c r="BE27" s="49" t="b">
        <v>1</v>
      </c>
      <c r="BF27" s="19">
        <v>13</v>
      </c>
      <c r="BG27" s="23" t="s">
        <v>109</v>
      </c>
      <c r="BH27" s="19">
        <v>295</v>
      </c>
      <c r="BI27" s="19">
        <v>295</v>
      </c>
      <c r="BJ27" s="19">
        <v>0</v>
      </c>
      <c r="BK27" s="49" t="b">
        <v>0</v>
      </c>
    </row>
    <row r="28" spans="1:63" ht="12.75">
      <c r="A28" s="19">
        <v>70</v>
      </c>
      <c r="B28" s="19">
        <v>164872</v>
      </c>
      <c r="C28" s="23" t="s">
        <v>1148</v>
      </c>
      <c r="D28" s="23" t="s">
        <v>1149</v>
      </c>
      <c r="E28" s="23" t="s">
        <v>1150</v>
      </c>
      <c r="F28" s="23" t="s">
        <v>1151</v>
      </c>
      <c r="G28" s="23" t="s">
        <v>1152</v>
      </c>
      <c r="H28" s="23" t="s">
        <v>538</v>
      </c>
      <c r="I28" s="23" t="s">
        <v>539</v>
      </c>
      <c r="J28" s="47" t="s">
        <v>1153</v>
      </c>
      <c r="K28" s="19">
        <v>-71.085851000000005</v>
      </c>
      <c r="L28" s="19">
        <v>42.348669999999998</v>
      </c>
      <c r="M28" s="19">
        <v>-71.085851000000005</v>
      </c>
      <c r="N28" s="19">
        <v>42.348669999999998</v>
      </c>
      <c r="O28" s="53">
        <v>25220</v>
      </c>
      <c r="P28" s="54">
        <v>750</v>
      </c>
      <c r="Q28" s="53">
        <v>25220</v>
      </c>
      <c r="R28" s="54">
        <v>750</v>
      </c>
      <c r="S28" s="19">
        <v>2</v>
      </c>
      <c r="T28" s="19">
        <v>2</v>
      </c>
      <c r="U28" s="19">
        <v>1</v>
      </c>
      <c r="V28" s="19">
        <v>2</v>
      </c>
      <c r="W28" s="19">
        <v>2</v>
      </c>
      <c r="X28" s="48" t="s">
        <v>1327</v>
      </c>
      <c r="Y28" s="19">
        <v>365</v>
      </c>
      <c r="Z28" s="23" t="s">
        <v>123</v>
      </c>
      <c r="AA28" s="49" t="b">
        <v>0</v>
      </c>
      <c r="AB28" s="23" t="s">
        <v>254</v>
      </c>
      <c r="AC28" s="23" t="s">
        <v>94</v>
      </c>
      <c r="AD28" s="23" t="s">
        <v>90</v>
      </c>
      <c r="AE28" s="23" t="s">
        <v>95</v>
      </c>
      <c r="AF28" s="23" t="s">
        <v>94</v>
      </c>
      <c r="AG28" s="23" t="s">
        <v>79</v>
      </c>
      <c r="AH28" s="23" t="s">
        <v>36</v>
      </c>
      <c r="AI28" s="23" t="s">
        <v>96</v>
      </c>
      <c r="AJ28" s="50" t="b">
        <v>0</v>
      </c>
      <c r="AK28" s="51" t="s">
        <v>1154</v>
      </c>
      <c r="AL28" s="19">
        <v>0</v>
      </c>
      <c r="AM28" s="19">
        <v>0</v>
      </c>
      <c r="AN28" s="19">
        <v>0</v>
      </c>
      <c r="AO28" s="19">
        <v>0</v>
      </c>
      <c r="AP28" s="19">
        <v>0</v>
      </c>
      <c r="AQ28" s="19">
        <v>0</v>
      </c>
      <c r="AR28" s="19">
        <v>0</v>
      </c>
      <c r="AS28" s="19">
        <v>0</v>
      </c>
      <c r="AT28" s="19">
        <v>0</v>
      </c>
      <c r="AU28" s="19">
        <v>0</v>
      </c>
      <c r="AV28" s="19">
        <v>0</v>
      </c>
      <c r="AW28" s="19">
        <v>0</v>
      </c>
      <c r="AX28" s="19">
        <v>0</v>
      </c>
      <c r="AY28" s="19">
        <v>0</v>
      </c>
      <c r="AZ28" s="19">
        <v>0</v>
      </c>
      <c r="BA28" s="19">
        <v>0</v>
      </c>
      <c r="BB28" s="19">
        <v>0</v>
      </c>
      <c r="BC28" s="19">
        <v>0</v>
      </c>
      <c r="BD28" s="49" t="b">
        <v>1</v>
      </c>
      <c r="BE28" s="49" t="b">
        <v>1</v>
      </c>
      <c r="BF28" s="19">
        <v>13</v>
      </c>
      <c r="BG28" s="23" t="s">
        <v>94</v>
      </c>
      <c r="BH28" s="19">
        <v>295</v>
      </c>
      <c r="BI28" s="19">
        <v>295</v>
      </c>
      <c r="BJ28" s="19">
        <v>0</v>
      </c>
      <c r="BK28" s="49" t="b">
        <v>0</v>
      </c>
    </row>
    <row r="29" spans="1:63" ht="12.75">
      <c r="A29" s="19">
        <v>71</v>
      </c>
      <c r="B29" s="19">
        <v>164872</v>
      </c>
      <c r="C29" s="23" t="s">
        <v>1148</v>
      </c>
      <c r="D29" s="23" t="s">
        <v>1149</v>
      </c>
      <c r="E29" s="23" t="s">
        <v>1150</v>
      </c>
      <c r="F29" s="23" t="s">
        <v>1151</v>
      </c>
      <c r="G29" s="23" t="s">
        <v>1152</v>
      </c>
      <c r="H29" s="23" t="s">
        <v>538</v>
      </c>
      <c r="I29" s="23" t="s">
        <v>539</v>
      </c>
      <c r="J29" s="47" t="s">
        <v>1153</v>
      </c>
      <c r="K29" s="19">
        <v>-71.085851000000005</v>
      </c>
      <c r="L29" s="19">
        <v>42.348669999999998</v>
      </c>
      <c r="M29" s="19">
        <v>-71.085851000000005</v>
      </c>
      <c r="N29" s="19">
        <v>42.348669999999998</v>
      </c>
      <c r="O29" s="53">
        <v>25220</v>
      </c>
      <c r="P29" s="54">
        <v>750</v>
      </c>
      <c r="Q29" s="53">
        <v>25220</v>
      </c>
      <c r="R29" s="54">
        <v>750</v>
      </c>
      <c r="S29" s="19">
        <v>2</v>
      </c>
      <c r="T29" s="19">
        <v>2</v>
      </c>
      <c r="U29" s="19">
        <v>1</v>
      </c>
      <c r="V29" s="19">
        <v>2</v>
      </c>
      <c r="W29" s="19">
        <v>2</v>
      </c>
      <c r="X29" s="48" t="s">
        <v>1327</v>
      </c>
      <c r="Y29" s="19">
        <v>365</v>
      </c>
      <c r="Z29" s="23" t="s">
        <v>123</v>
      </c>
      <c r="AA29" s="49" t="b">
        <v>0</v>
      </c>
      <c r="AB29" s="23" t="s">
        <v>1157</v>
      </c>
      <c r="AC29" s="23" t="s">
        <v>1158</v>
      </c>
      <c r="AD29" s="23" t="s">
        <v>159</v>
      </c>
      <c r="AE29" s="23" t="s">
        <v>1159</v>
      </c>
      <c r="AF29" s="23" t="s">
        <v>141</v>
      </c>
      <c r="AG29" s="23" t="s">
        <v>79</v>
      </c>
      <c r="AH29" s="23" t="s">
        <v>99</v>
      </c>
      <c r="AI29" s="23" t="s">
        <v>100</v>
      </c>
      <c r="AJ29" s="50" t="b">
        <v>0</v>
      </c>
      <c r="AK29" s="51" t="s">
        <v>1160</v>
      </c>
      <c r="AL29" s="19">
        <v>0</v>
      </c>
      <c r="AM29" s="19">
        <v>0</v>
      </c>
      <c r="AN29" s="19">
        <v>0</v>
      </c>
      <c r="AO29" s="19">
        <v>0</v>
      </c>
      <c r="AP29" s="19">
        <v>0</v>
      </c>
      <c r="AQ29" s="19">
        <v>0</v>
      </c>
      <c r="AR29" s="19">
        <v>0</v>
      </c>
      <c r="AS29" s="19">
        <v>0</v>
      </c>
      <c r="AT29" s="19">
        <v>0</v>
      </c>
      <c r="AU29" s="19">
        <v>0</v>
      </c>
      <c r="AV29" s="19">
        <v>0</v>
      </c>
      <c r="AW29" s="19">
        <v>0</v>
      </c>
      <c r="AX29" s="19">
        <v>0</v>
      </c>
      <c r="AY29" s="19">
        <v>0</v>
      </c>
      <c r="AZ29" s="19">
        <v>0</v>
      </c>
      <c r="BA29" s="19">
        <v>0</v>
      </c>
      <c r="BB29" s="19">
        <v>0</v>
      </c>
      <c r="BC29" s="19">
        <v>0</v>
      </c>
      <c r="BD29" s="49" t="b">
        <v>0</v>
      </c>
      <c r="BE29" s="49" t="b">
        <v>1</v>
      </c>
      <c r="BF29" s="19">
        <v>13</v>
      </c>
      <c r="BG29" s="23" t="s">
        <v>117</v>
      </c>
      <c r="BH29" s="19">
        <v>295</v>
      </c>
      <c r="BI29" s="19">
        <v>295</v>
      </c>
      <c r="BJ29" s="19">
        <v>0</v>
      </c>
      <c r="BK29" s="49" t="b">
        <v>0</v>
      </c>
    </row>
    <row r="30" spans="1:63" ht="12.75">
      <c r="A30" s="19">
        <v>72</v>
      </c>
      <c r="B30" s="19">
        <v>164872</v>
      </c>
      <c r="C30" s="23" t="s">
        <v>1148</v>
      </c>
      <c r="D30" s="23" t="s">
        <v>1149</v>
      </c>
      <c r="E30" s="23" t="s">
        <v>1150</v>
      </c>
      <c r="F30" s="23" t="s">
        <v>1151</v>
      </c>
      <c r="G30" s="23" t="s">
        <v>1152</v>
      </c>
      <c r="H30" s="23" t="s">
        <v>538</v>
      </c>
      <c r="I30" s="23" t="s">
        <v>539</v>
      </c>
      <c r="J30" s="47" t="s">
        <v>1153</v>
      </c>
      <c r="K30" s="19">
        <v>-71.085851000000005</v>
      </c>
      <c r="L30" s="19">
        <v>42.348669999999998</v>
      </c>
      <c r="M30" s="19">
        <v>-71.085851000000005</v>
      </c>
      <c r="N30" s="19">
        <v>42.348669999999998</v>
      </c>
      <c r="O30" s="53">
        <v>25220</v>
      </c>
      <c r="P30" s="54">
        <v>750</v>
      </c>
      <c r="Q30" s="53">
        <v>25220</v>
      </c>
      <c r="R30" s="54">
        <v>750</v>
      </c>
      <c r="S30" s="19">
        <v>2</v>
      </c>
      <c r="T30" s="19">
        <v>2</v>
      </c>
      <c r="U30" s="19">
        <v>1</v>
      </c>
      <c r="V30" s="19">
        <v>2</v>
      </c>
      <c r="W30" s="19">
        <v>2</v>
      </c>
      <c r="X30" s="48" t="s">
        <v>1327</v>
      </c>
      <c r="Y30" s="19">
        <v>365</v>
      </c>
      <c r="Z30" s="23" t="s">
        <v>123</v>
      </c>
      <c r="AA30" s="49" t="b">
        <v>0</v>
      </c>
      <c r="AB30" s="23" t="s">
        <v>1157</v>
      </c>
      <c r="AC30" s="23" t="s">
        <v>1158</v>
      </c>
      <c r="AD30" s="23" t="s">
        <v>159</v>
      </c>
      <c r="AE30" s="23" t="s">
        <v>1161</v>
      </c>
      <c r="AF30" s="23" t="s">
        <v>219</v>
      </c>
      <c r="AG30" s="23" t="s">
        <v>79</v>
      </c>
      <c r="AH30" s="23" t="s">
        <v>36</v>
      </c>
      <c r="AI30" s="23" t="s">
        <v>100</v>
      </c>
      <c r="AJ30" s="50" t="b">
        <v>0</v>
      </c>
      <c r="AK30" s="51" t="s">
        <v>1154</v>
      </c>
      <c r="AL30" s="19">
        <v>0</v>
      </c>
      <c r="AM30" s="19">
        <v>0</v>
      </c>
      <c r="AN30" s="19">
        <v>0</v>
      </c>
      <c r="AO30" s="19">
        <v>0</v>
      </c>
      <c r="AP30" s="19">
        <v>0</v>
      </c>
      <c r="AQ30" s="19">
        <v>0</v>
      </c>
      <c r="AR30" s="19">
        <v>0</v>
      </c>
      <c r="AS30" s="19">
        <v>0</v>
      </c>
      <c r="AT30" s="19">
        <v>0</v>
      </c>
      <c r="AU30" s="19">
        <v>0</v>
      </c>
      <c r="AV30" s="19">
        <v>0</v>
      </c>
      <c r="AW30" s="19">
        <v>0</v>
      </c>
      <c r="AX30" s="19">
        <v>0</v>
      </c>
      <c r="AY30" s="19">
        <v>0</v>
      </c>
      <c r="AZ30" s="19">
        <v>0</v>
      </c>
      <c r="BA30" s="19">
        <v>0</v>
      </c>
      <c r="BB30" s="19">
        <v>0</v>
      </c>
      <c r="BC30" s="19">
        <v>0</v>
      </c>
      <c r="BD30" s="49" t="b">
        <v>0</v>
      </c>
      <c r="BE30" s="49" t="b">
        <v>1</v>
      </c>
      <c r="BF30" s="19">
        <v>13</v>
      </c>
      <c r="BG30" s="23" t="s">
        <v>117</v>
      </c>
      <c r="BH30" s="19">
        <v>295</v>
      </c>
      <c r="BI30" s="19">
        <v>295</v>
      </c>
      <c r="BJ30" s="19">
        <v>0</v>
      </c>
      <c r="BK30" s="49" t="b">
        <v>0</v>
      </c>
    </row>
    <row r="31" spans="1:63" ht="12.75">
      <c r="A31" s="19">
        <v>73</v>
      </c>
      <c r="B31" s="19">
        <v>164872</v>
      </c>
      <c r="C31" s="23" t="s">
        <v>1148</v>
      </c>
      <c r="D31" s="23" t="s">
        <v>1149</v>
      </c>
      <c r="E31" s="23" t="s">
        <v>1150</v>
      </c>
      <c r="F31" s="23" t="s">
        <v>1151</v>
      </c>
      <c r="G31" s="23" t="s">
        <v>1152</v>
      </c>
      <c r="H31" s="23" t="s">
        <v>538</v>
      </c>
      <c r="I31" s="23" t="s">
        <v>539</v>
      </c>
      <c r="J31" s="47" t="s">
        <v>1153</v>
      </c>
      <c r="K31" s="19">
        <v>-71.085851000000005</v>
      </c>
      <c r="L31" s="19">
        <v>42.348669999999998</v>
      </c>
      <c r="M31" s="19">
        <v>-71.085851000000005</v>
      </c>
      <c r="N31" s="19">
        <v>42.348669999999998</v>
      </c>
      <c r="O31" s="53">
        <v>25220</v>
      </c>
      <c r="P31" s="54">
        <v>750</v>
      </c>
      <c r="Q31" s="53">
        <v>25220</v>
      </c>
      <c r="R31" s="54">
        <v>750</v>
      </c>
      <c r="S31" s="19">
        <v>2</v>
      </c>
      <c r="T31" s="19">
        <v>2</v>
      </c>
      <c r="U31" s="19">
        <v>1</v>
      </c>
      <c r="V31" s="19">
        <v>2</v>
      </c>
      <c r="W31" s="19">
        <v>2</v>
      </c>
      <c r="X31" s="48" t="s">
        <v>1327</v>
      </c>
      <c r="Y31" s="19">
        <v>365</v>
      </c>
      <c r="Z31" s="23" t="s">
        <v>123</v>
      </c>
      <c r="AA31" s="49" t="b">
        <v>0</v>
      </c>
      <c r="AB31" s="23" t="s">
        <v>1157</v>
      </c>
      <c r="AC31" s="23" t="s">
        <v>1158</v>
      </c>
      <c r="AD31" s="23" t="s">
        <v>159</v>
      </c>
      <c r="AE31" s="23" t="s">
        <v>1162</v>
      </c>
      <c r="AF31" s="23" t="s">
        <v>114</v>
      </c>
      <c r="AG31" s="23" t="s">
        <v>79</v>
      </c>
      <c r="AH31" s="23" t="s">
        <v>206</v>
      </c>
      <c r="AI31" s="23" t="s">
        <v>100</v>
      </c>
      <c r="AJ31" s="50" t="b">
        <v>0</v>
      </c>
      <c r="AK31" s="51" t="s">
        <v>1154</v>
      </c>
      <c r="AL31" s="19">
        <v>0</v>
      </c>
      <c r="AM31" s="19">
        <v>0</v>
      </c>
      <c r="AN31" s="19">
        <v>0</v>
      </c>
      <c r="AO31" s="19">
        <v>0</v>
      </c>
      <c r="AP31" s="19">
        <v>0</v>
      </c>
      <c r="AQ31" s="19">
        <v>0</v>
      </c>
      <c r="AR31" s="19">
        <v>0</v>
      </c>
      <c r="AS31" s="19">
        <v>0</v>
      </c>
      <c r="AT31" s="19">
        <v>0</v>
      </c>
      <c r="AU31" s="19">
        <v>0</v>
      </c>
      <c r="AV31" s="19">
        <v>0</v>
      </c>
      <c r="AW31" s="19">
        <v>0</v>
      </c>
      <c r="AX31" s="19">
        <v>0</v>
      </c>
      <c r="AY31" s="19">
        <v>0</v>
      </c>
      <c r="AZ31" s="19">
        <v>0</v>
      </c>
      <c r="BA31" s="19">
        <v>0</v>
      </c>
      <c r="BB31" s="19">
        <v>0</v>
      </c>
      <c r="BC31" s="19">
        <v>0</v>
      </c>
      <c r="BD31" s="49" t="b">
        <v>0</v>
      </c>
      <c r="BE31" s="49" t="b">
        <v>1</v>
      </c>
      <c r="BF31" s="19">
        <v>13</v>
      </c>
      <c r="BG31" s="23" t="s">
        <v>117</v>
      </c>
      <c r="BH31" s="19">
        <v>295</v>
      </c>
      <c r="BI31" s="19">
        <v>295</v>
      </c>
      <c r="BJ31" s="19">
        <v>0</v>
      </c>
      <c r="BK31" s="49" t="b">
        <v>0</v>
      </c>
    </row>
    <row r="32" spans="1:63" ht="12.75">
      <c r="A32" s="19">
        <v>74</v>
      </c>
      <c r="B32" s="19">
        <v>164872</v>
      </c>
      <c r="C32" s="23" t="s">
        <v>1148</v>
      </c>
      <c r="D32" s="23" t="s">
        <v>1149</v>
      </c>
      <c r="E32" s="23" t="s">
        <v>1150</v>
      </c>
      <c r="F32" s="23" t="s">
        <v>1151</v>
      </c>
      <c r="G32" s="23" t="s">
        <v>1152</v>
      </c>
      <c r="H32" s="23" t="s">
        <v>538</v>
      </c>
      <c r="I32" s="23" t="s">
        <v>539</v>
      </c>
      <c r="J32" s="47" t="s">
        <v>1153</v>
      </c>
      <c r="K32" s="19">
        <v>-71.085851000000005</v>
      </c>
      <c r="L32" s="19">
        <v>42.348669999999998</v>
      </c>
      <c r="M32" s="19">
        <v>-71.085851000000005</v>
      </c>
      <c r="N32" s="19">
        <v>42.348669999999998</v>
      </c>
      <c r="O32" s="53">
        <v>25220</v>
      </c>
      <c r="P32" s="54">
        <v>750</v>
      </c>
      <c r="Q32" s="53">
        <v>25220</v>
      </c>
      <c r="R32" s="54">
        <v>750</v>
      </c>
      <c r="S32" s="19">
        <v>2</v>
      </c>
      <c r="T32" s="19">
        <v>2</v>
      </c>
      <c r="U32" s="19">
        <v>1</v>
      </c>
      <c r="V32" s="19">
        <v>2</v>
      </c>
      <c r="W32" s="19">
        <v>2</v>
      </c>
      <c r="X32" s="48" t="s">
        <v>1327</v>
      </c>
      <c r="Y32" s="19">
        <v>365</v>
      </c>
      <c r="Z32" s="23" t="s">
        <v>123</v>
      </c>
      <c r="AA32" s="49" t="b">
        <v>0</v>
      </c>
      <c r="AB32" s="23" t="s">
        <v>1157</v>
      </c>
      <c r="AC32" s="23" t="s">
        <v>1158</v>
      </c>
      <c r="AD32" s="23" t="s">
        <v>159</v>
      </c>
      <c r="AE32" s="23" t="s">
        <v>1163</v>
      </c>
      <c r="AF32" s="23" t="s">
        <v>224</v>
      </c>
      <c r="AG32" s="23" t="s">
        <v>79</v>
      </c>
      <c r="AH32" s="23" t="s">
        <v>36</v>
      </c>
      <c r="AI32" s="23" t="s">
        <v>100</v>
      </c>
      <c r="AJ32" s="50" t="b">
        <v>0</v>
      </c>
      <c r="AK32" s="51" t="s">
        <v>1154</v>
      </c>
      <c r="AL32" s="19">
        <v>0</v>
      </c>
      <c r="AM32" s="19">
        <v>0</v>
      </c>
      <c r="AN32" s="19">
        <v>0</v>
      </c>
      <c r="AO32" s="19">
        <v>0</v>
      </c>
      <c r="AP32" s="19">
        <v>0</v>
      </c>
      <c r="AQ32" s="19">
        <v>0</v>
      </c>
      <c r="AR32" s="19">
        <v>0</v>
      </c>
      <c r="AS32" s="19">
        <v>0</v>
      </c>
      <c r="AT32" s="19">
        <v>0</v>
      </c>
      <c r="AU32" s="19">
        <v>0</v>
      </c>
      <c r="AV32" s="19">
        <v>0</v>
      </c>
      <c r="AW32" s="19">
        <v>0</v>
      </c>
      <c r="AX32" s="19">
        <v>0</v>
      </c>
      <c r="AY32" s="19">
        <v>0</v>
      </c>
      <c r="AZ32" s="19">
        <v>0</v>
      </c>
      <c r="BA32" s="19">
        <v>0</v>
      </c>
      <c r="BB32" s="19">
        <v>0</v>
      </c>
      <c r="BC32" s="19">
        <v>0</v>
      </c>
      <c r="BD32" s="49" t="b">
        <v>0</v>
      </c>
      <c r="BE32" s="49" t="b">
        <v>1</v>
      </c>
      <c r="BF32" s="19">
        <v>13</v>
      </c>
      <c r="BG32" s="23" t="s">
        <v>117</v>
      </c>
      <c r="BH32" s="19">
        <v>295</v>
      </c>
      <c r="BI32" s="19">
        <v>295</v>
      </c>
      <c r="BJ32" s="19">
        <v>0</v>
      </c>
      <c r="BK32" s="49" t="b">
        <v>0</v>
      </c>
    </row>
    <row r="33" spans="1:63" ht="12.75">
      <c r="A33" s="19">
        <v>79</v>
      </c>
      <c r="B33" s="19">
        <v>164988</v>
      </c>
      <c r="C33" s="23" t="s">
        <v>1167</v>
      </c>
      <c r="D33" s="23" t="s">
        <v>1168</v>
      </c>
      <c r="E33" s="23" t="s">
        <v>1150</v>
      </c>
      <c r="F33" s="23" t="s">
        <v>1151</v>
      </c>
      <c r="G33" s="19">
        <v>2215</v>
      </c>
      <c r="H33" s="23" t="s">
        <v>538</v>
      </c>
      <c r="I33" s="23" t="s">
        <v>539</v>
      </c>
      <c r="J33" s="47" t="s">
        <v>1169</v>
      </c>
      <c r="K33" s="19">
        <v>-71.09984</v>
      </c>
      <c r="L33" s="19">
        <v>42.349581000000001</v>
      </c>
      <c r="M33" s="19">
        <v>-71.085851000000005</v>
      </c>
      <c r="N33" s="19">
        <v>42.348669999999998</v>
      </c>
      <c r="O33" s="53">
        <v>56854</v>
      </c>
      <c r="P33" s="54">
        <v>812</v>
      </c>
      <c r="Q33" s="53">
        <v>56854</v>
      </c>
      <c r="R33" s="54">
        <v>812</v>
      </c>
      <c r="S33" s="19">
        <v>2</v>
      </c>
      <c r="T33" s="19">
        <v>2</v>
      </c>
      <c r="U33" s="19">
        <v>1</v>
      </c>
      <c r="V33" s="19">
        <v>2</v>
      </c>
      <c r="W33" s="19">
        <v>2</v>
      </c>
      <c r="X33" s="19">
        <v>29</v>
      </c>
      <c r="Y33" s="19">
        <v>17944</v>
      </c>
      <c r="Z33" s="23" t="s">
        <v>123</v>
      </c>
      <c r="AA33" s="49" t="b">
        <v>0</v>
      </c>
      <c r="AB33" s="23" t="s">
        <v>1170</v>
      </c>
      <c r="AC33" s="23" t="s">
        <v>1171</v>
      </c>
      <c r="AD33" s="23" t="s">
        <v>320</v>
      </c>
      <c r="AE33" s="23" t="s">
        <v>363</v>
      </c>
      <c r="AF33" s="23" t="s">
        <v>78</v>
      </c>
      <c r="AG33" s="23" t="s">
        <v>79</v>
      </c>
      <c r="AH33" s="23" t="s">
        <v>36</v>
      </c>
      <c r="AI33" s="23" t="s">
        <v>100</v>
      </c>
      <c r="AJ33" s="50" t="b">
        <v>0</v>
      </c>
      <c r="AK33" s="51" t="s">
        <v>1172</v>
      </c>
      <c r="AL33" s="19">
        <v>0</v>
      </c>
      <c r="AM33" s="19">
        <v>0</v>
      </c>
      <c r="AN33" s="19">
        <v>0</v>
      </c>
      <c r="AO33" s="19">
        <v>0</v>
      </c>
      <c r="AP33" s="19">
        <v>0</v>
      </c>
      <c r="AQ33" s="19">
        <v>0</v>
      </c>
      <c r="AR33" s="19">
        <v>0</v>
      </c>
      <c r="AS33" s="19">
        <v>0</v>
      </c>
      <c r="AT33" s="19">
        <v>0</v>
      </c>
      <c r="AU33" s="19">
        <v>0</v>
      </c>
      <c r="AV33" s="19">
        <v>0</v>
      </c>
      <c r="AW33" s="19">
        <v>0</v>
      </c>
      <c r="AX33" s="19">
        <v>0</v>
      </c>
      <c r="AY33" s="19">
        <v>0</v>
      </c>
      <c r="AZ33" s="19">
        <v>0</v>
      </c>
      <c r="BA33" s="19">
        <v>0</v>
      </c>
      <c r="BB33" s="19">
        <v>0</v>
      </c>
      <c r="BC33" s="19">
        <v>0</v>
      </c>
      <c r="BD33" s="49" t="b">
        <v>0</v>
      </c>
      <c r="BE33" s="49" t="b">
        <v>0</v>
      </c>
      <c r="BF33" s="19">
        <v>5</v>
      </c>
      <c r="BG33" s="23" t="s">
        <v>78</v>
      </c>
      <c r="BH33" s="19">
        <v>295</v>
      </c>
      <c r="BI33" s="19">
        <v>295</v>
      </c>
      <c r="BJ33" s="19">
        <v>0</v>
      </c>
      <c r="BK33" s="49" t="b">
        <v>0</v>
      </c>
    </row>
    <row r="34" spans="1:63" ht="12.75">
      <c r="A34" s="19">
        <v>81</v>
      </c>
      <c r="B34" s="19">
        <v>164988</v>
      </c>
      <c r="C34" s="23" t="s">
        <v>1167</v>
      </c>
      <c r="D34" s="23" t="s">
        <v>1168</v>
      </c>
      <c r="E34" s="23" t="s">
        <v>1150</v>
      </c>
      <c r="F34" s="23" t="s">
        <v>1151</v>
      </c>
      <c r="G34" s="19">
        <v>2215</v>
      </c>
      <c r="H34" s="23" t="s">
        <v>538</v>
      </c>
      <c r="I34" s="23" t="s">
        <v>539</v>
      </c>
      <c r="J34" s="47" t="s">
        <v>1169</v>
      </c>
      <c r="K34" s="19">
        <v>-71.09984</v>
      </c>
      <c r="L34" s="19">
        <v>42.349581000000001</v>
      </c>
      <c r="M34" s="19">
        <v>-71.085851000000005</v>
      </c>
      <c r="N34" s="19">
        <v>42.348669999999998</v>
      </c>
      <c r="O34" s="53">
        <v>56854</v>
      </c>
      <c r="P34" s="54">
        <v>812</v>
      </c>
      <c r="Q34" s="53">
        <v>56854</v>
      </c>
      <c r="R34" s="54">
        <v>812</v>
      </c>
      <c r="S34" s="19">
        <v>2</v>
      </c>
      <c r="T34" s="19">
        <v>2</v>
      </c>
      <c r="U34" s="19">
        <v>1</v>
      </c>
      <c r="V34" s="19">
        <v>2</v>
      </c>
      <c r="W34" s="19">
        <v>2</v>
      </c>
      <c r="X34" s="19">
        <v>29</v>
      </c>
      <c r="Y34" s="19">
        <v>17944</v>
      </c>
      <c r="Z34" s="23" t="s">
        <v>123</v>
      </c>
      <c r="AA34" s="49" t="b">
        <v>0</v>
      </c>
      <c r="AB34" s="23" t="s">
        <v>1170</v>
      </c>
      <c r="AC34" s="23" t="s">
        <v>1171</v>
      </c>
      <c r="AD34" s="23" t="s">
        <v>320</v>
      </c>
      <c r="AE34" s="23" t="s">
        <v>1175</v>
      </c>
      <c r="AF34" s="23" t="s">
        <v>78</v>
      </c>
      <c r="AG34" s="23" t="s">
        <v>79</v>
      </c>
      <c r="AH34" s="23" t="s">
        <v>36</v>
      </c>
      <c r="AI34" s="23" t="s">
        <v>100</v>
      </c>
      <c r="AJ34" s="50" t="b">
        <v>0</v>
      </c>
      <c r="AK34" s="51" t="s">
        <v>1176</v>
      </c>
      <c r="AL34" s="19">
        <v>0</v>
      </c>
      <c r="AM34" s="19">
        <v>0</v>
      </c>
      <c r="AN34" s="19">
        <v>0</v>
      </c>
      <c r="AO34" s="19">
        <v>0</v>
      </c>
      <c r="AP34" s="19">
        <v>0</v>
      </c>
      <c r="AQ34" s="19">
        <v>0</v>
      </c>
      <c r="AR34" s="19">
        <v>0</v>
      </c>
      <c r="AS34" s="19">
        <v>0</v>
      </c>
      <c r="AT34" s="19">
        <v>0</v>
      </c>
      <c r="AU34" s="19">
        <v>0</v>
      </c>
      <c r="AV34" s="19">
        <v>0</v>
      </c>
      <c r="AW34" s="19">
        <v>0</v>
      </c>
      <c r="AX34" s="19">
        <v>0</v>
      </c>
      <c r="AY34" s="19">
        <v>0</v>
      </c>
      <c r="AZ34" s="19">
        <v>0</v>
      </c>
      <c r="BA34" s="19">
        <v>0</v>
      </c>
      <c r="BB34" s="19">
        <v>0</v>
      </c>
      <c r="BC34" s="19">
        <v>0</v>
      </c>
      <c r="BD34" s="49" t="b">
        <v>0</v>
      </c>
      <c r="BE34" s="49" t="b">
        <v>0</v>
      </c>
      <c r="BF34" s="19">
        <v>5</v>
      </c>
      <c r="BG34" s="23" t="s">
        <v>78</v>
      </c>
      <c r="BH34" s="19">
        <v>295</v>
      </c>
      <c r="BI34" s="19">
        <v>295</v>
      </c>
      <c r="BJ34" s="19">
        <v>0</v>
      </c>
      <c r="BK34" s="49" t="b">
        <v>0</v>
      </c>
    </row>
    <row r="35" spans="1:63" ht="12.75">
      <c r="A35" s="19">
        <v>87</v>
      </c>
      <c r="B35" s="19">
        <v>201441</v>
      </c>
      <c r="C35" s="23" t="s">
        <v>2096</v>
      </c>
      <c r="D35" s="23" t="s">
        <v>2097</v>
      </c>
      <c r="E35" s="23" t="s">
        <v>2098</v>
      </c>
      <c r="F35" s="23" t="s">
        <v>2091</v>
      </c>
      <c r="G35" s="19">
        <v>43403</v>
      </c>
      <c r="H35" s="23" t="s">
        <v>834</v>
      </c>
      <c r="I35" s="23" t="s">
        <v>885</v>
      </c>
      <c r="J35" s="47" t="s">
        <v>2099</v>
      </c>
      <c r="K35" s="19">
        <v>-83.640895999999998</v>
      </c>
      <c r="L35" s="19">
        <v>41.375512999999998</v>
      </c>
      <c r="M35" s="19">
        <v>-83.640895999999998</v>
      </c>
      <c r="N35" s="19">
        <v>41.375512999999998</v>
      </c>
      <c r="O35" s="53">
        <v>8017</v>
      </c>
      <c r="P35" s="53">
        <v>1814</v>
      </c>
      <c r="Q35" s="53">
        <v>14009</v>
      </c>
      <c r="R35" s="53">
        <v>1814</v>
      </c>
      <c r="S35" s="19">
        <v>2</v>
      </c>
      <c r="T35" s="19">
        <v>2</v>
      </c>
      <c r="U35" s="19">
        <v>3</v>
      </c>
      <c r="V35" s="19">
        <v>1</v>
      </c>
      <c r="W35" s="19">
        <v>1</v>
      </c>
      <c r="X35" s="19">
        <v>76</v>
      </c>
      <c r="Y35" s="19">
        <v>14852</v>
      </c>
      <c r="Z35" s="23" t="s">
        <v>73</v>
      </c>
      <c r="AA35" s="49" t="b">
        <v>0</v>
      </c>
      <c r="AB35" s="23" t="s">
        <v>2107</v>
      </c>
      <c r="AC35" s="23" t="s">
        <v>89</v>
      </c>
      <c r="AD35" s="23" t="s">
        <v>550</v>
      </c>
      <c r="AE35" s="23" t="s">
        <v>2108</v>
      </c>
      <c r="AF35" s="23" t="s">
        <v>135</v>
      </c>
      <c r="AG35" s="23" t="s">
        <v>179</v>
      </c>
      <c r="AH35" s="23" t="s">
        <v>179</v>
      </c>
      <c r="AI35" s="23" t="s">
        <v>100</v>
      </c>
      <c r="AJ35" s="50" t="b">
        <v>0</v>
      </c>
      <c r="AK35" s="51" t="s">
        <v>2109</v>
      </c>
      <c r="AL35" s="19">
        <v>0</v>
      </c>
      <c r="AM35" s="19">
        <v>0</v>
      </c>
      <c r="AN35" s="19">
        <v>0</v>
      </c>
      <c r="AO35" s="19">
        <v>0</v>
      </c>
      <c r="AP35" s="19">
        <v>0</v>
      </c>
      <c r="AQ35" s="19">
        <v>0</v>
      </c>
      <c r="AR35" s="19">
        <v>0</v>
      </c>
      <c r="AS35" s="19">
        <v>0</v>
      </c>
      <c r="AT35" s="19">
        <v>0</v>
      </c>
      <c r="AU35" s="19">
        <v>0</v>
      </c>
      <c r="AV35" s="19">
        <v>0</v>
      </c>
      <c r="AW35" s="19">
        <v>0</v>
      </c>
      <c r="AX35" s="19">
        <v>0</v>
      </c>
      <c r="AY35" s="19">
        <v>0</v>
      </c>
      <c r="AZ35" s="19">
        <v>0</v>
      </c>
      <c r="BA35" s="19">
        <v>0</v>
      </c>
      <c r="BB35" s="19">
        <v>0</v>
      </c>
      <c r="BC35" s="19">
        <v>0</v>
      </c>
      <c r="BD35" s="49" t="b">
        <v>0</v>
      </c>
      <c r="BE35" s="49" t="b">
        <v>1</v>
      </c>
      <c r="BF35" s="19">
        <v>5</v>
      </c>
      <c r="BG35" s="23" t="s">
        <v>117</v>
      </c>
      <c r="BH35" s="19">
        <v>253</v>
      </c>
      <c r="BI35" s="19">
        <v>253</v>
      </c>
      <c r="BJ35" s="19">
        <v>0</v>
      </c>
      <c r="BK35" s="49" t="b">
        <v>0</v>
      </c>
    </row>
    <row r="36" spans="1:63" ht="12.75">
      <c r="A36" s="19">
        <v>84</v>
      </c>
      <c r="B36" s="19">
        <v>201441</v>
      </c>
      <c r="C36" s="23" t="s">
        <v>2096</v>
      </c>
      <c r="D36" s="23" t="s">
        <v>2097</v>
      </c>
      <c r="E36" s="23" t="s">
        <v>2098</v>
      </c>
      <c r="F36" s="23" t="s">
        <v>2091</v>
      </c>
      <c r="G36" s="19">
        <v>43403</v>
      </c>
      <c r="H36" s="23" t="s">
        <v>834</v>
      </c>
      <c r="I36" s="23" t="s">
        <v>885</v>
      </c>
      <c r="J36" s="47" t="s">
        <v>2099</v>
      </c>
      <c r="K36" s="19">
        <v>-83.640895999999998</v>
      </c>
      <c r="L36" s="19">
        <v>41.375512999999998</v>
      </c>
      <c r="M36" s="19">
        <v>-83.640895999999998</v>
      </c>
      <c r="N36" s="19">
        <v>41.375512999999998</v>
      </c>
      <c r="O36" s="53">
        <v>8017</v>
      </c>
      <c r="P36" s="53">
        <v>1814</v>
      </c>
      <c r="Q36" s="53">
        <v>14009</v>
      </c>
      <c r="R36" s="53">
        <v>1814</v>
      </c>
      <c r="S36" s="19">
        <v>2</v>
      </c>
      <c r="T36" s="19">
        <v>2</v>
      </c>
      <c r="U36" s="19">
        <v>3</v>
      </c>
      <c r="V36" s="19">
        <v>1</v>
      </c>
      <c r="W36" s="19">
        <v>1</v>
      </c>
      <c r="X36" s="19">
        <v>76</v>
      </c>
      <c r="Y36" s="19">
        <v>14852</v>
      </c>
      <c r="Z36" s="23" t="s">
        <v>73</v>
      </c>
      <c r="AA36" s="49" t="b">
        <v>0</v>
      </c>
      <c r="AB36" s="23" t="s">
        <v>2100</v>
      </c>
      <c r="AC36" s="23" t="s">
        <v>89</v>
      </c>
      <c r="AD36" s="23" t="s">
        <v>550</v>
      </c>
      <c r="AE36" s="23" t="s">
        <v>172</v>
      </c>
      <c r="AF36" s="23" t="s">
        <v>89</v>
      </c>
      <c r="AG36" s="23" t="s">
        <v>79</v>
      </c>
      <c r="AH36" s="23" t="s">
        <v>36</v>
      </c>
      <c r="AI36" s="23" t="s">
        <v>92</v>
      </c>
      <c r="AJ36" s="50" t="b">
        <v>0</v>
      </c>
      <c r="AK36" s="51" t="s">
        <v>2101</v>
      </c>
      <c r="AL36" s="19">
        <v>0</v>
      </c>
      <c r="AM36" s="19">
        <v>0</v>
      </c>
      <c r="AN36" s="19">
        <v>0</v>
      </c>
      <c r="AO36" s="19">
        <v>0</v>
      </c>
      <c r="AP36" s="19">
        <v>0</v>
      </c>
      <c r="AQ36" s="19">
        <v>0</v>
      </c>
      <c r="AR36" s="19">
        <v>0</v>
      </c>
      <c r="AS36" s="19">
        <v>0</v>
      </c>
      <c r="AT36" s="19">
        <v>0</v>
      </c>
      <c r="AU36" s="19">
        <v>0</v>
      </c>
      <c r="AV36" s="19">
        <v>0</v>
      </c>
      <c r="AW36" s="19">
        <v>0</v>
      </c>
      <c r="AX36" s="19">
        <v>0</v>
      </c>
      <c r="AY36" s="19">
        <v>0</v>
      </c>
      <c r="AZ36" s="19">
        <v>0</v>
      </c>
      <c r="BA36" s="19">
        <v>0</v>
      </c>
      <c r="BB36" s="19">
        <v>0</v>
      </c>
      <c r="BC36" s="19">
        <v>0</v>
      </c>
      <c r="BD36" s="49" t="b">
        <v>1</v>
      </c>
      <c r="BE36" s="49" t="b">
        <v>1</v>
      </c>
      <c r="BF36" s="19">
        <v>5</v>
      </c>
      <c r="BG36" s="23" t="s">
        <v>89</v>
      </c>
      <c r="BH36" s="19">
        <v>253</v>
      </c>
      <c r="BI36" s="19">
        <v>253</v>
      </c>
      <c r="BJ36" s="19">
        <v>0</v>
      </c>
      <c r="BK36" s="49" t="b">
        <v>0</v>
      </c>
    </row>
    <row r="37" spans="1:63" ht="12.75">
      <c r="A37" s="19">
        <v>85</v>
      </c>
      <c r="B37" s="19">
        <v>201441</v>
      </c>
      <c r="C37" s="23" t="s">
        <v>2096</v>
      </c>
      <c r="D37" s="23" t="s">
        <v>2097</v>
      </c>
      <c r="E37" s="23" t="s">
        <v>2098</v>
      </c>
      <c r="F37" s="23" t="s">
        <v>2091</v>
      </c>
      <c r="G37" s="19">
        <v>43403</v>
      </c>
      <c r="H37" s="23" t="s">
        <v>834</v>
      </c>
      <c r="I37" s="23" t="s">
        <v>885</v>
      </c>
      <c r="J37" s="47" t="s">
        <v>2099</v>
      </c>
      <c r="K37" s="19">
        <v>-83.640895999999998</v>
      </c>
      <c r="L37" s="19">
        <v>41.375512999999998</v>
      </c>
      <c r="M37" s="19">
        <v>-83.640895999999998</v>
      </c>
      <c r="N37" s="19">
        <v>41.375512999999998</v>
      </c>
      <c r="O37" s="53">
        <v>8017</v>
      </c>
      <c r="P37" s="53">
        <v>1814</v>
      </c>
      <c r="Q37" s="53">
        <v>14009</v>
      </c>
      <c r="R37" s="53">
        <v>1814</v>
      </c>
      <c r="S37" s="19">
        <v>2</v>
      </c>
      <c r="T37" s="19">
        <v>2</v>
      </c>
      <c r="U37" s="19">
        <v>3</v>
      </c>
      <c r="V37" s="19">
        <v>1</v>
      </c>
      <c r="W37" s="19">
        <v>1</v>
      </c>
      <c r="X37" s="19">
        <v>76</v>
      </c>
      <c r="Y37" s="19">
        <v>14852</v>
      </c>
      <c r="Z37" s="23" t="s">
        <v>73</v>
      </c>
      <c r="AA37" s="49" t="b">
        <v>0</v>
      </c>
      <c r="AB37" s="23" t="s">
        <v>2100</v>
      </c>
      <c r="AC37" s="23" t="s">
        <v>2102</v>
      </c>
      <c r="AD37" s="23" t="s">
        <v>550</v>
      </c>
      <c r="AE37" s="23" t="s">
        <v>2103</v>
      </c>
      <c r="AF37" s="23" t="s">
        <v>135</v>
      </c>
      <c r="AG37" s="23" t="s">
        <v>79</v>
      </c>
      <c r="AH37" s="23" t="s">
        <v>206</v>
      </c>
      <c r="AI37" s="23" t="s">
        <v>100</v>
      </c>
      <c r="AJ37" s="50" t="b">
        <v>0</v>
      </c>
      <c r="AK37" s="51" t="s">
        <v>2104</v>
      </c>
      <c r="AL37" s="19">
        <v>0</v>
      </c>
      <c r="AM37" s="19">
        <v>0</v>
      </c>
      <c r="AN37" s="19">
        <v>0</v>
      </c>
      <c r="AO37" s="19">
        <v>0</v>
      </c>
      <c r="AP37" s="19">
        <v>0</v>
      </c>
      <c r="AQ37" s="19">
        <v>0</v>
      </c>
      <c r="AR37" s="19">
        <v>0</v>
      </c>
      <c r="AS37" s="19">
        <v>0</v>
      </c>
      <c r="AT37" s="19">
        <v>0</v>
      </c>
      <c r="AU37" s="19">
        <v>0</v>
      </c>
      <c r="AV37" s="19">
        <v>0</v>
      </c>
      <c r="AW37" s="19">
        <v>0</v>
      </c>
      <c r="AX37" s="19">
        <v>0</v>
      </c>
      <c r="AY37" s="19">
        <v>0</v>
      </c>
      <c r="AZ37" s="19">
        <v>0</v>
      </c>
      <c r="BA37" s="19">
        <v>0</v>
      </c>
      <c r="BB37" s="19">
        <v>0</v>
      </c>
      <c r="BC37" s="19">
        <v>0</v>
      </c>
      <c r="BD37" s="49" t="b">
        <v>0</v>
      </c>
      <c r="BE37" s="49" t="b">
        <v>1</v>
      </c>
      <c r="BF37" s="19">
        <v>5</v>
      </c>
      <c r="BG37" s="23" t="s">
        <v>117</v>
      </c>
      <c r="BH37" s="19">
        <v>253</v>
      </c>
      <c r="BI37" s="19">
        <v>253</v>
      </c>
      <c r="BJ37" s="19">
        <v>0</v>
      </c>
      <c r="BK37" s="49" t="b">
        <v>0</v>
      </c>
    </row>
    <row r="38" spans="1:63" ht="12.75">
      <c r="A38" s="19">
        <v>86</v>
      </c>
      <c r="B38" s="19">
        <v>201441</v>
      </c>
      <c r="C38" s="23" t="s">
        <v>2096</v>
      </c>
      <c r="D38" s="23" t="s">
        <v>2097</v>
      </c>
      <c r="E38" s="23" t="s">
        <v>2098</v>
      </c>
      <c r="F38" s="23" t="s">
        <v>2091</v>
      </c>
      <c r="G38" s="19">
        <v>43403</v>
      </c>
      <c r="H38" s="23" t="s">
        <v>834</v>
      </c>
      <c r="I38" s="23" t="s">
        <v>885</v>
      </c>
      <c r="J38" s="47" t="s">
        <v>2099</v>
      </c>
      <c r="K38" s="19">
        <v>-83.640895999999998</v>
      </c>
      <c r="L38" s="19">
        <v>41.375512999999998</v>
      </c>
      <c r="M38" s="19">
        <v>-83.640895999999998</v>
      </c>
      <c r="N38" s="19">
        <v>41.375512999999998</v>
      </c>
      <c r="O38" s="53">
        <v>8017</v>
      </c>
      <c r="P38" s="53">
        <v>1814</v>
      </c>
      <c r="Q38" s="53">
        <v>14009</v>
      </c>
      <c r="R38" s="53">
        <v>1814</v>
      </c>
      <c r="S38" s="19">
        <v>2</v>
      </c>
      <c r="T38" s="19">
        <v>2</v>
      </c>
      <c r="U38" s="19">
        <v>3</v>
      </c>
      <c r="V38" s="19">
        <v>1</v>
      </c>
      <c r="W38" s="19">
        <v>1</v>
      </c>
      <c r="X38" s="19">
        <v>76</v>
      </c>
      <c r="Y38" s="19">
        <v>14852</v>
      </c>
      <c r="Z38" s="23" t="s">
        <v>73</v>
      </c>
      <c r="AA38" s="49" t="b">
        <v>0</v>
      </c>
      <c r="AB38" s="23" t="s">
        <v>2100</v>
      </c>
      <c r="AC38" s="23" t="s">
        <v>89</v>
      </c>
      <c r="AD38" s="23" t="s">
        <v>550</v>
      </c>
      <c r="AE38" s="23" t="s">
        <v>2105</v>
      </c>
      <c r="AF38" s="23" t="s">
        <v>135</v>
      </c>
      <c r="AG38" s="23" t="s">
        <v>79</v>
      </c>
      <c r="AH38" s="23" t="s">
        <v>36</v>
      </c>
      <c r="AI38" s="23" t="s">
        <v>100</v>
      </c>
      <c r="AJ38" s="50" t="b">
        <v>0</v>
      </c>
      <c r="AK38" s="51" t="s">
        <v>2106</v>
      </c>
      <c r="AL38" s="19">
        <v>1</v>
      </c>
      <c r="AM38" s="19">
        <v>0</v>
      </c>
      <c r="AN38" s="19">
        <v>0</v>
      </c>
      <c r="AO38" s="19">
        <v>0</v>
      </c>
      <c r="AP38" s="19">
        <v>0</v>
      </c>
      <c r="AQ38" s="19">
        <v>0</v>
      </c>
      <c r="AR38" s="19">
        <v>0</v>
      </c>
      <c r="AS38" s="19">
        <v>0</v>
      </c>
      <c r="AT38" s="19">
        <v>0</v>
      </c>
      <c r="AU38" s="19">
        <v>0</v>
      </c>
      <c r="AV38" s="19">
        <v>0</v>
      </c>
      <c r="AW38" s="19">
        <v>1</v>
      </c>
      <c r="AX38" s="19">
        <v>0</v>
      </c>
      <c r="AY38" s="19">
        <v>0</v>
      </c>
      <c r="AZ38" s="19">
        <v>0</v>
      </c>
      <c r="BA38" s="19">
        <v>0</v>
      </c>
      <c r="BB38" s="19">
        <v>0</v>
      </c>
      <c r="BC38" s="19">
        <v>0</v>
      </c>
      <c r="BD38" s="49" t="b">
        <v>0</v>
      </c>
      <c r="BE38" s="49" t="b">
        <v>1</v>
      </c>
      <c r="BF38" s="19">
        <v>5</v>
      </c>
      <c r="BG38" s="23" t="s">
        <v>117</v>
      </c>
      <c r="BH38" s="19">
        <v>253</v>
      </c>
      <c r="BI38" s="19">
        <v>253</v>
      </c>
      <c r="BJ38" s="19">
        <v>0</v>
      </c>
      <c r="BK38" s="49" t="b">
        <v>0</v>
      </c>
    </row>
    <row r="39" spans="1:63" ht="12.75">
      <c r="A39" s="19">
        <v>90</v>
      </c>
      <c r="B39" s="19">
        <v>110361</v>
      </c>
      <c r="C39" s="23" t="s">
        <v>261</v>
      </c>
      <c r="D39" s="23" t="s">
        <v>262</v>
      </c>
      <c r="E39" s="23" t="s">
        <v>263</v>
      </c>
      <c r="F39" s="23" t="s">
        <v>241</v>
      </c>
      <c r="G39" s="23" t="s">
        <v>264</v>
      </c>
      <c r="H39" s="23" t="s">
        <v>167</v>
      </c>
      <c r="I39" s="23" t="s">
        <v>242</v>
      </c>
      <c r="J39" s="47" t="s">
        <v>265</v>
      </c>
      <c r="K39" s="19">
        <v>-117.42586999999899</v>
      </c>
      <c r="L39" s="19">
        <v>33.928569000000003</v>
      </c>
      <c r="M39" s="19">
        <v>-118.232703</v>
      </c>
      <c r="N39" s="19">
        <v>34.04365</v>
      </c>
      <c r="O39" s="53">
        <v>13410</v>
      </c>
      <c r="P39" s="54">
        <v>730</v>
      </c>
      <c r="Q39" s="53">
        <v>13410</v>
      </c>
      <c r="R39" s="54">
        <v>730</v>
      </c>
      <c r="S39" s="19">
        <v>2</v>
      </c>
      <c r="T39" s="19">
        <v>2</v>
      </c>
      <c r="U39" s="19">
        <v>8</v>
      </c>
      <c r="V39" s="19">
        <v>2</v>
      </c>
      <c r="W39" s="19">
        <v>2</v>
      </c>
      <c r="X39" s="19">
        <v>64</v>
      </c>
      <c r="Y39" s="19">
        <v>6937</v>
      </c>
      <c r="Z39" s="23" t="s">
        <v>123</v>
      </c>
      <c r="AA39" s="49" t="b">
        <v>0</v>
      </c>
      <c r="AB39" s="23" t="s">
        <v>266</v>
      </c>
      <c r="AC39" s="23" t="s">
        <v>89</v>
      </c>
      <c r="AD39" s="23" t="s">
        <v>159</v>
      </c>
      <c r="AE39" s="23" t="s">
        <v>172</v>
      </c>
      <c r="AF39" s="23" t="s">
        <v>89</v>
      </c>
      <c r="AG39" s="23" t="s">
        <v>79</v>
      </c>
      <c r="AH39" s="23" t="s">
        <v>36</v>
      </c>
      <c r="AI39" s="23" t="s">
        <v>92</v>
      </c>
      <c r="AJ39" s="50" t="b">
        <v>0</v>
      </c>
      <c r="AK39" s="51" t="s">
        <v>267</v>
      </c>
      <c r="AL39" s="19">
        <v>0</v>
      </c>
      <c r="AM39" s="19">
        <v>0</v>
      </c>
      <c r="AN39" s="19">
        <v>0</v>
      </c>
      <c r="AO39" s="19">
        <v>0</v>
      </c>
      <c r="AP39" s="19">
        <v>0</v>
      </c>
      <c r="AQ39" s="19">
        <v>0</v>
      </c>
      <c r="AR39" s="19">
        <v>0</v>
      </c>
      <c r="AS39" s="19">
        <v>0</v>
      </c>
      <c r="AT39" s="19">
        <v>0</v>
      </c>
      <c r="AU39" s="19">
        <v>0</v>
      </c>
      <c r="AV39" s="19">
        <v>0</v>
      </c>
      <c r="AW39" s="19">
        <v>0</v>
      </c>
      <c r="AX39" s="19">
        <v>0</v>
      </c>
      <c r="AY39" s="19">
        <v>0</v>
      </c>
      <c r="AZ39" s="19">
        <v>0</v>
      </c>
      <c r="BA39" s="19">
        <v>0</v>
      </c>
      <c r="BB39" s="19">
        <v>0</v>
      </c>
      <c r="BC39" s="19">
        <v>0</v>
      </c>
      <c r="BD39" s="49" t="b">
        <v>1</v>
      </c>
      <c r="BE39" s="49" t="b">
        <v>0</v>
      </c>
      <c r="BF39" s="19">
        <v>3</v>
      </c>
      <c r="BG39" s="23" t="s">
        <v>89</v>
      </c>
      <c r="BH39" s="19">
        <v>210</v>
      </c>
      <c r="BI39" s="19">
        <v>210</v>
      </c>
      <c r="BJ39" s="19">
        <v>0</v>
      </c>
      <c r="BK39" s="49" t="b">
        <v>0</v>
      </c>
    </row>
    <row r="40" spans="1:63" ht="12.75">
      <c r="A40" s="19">
        <v>94</v>
      </c>
      <c r="B40" s="19">
        <v>110370</v>
      </c>
      <c r="C40" s="23" t="s">
        <v>270</v>
      </c>
      <c r="D40" s="23" t="s">
        <v>271</v>
      </c>
      <c r="E40" s="23" t="s">
        <v>240</v>
      </c>
      <c r="F40" s="23" t="s">
        <v>241</v>
      </c>
      <c r="G40" s="23" t="s">
        <v>272</v>
      </c>
      <c r="H40" s="23" t="s">
        <v>167</v>
      </c>
      <c r="I40" s="23" t="s">
        <v>242</v>
      </c>
      <c r="J40" s="47" t="s">
        <v>273</v>
      </c>
      <c r="K40" s="19">
        <v>-122.399451</v>
      </c>
      <c r="L40" s="19">
        <v>37.767485000000001</v>
      </c>
      <c r="M40" s="19">
        <v>-122.40068599999999</v>
      </c>
      <c r="N40" s="19">
        <v>37.787748000000001</v>
      </c>
      <c r="O40" s="53">
        <v>53250</v>
      </c>
      <c r="P40" s="54">
        <v>545</v>
      </c>
      <c r="Q40" s="53">
        <v>53250</v>
      </c>
      <c r="R40" s="54">
        <v>545</v>
      </c>
      <c r="S40" s="19">
        <v>2</v>
      </c>
      <c r="T40" s="19">
        <v>2</v>
      </c>
      <c r="U40" s="19">
        <v>8</v>
      </c>
      <c r="V40" s="19">
        <v>2</v>
      </c>
      <c r="W40" s="19">
        <v>2</v>
      </c>
      <c r="X40" s="19">
        <v>65</v>
      </c>
      <c r="Y40" s="19">
        <v>1528</v>
      </c>
      <c r="Z40" s="23" t="s">
        <v>123</v>
      </c>
      <c r="AA40" s="49" t="b">
        <v>0</v>
      </c>
      <c r="AB40" s="23" t="s">
        <v>266</v>
      </c>
      <c r="AC40" s="23" t="s">
        <v>89</v>
      </c>
      <c r="AD40" s="23" t="s">
        <v>159</v>
      </c>
      <c r="AE40" s="23" t="s">
        <v>172</v>
      </c>
      <c r="AF40" s="23" t="s">
        <v>89</v>
      </c>
      <c r="AG40" s="23" t="s">
        <v>79</v>
      </c>
      <c r="AH40" s="23" t="s">
        <v>36</v>
      </c>
      <c r="AI40" s="23" t="s">
        <v>92</v>
      </c>
      <c r="AJ40" s="55" t="b">
        <v>1</v>
      </c>
      <c r="AK40" s="51" t="s">
        <v>275</v>
      </c>
      <c r="AL40" s="19">
        <v>0</v>
      </c>
      <c r="AM40" s="19">
        <v>0</v>
      </c>
      <c r="AN40" s="19">
        <v>0</v>
      </c>
      <c r="AO40" s="19">
        <v>0</v>
      </c>
      <c r="AP40" s="19">
        <v>0</v>
      </c>
      <c r="AQ40" s="19">
        <v>0</v>
      </c>
      <c r="AR40" s="19">
        <v>0</v>
      </c>
      <c r="AS40" s="19">
        <v>0</v>
      </c>
      <c r="AT40" s="19">
        <v>0</v>
      </c>
      <c r="AU40" s="19">
        <v>0</v>
      </c>
      <c r="AV40" s="19">
        <v>0</v>
      </c>
      <c r="AW40" s="19">
        <v>0</v>
      </c>
      <c r="AX40" s="19">
        <v>0</v>
      </c>
      <c r="AY40" s="19">
        <v>0</v>
      </c>
      <c r="AZ40" s="19">
        <v>0</v>
      </c>
      <c r="BA40" s="19">
        <v>0</v>
      </c>
      <c r="BB40" s="19">
        <v>0</v>
      </c>
      <c r="BC40" s="19">
        <v>0</v>
      </c>
      <c r="BD40" s="49" t="b">
        <v>1</v>
      </c>
      <c r="BE40" s="49" t="b">
        <v>0</v>
      </c>
      <c r="BF40" s="19">
        <v>4</v>
      </c>
      <c r="BG40" s="23" t="s">
        <v>89</v>
      </c>
      <c r="BH40" s="19">
        <v>210</v>
      </c>
      <c r="BI40" s="19">
        <v>210</v>
      </c>
      <c r="BJ40" s="19">
        <v>0</v>
      </c>
      <c r="BK40" s="49" t="b">
        <v>0</v>
      </c>
    </row>
    <row r="41" spans="1:63" ht="12.75">
      <c r="A41" s="19">
        <v>95</v>
      </c>
      <c r="B41" s="19">
        <v>110370</v>
      </c>
      <c r="C41" s="23" t="s">
        <v>270</v>
      </c>
      <c r="D41" s="23" t="s">
        <v>271</v>
      </c>
      <c r="E41" s="23" t="s">
        <v>240</v>
      </c>
      <c r="F41" s="23" t="s">
        <v>241</v>
      </c>
      <c r="G41" s="23" t="s">
        <v>272</v>
      </c>
      <c r="H41" s="23" t="s">
        <v>167</v>
      </c>
      <c r="I41" s="23" t="s">
        <v>242</v>
      </c>
      <c r="J41" s="47" t="s">
        <v>273</v>
      </c>
      <c r="K41" s="19">
        <v>-122.399451</v>
      </c>
      <c r="L41" s="19">
        <v>37.767485000000001</v>
      </c>
      <c r="M41" s="19">
        <v>-122.40068599999999</v>
      </c>
      <c r="N41" s="19">
        <v>37.787748000000001</v>
      </c>
      <c r="O41" s="53">
        <v>53250</v>
      </c>
      <c r="P41" s="54">
        <v>545</v>
      </c>
      <c r="Q41" s="53">
        <v>53250</v>
      </c>
      <c r="R41" s="54">
        <v>545</v>
      </c>
      <c r="S41" s="19">
        <v>2</v>
      </c>
      <c r="T41" s="19">
        <v>2</v>
      </c>
      <c r="U41" s="19">
        <v>8</v>
      </c>
      <c r="V41" s="19">
        <v>2</v>
      </c>
      <c r="W41" s="19">
        <v>2</v>
      </c>
      <c r="X41" s="19">
        <v>65</v>
      </c>
      <c r="Y41" s="19">
        <v>1528</v>
      </c>
      <c r="Z41" s="23" t="s">
        <v>123</v>
      </c>
      <c r="AA41" s="49" t="b">
        <v>0</v>
      </c>
      <c r="AB41" s="23" t="s">
        <v>266</v>
      </c>
      <c r="AC41" s="23" t="s">
        <v>276</v>
      </c>
      <c r="AD41" s="23" t="s">
        <v>159</v>
      </c>
      <c r="AE41" s="23" t="s">
        <v>277</v>
      </c>
      <c r="AF41" s="23" t="s">
        <v>89</v>
      </c>
      <c r="AG41" s="23" t="s">
        <v>79</v>
      </c>
      <c r="AH41" s="23" t="s">
        <v>99</v>
      </c>
      <c r="AI41" s="23" t="s">
        <v>100</v>
      </c>
      <c r="AJ41" s="55" t="b">
        <v>1</v>
      </c>
      <c r="AK41" s="51" t="s">
        <v>278</v>
      </c>
      <c r="AL41" s="19">
        <v>0</v>
      </c>
      <c r="AM41" s="19">
        <v>0</v>
      </c>
      <c r="AN41" s="19">
        <v>0</v>
      </c>
      <c r="AO41" s="19">
        <v>0</v>
      </c>
      <c r="AP41" s="19">
        <v>0</v>
      </c>
      <c r="AQ41" s="19">
        <v>0</v>
      </c>
      <c r="AR41" s="19">
        <v>0</v>
      </c>
      <c r="AS41" s="19">
        <v>0</v>
      </c>
      <c r="AT41" s="19">
        <v>0</v>
      </c>
      <c r="AU41" s="19">
        <v>0</v>
      </c>
      <c r="AV41" s="19">
        <v>0</v>
      </c>
      <c r="AW41" s="19">
        <v>0</v>
      </c>
      <c r="AX41" s="19">
        <v>0</v>
      </c>
      <c r="AY41" s="19">
        <v>0</v>
      </c>
      <c r="AZ41" s="19">
        <v>0</v>
      </c>
      <c r="BA41" s="19">
        <v>0</v>
      </c>
      <c r="BB41" s="19">
        <v>0</v>
      </c>
      <c r="BC41" s="19">
        <v>0</v>
      </c>
      <c r="BD41" s="49" t="b">
        <v>0</v>
      </c>
      <c r="BE41" s="49" t="b">
        <v>0</v>
      </c>
      <c r="BF41" s="19">
        <v>4</v>
      </c>
      <c r="BG41" s="23" t="s">
        <v>89</v>
      </c>
      <c r="BH41" s="19">
        <v>210</v>
      </c>
      <c r="BI41" s="19">
        <v>210</v>
      </c>
      <c r="BJ41" s="19">
        <v>0</v>
      </c>
      <c r="BK41" s="49" t="b">
        <v>0</v>
      </c>
    </row>
    <row r="42" spans="1:63" ht="12.75">
      <c r="A42" s="19">
        <v>98</v>
      </c>
      <c r="B42" s="19">
        <v>110422</v>
      </c>
      <c r="C42" s="23" t="s">
        <v>281</v>
      </c>
      <c r="D42" s="23" t="s">
        <v>282</v>
      </c>
      <c r="E42" s="23" t="s">
        <v>283</v>
      </c>
      <c r="F42" s="23" t="s">
        <v>241</v>
      </c>
      <c r="G42" s="19">
        <v>93407</v>
      </c>
      <c r="H42" s="23" t="s">
        <v>167</v>
      </c>
      <c r="I42" s="23" t="s">
        <v>242</v>
      </c>
      <c r="J42" s="47" t="s">
        <v>284</v>
      </c>
      <c r="K42" s="19">
        <v>-120.65731100000001</v>
      </c>
      <c r="L42" s="19">
        <v>35.299512999999997</v>
      </c>
      <c r="M42" s="19">
        <v>-120.65731100000001</v>
      </c>
      <c r="N42" s="19">
        <v>35.299512999999997</v>
      </c>
      <c r="O42" s="53">
        <v>7176</v>
      </c>
      <c r="P42" s="53">
        <v>4329</v>
      </c>
      <c r="Q42" s="53">
        <v>16680</v>
      </c>
      <c r="R42" s="53">
        <v>4329</v>
      </c>
      <c r="S42" s="19">
        <v>2</v>
      </c>
      <c r="T42" s="19">
        <v>2</v>
      </c>
      <c r="U42" s="19">
        <v>8</v>
      </c>
      <c r="V42" s="19">
        <v>1</v>
      </c>
      <c r="W42" s="19">
        <v>1</v>
      </c>
      <c r="X42" s="19">
        <v>29</v>
      </c>
      <c r="Y42" s="19">
        <v>20426</v>
      </c>
      <c r="Z42" s="23" t="s">
        <v>73</v>
      </c>
      <c r="AA42" s="49" t="b">
        <v>0</v>
      </c>
      <c r="AB42" s="23" t="s">
        <v>285</v>
      </c>
      <c r="AC42" s="23" t="s">
        <v>287</v>
      </c>
      <c r="AD42" s="23" t="s">
        <v>90</v>
      </c>
      <c r="AE42" s="23" t="s">
        <v>288</v>
      </c>
      <c r="AF42" s="23" t="s">
        <v>135</v>
      </c>
      <c r="AG42" s="23" t="s">
        <v>79</v>
      </c>
      <c r="AH42" s="23" t="s">
        <v>99</v>
      </c>
      <c r="AI42" s="23" t="s">
        <v>100</v>
      </c>
      <c r="AJ42" s="50" t="b">
        <v>0</v>
      </c>
      <c r="AK42" s="51" t="s">
        <v>289</v>
      </c>
      <c r="AL42" s="19">
        <v>0</v>
      </c>
      <c r="AM42" s="19">
        <v>0</v>
      </c>
      <c r="AN42" s="19">
        <v>0</v>
      </c>
      <c r="AO42" s="19">
        <v>0</v>
      </c>
      <c r="AP42" s="19">
        <v>0</v>
      </c>
      <c r="AQ42" s="19">
        <v>0</v>
      </c>
      <c r="AR42" s="19">
        <v>0</v>
      </c>
      <c r="AS42" s="19">
        <v>0</v>
      </c>
      <c r="AT42" s="19">
        <v>0</v>
      </c>
      <c r="AU42" s="19">
        <v>0</v>
      </c>
      <c r="AV42" s="19">
        <v>0</v>
      </c>
      <c r="AW42" s="19">
        <v>0</v>
      </c>
      <c r="AX42" s="19">
        <v>0</v>
      </c>
      <c r="AY42" s="19">
        <v>0</v>
      </c>
      <c r="AZ42" s="19">
        <v>0</v>
      </c>
      <c r="BA42" s="19">
        <v>0</v>
      </c>
      <c r="BB42" s="19">
        <v>0</v>
      </c>
      <c r="BC42" s="19">
        <v>0</v>
      </c>
      <c r="BD42" s="49" t="b">
        <v>0</v>
      </c>
      <c r="BE42" s="49" t="b">
        <v>0</v>
      </c>
      <c r="BF42" s="19">
        <v>8</v>
      </c>
      <c r="BG42" s="23" t="s">
        <v>117</v>
      </c>
      <c r="BH42" s="19">
        <v>210</v>
      </c>
      <c r="BI42" s="19">
        <v>210</v>
      </c>
      <c r="BJ42" s="19">
        <v>0</v>
      </c>
      <c r="BK42" s="49" t="b">
        <v>0</v>
      </c>
    </row>
    <row r="43" spans="1:63" ht="12.75">
      <c r="A43" s="19">
        <v>99</v>
      </c>
      <c r="B43" s="19">
        <v>110422</v>
      </c>
      <c r="C43" s="23" t="s">
        <v>281</v>
      </c>
      <c r="D43" s="23" t="s">
        <v>282</v>
      </c>
      <c r="E43" s="23" t="s">
        <v>283</v>
      </c>
      <c r="F43" s="23" t="s">
        <v>241</v>
      </c>
      <c r="G43" s="19">
        <v>93407</v>
      </c>
      <c r="H43" s="23" t="s">
        <v>167</v>
      </c>
      <c r="I43" s="23" t="s">
        <v>242</v>
      </c>
      <c r="J43" s="47" t="s">
        <v>284</v>
      </c>
      <c r="K43" s="19">
        <v>-120.65731100000001</v>
      </c>
      <c r="L43" s="19">
        <v>35.299512999999997</v>
      </c>
      <c r="M43" s="19">
        <v>-120.65731100000001</v>
      </c>
      <c r="N43" s="19">
        <v>35.299512999999997</v>
      </c>
      <c r="O43" s="53">
        <v>7176</v>
      </c>
      <c r="P43" s="53">
        <v>4329</v>
      </c>
      <c r="Q43" s="53">
        <v>16680</v>
      </c>
      <c r="R43" s="53">
        <v>4329</v>
      </c>
      <c r="S43" s="19">
        <v>2</v>
      </c>
      <c r="T43" s="19">
        <v>2</v>
      </c>
      <c r="U43" s="19">
        <v>8</v>
      </c>
      <c r="V43" s="19">
        <v>1</v>
      </c>
      <c r="W43" s="19">
        <v>1</v>
      </c>
      <c r="X43" s="19">
        <v>29</v>
      </c>
      <c r="Y43" s="19">
        <v>20426</v>
      </c>
      <c r="Z43" s="23" t="s">
        <v>73</v>
      </c>
      <c r="AA43" s="49" t="b">
        <v>0</v>
      </c>
      <c r="AB43" s="23" t="s">
        <v>285</v>
      </c>
      <c r="AC43" s="23" t="s">
        <v>89</v>
      </c>
      <c r="AD43" s="23" t="s">
        <v>90</v>
      </c>
      <c r="AE43" s="23" t="s">
        <v>236</v>
      </c>
      <c r="AF43" s="23" t="s">
        <v>89</v>
      </c>
      <c r="AG43" s="23" t="s">
        <v>79</v>
      </c>
      <c r="AH43" s="23" t="s">
        <v>99</v>
      </c>
      <c r="AI43" s="23" t="s">
        <v>100</v>
      </c>
      <c r="AJ43" s="50" t="b">
        <v>0</v>
      </c>
      <c r="AK43" s="51" t="s">
        <v>290</v>
      </c>
      <c r="AL43" s="19">
        <v>1</v>
      </c>
      <c r="AM43" s="19">
        <v>0</v>
      </c>
      <c r="AN43" s="19">
        <v>0</v>
      </c>
      <c r="AO43" s="19">
        <v>0</v>
      </c>
      <c r="AP43" s="19">
        <v>0</v>
      </c>
      <c r="AQ43" s="19">
        <v>0</v>
      </c>
      <c r="AR43" s="19">
        <v>0</v>
      </c>
      <c r="AS43" s="19">
        <v>0</v>
      </c>
      <c r="AT43" s="19">
        <v>0</v>
      </c>
      <c r="AU43" s="19">
        <v>0</v>
      </c>
      <c r="AV43" s="19">
        <v>0</v>
      </c>
      <c r="AW43" s="19">
        <v>0</v>
      </c>
      <c r="AX43" s="19">
        <v>0</v>
      </c>
      <c r="AY43" s="19">
        <v>0</v>
      </c>
      <c r="AZ43" s="19">
        <v>1</v>
      </c>
      <c r="BA43" s="19">
        <v>0</v>
      </c>
      <c r="BB43" s="19">
        <v>0</v>
      </c>
      <c r="BC43" s="19">
        <v>0</v>
      </c>
      <c r="BD43" s="49" t="b">
        <v>0</v>
      </c>
      <c r="BE43" s="49" t="b">
        <v>0</v>
      </c>
      <c r="BF43" s="19">
        <v>8</v>
      </c>
      <c r="BG43" s="23" t="s">
        <v>89</v>
      </c>
      <c r="BH43" s="19">
        <v>210</v>
      </c>
      <c r="BI43" s="19">
        <v>210</v>
      </c>
      <c r="BJ43" s="19">
        <v>0</v>
      </c>
      <c r="BK43" s="49" t="b">
        <v>0</v>
      </c>
    </row>
    <row r="44" spans="1:63" ht="12.75">
      <c r="A44" s="19">
        <v>100</v>
      </c>
      <c r="B44" s="19">
        <v>110422</v>
      </c>
      <c r="C44" s="23" t="s">
        <v>281</v>
      </c>
      <c r="D44" s="23" t="s">
        <v>282</v>
      </c>
      <c r="E44" s="23" t="s">
        <v>283</v>
      </c>
      <c r="F44" s="23" t="s">
        <v>241</v>
      </c>
      <c r="G44" s="19">
        <v>93407</v>
      </c>
      <c r="H44" s="23" t="s">
        <v>167</v>
      </c>
      <c r="I44" s="23" t="s">
        <v>242</v>
      </c>
      <c r="J44" s="47" t="s">
        <v>284</v>
      </c>
      <c r="K44" s="19">
        <v>-120.65731100000001</v>
      </c>
      <c r="L44" s="19">
        <v>35.299512999999997</v>
      </c>
      <c r="M44" s="19">
        <v>-120.65731100000001</v>
      </c>
      <c r="N44" s="19">
        <v>35.299512999999997</v>
      </c>
      <c r="O44" s="53">
        <v>7176</v>
      </c>
      <c r="P44" s="53">
        <v>4329</v>
      </c>
      <c r="Q44" s="53">
        <v>16680</v>
      </c>
      <c r="R44" s="53">
        <v>4329</v>
      </c>
      <c r="S44" s="19">
        <v>2</v>
      </c>
      <c r="T44" s="19">
        <v>2</v>
      </c>
      <c r="U44" s="19">
        <v>8</v>
      </c>
      <c r="V44" s="19">
        <v>1</v>
      </c>
      <c r="W44" s="19">
        <v>1</v>
      </c>
      <c r="X44" s="19">
        <v>29</v>
      </c>
      <c r="Y44" s="19">
        <v>20426</v>
      </c>
      <c r="Z44" s="23" t="s">
        <v>73</v>
      </c>
      <c r="AA44" s="49" t="b">
        <v>0</v>
      </c>
      <c r="AB44" s="23" t="s">
        <v>285</v>
      </c>
      <c r="AC44" s="23" t="s">
        <v>291</v>
      </c>
      <c r="AD44" s="23" t="s">
        <v>90</v>
      </c>
      <c r="AE44" s="23" t="s">
        <v>292</v>
      </c>
      <c r="AF44" s="23" t="s">
        <v>78</v>
      </c>
      <c r="AG44" s="23" t="s">
        <v>79</v>
      </c>
      <c r="AH44" s="23" t="s">
        <v>36</v>
      </c>
      <c r="AI44" s="23" t="s">
        <v>80</v>
      </c>
      <c r="AJ44" s="50" t="b">
        <v>0</v>
      </c>
      <c r="AK44" s="51" t="s">
        <v>293</v>
      </c>
      <c r="AL44" s="19">
        <v>0</v>
      </c>
      <c r="AM44" s="19">
        <v>0</v>
      </c>
      <c r="AN44" s="19">
        <v>0</v>
      </c>
      <c r="AO44" s="19">
        <v>1</v>
      </c>
      <c r="AP44" s="19">
        <v>0</v>
      </c>
      <c r="AQ44" s="19">
        <v>0</v>
      </c>
      <c r="AR44" s="19">
        <v>0</v>
      </c>
      <c r="AS44" s="19">
        <v>0</v>
      </c>
      <c r="AT44" s="19">
        <v>0</v>
      </c>
      <c r="AU44" s="19">
        <v>0</v>
      </c>
      <c r="AV44" s="19">
        <v>0</v>
      </c>
      <c r="AW44" s="19">
        <v>0</v>
      </c>
      <c r="AX44" s="19">
        <v>1</v>
      </c>
      <c r="AY44" s="19">
        <v>0</v>
      </c>
      <c r="AZ44" s="19">
        <v>0</v>
      </c>
      <c r="BA44" s="19">
        <v>0</v>
      </c>
      <c r="BB44" s="19">
        <v>0</v>
      </c>
      <c r="BC44" s="19">
        <v>0</v>
      </c>
      <c r="BD44" s="49" t="b">
        <v>1</v>
      </c>
      <c r="BE44" s="49" t="b">
        <v>0</v>
      </c>
      <c r="BF44" s="19">
        <v>8</v>
      </c>
      <c r="BG44" s="23" t="s">
        <v>78</v>
      </c>
      <c r="BH44" s="19">
        <v>210</v>
      </c>
      <c r="BI44" s="19">
        <v>210</v>
      </c>
      <c r="BJ44" s="19">
        <v>1</v>
      </c>
      <c r="BK44" s="49" t="b">
        <v>1</v>
      </c>
    </row>
    <row r="45" spans="1:63" ht="12.75">
      <c r="A45" s="19">
        <v>106</v>
      </c>
      <c r="B45" s="19">
        <v>110529</v>
      </c>
      <c r="C45" s="23" t="s">
        <v>304</v>
      </c>
      <c r="D45" s="23" t="s">
        <v>305</v>
      </c>
      <c r="E45" s="23" t="s">
        <v>306</v>
      </c>
      <c r="F45" s="23" t="s">
        <v>241</v>
      </c>
      <c r="G45" s="19">
        <v>91768</v>
      </c>
      <c r="H45" s="23" t="s">
        <v>167</v>
      </c>
      <c r="I45" s="23" t="s">
        <v>242</v>
      </c>
      <c r="J45" s="47" t="s">
        <v>307</v>
      </c>
      <c r="K45" s="19">
        <v>-117.819019</v>
      </c>
      <c r="L45" s="19">
        <v>34.054272999999903</v>
      </c>
      <c r="M45" s="19">
        <v>-118.232703</v>
      </c>
      <c r="N45" s="19">
        <v>34.04365</v>
      </c>
      <c r="O45" s="53">
        <v>7176</v>
      </c>
      <c r="P45" s="53">
        <v>1697</v>
      </c>
      <c r="Q45" s="53">
        <v>16680</v>
      </c>
      <c r="R45" s="53">
        <v>1697</v>
      </c>
      <c r="S45" s="19">
        <v>2</v>
      </c>
      <c r="T45" s="19">
        <v>2</v>
      </c>
      <c r="U45" s="19">
        <v>8</v>
      </c>
      <c r="V45" s="19">
        <v>1</v>
      </c>
      <c r="W45" s="19">
        <v>1</v>
      </c>
      <c r="X45" s="19">
        <v>59</v>
      </c>
      <c r="Y45" s="19">
        <v>23733</v>
      </c>
      <c r="Z45" s="23" t="s">
        <v>73</v>
      </c>
      <c r="AA45" s="49" t="b">
        <v>0</v>
      </c>
      <c r="AB45" s="23" t="s">
        <v>308</v>
      </c>
      <c r="AC45" s="23" t="s">
        <v>309</v>
      </c>
      <c r="AD45" s="23" t="s">
        <v>90</v>
      </c>
      <c r="AE45" s="23" t="s">
        <v>172</v>
      </c>
      <c r="AF45" s="23" t="s">
        <v>89</v>
      </c>
      <c r="AG45" s="23" t="s">
        <v>79</v>
      </c>
      <c r="AH45" s="23" t="s">
        <v>36</v>
      </c>
      <c r="AI45" s="23" t="s">
        <v>92</v>
      </c>
      <c r="AJ45" s="50" t="b">
        <v>0</v>
      </c>
      <c r="AK45" s="51" t="s">
        <v>311</v>
      </c>
      <c r="AL45" s="19">
        <v>0</v>
      </c>
      <c r="AM45" s="19">
        <v>0</v>
      </c>
      <c r="AN45" s="19">
        <v>0</v>
      </c>
      <c r="AO45" s="19">
        <v>0</v>
      </c>
      <c r="AP45" s="19">
        <v>0</v>
      </c>
      <c r="AQ45" s="19">
        <v>0</v>
      </c>
      <c r="AR45" s="19">
        <v>0</v>
      </c>
      <c r="AS45" s="19">
        <v>0</v>
      </c>
      <c r="AT45" s="19">
        <v>0</v>
      </c>
      <c r="AU45" s="19">
        <v>0</v>
      </c>
      <c r="AV45" s="19">
        <v>0</v>
      </c>
      <c r="AW45" s="19">
        <v>0</v>
      </c>
      <c r="AX45" s="19">
        <v>0</v>
      </c>
      <c r="AY45" s="19">
        <v>0</v>
      </c>
      <c r="AZ45" s="19">
        <v>0</v>
      </c>
      <c r="BA45" s="19">
        <v>0</v>
      </c>
      <c r="BB45" s="19">
        <v>0</v>
      </c>
      <c r="BC45" s="19">
        <v>0</v>
      </c>
      <c r="BD45" s="49" t="b">
        <v>1</v>
      </c>
      <c r="BE45" s="49" t="b">
        <v>1</v>
      </c>
      <c r="BF45" s="19">
        <v>8</v>
      </c>
      <c r="BG45" s="23" t="s">
        <v>89</v>
      </c>
      <c r="BH45" s="19">
        <v>210</v>
      </c>
      <c r="BI45" s="19">
        <v>210</v>
      </c>
      <c r="BJ45" s="19">
        <v>0</v>
      </c>
      <c r="BK45" s="49" t="b">
        <v>0</v>
      </c>
    </row>
    <row r="46" spans="1:63" ht="12.75">
      <c r="A46" s="19">
        <v>107</v>
      </c>
      <c r="B46" s="19">
        <v>110529</v>
      </c>
      <c r="C46" s="23" t="s">
        <v>304</v>
      </c>
      <c r="D46" s="23" t="s">
        <v>305</v>
      </c>
      <c r="E46" s="23" t="s">
        <v>306</v>
      </c>
      <c r="F46" s="23" t="s">
        <v>241</v>
      </c>
      <c r="G46" s="19">
        <v>91768</v>
      </c>
      <c r="H46" s="23" t="s">
        <v>167</v>
      </c>
      <c r="I46" s="23" t="s">
        <v>242</v>
      </c>
      <c r="J46" s="47" t="s">
        <v>307</v>
      </c>
      <c r="K46" s="19">
        <v>-117.819019</v>
      </c>
      <c r="L46" s="19">
        <v>34.054272999999903</v>
      </c>
      <c r="M46" s="19">
        <v>-118.232703</v>
      </c>
      <c r="N46" s="19">
        <v>34.04365</v>
      </c>
      <c r="O46" s="53">
        <v>7176</v>
      </c>
      <c r="P46" s="53">
        <v>1697</v>
      </c>
      <c r="Q46" s="53">
        <v>16680</v>
      </c>
      <c r="R46" s="53">
        <v>1697</v>
      </c>
      <c r="S46" s="19">
        <v>2</v>
      </c>
      <c r="T46" s="19">
        <v>2</v>
      </c>
      <c r="U46" s="19">
        <v>8</v>
      </c>
      <c r="V46" s="19">
        <v>1</v>
      </c>
      <c r="W46" s="19">
        <v>1</v>
      </c>
      <c r="X46" s="19">
        <v>59</v>
      </c>
      <c r="Y46" s="19">
        <v>23733</v>
      </c>
      <c r="Z46" s="23" t="s">
        <v>73</v>
      </c>
      <c r="AA46" s="49" t="b">
        <v>0</v>
      </c>
      <c r="AB46" s="23" t="s">
        <v>308</v>
      </c>
      <c r="AC46" s="23" t="s">
        <v>309</v>
      </c>
      <c r="AD46" s="23" t="s">
        <v>90</v>
      </c>
      <c r="AE46" s="23" t="s">
        <v>312</v>
      </c>
      <c r="AF46" s="23" t="s">
        <v>109</v>
      </c>
      <c r="AG46" s="23" t="s">
        <v>79</v>
      </c>
      <c r="AH46" s="23" t="s">
        <v>36</v>
      </c>
      <c r="AI46" s="23" t="s">
        <v>144</v>
      </c>
      <c r="AJ46" s="50" t="b">
        <v>0</v>
      </c>
      <c r="AK46" s="51" t="s">
        <v>313</v>
      </c>
      <c r="AL46" s="19">
        <v>0</v>
      </c>
      <c r="AM46" s="19">
        <v>0</v>
      </c>
      <c r="AN46" s="19">
        <v>0</v>
      </c>
      <c r="AO46" s="19">
        <v>0</v>
      </c>
      <c r="AP46" s="19">
        <v>0</v>
      </c>
      <c r="AQ46" s="19">
        <v>0</v>
      </c>
      <c r="AR46" s="19">
        <v>0</v>
      </c>
      <c r="AS46" s="19">
        <v>0</v>
      </c>
      <c r="AT46" s="19">
        <v>0</v>
      </c>
      <c r="AU46" s="19">
        <v>0</v>
      </c>
      <c r="AV46" s="19">
        <v>0</v>
      </c>
      <c r="AW46" s="19">
        <v>0</v>
      </c>
      <c r="AX46" s="19">
        <v>0</v>
      </c>
      <c r="AY46" s="19">
        <v>0</v>
      </c>
      <c r="AZ46" s="19">
        <v>0</v>
      </c>
      <c r="BA46" s="19">
        <v>0</v>
      </c>
      <c r="BB46" s="19">
        <v>0</v>
      </c>
      <c r="BC46" s="19">
        <v>0</v>
      </c>
      <c r="BD46" s="49" t="b">
        <v>1</v>
      </c>
      <c r="BE46" s="49" t="b">
        <v>1</v>
      </c>
      <c r="BF46" s="19">
        <v>8</v>
      </c>
      <c r="BG46" s="23" t="s">
        <v>109</v>
      </c>
      <c r="BH46" s="19">
        <v>210</v>
      </c>
      <c r="BI46" s="19">
        <v>210</v>
      </c>
      <c r="BJ46" s="19">
        <v>0</v>
      </c>
      <c r="BK46" s="49" t="b">
        <v>0</v>
      </c>
    </row>
    <row r="47" spans="1:63" ht="12.75">
      <c r="A47" s="19">
        <v>108</v>
      </c>
      <c r="B47" s="19">
        <v>110529</v>
      </c>
      <c r="C47" s="23" t="s">
        <v>304</v>
      </c>
      <c r="D47" s="23" t="s">
        <v>305</v>
      </c>
      <c r="E47" s="23" t="s">
        <v>306</v>
      </c>
      <c r="F47" s="23" t="s">
        <v>241</v>
      </c>
      <c r="G47" s="19">
        <v>91768</v>
      </c>
      <c r="H47" s="23" t="s">
        <v>167</v>
      </c>
      <c r="I47" s="23" t="s">
        <v>242</v>
      </c>
      <c r="J47" s="47" t="s">
        <v>307</v>
      </c>
      <c r="K47" s="19">
        <v>-117.819019</v>
      </c>
      <c r="L47" s="19">
        <v>34.054272999999903</v>
      </c>
      <c r="M47" s="19">
        <v>-118.232703</v>
      </c>
      <c r="N47" s="19">
        <v>34.04365</v>
      </c>
      <c r="O47" s="53">
        <v>7176</v>
      </c>
      <c r="P47" s="53">
        <v>1697</v>
      </c>
      <c r="Q47" s="53">
        <v>16680</v>
      </c>
      <c r="R47" s="53">
        <v>1697</v>
      </c>
      <c r="S47" s="19">
        <v>2</v>
      </c>
      <c r="T47" s="19">
        <v>2</v>
      </c>
      <c r="U47" s="19">
        <v>8</v>
      </c>
      <c r="V47" s="19">
        <v>1</v>
      </c>
      <c r="W47" s="19">
        <v>1</v>
      </c>
      <c r="X47" s="19">
        <v>59</v>
      </c>
      <c r="Y47" s="19">
        <v>23733</v>
      </c>
      <c r="Z47" s="23" t="s">
        <v>73</v>
      </c>
      <c r="AA47" s="49" t="b">
        <v>0</v>
      </c>
      <c r="AB47" s="23" t="s">
        <v>308</v>
      </c>
      <c r="AC47" s="23" t="s">
        <v>314</v>
      </c>
      <c r="AD47" s="23" t="s">
        <v>90</v>
      </c>
      <c r="AE47" s="23" t="s">
        <v>95</v>
      </c>
      <c r="AF47" s="23" t="s">
        <v>94</v>
      </c>
      <c r="AG47" s="23" t="s">
        <v>79</v>
      </c>
      <c r="AH47" s="23" t="s">
        <v>36</v>
      </c>
      <c r="AI47" s="23" t="s">
        <v>96</v>
      </c>
      <c r="AJ47" s="50" t="b">
        <v>0</v>
      </c>
      <c r="AK47" s="51" t="s">
        <v>315</v>
      </c>
      <c r="AL47" s="19">
        <v>0</v>
      </c>
      <c r="AM47" s="19">
        <v>0</v>
      </c>
      <c r="AN47" s="19">
        <v>0</v>
      </c>
      <c r="AO47" s="19">
        <v>0</v>
      </c>
      <c r="AP47" s="19">
        <v>0</v>
      </c>
      <c r="AQ47" s="19">
        <v>0</v>
      </c>
      <c r="AR47" s="19">
        <v>0</v>
      </c>
      <c r="AS47" s="19">
        <v>0</v>
      </c>
      <c r="AT47" s="19">
        <v>0</v>
      </c>
      <c r="AU47" s="19">
        <v>0</v>
      </c>
      <c r="AV47" s="19">
        <v>0</v>
      </c>
      <c r="AW47" s="19">
        <v>0</v>
      </c>
      <c r="AX47" s="19">
        <v>0</v>
      </c>
      <c r="AY47" s="19">
        <v>0</v>
      </c>
      <c r="AZ47" s="19">
        <v>0</v>
      </c>
      <c r="BA47" s="19">
        <v>0</v>
      </c>
      <c r="BB47" s="19">
        <v>0</v>
      </c>
      <c r="BC47" s="19">
        <v>0</v>
      </c>
      <c r="BD47" s="49" t="b">
        <v>1</v>
      </c>
      <c r="BE47" s="49" t="b">
        <v>1</v>
      </c>
      <c r="BF47" s="19">
        <v>8</v>
      </c>
      <c r="BG47" s="23" t="s">
        <v>94</v>
      </c>
      <c r="BH47" s="19">
        <v>210</v>
      </c>
      <c r="BI47" s="19">
        <v>210</v>
      </c>
      <c r="BJ47" s="19">
        <v>0</v>
      </c>
      <c r="BK47" s="49" t="b">
        <v>0</v>
      </c>
    </row>
    <row r="48" spans="1:63" ht="12.75">
      <c r="A48" s="19">
        <v>109</v>
      </c>
      <c r="B48" s="19">
        <v>110529</v>
      </c>
      <c r="C48" s="23" t="s">
        <v>304</v>
      </c>
      <c r="D48" s="23" t="s">
        <v>305</v>
      </c>
      <c r="E48" s="23" t="s">
        <v>306</v>
      </c>
      <c r="F48" s="23" t="s">
        <v>241</v>
      </c>
      <c r="G48" s="19">
        <v>91768</v>
      </c>
      <c r="H48" s="23" t="s">
        <v>167</v>
      </c>
      <c r="I48" s="23" t="s">
        <v>242</v>
      </c>
      <c r="J48" s="47" t="s">
        <v>307</v>
      </c>
      <c r="K48" s="19">
        <v>-117.819019</v>
      </c>
      <c r="L48" s="19">
        <v>34.054272999999903</v>
      </c>
      <c r="M48" s="19">
        <v>-118.232703</v>
      </c>
      <c r="N48" s="19">
        <v>34.04365</v>
      </c>
      <c r="O48" s="53">
        <v>7176</v>
      </c>
      <c r="P48" s="53">
        <v>1697</v>
      </c>
      <c r="Q48" s="53">
        <v>16680</v>
      </c>
      <c r="R48" s="53">
        <v>1697</v>
      </c>
      <c r="S48" s="19">
        <v>2</v>
      </c>
      <c r="T48" s="19">
        <v>2</v>
      </c>
      <c r="U48" s="19">
        <v>8</v>
      </c>
      <c r="V48" s="19">
        <v>1</v>
      </c>
      <c r="W48" s="19">
        <v>1</v>
      </c>
      <c r="X48" s="19">
        <v>59</v>
      </c>
      <c r="Y48" s="19">
        <v>23733</v>
      </c>
      <c r="Z48" s="23" t="s">
        <v>73</v>
      </c>
      <c r="AA48" s="49" t="b">
        <v>0</v>
      </c>
      <c r="AB48" s="23" t="s">
        <v>308</v>
      </c>
      <c r="AC48" s="23" t="s">
        <v>316</v>
      </c>
      <c r="AD48" s="23" t="s">
        <v>90</v>
      </c>
      <c r="AE48" s="23" t="s">
        <v>77</v>
      </c>
      <c r="AF48" s="23" t="s">
        <v>78</v>
      </c>
      <c r="AG48" s="23" t="s">
        <v>79</v>
      </c>
      <c r="AH48" s="23" t="s">
        <v>36</v>
      </c>
      <c r="AI48" s="23" t="s">
        <v>80</v>
      </c>
      <c r="AJ48" s="50" t="b">
        <v>0</v>
      </c>
      <c r="AK48" s="51" t="s">
        <v>317</v>
      </c>
      <c r="AL48" s="19">
        <v>0</v>
      </c>
      <c r="AM48" s="19">
        <v>0</v>
      </c>
      <c r="AN48" s="19">
        <v>0</v>
      </c>
      <c r="AO48" s="19">
        <v>0</v>
      </c>
      <c r="AP48" s="19">
        <v>0</v>
      </c>
      <c r="AQ48" s="19">
        <v>0</v>
      </c>
      <c r="AR48" s="19">
        <v>0</v>
      </c>
      <c r="AS48" s="19">
        <v>0</v>
      </c>
      <c r="AT48" s="19">
        <v>0</v>
      </c>
      <c r="AU48" s="19">
        <v>0</v>
      </c>
      <c r="AV48" s="19">
        <v>0</v>
      </c>
      <c r="AW48" s="19">
        <v>0</v>
      </c>
      <c r="AX48" s="19">
        <v>0</v>
      </c>
      <c r="AY48" s="19">
        <v>0</v>
      </c>
      <c r="AZ48" s="19">
        <v>0</v>
      </c>
      <c r="BA48" s="19">
        <v>0</v>
      </c>
      <c r="BB48" s="19">
        <v>0</v>
      </c>
      <c r="BC48" s="19">
        <v>0</v>
      </c>
      <c r="BD48" s="49" t="b">
        <v>1</v>
      </c>
      <c r="BE48" s="49" t="b">
        <v>1</v>
      </c>
      <c r="BF48" s="19">
        <v>8</v>
      </c>
      <c r="BG48" s="23" t="s">
        <v>78</v>
      </c>
      <c r="BH48" s="19">
        <v>210</v>
      </c>
      <c r="BI48" s="19">
        <v>210</v>
      </c>
      <c r="BJ48" s="19">
        <v>0</v>
      </c>
      <c r="BK48" s="49" t="b">
        <v>0</v>
      </c>
    </row>
    <row r="49" spans="1:63" ht="12.75">
      <c r="A49" s="19">
        <v>110</v>
      </c>
      <c r="B49" s="19">
        <v>110529</v>
      </c>
      <c r="C49" s="23" t="s">
        <v>304</v>
      </c>
      <c r="D49" s="23" t="s">
        <v>305</v>
      </c>
      <c r="E49" s="23" t="s">
        <v>306</v>
      </c>
      <c r="F49" s="23" t="s">
        <v>241</v>
      </c>
      <c r="G49" s="19">
        <v>91768</v>
      </c>
      <c r="H49" s="23" t="s">
        <v>167</v>
      </c>
      <c r="I49" s="23" t="s">
        <v>242</v>
      </c>
      <c r="J49" s="47" t="s">
        <v>307</v>
      </c>
      <c r="K49" s="19">
        <v>-117.819019</v>
      </c>
      <c r="L49" s="19">
        <v>34.054272999999903</v>
      </c>
      <c r="M49" s="19">
        <v>-118.232703</v>
      </c>
      <c r="N49" s="19">
        <v>34.04365</v>
      </c>
      <c r="O49" s="53">
        <v>7176</v>
      </c>
      <c r="P49" s="53">
        <v>1697</v>
      </c>
      <c r="Q49" s="53">
        <v>16680</v>
      </c>
      <c r="R49" s="53">
        <v>1697</v>
      </c>
      <c r="S49" s="19">
        <v>2</v>
      </c>
      <c r="T49" s="19">
        <v>2</v>
      </c>
      <c r="U49" s="19">
        <v>8</v>
      </c>
      <c r="V49" s="19">
        <v>1</v>
      </c>
      <c r="W49" s="19">
        <v>1</v>
      </c>
      <c r="X49" s="19">
        <v>59</v>
      </c>
      <c r="Y49" s="19">
        <v>23733</v>
      </c>
      <c r="Z49" s="23" t="s">
        <v>73</v>
      </c>
      <c r="AA49" s="49" t="b">
        <v>0</v>
      </c>
      <c r="AB49" s="23" t="s">
        <v>308</v>
      </c>
      <c r="AC49" s="23" t="s">
        <v>318</v>
      </c>
      <c r="AD49" s="23" t="s">
        <v>90</v>
      </c>
      <c r="AE49" s="23" t="s">
        <v>319</v>
      </c>
      <c r="AF49" s="23" t="s">
        <v>320</v>
      </c>
      <c r="AG49" s="23" t="s">
        <v>79</v>
      </c>
      <c r="AH49" s="23" t="s">
        <v>99</v>
      </c>
      <c r="AI49" s="23" t="s">
        <v>100</v>
      </c>
      <c r="AJ49" s="50" t="b">
        <v>0</v>
      </c>
      <c r="AK49" s="51" t="s">
        <v>321</v>
      </c>
      <c r="AL49" s="19">
        <v>0</v>
      </c>
      <c r="AM49" s="19">
        <v>0</v>
      </c>
      <c r="AN49" s="19">
        <v>0</v>
      </c>
      <c r="AO49" s="19">
        <v>0</v>
      </c>
      <c r="AP49" s="19">
        <v>0</v>
      </c>
      <c r="AQ49" s="19">
        <v>0</v>
      </c>
      <c r="AR49" s="19">
        <v>0</v>
      </c>
      <c r="AS49" s="19">
        <v>0</v>
      </c>
      <c r="AT49" s="19">
        <v>0</v>
      </c>
      <c r="AU49" s="19">
        <v>0</v>
      </c>
      <c r="AV49" s="19">
        <v>0</v>
      </c>
      <c r="AW49" s="19">
        <v>0</v>
      </c>
      <c r="AX49" s="19">
        <v>0</v>
      </c>
      <c r="AY49" s="19">
        <v>0</v>
      </c>
      <c r="AZ49" s="19">
        <v>0</v>
      </c>
      <c r="BA49" s="19">
        <v>0</v>
      </c>
      <c r="BB49" s="19">
        <v>0</v>
      </c>
      <c r="BC49" s="19">
        <v>0</v>
      </c>
      <c r="BD49" s="49" t="b">
        <v>0</v>
      </c>
      <c r="BE49" s="49" t="b">
        <v>1</v>
      </c>
      <c r="BF49" s="19">
        <v>8</v>
      </c>
      <c r="BG49" s="23" t="s">
        <v>117</v>
      </c>
      <c r="BH49" s="19">
        <v>210</v>
      </c>
      <c r="BI49" s="19">
        <v>210</v>
      </c>
      <c r="BJ49" s="19">
        <v>0</v>
      </c>
      <c r="BK49" s="49" t="b">
        <v>0</v>
      </c>
    </row>
    <row r="50" spans="1:63" ht="12.75">
      <c r="A50" s="19">
        <v>113</v>
      </c>
      <c r="B50" s="19">
        <v>110608</v>
      </c>
      <c r="C50" s="23" t="s">
        <v>325</v>
      </c>
      <c r="D50" s="23" t="s">
        <v>326</v>
      </c>
      <c r="E50" s="23" t="s">
        <v>327</v>
      </c>
      <c r="F50" s="23" t="s">
        <v>241</v>
      </c>
      <c r="G50" s="19">
        <v>91330</v>
      </c>
      <c r="H50" s="23" t="s">
        <v>167</v>
      </c>
      <c r="I50" s="23" t="s">
        <v>242</v>
      </c>
      <c r="J50" s="47" t="s">
        <v>328</v>
      </c>
      <c r="K50" s="19">
        <v>-118.52681699999999</v>
      </c>
      <c r="L50" s="19">
        <v>34.236709999999903</v>
      </c>
      <c r="M50" s="19">
        <v>-118.232703</v>
      </c>
      <c r="N50" s="19">
        <v>34.04365</v>
      </c>
      <c r="O50" s="53">
        <v>7176</v>
      </c>
      <c r="P50" s="53">
        <v>1275</v>
      </c>
      <c r="Q50" s="53">
        <v>16680</v>
      </c>
      <c r="R50" s="53">
        <v>1275</v>
      </c>
      <c r="S50" s="19">
        <v>2</v>
      </c>
      <c r="T50" s="19">
        <v>2</v>
      </c>
      <c r="U50" s="19">
        <v>8</v>
      </c>
      <c r="V50" s="19">
        <v>1</v>
      </c>
      <c r="W50" s="19">
        <v>1</v>
      </c>
      <c r="X50" s="19">
        <v>48</v>
      </c>
      <c r="Y50" s="19">
        <v>35756</v>
      </c>
      <c r="Z50" s="23" t="s">
        <v>73</v>
      </c>
      <c r="AA50" s="49" t="b">
        <v>0</v>
      </c>
      <c r="AB50" s="23" t="s">
        <v>202</v>
      </c>
      <c r="AC50" s="23" t="s">
        <v>329</v>
      </c>
      <c r="AD50" s="23" t="s">
        <v>204</v>
      </c>
      <c r="AE50" s="23" t="s">
        <v>330</v>
      </c>
      <c r="AF50" s="23" t="s">
        <v>78</v>
      </c>
      <c r="AG50" s="23" t="s">
        <v>79</v>
      </c>
      <c r="AH50" s="23" t="s">
        <v>36</v>
      </c>
      <c r="AI50" s="23" t="s">
        <v>100</v>
      </c>
      <c r="AJ50" s="50" t="b">
        <v>0</v>
      </c>
      <c r="AK50" s="51" t="s">
        <v>331</v>
      </c>
      <c r="AL50" s="19">
        <v>0</v>
      </c>
      <c r="AM50" s="19">
        <v>0</v>
      </c>
      <c r="AN50" s="19">
        <v>0</v>
      </c>
      <c r="AO50" s="19">
        <v>0</v>
      </c>
      <c r="AP50" s="19">
        <v>0</v>
      </c>
      <c r="AQ50" s="19">
        <v>0</v>
      </c>
      <c r="AR50" s="19">
        <v>0</v>
      </c>
      <c r="AS50" s="19">
        <v>0</v>
      </c>
      <c r="AT50" s="19">
        <v>0</v>
      </c>
      <c r="AU50" s="19">
        <v>0</v>
      </c>
      <c r="AV50" s="19">
        <v>0</v>
      </c>
      <c r="AW50" s="19">
        <v>0</v>
      </c>
      <c r="AX50" s="19">
        <v>0</v>
      </c>
      <c r="AY50" s="19">
        <v>0</v>
      </c>
      <c r="AZ50" s="19">
        <v>0</v>
      </c>
      <c r="BA50" s="19">
        <v>0</v>
      </c>
      <c r="BB50" s="19">
        <v>0</v>
      </c>
      <c r="BC50" s="19">
        <v>0</v>
      </c>
      <c r="BD50" s="49" t="b">
        <v>0</v>
      </c>
      <c r="BE50" s="49" t="b">
        <v>0</v>
      </c>
      <c r="BF50" s="19">
        <v>2</v>
      </c>
      <c r="BG50" s="23" t="s">
        <v>78</v>
      </c>
      <c r="BH50" s="19">
        <v>210</v>
      </c>
      <c r="BI50" s="19">
        <v>210</v>
      </c>
      <c r="BJ50" s="19">
        <v>0</v>
      </c>
      <c r="BK50" s="49" t="b">
        <v>0</v>
      </c>
    </row>
    <row r="51" spans="1:63" ht="12.75">
      <c r="A51" s="19">
        <v>120</v>
      </c>
      <c r="B51" s="19">
        <v>211440</v>
      </c>
      <c r="C51" s="23" t="s">
        <v>2279</v>
      </c>
      <c r="D51" s="23" t="s">
        <v>2280</v>
      </c>
      <c r="E51" s="23" t="s">
        <v>2281</v>
      </c>
      <c r="F51" s="23" t="s">
        <v>2274</v>
      </c>
      <c r="G51" s="23" t="s">
        <v>2282</v>
      </c>
      <c r="H51" s="23" t="s">
        <v>538</v>
      </c>
      <c r="I51" s="23" t="s">
        <v>1797</v>
      </c>
      <c r="J51" s="47" t="s">
        <v>2283</v>
      </c>
      <c r="K51" s="19">
        <v>-79.942914000000002</v>
      </c>
      <c r="L51" s="19">
        <v>40.444615999999897</v>
      </c>
      <c r="M51" s="19">
        <v>-79.942914000000002</v>
      </c>
      <c r="N51" s="19">
        <v>40.444615999999897</v>
      </c>
      <c r="O51" s="53">
        <v>46441</v>
      </c>
      <c r="P51" s="54">
        <v>885</v>
      </c>
      <c r="Q51" s="53">
        <v>46441</v>
      </c>
      <c r="R51" s="54">
        <v>885</v>
      </c>
      <c r="S51" s="19">
        <v>2</v>
      </c>
      <c r="T51" s="19">
        <v>2</v>
      </c>
      <c r="U51" s="19">
        <v>2</v>
      </c>
      <c r="V51" s="19">
        <v>2</v>
      </c>
      <c r="W51" s="19">
        <v>2</v>
      </c>
      <c r="X51" s="19">
        <v>22</v>
      </c>
      <c r="Y51" s="19">
        <v>6283</v>
      </c>
      <c r="Z51" s="23" t="s">
        <v>123</v>
      </c>
      <c r="AA51" s="49" t="b">
        <v>0</v>
      </c>
      <c r="AB51" s="23" t="s">
        <v>1867</v>
      </c>
      <c r="AC51" s="23" t="s">
        <v>245</v>
      </c>
      <c r="AD51" s="23" t="s">
        <v>90</v>
      </c>
      <c r="AE51" s="23" t="s">
        <v>2291</v>
      </c>
      <c r="AF51" s="23" t="s">
        <v>135</v>
      </c>
      <c r="AG51" s="23" t="s">
        <v>179</v>
      </c>
      <c r="AH51" s="23" t="s">
        <v>179</v>
      </c>
      <c r="AI51" s="23" t="s">
        <v>100</v>
      </c>
      <c r="AJ51" s="50" t="b">
        <v>0</v>
      </c>
      <c r="AK51" s="51" t="s">
        <v>2292</v>
      </c>
      <c r="AL51" s="19">
        <v>0</v>
      </c>
      <c r="AM51" s="19">
        <v>0</v>
      </c>
      <c r="AN51" s="19">
        <v>0</v>
      </c>
      <c r="AO51" s="19">
        <v>0</v>
      </c>
      <c r="AP51" s="19">
        <v>0</v>
      </c>
      <c r="AQ51" s="19">
        <v>0</v>
      </c>
      <c r="AR51" s="19">
        <v>0</v>
      </c>
      <c r="AS51" s="19">
        <v>0</v>
      </c>
      <c r="AT51" s="19">
        <v>0</v>
      </c>
      <c r="AU51" s="19">
        <v>0</v>
      </c>
      <c r="AV51" s="19">
        <v>0</v>
      </c>
      <c r="AW51" s="19">
        <v>0</v>
      </c>
      <c r="AX51" s="19">
        <v>0</v>
      </c>
      <c r="AY51" s="19">
        <v>0</v>
      </c>
      <c r="AZ51" s="19">
        <v>0</v>
      </c>
      <c r="BA51" s="19">
        <v>0</v>
      </c>
      <c r="BB51" s="19">
        <v>0</v>
      </c>
      <c r="BC51" s="19">
        <v>0</v>
      </c>
      <c r="BD51" s="49" t="b">
        <v>0</v>
      </c>
      <c r="BE51" s="49" t="b">
        <v>1</v>
      </c>
      <c r="BF51" s="19">
        <v>13</v>
      </c>
      <c r="BG51" s="23" t="s">
        <v>117</v>
      </c>
      <c r="BH51" s="19">
        <v>295</v>
      </c>
      <c r="BI51" s="19">
        <v>295</v>
      </c>
      <c r="BJ51" s="19">
        <v>0</v>
      </c>
      <c r="BK51" s="49" t="b">
        <v>0</v>
      </c>
    </row>
    <row r="52" spans="1:63" ht="12.75">
      <c r="A52" s="19">
        <v>122</v>
      </c>
      <c r="B52" s="19">
        <v>211440</v>
      </c>
      <c r="C52" s="23" t="s">
        <v>2279</v>
      </c>
      <c r="D52" s="23" t="s">
        <v>2280</v>
      </c>
      <c r="E52" s="23" t="s">
        <v>2281</v>
      </c>
      <c r="F52" s="23" t="s">
        <v>2274</v>
      </c>
      <c r="G52" s="23" t="s">
        <v>2282</v>
      </c>
      <c r="H52" s="23" t="s">
        <v>538</v>
      </c>
      <c r="I52" s="23" t="s">
        <v>1797</v>
      </c>
      <c r="J52" s="47" t="s">
        <v>2283</v>
      </c>
      <c r="K52" s="19">
        <v>-79.942914000000002</v>
      </c>
      <c r="L52" s="19">
        <v>40.444615999999897</v>
      </c>
      <c r="M52" s="19">
        <v>-79.942914000000002</v>
      </c>
      <c r="N52" s="19">
        <v>40.444615999999897</v>
      </c>
      <c r="O52" s="53">
        <v>46441</v>
      </c>
      <c r="P52" s="54">
        <v>885</v>
      </c>
      <c r="Q52" s="53">
        <v>46441</v>
      </c>
      <c r="R52" s="54">
        <v>885</v>
      </c>
      <c r="S52" s="19">
        <v>2</v>
      </c>
      <c r="T52" s="19">
        <v>2</v>
      </c>
      <c r="U52" s="19">
        <v>2</v>
      </c>
      <c r="V52" s="19">
        <v>2</v>
      </c>
      <c r="W52" s="19">
        <v>2</v>
      </c>
      <c r="X52" s="19">
        <v>22</v>
      </c>
      <c r="Y52" s="19">
        <v>6283</v>
      </c>
      <c r="Z52" s="23" t="s">
        <v>123</v>
      </c>
      <c r="AA52" s="49" t="b">
        <v>0</v>
      </c>
      <c r="AB52" s="23" t="s">
        <v>1867</v>
      </c>
      <c r="AC52" s="23" t="s">
        <v>245</v>
      </c>
      <c r="AD52" s="23" t="s">
        <v>90</v>
      </c>
      <c r="AE52" s="23" t="s">
        <v>2295</v>
      </c>
      <c r="AF52" s="23" t="s">
        <v>135</v>
      </c>
      <c r="AG52" s="23" t="s">
        <v>179</v>
      </c>
      <c r="AH52" s="23" t="s">
        <v>179</v>
      </c>
      <c r="AI52" s="23" t="s">
        <v>100</v>
      </c>
      <c r="AJ52" s="55" t="b">
        <v>1</v>
      </c>
      <c r="AK52" s="51" t="s">
        <v>2294</v>
      </c>
      <c r="AL52" s="19">
        <v>0</v>
      </c>
      <c r="AM52" s="19">
        <v>0</v>
      </c>
      <c r="AN52" s="19">
        <v>0</v>
      </c>
      <c r="AO52" s="19">
        <v>0</v>
      </c>
      <c r="AP52" s="19">
        <v>0</v>
      </c>
      <c r="AQ52" s="19">
        <v>0</v>
      </c>
      <c r="AR52" s="19">
        <v>0</v>
      </c>
      <c r="AS52" s="19">
        <v>0</v>
      </c>
      <c r="AT52" s="19">
        <v>0</v>
      </c>
      <c r="AU52" s="19">
        <v>0</v>
      </c>
      <c r="AV52" s="19">
        <v>0</v>
      </c>
      <c r="AW52" s="19">
        <v>0</v>
      </c>
      <c r="AX52" s="19">
        <v>0</v>
      </c>
      <c r="AY52" s="19">
        <v>0</v>
      </c>
      <c r="AZ52" s="19">
        <v>0</v>
      </c>
      <c r="BA52" s="19">
        <v>0</v>
      </c>
      <c r="BB52" s="19">
        <v>0</v>
      </c>
      <c r="BC52" s="19">
        <v>0</v>
      </c>
      <c r="BD52" s="49" t="b">
        <v>0</v>
      </c>
      <c r="BE52" s="49" t="b">
        <v>1</v>
      </c>
      <c r="BF52" s="19">
        <v>13</v>
      </c>
      <c r="BG52" s="23" t="s">
        <v>117</v>
      </c>
      <c r="BH52" s="19">
        <v>295</v>
      </c>
      <c r="BI52" s="19">
        <v>295</v>
      </c>
      <c r="BJ52" s="19">
        <v>0</v>
      </c>
      <c r="BK52" s="49" t="b">
        <v>0</v>
      </c>
    </row>
    <row r="53" spans="1:63" ht="12.75">
      <c r="A53" s="19">
        <v>124</v>
      </c>
      <c r="B53" s="19">
        <v>211440</v>
      </c>
      <c r="C53" s="23" t="s">
        <v>2279</v>
      </c>
      <c r="D53" s="23" t="s">
        <v>2280</v>
      </c>
      <c r="E53" s="23" t="s">
        <v>2281</v>
      </c>
      <c r="F53" s="23" t="s">
        <v>2274</v>
      </c>
      <c r="G53" s="23" t="s">
        <v>2282</v>
      </c>
      <c r="H53" s="23" t="s">
        <v>538</v>
      </c>
      <c r="I53" s="23" t="s">
        <v>1797</v>
      </c>
      <c r="J53" s="47" t="s">
        <v>2283</v>
      </c>
      <c r="K53" s="19">
        <v>-79.942914000000002</v>
      </c>
      <c r="L53" s="19">
        <v>40.444615999999897</v>
      </c>
      <c r="M53" s="19">
        <v>-79.942914000000002</v>
      </c>
      <c r="N53" s="19">
        <v>40.444615999999897</v>
      </c>
      <c r="O53" s="53">
        <v>46441</v>
      </c>
      <c r="P53" s="54">
        <v>885</v>
      </c>
      <c r="Q53" s="53">
        <v>46441</v>
      </c>
      <c r="R53" s="54">
        <v>885</v>
      </c>
      <c r="S53" s="19">
        <v>2</v>
      </c>
      <c r="T53" s="19">
        <v>2</v>
      </c>
      <c r="U53" s="19">
        <v>2</v>
      </c>
      <c r="V53" s="19">
        <v>2</v>
      </c>
      <c r="W53" s="19">
        <v>2</v>
      </c>
      <c r="X53" s="19">
        <v>22</v>
      </c>
      <c r="Y53" s="19">
        <v>6283</v>
      </c>
      <c r="Z53" s="23" t="s">
        <v>123</v>
      </c>
      <c r="AA53" s="49" t="b">
        <v>0</v>
      </c>
      <c r="AB53" s="23" t="s">
        <v>1867</v>
      </c>
      <c r="AC53" s="23" t="s">
        <v>245</v>
      </c>
      <c r="AD53" s="23" t="s">
        <v>90</v>
      </c>
      <c r="AE53" s="23" t="s">
        <v>2298</v>
      </c>
      <c r="AF53" s="23" t="s">
        <v>135</v>
      </c>
      <c r="AG53" s="23" t="s">
        <v>179</v>
      </c>
      <c r="AH53" s="23" t="s">
        <v>179</v>
      </c>
      <c r="AI53" s="23" t="s">
        <v>100</v>
      </c>
      <c r="AJ53" s="50" t="b">
        <v>0</v>
      </c>
      <c r="AK53" s="51" t="s">
        <v>2299</v>
      </c>
      <c r="AL53" s="19">
        <v>0</v>
      </c>
      <c r="AM53" s="19">
        <v>0</v>
      </c>
      <c r="AN53" s="19">
        <v>0</v>
      </c>
      <c r="AO53" s="19">
        <v>0</v>
      </c>
      <c r="AP53" s="19">
        <v>0</v>
      </c>
      <c r="AQ53" s="19">
        <v>0</v>
      </c>
      <c r="AR53" s="19">
        <v>0</v>
      </c>
      <c r="AS53" s="19">
        <v>0</v>
      </c>
      <c r="AT53" s="19">
        <v>0</v>
      </c>
      <c r="AU53" s="19">
        <v>0</v>
      </c>
      <c r="AV53" s="19">
        <v>0</v>
      </c>
      <c r="AW53" s="19">
        <v>0</v>
      </c>
      <c r="AX53" s="19">
        <v>0</v>
      </c>
      <c r="AY53" s="19">
        <v>0</v>
      </c>
      <c r="AZ53" s="19">
        <v>0</v>
      </c>
      <c r="BA53" s="19">
        <v>0</v>
      </c>
      <c r="BB53" s="19">
        <v>0</v>
      </c>
      <c r="BC53" s="19">
        <v>0</v>
      </c>
      <c r="BD53" s="49" t="b">
        <v>0</v>
      </c>
      <c r="BE53" s="49" t="b">
        <v>1</v>
      </c>
      <c r="BF53" s="19">
        <v>13</v>
      </c>
      <c r="BG53" s="23" t="s">
        <v>117</v>
      </c>
      <c r="BH53" s="19">
        <v>295</v>
      </c>
      <c r="BI53" s="19">
        <v>295</v>
      </c>
      <c r="BJ53" s="19">
        <v>0</v>
      </c>
      <c r="BK53" s="49" t="b">
        <v>0</v>
      </c>
    </row>
    <row r="54" spans="1:63" ht="12.75">
      <c r="A54" s="19">
        <v>126</v>
      </c>
      <c r="B54" s="19">
        <v>211440</v>
      </c>
      <c r="C54" s="23" t="s">
        <v>2279</v>
      </c>
      <c r="D54" s="23" t="s">
        <v>2280</v>
      </c>
      <c r="E54" s="23" t="s">
        <v>2281</v>
      </c>
      <c r="F54" s="23" t="s">
        <v>2274</v>
      </c>
      <c r="G54" s="23" t="s">
        <v>2282</v>
      </c>
      <c r="H54" s="23" t="s">
        <v>538</v>
      </c>
      <c r="I54" s="23" t="s">
        <v>1797</v>
      </c>
      <c r="J54" s="47" t="s">
        <v>2283</v>
      </c>
      <c r="K54" s="19">
        <v>-79.942914000000002</v>
      </c>
      <c r="L54" s="19">
        <v>40.444615999999897</v>
      </c>
      <c r="M54" s="19">
        <v>-79.942914000000002</v>
      </c>
      <c r="N54" s="19">
        <v>40.444615999999897</v>
      </c>
      <c r="O54" s="53">
        <v>46441</v>
      </c>
      <c r="P54" s="54">
        <v>885</v>
      </c>
      <c r="Q54" s="53">
        <v>46441</v>
      </c>
      <c r="R54" s="54">
        <v>885</v>
      </c>
      <c r="S54" s="19">
        <v>2</v>
      </c>
      <c r="T54" s="19">
        <v>2</v>
      </c>
      <c r="U54" s="19">
        <v>2</v>
      </c>
      <c r="V54" s="19">
        <v>2</v>
      </c>
      <c r="W54" s="19">
        <v>2</v>
      </c>
      <c r="X54" s="19">
        <v>22</v>
      </c>
      <c r="Y54" s="19">
        <v>6283</v>
      </c>
      <c r="Z54" s="23" t="s">
        <v>123</v>
      </c>
      <c r="AA54" s="49" t="b">
        <v>0</v>
      </c>
      <c r="AB54" s="23" t="s">
        <v>1867</v>
      </c>
      <c r="AC54" s="23" t="s">
        <v>245</v>
      </c>
      <c r="AD54" s="23" t="s">
        <v>90</v>
      </c>
      <c r="AE54" s="23" t="s">
        <v>1200</v>
      </c>
      <c r="AF54" s="23" t="s">
        <v>141</v>
      </c>
      <c r="AG54" s="23" t="s">
        <v>179</v>
      </c>
      <c r="AH54" s="23" t="s">
        <v>179</v>
      </c>
      <c r="AI54" s="23" t="s">
        <v>100</v>
      </c>
      <c r="AJ54" s="50" t="b">
        <v>0</v>
      </c>
      <c r="AK54" s="51" t="s">
        <v>2301</v>
      </c>
      <c r="AL54" s="19">
        <v>0</v>
      </c>
      <c r="AM54" s="19">
        <v>0</v>
      </c>
      <c r="AN54" s="19">
        <v>0</v>
      </c>
      <c r="AO54" s="19">
        <v>0</v>
      </c>
      <c r="AP54" s="19">
        <v>0</v>
      </c>
      <c r="AQ54" s="19">
        <v>0</v>
      </c>
      <c r="AR54" s="19">
        <v>0</v>
      </c>
      <c r="AS54" s="19">
        <v>0</v>
      </c>
      <c r="AT54" s="19">
        <v>0</v>
      </c>
      <c r="AU54" s="19">
        <v>0</v>
      </c>
      <c r="AV54" s="19">
        <v>0</v>
      </c>
      <c r="AW54" s="19">
        <v>0</v>
      </c>
      <c r="AX54" s="19">
        <v>0</v>
      </c>
      <c r="AY54" s="19">
        <v>0</v>
      </c>
      <c r="AZ54" s="19">
        <v>0</v>
      </c>
      <c r="BA54" s="19">
        <v>0</v>
      </c>
      <c r="BB54" s="19">
        <v>0</v>
      </c>
      <c r="BC54" s="19">
        <v>0</v>
      </c>
      <c r="BD54" s="49" t="b">
        <v>0</v>
      </c>
      <c r="BE54" s="49" t="b">
        <v>1</v>
      </c>
      <c r="BF54" s="19">
        <v>13</v>
      </c>
      <c r="BG54" s="23" t="s">
        <v>117</v>
      </c>
      <c r="BH54" s="19">
        <v>295</v>
      </c>
      <c r="BI54" s="19">
        <v>295</v>
      </c>
      <c r="BJ54" s="19">
        <v>0</v>
      </c>
      <c r="BK54" s="49" t="b">
        <v>0</v>
      </c>
    </row>
    <row r="55" spans="1:63" ht="12.75">
      <c r="A55" s="19">
        <v>116</v>
      </c>
      <c r="B55" s="19">
        <v>211440</v>
      </c>
      <c r="C55" s="23" t="s">
        <v>2279</v>
      </c>
      <c r="D55" s="23" t="s">
        <v>2280</v>
      </c>
      <c r="E55" s="23" t="s">
        <v>2281</v>
      </c>
      <c r="F55" s="23" t="s">
        <v>2274</v>
      </c>
      <c r="G55" s="23" t="s">
        <v>2282</v>
      </c>
      <c r="H55" s="23" t="s">
        <v>538</v>
      </c>
      <c r="I55" s="23" t="s">
        <v>1797</v>
      </c>
      <c r="J55" s="47" t="s">
        <v>2283</v>
      </c>
      <c r="K55" s="19">
        <v>-79.942914000000002</v>
      </c>
      <c r="L55" s="19">
        <v>40.444615999999897</v>
      </c>
      <c r="M55" s="19">
        <v>-79.942914000000002</v>
      </c>
      <c r="N55" s="19">
        <v>40.444615999999897</v>
      </c>
      <c r="O55" s="53">
        <v>46441</v>
      </c>
      <c r="P55" s="54">
        <v>885</v>
      </c>
      <c r="Q55" s="53">
        <v>46441</v>
      </c>
      <c r="R55" s="54">
        <v>885</v>
      </c>
      <c r="S55" s="19">
        <v>2</v>
      </c>
      <c r="T55" s="19">
        <v>2</v>
      </c>
      <c r="U55" s="19">
        <v>2</v>
      </c>
      <c r="V55" s="19">
        <v>2</v>
      </c>
      <c r="W55" s="19">
        <v>2</v>
      </c>
      <c r="X55" s="19">
        <v>22</v>
      </c>
      <c r="Y55" s="19">
        <v>6283</v>
      </c>
      <c r="Z55" s="23" t="s">
        <v>123</v>
      </c>
      <c r="AA55" s="49" t="b">
        <v>0</v>
      </c>
      <c r="AB55" s="23" t="s">
        <v>1867</v>
      </c>
      <c r="AC55" s="23" t="s">
        <v>245</v>
      </c>
      <c r="AD55" s="23" t="s">
        <v>90</v>
      </c>
      <c r="AE55" s="23" t="s">
        <v>172</v>
      </c>
      <c r="AF55" s="23" t="s">
        <v>89</v>
      </c>
      <c r="AG55" s="23" t="s">
        <v>79</v>
      </c>
      <c r="AH55" s="23" t="s">
        <v>36</v>
      </c>
      <c r="AI55" s="23" t="s">
        <v>92</v>
      </c>
      <c r="AJ55" s="55" t="b">
        <v>1</v>
      </c>
      <c r="AK55" s="51" t="s">
        <v>2285</v>
      </c>
      <c r="AL55" s="19">
        <v>1</v>
      </c>
      <c r="AM55" s="19">
        <v>0</v>
      </c>
      <c r="AN55" s="19">
        <v>3</v>
      </c>
      <c r="AO55" s="19">
        <v>3</v>
      </c>
      <c r="AP55" s="19">
        <v>0</v>
      </c>
      <c r="AQ55" s="19">
        <v>0</v>
      </c>
      <c r="AR55" s="19">
        <v>0</v>
      </c>
      <c r="AS55" s="19">
        <v>0</v>
      </c>
      <c r="AT55" s="19">
        <v>0</v>
      </c>
      <c r="AU55" s="19">
        <v>0</v>
      </c>
      <c r="AV55" s="19">
        <v>0</v>
      </c>
      <c r="AW55" s="19">
        <v>2</v>
      </c>
      <c r="AX55" s="19">
        <v>0</v>
      </c>
      <c r="AY55" s="19">
        <v>2</v>
      </c>
      <c r="AZ55" s="19">
        <v>2</v>
      </c>
      <c r="BA55" s="19">
        <v>1</v>
      </c>
      <c r="BB55" s="19">
        <v>0</v>
      </c>
      <c r="BC55" s="19">
        <v>0</v>
      </c>
      <c r="BD55" s="49" t="b">
        <v>1</v>
      </c>
      <c r="BE55" s="49" t="b">
        <v>1</v>
      </c>
      <c r="BF55" s="19">
        <v>13</v>
      </c>
      <c r="BG55" s="23" t="s">
        <v>89</v>
      </c>
      <c r="BH55" s="19">
        <v>295</v>
      </c>
      <c r="BI55" s="19">
        <v>295</v>
      </c>
      <c r="BJ55" s="19">
        <v>6</v>
      </c>
      <c r="BK55" s="49" t="b">
        <v>1</v>
      </c>
    </row>
    <row r="56" spans="1:63" ht="12.75">
      <c r="A56" s="19">
        <v>117</v>
      </c>
      <c r="B56" s="19">
        <v>211440</v>
      </c>
      <c r="C56" s="23" t="s">
        <v>2279</v>
      </c>
      <c r="D56" s="23" t="s">
        <v>2280</v>
      </c>
      <c r="E56" s="23" t="s">
        <v>2281</v>
      </c>
      <c r="F56" s="23" t="s">
        <v>2274</v>
      </c>
      <c r="G56" s="23" t="s">
        <v>2282</v>
      </c>
      <c r="H56" s="23" t="s">
        <v>538</v>
      </c>
      <c r="I56" s="23" t="s">
        <v>1797</v>
      </c>
      <c r="J56" s="47" t="s">
        <v>2283</v>
      </c>
      <c r="K56" s="19">
        <v>-79.942914000000002</v>
      </c>
      <c r="L56" s="19">
        <v>40.444615999999897</v>
      </c>
      <c r="M56" s="19">
        <v>-79.942914000000002</v>
      </c>
      <c r="N56" s="19">
        <v>40.444615999999897</v>
      </c>
      <c r="O56" s="53">
        <v>46441</v>
      </c>
      <c r="P56" s="54">
        <v>885</v>
      </c>
      <c r="Q56" s="53">
        <v>46441</v>
      </c>
      <c r="R56" s="54">
        <v>885</v>
      </c>
      <c r="S56" s="19">
        <v>2</v>
      </c>
      <c r="T56" s="19">
        <v>2</v>
      </c>
      <c r="U56" s="19">
        <v>2</v>
      </c>
      <c r="V56" s="19">
        <v>2</v>
      </c>
      <c r="W56" s="19">
        <v>2</v>
      </c>
      <c r="X56" s="19">
        <v>22</v>
      </c>
      <c r="Y56" s="19">
        <v>6283</v>
      </c>
      <c r="Z56" s="23" t="s">
        <v>123</v>
      </c>
      <c r="AA56" s="49" t="b">
        <v>0</v>
      </c>
      <c r="AB56" s="23" t="s">
        <v>1867</v>
      </c>
      <c r="AC56" s="23" t="s">
        <v>245</v>
      </c>
      <c r="AD56" s="23" t="s">
        <v>90</v>
      </c>
      <c r="AE56" s="23" t="s">
        <v>402</v>
      </c>
      <c r="AF56" s="23" t="s">
        <v>89</v>
      </c>
      <c r="AG56" s="23" t="s">
        <v>79</v>
      </c>
      <c r="AH56" s="23" t="s">
        <v>99</v>
      </c>
      <c r="AI56" s="23" t="s">
        <v>100</v>
      </c>
      <c r="AJ56" s="55" t="b">
        <v>1</v>
      </c>
      <c r="AK56" s="51" t="s">
        <v>2286</v>
      </c>
      <c r="AL56" s="19">
        <v>1</v>
      </c>
      <c r="AM56" s="19">
        <v>0</v>
      </c>
      <c r="AN56" s="19">
        <v>3</v>
      </c>
      <c r="AO56" s="19">
        <v>3</v>
      </c>
      <c r="AP56" s="19">
        <v>0</v>
      </c>
      <c r="AQ56" s="19">
        <v>0</v>
      </c>
      <c r="AR56" s="19">
        <v>0</v>
      </c>
      <c r="AS56" s="19">
        <v>0</v>
      </c>
      <c r="AT56" s="19">
        <v>0</v>
      </c>
      <c r="AU56" s="19">
        <v>0</v>
      </c>
      <c r="AV56" s="19">
        <v>0</v>
      </c>
      <c r="AW56" s="19">
        <v>0</v>
      </c>
      <c r="AX56" s="19">
        <v>0</v>
      </c>
      <c r="AY56" s="19">
        <v>0</v>
      </c>
      <c r="AZ56" s="19">
        <v>0</v>
      </c>
      <c r="BA56" s="19">
        <v>0</v>
      </c>
      <c r="BB56" s="19">
        <v>0</v>
      </c>
      <c r="BC56" s="19">
        <v>0</v>
      </c>
      <c r="BD56" s="49" t="b">
        <v>0</v>
      </c>
      <c r="BE56" s="49" t="b">
        <v>1</v>
      </c>
      <c r="BF56" s="19">
        <v>13</v>
      </c>
      <c r="BG56" s="23" t="s">
        <v>89</v>
      </c>
      <c r="BH56" s="19">
        <v>295</v>
      </c>
      <c r="BI56" s="19">
        <v>295</v>
      </c>
      <c r="BJ56" s="19">
        <v>6</v>
      </c>
      <c r="BK56" s="49" t="b">
        <v>1</v>
      </c>
    </row>
    <row r="57" spans="1:63" ht="12.75">
      <c r="A57" s="19">
        <v>118</v>
      </c>
      <c r="B57" s="19">
        <v>211440</v>
      </c>
      <c r="C57" s="23" t="s">
        <v>2279</v>
      </c>
      <c r="D57" s="23" t="s">
        <v>2280</v>
      </c>
      <c r="E57" s="23" t="s">
        <v>2281</v>
      </c>
      <c r="F57" s="23" t="s">
        <v>2274</v>
      </c>
      <c r="G57" s="23" t="s">
        <v>2282</v>
      </c>
      <c r="H57" s="23" t="s">
        <v>538</v>
      </c>
      <c r="I57" s="23" t="s">
        <v>1797</v>
      </c>
      <c r="J57" s="47" t="s">
        <v>2283</v>
      </c>
      <c r="K57" s="19">
        <v>-79.942914000000002</v>
      </c>
      <c r="L57" s="19">
        <v>40.444615999999897</v>
      </c>
      <c r="M57" s="19">
        <v>-79.942914000000002</v>
      </c>
      <c r="N57" s="19">
        <v>40.444615999999897</v>
      </c>
      <c r="O57" s="53">
        <v>46441</v>
      </c>
      <c r="P57" s="54">
        <v>885</v>
      </c>
      <c r="Q57" s="53">
        <v>46441</v>
      </c>
      <c r="R57" s="54">
        <v>885</v>
      </c>
      <c r="S57" s="19">
        <v>2</v>
      </c>
      <c r="T57" s="19">
        <v>2</v>
      </c>
      <c r="U57" s="19">
        <v>2</v>
      </c>
      <c r="V57" s="19">
        <v>2</v>
      </c>
      <c r="W57" s="19">
        <v>2</v>
      </c>
      <c r="X57" s="19">
        <v>22</v>
      </c>
      <c r="Y57" s="19">
        <v>6283</v>
      </c>
      <c r="Z57" s="23" t="s">
        <v>123</v>
      </c>
      <c r="AA57" s="49" t="b">
        <v>0</v>
      </c>
      <c r="AB57" s="23" t="s">
        <v>1867</v>
      </c>
      <c r="AC57" s="23" t="s">
        <v>245</v>
      </c>
      <c r="AD57" s="23" t="s">
        <v>90</v>
      </c>
      <c r="AE57" s="23" t="s">
        <v>418</v>
      </c>
      <c r="AF57" s="23" t="s">
        <v>114</v>
      </c>
      <c r="AG57" s="23" t="s">
        <v>79</v>
      </c>
      <c r="AH57" s="23" t="s">
        <v>99</v>
      </c>
      <c r="AI57" s="23" t="s">
        <v>100</v>
      </c>
      <c r="AJ57" s="50" t="b">
        <v>0</v>
      </c>
      <c r="AK57" s="51" t="s">
        <v>2287</v>
      </c>
      <c r="AL57" s="19">
        <v>1</v>
      </c>
      <c r="AM57" s="19">
        <v>0</v>
      </c>
      <c r="AN57" s="19">
        <v>3</v>
      </c>
      <c r="AO57" s="19">
        <v>3</v>
      </c>
      <c r="AP57" s="19">
        <v>0</v>
      </c>
      <c r="AQ57" s="19">
        <v>0</v>
      </c>
      <c r="AR57" s="19">
        <v>0</v>
      </c>
      <c r="AS57" s="19">
        <v>0</v>
      </c>
      <c r="AT57" s="19">
        <v>0</v>
      </c>
      <c r="AU57" s="19">
        <v>0</v>
      </c>
      <c r="AV57" s="19">
        <v>0</v>
      </c>
      <c r="AW57" s="19">
        <v>2</v>
      </c>
      <c r="AX57" s="19">
        <v>0</v>
      </c>
      <c r="AY57" s="19">
        <v>1</v>
      </c>
      <c r="AZ57" s="19">
        <v>3</v>
      </c>
      <c r="BA57" s="19">
        <v>1</v>
      </c>
      <c r="BB57" s="19">
        <v>0</v>
      </c>
      <c r="BC57" s="19">
        <v>0</v>
      </c>
      <c r="BD57" s="49" t="b">
        <v>0</v>
      </c>
      <c r="BE57" s="49" t="b">
        <v>1</v>
      </c>
      <c r="BF57" s="19">
        <v>13</v>
      </c>
      <c r="BG57" s="23" t="s">
        <v>117</v>
      </c>
      <c r="BH57" s="19">
        <v>295</v>
      </c>
      <c r="BI57" s="19">
        <v>295</v>
      </c>
      <c r="BJ57" s="19">
        <v>6</v>
      </c>
      <c r="BK57" s="49" t="b">
        <v>1</v>
      </c>
    </row>
    <row r="58" spans="1:63" ht="12.75">
      <c r="A58" s="19">
        <v>119</v>
      </c>
      <c r="B58" s="19">
        <v>211440</v>
      </c>
      <c r="C58" s="23" t="s">
        <v>2279</v>
      </c>
      <c r="D58" s="23" t="s">
        <v>2280</v>
      </c>
      <c r="E58" s="23" t="s">
        <v>2281</v>
      </c>
      <c r="F58" s="23" t="s">
        <v>2274</v>
      </c>
      <c r="G58" s="23" t="s">
        <v>2282</v>
      </c>
      <c r="H58" s="23" t="s">
        <v>538</v>
      </c>
      <c r="I58" s="23" t="s">
        <v>1797</v>
      </c>
      <c r="J58" s="47" t="s">
        <v>2283</v>
      </c>
      <c r="K58" s="19">
        <v>-79.942914000000002</v>
      </c>
      <c r="L58" s="19">
        <v>40.444615999999897</v>
      </c>
      <c r="M58" s="19">
        <v>-79.942914000000002</v>
      </c>
      <c r="N58" s="19">
        <v>40.444615999999897</v>
      </c>
      <c r="O58" s="53">
        <v>46441</v>
      </c>
      <c r="P58" s="54">
        <v>885</v>
      </c>
      <c r="Q58" s="53">
        <v>46441</v>
      </c>
      <c r="R58" s="54">
        <v>885</v>
      </c>
      <c r="S58" s="19">
        <v>2</v>
      </c>
      <c r="T58" s="19">
        <v>2</v>
      </c>
      <c r="U58" s="19">
        <v>2</v>
      </c>
      <c r="V58" s="19">
        <v>2</v>
      </c>
      <c r="W58" s="19">
        <v>2</v>
      </c>
      <c r="X58" s="19">
        <v>22</v>
      </c>
      <c r="Y58" s="19">
        <v>6283</v>
      </c>
      <c r="Z58" s="23" t="s">
        <v>123</v>
      </c>
      <c r="AA58" s="49" t="b">
        <v>0</v>
      </c>
      <c r="AB58" s="23" t="s">
        <v>1867</v>
      </c>
      <c r="AC58" s="23" t="s">
        <v>2288</v>
      </c>
      <c r="AD58" s="23" t="s">
        <v>90</v>
      </c>
      <c r="AE58" s="23" t="s">
        <v>2289</v>
      </c>
      <c r="AF58" s="23" t="s">
        <v>135</v>
      </c>
      <c r="AG58" s="23" t="s">
        <v>79</v>
      </c>
      <c r="AH58" s="23" t="s">
        <v>99</v>
      </c>
      <c r="AI58" s="23" t="s">
        <v>100</v>
      </c>
      <c r="AJ58" s="55" t="b">
        <v>1</v>
      </c>
      <c r="AK58" s="51" t="s">
        <v>2290</v>
      </c>
      <c r="AL58" s="19">
        <v>1</v>
      </c>
      <c r="AM58" s="19">
        <v>0</v>
      </c>
      <c r="AN58" s="19">
        <v>3</v>
      </c>
      <c r="AO58" s="19">
        <v>3</v>
      </c>
      <c r="AP58" s="19">
        <v>0</v>
      </c>
      <c r="AQ58" s="19">
        <v>0</v>
      </c>
      <c r="AR58" s="19">
        <v>0</v>
      </c>
      <c r="AS58" s="19">
        <v>0</v>
      </c>
      <c r="AT58" s="19">
        <v>0</v>
      </c>
      <c r="AU58" s="19">
        <v>0</v>
      </c>
      <c r="AV58" s="19">
        <v>0</v>
      </c>
      <c r="AW58" s="19">
        <v>1</v>
      </c>
      <c r="AX58" s="19">
        <v>0</v>
      </c>
      <c r="AY58" s="19">
        <v>2</v>
      </c>
      <c r="AZ58" s="19">
        <v>3</v>
      </c>
      <c r="BA58" s="19">
        <v>1</v>
      </c>
      <c r="BB58" s="19">
        <v>0</v>
      </c>
      <c r="BC58" s="19">
        <v>0</v>
      </c>
      <c r="BD58" s="49" t="b">
        <v>0</v>
      </c>
      <c r="BE58" s="49" t="b">
        <v>1</v>
      </c>
      <c r="BF58" s="19">
        <v>13</v>
      </c>
      <c r="BG58" s="23" t="s">
        <v>117</v>
      </c>
      <c r="BH58" s="19">
        <v>295</v>
      </c>
      <c r="BI58" s="19">
        <v>295</v>
      </c>
      <c r="BJ58" s="19">
        <v>6</v>
      </c>
      <c r="BK58" s="49" t="b">
        <v>1</v>
      </c>
    </row>
    <row r="59" spans="1:63" ht="12.75">
      <c r="A59" s="19">
        <v>121</v>
      </c>
      <c r="B59" s="19">
        <v>211440</v>
      </c>
      <c r="C59" s="23" t="s">
        <v>2279</v>
      </c>
      <c r="D59" s="23" t="s">
        <v>2280</v>
      </c>
      <c r="E59" s="23" t="s">
        <v>2281</v>
      </c>
      <c r="F59" s="23" t="s">
        <v>2274</v>
      </c>
      <c r="G59" s="23" t="s">
        <v>2282</v>
      </c>
      <c r="H59" s="23" t="s">
        <v>538</v>
      </c>
      <c r="I59" s="23" t="s">
        <v>1797</v>
      </c>
      <c r="J59" s="47" t="s">
        <v>2283</v>
      </c>
      <c r="K59" s="19">
        <v>-79.942914000000002</v>
      </c>
      <c r="L59" s="19">
        <v>40.444615999999897</v>
      </c>
      <c r="M59" s="19">
        <v>-79.942914000000002</v>
      </c>
      <c r="N59" s="19">
        <v>40.444615999999897</v>
      </c>
      <c r="O59" s="53">
        <v>46441</v>
      </c>
      <c r="P59" s="54">
        <v>885</v>
      </c>
      <c r="Q59" s="53">
        <v>46441</v>
      </c>
      <c r="R59" s="54">
        <v>885</v>
      </c>
      <c r="S59" s="19">
        <v>2</v>
      </c>
      <c r="T59" s="19">
        <v>2</v>
      </c>
      <c r="U59" s="19">
        <v>2</v>
      </c>
      <c r="V59" s="19">
        <v>2</v>
      </c>
      <c r="W59" s="19">
        <v>2</v>
      </c>
      <c r="X59" s="19">
        <v>22</v>
      </c>
      <c r="Y59" s="19">
        <v>6283</v>
      </c>
      <c r="Z59" s="23" t="s">
        <v>123</v>
      </c>
      <c r="AA59" s="49" t="b">
        <v>0</v>
      </c>
      <c r="AB59" s="23" t="s">
        <v>1867</v>
      </c>
      <c r="AC59" s="23" t="s">
        <v>245</v>
      </c>
      <c r="AD59" s="23" t="s">
        <v>90</v>
      </c>
      <c r="AE59" s="23" t="s">
        <v>2293</v>
      </c>
      <c r="AF59" s="23" t="s">
        <v>135</v>
      </c>
      <c r="AG59" s="23" t="s">
        <v>79</v>
      </c>
      <c r="AH59" s="23" t="s">
        <v>99</v>
      </c>
      <c r="AI59" s="23" t="s">
        <v>100</v>
      </c>
      <c r="AJ59" s="55" t="b">
        <v>1</v>
      </c>
      <c r="AK59" s="51" t="s">
        <v>2294</v>
      </c>
      <c r="AL59" s="19">
        <v>1</v>
      </c>
      <c r="AM59" s="19">
        <v>0</v>
      </c>
      <c r="AN59" s="19">
        <v>3</v>
      </c>
      <c r="AO59" s="19">
        <v>3</v>
      </c>
      <c r="AP59" s="19">
        <v>0</v>
      </c>
      <c r="AQ59" s="19">
        <v>0</v>
      </c>
      <c r="AR59" s="19">
        <v>0</v>
      </c>
      <c r="AS59" s="19">
        <v>0</v>
      </c>
      <c r="AT59" s="19">
        <v>0</v>
      </c>
      <c r="AU59" s="19">
        <v>0</v>
      </c>
      <c r="AV59" s="19">
        <v>0</v>
      </c>
      <c r="AW59" s="19">
        <v>1</v>
      </c>
      <c r="AX59" s="19">
        <v>0</v>
      </c>
      <c r="AY59" s="19">
        <v>2</v>
      </c>
      <c r="AZ59" s="19">
        <v>3</v>
      </c>
      <c r="BA59" s="19">
        <v>1</v>
      </c>
      <c r="BB59" s="19">
        <v>0</v>
      </c>
      <c r="BC59" s="19">
        <v>0</v>
      </c>
      <c r="BD59" s="49" t="b">
        <v>0</v>
      </c>
      <c r="BE59" s="49" t="b">
        <v>1</v>
      </c>
      <c r="BF59" s="19">
        <v>13</v>
      </c>
      <c r="BG59" s="23" t="s">
        <v>117</v>
      </c>
      <c r="BH59" s="19">
        <v>295</v>
      </c>
      <c r="BI59" s="19">
        <v>295</v>
      </c>
      <c r="BJ59" s="19">
        <v>6</v>
      </c>
      <c r="BK59" s="49" t="b">
        <v>1</v>
      </c>
    </row>
    <row r="60" spans="1:63" ht="12.75">
      <c r="A60" s="19">
        <v>123</v>
      </c>
      <c r="B60" s="19">
        <v>211440</v>
      </c>
      <c r="C60" s="23" t="s">
        <v>2279</v>
      </c>
      <c r="D60" s="23" t="s">
        <v>2280</v>
      </c>
      <c r="E60" s="23" t="s">
        <v>2281</v>
      </c>
      <c r="F60" s="23" t="s">
        <v>2274</v>
      </c>
      <c r="G60" s="23" t="s">
        <v>2282</v>
      </c>
      <c r="H60" s="23" t="s">
        <v>538</v>
      </c>
      <c r="I60" s="23" t="s">
        <v>1797</v>
      </c>
      <c r="J60" s="47" t="s">
        <v>2283</v>
      </c>
      <c r="K60" s="19">
        <v>-79.942914000000002</v>
      </c>
      <c r="L60" s="19">
        <v>40.444615999999897</v>
      </c>
      <c r="M60" s="19">
        <v>-79.942914000000002</v>
      </c>
      <c r="N60" s="19">
        <v>40.444615999999897</v>
      </c>
      <c r="O60" s="53">
        <v>46441</v>
      </c>
      <c r="P60" s="54">
        <v>885</v>
      </c>
      <c r="Q60" s="53">
        <v>46441</v>
      </c>
      <c r="R60" s="54">
        <v>885</v>
      </c>
      <c r="S60" s="19">
        <v>2</v>
      </c>
      <c r="T60" s="19">
        <v>2</v>
      </c>
      <c r="U60" s="19">
        <v>2</v>
      </c>
      <c r="V60" s="19">
        <v>2</v>
      </c>
      <c r="W60" s="19">
        <v>2</v>
      </c>
      <c r="X60" s="19">
        <v>22</v>
      </c>
      <c r="Y60" s="19">
        <v>6283</v>
      </c>
      <c r="Z60" s="23" t="s">
        <v>123</v>
      </c>
      <c r="AA60" s="49" t="b">
        <v>0</v>
      </c>
      <c r="AB60" s="23" t="s">
        <v>1867</v>
      </c>
      <c r="AC60" s="23" t="s">
        <v>245</v>
      </c>
      <c r="AD60" s="23" t="s">
        <v>90</v>
      </c>
      <c r="AE60" s="23" t="s">
        <v>2296</v>
      </c>
      <c r="AF60" s="23" t="s">
        <v>135</v>
      </c>
      <c r="AG60" s="23" t="s">
        <v>79</v>
      </c>
      <c r="AH60" s="23" t="s">
        <v>99</v>
      </c>
      <c r="AI60" s="23" t="s">
        <v>100</v>
      </c>
      <c r="AJ60" s="55" t="b">
        <v>1</v>
      </c>
      <c r="AK60" s="51" t="s">
        <v>2297</v>
      </c>
      <c r="AL60" s="19">
        <v>1</v>
      </c>
      <c r="AM60" s="19">
        <v>0</v>
      </c>
      <c r="AN60" s="19">
        <v>3</v>
      </c>
      <c r="AO60" s="19">
        <v>3</v>
      </c>
      <c r="AP60" s="19">
        <v>0</v>
      </c>
      <c r="AQ60" s="19">
        <v>0</v>
      </c>
      <c r="AR60" s="19">
        <v>0</v>
      </c>
      <c r="AS60" s="19">
        <v>0</v>
      </c>
      <c r="AT60" s="19">
        <v>0</v>
      </c>
      <c r="AU60" s="19">
        <v>0</v>
      </c>
      <c r="AV60" s="19">
        <v>0</v>
      </c>
      <c r="AW60" s="19">
        <v>2</v>
      </c>
      <c r="AX60" s="19">
        <v>0</v>
      </c>
      <c r="AY60" s="19">
        <v>2</v>
      </c>
      <c r="AZ60" s="19">
        <v>3</v>
      </c>
      <c r="BA60" s="19">
        <v>0</v>
      </c>
      <c r="BB60" s="19">
        <v>0</v>
      </c>
      <c r="BC60" s="19">
        <v>0</v>
      </c>
      <c r="BD60" s="49" t="b">
        <v>0</v>
      </c>
      <c r="BE60" s="49" t="b">
        <v>1</v>
      </c>
      <c r="BF60" s="19">
        <v>13</v>
      </c>
      <c r="BG60" s="23" t="s">
        <v>117</v>
      </c>
      <c r="BH60" s="19">
        <v>295</v>
      </c>
      <c r="BI60" s="19">
        <v>295</v>
      </c>
      <c r="BJ60" s="19">
        <v>6</v>
      </c>
      <c r="BK60" s="49" t="b">
        <v>1</v>
      </c>
    </row>
    <row r="61" spans="1:63" ht="12.75">
      <c r="A61" s="19">
        <v>125</v>
      </c>
      <c r="B61" s="19">
        <v>211440</v>
      </c>
      <c r="C61" s="23" t="s">
        <v>2279</v>
      </c>
      <c r="D61" s="23" t="s">
        <v>2280</v>
      </c>
      <c r="E61" s="23" t="s">
        <v>2281</v>
      </c>
      <c r="F61" s="23" t="s">
        <v>2274</v>
      </c>
      <c r="G61" s="23" t="s">
        <v>2282</v>
      </c>
      <c r="H61" s="23" t="s">
        <v>538</v>
      </c>
      <c r="I61" s="23" t="s">
        <v>1797</v>
      </c>
      <c r="J61" s="47" t="s">
        <v>2283</v>
      </c>
      <c r="K61" s="19">
        <v>-79.942914000000002</v>
      </c>
      <c r="L61" s="19">
        <v>40.444615999999897</v>
      </c>
      <c r="M61" s="19">
        <v>-79.942914000000002</v>
      </c>
      <c r="N61" s="19">
        <v>40.444615999999897</v>
      </c>
      <c r="O61" s="53">
        <v>46441</v>
      </c>
      <c r="P61" s="54">
        <v>885</v>
      </c>
      <c r="Q61" s="53">
        <v>46441</v>
      </c>
      <c r="R61" s="54">
        <v>885</v>
      </c>
      <c r="S61" s="19">
        <v>2</v>
      </c>
      <c r="T61" s="19">
        <v>2</v>
      </c>
      <c r="U61" s="19">
        <v>2</v>
      </c>
      <c r="V61" s="19">
        <v>2</v>
      </c>
      <c r="W61" s="19">
        <v>2</v>
      </c>
      <c r="X61" s="19">
        <v>22</v>
      </c>
      <c r="Y61" s="19">
        <v>6283</v>
      </c>
      <c r="Z61" s="23" t="s">
        <v>123</v>
      </c>
      <c r="AA61" s="49" t="b">
        <v>0</v>
      </c>
      <c r="AB61" s="23" t="s">
        <v>1867</v>
      </c>
      <c r="AC61" s="23" t="s">
        <v>245</v>
      </c>
      <c r="AD61" s="23" t="s">
        <v>90</v>
      </c>
      <c r="AE61" s="23" t="s">
        <v>574</v>
      </c>
      <c r="AF61" s="23" t="s">
        <v>114</v>
      </c>
      <c r="AG61" s="23" t="s">
        <v>79</v>
      </c>
      <c r="AH61" s="23" t="s">
        <v>99</v>
      </c>
      <c r="AI61" s="23" t="s">
        <v>100</v>
      </c>
      <c r="AJ61" s="55" t="b">
        <v>1</v>
      </c>
      <c r="AK61" s="51" t="s">
        <v>2300</v>
      </c>
      <c r="AL61" s="19">
        <v>1</v>
      </c>
      <c r="AM61" s="19">
        <v>0</v>
      </c>
      <c r="AN61" s="19">
        <v>3</v>
      </c>
      <c r="AO61" s="19">
        <v>3</v>
      </c>
      <c r="AP61" s="19">
        <v>0</v>
      </c>
      <c r="AQ61" s="19">
        <v>0</v>
      </c>
      <c r="AR61" s="19">
        <v>0</v>
      </c>
      <c r="AS61" s="19">
        <v>0</v>
      </c>
      <c r="AT61" s="19">
        <v>0</v>
      </c>
      <c r="AU61" s="19">
        <v>0</v>
      </c>
      <c r="AV61" s="19">
        <v>0</v>
      </c>
      <c r="AW61" s="19">
        <v>2</v>
      </c>
      <c r="AX61" s="19">
        <v>0</v>
      </c>
      <c r="AY61" s="19">
        <v>1</v>
      </c>
      <c r="AZ61" s="19">
        <v>3</v>
      </c>
      <c r="BA61" s="19">
        <v>1</v>
      </c>
      <c r="BB61" s="19">
        <v>0</v>
      </c>
      <c r="BC61" s="19">
        <v>0</v>
      </c>
      <c r="BD61" s="49" t="b">
        <v>0</v>
      </c>
      <c r="BE61" s="49" t="b">
        <v>1</v>
      </c>
      <c r="BF61" s="19">
        <v>13</v>
      </c>
      <c r="BG61" s="23" t="s">
        <v>117</v>
      </c>
      <c r="BH61" s="19">
        <v>295</v>
      </c>
      <c r="BI61" s="19">
        <v>295</v>
      </c>
      <c r="BJ61" s="19">
        <v>6</v>
      </c>
      <c r="BK61" s="49" t="b">
        <v>1</v>
      </c>
    </row>
    <row r="62" spans="1:63" ht="12.75">
      <c r="A62" s="19">
        <v>128</v>
      </c>
      <c r="B62" s="19">
        <v>131283</v>
      </c>
      <c r="C62" s="23" t="s">
        <v>560</v>
      </c>
      <c r="D62" s="23" t="s">
        <v>561</v>
      </c>
      <c r="E62" s="23" t="s">
        <v>562</v>
      </c>
      <c r="F62" s="23" t="s">
        <v>563</v>
      </c>
      <c r="G62" s="19">
        <v>20064</v>
      </c>
      <c r="H62" s="23" t="s">
        <v>70</v>
      </c>
      <c r="I62" s="23" t="s">
        <v>564</v>
      </c>
      <c r="J62" s="47" t="s">
        <v>565</v>
      </c>
      <c r="K62" s="19">
        <v>-76.998960999999994</v>
      </c>
      <c r="L62" s="19">
        <v>38.935796000000003</v>
      </c>
      <c r="M62" s="19">
        <v>-76.998960999999994</v>
      </c>
      <c r="N62" s="19">
        <v>38.935796000000003</v>
      </c>
      <c r="O62" s="53">
        <v>49680</v>
      </c>
      <c r="P62" s="54">
        <v>660</v>
      </c>
      <c r="Q62" s="53">
        <v>49680</v>
      </c>
      <c r="R62" s="54">
        <v>660</v>
      </c>
      <c r="S62" s="19">
        <v>2</v>
      </c>
      <c r="T62" s="19">
        <v>2</v>
      </c>
      <c r="U62" s="19">
        <v>2</v>
      </c>
      <c r="V62" s="19">
        <v>2</v>
      </c>
      <c r="W62" s="19">
        <v>2</v>
      </c>
      <c r="X62" s="19">
        <v>80</v>
      </c>
      <c r="Y62" s="19">
        <v>3241</v>
      </c>
      <c r="Z62" s="23" t="s">
        <v>123</v>
      </c>
      <c r="AA62" s="49" t="b">
        <v>0</v>
      </c>
      <c r="AB62" s="23" t="s">
        <v>566</v>
      </c>
      <c r="AC62" s="23" t="s">
        <v>244</v>
      </c>
      <c r="AD62" s="23" t="s">
        <v>90</v>
      </c>
      <c r="AE62" s="23" t="s">
        <v>567</v>
      </c>
      <c r="AF62" s="23" t="s">
        <v>89</v>
      </c>
      <c r="AG62" s="23" t="s">
        <v>79</v>
      </c>
      <c r="AH62" s="23" t="s">
        <v>36</v>
      </c>
      <c r="AI62" s="23" t="s">
        <v>92</v>
      </c>
      <c r="AJ62" s="50" t="b">
        <v>0</v>
      </c>
      <c r="AK62" s="51" t="s">
        <v>568</v>
      </c>
      <c r="AL62" s="19">
        <v>0</v>
      </c>
      <c r="AM62" s="19">
        <v>0</v>
      </c>
      <c r="AN62" s="19">
        <v>3</v>
      </c>
      <c r="AO62" s="19">
        <v>0</v>
      </c>
      <c r="AP62" s="19">
        <v>0</v>
      </c>
      <c r="AQ62" s="19">
        <v>0</v>
      </c>
      <c r="AR62" s="19">
        <v>0</v>
      </c>
      <c r="AS62" s="19">
        <v>0</v>
      </c>
      <c r="AT62" s="19">
        <v>0</v>
      </c>
      <c r="AU62" s="19">
        <v>0</v>
      </c>
      <c r="AV62" s="19">
        <v>0</v>
      </c>
      <c r="AW62" s="19">
        <v>1</v>
      </c>
      <c r="AX62" s="19">
        <v>1</v>
      </c>
      <c r="AY62" s="19">
        <v>1</v>
      </c>
      <c r="AZ62" s="19">
        <v>0</v>
      </c>
      <c r="BA62" s="19">
        <v>0</v>
      </c>
      <c r="BB62" s="19">
        <v>0</v>
      </c>
      <c r="BC62" s="19">
        <v>0</v>
      </c>
      <c r="BD62" s="49" t="b">
        <v>1</v>
      </c>
      <c r="BE62" s="49" t="b">
        <v>0</v>
      </c>
      <c r="BF62" s="19">
        <v>8</v>
      </c>
      <c r="BG62" s="23" t="s">
        <v>89</v>
      </c>
      <c r="BH62" s="19">
        <v>363</v>
      </c>
      <c r="BI62" s="19">
        <v>363</v>
      </c>
      <c r="BJ62" s="19">
        <v>3</v>
      </c>
      <c r="BK62" s="49" t="b">
        <v>1</v>
      </c>
    </row>
    <row r="63" spans="1:63" ht="12.75">
      <c r="A63" s="19">
        <v>132</v>
      </c>
      <c r="B63" s="19">
        <v>131283</v>
      </c>
      <c r="C63" s="23" t="s">
        <v>560</v>
      </c>
      <c r="D63" s="23" t="s">
        <v>561</v>
      </c>
      <c r="E63" s="23" t="s">
        <v>562</v>
      </c>
      <c r="F63" s="23" t="s">
        <v>563</v>
      </c>
      <c r="G63" s="19">
        <v>20064</v>
      </c>
      <c r="H63" s="23" t="s">
        <v>70</v>
      </c>
      <c r="I63" s="23" t="s">
        <v>564</v>
      </c>
      <c r="J63" s="47" t="s">
        <v>565</v>
      </c>
      <c r="K63" s="19">
        <v>-76.998960999999994</v>
      </c>
      <c r="L63" s="19">
        <v>38.935796000000003</v>
      </c>
      <c r="M63" s="19">
        <v>-76.998960999999994</v>
      </c>
      <c r="N63" s="19">
        <v>38.935796000000003</v>
      </c>
      <c r="O63" s="53">
        <v>49680</v>
      </c>
      <c r="P63" s="54">
        <v>660</v>
      </c>
      <c r="Q63" s="53">
        <v>49680</v>
      </c>
      <c r="R63" s="54">
        <v>660</v>
      </c>
      <c r="S63" s="19">
        <v>2</v>
      </c>
      <c r="T63" s="19">
        <v>2</v>
      </c>
      <c r="U63" s="19">
        <v>2</v>
      </c>
      <c r="V63" s="19">
        <v>2</v>
      </c>
      <c r="W63" s="19">
        <v>2</v>
      </c>
      <c r="X63" s="19">
        <v>80</v>
      </c>
      <c r="Y63" s="19">
        <v>3241</v>
      </c>
      <c r="Z63" s="23" t="s">
        <v>123</v>
      </c>
      <c r="AA63" s="49" t="b">
        <v>0</v>
      </c>
      <c r="AB63" s="23" t="s">
        <v>566</v>
      </c>
      <c r="AC63" s="23" t="s">
        <v>244</v>
      </c>
      <c r="AD63" s="23" t="s">
        <v>90</v>
      </c>
      <c r="AE63" s="23" t="s">
        <v>351</v>
      </c>
      <c r="AF63" s="23" t="s">
        <v>89</v>
      </c>
      <c r="AG63" s="23" t="s">
        <v>79</v>
      </c>
      <c r="AH63" s="23" t="s">
        <v>36</v>
      </c>
      <c r="AI63" s="23" t="s">
        <v>100</v>
      </c>
      <c r="AJ63" s="50" t="b">
        <v>0</v>
      </c>
      <c r="AK63" s="51" t="s">
        <v>568</v>
      </c>
      <c r="AL63" s="19">
        <v>0</v>
      </c>
      <c r="AM63" s="19">
        <v>0</v>
      </c>
      <c r="AN63" s="19">
        <v>0</v>
      </c>
      <c r="AO63" s="19">
        <v>0</v>
      </c>
      <c r="AP63" s="19">
        <v>0</v>
      </c>
      <c r="AQ63" s="19">
        <v>0</v>
      </c>
      <c r="AR63" s="19">
        <v>0</v>
      </c>
      <c r="AS63" s="19">
        <v>0</v>
      </c>
      <c r="AT63" s="19">
        <v>0</v>
      </c>
      <c r="AU63" s="19">
        <v>0</v>
      </c>
      <c r="AV63" s="19">
        <v>0</v>
      </c>
      <c r="AW63" s="19">
        <v>0</v>
      </c>
      <c r="AX63" s="19">
        <v>0</v>
      </c>
      <c r="AY63" s="19">
        <v>0</v>
      </c>
      <c r="AZ63" s="19">
        <v>0</v>
      </c>
      <c r="BA63" s="19">
        <v>0</v>
      </c>
      <c r="BB63" s="19">
        <v>0</v>
      </c>
      <c r="BC63" s="19">
        <v>0</v>
      </c>
      <c r="BD63" s="49" t="b">
        <v>0</v>
      </c>
      <c r="BE63" s="49" t="b">
        <v>0</v>
      </c>
      <c r="BF63" s="19">
        <v>8</v>
      </c>
      <c r="BG63" s="23" t="s">
        <v>89</v>
      </c>
      <c r="BH63" s="19">
        <v>363</v>
      </c>
      <c r="BI63" s="19">
        <v>363</v>
      </c>
      <c r="BJ63" s="19">
        <v>0</v>
      </c>
      <c r="BK63" s="49" t="b">
        <v>0</v>
      </c>
    </row>
    <row r="64" spans="1:63" ht="12.75">
      <c r="A64" s="19">
        <v>133</v>
      </c>
      <c r="B64" s="19">
        <v>131283</v>
      </c>
      <c r="C64" s="23" t="s">
        <v>560</v>
      </c>
      <c r="D64" s="23" t="s">
        <v>561</v>
      </c>
      <c r="E64" s="23" t="s">
        <v>562</v>
      </c>
      <c r="F64" s="23" t="s">
        <v>563</v>
      </c>
      <c r="G64" s="19">
        <v>20064</v>
      </c>
      <c r="H64" s="23" t="s">
        <v>70</v>
      </c>
      <c r="I64" s="23" t="s">
        <v>564</v>
      </c>
      <c r="J64" s="47" t="s">
        <v>565</v>
      </c>
      <c r="K64" s="19">
        <v>-76.998960999999994</v>
      </c>
      <c r="L64" s="19">
        <v>38.935796000000003</v>
      </c>
      <c r="M64" s="19">
        <v>-76.998960999999994</v>
      </c>
      <c r="N64" s="19">
        <v>38.935796000000003</v>
      </c>
      <c r="O64" s="53">
        <v>49680</v>
      </c>
      <c r="P64" s="54">
        <v>660</v>
      </c>
      <c r="Q64" s="53">
        <v>49680</v>
      </c>
      <c r="R64" s="54">
        <v>660</v>
      </c>
      <c r="S64" s="19">
        <v>2</v>
      </c>
      <c r="T64" s="19">
        <v>2</v>
      </c>
      <c r="U64" s="19">
        <v>2</v>
      </c>
      <c r="V64" s="19">
        <v>2</v>
      </c>
      <c r="W64" s="19">
        <v>2</v>
      </c>
      <c r="X64" s="19">
        <v>80</v>
      </c>
      <c r="Y64" s="19">
        <v>3241</v>
      </c>
      <c r="Z64" s="23" t="s">
        <v>123</v>
      </c>
      <c r="AA64" s="49" t="b">
        <v>0</v>
      </c>
      <c r="AB64" s="23" t="s">
        <v>566</v>
      </c>
      <c r="AC64" s="23" t="s">
        <v>244</v>
      </c>
      <c r="AD64" s="23" t="s">
        <v>90</v>
      </c>
      <c r="AE64" s="23" t="s">
        <v>292</v>
      </c>
      <c r="AF64" s="23" t="s">
        <v>78</v>
      </c>
      <c r="AG64" s="23" t="s">
        <v>79</v>
      </c>
      <c r="AH64" s="23" t="s">
        <v>36</v>
      </c>
      <c r="AI64" s="23" t="s">
        <v>100</v>
      </c>
      <c r="AJ64" s="50" t="b">
        <v>0</v>
      </c>
      <c r="AK64" s="51" t="s">
        <v>573</v>
      </c>
      <c r="AL64" s="19">
        <v>0</v>
      </c>
      <c r="AM64" s="19">
        <v>0</v>
      </c>
      <c r="AN64" s="19">
        <v>3</v>
      </c>
      <c r="AO64" s="19">
        <v>0</v>
      </c>
      <c r="AP64" s="19">
        <v>0</v>
      </c>
      <c r="AQ64" s="19">
        <v>0</v>
      </c>
      <c r="AR64" s="19">
        <v>0</v>
      </c>
      <c r="AS64" s="19">
        <v>0</v>
      </c>
      <c r="AT64" s="19">
        <v>0</v>
      </c>
      <c r="AU64" s="19">
        <v>0</v>
      </c>
      <c r="AV64" s="19">
        <v>0</v>
      </c>
      <c r="AW64" s="19">
        <v>1</v>
      </c>
      <c r="AX64" s="19">
        <v>0</v>
      </c>
      <c r="AY64" s="19">
        <v>1</v>
      </c>
      <c r="AZ64" s="19">
        <v>1</v>
      </c>
      <c r="BA64" s="19">
        <v>0</v>
      </c>
      <c r="BB64" s="19">
        <v>0</v>
      </c>
      <c r="BC64" s="19">
        <v>0</v>
      </c>
      <c r="BD64" s="49" t="b">
        <v>0</v>
      </c>
      <c r="BE64" s="49" t="b">
        <v>0</v>
      </c>
      <c r="BF64" s="19">
        <v>8</v>
      </c>
      <c r="BG64" s="23" t="s">
        <v>78</v>
      </c>
      <c r="BH64" s="19">
        <v>363</v>
      </c>
      <c r="BI64" s="19">
        <v>363</v>
      </c>
      <c r="BJ64" s="19">
        <v>3</v>
      </c>
      <c r="BK64" s="49" t="b">
        <v>1</v>
      </c>
    </row>
    <row r="65" spans="1:63" ht="12.75">
      <c r="A65" s="19">
        <v>134</v>
      </c>
      <c r="B65" s="19">
        <v>131283</v>
      </c>
      <c r="C65" s="23" t="s">
        <v>560</v>
      </c>
      <c r="D65" s="23" t="s">
        <v>561</v>
      </c>
      <c r="E65" s="23" t="s">
        <v>562</v>
      </c>
      <c r="F65" s="23" t="s">
        <v>563</v>
      </c>
      <c r="G65" s="19">
        <v>20064</v>
      </c>
      <c r="H65" s="23" t="s">
        <v>70</v>
      </c>
      <c r="I65" s="23" t="s">
        <v>564</v>
      </c>
      <c r="J65" s="47" t="s">
        <v>565</v>
      </c>
      <c r="K65" s="19">
        <v>-76.998960999999994</v>
      </c>
      <c r="L65" s="19">
        <v>38.935796000000003</v>
      </c>
      <c r="M65" s="19">
        <v>-76.998960999999994</v>
      </c>
      <c r="N65" s="19">
        <v>38.935796000000003</v>
      </c>
      <c r="O65" s="53">
        <v>49680</v>
      </c>
      <c r="P65" s="54">
        <v>660</v>
      </c>
      <c r="Q65" s="53">
        <v>49680</v>
      </c>
      <c r="R65" s="54">
        <v>660</v>
      </c>
      <c r="S65" s="19">
        <v>2</v>
      </c>
      <c r="T65" s="19">
        <v>2</v>
      </c>
      <c r="U65" s="19">
        <v>2</v>
      </c>
      <c r="V65" s="19">
        <v>2</v>
      </c>
      <c r="W65" s="19">
        <v>2</v>
      </c>
      <c r="X65" s="19">
        <v>80</v>
      </c>
      <c r="Y65" s="19">
        <v>3241</v>
      </c>
      <c r="Z65" s="23" t="s">
        <v>123</v>
      </c>
      <c r="AA65" s="49" t="b">
        <v>0</v>
      </c>
      <c r="AB65" s="23" t="s">
        <v>566</v>
      </c>
      <c r="AC65" s="23" t="s">
        <v>244</v>
      </c>
      <c r="AD65" s="23" t="s">
        <v>90</v>
      </c>
      <c r="AE65" s="23" t="s">
        <v>574</v>
      </c>
      <c r="AF65" s="23" t="s">
        <v>114</v>
      </c>
      <c r="AG65" s="23" t="s">
        <v>79</v>
      </c>
      <c r="AH65" s="23" t="s">
        <v>206</v>
      </c>
      <c r="AI65" s="23" t="s">
        <v>100</v>
      </c>
      <c r="AJ65" s="50" t="b">
        <v>0</v>
      </c>
      <c r="AK65" s="51" t="s">
        <v>575</v>
      </c>
      <c r="AL65" s="19">
        <v>0</v>
      </c>
      <c r="AM65" s="19">
        <v>0</v>
      </c>
      <c r="AN65" s="19">
        <v>3</v>
      </c>
      <c r="AO65" s="19">
        <v>0</v>
      </c>
      <c r="AP65" s="19">
        <v>0</v>
      </c>
      <c r="AQ65" s="19">
        <v>0</v>
      </c>
      <c r="AR65" s="19">
        <v>0</v>
      </c>
      <c r="AS65" s="19">
        <v>0</v>
      </c>
      <c r="AT65" s="19">
        <v>0</v>
      </c>
      <c r="AU65" s="19">
        <v>0</v>
      </c>
      <c r="AV65" s="19">
        <v>0</v>
      </c>
      <c r="AW65" s="19">
        <v>1</v>
      </c>
      <c r="AX65" s="19">
        <v>1</v>
      </c>
      <c r="AY65" s="19">
        <v>0</v>
      </c>
      <c r="AZ65" s="19">
        <v>1</v>
      </c>
      <c r="BA65" s="19">
        <v>0</v>
      </c>
      <c r="BB65" s="19">
        <v>0</v>
      </c>
      <c r="BC65" s="19">
        <v>0</v>
      </c>
      <c r="BD65" s="49" t="b">
        <v>0</v>
      </c>
      <c r="BE65" s="49" t="b">
        <v>0</v>
      </c>
      <c r="BF65" s="19">
        <v>8</v>
      </c>
      <c r="BG65" s="23" t="s">
        <v>117</v>
      </c>
      <c r="BH65" s="19">
        <v>363</v>
      </c>
      <c r="BI65" s="19">
        <v>363</v>
      </c>
      <c r="BJ65" s="19">
        <v>3</v>
      </c>
      <c r="BK65" s="49" t="b">
        <v>1</v>
      </c>
    </row>
    <row r="66" spans="1:63" ht="12.75">
      <c r="A66" s="19">
        <v>135</v>
      </c>
      <c r="B66" s="19">
        <v>131283</v>
      </c>
      <c r="C66" s="23" t="s">
        <v>560</v>
      </c>
      <c r="D66" s="23" t="s">
        <v>561</v>
      </c>
      <c r="E66" s="23" t="s">
        <v>562</v>
      </c>
      <c r="F66" s="23" t="s">
        <v>563</v>
      </c>
      <c r="G66" s="19">
        <v>20064</v>
      </c>
      <c r="H66" s="23" t="s">
        <v>70</v>
      </c>
      <c r="I66" s="23" t="s">
        <v>564</v>
      </c>
      <c r="J66" s="47" t="s">
        <v>565</v>
      </c>
      <c r="K66" s="19">
        <v>-76.998960999999994</v>
      </c>
      <c r="L66" s="19">
        <v>38.935796000000003</v>
      </c>
      <c r="M66" s="19">
        <v>-76.998960999999994</v>
      </c>
      <c r="N66" s="19">
        <v>38.935796000000003</v>
      </c>
      <c r="O66" s="53">
        <v>49680</v>
      </c>
      <c r="P66" s="54">
        <v>660</v>
      </c>
      <c r="Q66" s="53">
        <v>49680</v>
      </c>
      <c r="R66" s="54">
        <v>660</v>
      </c>
      <c r="S66" s="19">
        <v>2</v>
      </c>
      <c r="T66" s="19">
        <v>2</v>
      </c>
      <c r="U66" s="19">
        <v>2</v>
      </c>
      <c r="V66" s="19">
        <v>2</v>
      </c>
      <c r="W66" s="19">
        <v>2</v>
      </c>
      <c r="X66" s="19">
        <v>80</v>
      </c>
      <c r="Y66" s="19">
        <v>3241</v>
      </c>
      <c r="Z66" s="23" t="s">
        <v>123</v>
      </c>
      <c r="AA66" s="49" t="b">
        <v>0</v>
      </c>
      <c r="AB66" s="23" t="s">
        <v>566</v>
      </c>
      <c r="AC66" s="23" t="s">
        <v>244</v>
      </c>
      <c r="AD66" s="23" t="s">
        <v>90</v>
      </c>
      <c r="AE66" s="23" t="s">
        <v>576</v>
      </c>
      <c r="AF66" s="23" t="s">
        <v>320</v>
      </c>
      <c r="AG66" s="23" t="s">
        <v>79</v>
      </c>
      <c r="AH66" s="23" t="s">
        <v>36</v>
      </c>
      <c r="AI66" s="23" t="s">
        <v>528</v>
      </c>
      <c r="AJ66" s="50" t="b">
        <v>0</v>
      </c>
      <c r="AK66" s="51" t="s">
        <v>577</v>
      </c>
      <c r="AL66" s="19">
        <v>0</v>
      </c>
      <c r="AM66" s="19">
        <v>0</v>
      </c>
      <c r="AN66" s="19">
        <v>3</v>
      </c>
      <c r="AO66" s="19">
        <v>0</v>
      </c>
      <c r="AP66" s="19">
        <v>0</v>
      </c>
      <c r="AQ66" s="19">
        <v>0</v>
      </c>
      <c r="AR66" s="19">
        <v>0</v>
      </c>
      <c r="AS66" s="19">
        <v>0</v>
      </c>
      <c r="AT66" s="19">
        <v>0</v>
      </c>
      <c r="AU66" s="19">
        <v>0</v>
      </c>
      <c r="AV66" s="19">
        <v>0</v>
      </c>
      <c r="AW66" s="19">
        <v>0</v>
      </c>
      <c r="AX66" s="19">
        <v>1</v>
      </c>
      <c r="AY66" s="19">
        <v>1</v>
      </c>
      <c r="AZ66" s="19">
        <v>1</v>
      </c>
      <c r="BA66" s="19">
        <v>0</v>
      </c>
      <c r="BB66" s="19">
        <v>0</v>
      </c>
      <c r="BC66" s="19">
        <v>0</v>
      </c>
      <c r="BD66" s="49" t="b">
        <v>1</v>
      </c>
      <c r="BE66" s="49" t="b">
        <v>0</v>
      </c>
      <c r="BF66" s="19">
        <v>8</v>
      </c>
      <c r="BG66" s="23" t="s">
        <v>117</v>
      </c>
      <c r="BH66" s="19">
        <v>363</v>
      </c>
      <c r="BI66" s="19">
        <v>363</v>
      </c>
      <c r="BJ66" s="19">
        <v>3</v>
      </c>
      <c r="BK66" s="49" t="b">
        <v>1</v>
      </c>
    </row>
    <row r="67" spans="1:63" ht="12.75">
      <c r="A67" s="19">
        <v>147</v>
      </c>
      <c r="B67" s="19">
        <v>217882</v>
      </c>
      <c r="C67" s="23" t="s">
        <v>2522</v>
      </c>
      <c r="D67" s="23" t="s">
        <v>2523</v>
      </c>
      <c r="E67" s="23" t="s">
        <v>2524</v>
      </c>
      <c r="F67" s="23" t="s">
        <v>2518</v>
      </c>
      <c r="G67" s="19">
        <v>29634</v>
      </c>
      <c r="H67" s="23" t="s">
        <v>70</v>
      </c>
      <c r="I67" s="23" t="s">
        <v>564</v>
      </c>
      <c r="J67" s="47" t="s">
        <v>2525</v>
      </c>
      <c r="K67" s="19">
        <v>-82.835114000000004</v>
      </c>
      <c r="L67" s="19">
        <v>34.679380999999999</v>
      </c>
      <c r="M67" s="19">
        <v>-82.835114000000004</v>
      </c>
      <c r="N67" s="19">
        <v>34.679380999999999</v>
      </c>
      <c r="O67" s="53">
        <v>10600</v>
      </c>
      <c r="P67" s="53">
        <v>1196</v>
      </c>
      <c r="Q67" s="53">
        <v>22050</v>
      </c>
      <c r="R67" s="53">
        <v>1196</v>
      </c>
      <c r="S67" s="19">
        <v>2</v>
      </c>
      <c r="T67" s="19">
        <v>2</v>
      </c>
      <c r="U67" s="19">
        <v>5</v>
      </c>
      <c r="V67" s="19">
        <v>1</v>
      </c>
      <c r="W67" s="19">
        <v>1</v>
      </c>
      <c r="X67" s="19">
        <v>51</v>
      </c>
      <c r="Y67" s="19">
        <v>18599</v>
      </c>
      <c r="Z67" s="23" t="s">
        <v>73</v>
      </c>
      <c r="AA67" s="49" t="b">
        <v>1</v>
      </c>
      <c r="AB67" s="23" t="s">
        <v>2526</v>
      </c>
      <c r="AC67" s="23" t="s">
        <v>89</v>
      </c>
      <c r="AD67" s="23" t="s">
        <v>159</v>
      </c>
      <c r="AE67" s="23" t="s">
        <v>2540</v>
      </c>
      <c r="AF67" s="23" t="s">
        <v>320</v>
      </c>
      <c r="AG67" s="23" t="s">
        <v>179</v>
      </c>
      <c r="AH67" s="23" t="s">
        <v>179</v>
      </c>
      <c r="AI67" s="23" t="s">
        <v>100</v>
      </c>
      <c r="AJ67" s="50" t="b">
        <v>0</v>
      </c>
      <c r="AK67" s="51" t="s">
        <v>2541</v>
      </c>
      <c r="AL67" s="19">
        <v>0</v>
      </c>
      <c r="AM67" s="19">
        <v>0</v>
      </c>
      <c r="AN67" s="19">
        <v>0</v>
      </c>
      <c r="AO67" s="19">
        <v>0</v>
      </c>
      <c r="AP67" s="19">
        <v>0</v>
      </c>
      <c r="AQ67" s="19">
        <v>0</v>
      </c>
      <c r="AR67" s="19">
        <v>0</v>
      </c>
      <c r="AS67" s="19">
        <v>0</v>
      </c>
      <c r="AT67" s="19">
        <v>0</v>
      </c>
      <c r="AU67" s="19">
        <v>0</v>
      </c>
      <c r="AV67" s="19">
        <v>0</v>
      </c>
      <c r="AW67" s="19">
        <v>0</v>
      </c>
      <c r="AX67" s="19">
        <v>0</v>
      </c>
      <c r="AY67" s="19">
        <v>0</v>
      </c>
      <c r="AZ67" s="19">
        <v>0</v>
      </c>
      <c r="BA67" s="19">
        <v>0</v>
      </c>
      <c r="BB67" s="19">
        <v>0</v>
      </c>
      <c r="BC67" s="19">
        <v>0</v>
      </c>
      <c r="BD67" s="49" t="b">
        <v>0</v>
      </c>
      <c r="BE67" s="49" t="b">
        <v>1</v>
      </c>
      <c r="BF67" s="19">
        <v>12</v>
      </c>
      <c r="BG67" s="23" t="s">
        <v>117</v>
      </c>
      <c r="BH67" s="19">
        <v>363</v>
      </c>
      <c r="BI67" s="19">
        <v>363</v>
      </c>
      <c r="BJ67" s="19">
        <v>0</v>
      </c>
      <c r="BK67" s="49" t="b">
        <v>0</v>
      </c>
    </row>
    <row r="68" spans="1:63" ht="12.75">
      <c r="A68" s="19">
        <v>148</v>
      </c>
      <c r="B68" s="19">
        <v>217882</v>
      </c>
      <c r="C68" s="23" t="s">
        <v>2522</v>
      </c>
      <c r="D68" s="23" t="s">
        <v>2523</v>
      </c>
      <c r="E68" s="23" t="s">
        <v>2524</v>
      </c>
      <c r="F68" s="23" t="s">
        <v>2518</v>
      </c>
      <c r="G68" s="19">
        <v>29634</v>
      </c>
      <c r="H68" s="23" t="s">
        <v>70</v>
      </c>
      <c r="I68" s="23" t="s">
        <v>564</v>
      </c>
      <c r="J68" s="47" t="s">
        <v>2525</v>
      </c>
      <c r="K68" s="19">
        <v>-82.835114000000004</v>
      </c>
      <c r="L68" s="19">
        <v>34.679380999999999</v>
      </c>
      <c r="M68" s="19">
        <v>-82.835114000000004</v>
      </c>
      <c r="N68" s="19">
        <v>34.679380999999999</v>
      </c>
      <c r="O68" s="53">
        <v>10600</v>
      </c>
      <c r="P68" s="53">
        <v>1196</v>
      </c>
      <c r="Q68" s="53">
        <v>22050</v>
      </c>
      <c r="R68" s="53">
        <v>1196</v>
      </c>
      <c r="S68" s="19">
        <v>2</v>
      </c>
      <c r="T68" s="19">
        <v>2</v>
      </c>
      <c r="U68" s="19">
        <v>5</v>
      </c>
      <c r="V68" s="19">
        <v>1</v>
      </c>
      <c r="W68" s="19">
        <v>1</v>
      </c>
      <c r="X68" s="19">
        <v>51</v>
      </c>
      <c r="Y68" s="19">
        <v>18599</v>
      </c>
      <c r="Z68" s="23" t="s">
        <v>73</v>
      </c>
      <c r="AA68" s="49" t="b">
        <v>1</v>
      </c>
      <c r="AB68" s="23" t="s">
        <v>2526</v>
      </c>
      <c r="AC68" s="23" t="s">
        <v>89</v>
      </c>
      <c r="AD68" s="23" t="s">
        <v>159</v>
      </c>
      <c r="AE68" s="23" t="s">
        <v>2542</v>
      </c>
      <c r="AF68" s="23" t="s">
        <v>114</v>
      </c>
      <c r="AG68" s="23" t="s">
        <v>179</v>
      </c>
      <c r="AH68" s="23" t="s">
        <v>179</v>
      </c>
      <c r="AI68" s="23" t="s">
        <v>100</v>
      </c>
      <c r="AJ68" s="50" t="b">
        <v>0</v>
      </c>
      <c r="AK68" s="51" t="s">
        <v>2543</v>
      </c>
      <c r="AL68" s="19">
        <v>0</v>
      </c>
      <c r="AM68" s="19">
        <v>0</v>
      </c>
      <c r="AN68" s="19">
        <v>0</v>
      </c>
      <c r="AO68" s="19">
        <v>0</v>
      </c>
      <c r="AP68" s="19">
        <v>0</v>
      </c>
      <c r="AQ68" s="19">
        <v>0</v>
      </c>
      <c r="AR68" s="19">
        <v>0</v>
      </c>
      <c r="AS68" s="19">
        <v>0</v>
      </c>
      <c r="AT68" s="19">
        <v>0</v>
      </c>
      <c r="AU68" s="19">
        <v>0</v>
      </c>
      <c r="AV68" s="19">
        <v>0</v>
      </c>
      <c r="AW68" s="19">
        <v>0</v>
      </c>
      <c r="AX68" s="19">
        <v>0</v>
      </c>
      <c r="AY68" s="19">
        <v>0</v>
      </c>
      <c r="AZ68" s="19">
        <v>0</v>
      </c>
      <c r="BA68" s="19">
        <v>0</v>
      </c>
      <c r="BB68" s="19">
        <v>0</v>
      </c>
      <c r="BC68" s="19">
        <v>0</v>
      </c>
      <c r="BD68" s="49" t="b">
        <v>0</v>
      </c>
      <c r="BE68" s="49" t="b">
        <v>1</v>
      </c>
      <c r="BF68" s="19">
        <v>12</v>
      </c>
      <c r="BG68" s="23" t="s">
        <v>117</v>
      </c>
      <c r="BH68" s="19">
        <v>363</v>
      </c>
      <c r="BI68" s="19">
        <v>363</v>
      </c>
      <c r="BJ68" s="19">
        <v>0</v>
      </c>
      <c r="BK68" s="49" t="b">
        <v>0</v>
      </c>
    </row>
    <row r="69" spans="1:63" ht="12.75">
      <c r="A69" s="19">
        <v>138</v>
      </c>
      <c r="B69" s="19">
        <v>217882</v>
      </c>
      <c r="C69" s="23" t="s">
        <v>2522</v>
      </c>
      <c r="D69" s="23" t="s">
        <v>2523</v>
      </c>
      <c r="E69" s="23" t="s">
        <v>2524</v>
      </c>
      <c r="F69" s="23" t="s">
        <v>2518</v>
      </c>
      <c r="G69" s="19">
        <v>29634</v>
      </c>
      <c r="H69" s="23" t="s">
        <v>70</v>
      </c>
      <c r="I69" s="23" t="s">
        <v>564</v>
      </c>
      <c r="J69" s="47" t="s">
        <v>2525</v>
      </c>
      <c r="K69" s="19">
        <v>-82.835114000000004</v>
      </c>
      <c r="L69" s="19">
        <v>34.679380999999999</v>
      </c>
      <c r="M69" s="19">
        <v>-82.835114000000004</v>
      </c>
      <c r="N69" s="19">
        <v>34.679380999999999</v>
      </c>
      <c r="O69" s="53">
        <v>10600</v>
      </c>
      <c r="P69" s="53">
        <v>1196</v>
      </c>
      <c r="Q69" s="53">
        <v>22050</v>
      </c>
      <c r="R69" s="53">
        <v>1196</v>
      </c>
      <c r="S69" s="19">
        <v>2</v>
      </c>
      <c r="T69" s="19">
        <v>2</v>
      </c>
      <c r="U69" s="19">
        <v>5</v>
      </c>
      <c r="V69" s="19">
        <v>1</v>
      </c>
      <c r="W69" s="19">
        <v>1</v>
      </c>
      <c r="X69" s="19">
        <v>51</v>
      </c>
      <c r="Y69" s="19">
        <v>18599</v>
      </c>
      <c r="Z69" s="23" t="s">
        <v>73</v>
      </c>
      <c r="AA69" s="49" t="b">
        <v>1</v>
      </c>
      <c r="AB69" s="23" t="s">
        <v>2526</v>
      </c>
      <c r="AC69" s="23" t="s">
        <v>2527</v>
      </c>
      <c r="AD69" s="23" t="s">
        <v>159</v>
      </c>
      <c r="AE69" s="23" t="s">
        <v>292</v>
      </c>
      <c r="AF69" s="23" t="s">
        <v>78</v>
      </c>
      <c r="AG69" s="23" t="s">
        <v>79</v>
      </c>
      <c r="AH69" s="23" t="s">
        <v>36</v>
      </c>
      <c r="AI69" s="23" t="s">
        <v>80</v>
      </c>
      <c r="AJ69" s="50" t="b">
        <v>0</v>
      </c>
      <c r="AK69" s="51" t="s">
        <v>2528</v>
      </c>
      <c r="AL69" s="19">
        <v>0</v>
      </c>
      <c r="AM69" s="19">
        <v>0</v>
      </c>
      <c r="AN69" s="19">
        <v>0</v>
      </c>
      <c r="AO69" s="19">
        <v>0</v>
      </c>
      <c r="AP69" s="19">
        <v>0</v>
      </c>
      <c r="AQ69" s="19">
        <v>0</v>
      </c>
      <c r="AR69" s="19">
        <v>0</v>
      </c>
      <c r="AS69" s="19">
        <v>0</v>
      </c>
      <c r="AT69" s="19">
        <v>0</v>
      </c>
      <c r="AU69" s="19">
        <v>0</v>
      </c>
      <c r="AV69" s="19">
        <v>0</v>
      </c>
      <c r="AW69" s="19">
        <v>0</v>
      </c>
      <c r="AX69" s="19">
        <v>0</v>
      </c>
      <c r="AY69" s="19">
        <v>0</v>
      </c>
      <c r="AZ69" s="19">
        <v>0</v>
      </c>
      <c r="BA69" s="19">
        <v>0</v>
      </c>
      <c r="BB69" s="19">
        <v>0</v>
      </c>
      <c r="BC69" s="19">
        <v>0</v>
      </c>
      <c r="BD69" s="49" t="b">
        <v>1</v>
      </c>
      <c r="BE69" s="49" t="b">
        <v>1</v>
      </c>
      <c r="BF69" s="19">
        <v>12</v>
      </c>
      <c r="BG69" s="23" t="s">
        <v>78</v>
      </c>
      <c r="BH69" s="19">
        <v>363</v>
      </c>
      <c r="BI69" s="19">
        <v>363</v>
      </c>
      <c r="BJ69" s="19">
        <v>0</v>
      </c>
      <c r="BK69" s="49" t="b">
        <v>0</v>
      </c>
    </row>
    <row r="70" spans="1:63" ht="12.75">
      <c r="A70" s="19">
        <v>139</v>
      </c>
      <c r="B70" s="19">
        <v>217882</v>
      </c>
      <c r="C70" s="23" t="s">
        <v>2522</v>
      </c>
      <c r="D70" s="23" t="s">
        <v>2523</v>
      </c>
      <c r="E70" s="23" t="s">
        <v>2524</v>
      </c>
      <c r="F70" s="23" t="s">
        <v>2518</v>
      </c>
      <c r="G70" s="19">
        <v>29634</v>
      </c>
      <c r="H70" s="23" t="s">
        <v>70</v>
      </c>
      <c r="I70" s="23" t="s">
        <v>564</v>
      </c>
      <c r="J70" s="47" t="s">
        <v>2525</v>
      </c>
      <c r="K70" s="19">
        <v>-82.835114000000004</v>
      </c>
      <c r="L70" s="19">
        <v>34.679380999999999</v>
      </c>
      <c r="M70" s="19">
        <v>-82.835114000000004</v>
      </c>
      <c r="N70" s="19">
        <v>34.679380999999999</v>
      </c>
      <c r="O70" s="53">
        <v>10600</v>
      </c>
      <c r="P70" s="53">
        <v>1196</v>
      </c>
      <c r="Q70" s="53">
        <v>22050</v>
      </c>
      <c r="R70" s="53">
        <v>1196</v>
      </c>
      <c r="S70" s="19">
        <v>2</v>
      </c>
      <c r="T70" s="19">
        <v>2</v>
      </c>
      <c r="U70" s="19">
        <v>5</v>
      </c>
      <c r="V70" s="19">
        <v>1</v>
      </c>
      <c r="W70" s="19">
        <v>1</v>
      </c>
      <c r="X70" s="19">
        <v>51</v>
      </c>
      <c r="Y70" s="19">
        <v>18599</v>
      </c>
      <c r="Z70" s="23" t="s">
        <v>73</v>
      </c>
      <c r="AA70" s="49" t="b">
        <v>1</v>
      </c>
      <c r="AB70" s="23" t="s">
        <v>2526</v>
      </c>
      <c r="AC70" s="23" t="s">
        <v>2527</v>
      </c>
      <c r="AD70" s="23" t="s">
        <v>159</v>
      </c>
      <c r="AE70" s="23" t="s">
        <v>218</v>
      </c>
      <c r="AF70" s="23" t="s">
        <v>219</v>
      </c>
      <c r="AG70" s="23" t="s">
        <v>79</v>
      </c>
      <c r="AH70" s="23" t="s">
        <v>36</v>
      </c>
      <c r="AI70" s="23" t="s">
        <v>528</v>
      </c>
      <c r="AJ70" s="50" t="b">
        <v>0</v>
      </c>
      <c r="AK70" s="51" t="s">
        <v>2529</v>
      </c>
      <c r="AL70" s="19">
        <v>0</v>
      </c>
      <c r="AM70" s="19">
        <v>0</v>
      </c>
      <c r="AN70" s="19">
        <v>0</v>
      </c>
      <c r="AO70" s="19">
        <v>0</v>
      </c>
      <c r="AP70" s="19">
        <v>0</v>
      </c>
      <c r="AQ70" s="19">
        <v>0</v>
      </c>
      <c r="AR70" s="19">
        <v>0</v>
      </c>
      <c r="AS70" s="19">
        <v>0</v>
      </c>
      <c r="AT70" s="19">
        <v>0</v>
      </c>
      <c r="AU70" s="19">
        <v>0</v>
      </c>
      <c r="AV70" s="19">
        <v>0</v>
      </c>
      <c r="AW70" s="19">
        <v>0</v>
      </c>
      <c r="AX70" s="19">
        <v>0</v>
      </c>
      <c r="AY70" s="19">
        <v>0</v>
      </c>
      <c r="AZ70" s="19">
        <v>0</v>
      </c>
      <c r="BA70" s="19">
        <v>0</v>
      </c>
      <c r="BB70" s="19">
        <v>0</v>
      </c>
      <c r="BC70" s="19">
        <v>0</v>
      </c>
      <c r="BD70" s="49" t="b">
        <v>1</v>
      </c>
      <c r="BE70" s="49" t="b">
        <v>1</v>
      </c>
      <c r="BF70" s="19">
        <v>12</v>
      </c>
      <c r="BG70" s="23" t="s">
        <v>117</v>
      </c>
      <c r="BH70" s="19">
        <v>363</v>
      </c>
      <c r="BI70" s="19">
        <v>363</v>
      </c>
      <c r="BJ70" s="19">
        <v>0</v>
      </c>
      <c r="BK70" s="49" t="b">
        <v>0</v>
      </c>
    </row>
    <row r="71" spans="1:63" ht="12.75">
      <c r="A71" s="19">
        <v>140</v>
      </c>
      <c r="B71" s="19">
        <v>217882</v>
      </c>
      <c r="C71" s="23" t="s">
        <v>2522</v>
      </c>
      <c r="D71" s="23" t="s">
        <v>2523</v>
      </c>
      <c r="E71" s="23" t="s">
        <v>2524</v>
      </c>
      <c r="F71" s="23" t="s">
        <v>2518</v>
      </c>
      <c r="G71" s="19">
        <v>29634</v>
      </c>
      <c r="H71" s="23" t="s">
        <v>70</v>
      </c>
      <c r="I71" s="23" t="s">
        <v>564</v>
      </c>
      <c r="J71" s="47" t="s">
        <v>2525</v>
      </c>
      <c r="K71" s="19">
        <v>-82.835114000000004</v>
      </c>
      <c r="L71" s="19">
        <v>34.679380999999999</v>
      </c>
      <c r="M71" s="19">
        <v>-82.835114000000004</v>
      </c>
      <c r="N71" s="19">
        <v>34.679380999999999</v>
      </c>
      <c r="O71" s="53">
        <v>10600</v>
      </c>
      <c r="P71" s="53">
        <v>1196</v>
      </c>
      <c r="Q71" s="53">
        <v>22050</v>
      </c>
      <c r="R71" s="53">
        <v>1196</v>
      </c>
      <c r="S71" s="19">
        <v>2</v>
      </c>
      <c r="T71" s="19">
        <v>2</v>
      </c>
      <c r="U71" s="19">
        <v>5</v>
      </c>
      <c r="V71" s="19">
        <v>1</v>
      </c>
      <c r="W71" s="19">
        <v>1</v>
      </c>
      <c r="X71" s="19">
        <v>51</v>
      </c>
      <c r="Y71" s="19">
        <v>18599</v>
      </c>
      <c r="Z71" s="23" t="s">
        <v>73</v>
      </c>
      <c r="AA71" s="49" t="b">
        <v>1</v>
      </c>
      <c r="AB71" s="23" t="s">
        <v>2526</v>
      </c>
      <c r="AC71" s="23" t="s">
        <v>224</v>
      </c>
      <c r="AD71" s="23" t="s">
        <v>159</v>
      </c>
      <c r="AE71" s="23" t="s">
        <v>527</v>
      </c>
      <c r="AF71" s="23" t="s">
        <v>224</v>
      </c>
      <c r="AG71" s="23" t="s">
        <v>79</v>
      </c>
      <c r="AH71" s="23" t="s">
        <v>36</v>
      </c>
      <c r="AI71" s="23" t="s">
        <v>528</v>
      </c>
      <c r="AJ71" s="50" t="b">
        <v>0</v>
      </c>
      <c r="AK71" s="51" t="s">
        <v>2530</v>
      </c>
      <c r="AL71" s="19">
        <v>0</v>
      </c>
      <c r="AM71" s="19">
        <v>0</v>
      </c>
      <c r="AN71" s="19">
        <v>0</v>
      </c>
      <c r="AO71" s="19">
        <v>0</v>
      </c>
      <c r="AP71" s="19">
        <v>0</v>
      </c>
      <c r="AQ71" s="19">
        <v>0</v>
      </c>
      <c r="AR71" s="19">
        <v>0</v>
      </c>
      <c r="AS71" s="19">
        <v>0</v>
      </c>
      <c r="AT71" s="19">
        <v>0</v>
      </c>
      <c r="AU71" s="19">
        <v>0</v>
      </c>
      <c r="AV71" s="19">
        <v>0</v>
      </c>
      <c r="AW71" s="19">
        <v>0</v>
      </c>
      <c r="AX71" s="19">
        <v>0</v>
      </c>
      <c r="AY71" s="19">
        <v>0</v>
      </c>
      <c r="AZ71" s="19">
        <v>0</v>
      </c>
      <c r="BA71" s="19">
        <v>0</v>
      </c>
      <c r="BB71" s="19">
        <v>0</v>
      </c>
      <c r="BC71" s="19">
        <v>0</v>
      </c>
      <c r="BD71" s="49" t="b">
        <v>1</v>
      </c>
      <c r="BE71" s="49" t="b">
        <v>1</v>
      </c>
      <c r="BF71" s="19">
        <v>12</v>
      </c>
      <c r="BG71" s="23" t="s">
        <v>117</v>
      </c>
      <c r="BH71" s="19">
        <v>363</v>
      </c>
      <c r="BI71" s="19">
        <v>363</v>
      </c>
      <c r="BJ71" s="19">
        <v>0</v>
      </c>
      <c r="BK71" s="49" t="b">
        <v>0</v>
      </c>
    </row>
    <row r="72" spans="1:63" ht="12.75">
      <c r="A72" s="19">
        <v>141</v>
      </c>
      <c r="B72" s="19">
        <v>217882</v>
      </c>
      <c r="C72" s="23" t="s">
        <v>2522</v>
      </c>
      <c r="D72" s="23" t="s">
        <v>2523</v>
      </c>
      <c r="E72" s="23" t="s">
        <v>2524</v>
      </c>
      <c r="F72" s="23" t="s">
        <v>2518</v>
      </c>
      <c r="G72" s="19">
        <v>29634</v>
      </c>
      <c r="H72" s="23" t="s">
        <v>70</v>
      </c>
      <c r="I72" s="23" t="s">
        <v>564</v>
      </c>
      <c r="J72" s="47" t="s">
        <v>2525</v>
      </c>
      <c r="K72" s="19">
        <v>-82.835114000000004</v>
      </c>
      <c r="L72" s="19">
        <v>34.679380999999999</v>
      </c>
      <c r="M72" s="19">
        <v>-82.835114000000004</v>
      </c>
      <c r="N72" s="19">
        <v>34.679380999999999</v>
      </c>
      <c r="O72" s="53">
        <v>10600</v>
      </c>
      <c r="P72" s="53">
        <v>1196</v>
      </c>
      <c r="Q72" s="53">
        <v>22050</v>
      </c>
      <c r="R72" s="53">
        <v>1196</v>
      </c>
      <c r="S72" s="19">
        <v>2</v>
      </c>
      <c r="T72" s="19">
        <v>2</v>
      </c>
      <c r="U72" s="19">
        <v>5</v>
      </c>
      <c r="V72" s="19">
        <v>1</v>
      </c>
      <c r="W72" s="19">
        <v>1</v>
      </c>
      <c r="X72" s="19">
        <v>51</v>
      </c>
      <c r="Y72" s="19">
        <v>18599</v>
      </c>
      <c r="Z72" s="23" t="s">
        <v>73</v>
      </c>
      <c r="AA72" s="49" t="b">
        <v>1</v>
      </c>
      <c r="AB72" s="23" t="s">
        <v>2526</v>
      </c>
      <c r="AC72" s="23" t="s">
        <v>89</v>
      </c>
      <c r="AD72" s="23" t="s">
        <v>159</v>
      </c>
      <c r="AE72" s="23" t="s">
        <v>2531</v>
      </c>
      <c r="AF72" s="23" t="s">
        <v>114</v>
      </c>
      <c r="AG72" s="23" t="s">
        <v>79</v>
      </c>
      <c r="AH72" s="23" t="s">
        <v>206</v>
      </c>
      <c r="AI72" s="23" t="s">
        <v>100</v>
      </c>
      <c r="AJ72" s="50" t="b">
        <v>0</v>
      </c>
      <c r="AK72" s="51" t="s">
        <v>2532</v>
      </c>
      <c r="AL72" s="19">
        <v>0</v>
      </c>
      <c r="AM72" s="19">
        <v>0</v>
      </c>
      <c r="AN72" s="19">
        <v>2</v>
      </c>
      <c r="AO72" s="19">
        <v>0</v>
      </c>
      <c r="AP72" s="19">
        <v>0</v>
      </c>
      <c r="AQ72" s="19">
        <v>0</v>
      </c>
      <c r="AR72" s="19">
        <v>0</v>
      </c>
      <c r="AS72" s="19">
        <v>0</v>
      </c>
      <c r="AT72" s="19">
        <v>0</v>
      </c>
      <c r="AU72" s="19">
        <v>1</v>
      </c>
      <c r="AV72" s="19">
        <v>0</v>
      </c>
      <c r="AW72" s="19">
        <v>0</v>
      </c>
      <c r="AX72" s="19">
        <v>0</v>
      </c>
      <c r="AY72" s="19">
        <v>0</v>
      </c>
      <c r="AZ72" s="19">
        <v>1</v>
      </c>
      <c r="BA72" s="19">
        <v>0</v>
      </c>
      <c r="BB72" s="19">
        <v>0</v>
      </c>
      <c r="BC72" s="19">
        <v>0</v>
      </c>
      <c r="BD72" s="49" t="b">
        <v>0</v>
      </c>
      <c r="BE72" s="49" t="b">
        <v>1</v>
      </c>
      <c r="BF72" s="19">
        <v>12</v>
      </c>
      <c r="BG72" s="23" t="s">
        <v>117</v>
      </c>
      <c r="BH72" s="19">
        <v>363</v>
      </c>
      <c r="BI72" s="19">
        <v>363</v>
      </c>
      <c r="BJ72" s="19">
        <v>2</v>
      </c>
      <c r="BK72" s="49" t="b">
        <v>1</v>
      </c>
    </row>
    <row r="73" spans="1:63" ht="12.75">
      <c r="A73" s="19">
        <v>142</v>
      </c>
      <c r="B73" s="19">
        <v>217882</v>
      </c>
      <c r="C73" s="23" t="s">
        <v>2522</v>
      </c>
      <c r="D73" s="23" t="s">
        <v>2523</v>
      </c>
      <c r="E73" s="23" t="s">
        <v>2524</v>
      </c>
      <c r="F73" s="23" t="s">
        <v>2518</v>
      </c>
      <c r="G73" s="19">
        <v>29634</v>
      </c>
      <c r="H73" s="23" t="s">
        <v>70</v>
      </c>
      <c r="I73" s="23" t="s">
        <v>564</v>
      </c>
      <c r="J73" s="47" t="s">
        <v>2525</v>
      </c>
      <c r="K73" s="19">
        <v>-82.835114000000004</v>
      </c>
      <c r="L73" s="19">
        <v>34.679380999999999</v>
      </c>
      <c r="M73" s="19">
        <v>-82.835114000000004</v>
      </c>
      <c r="N73" s="19">
        <v>34.679380999999999</v>
      </c>
      <c r="O73" s="53">
        <v>10600</v>
      </c>
      <c r="P73" s="53">
        <v>1196</v>
      </c>
      <c r="Q73" s="53">
        <v>22050</v>
      </c>
      <c r="R73" s="53">
        <v>1196</v>
      </c>
      <c r="S73" s="19">
        <v>2</v>
      </c>
      <c r="T73" s="19">
        <v>2</v>
      </c>
      <c r="U73" s="19">
        <v>5</v>
      </c>
      <c r="V73" s="19">
        <v>1</v>
      </c>
      <c r="W73" s="19">
        <v>1</v>
      </c>
      <c r="X73" s="19">
        <v>51</v>
      </c>
      <c r="Y73" s="19">
        <v>18599</v>
      </c>
      <c r="Z73" s="23" t="s">
        <v>73</v>
      </c>
      <c r="AA73" s="49" t="b">
        <v>1</v>
      </c>
      <c r="AB73" s="23" t="s">
        <v>2526</v>
      </c>
      <c r="AC73" s="23" t="s">
        <v>94</v>
      </c>
      <c r="AD73" s="23" t="s">
        <v>159</v>
      </c>
      <c r="AE73" s="23" t="s">
        <v>95</v>
      </c>
      <c r="AF73" s="23" t="s">
        <v>94</v>
      </c>
      <c r="AG73" s="23" t="s">
        <v>79</v>
      </c>
      <c r="AH73" s="23" t="s">
        <v>36</v>
      </c>
      <c r="AI73" s="23" t="s">
        <v>96</v>
      </c>
      <c r="AJ73" s="50" t="b">
        <v>0</v>
      </c>
      <c r="AK73" s="51" t="s">
        <v>2533</v>
      </c>
      <c r="AL73" s="19">
        <v>0</v>
      </c>
      <c r="AM73" s="19">
        <v>0</v>
      </c>
      <c r="AN73" s="19">
        <v>0</v>
      </c>
      <c r="AO73" s="19">
        <v>0</v>
      </c>
      <c r="AP73" s="19">
        <v>0</v>
      </c>
      <c r="AQ73" s="19">
        <v>0</v>
      </c>
      <c r="AR73" s="19">
        <v>0</v>
      </c>
      <c r="AS73" s="19">
        <v>0</v>
      </c>
      <c r="AT73" s="19">
        <v>0</v>
      </c>
      <c r="AU73" s="19">
        <v>0</v>
      </c>
      <c r="AV73" s="19">
        <v>0</v>
      </c>
      <c r="AW73" s="19">
        <v>0</v>
      </c>
      <c r="AX73" s="19">
        <v>0</v>
      </c>
      <c r="AY73" s="19">
        <v>0</v>
      </c>
      <c r="AZ73" s="19">
        <v>0</v>
      </c>
      <c r="BA73" s="19">
        <v>0</v>
      </c>
      <c r="BB73" s="19">
        <v>0</v>
      </c>
      <c r="BC73" s="19">
        <v>0</v>
      </c>
      <c r="BD73" s="49" t="b">
        <v>1</v>
      </c>
      <c r="BE73" s="49" t="b">
        <v>1</v>
      </c>
      <c r="BF73" s="19">
        <v>12</v>
      </c>
      <c r="BG73" s="23" t="s">
        <v>94</v>
      </c>
      <c r="BH73" s="19">
        <v>363</v>
      </c>
      <c r="BI73" s="19">
        <v>363</v>
      </c>
      <c r="BJ73" s="19">
        <v>0</v>
      </c>
      <c r="BK73" s="49" t="b">
        <v>0</v>
      </c>
    </row>
    <row r="74" spans="1:63" ht="12.75">
      <c r="A74" s="19">
        <v>143</v>
      </c>
      <c r="B74" s="19">
        <v>217882</v>
      </c>
      <c r="C74" s="23" t="s">
        <v>2522</v>
      </c>
      <c r="D74" s="23" t="s">
        <v>2523</v>
      </c>
      <c r="E74" s="23" t="s">
        <v>2524</v>
      </c>
      <c r="F74" s="23" t="s">
        <v>2518</v>
      </c>
      <c r="G74" s="19">
        <v>29634</v>
      </c>
      <c r="H74" s="23" t="s">
        <v>70</v>
      </c>
      <c r="I74" s="23" t="s">
        <v>564</v>
      </c>
      <c r="J74" s="47" t="s">
        <v>2525</v>
      </c>
      <c r="K74" s="19">
        <v>-82.835114000000004</v>
      </c>
      <c r="L74" s="19">
        <v>34.679380999999999</v>
      </c>
      <c r="M74" s="19">
        <v>-82.835114000000004</v>
      </c>
      <c r="N74" s="19">
        <v>34.679380999999999</v>
      </c>
      <c r="O74" s="53">
        <v>10600</v>
      </c>
      <c r="P74" s="53">
        <v>1196</v>
      </c>
      <c r="Q74" s="53">
        <v>22050</v>
      </c>
      <c r="R74" s="53">
        <v>1196</v>
      </c>
      <c r="S74" s="19">
        <v>2</v>
      </c>
      <c r="T74" s="19">
        <v>2</v>
      </c>
      <c r="U74" s="19">
        <v>5</v>
      </c>
      <c r="V74" s="19">
        <v>1</v>
      </c>
      <c r="W74" s="19">
        <v>1</v>
      </c>
      <c r="X74" s="19">
        <v>51</v>
      </c>
      <c r="Y74" s="19">
        <v>18599</v>
      </c>
      <c r="Z74" s="23" t="s">
        <v>73</v>
      </c>
      <c r="AA74" s="49" t="b">
        <v>1</v>
      </c>
      <c r="AB74" s="23" t="s">
        <v>2526</v>
      </c>
      <c r="AC74" s="23" t="s">
        <v>89</v>
      </c>
      <c r="AD74" s="23" t="s">
        <v>159</v>
      </c>
      <c r="AE74" s="23" t="s">
        <v>172</v>
      </c>
      <c r="AF74" s="23" t="s">
        <v>89</v>
      </c>
      <c r="AG74" s="23" t="s">
        <v>79</v>
      </c>
      <c r="AH74" s="23" t="s">
        <v>36</v>
      </c>
      <c r="AI74" s="23" t="s">
        <v>92</v>
      </c>
      <c r="AJ74" s="55" t="b">
        <v>1</v>
      </c>
      <c r="AK74" s="51" t="s">
        <v>2534</v>
      </c>
      <c r="AL74" s="19">
        <v>0</v>
      </c>
      <c r="AM74" s="19">
        <v>0</v>
      </c>
      <c r="AN74" s="19">
        <v>1</v>
      </c>
      <c r="AO74" s="19">
        <v>0</v>
      </c>
      <c r="AP74" s="19">
        <v>0</v>
      </c>
      <c r="AQ74" s="19">
        <v>0</v>
      </c>
      <c r="AR74" s="19">
        <v>0</v>
      </c>
      <c r="AS74" s="19">
        <v>0</v>
      </c>
      <c r="AT74" s="19">
        <v>0</v>
      </c>
      <c r="AU74" s="19">
        <v>0</v>
      </c>
      <c r="AV74" s="19">
        <v>0</v>
      </c>
      <c r="AW74" s="19">
        <v>0</v>
      </c>
      <c r="AX74" s="19">
        <v>0</v>
      </c>
      <c r="AY74" s="19">
        <v>0</v>
      </c>
      <c r="AZ74" s="19">
        <v>1</v>
      </c>
      <c r="BA74" s="19">
        <v>0</v>
      </c>
      <c r="BB74" s="19">
        <v>0</v>
      </c>
      <c r="BC74" s="19">
        <v>0</v>
      </c>
      <c r="BD74" s="49" t="b">
        <v>1</v>
      </c>
      <c r="BE74" s="49" t="b">
        <v>1</v>
      </c>
      <c r="BF74" s="19">
        <v>12</v>
      </c>
      <c r="BG74" s="23" t="s">
        <v>89</v>
      </c>
      <c r="BH74" s="19">
        <v>363</v>
      </c>
      <c r="BI74" s="19">
        <v>363</v>
      </c>
      <c r="BJ74" s="19">
        <v>1</v>
      </c>
      <c r="BK74" s="49" t="b">
        <v>1</v>
      </c>
    </row>
    <row r="75" spans="1:63" ht="12.75">
      <c r="A75" s="19">
        <v>144</v>
      </c>
      <c r="B75" s="19">
        <v>217882</v>
      </c>
      <c r="C75" s="23" t="s">
        <v>2522</v>
      </c>
      <c r="D75" s="23" t="s">
        <v>2523</v>
      </c>
      <c r="E75" s="23" t="s">
        <v>2524</v>
      </c>
      <c r="F75" s="23" t="s">
        <v>2518</v>
      </c>
      <c r="G75" s="19">
        <v>29634</v>
      </c>
      <c r="H75" s="23" t="s">
        <v>70</v>
      </c>
      <c r="I75" s="23" t="s">
        <v>564</v>
      </c>
      <c r="J75" s="47" t="s">
        <v>2525</v>
      </c>
      <c r="K75" s="19">
        <v>-82.835114000000004</v>
      </c>
      <c r="L75" s="19">
        <v>34.679380999999999</v>
      </c>
      <c r="M75" s="19">
        <v>-82.835114000000004</v>
      </c>
      <c r="N75" s="19">
        <v>34.679380999999999</v>
      </c>
      <c r="O75" s="53">
        <v>10600</v>
      </c>
      <c r="P75" s="53">
        <v>1196</v>
      </c>
      <c r="Q75" s="53">
        <v>22050</v>
      </c>
      <c r="R75" s="53">
        <v>1196</v>
      </c>
      <c r="S75" s="19">
        <v>2</v>
      </c>
      <c r="T75" s="19">
        <v>2</v>
      </c>
      <c r="U75" s="19">
        <v>5</v>
      </c>
      <c r="V75" s="19">
        <v>1</v>
      </c>
      <c r="W75" s="19">
        <v>1</v>
      </c>
      <c r="X75" s="19">
        <v>51</v>
      </c>
      <c r="Y75" s="19">
        <v>18599</v>
      </c>
      <c r="Z75" s="23" t="s">
        <v>73</v>
      </c>
      <c r="AA75" s="49" t="b">
        <v>1</v>
      </c>
      <c r="AB75" s="23" t="s">
        <v>2526</v>
      </c>
      <c r="AC75" s="23" t="s">
        <v>89</v>
      </c>
      <c r="AD75" s="23" t="s">
        <v>159</v>
      </c>
      <c r="AE75" s="23" t="s">
        <v>236</v>
      </c>
      <c r="AF75" s="23" t="s">
        <v>89</v>
      </c>
      <c r="AG75" s="23" t="s">
        <v>79</v>
      </c>
      <c r="AH75" s="23" t="s">
        <v>206</v>
      </c>
      <c r="AI75" s="23" t="s">
        <v>100</v>
      </c>
      <c r="AJ75" s="50" t="b">
        <v>0</v>
      </c>
      <c r="AK75" s="51" t="s">
        <v>2535</v>
      </c>
      <c r="AL75" s="19">
        <v>0</v>
      </c>
      <c r="AM75" s="19">
        <v>0</v>
      </c>
      <c r="AN75" s="19">
        <v>1</v>
      </c>
      <c r="AO75" s="19">
        <v>0</v>
      </c>
      <c r="AP75" s="19">
        <v>0</v>
      </c>
      <c r="AQ75" s="19">
        <v>0</v>
      </c>
      <c r="AR75" s="19">
        <v>0</v>
      </c>
      <c r="AS75" s="19">
        <v>0</v>
      </c>
      <c r="AT75" s="19">
        <v>0</v>
      </c>
      <c r="AU75" s="19">
        <v>0</v>
      </c>
      <c r="AV75" s="19">
        <v>0</v>
      </c>
      <c r="AW75" s="19">
        <v>0</v>
      </c>
      <c r="AX75" s="19">
        <v>0</v>
      </c>
      <c r="AY75" s="19">
        <v>0</v>
      </c>
      <c r="AZ75" s="19">
        <v>1</v>
      </c>
      <c r="BA75" s="19">
        <v>0</v>
      </c>
      <c r="BB75" s="19">
        <v>0</v>
      </c>
      <c r="BC75" s="19">
        <v>0</v>
      </c>
      <c r="BD75" s="49" t="b">
        <v>0</v>
      </c>
      <c r="BE75" s="49" t="b">
        <v>1</v>
      </c>
      <c r="BF75" s="19">
        <v>12</v>
      </c>
      <c r="BG75" s="23" t="s">
        <v>89</v>
      </c>
      <c r="BH75" s="19">
        <v>363</v>
      </c>
      <c r="BI75" s="19">
        <v>363</v>
      </c>
      <c r="BJ75" s="19">
        <v>1</v>
      </c>
      <c r="BK75" s="49" t="b">
        <v>1</v>
      </c>
    </row>
    <row r="76" spans="1:63" ht="12.75">
      <c r="A76" s="19">
        <v>145</v>
      </c>
      <c r="B76" s="19">
        <v>217882</v>
      </c>
      <c r="C76" s="23" t="s">
        <v>2522</v>
      </c>
      <c r="D76" s="23" t="s">
        <v>2523</v>
      </c>
      <c r="E76" s="23" t="s">
        <v>2524</v>
      </c>
      <c r="F76" s="23" t="s">
        <v>2518</v>
      </c>
      <c r="G76" s="19">
        <v>29634</v>
      </c>
      <c r="H76" s="23" t="s">
        <v>70</v>
      </c>
      <c r="I76" s="23" t="s">
        <v>564</v>
      </c>
      <c r="J76" s="47" t="s">
        <v>2525</v>
      </c>
      <c r="K76" s="19">
        <v>-82.835114000000004</v>
      </c>
      <c r="L76" s="19">
        <v>34.679380999999999</v>
      </c>
      <c r="M76" s="19">
        <v>-82.835114000000004</v>
      </c>
      <c r="N76" s="19">
        <v>34.679380999999999</v>
      </c>
      <c r="O76" s="53">
        <v>10600</v>
      </c>
      <c r="P76" s="53">
        <v>1196</v>
      </c>
      <c r="Q76" s="53">
        <v>22050</v>
      </c>
      <c r="R76" s="53">
        <v>1196</v>
      </c>
      <c r="S76" s="19">
        <v>2</v>
      </c>
      <c r="T76" s="19">
        <v>2</v>
      </c>
      <c r="U76" s="19">
        <v>5</v>
      </c>
      <c r="V76" s="19">
        <v>1</v>
      </c>
      <c r="W76" s="19">
        <v>1</v>
      </c>
      <c r="X76" s="19">
        <v>51</v>
      </c>
      <c r="Y76" s="19">
        <v>18599</v>
      </c>
      <c r="Z76" s="23" t="s">
        <v>73</v>
      </c>
      <c r="AA76" s="49" t="b">
        <v>1</v>
      </c>
      <c r="AB76" s="23" t="s">
        <v>2526</v>
      </c>
      <c r="AC76" s="23" t="s">
        <v>89</v>
      </c>
      <c r="AD76" s="23" t="s">
        <v>159</v>
      </c>
      <c r="AE76" s="23" t="s">
        <v>2536</v>
      </c>
      <c r="AF76" s="23" t="s">
        <v>89</v>
      </c>
      <c r="AG76" s="23" t="s">
        <v>79</v>
      </c>
      <c r="AH76" s="23" t="s">
        <v>36</v>
      </c>
      <c r="AI76" s="23" t="s">
        <v>92</v>
      </c>
      <c r="AJ76" s="50" t="b">
        <v>0</v>
      </c>
      <c r="AK76" s="51" t="s">
        <v>2537</v>
      </c>
      <c r="AL76" s="19">
        <v>0</v>
      </c>
      <c r="AM76" s="19">
        <v>0</v>
      </c>
      <c r="AN76" s="19">
        <v>0</v>
      </c>
      <c r="AO76" s="19">
        <v>0</v>
      </c>
      <c r="AP76" s="19">
        <v>0</v>
      </c>
      <c r="AQ76" s="19">
        <v>0</v>
      </c>
      <c r="AR76" s="19">
        <v>0</v>
      </c>
      <c r="AS76" s="19">
        <v>0</v>
      </c>
      <c r="AT76" s="19">
        <v>0</v>
      </c>
      <c r="AU76" s="19">
        <v>0</v>
      </c>
      <c r="AV76" s="19">
        <v>0</v>
      </c>
      <c r="AW76" s="19">
        <v>0</v>
      </c>
      <c r="AX76" s="19">
        <v>0</v>
      </c>
      <c r="AY76" s="19">
        <v>0</v>
      </c>
      <c r="AZ76" s="19">
        <v>0</v>
      </c>
      <c r="BA76" s="19">
        <v>0</v>
      </c>
      <c r="BB76" s="19">
        <v>0</v>
      </c>
      <c r="BC76" s="19">
        <v>0</v>
      </c>
      <c r="BD76" s="49" t="b">
        <v>1</v>
      </c>
      <c r="BE76" s="49" t="b">
        <v>1</v>
      </c>
      <c r="BF76" s="19">
        <v>12</v>
      </c>
      <c r="BG76" s="23" t="s">
        <v>89</v>
      </c>
      <c r="BH76" s="19">
        <v>363</v>
      </c>
      <c r="BI76" s="19">
        <v>363</v>
      </c>
      <c r="BJ76" s="19">
        <v>0</v>
      </c>
      <c r="BK76" s="49" t="b">
        <v>0</v>
      </c>
    </row>
    <row r="77" spans="1:63" ht="12.75">
      <c r="A77" s="19">
        <v>146</v>
      </c>
      <c r="B77" s="19">
        <v>217882</v>
      </c>
      <c r="C77" s="23" t="s">
        <v>2522</v>
      </c>
      <c r="D77" s="23" t="s">
        <v>2523</v>
      </c>
      <c r="E77" s="23" t="s">
        <v>2524</v>
      </c>
      <c r="F77" s="23" t="s">
        <v>2518</v>
      </c>
      <c r="G77" s="19">
        <v>29634</v>
      </c>
      <c r="H77" s="23" t="s">
        <v>70</v>
      </c>
      <c r="I77" s="23" t="s">
        <v>564</v>
      </c>
      <c r="J77" s="47" t="s">
        <v>2525</v>
      </c>
      <c r="K77" s="19">
        <v>-82.835114000000004</v>
      </c>
      <c r="L77" s="19">
        <v>34.679380999999999</v>
      </c>
      <c r="M77" s="19">
        <v>-82.835114000000004</v>
      </c>
      <c r="N77" s="19">
        <v>34.679380999999999</v>
      </c>
      <c r="O77" s="53">
        <v>10600</v>
      </c>
      <c r="P77" s="53">
        <v>1196</v>
      </c>
      <c r="Q77" s="53">
        <v>22050</v>
      </c>
      <c r="R77" s="53">
        <v>1196</v>
      </c>
      <c r="S77" s="19">
        <v>2</v>
      </c>
      <c r="T77" s="19">
        <v>2</v>
      </c>
      <c r="U77" s="19">
        <v>5</v>
      </c>
      <c r="V77" s="19">
        <v>1</v>
      </c>
      <c r="W77" s="19">
        <v>1</v>
      </c>
      <c r="X77" s="19">
        <v>51</v>
      </c>
      <c r="Y77" s="19">
        <v>18599</v>
      </c>
      <c r="Z77" s="23" t="s">
        <v>73</v>
      </c>
      <c r="AA77" s="49" t="b">
        <v>1</v>
      </c>
      <c r="AB77" s="23" t="s">
        <v>2526</v>
      </c>
      <c r="AC77" s="23" t="s">
        <v>89</v>
      </c>
      <c r="AD77" s="23" t="s">
        <v>159</v>
      </c>
      <c r="AE77" s="23" t="s">
        <v>2538</v>
      </c>
      <c r="AF77" s="23" t="s">
        <v>89</v>
      </c>
      <c r="AG77" s="23" t="s">
        <v>79</v>
      </c>
      <c r="AH77" s="23" t="s">
        <v>206</v>
      </c>
      <c r="AI77" s="23" t="s">
        <v>100</v>
      </c>
      <c r="AJ77" s="50" t="b">
        <v>0</v>
      </c>
      <c r="AK77" s="51" t="s">
        <v>2539</v>
      </c>
      <c r="AL77" s="19">
        <v>0</v>
      </c>
      <c r="AM77" s="19">
        <v>0</v>
      </c>
      <c r="AN77" s="19">
        <v>0</v>
      </c>
      <c r="AO77" s="19">
        <v>0</v>
      </c>
      <c r="AP77" s="19">
        <v>0</v>
      </c>
      <c r="AQ77" s="19">
        <v>0</v>
      </c>
      <c r="AR77" s="19">
        <v>0</v>
      </c>
      <c r="AS77" s="19">
        <v>0</v>
      </c>
      <c r="AT77" s="19">
        <v>0</v>
      </c>
      <c r="AU77" s="19">
        <v>0</v>
      </c>
      <c r="AV77" s="19">
        <v>0</v>
      </c>
      <c r="AW77" s="19">
        <v>0</v>
      </c>
      <c r="AX77" s="19">
        <v>0</v>
      </c>
      <c r="AY77" s="19">
        <v>0</v>
      </c>
      <c r="AZ77" s="19">
        <v>0</v>
      </c>
      <c r="BA77" s="19">
        <v>0</v>
      </c>
      <c r="BB77" s="19">
        <v>0</v>
      </c>
      <c r="BC77" s="19">
        <v>0</v>
      </c>
      <c r="BD77" s="49" t="b">
        <v>0</v>
      </c>
      <c r="BE77" s="49" t="b">
        <v>1</v>
      </c>
      <c r="BF77" s="19">
        <v>12</v>
      </c>
      <c r="BG77" s="23" t="s">
        <v>89</v>
      </c>
      <c r="BH77" s="19">
        <v>363</v>
      </c>
      <c r="BI77" s="19">
        <v>363</v>
      </c>
      <c r="BJ77" s="19">
        <v>0</v>
      </c>
      <c r="BK77" s="49" t="b">
        <v>0</v>
      </c>
    </row>
    <row r="78" spans="1:63" ht="12.75">
      <c r="A78" s="19">
        <v>150</v>
      </c>
      <c r="B78" s="19">
        <v>202134</v>
      </c>
      <c r="C78" s="23" t="s">
        <v>2112</v>
      </c>
      <c r="D78" s="23" t="s">
        <v>2113</v>
      </c>
      <c r="E78" s="23" t="s">
        <v>2114</v>
      </c>
      <c r="F78" s="23" t="s">
        <v>2091</v>
      </c>
      <c r="G78" s="23" t="s">
        <v>2115</v>
      </c>
      <c r="H78" s="23" t="s">
        <v>834</v>
      </c>
      <c r="I78" s="23" t="s">
        <v>885</v>
      </c>
      <c r="J78" s="47" t="s">
        <v>2116</v>
      </c>
      <c r="K78" s="19">
        <v>-81.673051999999998</v>
      </c>
      <c r="L78" s="19">
        <v>41.502918000000001</v>
      </c>
      <c r="M78" s="19">
        <v>-81.673051999999998</v>
      </c>
      <c r="N78" s="19">
        <v>41.502918000000001</v>
      </c>
      <c r="O78" s="53">
        <v>10215</v>
      </c>
      <c r="P78" s="54">
        <v>126</v>
      </c>
      <c r="Q78" s="53">
        <v>17496</v>
      </c>
      <c r="R78" s="54">
        <v>126</v>
      </c>
      <c r="S78" s="19">
        <v>2</v>
      </c>
      <c r="T78" s="19">
        <v>2</v>
      </c>
      <c r="U78" s="19">
        <v>3</v>
      </c>
      <c r="V78" s="19">
        <v>1</v>
      </c>
      <c r="W78" s="19">
        <v>1</v>
      </c>
      <c r="X78" s="19">
        <v>87</v>
      </c>
      <c r="Y78" s="19">
        <v>12352</v>
      </c>
      <c r="Z78" s="23" t="s">
        <v>73</v>
      </c>
      <c r="AA78" s="49" t="b">
        <v>0</v>
      </c>
      <c r="AB78" s="23" t="s">
        <v>2117</v>
      </c>
      <c r="AC78" s="23" t="s">
        <v>1634</v>
      </c>
      <c r="AD78" s="23" t="s">
        <v>204</v>
      </c>
      <c r="AE78" s="23" t="s">
        <v>2118</v>
      </c>
      <c r="AF78" s="23" t="s">
        <v>78</v>
      </c>
      <c r="AG78" s="23" t="s">
        <v>79</v>
      </c>
      <c r="AH78" s="23" t="s">
        <v>36</v>
      </c>
      <c r="AI78" s="23" t="s">
        <v>80</v>
      </c>
      <c r="AJ78" s="50" t="b">
        <v>0</v>
      </c>
      <c r="AK78" s="51" t="s">
        <v>2119</v>
      </c>
      <c r="AL78" s="19">
        <v>0</v>
      </c>
      <c r="AM78" s="19">
        <v>0</v>
      </c>
      <c r="AN78" s="19">
        <v>0</v>
      </c>
      <c r="AO78" s="19">
        <v>0</v>
      </c>
      <c r="AP78" s="19">
        <v>0</v>
      </c>
      <c r="AQ78" s="19">
        <v>0</v>
      </c>
      <c r="AR78" s="19">
        <v>0</v>
      </c>
      <c r="AS78" s="19">
        <v>0</v>
      </c>
      <c r="AT78" s="19">
        <v>0</v>
      </c>
      <c r="AU78" s="19">
        <v>0</v>
      </c>
      <c r="AV78" s="19">
        <v>0</v>
      </c>
      <c r="AW78" s="19">
        <v>0</v>
      </c>
      <c r="AX78" s="19">
        <v>0</v>
      </c>
      <c r="AY78" s="19">
        <v>0</v>
      </c>
      <c r="AZ78" s="19">
        <v>0</v>
      </c>
      <c r="BA78" s="19">
        <v>0</v>
      </c>
      <c r="BB78" s="19">
        <v>0</v>
      </c>
      <c r="BC78" s="19">
        <v>0</v>
      </c>
      <c r="BD78" s="49" t="b">
        <v>1</v>
      </c>
      <c r="BE78" s="49" t="b">
        <v>1</v>
      </c>
      <c r="BF78" s="19">
        <v>3</v>
      </c>
      <c r="BG78" s="23" t="s">
        <v>78</v>
      </c>
      <c r="BH78" s="19">
        <v>253</v>
      </c>
      <c r="BI78" s="19">
        <v>253</v>
      </c>
      <c r="BJ78" s="19">
        <v>0</v>
      </c>
      <c r="BK78" s="49" t="b">
        <v>0</v>
      </c>
    </row>
    <row r="79" spans="1:63" ht="12.75">
      <c r="A79" s="19">
        <v>151</v>
      </c>
      <c r="B79" s="19">
        <v>202134</v>
      </c>
      <c r="C79" s="23" t="s">
        <v>2112</v>
      </c>
      <c r="D79" s="23" t="s">
        <v>2113</v>
      </c>
      <c r="E79" s="23" t="s">
        <v>2114</v>
      </c>
      <c r="F79" s="23" t="s">
        <v>2091</v>
      </c>
      <c r="G79" s="23" t="s">
        <v>2115</v>
      </c>
      <c r="H79" s="23" t="s">
        <v>834</v>
      </c>
      <c r="I79" s="23" t="s">
        <v>885</v>
      </c>
      <c r="J79" s="47" t="s">
        <v>2116</v>
      </c>
      <c r="K79" s="19">
        <v>-81.673051999999998</v>
      </c>
      <c r="L79" s="19">
        <v>41.502918000000001</v>
      </c>
      <c r="M79" s="19">
        <v>-81.673051999999998</v>
      </c>
      <c r="N79" s="19">
        <v>41.502918000000001</v>
      </c>
      <c r="O79" s="53">
        <v>10215</v>
      </c>
      <c r="P79" s="54">
        <v>126</v>
      </c>
      <c r="Q79" s="53">
        <v>17496</v>
      </c>
      <c r="R79" s="54">
        <v>126</v>
      </c>
      <c r="S79" s="19">
        <v>2</v>
      </c>
      <c r="T79" s="19">
        <v>2</v>
      </c>
      <c r="U79" s="19">
        <v>3</v>
      </c>
      <c r="V79" s="19">
        <v>1</v>
      </c>
      <c r="W79" s="19">
        <v>1</v>
      </c>
      <c r="X79" s="19">
        <v>87</v>
      </c>
      <c r="Y79" s="19">
        <v>12352</v>
      </c>
      <c r="Z79" s="23" t="s">
        <v>73</v>
      </c>
      <c r="AA79" s="49" t="b">
        <v>0</v>
      </c>
      <c r="AB79" s="23" t="s">
        <v>2117</v>
      </c>
      <c r="AC79" s="23" t="s">
        <v>1634</v>
      </c>
      <c r="AD79" s="23" t="s">
        <v>204</v>
      </c>
      <c r="AE79" s="23" t="s">
        <v>1142</v>
      </c>
      <c r="AF79" s="23" t="s">
        <v>78</v>
      </c>
      <c r="AG79" s="23" t="s">
        <v>79</v>
      </c>
      <c r="AH79" s="23" t="s">
        <v>206</v>
      </c>
      <c r="AI79" s="23" t="s">
        <v>100</v>
      </c>
      <c r="AJ79" s="50" t="b">
        <v>0</v>
      </c>
      <c r="AK79" s="51" t="s">
        <v>2120</v>
      </c>
      <c r="AL79" s="19">
        <v>0</v>
      </c>
      <c r="AM79" s="19">
        <v>0</v>
      </c>
      <c r="AN79" s="19">
        <v>0</v>
      </c>
      <c r="AO79" s="19">
        <v>0</v>
      </c>
      <c r="AP79" s="19">
        <v>0</v>
      </c>
      <c r="AQ79" s="19">
        <v>0</v>
      </c>
      <c r="AR79" s="19">
        <v>0</v>
      </c>
      <c r="AS79" s="19">
        <v>0</v>
      </c>
      <c r="AT79" s="19">
        <v>0</v>
      </c>
      <c r="AU79" s="19">
        <v>0</v>
      </c>
      <c r="AV79" s="19">
        <v>0</v>
      </c>
      <c r="AW79" s="19">
        <v>0</v>
      </c>
      <c r="AX79" s="19">
        <v>0</v>
      </c>
      <c r="AY79" s="19">
        <v>0</v>
      </c>
      <c r="AZ79" s="19">
        <v>0</v>
      </c>
      <c r="BA79" s="19">
        <v>0</v>
      </c>
      <c r="BB79" s="19">
        <v>0</v>
      </c>
      <c r="BC79" s="19">
        <v>0</v>
      </c>
      <c r="BD79" s="49" t="b">
        <v>0</v>
      </c>
      <c r="BE79" s="49" t="b">
        <v>1</v>
      </c>
      <c r="BF79" s="19">
        <v>3</v>
      </c>
      <c r="BG79" s="23" t="s">
        <v>78</v>
      </c>
      <c r="BH79" s="19">
        <v>253</v>
      </c>
      <c r="BI79" s="19">
        <v>253</v>
      </c>
      <c r="BJ79" s="19">
        <v>0</v>
      </c>
      <c r="BK79" s="49" t="b">
        <v>0</v>
      </c>
    </row>
    <row r="80" spans="1:63" ht="12.75">
      <c r="A80" s="19">
        <v>153</v>
      </c>
      <c r="B80" s="19">
        <v>217819</v>
      </c>
      <c r="C80" s="23" t="s">
        <v>2545</v>
      </c>
      <c r="D80" s="23" t="s">
        <v>2546</v>
      </c>
      <c r="E80" s="23" t="s">
        <v>2517</v>
      </c>
      <c r="F80" s="23" t="s">
        <v>2518</v>
      </c>
      <c r="G80" s="23" t="s">
        <v>2547</v>
      </c>
      <c r="H80" s="23" t="s">
        <v>70</v>
      </c>
      <c r="I80" s="23" t="s">
        <v>564</v>
      </c>
      <c r="J80" s="47" t="s">
        <v>2548</v>
      </c>
      <c r="K80" s="19">
        <v>-79.937251000000003</v>
      </c>
      <c r="L80" s="19">
        <v>32.783141999999998</v>
      </c>
      <c r="M80" s="19">
        <v>-79.937251000000003</v>
      </c>
      <c r="N80" s="19">
        <v>32.783141999999998</v>
      </c>
      <c r="O80" s="53">
        <v>13770</v>
      </c>
      <c r="P80" s="54">
        <v>460</v>
      </c>
      <c r="Q80" s="53">
        <v>36132</v>
      </c>
      <c r="R80" s="54">
        <v>460</v>
      </c>
      <c r="S80" s="19">
        <v>2</v>
      </c>
      <c r="T80" s="19">
        <v>2</v>
      </c>
      <c r="U80" s="19">
        <v>5</v>
      </c>
      <c r="V80" s="19">
        <v>1</v>
      </c>
      <c r="W80" s="19">
        <v>1</v>
      </c>
      <c r="X80" s="19">
        <v>84</v>
      </c>
      <c r="Y80" s="19">
        <v>10375</v>
      </c>
      <c r="Z80" s="23" t="s">
        <v>123</v>
      </c>
      <c r="AA80" s="49" t="b">
        <v>0</v>
      </c>
      <c r="AB80" s="23" t="s">
        <v>2549</v>
      </c>
      <c r="AC80" s="23" t="s">
        <v>2550</v>
      </c>
      <c r="AD80" s="23" t="s">
        <v>159</v>
      </c>
      <c r="AE80" s="23" t="s">
        <v>2551</v>
      </c>
      <c r="AF80" s="23" t="s">
        <v>78</v>
      </c>
      <c r="AG80" s="23" t="s">
        <v>79</v>
      </c>
      <c r="AH80" s="23" t="s">
        <v>206</v>
      </c>
      <c r="AI80" s="23" t="s">
        <v>100</v>
      </c>
      <c r="AJ80" s="50" t="b">
        <v>0</v>
      </c>
      <c r="AK80" s="51" t="s">
        <v>2552</v>
      </c>
      <c r="AL80" s="19">
        <v>0</v>
      </c>
      <c r="AM80" s="19">
        <v>0</v>
      </c>
      <c r="AN80" s="19">
        <v>0</v>
      </c>
      <c r="AO80" s="19">
        <v>0</v>
      </c>
      <c r="AP80" s="19">
        <v>0</v>
      </c>
      <c r="AQ80" s="19">
        <v>0</v>
      </c>
      <c r="AR80" s="19">
        <v>0</v>
      </c>
      <c r="AS80" s="19">
        <v>0</v>
      </c>
      <c r="AT80" s="19">
        <v>0</v>
      </c>
      <c r="AU80" s="19">
        <v>0</v>
      </c>
      <c r="AV80" s="19">
        <v>0</v>
      </c>
      <c r="AW80" s="19">
        <v>0</v>
      </c>
      <c r="AX80" s="19">
        <v>0</v>
      </c>
      <c r="AY80" s="19">
        <v>0</v>
      </c>
      <c r="AZ80" s="19">
        <v>0</v>
      </c>
      <c r="BA80" s="19">
        <v>0</v>
      </c>
      <c r="BB80" s="19">
        <v>0</v>
      </c>
      <c r="BC80" s="19">
        <v>0</v>
      </c>
      <c r="BD80" s="49" t="b">
        <v>0</v>
      </c>
      <c r="BE80" s="49" t="b">
        <v>0</v>
      </c>
      <c r="BF80" s="19">
        <v>4</v>
      </c>
      <c r="BG80" s="23" t="s">
        <v>78</v>
      </c>
      <c r="BH80" s="19">
        <v>363</v>
      </c>
      <c r="BI80" s="19">
        <v>363</v>
      </c>
      <c r="BJ80" s="19">
        <v>0</v>
      </c>
      <c r="BK80" s="49" t="b">
        <v>0</v>
      </c>
    </row>
    <row r="81" spans="1:63" ht="12.75">
      <c r="A81" s="19">
        <v>154</v>
      </c>
      <c r="B81" s="19">
        <v>217819</v>
      </c>
      <c r="C81" s="23" t="s">
        <v>2545</v>
      </c>
      <c r="D81" s="23" t="s">
        <v>2546</v>
      </c>
      <c r="E81" s="23" t="s">
        <v>2517</v>
      </c>
      <c r="F81" s="23" t="s">
        <v>2518</v>
      </c>
      <c r="G81" s="23" t="s">
        <v>2547</v>
      </c>
      <c r="H81" s="23" t="s">
        <v>70</v>
      </c>
      <c r="I81" s="23" t="s">
        <v>564</v>
      </c>
      <c r="J81" s="47" t="s">
        <v>2548</v>
      </c>
      <c r="K81" s="19">
        <v>-79.937251000000003</v>
      </c>
      <c r="L81" s="19">
        <v>32.783141999999998</v>
      </c>
      <c r="M81" s="19">
        <v>-79.937251000000003</v>
      </c>
      <c r="N81" s="19">
        <v>32.783141999999998</v>
      </c>
      <c r="O81" s="53">
        <v>13770</v>
      </c>
      <c r="P81" s="54">
        <v>460</v>
      </c>
      <c r="Q81" s="53">
        <v>36132</v>
      </c>
      <c r="R81" s="54">
        <v>460</v>
      </c>
      <c r="S81" s="19">
        <v>2</v>
      </c>
      <c r="T81" s="19">
        <v>2</v>
      </c>
      <c r="U81" s="19">
        <v>5</v>
      </c>
      <c r="V81" s="19">
        <v>1</v>
      </c>
      <c r="W81" s="19">
        <v>1</v>
      </c>
      <c r="X81" s="19">
        <v>84</v>
      </c>
      <c r="Y81" s="19">
        <v>10375</v>
      </c>
      <c r="Z81" s="23" t="s">
        <v>123</v>
      </c>
      <c r="AA81" s="49" t="b">
        <v>0</v>
      </c>
      <c r="AB81" s="23" t="s">
        <v>2549</v>
      </c>
      <c r="AC81" s="23" t="s">
        <v>2553</v>
      </c>
      <c r="AD81" s="23" t="s">
        <v>159</v>
      </c>
      <c r="AE81" s="23" t="s">
        <v>527</v>
      </c>
      <c r="AF81" s="23" t="s">
        <v>224</v>
      </c>
      <c r="AG81" s="23" t="s">
        <v>79</v>
      </c>
      <c r="AH81" s="23" t="s">
        <v>36</v>
      </c>
      <c r="AI81" s="23" t="s">
        <v>528</v>
      </c>
      <c r="AJ81" s="50" t="b">
        <v>0</v>
      </c>
      <c r="AK81" s="51" t="s">
        <v>2552</v>
      </c>
      <c r="AL81" s="19">
        <v>0</v>
      </c>
      <c r="AM81" s="19">
        <v>0</v>
      </c>
      <c r="AN81" s="19">
        <v>0</v>
      </c>
      <c r="AO81" s="19">
        <v>0</v>
      </c>
      <c r="AP81" s="19">
        <v>0</v>
      </c>
      <c r="AQ81" s="19">
        <v>0</v>
      </c>
      <c r="AR81" s="19">
        <v>0</v>
      </c>
      <c r="AS81" s="19">
        <v>0</v>
      </c>
      <c r="AT81" s="19">
        <v>0</v>
      </c>
      <c r="AU81" s="19">
        <v>0</v>
      </c>
      <c r="AV81" s="19">
        <v>0</v>
      </c>
      <c r="AW81" s="19">
        <v>0</v>
      </c>
      <c r="AX81" s="19">
        <v>0</v>
      </c>
      <c r="AY81" s="19">
        <v>0</v>
      </c>
      <c r="AZ81" s="19">
        <v>0</v>
      </c>
      <c r="BA81" s="19">
        <v>0</v>
      </c>
      <c r="BB81" s="19">
        <v>0</v>
      </c>
      <c r="BC81" s="19">
        <v>0</v>
      </c>
      <c r="BD81" s="49" t="b">
        <v>1</v>
      </c>
      <c r="BE81" s="49" t="b">
        <v>0</v>
      </c>
      <c r="BF81" s="19">
        <v>4</v>
      </c>
      <c r="BG81" s="23" t="s">
        <v>117</v>
      </c>
      <c r="BH81" s="19">
        <v>363</v>
      </c>
      <c r="BI81" s="19">
        <v>363</v>
      </c>
      <c r="BJ81" s="19">
        <v>0</v>
      </c>
      <c r="BK81" s="49" t="b">
        <v>0</v>
      </c>
    </row>
    <row r="82" spans="1:63" ht="12.75">
      <c r="A82" s="19">
        <v>165</v>
      </c>
      <c r="B82" s="19">
        <v>190150</v>
      </c>
      <c r="C82" s="23" t="s">
        <v>1875</v>
      </c>
      <c r="D82" s="23" t="s">
        <v>1876</v>
      </c>
      <c r="E82" s="23" t="s">
        <v>1877</v>
      </c>
      <c r="F82" s="23" t="s">
        <v>1878</v>
      </c>
      <c r="G82" s="19">
        <v>10027</v>
      </c>
      <c r="H82" s="23" t="s">
        <v>538</v>
      </c>
      <c r="I82" s="23" t="s">
        <v>1797</v>
      </c>
      <c r="J82" s="47" t="s">
        <v>1879</v>
      </c>
      <c r="K82" s="19">
        <v>-73.961884999999995</v>
      </c>
      <c r="L82" s="19">
        <v>40.808285999999903</v>
      </c>
      <c r="M82" s="19">
        <v>-73.961884999999995</v>
      </c>
      <c r="N82" s="19">
        <v>40.808285999999903</v>
      </c>
      <c r="O82" s="53">
        <v>49024</v>
      </c>
      <c r="P82" s="53">
        <v>2170</v>
      </c>
      <c r="Q82" s="53">
        <v>49024</v>
      </c>
      <c r="R82" s="53">
        <v>2170</v>
      </c>
      <c r="S82" s="19">
        <v>2</v>
      </c>
      <c r="T82" s="19">
        <v>2</v>
      </c>
      <c r="U82" s="19">
        <v>2</v>
      </c>
      <c r="V82" s="19">
        <v>2</v>
      </c>
      <c r="W82" s="19">
        <v>2</v>
      </c>
      <c r="X82" s="19">
        <v>7</v>
      </c>
      <c r="Y82" s="19">
        <v>8124</v>
      </c>
      <c r="Z82" s="23" t="s">
        <v>123</v>
      </c>
      <c r="AA82" s="49" t="b">
        <v>0</v>
      </c>
      <c r="AB82" s="23" t="s">
        <v>1880</v>
      </c>
      <c r="AC82" s="23" t="s">
        <v>89</v>
      </c>
      <c r="AD82" s="23" t="s">
        <v>90</v>
      </c>
      <c r="AE82" s="23" t="s">
        <v>405</v>
      </c>
      <c r="AF82" s="23" t="s">
        <v>89</v>
      </c>
      <c r="AG82" s="23" t="s">
        <v>179</v>
      </c>
      <c r="AH82" s="23" t="s">
        <v>179</v>
      </c>
      <c r="AI82" s="23" t="s">
        <v>100</v>
      </c>
      <c r="AJ82" s="50" t="b">
        <v>0</v>
      </c>
      <c r="AK82" s="51" t="s">
        <v>1891</v>
      </c>
      <c r="AL82" s="19">
        <v>0</v>
      </c>
      <c r="AM82" s="19">
        <v>0</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49" t="b">
        <v>0</v>
      </c>
      <c r="BE82" s="49" t="b">
        <v>1</v>
      </c>
      <c r="BF82" s="19">
        <v>11</v>
      </c>
      <c r="BG82" s="23" t="s">
        <v>89</v>
      </c>
      <c r="BH82" s="19">
        <v>295</v>
      </c>
      <c r="BI82" s="19">
        <v>295</v>
      </c>
      <c r="BJ82" s="19">
        <v>0</v>
      </c>
      <c r="BK82" s="49" t="b">
        <v>0</v>
      </c>
    </row>
    <row r="83" spans="1:63" ht="12.75">
      <c r="A83" s="19">
        <v>166</v>
      </c>
      <c r="B83" s="19">
        <v>190150</v>
      </c>
      <c r="C83" s="23" t="s">
        <v>1875</v>
      </c>
      <c r="D83" s="23" t="s">
        <v>1876</v>
      </c>
      <c r="E83" s="23" t="s">
        <v>1877</v>
      </c>
      <c r="F83" s="23" t="s">
        <v>1878</v>
      </c>
      <c r="G83" s="19">
        <v>10027</v>
      </c>
      <c r="H83" s="23" t="s">
        <v>538</v>
      </c>
      <c r="I83" s="23" t="s">
        <v>1797</v>
      </c>
      <c r="J83" s="47" t="s">
        <v>1879</v>
      </c>
      <c r="K83" s="19">
        <v>-73.961884999999995</v>
      </c>
      <c r="L83" s="19">
        <v>40.808285999999903</v>
      </c>
      <c r="M83" s="19">
        <v>-73.961884999999995</v>
      </c>
      <c r="N83" s="19">
        <v>40.808285999999903</v>
      </c>
      <c r="O83" s="53">
        <v>49024</v>
      </c>
      <c r="P83" s="53">
        <v>2170</v>
      </c>
      <c r="Q83" s="53">
        <v>49024</v>
      </c>
      <c r="R83" s="53">
        <v>2170</v>
      </c>
      <c r="S83" s="19">
        <v>2</v>
      </c>
      <c r="T83" s="19">
        <v>2</v>
      </c>
      <c r="U83" s="19">
        <v>2</v>
      </c>
      <c r="V83" s="19">
        <v>2</v>
      </c>
      <c r="W83" s="19">
        <v>2</v>
      </c>
      <c r="X83" s="19">
        <v>7</v>
      </c>
      <c r="Y83" s="19">
        <v>8124</v>
      </c>
      <c r="Z83" s="23" t="s">
        <v>123</v>
      </c>
      <c r="AA83" s="49" t="b">
        <v>0</v>
      </c>
      <c r="AB83" s="23" t="s">
        <v>1880</v>
      </c>
      <c r="AC83" s="23" t="s">
        <v>1882</v>
      </c>
      <c r="AD83" s="23" t="s">
        <v>90</v>
      </c>
      <c r="AE83" s="23" t="s">
        <v>183</v>
      </c>
      <c r="AF83" s="23" t="s">
        <v>78</v>
      </c>
      <c r="AG83" s="23" t="s">
        <v>179</v>
      </c>
      <c r="AH83" s="23" t="s">
        <v>179</v>
      </c>
      <c r="AI83" s="23" t="s">
        <v>100</v>
      </c>
      <c r="AJ83" s="50" t="b">
        <v>0</v>
      </c>
      <c r="AK83" s="51" t="s">
        <v>1892</v>
      </c>
      <c r="AL83" s="19">
        <v>0</v>
      </c>
      <c r="AM83" s="19">
        <v>0</v>
      </c>
      <c r="AN83" s="19">
        <v>0</v>
      </c>
      <c r="AO83" s="19">
        <v>0</v>
      </c>
      <c r="AP83" s="19">
        <v>0</v>
      </c>
      <c r="AQ83" s="19">
        <v>0</v>
      </c>
      <c r="AR83" s="19">
        <v>0</v>
      </c>
      <c r="AS83" s="19">
        <v>0</v>
      </c>
      <c r="AT83" s="19">
        <v>0</v>
      </c>
      <c r="AU83" s="19">
        <v>0</v>
      </c>
      <c r="AV83" s="19">
        <v>0</v>
      </c>
      <c r="AW83" s="19">
        <v>0</v>
      </c>
      <c r="AX83" s="19">
        <v>0</v>
      </c>
      <c r="AY83" s="19">
        <v>0</v>
      </c>
      <c r="AZ83" s="19">
        <v>0</v>
      </c>
      <c r="BA83" s="19">
        <v>0</v>
      </c>
      <c r="BB83" s="19">
        <v>0</v>
      </c>
      <c r="BC83" s="19">
        <v>0</v>
      </c>
      <c r="BD83" s="49" t="b">
        <v>0</v>
      </c>
      <c r="BE83" s="49" t="b">
        <v>1</v>
      </c>
      <c r="BF83" s="19">
        <v>11</v>
      </c>
      <c r="BG83" s="23" t="s">
        <v>78</v>
      </c>
      <c r="BH83" s="19">
        <v>295</v>
      </c>
      <c r="BI83" s="19">
        <v>295</v>
      </c>
      <c r="BJ83" s="19">
        <v>0</v>
      </c>
      <c r="BK83" s="49" t="b">
        <v>0</v>
      </c>
    </row>
    <row r="84" spans="1:63" ht="12.75">
      <c r="A84" s="19">
        <v>167</v>
      </c>
      <c r="B84" s="19">
        <v>190150</v>
      </c>
      <c r="C84" s="23" t="s">
        <v>1875</v>
      </c>
      <c r="D84" s="23" t="s">
        <v>1876</v>
      </c>
      <c r="E84" s="23" t="s">
        <v>1877</v>
      </c>
      <c r="F84" s="23" t="s">
        <v>1878</v>
      </c>
      <c r="G84" s="19">
        <v>10027</v>
      </c>
      <c r="H84" s="23" t="s">
        <v>538</v>
      </c>
      <c r="I84" s="23" t="s">
        <v>1797</v>
      </c>
      <c r="J84" s="47" t="s">
        <v>1879</v>
      </c>
      <c r="K84" s="19">
        <v>-73.961884999999995</v>
      </c>
      <c r="L84" s="19">
        <v>40.808285999999903</v>
      </c>
      <c r="M84" s="19">
        <v>-73.961884999999995</v>
      </c>
      <c r="N84" s="19">
        <v>40.808285999999903</v>
      </c>
      <c r="O84" s="53">
        <v>49024</v>
      </c>
      <c r="P84" s="53">
        <v>2170</v>
      </c>
      <c r="Q84" s="53">
        <v>49024</v>
      </c>
      <c r="R84" s="53">
        <v>2170</v>
      </c>
      <c r="S84" s="19">
        <v>2</v>
      </c>
      <c r="T84" s="19">
        <v>2</v>
      </c>
      <c r="U84" s="19">
        <v>2</v>
      </c>
      <c r="V84" s="19">
        <v>2</v>
      </c>
      <c r="W84" s="19">
        <v>2</v>
      </c>
      <c r="X84" s="19">
        <v>7</v>
      </c>
      <c r="Y84" s="19">
        <v>8124</v>
      </c>
      <c r="Z84" s="23" t="s">
        <v>123</v>
      </c>
      <c r="AA84" s="49" t="b">
        <v>0</v>
      </c>
      <c r="AB84" s="23" t="s">
        <v>1880</v>
      </c>
      <c r="AC84" s="23" t="s">
        <v>1884</v>
      </c>
      <c r="AD84" s="23" t="s">
        <v>90</v>
      </c>
      <c r="AE84" s="23" t="s">
        <v>702</v>
      </c>
      <c r="AF84" s="23" t="s">
        <v>224</v>
      </c>
      <c r="AG84" s="23" t="s">
        <v>179</v>
      </c>
      <c r="AH84" s="23" t="s">
        <v>179</v>
      </c>
      <c r="AI84" s="23" t="s">
        <v>100</v>
      </c>
      <c r="AJ84" s="50" t="b">
        <v>0</v>
      </c>
      <c r="AK84" s="51" t="s">
        <v>1893</v>
      </c>
      <c r="AL84" s="19">
        <v>0</v>
      </c>
      <c r="AM84" s="19">
        <v>0</v>
      </c>
      <c r="AN84" s="19">
        <v>0</v>
      </c>
      <c r="AO84" s="19">
        <v>0</v>
      </c>
      <c r="AP84" s="19">
        <v>0</v>
      </c>
      <c r="AQ84" s="19">
        <v>0</v>
      </c>
      <c r="AR84" s="19">
        <v>0</v>
      </c>
      <c r="AS84" s="19">
        <v>0</v>
      </c>
      <c r="AT84" s="19">
        <v>0</v>
      </c>
      <c r="AU84" s="19">
        <v>0</v>
      </c>
      <c r="AV84" s="19">
        <v>0</v>
      </c>
      <c r="AW84" s="19">
        <v>0</v>
      </c>
      <c r="AX84" s="19">
        <v>0</v>
      </c>
      <c r="AY84" s="19">
        <v>0</v>
      </c>
      <c r="AZ84" s="19">
        <v>0</v>
      </c>
      <c r="BA84" s="19">
        <v>0</v>
      </c>
      <c r="BB84" s="19">
        <v>0</v>
      </c>
      <c r="BC84" s="19">
        <v>0</v>
      </c>
      <c r="BD84" s="49" t="b">
        <v>0</v>
      </c>
      <c r="BE84" s="49" t="b">
        <v>1</v>
      </c>
      <c r="BF84" s="19">
        <v>11</v>
      </c>
      <c r="BG84" s="23" t="s">
        <v>117</v>
      </c>
      <c r="BH84" s="19">
        <v>295</v>
      </c>
      <c r="BI84" s="19">
        <v>295</v>
      </c>
      <c r="BJ84" s="19">
        <v>0</v>
      </c>
      <c r="BK84" s="49" t="b">
        <v>0</v>
      </c>
    </row>
    <row r="85" spans="1:63" ht="12.75">
      <c r="A85" s="19">
        <v>158</v>
      </c>
      <c r="B85" s="19">
        <v>190150</v>
      </c>
      <c r="C85" s="23" t="s">
        <v>1875</v>
      </c>
      <c r="D85" s="23" t="s">
        <v>1876</v>
      </c>
      <c r="E85" s="23" t="s">
        <v>1877</v>
      </c>
      <c r="F85" s="23" t="s">
        <v>1878</v>
      </c>
      <c r="G85" s="19">
        <v>10027</v>
      </c>
      <c r="H85" s="23" t="s">
        <v>538</v>
      </c>
      <c r="I85" s="23" t="s">
        <v>1797</v>
      </c>
      <c r="J85" s="47" t="s">
        <v>1879</v>
      </c>
      <c r="K85" s="19">
        <v>-73.961884999999995</v>
      </c>
      <c r="L85" s="19">
        <v>40.808285999999903</v>
      </c>
      <c r="M85" s="19">
        <v>-73.961884999999995</v>
      </c>
      <c r="N85" s="19">
        <v>40.808285999999903</v>
      </c>
      <c r="O85" s="53">
        <v>49024</v>
      </c>
      <c r="P85" s="53">
        <v>2170</v>
      </c>
      <c r="Q85" s="53">
        <v>49024</v>
      </c>
      <c r="R85" s="53">
        <v>2170</v>
      </c>
      <c r="S85" s="19">
        <v>2</v>
      </c>
      <c r="T85" s="19">
        <v>2</v>
      </c>
      <c r="U85" s="19">
        <v>2</v>
      </c>
      <c r="V85" s="19">
        <v>2</v>
      </c>
      <c r="W85" s="19">
        <v>2</v>
      </c>
      <c r="X85" s="19">
        <v>7</v>
      </c>
      <c r="Y85" s="19">
        <v>8124</v>
      </c>
      <c r="Z85" s="23" t="s">
        <v>123</v>
      </c>
      <c r="AA85" s="49" t="b">
        <v>0</v>
      </c>
      <c r="AB85" s="23" t="s">
        <v>1880</v>
      </c>
      <c r="AC85" s="23" t="s">
        <v>89</v>
      </c>
      <c r="AD85" s="23" t="s">
        <v>90</v>
      </c>
      <c r="AE85" s="23" t="s">
        <v>172</v>
      </c>
      <c r="AF85" s="23" t="s">
        <v>89</v>
      </c>
      <c r="AG85" s="23" t="s">
        <v>79</v>
      </c>
      <c r="AH85" s="23" t="s">
        <v>36</v>
      </c>
      <c r="AI85" s="23" t="s">
        <v>92</v>
      </c>
      <c r="AJ85" s="55" t="b">
        <v>1</v>
      </c>
      <c r="AK85" s="51" t="s">
        <v>1881</v>
      </c>
      <c r="AL85" s="19">
        <v>0</v>
      </c>
      <c r="AM85" s="19">
        <v>0</v>
      </c>
      <c r="AN85" s="19">
        <v>0</v>
      </c>
      <c r="AO85" s="19">
        <v>0</v>
      </c>
      <c r="AP85" s="19">
        <v>0</v>
      </c>
      <c r="AQ85" s="19">
        <v>0</v>
      </c>
      <c r="AR85" s="19">
        <v>0</v>
      </c>
      <c r="AS85" s="19">
        <v>0</v>
      </c>
      <c r="AT85" s="19">
        <v>0</v>
      </c>
      <c r="AU85" s="19">
        <v>0</v>
      </c>
      <c r="AV85" s="19">
        <v>0</v>
      </c>
      <c r="AW85" s="19">
        <v>0</v>
      </c>
      <c r="AX85" s="19">
        <v>0</v>
      </c>
      <c r="AY85" s="19">
        <v>0</v>
      </c>
      <c r="AZ85" s="19">
        <v>0</v>
      </c>
      <c r="BA85" s="19">
        <v>0</v>
      </c>
      <c r="BB85" s="19">
        <v>0</v>
      </c>
      <c r="BC85" s="19">
        <v>0</v>
      </c>
      <c r="BD85" s="49" t="b">
        <v>1</v>
      </c>
      <c r="BE85" s="49" t="b">
        <v>1</v>
      </c>
      <c r="BF85" s="19">
        <v>11</v>
      </c>
      <c r="BG85" s="23" t="s">
        <v>89</v>
      </c>
      <c r="BH85" s="19">
        <v>295</v>
      </c>
      <c r="BI85" s="19">
        <v>295</v>
      </c>
      <c r="BJ85" s="19">
        <v>0</v>
      </c>
      <c r="BK85" s="49" t="b">
        <v>0</v>
      </c>
    </row>
    <row r="86" spans="1:63" ht="12.75">
      <c r="A86" s="19">
        <v>159</v>
      </c>
      <c r="B86" s="19">
        <v>190150</v>
      </c>
      <c r="C86" s="23" t="s">
        <v>1875</v>
      </c>
      <c r="D86" s="23" t="s">
        <v>1876</v>
      </c>
      <c r="E86" s="23" t="s">
        <v>1877</v>
      </c>
      <c r="F86" s="23" t="s">
        <v>1878</v>
      </c>
      <c r="G86" s="19">
        <v>10027</v>
      </c>
      <c r="H86" s="23" t="s">
        <v>538</v>
      </c>
      <c r="I86" s="23" t="s">
        <v>1797</v>
      </c>
      <c r="J86" s="47" t="s">
        <v>1879</v>
      </c>
      <c r="K86" s="19">
        <v>-73.961884999999995</v>
      </c>
      <c r="L86" s="19">
        <v>40.808285999999903</v>
      </c>
      <c r="M86" s="19">
        <v>-73.961884999999995</v>
      </c>
      <c r="N86" s="19">
        <v>40.808285999999903</v>
      </c>
      <c r="O86" s="53">
        <v>49024</v>
      </c>
      <c r="P86" s="53">
        <v>2170</v>
      </c>
      <c r="Q86" s="53">
        <v>49024</v>
      </c>
      <c r="R86" s="53">
        <v>2170</v>
      </c>
      <c r="S86" s="19">
        <v>2</v>
      </c>
      <c r="T86" s="19">
        <v>2</v>
      </c>
      <c r="U86" s="19">
        <v>2</v>
      </c>
      <c r="V86" s="19">
        <v>2</v>
      </c>
      <c r="W86" s="19">
        <v>2</v>
      </c>
      <c r="X86" s="19">
        <v>7</v>
      </c>
      <c r="Y86" s="19">
        <v>8124</v>
      </c>
      <c r="Z86" s="23" t="s">
        <v>123</v>
      </c>
      <c r="AA86" s="49" t="b">
        <v>0</v>
      </c>
      <c r="AB86" s="23" t="s">
        <v>1880</v>
      </c>
      <c r="AC86" s="23" t="s">
        <v>1882</v>
      </c>
      <c r="AD86" s="23" t="s">
        <v>90</v>
      </c>
      <c r="AE86" s="23" t="s">
        <v>221</v>
      </c>
      <c r="AF86" s="23" t="s">
        <v>78</v>
      </c>
      <c r="AG86" s="23" t="s">
        <v>79</v>
      </c>
      <c r="AH86" s="23" t="s">
        <v>36</v>
      </c>
      <c r="AI86" s="23" t="s">
        <v>80</v>
      </c>
      <c r="AJ86" s="50" t="b">
        <v>0</v>
      </c>
      <c r="AK86" s="51" t="s">
        <v>1883</v>
      </c>
      <c r="AL86" s="19">
        <v>0</v>
      </c>
      <c r="AM86" s="19">
        <v>0</v>
      </c>
      <c r="AN86" s="19">
        <v>3</v>
      </c>
      <c r="AO86" s="19">
        <v>5</v>
      </c>
      <c r="AP86" s="19">
        <v>1</v>
      </c>
      <c r="AQ86" s="19">
        <v>1</v>
      </c>
      <c r="AR86" s="19">
        <v>1</v>
      </c>
      <c r="AS86" s="19">
        <v>1</v>
      </c>
      <c r="AT86" s="19">
        <v>0</v>
      </c>
      <c r="AU86" s="19">
        <v>0</v>
      </c>
      <c r="AV86" s="19">
        <v>1</v>
      </c>
      <c r="AW86" s="19">
        <v>0</v>
      </c>
      <c r="AX86" s="19">
        <v>1</v>
      </c>
      <c r="AY86" s="19">
        <v>0</v>
      </c>
      <c r="AZ86" s="19">
        <v>1</v>
      </c>
      <c r="BA86" s="19">
        <v>0</v>
      </c>
      <c r="BB86" s="19">
        <v>1</v>
      </c>
      <c r="BC86" s="19">
        <v>0</v>
      </c>
      <c r="BD86" s="49" t="b">
        <v>1</v>
      </c>
      <c r="BE86" s="49" t="b">
        <v>1</v>
      </c>
      <c r="BF86" s="19">
        <v>11</v>
      </c>
      <c r="BG86" s="23" t="s">
        <v>78</v>
      </c>
      <c r="BH86" s="19">
        <v>295</v>
      </c>
      <c r="BI86" s="19">
        <v>295</v>
      </c>
      <c r="BJ86" s="19">
        <v>8</v>
      </c>
      <c r="BK86" s="49" t="b">
        <v>1</v>
      </c>
    </row>
    <row r="87" spans="1:63" ht="12.75">
      <c r="A87" s="19">
        <v>160</v>
      </c>
      <c r="B87" s="19">
        <v>190150</v>
      </c>
      <c r="C87" s="23" t="s">
        <v>1875</v>
      </c>
      <c r="D87" s="23" t="s">
        <v>1876</v>
      </c>
      <c r="E87" s="23" t="s">
        <v>1877</v>
      </c>
      <c r="F87" s="23" t="s">
        <v>1878</v>
      </c>
      <c r="G87" s="19">
        <v>10027</v>
      </c>
      <c r="H87" s="23" t="s">
        <v>538</v>
      </c>
      <c r="I87" s="23" t="s">
        <v>1797</v>
      </c>
      <c r="J87" s="47" t="s">
        <v>1879</v>
      </c>
      <c r="K87" s="19">
        <v>-73.961884999999995</v>
      </c>
      <c r="L87" s="19">
        <v>40.808285999999903</v>
      </c>
      <c r="M87" s="19">
        <v>-73.961884999999995</v>
      </c>
      <c r="N87" s="19">
        <v>40.808285999999903</v>
      </c>
      <c r="O87" s="53">
        <v>49024</v>
      </c>
      <c r="P87" s="53">
        <v>2170</v>
      </c>
      <c r="Q87" s="53">
        <v>49024</v>
      </c>
      <c r="R87" s="53">
        <v>2170</v>
      </c>
      <c r="S87" s="19">
        <v>2</v>
      </c>
      <c r="T87" s="19">
        <v>2</v>
      </c>
      <c r="U87" s="19">
        <v>2</v>
      </c>
      <c r="V87" s="19">
        <v>2</v>
      </c>
      <c r="W87" s="19">
        <v>2</v>
      </c>
      <c r="X87" s="19">
        <v>7</v>
      </c>
      <c r="Y87" s="19">
        <v>8124</v>
      </c>
      <c r="Z87" s="23" t="s">
        <v>123</v>
      </c>
      <c r="AA87" s="49" t="b">
        <v>0</v>
      </c>
      <c r="AB87" s="23" t="s">
        <v>1880</v>
      </c>
      <c r="AC87" s="23" t="s">
        <v>1884</v>
      </c>
      <c r="AD87" s="23" t="s">
        <v>90</v>
      </c>
      <c r="AE87" s="23" t="s">
        <v>527</v>
      </c>
      <c r="AF87" s="23" t="s">
        <v>224</v>
      </c>
      <c r="AG87" s="23" t="s">
        <v>79</v>
      </c>
      <c r="AH87" s="23" t="s">
        <v>36</v>
      </c>
      <c r="AI87" s="23" t="s">
        <v>528</v>
      </c>
      <c r="AJ87" s="50" t="b">
        <v>0</v>
      </c>
      <c r="AK87" s="51" t="s">
        <v>1885</v>
      </c>
      <c r="AL87" s="19">
        <v>0</v>
      </c>
      <c r="AM87" s="19">
        <v>0</v>
      </c>
      <c r="AN87" s="19">
        <v>3</v>
      </c>
      <c r="AO87" s="19">
        <v>0</v>
      </c>
      <c r="AP87" s="19">
        <v>0</v>
      </c>
      <c r="AQ87" s="19">
        <v>0</v>
      </c>
      <c r="AR87" s="19">
        <v>0</v>
      </c>
      <c r="AS87" s="19">
        <v>0</v>
      </c>
      <c r="AT87" s="19">
        <v>0</v>
      </c>
      <c r="AU87" s="19">
        <v>0</v>
      </c>
      <c r="AV87" s="19">
        <v>0</v>
      </c>
      <c r="AW87" s="19">
        <v>0</v>
      </c>
      <c r="AX87" s="19">
        <v>1</v>
      </c>
      <c r="AY87" s="19">
        <v>0</v>
      </c>
      <c r="AZ87" s="19">
        <v>1</v>
      </c>
      <c r="BA87" s="19">
        <v>0</v>
      </c>
      <c r="BB87" s="19">
        <v>1</v>
      </c>
      <c r="BC87" s="19">
        <v>0</v>
      </c>
      <c r="BD87" s="49" t="b">
        <v>1</v>
      </c>
      <c r="BE87" s="49" t="b">
        <v>1</v>
      </c>
      <c r="BF87" s="19">
        <v>11</v>
      </c>
      <c r="BG87" s="23" t="s">
        <v>117</v>
      </c>
      <c r="BH87" s="19">
        <v>295</v>
      </c>
      <c r="BI87" s="19">
        <v>295</v>
      </c>
      <c r="BJ87" s="19">
        <v>3</v>
      </c>
      <c r="BK87" s="49" t="b">
        <v>1</v>
      </c>
    </row>
    <row r="88" spans="1:63" ht="12.75">
      <c r="A88" s="19">
        <v>161</v>
      </c>
      <c r="B88" s="19">
        <v>190150</v>
      </c>
      <c r="C88" s="23" t="s">
        <v>1875</v>
      </c>
      <c r="D88" s="23" t="s">
        <v>1876</v>
      </c>
      <c r="E88" s="23" t="s">
        <v>1877</v>
      </c>
      <c r="F88" s="23" t="s">
        <v>1878</v>
      </c>
      <c r="G88" s="19">
        <v>10027</v>
      </c>
      <c r="H88" s="23" t="s">
        <v>538</v>
      </c>
      <c r="I88" s="23" t="s">
        <v>1797</v>
      </c>
      <c r="J88" s="47" t="s">
        <v>1879</v>
      </c>
      <c r="K88" s="19">
        <v>-73.961884999999995</v>
      </c>
      <c r="L88" s="19">
        <v>40.808285999999903</v>
      </c>
      <c r="M88" s="19">
        <v>-73.961884999999995</v>
      </c>
      <c r="N88" s="19">
        <v>40.808285999999903</v>
      </c>
      <c r="O88" s="53">
        <v>49024</v>
      </c>
      <c r="P88" s="53">
        <v>2170</v>
      </c>
      <c r="Q88" s="53">
        <v>49024</v>
      </c>
      <c r="R88" s="53">
        <v>2170</v>
      </c>
      <c r="S88" s="19">
        <v>2</v>
      </c>
      <c r="T88" s="19">
        <v>2</v>
      </c>
      <c r="U88" s="19">
        <v>2</v>
      </c>
      <c r="V88" s="19">
        <v>2</v>
      </c>
      <c r="W88" s="19">
        <v>2</v>
      </c>
      <c r="X88" s="19">
        <v>7</v>
      </c>
      <c r="Y88" s="19">
        <v>8124</v>
      </c>
      <c r="Z88" s="23" t="s">
        <v>123</v>
      </c>
      <c r="AA88" s="49" t="b">
        <v>0</v>
      </c>
      <c r="AB88" s="23" t="s">
        <v>1880</v>
      </c>
      <c r="AC88" s="23" t="s">
        <v>1882</v>
      </c>
      <c r="AD88" s="23" t="s">
        <v>90</v>
      </c>
      <c r="AE88" s="23" t="s">
        <v>454</v>
      </c>
      <c r="AF88" s="23" t="s">
        <v>89</v>
      </c>
      <c r="AG88" s="23" t="s">
        <v>79</v>
      </c>
      <c r="AH88" s="23" t="s">
        <v>99</v>
      </c>
      <c r="AI88" s="23" t="s">
        <v>100</v>
      </c>
      <c r="AJ88" s="55" t="b">
        <v>1</v>
      </c>
      <c r="AK88" s="51" t="s">
        <v>1886</v>
      </c>
      <c r="AL88" s="19">
        <v>0</v>
      </c>
      <c r="AM88" s="19">
        <v>0</v>
      </c>
      <c r="AN88" s="19">
        <v>0</v>
      </c>
      <c r="AO88" s="19">
        <v>0</v>
      </c>
      <c r="AP88" s="19">
        <v>0</v>
      </c>
      <c r="AQ88" s="19">
        <v>0</v>
      </c>
      <c r="AR88" s="19">
        <v>0</v>
      </c>
      <c r="AS88" s="19">
        <v>0</v>
      </c>
      <c r="AT88" s="19">
        <v>0</v>
      </c>
      <c r="AU88" s="19">
        <v>0</v>
      </c>
      <c r="AV88" s="19">
        <v>0</v>
      </c>
      <c r="AW88" s="19">
        <v>0</v>
      </c>
      <c r="AX88" s="19">
        <v>0</v>
      </c>
      <c r="AY88" s="19">
        <v>0</v>
      </c>
      <c r="AZ88" s="19">
        <v>0</v>
      </c>
      <c r="BA88" s="19">
        <v>0</v>
      </c>
      <c r="BB88" s="19">
        <v>0</v>
      </c>
      <c r="BC88" s="19">
        <v>0</v>
      </c>
      <c r="BD88" s="49" t="b">
        <v>0</v>
      </c>
      <c r="BE88" s="49" t="b">
        <v>1</v>
      </c>
      <c r="BF88" s="19">
        <v>11</v>
      </c>
      <c r="BG88" s="23" t="s">
        <v>89</v>
      </c>
      <c r="BH88" s="19">
        <v>295</v>
      </c>
      <c r="BI88" s="19">
        <v>295</v>
      </c>
      <c r="BJ88" s="19">
        <v>0</v>
      </c>
      <c r="BK88" s="49" t="b">
        <v>0</v>
      </c>
    </row>
    <row r="89" spans="1:63" ht="12.75">
      <c r="A89" s="19">
        <v>162</v>
      </c>
      <c r="B89" s="19">
        <v>190150</v>
      </c>
      <c r="C89" s="23" t="s">
        <v>1875</v>
      </c>
      <c r="D89" s="23" t="s">
        <v>1876</v>
      </c>
      <c r="E89" s="23" t="s">
        <v>1877</v>
      </c>
      <c r="F89" s="23" t="s">
        <v>1878</v>
      </c>
      <c r="G89" s="19">
        <v>10027</v>
      </c>
      <c r="H89" s="23" t="s">
        <v>538</v>
      </c>
      <c r="I89" s="23" t="s">
        <v>1797</v>
      </c>
      <c r="J89" s="47" t="s">
        <v>1879</v>
      </c>
      <c r="K89" s="19">
        <v>-73.961884999999995</v>
      </c>
      <c r="L89" s="19">
        <v>40.808285999999903</v>
      </c>
      <c r="M89" s="19">
        <v>-73.961884999999995</v>
      </c>
      <c r="N89" s="19">
        <v>40.808285999999903</v>
      </c>
      <c r="O89" s="53">
        <v>49024</v>
      </c>
      <c r="P89" s="53">
        <v>2170</v>
      </c>
      <c r="Q89" s="53">
        <v>49024</v>
      </c>
      <c r="R89" s="53">
        <v>2170</v>
      </c>
      <c r="S89" s="19">
        <v>2</v>
      </c>
      <c r="T89" s="19">
        <v>2</v>
      </c>
      <c r="U89" s="19">
        <v>2</v>
      </c>
      <c r="V89" s="19">
        <v>2</v>
      </c>
      <c r="W89" s="19">
        <v>2</v>
      </c>
      <c r="X89" s="19">
        <v>7</v>
      </c>
      <c r="Y89" s="19">
        <v>8124</v>
      </c>
      <c r="Z89" s="23" t="s">
        <v>123</v>
      </c>
      <c r="AA89" s="49" t="b">
        <v>0</v>
      </c>
      <c r="AB89" s="23" t="s">
        <v>1880</v>
      </c>
      <c r="AC89" s="23" t="s">
        <v>89</v>
      </c>
      <c r="AD89" s="23" t="s">
        <v>90</v>
      </c>
      <c r="AE89" s="23" t="s">
        <v>1887</v>
      </c>
      <c r="AF89" s="23" t="s">
        <v>320</v>
      </c>
      <c r="AG89" s="23" t="s">
        <v>79</v>
      </c>
      <c r="AH89" s="23" t="s">
        <v>206</v>
      </c>
      <c r="AI89" s="23" t="s">
        <v>100</v>
      </c>
      <c r="AJ89" s="50" t="b">
        <v>0</v>
      </c>
      <c r="AK89" s="51" t="s">
        <v>1888</v>
      </c>
      <c r="AL89" s="19">
        <v>0</v>
      </c>
      <c r="AM89" s="19">
        <v>0</v>
      </c>
      <c r="AN89" s="19">
        <v>1</v>
      </c>
      <c r="AO89" s="19">
        <v>0</v>
      </c>
      <c r="AP89" s="19">
        <v>0</v>
      </c>
      <c r="AQ89" s="19">
        <v>0</v>
      </c>
      <c r="AR89" s="19">
        <v>0</v>
      </c>
      <c r="AS89" s="19">
        <v>0</v>
      </c>
      <c r="AT89" s="19">
        <v>0</v>
      </c>
      <c r="AU89" s="19">
        <v>0</v>
      </c>
      <c r="AV89" s="19">
        <v>0</v>
      </c>
      <c r="AW89" s="19">
        <v>0</v>
      </c>
      <c r="AX89" s="19">
        <v>0</v>
      </c>
      <c r="AY89" s="19">
        <v>0</v>
      </c>
      <c r="AZ89" s="19">
        <v>1</v>
      </c>
      <c r="BA89" s="19">
        <v>0</v>
      </c>
      <c r="BB89" s="19">
        <v>0</v>
      </c>
      <c r="BC89" s="19">
        <v>0</v>
      </c>
      <c r="BD89" s="49" t="b">
        <v>0</v>
      </c>
      <c r="BE89" s="49" t="b">
        <v>1</v>
      </c>
      <c r="BF89" s="19">
        <v>11</v>
      </c>
      <c r="BG89" s="23" t="s">
        <v>117</v>
      </c>
      <c r="BH89" s="19">
        <v>295</v>
      </c>
      <c r="BI89" s="19">
        <v>295</v>
      </c>
      <c r="BJ89" s="19">
        <v>1</v>
      </c>
      <c r="BK89" s="49" t="b">
        <v>1</v>
      </c>
    </row>
    <row r="90" spans="1:63" ht="12.75">
      <c r="A90" s="19">
        <v>163</v>
      </c>
      <c r="B90" s="19">
        <v>190150</v>
      </c>
      <c r="C90" s="23" t="s">
        <v>1875</v>
      </c>
      <c r="D90" s="23" t="s">
        <v>1876</v>
      </c>
      <c r="E90" s="23" t="s">
        <v>1877</v>
      </c>
      <c r="F90" s="23" t="s">
        <v>1878</v>
      </c>
      <c r="G90" s="19">
        <v>10027</v>
      </c>
      <c r="H90" s="23" t="s">
        <v>538</v>
      </c>
      <c r="I90" s="23" t="s">
        <v>1797</v>
      </c>
      <c r="J90" s="47" t="s">
        <v>1879</v>
      </c>
      <c r="K90" s="19">
        <v>-73.961884999999995</v>
      </c>
      <c r="L90" s="19">
        <v>40.808285999999903</v>
      </c>
      <c r="M90" s="19">
        <v>-73.961884999999995</v>
      </c>
      <c r="N90" s="19">
        <v>40.808285999999903</v>
      </c>
      <c r="O90" s="53">
        <v>49024</v>
      </c>
      <c r="P90" s="53">
        <v>2170</v>
      </c>
      <c r="Q90" s="53">
        <v>49024</v>
      </c>
      <c r="R90" s="53">
        <v>2170</v>
      </c>
      <c r="S90" s="19">
        <v>2</v>
      </c>
      <c r="T90" s="19">
        <v>2</v>
      </c>
      <c r="U90" s="19">
        <v>2</v>
      </c>
      <c r="V90" s="19">
        <v>2</v>
      </c>
      <c r="W90" s="19">
        <v>2</v>
      </c>
      <c r="X90" s="19">
        <v>7</v>
      </c>
      <c r="Y90" s="19">
        <v>8124</v>
      </c>
      <c r="Z90" s="23" t="s">
        <v>123</v>
      </c>
      <c r="AA90" s="49" t="b">
        <v>0</v>
      </c>
      <c r="AB90" s="23" t="s">
        <v>1880</v>
      </c>
      <c r="AC90" s="23" t="s">
        <v>219</v>
      </c>
      <c r="AD90" s="23" t="s">
        <v>90</v>
      </c>
      <c r="AE90" s="23" t="s">
        <v>1227</v>
      </c>
      <c r="AF90" s="23" t="s">
        <v>219</v>
      </c>
      <c r="AG90" s="23" t="s">
        <v>79</v>
      </c>
      <c r="AH90" s="23" t="s">
        <v>36</v>
      </c>
      <c r="AI90" s="23" t="s">
        <v>100</v>
      </c>
      <c r="AJ90" s="50" t="b">
        <v>0</v>
      </c>
      <c r="AK90" s="51" t="s">
        <v>1889</v>
      </c>
      <c r="AL90" s="19">
        <v>0</v>
      </c>
      <c r="AM90" s="19">
        <v>0</v>
      </c>
      <c r="AN90" s="19">
        <v>3</v>
      </c>
      <c r="AO90" s="19">
        <v>0</v>
      </c>
      <c r="AP90" s="19">
        <v>0</v>
      </c>
      <c r="AQ90" s="19">
        <v>0</v>
      </c>
      <c r="AR90" s="19">
        <v>0</v>
      </c>
      <c r="AS90" s="19">
        <v>0</v>
      </c>
      <c r="AT90" s="19">
        <v>0</v>
      </c>
      <c r="AU90" s="19">
        <v>0</v>
      </c>
      <c r="AV90" s="19">
        <v>1</v>
      </c>
      <c r="AW90" s="19">
        <v>0</v>
      </c>
      <c r="AX90" s="19">
        <v>1</v>
      </c>
      <c r="AY90" s="19">
        <v>0</v>
      </c>
      <c r="AZ90" s="19">
        <v>1</v>
      </c>
      <c r="BA90" s="19">
        <v>0</v>
      </c>
      <c r="BB90" s="19">
        <v>0</v>
      </c>
      <c r="BC90" s="19">
        <v>0</v>
      </c>
      <c r="BD90" s="49" t="b">
        <v>0</v>
      </c>
      <c r="BE90" s="49" t="b">
        <v>1</v>
      </c>
      <c r="BF90" s="19">
        <v>11</v>
      </c>
      <c r="BG90" s="23" t="s">
        <v>117</v>
      </c>
      <c r="BH90" s="19">
        <v>295</v>
      </c>
      <c r="BI90" s="19">
        <v>295</v>
      </c>
      <c r="BJ90" s="19">
        <v>3</v>
      </c>
      <c r="BK90" s="49" t="b">
        <v>1</v>
      </c>
    </row>
    <row r="91" spans="1:63" ht="12.75">
      <c r="A91" s="19">
        <v>164</v>
      </c>
      <c r="B91" s="19">
        <v>190150</v>
      </c>
      <c r="C91" s="23" t="s">
        <v>1875</v>
      </c>
      <c r="D91" s="23" t="s">
        <v>1876</v>
      </c>
      <c r="E91" s="23" t="s">
        <v>1877</v>
      </c>
      <c r="F91" s="23" t="s">
        <v>1878</v>
      </c>
      <c r="G91" s="19">
        <v>10027</v>
      </c>
      <c r="H91" s="23" t="s">
        <v>538</v>
      </c>
      <c r="I91" s="23" t="s">
        <v>1797</v>
      </c>
      <c r="J91" s="47" t="s">
        <v>1879</v>
      </c>
      <c r="K91" s="19">
        <v>-73.961884999999995</v>
      </c>
      <c r="L91" s="19">
        <v>40.808285999999903</v>
      </c>
      <c r="M91" s="19">
        <v>-73.961884999999995</v>
      </c>
      <c r="N91" s="19">
        <v>40.808285999999903</v>
      </c>
      <c r="O91" s="53">
        <v>49024</v>
      </c>
      <c r="P91" s="53">
        <v>2170</v>
      </c>
      <c r="Q91" s="53">
        <v>49024</v>
      </c>
      <c r="R91" s="53">
        <v>2170</v>
      </c>
      <c r="S91" s="19">
        <v>2</v>
      </c>
      <c r="T91" s="19">
        <v>2</v>
      </c>
      <c r="U91" s="19">
        <v>2</v>
      </c>
      <c r="V91" s="19">
        <v>2</v>
      </c>
      <c r="W91" s="19">
        <v>2</v>
      </c>
      <c r="X91" s="19">
        <v>7</v>
      </c>
      <c r="Y91" s="19">
        <v>8124</v>
      </c>
      <c r="Z91" s="23" t="s">
        <v>123</v>
      </c>
      <c r="AA91" s="49" t="b">
        <v>0</v>
      </c>
      <c r="AB91" s="23" t="s">
        <v>1880</v>
      </c>
      <c r="AC91" s="23" t="s">
        <v>89</v>
      </c>
      <c r="AD91" s="23" t="s">
        <v>90</v>
      </c>
      <c r="AE91" s="23" t="s">
        <v>1640</v>
      </c>
      <c r="AF91" s="23" t="s">
        <v>89</v>
      </c>
      <c r="AG91" s="23" t="s">
        <v>79</v>
      </c>
      <c r="AH91" s="23" t="s">
        <v>99</v>
      </c>
      <c r="AI91" s="23" t="s">
        <v>100</v>
      </c>
      <c r="AJ91" s="55" t="b">
        <v>1</v>
      </c>
      <c r="AK91" s="51" t="s">
        <v>1890</v>
      </c>
      <c r="AL91" s="19">
        <v>0</v>
      </c>
      <c r="AM91" s="19">
        <v>0</v>
      </c>
      <c r="AN91" s="19">
        <v>0</v>
      </c>
      <c r="AO91" s="19">
        <v>0</v>
      </c>
      <c r="AP91" s="19">
        <v>0</v>
      </c>
      <c r="AQ91" s="19">
        <v>0</v>
      </c>
      <c r="AR91" s="19">
        <v>0</v>
      </c>
      <c r="AS91" s="19">
        <v>0</v>
      </c>
      <c r="AT91" s="19">
        <v>0</v>
      </c>
      <c r="AU91" s="19">
        <v>0</v>
      </c>
      <c r="AV91" s="19">
        <v>0</v>
      </c>
      <c r="AW91" s="19">
        <v>0</v>
      </c>
      <c r="AX91" s="19">
        <v>0</v>
      </c>
      <c r="AY91" s="19">
        <v>0</v>
      </c>
      <c r="AZ91" s="19">
        <v>0</v>
      </c>
      <c r="BA91" s="19">
        <v>0</v>
      </c>
      <c r="BB91" s="19">
        <v>0</v>
      </c>
      <c r="BC91" s="19">
        <v>0</v>
      </c>
      <c r="BD91" s="49" t="b">
        <v>0</v>
      </c>
      <c r="BE91" s="49" t="b">
        <v>1</v>
      </c>
      <c r="BF91" s="19">
        <v>11</v>
      </c>
      <c r="BG91" s="23" t="s">
        <v>89</v>
      </c>
      <c r="BH91" s="19">
        <v>295</v>
      </c>
      <c r="BI91" s="19">
        <v>295</v>
      </c>
      <c r="BJ91" s="19">
        <v>0</v>
      </c>
      <c r="BK91" s="49" t="b">
        <v>0</v>
      </c>
    </row>
    <row r="92" spans="1:63" ht="12.75">
      <c r="A92" s="19">
        <v>170</v>
      </c>
      <c r="B92" s="19">
        <v>190372</v>
      </c>
      <c r="C92" s="23" t="s">
        <v>1896</v>
      </c>
      <c r="D92" s="23" t="s">
        <v>1897</v>
      </c>
      <c r="E92" s="23" t="s">
        <v>1877</v>
      </c>
      <c r="F92" s="23" t="s">
        <v>1878</v>
      </c>
      <c r="G92" s="23" t="s">
        <v>1898</v>
      </c>
      <c r="H92" s="23" t="s">
        <v>538</v>
      </c>
      <c r="I92" s="23" t="s">
        <v>1797</v>
      </c>
      <c r="J92" s="47" t="s">
        <v>1899</v>
      </c>
      <c r="K92" s="19">
        <v>-73.990516</v>
      </c>
      <c r="L92" s="19">
        <v>40.729379999999999</v>
      </c>
      <c r="M92" s="19">
        <v>-73.961884999999995</v>
      </c>
      <c r="N92" s="19">
        <v>40.808285999999903</v>
      </c>
      <c r="O92" s="53">
        <v>36145</v>
      </c>
      <c r="P92" s="53">
        <v>2270</v>
      </c>
      <c r="Q92" s="53">
        <v>36145</v>
      </c>
      <c r="R92" s="53">
        <v>2270</v>
      </c>
      <c r="S92" s="19">
        <v>2</v>
      </c>
      <c r="T92" s="19">
        <v>2</v>
      </c>
      <c r="U92" s="19">
        <v>2</v>
      </c>
      <c r="V92" s="19">
        <v>2</v>
      </c>
      <c r="W92" s="19">
        <v>2</v>
      </c>
      <c r="X92" s="48" t="s">
        <v>1327</v>
      </c>
      <c r="Y92" s="19">
        <v>876</v>
      </c>
      <c r="Z92" s="23" t="s">
        <v>123</v>
      </c>
      <c r="AA92" s="49" t="b">
        <v>0</v>
      </c>
      <c r="AB92" s="57" t="s">
        <v>1900</v>
      </c>
      <c r="AC92" s="23" t="s">
        <v>244</v>
      </c>
      <c r="AD92" s="23" t="s">
        <v>90</v>
      </c>
      <c r="AE92" s="23" t="s">
        <v>236</v>
      </c>
      <c r="AF92" s="23" t="s">
        <v>89</v>
      </c>
      <c r="AG92" s="23" t="s">
        <v>79</v>
      </c>
      <c r="AH92" s="23" t="s">
        <v>99</v>
      </c>
      <c r="AI92" s="23" t="s">
        <v>100</v>
      </c>
      <c r="AJ92" s="50" t="b">
        <v>0</v>
      </c>
      <c r="AK92" s="51" t="s">
        <v>1902</v>
      </c>
      <c r="AL92" s="19">
        <v>0</v>
      </c>
      <c r="AM92" s="19">
        <v>0</v>
      </c>
      <c r="AN92" s="19">
        <v>0</v>
      </c>
      <c r="AO92" s="19">
        <v>0</v>
      </c>
      <c r="AP92" s="19">
        <v>0</v>
      </c>
      <c r="AQ92" s="19">
        <v>0</v>
      </c>
      <c r="AR92" s="19">
        <v>0</v>
      </c>
      <c r="AS92" s="19">
        <v>0</v>
      </c>
      <c r="AT92" s="19">
        <v>0</v>
      </c>
      <c r="AU92" s="19">
        <v>0</v>
      </c>
      <c r="AV92" s="19">
        <v>0</v>
      </c>
      <c r="AW92" s="19">
        <v>0</v>
      </c>
      <c r="AX92" s="19">
        <v>0</v>
      </c>
      <c r="AY92" s="19">
        <v>0</v>
      </c>
      <c r="AZ92" s="19">
        <v>0</v>
      </c>
      <c r="BA92" s="19">
        <v>0</v>
      </c>
      <c r="BB92" s="19">
        <v>0</v>
      </c>
      <c r="BC92" s="19">
        <v>0</v>
      </c>
      <c r="BD92" s="49" t="b">
        <v>0</v>
      </c>
      <c r="BE92" s="49" t="b">
        <v>0</v>
      </c>
      <c r="BF92" s="19">
        <v>2</v>
      </c>
      <c r="BG92" s="23" t="s">
        <v>89</v>
      </c>
      <c r="BH92" s="19">
        <v>295</v>
      </c>
      <c r="BI92" s="19">
        <v>295</v>
      </c>
      <c r="BJ92" s="19">
        <v>0</v>
      </c>
      <c r="BK92" s="49" t="b">
        <v>0</v>
      </c>
    </row>
    <row r="93" spans="1:63" ht="12.75">
      <c r="A93" s="19">
        <v>175</v>
      </c>
      <c r="B93" s="19">
        <v>190415</v>
      </c>
      <c r="C93" s="23" t="s">
        <v>1903</v>
      </c>
      <c r="D93" s="23" t="s">
        <v>1904</v>
      </c>
      <c r="E93" s="23" t="s">
        <v>1905</v>
      </c>
      <c r="F93" s="23" t="s">
        <v>1878</v>
      </c>
      <c r="G93" s="19">
        <v>14853</v>
      </c>
      <c r="H93" s="23" t="s">
        <v>538</v>
      </c>
      <c r="I93" s="23" t="s">
        <v>1797</v>
      </c>
      <c r="J93" s="47" t="s">
        <v>1906</v>
      </c>
      <c r="K93" s="19">
        <v>-76.483083999999906</v>
      </c>
      <c r="L93" s="19">
        <v>42.447200000000002</v>
      </c>
      <c r="M93" s="19">
        <v>-76.483083999999906</v>
      </c>
      <c r="N93" s="19">
        <v>42.447200000000002</v>
      </c>
      <c r="O93" s="53">
        <v>29500</v>
      </c>
      <c r="P93" s="54">
        <v>542</v>
      </c>
      <c r="Q93" s="53">
        <v>29500</v>
      </c>
      <c r="R93" s="54">
        <v>542</v>
      </c>
      <c r="S93" s="19">
        <v>2</v>
      </c>
      <c r="T93" s="19">
        <v>2</v>
      </c>
      <c r="U93" s="19">
        <v>2</v>
      </c>
      <c r="V93" s="19">
        <v>2</v>
      </c>
      <c r="W93" s="19">
        <v>2</v>
      </c>
      <c r="X93" s="19">
        <v>14</v>
      </c>
      <c r="Y93" s="19">
        <v>14566</v>
      </c>
      <c r="Z93" s="23" t="s">
        <v>123</v>
      </c>
      <c r="AA93" s="49" t="b">
        <v>1</v>
      </c>
      <c r="AB93" s="23" t="s">
        <v>1907</v>
      </c>
      <c r="AC93" s="23" t="s">
        <v>291</v>
      </c>
      <c r="AD93" s="23" t="s">
        <v>90</v>
      </c>
      <c r="AE93" s="23" t="s">
        <v>1913</v>
      </c>
      <c r="AF93" s="23" t="s">
        <v>78</v>
      </c>
      <c r="AG93" s="23" t="s">
        <v>179</v>
      </c>
      <c r="AH93" s="23" t="s">
        <v>179</v>
      </c>
      <c r="AI93" s="23" t="s">
        <v>100</v>
      </c>
      <c r="AJ93" s="50" t="b">
        <v>0</v>
      </c>
      <c r="AK93" s="51" t="s">
        <v>1914</v>
      </c>
      <c r="AL93" s="19">
        <v>0</v>
      </c>
      <c r="AM93" s="19">
        <v>0</v>
      </c>
      <c r="AN93" s="19">
        <v>0</v>
      </c>
      <c r="AO93" s="19">
        <v>0</v>
      </c>
      <c r="AP93" s="19">
        <v>0</v>
      </c>
      <c r="AQ93" s="19">
        <v>0</v>
      </c>
      <c r="AR93" s="19">
        <v>0</v>
      </c>
      <c r="AS93" s="19">
        <v>0</v>
      </c>
      <c r="AT93" s="19">
        <v>0</v>
      </c>
      <c r="AU93" s="19">
        <v>0</v>
      </c>
      <c r="AV93" s="19">
        <v>0</v>
      </c>
      <c r="AW93" s="19">
        <v>0</v>
      </c>
      <c r="AX93" s="19">
        <v>0</v>
      </c>
      <c r="AY93" s="19">
        <v>0</v>
      </c>
      <c r="AZ93" s="19">
        <v>0</v>
      </c>
      <c r="BA93" s="19">
        <v>0</v>
      </c>
      <c r="BB93" s="19">
        <v>0</v>
      </c>
      <c r="BC93" s="19">
        <v>0</v>
      </c>
      <c r="BD93" s="49" t="b">
        <v>0</v>
      </c>
      <c r="BE93" s="49" t="b">
        <v>0</v>
      </c>
      <c r="BF93" s="19">
        <v>16</v>
      </c>
      <c r="BG93" s="23" t="s">
        <v>78</v>
      </c>
      <c r="BH93" s="19">
        <v>295</v>
      </c>
      <c r="BI93" s="19">
        <v>295</v>
      </c>
      <c r="BJ93" s="19">
        <v>0</v>
      </c>
      <c r="BK93" s="49" t="b">
        <v>0</v>
      </c>
    </row>
    <row r="94" spans="1:63" ht="12.75">
      <c r="A94" s="19">
        <v>176</v>
      </c>
      <c r="B94" s="19">
        <v>190415</v>
      </c>
      <c r="C94" s="23" t="s">
        <v>1903</v>
      </c>
      <c r="D94" s="23" t="s">
        <v>1904</v>
      </c>
      <c r="E94" s="23" t="s">
        <v>1905</v>
      </c>
      <c r="F94" s="23" t="s">
        <v>1878</v>
      </c>
      <c r="G94" s="19">
        <v>14853</v>
      </c>
      <c r="H94" s="23" t="s">
        <v>538</v>
      </c>
      <c r="I94" s="23" t="s">
        <v>1797</v>
      </c>
      <c r="J94" s="47" t="s">
        <v>1906</v>
      </c>
      <c r="K94" s="19">
        <v>-76.483083999999906</v>
      </c>
      <c r="L94" s="19">
        <v>42.447200000000002</v>
      </c>
      <c r="M94" s="19">
        <v>-76.483083999999906</v>
      </c>
      <c r="N94" s="19">
        <v>42.447200000000002</v>
      </c>
      <c r="O94" s="53">
        <v>29500</v>
      </c>
      <c r="P94" s="54">
        <v>542</v>
      </c>
      <c r="Q94" s="53">
        <v>29500</v>
      </c>
      <c r="R94" s="54">
        <v>542</v>
      </c>
      <c r="S94" s="19">
        <v>2</v>
      </c>
      <c r="T94" s="19">
        <v>2</v>
      </c>
      <c r="U94" s="19">
        <v>2</v>
      </c>
      <c r="V94" s="19">
        <v>2</v>
      </c>
      <c r="W94" s="19">
        <v>2</v>
      </c>
      <c r="X94" s="19">
        <v>14</v>
      </c>
      <c r="Y94" s="19">
        <v>14566</v>
      </c>
      <c r="Z94" s="23" t="s">
        <v>123</v>
      </c>
      <c r="AA94" s="49" t="b">
        <v>1</v>
      </c>
      <c r="AB94" s="23" t="s">
        <v>1907</v>
      </c>
      <c r="AC94" s="23" t="s">
        <v>291</v>
      </c>
      <c r="AD94" s="23" t="s">
        <v>90</v>
      </c>
      <c r="AE94" s="23" t="s">
        <v>742</v>
      </c>
      <c r="AF94" s="23" t="s">
        <v>78</v>
      </c>
      <c r="AG94" s="23" t="s">
        <v>179</v>
      </c>
      <c r="AH94" s="23" t="s">
        <v>179</v>
      </c>
      <c r="AI94" s="23" t="s">
        <v>100</v>
      </c>
      <c r="AJ94" s="50" t="b">
        <v>0</v>
      </c>
      <c r="AK94" s="51" t="s">
        <v>1915</v>
      </c>
      <c r="AL94" s="19">
        <v>0</v>
      </c>
      <c r="AM94" s="19">
        <v>0</v>
      </c>
      <c r="AN94" s="19">
        <v>0</v>
      </c>
      <c r="AO94" s="19">
        <v>0</v>
      </c>
      <c r="AP94" s="19">
        <v>0</v>
      </c>
      <c r="AQ94" s="19">
        <v>0</v>
      </c>
      <c r="AR94" s="19">
        <v>0</v>
      </c>
      <c r="AS94" s="19">
        <v>0</v>
      </c>
      <c r="AT94" s="19">
        <v>0</v>
      </c>
      <c r="AU94" s="19">
        <v>0</v>
      </c>
      <c r="AV94" s="19">
        <v>0</v>
      </c>
      <c r="AW94" s="19">
        <v>0</v>
      </c>
      <c r="AX94" s="19">
        <v>0</v>
      </c>
      <c r="AY94" s="19">
        <v>0</v>
      </c>
      <c r="AZ94" s="19">
        <v>0</v>
      </c>
      <c r="BA94" s="19">
        <v>0</v>
      </c>
      <c r="BB94" s="19">
        <v>0</v>
      </c>
      <c r="BC94" s="19">
        <v>0</v>
      </c>
      <c r="BD94" s="49" t="b">
        <v>0</v>
      </c>
      <c r="BE94" s="49" t="b">
        <v>0</v>
      </c>
      <c r="BF94" s="19">
        <v>16</v>
      </c>
      <c r="BG94" s="23" t="s">
        <v>78</v>
      </c>
      <c r="BH94" s="19">
        <v>295</v>
      </c>
      <c r="BI94" s="19">
        <v>295</v>
      </c>
      <c r="BJ94" s="19">
        <v>0</v>
      </c>
      <c r="BK94" s="49" t="b">
        <v>0</v>
      </c>
    </row>
    <row r="95" spans="1:63" ht="12.75">
      <c r="A95" s="19">
        <v>184</v>
      </c>
      <c r="B95" s="19">
        <v>190415</v>
      </c>
      <c r="C95" s="23" t="s">
        <v>1903</v>
      </c>
      <c r="D95" s="23" t="s">
        <v>1904</v>
      </c>
      <c r="E95" s="23" t="s">
        <v>1905</v>
      </c>
      <c r="F95" s="23" t="s">
        <v>1878</v>
      </c>
      <c r="G95" s="19">
        <v>14853</v>
      </c>
      <c r="H95" s="23" t="s">
        <v>538</v>
      </c>
      <c r="I95" s="23" t="s">
        <v>1797</v>
      </c>
      <c r="J95" s="47" t="s">
        <v>1906</v>
      </c>
      <c r="K95" s="19">
        <v>-76.483083999999906</v>
      </c>
      <c r="L95" s="19">
        <v>42.447200000000002</v>
      </c>
      <c r="M95" s="19">
        <v>-76.483083999999906</v>
      </c>
      <c r="N95" s="19">
        <v>42.447200000000002</v>
      </c>
      <c r="O95" s="53">
        <v>29500</v>
      </c>
      <c r="P95" s="54">
        <v>542</v>
      </c>
      <c r="Q95" s="53">
        <v>29500</v>
      </c>
      <c r="R95" s="54">
        <v>542</v>
      </c>
      <c r="S95" s="19">
        <v>2</v>
      </c>
      <c r="T95" s="19">
        <v>2</v>
      </c>
      <c r="U95" s="19">
        <v>2</v>
      </c>
      <c r="V95" s="19">
        <v>2</v>
      </c>
      <c r="W95" s="19">
        <v>2</v>
      </c>
      <c r="X95" s="19">
        <v>14</v>
      </c>
      <c r="Y95" s="19">
        <v>14566</v>
      </c>
      <c r="Z95" s="23" t="s">
        <v>123</v>
      </c>
      <c r="AA95" s="49" t="b">
        <v>1</v>
      </c>
      <c r="AB95" s="23" t="s">
        <v>1907</v>
      </c>
      <c r="AC95" s="23" t="s">
        <v>89</v>
      </c>
      <c r="AD95" s="23" t="s">
        <v>90</v>
      </c>
      <c r="AE95" s="23" t="s">
        <v>1926</v>
      </c>
      <c r="AF95" s="23" t="s">
        <v>89</v>
      </c>
      <c r="AG95" s="23" t="s">
        <v>179</v>
      </c>
      <c r="AH95" s="23" t="s">
        <v>179</v>
      </c>
      <c r="AI95" s="23" t="s">
        <v>100</v>
      </c>
      <c r="AJ95" s="50" t="b">
        <v>0</v>
      </c>
      <c r="AK95" s="51" t="s">
        <v>1927</v>
      </c>
      <c r="AL95" s="19">
        <v>0</v>
      </c>
      <c r="AM95" s="19">
        <v>0</v>
      </c>
      <c r="AN95" s="19">
        <v>0</v>
      </c>
      <c r="AO95" s="19">
        <v>0</v>
      </c>
      <c r="AP95" s="19">
        <v>0</v>
      </c>
      <c r="AQ95" s="19">
        <v>0</v>
      </c>
      <c r="AR95" s="19">
        <v>0</v>
      </c>
      <c r="AS95" s="19">
        <v>0</v>
      </c>
      <c r="AT95" s="19">
        <v>0</v>
      </c>
      <c r="AU95" s="19">
        <v>0</v>
      </c>
      <c r="AV95" s="19">
        <v>0</v>
      </c>
      <c r="AW95" s="19">
        <v>0</v>
      </c>
      <c r="AX95" s="19">
        <v>0</v>
      </c>
      <c r="AY95" s="19">
        <v>0</v>
      </c>
      <c r="AZ95" s="19">
        <v>0</v>
      </c>
      <c r="BA95" s="19">
        <v>0</v>
      </c>
      <c r="BB95" s="19">
        <v>0</v>
      </c>
      <c r="BC95" s="19">
        <v>0</v>
      </c>
      <c r="BD95" s="49" t="b">
        <v>0</v>
      </c>
      <c r="BE95" s="49" t="b">
        <v>0</v>
      </c>
      <c r="BF95" s="19">
        <v>16</v>
      </c>
      <c r="BG95" s="23" t="s">
        <v>89</v>
      </c>
      <c r="BH95" s="19">
        <v>295</v>
      </c>
      <c r="BI95" s="19">
        <v>295</v>
      </c>
      <c r="BJ95" s="19">
        <v>0</v>
      </c>
      <c r="BK95" s="49" t="b">
        <v>0</v>
      </c>
    </row>
    <row r="96" spans="1:63" ht="12.75">
      <c r="A96" s="19">
        <v>172</v>
      </c>
      <c r="B96" s="19">
        <v>190415</v>
      </c>
      <c r="C96" s="23" t="s">
        <v>1903</v>
      </c>
      <c r="D96" s="23" t="s">
        <v>1904</v>
      </c>
      <c r="E96" s="23" t="s">
        <v>1905</v>
      </c>
      <c r="F96" s="23" t="s">
        <v>1878</v>
      </c>
      <c r="G96" s="19">
        <v>14853</v>
      </c>
      <c r="H96" s="23" t="s">
        <v>538</v>
      </c>
      <c r="I96" s="23" t="s">
        <v>1797</v>
      </c>
      <c r="J96" s="47" t="s">
        <v>1906</v>
      </c>
      <c r="K96" s="19">
        <v>-76.483083999999906</v>
      </c>
      <c r="L96" s="19">
        <v>42.447200000000002</v>
      </c>
      <c r="M96" s="19">
        <v>-76.483083999999906</v>
      </c>
      <c r="N96" s="19">
        <v>42.447200000000002</v>
      </c>
      <c r="O96" s="53">
        <v>29500</v>
      </c>
      <c r="P96" s="54">
        <v>542</v>
      </c>
      <c r="Q96" s="53">
        <v>29500</v>
      </c>
      <c r="R96" s="54">
        <v>542</v>
      </c>
      <c r="S96" s="19">
        <v>2</v>
      </c>
      <c r="T96" s="19">
        <v>2</v>
      </c>
      <c r="U96" s="19">
        <v>2</v>
      </c>
      <c r="V96" s="19">
        <v>2</v>
      </c>
      <c r="W96" s="19">
        <v>2</v>
      </c>
      <c r="X96" s="19">
        <v>14</v>
      </c>
      <c r="Y96" s="19">
        <v>14566</v>
      </c>
      <c r="Z96" s="23" t="s">
        <v>123</v>
      </c>
      <c r="AA96" s="49" t="b">
        <v>1</v>
      </c>
      <c r="AB96" s="23" t="s">
        <v>1907</v>
      </c>
      <c r="AC96" s="23" t="s">
        <v>291</v>
      </c>
      <c r="AD96" s="23" t="s">
        <v>90</v>
      </c>
      <c r="AE96" s="23" t="s">
        <v>1279</v>
      </c>
      <c r="AF96" s="23" t="s">
        <v>78</v>
      </c>
      <c r="AG96" s="23" t="s">
        <v>79</v>
      </c>
      <c r="AH96" s="23" t="s">
        <v>36</v>
      </c>
      <c r="AI96" s="23" t="s">
        <v>80</v>
      </c>
      <c r="AJ96" s="50" t="b">
        <v>0</v>
      </c>
      <c r="AK96" s="51" t="s">
        <v>1909</v>
      </c>
      <c r="AL96" s="19">
        <v>0</v>
      </c>
      <c r="AM96" s="19">
        <v>0</v>
      </c>
      <c r="AN96" s="19">
        <v>2</v>
      </c>
      <c r="AO96" s="19">
        <v>0</v>
      </c>
      <c r="AP96" s="19">
        <v>0</v>
      </c>
      <c r="AQ96" s="19">
        <v>0</v>
      </c>
      <c r="AR96" s="19">
        <v>0</v>
      </c>
      <c r="AS96" s="19">
        <v>0</v>
      </c>
      <c r="AT96" s="19">
        <v>0</v>
      </c>
      <c r="AU96" s="19">
        <v>0</v>
      </c>
      <c r="AV96" s="19">
        <v>0</v>
      </c>
      <c r="AW96" s="19">
        <v>0</v>
      </c>
      <c r="AX96" s="19">
        <v>0</v>
      </c>
      <c r="AY96" s="19">
        <v>0</v>
      </c>
      <c r="AZ96" s="19">
        <v>1</v>
      </c>
      <c r="BA96" s="19">
        <v>0</v>
      </c>
      <c r="BB96" s="19">
        <v>1</v>
      </c>
      <c r="BC96" s="19">
        <v>0</v>
      </c>
      <c r="BD96" s="49" t="b">
        <v>1</v>
      </c>
      <c r="BE96" s="49" t="b">
        <v>0</v>
      </c>
      <c r="BF96" s="19">
        <v>16</v>
      </c>
      <c r="BG96" s="23" t="s">
        <v>78</v>
      </c>
      <c r="BH96" s="19">
        <v>295</v>
      </c>
      <c r="BI96" s="19">
        <v>295</v>
      </c>
      <c r="BJ96" s="19">
        <v>2</v>
      </c>
      <c r="BK96" s="49" t="b">
        <v>1</v>
      </c>
    </row>
    <row r="97" spans="1:63" ht="12.75">
      <c r="A97" s="19">
        <v>173</v>
      </c>
      <c r="B97" s="19">
        <v>190415</v>
      </c>
      <c r="C97" s="23" t="s">
        <v>1903</v>
      </c>
      <c r="D97" s="23" t="s">
        <v>1904</v>
      </c>
      <c r="E97" s="23" t="s">
        <v>1905</v>
      </c>
      <c r="F97" s="23" t="s">
        <v>1878</v>
      </c>
      <c r="G97" s="19">
        <v>14853</v>
      </c>
      <c r="H97" s="23" t="s">
        <v>538</v>
      </c>
      <c r="I97" s="23" t="s">
        <v>1797</v>
      </c>
      <c r="J97" s="47" t="s">
        <v>1906</v>
      </c>
      <c r="K97" s="19">
        <v>-76.483083999999906</v>
      </c>
      <c r="L97" s="19">
        <v>42.447200000000002</v>
      </c>
      <c r="M97" s="19">
        <v>-76.483083999999906</v>
      </c>
      <c r="N97" s="19">
        <v>42.447200000000002</v>
      </c>
      <c r="O97" s="53">
        <v>29500</v>
      </c>
      <c r="P97" s="54">
        <v>542</v>
      </c>
      <c r="Q97" s="53">
        <v>29500</v>
      </c>
      <c r="R97" s="54">
        <v>542</v>
      </c>
      <c r="S97" s="19">
        <v>2</v>
      </c>
      <c r="T97" s="19">
        <v>2</v>
      </c>
      <c r="U97" s="19">
        <v>2</v>
      </c>
      <c r="V97" s="19">
        <v>2</v>
      </c>
      <c r="W97" s="19">
        <v>2</v>
      </c>
      <c r="X97" s="19">
        <v>14</v>
      </c>
      <c r="Y97" s="19">
        <v>14566</v>
      </c>
      <c r="Z97" s="23" t="s">
        <v>123</v>
      </c>
      <c r="AA97" s="49" t="b">
        <v>1</v>
      </c>
      <c r="AB97" s="23" t="s">
        <v>1907</v>
      </c>
      <c r="AC97" s="23" t="s">
        <v>291</v>
      </c>
      <c r="AD97" s="23" t="s">
        <v>90</v>
      </c>
      <c r="AE97" s="23" t="s">
        <v>1910</v>
      </c>
      <c r="AF97" s="23" t="s">
        <v>78</v>
      </c>
      <c r="AG97" s="23" t="s">
        <v>79</v>
      </c>
      <c r="AH97" s="23" t="s">
        <v>206</v>
      </c>
      <c r="AI97" s="23" t="s">
        <v>100</v>
      </c>
      <c r="AJ97" s="50" t="b">
        <v>0</v>
      </c>
      <c r="AK97" s="51" t="s">
        <v>1911</v>
      </c>
      <c r="AL97" s="19">
        <v>0</v>
      </c>
      <c r="AM97" s="19">
        <v>0</v>
      </c>
      <c r="AN97" s="19">
        <v>0</v>
      </c>
      <c r="AO97" s="19">
        <v>0</v>
      </c>
      <c r="AP97" s="19">
        <v>0</v>
      </c>
      <c r="AQ97" s="19">
        <v>0</v>
      </c>
      <c r="AR97" s="19">
        <v>0</v>
      </c>
      <c r="AS97" s="19">
        <v>0</v>
      </c>
      <c r="AT97" s="19">
        <v>0</v>
      </c>
      <c r="AU97" s="19">
        <v>0</v>
      </c>
      <c r="AV97" s="19">
        <v>0</v>
      </c>
      <c r="AW97" s="19">
        <v>0</v>
      </c>
      <c r="AX97" s="19">
        <v>0</v>
      </c>
      <c r="AY97" s="19">
        <v>0</v>
      </c>
      <c r="AZ97" s="19">
        <v>0</v>
      </c>
      <c r="BA97" s="19">
        <v>0</v>
      </c>
      <c r="BB97" s="19">
        <v>0</v>
      </c>
      <c r="BC97" s="19">
        <v>0</v>
      </c>
      <c r="BD97" s="49" t="b">
        <v>0</v>
      </c>
      <c r="BE97" s="49" t="b">
        <v>0</v>
      </c>
      <c r="BF97" s="19">
        <v>16</v>
      </c>
      <c r="BG97" s="23" t="s">
        <v>78</v>
      </c>
      <c r="BH97" s="19">
        <v>295</v>
      </c>
      <c r="BI97" s="19">
        <v>295</v>
      </c>
      <c r="BJ97" s="19">
        <v>0</v>
      </c>
      <c r="BK97" s="49" t="b">
        <v>0</v>
      </c>
    </row>
    <row r="98" spans="1:63" ht="12.75">
      <c r="A98" s="19">
        <v>174</v>
      </c>
      <c r="B98" s="19">
        <v>190415</v>
      </c>
      <c r="C98" s="23" t="s">
        <v>1903</v>
      </c>
      <c r="D98" s="23" t="s">
        <v>1904</v>
      </c>
      <c r="E98" s="23" t="s">
        <v>1905</v>
      </c>
      <c r="F98" s="23" t="s">
        <v>1878</v>
      </c>
      <c r="G98" s="19">
        <v>14853</v>
      </c>
      <c r="H98" s="23" t="s">
        <v>538</v>
      </c>
      <c r="I98" s="23" t="s">
        <v>1797</v>
      </c>
      <c r="J98" s="47" t="s">
        <v>1906</v>
      </c>
      <c r="K98" s="19">
        <v>-76.483083999999906</v>
      </c>
      <c r="L98" s="19">
        <v>42.447200000000002</v>
      </c>
      <c r="M98" s="19">
        <v>-76.483083999999906</v>
      </c>
      <c r="N98" s="19">
        <v>42.447200000000002</v>
      </c>
      <c r="O98" s="53">
        <v>29500</v>
      </c>
      <c r="P98" s="54">
        <v>542</v>
      </c>
      <c r="Q98" s="53">
        <v>29500</v>
      </c>
      <c r="R98" s="54">
        <v>542</v>
      </c>
      <c r="S98" s="19">
        <v>2</v>
      </c>
      <c r="T98" s="19">
        <v>2</v>
      </c>
      <c r="U98" s="19">
        <v>2</v>
      </c>
      <c r="V98" s="19">
        <v>2</v>
      </c>
      <c r="W98" s="19">
        <v>2</v>
      </c>
      <c r="X98" s="19">
        <v>14</v>
      </c>
      <c r="Y98" s="19">
        <v>14566</v>
      </c>
      <c r="Z98" s="23" t="s">
        <v>123</v>
      </c>
      <c r="AA98" s="49" t="b">
        <v>1</v>
      </c>
      <c r="AB98" s="23" t="s">
        <v>1907</v>
      </c>
      <c r="AC98" s="23" t="s">
        <v>291</v>
      </c>
      <c r="AD98" s="23" t="s">
        <v>90</v>
      </c>
      <c r="AE98" s="23" t="s">
        <v>1912</v>
      </c>
      <c r="AF98" s="23" t="s">
        <v>78</v>
      </c>
      <c r="AG98" s="23" t="s">
        <v>79</v>
      </c>
      <c r="AH98" s="23" t="s">
        <v>206</v>
      </c>
      <c r="AI98" s="23" t="s">
        <v>100</v>
      </c>
      <c r="AJ98" s="50" t="b">
        <v>0</v>
      </c>
      <c r="AK98" s="51" t="s">
        <v>1911</v>
      </c>
      <c r="AL98" s="19">
        <v>0</v>
      </c>
      <c r="AM98" s="19">
        <v>0</v>
      </c>
      <c r="AN98" s="19">
        <v>0</v>
      </c>
      <c r="AO98" s="19">
        <v>0</v>
      </c>
      <c r="AP98" s="19">
        <v>0</v>
      </c>
      <c r="AQ98" s="19">
        <v>0</v>
      </c>
      <c r="AR98" s="19">
        <v>0</v>
      </c>
      <c r="AS98" s="19">
        <v>0</v>
      </c>
      <c r="AT98" s="19">
        <v>0</v>
      </c>
      <c r="AU98" s="19">
        <v>0</v>
      </c>
      <c r="AV98" s="19">
        <v>0</v>
      </c>
      <c r="AW98" s="19">
        <v>0</v>
      </c>
      <c r="AX98" s="19">
        <v>0</v>
      </c>
      <c r="AY98" s="19">
        <v>0</v>
      </c>
      <c r="AZ98" s="19">
        <v>0</v>
      </c>
      <c r="BA98" s="19">
        <v>0</v>
      </c>
      <c r="BB98" s="19">
        <v>0</v>
      </c>
      <c r="BC98" s="19">
        <v>0</v>
      </c>
      <c r="BD98" s="49" t="b">
        <v>0</v>
      </c>
      <c r="BE98" s="49" t="b">
        <v>0</v>
      </c>
      <c r="BF98" s="19">
        <v>16</v>
      </c>
      <c r="BG98" s="23" t="s">
        <v>78</v>
      </c>
      <c r="BH98" s="19">
        <v>295</v>
      </c>
      <c r="BI98" s="19">
        <v>295</v>
      </c>
      <c r="BJ98" s="19">
        <v>0</v>
      </c>
      <c r="BK98" s="49" t="b">
        <v>0</v>
      </c>
    </row>
    <row r="99" spans="1:63" ht="12.75">
      <c r="A99" s="19">
        <v>177</v>
      </c>
      <c r="B99" s="19">
        <v>190415</v>
      </c>
      <c r="C99" s="23" t="s">
        <v>1903</v>
      </c>
      <c r="D99" s="23" t="s">
        <v>1904</v>
      </c>
      <c r="E99" s="23" t="s">
        <v>1905</v>
      </c>
      <c r="F99" s="23" t="s">
        <v>1878</v>
      </c>
      <c r="G99" s="19">
        <v>14853</v>
      </c>
      <c r="H99" s="23" t="s">
        <v>538</v>
      </c>
      <c r="I99" s="23" t="s">
        <v>1797</v>
      </c>
      <c r="J99" s="47" t="s">
        <v>1906</v>
      </c>
      <c r="K99" s="19">
        <v>-76.483083999999906</v>
      </c>
      <c r="L99" s="19">
        <v>42.447200000000002</v>
      </c>
      <c r="M99" s="19">
        <v>-76.483083999999906</v>
      </c>
      <c r="N99" s="19">
        <v>42.447200000000002</v>
      </c>
      <c r="O99" s="53">
        <v>29500</v>
      </c>
      <c r="P99" s="54">
        <v>542</v>
      </c>
      <c r="Q99" s="53">
        <v>29500</v>
      </c>
      <c r="R99" s="54">
        <v>542</v>
      </c>
      <c r="S99" s="19">
        <v>2</v>
      </c>
      <c r="T99" s="19">
        <v>2</v>
      </c>
      <c r="U99" s="19">
        <v>2</v>
      </c>
      <c r="V99" s="19">
        <v>2</v>
      </c>
      <c r="W99" s="19">
        <v>2</v>
      </c>
      <c r="X99" s="19">
        <v>14</v>
      </c>
      <c r="Y99" s="19">
        <v>14566</v>
      </c>
      <c r="Z99" s="23" t="s">
        <v>123</v>
      </c>
      <c r="AA99" s="49" t="b">
        <v>1</v>
      </c>
      <c r="AB99" s="23" t="s">
        <v>1907</v>
      </c>
      <c r="AC99" s="23" t="s">
        <v>291</v>
      </c>
      <c r="AD99" s="23" t="s">
        <v>90</v>
      </c>
      <c r="AE99" s="23" t="s">
        <v>1352</v>
      </c>
      <c r="AF99" s="23" t="s">
        <v>224</v>
      </c>
      <c r="AG99" s="23" t="s">
        <v>79</v>
      </c>
      <c r="AH99" s="23" t="s">
        <v>36</v>
      </c>
      <c r="AI99" s="23" t="s">
        <v>528</v>
      </c>
      <c r="AJ99" s="50" t="b">
        <v>0</v>
      </c>
      <c r="AK99" s="51" t="s">
        <v>1916</v>
      </c>
      <c r="AL99" s="19">
        <v>0</v>
      </c>
      <c r="AM99" s="19">
        <v>0</v>
      </c>
      <c r="AN99" s="19">
        <v>0</v>
      </c>
      <c r="AO99" s="19">
        <v>0</v>
      </c>
      <c r="AP99" s="19">
        <v>0</v>
      </c>
      <c r="AQ99" s="19">
        <v>0</v>
      </c>
      <c r="AR99" s="19">
        <v>0</v>
      </c>
      <c r="AS99" s="19">
        <v>0</v>
      </c>
      <c r="AT99" s="19">
        <v>0</v>
      </c>
      <c r="AU99" s="19">
        <v>0</v>
      </c>
      <c r="AV99" s="19">
        <v>0</v>
      </c>
      <c r="AW99" s="19">
        <v>0</v>
      </c>
      <c r="AX99" s="19">
        <v>0</v>
      </c>
      <c r="AY99" s="19">
        <v>0</v>
      </c>
      <c r="AZ99" s="19">
        <v>0</v>
      </c>
      <c r="BA99" s="19">
        <v>0</v>
      </c>
      <c r="BB99" s="19">
        <v>0</v>
      </c>
      <c r="BC99" s="19">
        <v>0</v>
      </c>
      <c r="BD99" s="49" t="b">
        <v>1</v>
      </c>
      <c r="BE99" s="49" t="b">
        <v>0</v>
      </c>
      <c r="BF99" s="19">
        <v>16</v>
      </c>
      <c r="BG99" s="23" t="s">
        <v>117</v>
      </c>
      <c r="BH99" s="19">
        <v>295</v>
      </c>
      <c r="BI99" s="19">
        <v>295</v>
      </c>
      <c r="BJ99" s="19">
        <v>0</v>
      </c>
      <c r="BK99" s="49" t="b">
        <v>0</v>
      </c>
    </row>
    <row r="100" spans="1:63" ht="12.75">
      <c r="A100" s="19">
        <v>179</v>
      </c>
      <c r="B100" s="19">
        <v>190415</v>
      </c>
      <c r="C100" s="23" t="s">
        <v>1903</v>
      </c>
      <c r="D100" s="23" t="s">
        <v>1904</v>
      </c>
      <c r="E100" s="23" t="s">
        <v>1905</v>
      </c>
      <c r="F100" s="23" t="s">
        <v>1878</v>
      </c>
      <c r="G100" s="19">
        <v>14853</v>
      </c>
      <c r="H100" s="23" t="s">
        <v>538</v>
      </c>
      <c r="I100" s="23" t="s">
        <v>1797</v>
      </c>
      <c r="J100" s="47" t="s">
        <v>1906</v>
      </c>
      <c r="K100" s="19">
        <v>-76.483083999999906</v>
      </c>
      <c r="L100" s="19">
        <v>42.447200000000002</v>
      </c>
      <c r="M100" s="19">
        <v>-76.483083999999906</v>
      </c>
      <c r="N100" s="19">
        <v>42.447200000000002</v>
      </c>
      <c r="O100" s="53">
        <v>29500</v>
      </c>
      <c r="P100" s="54">
        <v>542</v>
      </c>
      <c r="Q100" s="53">
        <v>29500</v>
      </c>
      <c r="R100" s="54">
        <v>542</v>
      </c>
      <c r="S100" s="19">
        <v>2</v>
      </c>
      <c r="T100" s="19">
        <v>2</v>
      </c>
      <c r="U100" s="19">
        <v>2</v>
      </c>
      <c r="V100" s="19">
        <v>2</v>
      </c>
      <c r="W100" s="19">
        <v>2</v>
      </c>
      <c r="X100" s="19">
        <v>14</v>
      </c>
      <c r="Y100" s="19">
        <v>14566</v>
      </c>
      <c r="Z100" s="23" t="s">
        <v>123</v>
      </c>
      <c r="AA100" s="49" t="b">
        <v>1</v>
      </c>
      <c r="AB100" s="23" t="s">
        <v>1917</v>
      </c>
      <c r="AC100" s="23" t="s">
        <v>94</v>
      </c>
      <c r="AD100" s="23" t="s">
        <v>76</v>
      </c>
      <c r="AE100" s="23" t="s">
        <v>95</v>
      </c>
      <c r="AF100" s="23" t="s">
        <v>94</v>
      </c>
      <c r="AG100" s="23" t="s">
        <v>79</v>
      </c>
      <c r="AH100" s="23" t="s">
        <v>36</v>
      </c>
      <c r="AI100" s="23" t="s">
        <v>96</v>
      </c>
      <c r="AJ100" s="50" t="b">
        <v>0</v>
      </c>
      <c r="AK100" s="51" t="s">
        <v>1919</v>
      </c>
      <c r="AL100" s="19">
        <v>0</v>
      </c>
      <c r="AM100" s="19">
        <v>0</v>
      </c>
      <c r="AN100" s="19">
        <v>1</v>
      </c>
      <c r="AO100" s="19">
        <v>0</v>
      </c>
      <c r="AP100" s="19">
        <v>0</v>
      </c>
      <c r="AQ100" s="19">
        <v>0</v>
      </c>
      <c r="AR100" s="19">
        <v>0</v>
      </c>
      <c r="AS100" s="19">
        <v>0</v>
      </c>
      <c r="AT100" s="19">
        <v>0</v>
      </c>
      <c r="AU100" s="19">
        <v>0</v>
      </c>
      <c r="AV100" s="19">
        <v>0</v>
      </c>
      <c r="AW100" s="19">
        <v>0</v>
      </c>
      <c r="AX100" s="19">
        <v>1</v>
      </c>
      <c r="AY100" s="19">
        <v>0</v>
      </c>
      <c r="AZ100" s="19">
        <v>0</v>
      </c>
      <c r="BA100" s="19">
        <v>0</v>
      </c>
      <c r="BB100" s="19">
        <v>0</v>
      </c>
      <c r="BC100" s="19">
        <v>0</v>
      </c>
      <c r="BD100" s="49" t="b">
        <v>1</v>
      </c>
      <c r="BE100" s="49" t="b">
        <v>0</v>
      </c>
      <c r="BF100" s="19">
        <v>16</v>
      </c>
      <c r="BG100" s="23" t="s">
        <v>94</v>
      </c>
      <c r="BH100" s="19">
        <v>295</v>
      </c>
      <c r="BI100" s="19">
        <v>295</v>
      </c>
      <c r="BJ100" s="19">
        <v>1</v>
      </c>
      <c r="BK100" s="49" t="b">
        <v>1</v>
      </c>
    </row>
    <row r="101" spans="1:63" ht="12.75">
      <c r="A101" s="19">
        <v>180</v>
      </c>
      <c r="B101" s="19">
        <v>190415</v>
      </c>
      <c r="C101" s="23" t="s">
        <v>1903</v>
      </c>
      <c r="D101" s="23" t="s">
        <v>1904</v>
      </c>
      <c r="E101" s="23" t="s">
        <v>1905</v>
      </c>
      <c r="F101" s="23" t="s">
        <v>1878</v>
      </c>
      <c r="G101" s="19">
        <v>14853</v>
      </c>
      <c r="H101" s="23" t="s">
        <v>538</v>
      </c>
      <c r="I101" s="23" t="s">
        <v>1797</v>
      </c>
      <c r="J101" s="47" t="s">
        <v>1906</v>
      </c>
      <c r="K101" s="19">
        <v>-76.483083999999906</v>
      </c>
      <c r="L101" s="19">
        <v>42.447200000000002</v>
      </c>
      <c r="M101" s="19">
        <v>-76.483083999999906</v>
      </c>
      <c r="N101" s="19">
        <v>42.447200000000002</v>
      </c>
      <c r="O101" s="53">
        <v>29500</v>
      </c>
      <c r="P101" s="54">
        <v>542</v>
      </c>
      <c r="Q101" s="53">
        <v>29500</v>
      </c>
      <c r="R101" s="54">
        <v>542</v>
      </c>
      <c r="S101" s="19">
        <v>2</v>
      </c>
      <c r="T101" s="19">
        <v>2</v>
      </c>
      <c r="U101" s="19">
        <v>2</v>
      </c>
      <c r="V101" s="19">
        <v>2</v>
      </c>
      <c r="W101" s="19">
        <v>2</v>
      </c>
      <c r="X101" s="19">
        <v>14</v>
      </c>
      <c r="Y101" s="19">
        <v>14566</v>
      </c>
      <c r="Z101" s="23" t="s">
        <v>123</v>
      </c>
      <c r="AA101" s="49" t="b">
        <v>1</v>
      </c>
      <c r="AB101" s="23" t="s">
        <v>1917</v>
      </c>
      <c r="AC101" s="23" t="s">
        <v>94</v>
      </c>
      <c r="AD101" s="23" t="s">
        <v>76</v>
      </c>
      <c r="AE101" s="23" t="s">
        <v>1920</v>
      </c>
      <c r="AF101" s="23" t="s">
        <v>94</v>
      </c>
      <c r="AG101" s="23" t="s">
        <v>79</v>
      </c>
      <c r="AH101" s="23" t="s">
        <v>206</v>
      </c>
      <c r="AI101" s="23" t="s">
        <v>100</v>
      </c>
      <c r="AJ101" s="50" t="b">
        <v>0</v>
      </c>
      <c r="AK101" s="51" t="s">
        <v>1921</v>
      </c>
      <c r="AL101" s="19">
        <v>0</v>
      </c>
      <c r="AM101" s="19">
        <v>0</v>
      </c>
      <c r="AN101" s="19">
        <v>0</v>
      </c>
      <c r="AO101" s="19">
        <v>0</v>
      </c>
      <c r="AP101" s="19">
        <v>0</v>
      </c>
      <c r="AQ101" s="19">
        <v>0</v>
      </c>
      <c r="AR101" s="19">
        <v>0</v>
      </c>
      <c r="AS101" s="19">
        <v>0</v>
      </c>
      <c r="AT101" s="19">
        <v>0</v>
      </c>
      <c r="AU101" s="19">
        <v>0</v>
      </c>
      <c r="AV101" s="19">
        <v>0</v>
      </c>
      <c r="AW101" s="19">
        <v>0</v>
      </c>
      <c r="AX101" s="19">
        <v>0</v>
      </c>
      <c r="AY101" s="19">
        <v>0</v>
      </c>
      <c r="AZ101" s="19">
        <v>0</v>
      </c>
      <c r="BA101" s="19">
        <v>0</v>
      </c>
      <c r="BB101" s="19">
        <v>0</v>
      </c>
      <c r="BC101" s="19">
        <v>0</v>
      </c>
      <c r="BD101" s="49" t="b">
        <v>0</v>
      </c>
      <c r="BE101" s="49" t="b">
        <v>0</v>
      </c>
      <c r="BF101" s="19">
        <v>16</v>
      </c>
      <c r="BG101" s="23" t="s">
        <v>94</v>
      </c>
      <c r="BH101" s="19">
        <v>295</v>
      </c>
      <c r="BI101" s="19">
        <v>295</v>
      </c>
      <c r="BJ101" s="19">
        <v>0</v>
      </c>
      <c r="BK101" s="49" t="b">
        <v>0</v>
      </c>
    </row>
    <row r="102" spans="1:63" ht="12.75">
      <c r="A102" s="19">
        <v>181</v>
      </c>
      <c r="B102" s="19">
        <v>190415</v>
      </c>
      <c r="C102" s="23" t="s">
        <v>1903</v>
      </c>
      <c r="D102" s="23" t="s">
        <v>1904</v>
      </c>
      <c r="E102" s="23" t="s">
        <v>1905</v>
      </c>
      <c r="F102" s="23" t="s">
        <v>1878</v>
      </c>
      <c r="G102" s="19">
        <v>14853</v>
      </c>
      <c r="H102" s="23" t="s">
        <v>538</v>
      </c>
      <c r="I102" s="23" t="s">
        <v>1797</v>
      </c>
      <c r="J102" s="47" t="s">
        <v>1906</v>
      </c>
      <c r="K102" s="19">
        <v>-76.483083999999906</v>
      </c>
      <c r="L102" s="19">
        <v>42.447200000000002</v>
      </c>
      <c r="M102" s="19">
        <v>-76.483083999999906</v>
      </c>
      <c r="N102" s="19">
        <v>42.447200000000002</v>
      </c>
      <c r="O102" s="53">
        <v>29500</v>
      </c>
      <c r="P102" s="54">
        <v>542</v>
      </c>
      <c r="Q102" s="53">
        <v>29500</v>
      </c>
      <c r="R102" s="54">
        <v>542</v>
      </c>
      <c r="S102" s="19">
        <v>2</v>
      </c>
      <c r="T102" s="19">
        <v>2</v>
      </c>
      <c r="U102" s="19">
        <v>2</v>
      </c>
      <c r="V102" s="19">
        <v>2</v>
      </c>
      <c r="W102" s="19">
        <v>2</v>
      </c>
      <c r="X102" s="19">
        <v>14</v>
      </c>
      <c r="Y102" s="19">
        <v>14566</v>
      </c>
      <c r="Z102" s="23" t="s">
        <v>123</v>
      </c>
      <c r="AA102" s="49" t="b">
        <v>1</v>
      </c>
      <c r="AB102" s="23" t="s">
        <v>1907</v>
      </c>
      <c r="AC102" s="23" t="s">
        <v>89</v>
      </c>
      <c r="AD102" s="23" t="s">
        <v>90</v>
      </c>
      <c r="AE102" s="23" t="s">
        <v>172</v>
      </c>
      <c r="AF102" s="23" t="s">
        <v>89</v>
      </c>
      <c r="AG102" s="23" t="s">
        <v>79</v>
      </c>
      <c r="AH102" s="23" t="s">
        <v>36</v>
      </c>
      <c r="AI102" s="23" t="s">
        <v>92</v>
      </c>
      <c r="AJ102" s="55" t="b">
        <v>1</v>
      </c>
      <c r="AK102" s="51" t="s">
        <v>1922</v>
      </c>
      <c r="AL102" s="19">
        <v>0</v>
      </c>
      <c r="AM102" s="19">
        <v>0</v>
      </c>
      <c r="AN102" s="19">
        <v>0</v>
      </c>
      <c r="AO102" s="19">
        <v>0</v>
      </c>
      <c r="AP102" s="19">
        <v>0</v>
      </c>
      <c r="AQ102" s="19">
        <v>0</v>
      </c>
      <c r="AR102" s="19">
        <v>0</v>
      </c>
      <c r="AS102" s="19">
        <v>0</v>
      </c>
      <c r="AT102" s="19">
        <v>0</v>
      </c>
      <c r="AU102" s="19">
        <v>0</v>
      </c>
      <c r="AV102" s="19">
        <v>0</v>
      </c>
      <c r="AW102" s="19">
        <v>0</v>
      </c>
      <c r="AX102" s="19">
        <v>0</v>
      </c>
      <c r="AY102" s="19">
        <v>0</v>
      </c>
      <c r="AZ102" s="19">
        <v>0</v>
      </c>
      <c r="BA102" s="19">
        <v>0</v>
      </c>
      <c r="BB102" s="19">
        <v>0</v>
      </c>
      <c r="BC102" s="19">
        <v>0</v>
      </c>
      <c r="BD102" s="49" t="b">
        <v>1</v>
      </c>
      <c r="BE102" s="49" t="b">
        <v>0</v>
      </c>
      <c r="BF102" s="19">
        <v>16</v>
      </c>
      <c r="BG102" s="23" t="s">
        <v>89</v>
      </c>
      <c r="BH102" s="19">
        <v>295</v>
      </c>
      <c r="BI102" s="19">
        <v>295</v>
      </c>
      <c r="BJ102" s="19">
        <v>0</v>
      </c>
      <c r="BK102" s="49" t="b">
        <v>0</v>
      </c>
    </row>
    <row r="103" spans="1:63" ht="12.75">
      <c r="A103" s="19">
        <v>182</v>
      </c>
      <c r="B103" s="19">
        <v>190415</v>
      </c>
      <c r="C103" s="23" t="s">
        <v>1903</v>
      </c>
      <c r="D103" s="23" t="s">
        <v>1904</v>
      </c>
      <c r="E103" s="23" t="s">
        <v>1905</v>
      </c>
      <c r="F103" s="23" t="s">
        <v>1878</v>
      </c>
      <c r="G103" s="19">
        <v>14853</v>
      </c>
      <c r="H103" s="23" t="s">
        <v>538</v>
      </c>
      <c r="I103" s="23" t="s">
        <v>1797</v>
      </c>
      <c r="J103" s="47" t="s">
        <v>1906</v>
      </c>
      <c r="K103" s="19">
        <v>-76.483083999999906</v>
      </c>
      <c r="L103" s="19">
        <v>42.447200000000002</v>
      </c>
      <c r="M103" s="19">
        <v>-76.483083999999906</v>
      </c>
      <c r="N103" s="19">
        <v>42.447200000000002</v>
      </c>
      <c r="O103" s="53">
        <v>29500</v>
      </c>
      <c r="P103" s="54">
        <v>542</v>
      </c>
      <c r="Q103" s="53">
        <v>29500</v>
      </c>
      <c r="R103" s="54">
        <v>542</v>
      </c>
      <c r="S103" s="19">
        <v>2</v>
      </c>
      <c r="T103" s="19">
        <v>2</v>
      </c>
      <c r="U103" s="19">
        <v>2</v>
      </c>
      <c r="V103" s="19">
        <v>2</v>
      </c>
      <c r="W103" s="19">
        <v>2</v>
      </c>
      <c r="X103" s="19">
        <v>14</v>
      </c>
      <c r="Y103" s="19">
        <v>14566</v>
      </c>
      <c r="Z103" s="23" t="s">
        <v>123</v>
      </c>
      <c r="AA103" s="49" t="b">
        <v>1</v>
      </c>
      <c r="AB103" s="23" t="s">
        <v>1907</v>
      </c>
      <c r="AC103" s="23" t="s">
        <v>89</v>
      </c>
      <c r="AD103" s="23" t="s">
        <v>90</v>
      </c>
      <c r="AE103" s="23" t="s">
        <v>1640</v>
      </c>
      <c r="AF103" s="23" t="s">
        <v>89</v>
      </c>
      <c r="AG103" s="23" t="s">
        <v>79</v>
      </c>
      <c r="AH103" s="23" t="s">
        <v>99</v>
      </c>
      <c r="AI103" s="23" t="s">
        <v>100</v>
      </c>
      <c r="AJ103" s="55" t="b">
        <v>1</v>
      </c>
      <c r="AK103" s="51" t="s">
        <v>1923</v>
      </c>
      <c r="AL103" s="19">
        <v>0</v>
      </c>
      <c r="AM103" s="19">
        <v>0</v>
      </c>
      <c r="AN103" s="19">
        <v>0</v>
      </c>
      <c r="AO103" s="19">
        <v>0</v>
      </c>
      <c r="AP103" s="19">
        <v>0</v>
      </c>
      <c r="AQ103" s="19">
        <v>0</v>
      </c>
      <c r="AR103" s="19">
        <v>0</v>
      </c>
      <c r="AS103" s="19">
        <v>0</v>
      </c>
      <c r="AT103" s="19">
        <v>0</v>
      </c>
      <c r="AU103" s="19">
        <v>0</v>
      </c>
      <c r="AV103" s="19">
        <v>0</v>
      </c>
      <c r="AW103" s="19">
        <v>0</v>
      </c>
      <c r="AX103" s="19">
        <v>0</v>
      </c>
      <c r="AY103" s="19">
        <v>0</v>
      </c>
      <c r="AZ103" s="19">
        <v>0</v>
      </c>
      <c r="BA103" s="19">
        <v>0</v>
      </c>
      <c r="BB103" s="19">
        <v>0</v>
      </c>
      <c r="BC103" s="19">
        <v>0</v>
      </c>
      <c r="BD103" s="49" t="b">
        <v>0</v>
      </c>
      <c r="BE103" s="49" t="b">
        <v>0</v>
      </c>
      <c r="BF103" s="19">
        <v>16</v>
      </c>
      <c r="BG103" s="23" t="s">
        <v>89</v>
      </c>
      <c r="BH103" s="19">
        <v>295</v>
      </c>
      <c r="BI103" s="19">
        <v>295</v>
      </c>
      <c r="BJ103" s="19">
        <v>0</v>
      </c>
      <c r="BK103" s="49" t="b">
        <v>0</v>
      </c>
    </row>
    <row r="104" spans="1:63" ht="12.75">
      <c r="A104" s="19">
        <v>183</v>
      </c>
      <c r="B104" s="19">
        <v>190415</v>
      </c>
      <c r="C104" s="23" t="s">
        <v>1903</v>
      </c>
      <c r="D104" s="23" t="s">
        <v>1904</v>
      </c>
      <c r="E104" s="23" t="s">
        <v>1905</v>
      </c>
      <c r="F104" s="23" t="s">
        <v>1878</v>
      </c>
      <c r="G104" s="19">
        <v>14853</v>
      </c>
      <c r="H104" s="23" t="s">
        <v>538</v>
      </c>
      <c r="I104" s="23" t="s">
        <v>1797</v>
      </c>
      <c r="J104" s="47" t="s">
        <v>1906</v>
      </c>
      <c r="K104" s="19">
        <v>-76.483083999999906</v>
      </c>
      <c r="L104" s="19">
        <v>42.447200000000002</v>
      </c>
      <c r="M104" s="19">
        <v>-76.483083999999906</v>
      </c>
      <c r="N104" s="19">
        <v>42.447200000000002</v>
      </c>
      <c r="O104" s="53">
        <v>29500</v>
      </c>
      <c r="P104" s="54">
        <v>542</v>
      </c>
      <c r="Q104" s="53">
        <v>29500</v>
      </c>
      <c r="R104" s="54">
        <v>542</v>
      </c>
      <c r="S104" s="19">
        <v>2</v>
      </c>
      <c r="T104" s="19">
        <v>2</v>
      </c>
      <c r="U104" s="19">
        <v>2</v>
      </c>
      <c r="V104" s="19">
        <v>2</v>
      </c>
      <c r="W104" s="19">
        <v>2</v>
      </c>
      <c r="X104" s="19">
        <v>14</v>
      </c>
      <c r="Y104" s="19">
        <v>14566</v>
      </c>
      <c r="Z104" s="23" t="s">
        <v>123</v>
      </c>
      <c r="AA104" s="49" t="b">
        <v>1</v>
      </c>
      <c r="AB104" s="23" t="s">
        <v>1907</v>
      </c>
      <c r="AC104" s="23" t="s">
        <v>89</v>
      </c>
      <c r="AD104" s="23" t="s">
        <v>90</v>
      </c>
      <c r="AE104" s="23" t="s">
        <v>1924</v>
      </c>
      <c r="AF104" s="23" t="s">
        <v>135</v>
      </c>
      <c r="AG104" s="23" t="s">
        <v>79</v>
      </c>
      <c r="AH104" s="23" t="s">
        <v>206</v>
      </c>
      <c r="AI104" s="23" t="s">
        <v>100</v>
      </c>
      <c r="AJ104" s="55" t="b">
        <v>1</v>
      </c>
      <c r="AK104" s="51" t="s">
        <v>1925</v>
      </c>
      <c r="AL104" s="19">
        <v>0</v>
      </c>
      <c r="AM104" s="19">
        <v>0</v>
      </c>
      <c r="AN104" s="19">
        <v>0</v>
      </c>
      <c r="AO104" s="19">
        <v>0</v>
      </c>
      <c r="AP104" s="19">
        <v>0</v>
      </c>
      <c r="AQ104" s="19">
        <v>0</v>
      </c>
      <c r="AR104" s="19">
        <v>0</v>
      </c>
      <c r="AS104" s="19">
        <v>0</v>
      </c>
      <c r="AT104" s="19">
        <v>0</v>
      </c>
      <c r="AU104" s="19">
        <v>0</v>
      </c>
      <c r="AV104" s="19">
        <v>0</v>
      </c>
      <c r="AW104" s="19">
        <v>0</v>
      </c>
      <c r="AX104" s="19">
        <v>0</v>
      </c>
      <c r="AY104" s="19">
        <v>0</v>
      </c>
      <c r="AZ104" s="19">
        <v>0</v>
      </c>
      <c r="BA104" s="19">
        <v>0</v>
      </c>
      <c r="BB104" s="19">
        <v>0</v>
      </c>
      <c r="BC104" s="19">
        <v>0</v>
      </c>
      <c r="BD104" s="49" t="b">
        <v>0</v>
      </c>
      <c r="BE104" s="49" t="b">
        <v>0</v>
      </c>
      <c r="BF104" s="19">
        <v>16</v>
      </c>
      <c r="BG104" s="23" t="s">
        <v>117</v>
      </c>
      <c r="BH104" s="19">
        <v>295</v>
      </c>
      <c r="BI104" s="19">
        <v>295</v>
      </c>
      <c r="BJ104" s="19">
        <v>0</v>
      </c>
      <c r="BK104" s="49" t="b">
        <v>0</v>
      </c>
    </row>
    <row r="105" spans="1:63" ht="12.75">
      <c r="A105" s="19">
        <v>185</v>
      </c>
      <c r="B105" s="19">
        <v>190415</v>
      </c>
      <c r="C105" s="23" t="s">
        <v>1903</v>
      </c>
      <c r="D105" s="23" t="s">
        <v>1904</v>
      </c>
      <c r="E105" s="23" t="s">
        <v>1905</v>
      </c>
      <c r="F105" s="23" t="s">
        <v>1878</v>
      </c>
      <c r="G105" s="19">
        <v>14853</v>
      </c>
      <c r="H105" s="23" t="s">
        <v>538</v>
      </c>
      <c r="I105" s="23" t="s">
        <v>1797</v>
      </c>
      <c r="J105" s="47" t="s">
        <v>1906</v>
      </c>
      <c r="K105" s="19">
        <v>-76.483083999999906</v>
      </c>
      <c r="L105" s="19">
        <v>42.447200000000002</v>
      </c>
      <c r="M105" s="19">
        <v>-76.483083999999906</v>
      </c>
      <c r="N105" s="19">
        <v>42.447200000000002</v>
      </c>
      <c r="O105" s="53">
        <v>29500</v>
      </c>
      <c r="P105" s="54">
        <v>542</v>
      </c>
      <c r="Q105" s="53">
        <v>29500</v>
      </c>
      <c r="R105" s="54">
        <v>542</v>
      </c>
      <c r="S105" s="19">
        <v>2</v>
      </c>
      <c r="T105" s="19">
        <v>2</v>
      </c>
      <c r="U105" s="19">
        <v>2</v>
      </c>
      <c r="V105" s="19">
        <v>2</v>
      </c>
      <c r="W105" s="19">
        <v>2</v>
      </c>
      <c r="X105" s="19">
        <v>14</v>
      </c>
      <c r="Y105" s="19">
        <v>14566</v>
      </c>
      <c r="Z105" s="23" t="s">
        <v>123</v>
      </c>
      <c r="AA105" s="49" t="b">
        <v>1</v>
      </c>
      <c r="AB105" s="23" t="s">
        <v>1928</v>
      </c>
      <c r="AC105" s="23" t="s">
        <v>1929</v>
      </c>
      <c r="AD105" s="23" t="s">
        <v>90</v>
      </c>
      <c r="AE105" s="23" t="s">
        <v>1930</v>
      </c>
      <c r="AF105" s="23" t="s">
        <v>219</v>
      </c>
      <c r="AG105" s="23" t="s">
        <v>79</v>
      </c>
      <c r="AH105" s="23" t="s">
        <v>36</v>
      </c>
      <c r="AI105" s="23" t="s">
        <v>100</v>
      </c>
      <c r="AJ105" s="50" t="b">
        <v>0</v>
      </c>
      <c r="AK105" s="51" t="s">
        <v>1931</v>
      </c>
      <c r="AL105" s="19">
        <v>0</v>
      </c>
      <c r="AM105" s="19">
        <v>0</v>
      </c>
      <c r="AN105" s="19">
        <v>1</v>
      </c>
      <c r="AO105" s="19">
        <v>0</v>
      </c>
      <c r="AP105" s="19">
        <v>0</v>
      </c>
      <c r="AQ105" s="19">
        <v>0</v>
      </c>
      <c r="AR105" s="19">
        <v>0</v>
      </c>
      <c r="AS105" s="19">
        <v>0</v>
      </c>
      <c r="AT105" s="19">
        <v>0</v>
      </c>
      <c r="AU105" s="19">
        <v>0</v>
      </c>
      <c r="AV105" s="19">
        <v>0</v>
      </c>
      <c r="AW105" s="19">
        <v>0</v>
      </c>
      <c r="AX105" s="19">
        <v>0</v>
      </c>
      <c r="AY105" s="19">
        <v>1</v>
      </c>
      <c r="AZ105" s="19">
        <v>0</v>
      </c>
      <c r="BA105" s="19">
        <v>0</v>
      </c>
      <c r="BB105" s="19">
        <v>0</v>
      </c>
      <c r="BC105" s="19">
        <v>0</v>
      </c>
      <c r="BD105" s="49" t="b">
        <v>0</v>
      </c>
      <c r="BE105" s="49" t="b">
        <v>0</v>
      </c>
      <c r="BF105" s="19">
        <v>16</v>
      </c>
      <c r="BG105" s="23" t="s">
        <v>117</v>
      </c>
      <c r="BH105" s="19">
        <v>295</v>
      </c>
      <c r="BI105" s="19">
        <v>295</v>
      </c>
      <c r="BJ105" s="19">
        <v>1</v>
      </c>
      <c r="BK105" s="49" t="b">
        <v>1</v>
      </c>
    </row>
    <row r="106" spans="1:63" ht="12.75">
      <c r="A106" s="19">
        <v>188</v>
      </c>
      <c r="B106" s="19">
        <v>190567</v>
      </c>
      <c r="C106" s="23" t="s">
        <v>1933</v>
      </c>
      <c r="D106" s="23" t="s">
        <v>1934</v>
      </c>
      <c r="E106" s="23" t="s">
        <v>1877</v>
      </c>
      <c r="F106" s="23" t="s">
        <v>1878</v>
      </c>
      <c r="G106" s="19">
        <v>10031</v>
      </c>
      <c r="H106" s="23" t="s">
        <v>538</v>
      </c>
      <c r="I106" s="23" t="s">
        <v>1797</v>
      </c>
      <c r="J106" s="47" t="s">
        <v>1935</v>
      </c>
      <c r="K106" s="19">
        <v>-73.950550000000007</v>
      </c>
      <c r="L106" s="19">
        <v>40.819794000000002</v>
      </c>
      <c r="M106" s="19">
        <v>-73.961884999999995</v>
      </c>
      <c r="N106" s="19">
        <v>40.808285999999903</v>
      </c>
      <c r="O106" s="53">
        <v>11090</v>
      </c>
      <c r="P106" s="54">
        <v>312</v>
      </c>
      <c r="Q106" s="53">
        <v>20520</v>
      </c>
      <c r="R106" s="54">
        <v>312</v>
      </c>
      <c r="S106" s="19">
        <v>2</v>
      </c>
      <c r="T106" s="19">
        <v>2</v>
      </c>
      <c r="U106" s="19">
        <v>2</v>
      </c>
      <c r="V106" s="19">
        <v>1</v>
      </c>
      <c r="W106" s="19">
        <v>1</v>
      </c>
      <c r="X106" s="19">
        <v>45</v>
      </c>
      <c r="Y106" s="19">
        <v>13317</v>
      </c>
      <c r="Z106" s="23" t="s">
        <v>73</v>
      </c>
      <c r="AA106" s="49" t="b">
        <v>0</v>
      </c>
      <c r="AB106" s="23" t="s">
        <v>1936</v>
      </c>
      <c r="AC106" s="23" t="s">
        <v>244</v>
      </c>
      <c r="AD106" s="23" t="s">
        <v>90</v>
      </c>
      <c r="AE106" s="23" t="s">
        <v>172</v>
      </c>
      <c r="AF106" s="23" t="s">
        <v>89</v>
      </c>
      <c r="AG106" s="23" t="s">
        <v>79</v>
      </c>
      <c r="AH106" s="23" t="s">
        <v>36</v>
      </c>
      <c r="AI106" s="23" t="s">
        <v>92</v>
      </c>
      <c r="AJ106" s="55" t="b">
        <v>1</v>
      </c>
      <c r="AK106" s="51" t="s">
        <v>1938</v>
      </c>
      <c r="AL106" s="19">
        <v>0</v>
      </c>
      <c r="AM106" s="19">
        <v>0</v>
      </c>
      <c r="AN106" s="19">
        <v>0</v>
      </c>
      <c r="AO106" s="19">
        <v>0</v>
      </c>
      <c r="AP106" s="19">
        <v>0</v>
      </c>
      <c r="AQ106" s="19">
        <v>0</v>
      </c>
      <c r="AR106" s="19">
        <v>0</v>
      </c>
      <c r="AS106" s="19">
        <v>0</v>
      </c>
      <c r="AT106" s="19">
        <v>0</v>
      </c>
      <c r="AU106" s="19">
        <v>0</v>
      </c>
      <c r="AV106" s="19">
        <v>0</v>
      </c>
      <c r="AW106" s="19">
        <v>0</v>
      </c>
      <c r="AX106" s="19">
        <v>0</v>
      </c>
      <c r="AY106" s="19">
        <v>0</v>
      </c>
      <c r="AZ106" s="19">
        <v>0</v>
      </c>
      <c r="BA106" s="19">
        <v>0</v>
      </c>
      <c r="BB106" s="19">
        <v>0</v>
      </c>
      <c r="BC106" s="19">
        <v>0</v>
      </c>
      <c r="BD106" s="49" t="b">
        <v>1</v>
      </c>
      <c r="BE106" s="49" t="b">
        <v>1</v>
      </c>
      <c r="BF106" s="19">
        <v>6</v>
      </c>
      <c r="BG106" s="23" t="s">
        <v>89</v>
      </c>
      <c r="BH106" s="19">
        <v>295</v>
      </c>
      <c r="BI106" s="19">
        <v>295</v>
      </c>
      <c r="BJ106" s="19">
        <v>0</v>
      </c>
      <c r="BK106" s="49" t="b">
        <v>0</v>
      </c>
    </row>
    <row r="107" spans="1:63" ht="12.75">
      <c r="A107" s="19">
        <v>189</v>
      </c>
      <c r="B107" s="19">
        <v>190567</v>
      </c>
      <c r="C107" s="23" t="s">
        <v>1933</v>
      </c>
      <c r="D107" s="23" t="s">
        <v>1934</v>
      </c>
      <c r="E107" s="23" t="s">
        <v>1877</v>
      </c>
      <c r="F107" s="23" t="s">
        <v>1878</v>
      </c>
      <c r="G107" s="19">
        <v>10031</v>
      </c>
      <c r="H107" s="23" t="s">
        <v>538</v>
      </c>
      <c r="I107" s="23" t="s">
        <v>1797</v>
      </c>
      <c r="J107" s="47" t="s">
        <v>1935</v>
      </c>
      <c r="K107" s="19">
        <v>-73.950550000000007</v>
      </c>
      <c r="L107" s="19">
        <v>40.819794000000002</v>
      </c>
      <c r="M107" s="19">
        <v>-73.961884999999995</v>
      </c>
      <c r="N107" s="19">
        <v>40.808285999999903</v>
      </c>
      <c r="O107" s="53">
        <v>11090</v>
      </c>
      <c r="P107" s="54">
        <v>312</v>
      </c>
      <c r="Q107" s="53">
        <v>20520</v>
      </c>
      <c r="R107" s="54">
        <v>312</v>
      </c>
      <c r="S107" s="19">
        <v>2</v>
      </c>
      <c r="T107" s="19">
        <v>2</v>
      </c>
      <c r="U107" s="19">
        <v>2</v>
      </c>
      <c r="V107" s="19">
        <v>1</v>
      </c>
      <c r="W107" s="19">
        <v>1</v>
      </c>
      <c r="X107" s="19">
        <v>45</v>
      </c>
      <c r="Y107" s="19">
        <v>13317</v>
      </c>
      <c r="Z107" s="23" t="s">
        <v>73</v>
      </c>
      <c r="AA107" s="49" t="b">
        <v>0</v>
      </c>
      <c r="AB107" s="23" t="s">
        <v>1936</v>
      </c>
      <c r="AC107" s="23" t="s">
        <v>244</v>
      </c>
      <c r="AD107" s="23" t="s">
        <v>90</v>
      </c>
      <c r="AE107" s="23" t="s">
        <v>236</v>
      </c>
      <c r="AF107" s="23" t="s">
        <v>89</v>
      </c>
      <c r="AG107" s="23" t="s">
        <v>79</v>
      </c>
      <c r="AH107" s="23" t="s">
        <v>99</v>
      </c>
      <c r="AI107" s="23" t="s">
        <v>100</v>
      </c>
      <c r="AJ107" s="55" t="b">
        <v>1</v>
      </c>
      <c r="AK107" s="51" t="s">
        <v>1939</v>
      </c>
      <c r="AL107" s="19">
        <v>0</v>
      </c>
      <c r="AM107" s="19">
        <v>0</v>
      </c>
      <c r="AN107" s="19">
        <v>0</v>
      </c>
      <c r="AO107" s="19">
        <v>0</v>
      </c>
      <c r="AP107" s="19">
        <v>0</v>
      </c>
      <c r="AQ107" s="19">
        <v>0</v>
      </c>
      <c r="AR107" s="19">
        <v>0</v>
      </c>
      <c r="AS107" s="19">
        <v>0</v>
      </c>
      <c r="AT107" s="19">
        <v>0</v>
      </c>
      <c r="AU107" s="19">
        <v>0</v>
      </c>
      <c r="AV107" s="19">
        <v>0</v>
      </c>
      <c r="AW107" s="19">
        <v>0</v>
      </c>
      <c r="AX107" s="19">
        <v>0</v>
      </c>
      <c r="AY107" s="19">
        <v>0</v>
      </c>
      <c r="AZ107" s="19">
        <v>0</v>
      </c>
      <c r="BA107" s="19">
        <v>0</v>
      </c>
      <c r="BB107" s="19">
        <v>0</v>
      </c>
      <c r="BC107" s="19">
        <v>0</v>
      </c>
      <c r="BD107" s="49" t="b">
        <v>0</v>
      </c>
      <c r="BE107" s="49" t="b">
        <v>1</v>
      </c>
      <c r="BF107" s="19">
        <v>6</v>
      </c>
      <c r="BG107" s="23" t="s">
        <v>89</v>
      </c>
      <c r="BH107" s="19">
        <v>295</v>
      </c>
      <c r="BI107" s="19">
        <v>295</v>
      </c>
      <c r="BJ107" s="19">
        <v>0</v>
      </c>
      <c r="BK107" s="49" t="b">
        <v>0</v>
      </c>
    </row>
    <row r="108" spans="1:63" ht="12.75">
      <c r="A108" s="19">
        <v>190</v>
      </c>
      <c r="B108" s="19">
        <v>190567</v>
      </c>
      <c r="C108" s="23" t="s">
        <v>1933</v>
      </c>
      <c r="D108" s="23" t="s">
        <v>1934</v>
      </c>
      <c r="E108" s="23" t="s">
        <v>1877</v>
      </c>
      <c r="F108" s="23" t="s">
        <v>1878</v>
      </c>
      <c r="G108" s="19">
        <v>10031</v>
      </c>
      <c r="H108" s="23" t="s">
        <v>538</v>
      </c>
      <c r="I108" s="23" t="s">
        <v>1797</v>
      </c>
      <c r="J108" s="47" t="s">
        <v>1935</v>
      </c>
      <c r="K108" s="19">
        <v>-73.950550000000007</v>
      </c>
      <c r="L108" s="19">
        <v>40.819794000000002</v>
      </c>
      <c r="M108" s="19">
        <v>-73.961884999999995</v>
      </c>
      <c r="N108" s="19">
        <v>40.808285999999903</v>
      </c>
      <c r="O108" s="53">
        <v>11090</v>
      </c>
      <c r="P108" s="54">
        <v>312</v>
      </c>
      <c r="Q108" s="53">
        <v>20520</v>
      </c>
      <c r="R108" s="54">
        <v>312</v>
      </c>
      <c r="S108" s="19">
        <v>2</v>
      </c>
      <c r="T108" s="19">
        <v>2</v>
      </c>
      <c r="U108" s="19">
        <v>2</v>
      </c>
      <c r="V108" s="19">
        <v>1</v>
      </c>
      <c r="W108" s="19">
        <v>1</v>
      </c>
      <c r="X108" s="19">
        <v>45</v>
      </c>
      <c r="Y108" s="19">
        <v>13317</v>
      </c>
      <c r="Z108" s="23" t="s">
        <v>73</v>
      </c>
      <c r="AA108" s="49" t="b">
        <v>0</v>
      </c>
      <c r="AB108" s="23" t="s">
        <v>1936</v>
      </c>
      <c r="AC108" s="23" t="s">
        <v>244</v>
      </c>
      <c r="AD108" s="23" t="s">
        <v>90</v>
      </c>
      <c r="AE108" s="23" t="s">
        <v>95</v>
      </c>
      <c r="AF108" s="23" t="s">
        <v>94</v>
      </c>
      <c r="AG108" s="23" t="s">
        <v>79</v>
      </c>
      <c r="AH108" s="23" t="s">
        <v>99</v>
      </c>
      <c r="AI108" s="23" t="s">
        <v>96</v>
      </c>
      <c r="AJ108" s="50" t="b">
        <v>0</v>
      </c>
      <c r="AK108" s="51" t="s">
        <v>1940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9">
        <v>0</v>
      </c>
      <c r="BC108" s="19">
        <v>0</v>
      </c>
      <c r="BD108" s="49" t="b">
        <v>1</v>
      </c>
      <c r="BE108" s="49" t="b">
        <v>1</v>
      </c>
      <c r="BF108" s="19">
        <v>6</v>
      </c>
      <c r="BG108" s="23" t="s">
        <v>94</v>
      </c>
      <c r="BH108" s="19">
        <v>295</v>
      </c>
      <c r="BI108" s="19">
        <v>295</v>
      </c>
      <c r="BJ108" s="19">
        <v>0</v>
      </c>
      <c r="BK108" s="49" t="b">
        <v>0</v>
      </c>
    </row>
    <row r="109" spans="1:63" ht="12.75">
      <c r="A109" s="19">
        <v>191</v>
      </c>
      <c r="B109" s="19">
        <v>190567</v>
      </c>
      <c r="C109" s="23" t="s">
        <v>1933</v>
      </c>
      <c r="D109" s="23" t="s">
        <v>1934</v>
      </c>
      <c r="E109" s="23" t="s">
        <v>1877</v>
      </c>
      <c r="F109" s="23" t="s">
        <v>1878</v>
      </c>
      <c r="G109" s="19">
        <v>10031</v>
      </c>
      <c r="H109" s="23" t="s">
        <v>538</v>
      </c>
      <c r="I109" s="23" t="s">
        <v>1797</v>
      </c>
      <c r="J109" s="47" t="s">
        <v>1935</v>
      </c>
      <c r="K109" s="19">
        <v>-73.950550000000007</v>
      </c>
      <c r="L109" s="19">
        <v>40.819794000000002</v>
      </c>
      <c r="M109" s="19">
        <v>-73.961884999999995</v>
      </c>
      <c r="N109" s="19">
        <v>40.808285999999903</v>
      </c>
      <c r="O109" s="53">
        <v>11090</v>
      </c>
      <c r="P109" s="54">
        <v>312</v>
      </c>
      <c r="Q109" s="53">
        <v>20520</v>
      </c>
      <c r="R109" s="54">
        <v>312</v>
      </c>
      <c r="S109" s="19">
        <v>2</v>
      </c>
      <c r="T109" s="19">
        <v>2</v>
      </c>
      <c r="U109" s="19">
        <v>2</v>
      </c>
      <c r="V109" s="19">
        <v>1</v>
      </c>
      <c r="W109" s="19">
        <v>1</v>
      </c>
      <c r="X109" s="19">
        <v>45</v>
      </c>
      <c r="Y109" s="19">
        <v>13317</v>
      </c>
      <c r="Z109" s="23" t="s">
        <v>73</v>
      </c>
      <c r="AA109" s="49" t="b">
        <v>0</v>
      </c>
      <c r="AB109" s="23" t="s">
        <v>1936</v>
      </c>
      <c r="AC109" s="23" t="s">
        <v>244</v>
      </c>
      <c r="AD109" s="23" t="s">
        <v>90</v>
      </c>
      <c r="AE109" s="23" t="s">
        <v>418</v>
      </c>
      <c r="AF109" s="23" t="s">
        <v>114</v>
      </c>
      <c r="AG109" s="23" t="s">
        <v>79</v>
      </c>
      <c r="AH109" s="23" t="s">
        <v>36</v>
      </c>
      <c r="AI109" s="23" t="s">
        <v>100</v>
      </c>
      <c r="AJ109" s="50" t="b">
        <v>0</v>
      </c>
      <c r="AK109" s="51" t="s">
        <v>1941</v>
      </c>
      <c r="AL109" s="19">
        <v>0</v>
      </c>
      <c r="AM109" s="19">
        <v>0</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9">
        <v>0</v>
      </c>
      <c r="BC109" s="19">
        <v>0</v>
      </c>
      <c r="BD109" s="49" t="b">
        <v>0</v>
      </c>
      <c r="BE109" s="49" t="b">
        <v>1</v>
      </c>
      <c r="BF109" s="19">
        <v>6</v>
      </c>
      <c r="BG109" s="23" t="s">
        <v>117</v>
      </c>
      <c r="BH109" s="19">
        <v>295</v>
      </c>
      <c r="BI109" s="19">
        <v>295</v>
      </c>
      <c r="BJ109" s="19">
        <v>0</v>
      </c>
      <c r="BK109" s="49" t="b">
        <v>0</v>
      </c>
    </row>
    <row r="110" spans="1:63" ht="12.75">
      <c r="A110" s="19">
        <v>192</v>
      </c>
      <c r="B110" s="19">
        <v>190567</v>
      </c>
      <c r="C110" s="23" t="s">
        <v>1933</v>
      </c>
      <c r="D110" s="23" t="s">
        <v>1934</v>
      </c>
      <c r="E110" s="23" t="s">
        <v>1877</v>
      </c>
      <c r="F110" s="23" t="s">
        <v>1878</v>
      </c>
      <c r="G110" s="19">
        <v>10031</v>
      </c>
      <c r="H110" s="23" t="s">
        <v>538</v>
      </c>
      <c r="I110" s="23" t="s">
        <v>1797</v>
      </c>
      <c r="J110" s="47" t="s">
        <v>1935</v>
      </c>
      <c r="K110" s="19">
        <v>-73.950550000000007</v>
      </c>
      <c r="L110" s="19">
        <v>40.819794000000002</v>
      </c>
      <c r="M110" s="19">
        <v>-73.961884999999995</v>
      </c>
      <c r="N110" s="19">
        <v>40.808285999999903</v>
      </c>
      <c r="O110" s="53">
        <v>11090</v>
      </c>
      <c r="P110" s="54">
        <v>312</v>
      </c>
      <c r="Q110" s="53">
        <v>20520</v>
      </c>
      <c r="R110" s="54">
        <v>312</v>
      </c>
      <c r="S110" s="19">
        <v>2</v>
      </c>
      <c r="T110" s="19">
        <v>2</v>
      </c>
      <c r="U110" s="19">
        <v>2</v>
      </c>
      <c r="V110" s="19">
        <v>1</v>
      </c>
      <c r="W110" s="19">
        <v>1</v>
      </c>
      <c r="X110" s="19">
        <v>45</v>
      </c>
      <c r="Y110" s="19">
        <v>13317</v>
      </c>
      <c r="Z110" s="23" t="s">
        <v>73</v>
      </c>
      <c r="AA110" s="49" t="b">
        <v>0</v>
      </c>
      <c r="AB110" s="23" t="s">
        <v>1942</v>
      </c>
      <c r="AC110" s="23" t="s">
        <v>244</v>
      </c>
      <c r="AD110" s="23" t="s">
        <v>90</v>
      </c>
      <c r="AE110" s="23" t="s">
        <v>1943</v>
      </c>
      <c r="AF110" s="23" t="s">
        <v>138</v>
      </c>
      <c r="AG110" s="23" t="s">
        <v>79</v>
      </c>
      <c r="AH110" s="23" t="s">
        <v>99</v>
      </c>
      <c r="AI110" s="23" t="s">
        <v>100</v>
      </c>
      <c r="AJ110" s="50" t="b">
        <v>0</v>
      </c>
      <c r="AK110" s="51" t="s">
        <v>1944</v>
      </c>
      <c r="AL110" s="19">
        <v>0</v>
      </c>
      <c r="AM110" s="19">
        <v>0</v>
      </c>
      <c r="AN110" s="19">
        <v>0</v>
      </c>
      <c r="AO110" s="19">
        <v>0</v>
      </c>
      <c r="AP110" s="19">
        <v>0</v>
      </c>
      <c r="AQ110" s="19">
        <v>0</v>
      </c>
      <c r="AR110" s="19">
        <v>0</v>
      </c>
      <c r="AS110" s="19">
        <v>0</v>
      </c>
      <c r="AT110" s="19">
        <v>0</v>
      </c>
      <c r="AU110" s="19">
        <v>0</v>
      </c>
      <c r="AV110" s="19">
        <v>0</v>
      </c>
      <c r="AW110" s="19">
        <v>0</v>
      </c>
      <c r="AX110" s="19">
        <v>0</v>
      </c>
      <c r="AY110" s="19">
        <v>0</v>
      </c>
      <c r="AZ110" s="19">
        <v>0</v>
      </c>
      <c r="BA110" s="19">
        <v>0</v>
      </c>
      <c r="BB110" s="19">
        <v>0</v>
      </c>
      <c r="BC110" s="19">
        <v>0</v>
      </c>
      <c r="BD110" s="49" t="b">
        <v>0</v>
      </c>
      <c r="BE110" s="49" t="b">
        <v>1</v>
      </c>
      <c r="BF110" s="19">
        <v>6</v>
      </c>
      <c r="BG110" s="23" t="s">
        <v>117</v>
      </c>
      <c r="BH110" s="19">
        <v>295</v>
      </c>
      <c r="BI110" s="19">
        <v>295</v>
      </c>
      <c r="BJ110" s="19">
        <v>0</v>
      </c>
      <c r="BK110" s="49" t="b">
        <v>0</v>
      </c>
    </row>
    <row r="111" spans="1:63" ht="12.75">
      <c r="A111" s="19">
        <v>193</v>
      </c>
      <c r="B111" s="19">
        <v>190594</v>
      </c>
      <c r="C111" s="23" t="s">
        <v>1945</v>
      </c>
      <c r="D111" s="23" t="s">
        <v>1946</v>
      </c>
      <c r="E111" s="23" t="s">
        <v>1877</v>
      </c>
      <c r="F111" s="23" t="s">
        <v>1878</v>
      </c>
      <c r="G111" s="19">
        <v>10065</v>
      </c>
      <c r="H111" s="23" t="s">
        <v>538</v>
      </c>
      <c r="I111" s="23" t="s">
        <v>1797</v>
      </c>
      <c r="J111" s="47" t="s">
        <v>1947</v>
      </c>
      <c r="K111" s="19">
        <v>-73.964794999999995</v>
      </c>
      <c r="L111" s="19">
        <v>40.768669000000003</v>
      </c>
      <c r="M111" s="19">
        <v>-73.961884999999995</v>
      </c>
      <c r="N111" s="19">
        <v>40.808285999999903</v>
      </c>
      <c r="O111" s="53">
        <v>11090</v>
      </c>
      <c r="P111" s="54">
        <v>312</v>
      </c>
      <c r="Q111" s="53">
        <v>20520</v>
      </c>
      <c r="R111" s="54">
        <v>312</v>
      </c>
      <c r="S111" s="19">
        <v>2</v>
      </c>
      <c r="T111" s="19">
        <v>2</v>
      </c>
      <c r="U111" s="19">
        <v>2</v>
      </c>
      <c r="V111" s="19">
        <v>1</v>
      </c>
      <c r="W111" s="19">
        <v>1</v>
      </c>
      <c r="X111" s="19">
        <v>38</v>
      </c>
      <c r="Y111" s="19">
        <v>16723</v>
      </c>
      <c r="Z111" s="23" t="s">
        <v>73</v>
      </c>
      <c r="AA111" s="49" t="b">
        <v>0</v>
      </c>
      <c r="AB111" s="23" t="s">
        <v>1262</v>
      </c>
      <c r="AC111" s="23" t="s">
        <v>1948</v>
      </c>
      <c r="AD111" s="23" t="s">
        <v>90</v>
      </c>
      <c r="AE111" s="23" t="s">
        <v>330</v>
      </c>
      <c r="AF111" s="23" t="s">
        <v>78</v>
      </c>
      <c r="AG111" s="23" t="s">
        <v>79</v>
      </c>
      <c r="AH111" s="23" t="s">
        <v>36</v>
      </c>
      <c r="AI111" s="23" t="s">
        <v>80</v>
      </c>
      <c r="AJ111" s="50" t="b">
        <v>0</v>
      </c>
      <c r="AK111" s="51" t="s">
        <v>1949</v>
      </c>
      <c r="AL111" s="19">
        <v>0</v>
      </c>
      <c r="AM111" s="19">
        <v>0</v>
      </c>
      <c r="AN111" s="19">
        <v>0</v>
      </c>
      <c r="AO111" s="19">
        <v>1</v>
      </c>
      <c r="AP111" s="19">
        <v>0</v>
      </c>
      <c r="AQ111" s="19">
        <v>0</v>
      </c>
      <c r="AR111" s="19">
        <v>1</v>
      </c>
      <c r="AS111" s="19">
        <v>0</v>
      </c>
      <c r="AT111" s="19">
        <v>0</v>
      </c>
      <c r="AU111" s="19">
        <v>0</v>
      </c>
      <c r="AV111" s="19">
        <v>0</v>
      </c>
      <c r="AW111" s="19">
        <v>0</v>
      </c>
      <c r="AX111" s="19">
        <v>0</v>
      </c>
      <c r="AY111" s="19">
        <v>0</v>
      </c>
      <c r="AZ111" s="19">
        <v>0</v>
      </c>
      <c r="BA111" s="19">
        <v>0</v>
      </c>
      <c r="BB111" s="19">
        <v>0</v>
      </c>
      <c r="BC111" s="19">
        <v>0</v>
      </c>
      <c r="BD111" s="49" t="b">
        <v>1</v>
      </c>
      <c r="BE111" s="49" t="b">
        <v>0</v>
      </c>
      <c r="BF111" s="19">
        <v>2</v>
      </c>
      <c r="BG111" s="23" t="s">
        <v>78</v>
      </c>
      <c r="BH111" s="19">
        <v>295</v>
      </c>
      <c r="BI111" s="19">
        <v>295</v>
      </c>
      <c r="BJ111" s="19">
        <v>1</v>
      </c>
      <c r="BK111" s="49" t="b">
        <v>1</v>
      </c>
    </row>
    <row r="112" spans="1:63" ht="12.75">
      <c r="A112" s="19">
        <v>194</v>
      </c>
      <c r="B112" s="19">
        <v>190594</v>
      </c>
      <c r="C112" s="23" t="s">
        <v>1945</v>
      </c>
      <c r="D112" s="23" t="s">
        <v>1946</v>
      </c>
      <c r="E112" s="23" t="s">
        <v>1877</v>
      </c>
      <c r="F112" s="23" t="s">
        <v>1878</v>
      </c>
      <c r="G112" s="19">
        <v>10065</v>
      </c>
      <c r="H112" s="23" t="s">
        <v>538</v>
      </c>
      <c r="I112" s="23" t="s">
        <v>1797</v>
      </c>
      <c r="J112" s="47" t="s">
        <v>1947</v>
      </c>
      <c r="K112" s="19">
        <v>-73.964794999999995</v>
      </c>
      <c r="L112" s="19">
        <v>40.768669000000003</v>
      </c>
      <c r="M112" s="19">
        <v>-73.961884999999995</v>
      </c>
      <c r="N112" s="19">
        <v>40.808285999999903</v>
      </c>
      <c r="O112" s="53">
        <v>11090</v>
      </c>
      <c r="P112" s="54">
        <v>312</v>
      </c>
      <c r="Q112" s="53">
        <v>20520</v>
      </c>
      <c r="R112" s="54">
        <v>312</v>
      </c>
      <c r="S112" s="19">
        <v>2</v>
      </c>
      <c r="T112" s="19">
        <v>2</v>
      </c>
      <c r="U112" s="19">
        <v>2</v>
      </c>
      <c r="V112" s="19">
        <v>1</v>
      </c>
      <c r="W112" s="19">
        <v>1</v>
      </c>
      <c r="X112" s="19">
        <v>38</v>
      </c>
      <c r="Y112" s="19">
        <v>16723</v>
      </c>
      <c r="Z112" s="23" t="s">
        <v>73</v>
      </c>
      <c r="AA112" s="49" t="b">
        <v>0</v>
      </c>
      <c r="AB112" s="23" t="s">
        <v>1262</v>
      </c>
      <c r="AC112" s="23" t="s">
        <v>1948</v>
      </c>
      <c r="AD112" s="23" t="s">
        <v>90</v>
      </c>
      <c r="AE112" s="23" t="s">
        <v>1950</v>
      </c>
      <c r="AF112" s="23" t="s">
        <v>78</v>
      </c>
      <c r="AG112" s="23" t="s">
        <v>79</v>
      </c>
      <c r="AH112" s="23" t="s">
        <v>36</v>
      </c>
      <c r="AI112" s="23" t="s">
        <v>100</v>
      </c>
      <c r="AJ112" s="50" t="b">
        <v>0</v>
      </c>
      <c r="AK112" s="51" t="s">
        <v>1951</v>
      </c>
      <c r="AL112" s="19">
        <v>0</v>
      </c>
      <c r="AM112" s="19">
        <v>0</v>
      </c>
      <c r="AN112" s="19">
        <v>0</v>
      </c>
      <c r="AO112" s="19">
        <v>1</v>
      </c>
      <c r="AP112" s="19">
        <v>0</v>
      </c>
      <c r="AQ112" s="19">
        <v>0</v>
      </c>
      <c r="AR112" s="19">
        <v>0</v>
      </c>
      <c r="AS112" s="19">
        <v>0</v>
      </c>
      <c r="AT112" s="19">
        <v>0</v>
      </c>
      <c r="AU112" s="19">
        <v>0</v>
      </c>
      <c r="AV112" s="19">
        <v>0</v>
      </c>
      <c r="AW112" s="19">
        <v>0</v>
      </c>
      <c r="AX112" s="19">
        <v>0</v>
      </c>
      <c r="AY112" s="19">
        <v>0</v>
      </c>
      <c r="AZ112" s="19">
        <v>0</v>
      </c>
      <c r="BA112" s="19">
        <v>0</v>
      </c>
      <c r="BB112" s="19">
        <v>0</v>
      </c>
      <c r="BC112" s="19">
        <v>1</v>
      </c>
      <c r="BD112" s="49" t="b">
        <v>0</v>
      </c>
      <c r="BE112" s="49" t="b">
        <v>0</v>
      </c>
      <c r="BF112" s="19">
        <v>2</v>
      </c>
      <c r="BG112" s="23" t="s">
        <v>78</v>
      </c>
      <c r="BH112" s="19">
        <v>295</v>
      </c>
      <c r="BI112" s="19">
        <v>295</v>
      </c>
      <c r="BJ112" s="19">
        <v>1</v>
      </c>
      <c r="BK112" s="49" t="b">
        <v>1</v>
      </c>
    </row>
    <row r="113" spans="1:63" ht="12.75">
      <c r="A113" s="19">
        <v>200</v>
      </c>
      <c r="B113" s="19">
        <v>212054</v>
      </c>
      <c r="C113" s="23" t="s">
        <v>2313</v>
      </c>
      <c r="D113" s="23" t="s">
        <v>2314</v>
      </c>
      <c r="E113" s="23" t="s">
        <v>2315</v>
      </c>
      <c r="F113" s="23" t="s">
        <v>2274</v>
      </c>
      <c r="G113" s="19">
        <v>19104</v>
      </c>
      <c r="H113" s="23" t="s">
        <v>538</v>
      </c>
      <c r="I113" s="23" t="s">
        <v>1797</v>
      </c>
      <c r="J113" s="47" t="s">
        <v>2316</v>
      </c>
      <c r="K113" s="19">
        <v>-75.188744999999997</v>
      </c>
      <c r="L113" s="19">
        <v>39.954855000000002</v>
      </c>
      <c r="M113" s="19">
        <v>-75.188744999999997</v>
      </c>
      <c r="N113" s="19">
        <v>39.954855000000002</v>
      </c>
      <c r="O113" s="53">
        <v>36234</v>
      </c>
      <c r="P113" s="54">
        <v>840</v>
      </c>
      <c r="Q113" s="53">
        <v>36234</v>
      </c>
      <c r="R113" s="54">
        <v>840</v>
      </c>
      <c r="S113" s="19">
        <v>2</v>
      </c>
      <c r="T113" s="19">
        <v>2</v>
      </c>
      <c r="U113" s="19">
        <v>2</v>
      </c>
      <c r="V113" s="19">
        <v>2</v>
      </c>
      <c r="W113" s="19">
        <v>2</v>
      </c>
      <c r="X113" s="19">
        <v>75</v>
      </c>
      <c r="Y113" s="19">
        <v>15552</v>
      </c>
      <c r="Z113" s="23" t="s">
        <v>123</v>
      </c>
      <c r="AA113" s="49" t="b">
        <v>0</v>
      </c>
      <c r="AB113" s="23" t="s">
        <v>2317</v>
      </c>
      <c r="AC113" s="57" t="s">
        <v>2318</v>
      </c>
      <c r="AD113" s="23" t="s">
        <v>159</v>
      </c>
      <c r="AE113" s="23" t="s">
        <v>2320</v>
      </c>
      <c r="AF113" s="23" t="s">
        <v>109</v>
      </c>
      <c r="AG113" s="23" t="s">
        <v>79</v>
      </c>
      <c r="AH113" s="23" t="s">
        <v>36</v>
      </c>
      <c r="AI113" s="23" t="s">
        <v>144</v>
      </c>
      <c r="AJ113" s="50" t="b">
        <v>0</v>
      </c>
      <c r="AK113" s="51" t="s">
        <v>2321</v>
      </c>
      <c r="AL113" s="19">
        <v>1</v>
      </c>
      <c r="AM113" s="19">
        <v>0</v>
      </c>
      <c r="AN113" s="19">
        <v>0</v>
      </c>
      <c r="AO113" s="19">
        <v>0</v>
      </c>
      <c r="AP113" s="19">
        <v>0</v>
      </c>
      <c r="AQ113" s="19">
        <v>0</v>
      </c>
      <c r="AR113" s="19">
        <v>0</v>
      </c>
      <c r="AS113" s="19">
        <v>0</v>
      </c>
      <c r="AT113" s="19">
        <v>1</v>
      </c>
      <c r="AU113" s="19">
        <v>0</v>
      </c>
      <c r="AV113" s="19">
        <v>0</v>
      </c>
      <c r="AW113" s="19">
        <v>0</v>
      </c>
      <c r="AX113" s="19">
        <v>0</v>
      </c>
      <c r="AY113" s="19">
        <v>0</v>
      </c>
      <c r="AZ113" s="19">
        <v>0</v>
      </c>
      <c r="BA113" s="19">
        <v>0</v>
      </c>
      <c r="BB113" s="19">
        <v>0</v>
      </c>
      <c r="BC113" s="19">
        <v>0</v>
      </c>
      <c r="BD113" s="49" t="b">
        <v>1</v>
      </c>
      <c r="BE113" s="49" t="b">
        <v>0</v>
      </c>
      <c r="BF113" s="19">
        <v>4</v>
      </c>
      <c r="BG113" s="23" t="s">
        <v>109</v>
      </c>
      <c r="BH113" s="19">
        <v>295</v>
      </c>
      <c r="BI113" s="19">
        <v>295</v>
      </c>
      <c r="BJ113" s="19">
        <v>0</v>
      </c>
      <c r="BK113" s="49" t="b">
        <v>0</v>
      </c>
    </row>
    <row r="114" spans="1:63" ht="12.75">
      <c r="A114" s="19">
        <v>201</v>
      </c>
      <c r="B114" s="19">
        <v>212054</v>
      </c>
      <c r="C114" s="23" t="s">
        <v>2313</v>
      </c>
      <c r="D114" s="23" t="s">
        <v>2314</v>
      </c>
      <c r="E114" s="23" t="s">
        <v>2315</v>
      </c>
      <c r="F114" s="23" t="s">
        <v>2274</v>
      </c>
      <c r="G114" s="19">
        <v>19104</v>
      </c>
      <c r="H114" s="23" t="s">
        <v>538</v>
      </c>
      <c r="I114" s="23" t="s">
        <v>1797</v>
      </c>
      <c r="J114" s="47" t="s">
        <v>2316</v>
      </c>
      <c r="K114" s="19">
        <v>-75.188744999999997</v>
      </c>
      <c r="L114" s="19">
        <v>39.954855000000002</v>
      </c>
      <c r="M114" s="19">
        <v>-75.188744999999997</v>
      </c>
      <c r="N114" s="19">
        <v>39.954855000000002</v>
      </c>
      <c r="O114" s="53">
        <v>36234</v>
      </c>
      <c r="P114" s="54">
        <v>840</v>
      </c>
      <c r="Q114" s="53">
        <v>36234</v>
      </c>
      <c r="R114" s="54">
        <v>840</v>
      </c>
      <c r="S114" s="19">
        <v>2</v>
      </c>
      <c r="T114" s="19">
        <v>2</v>
      </c>
      <c r="U114" s="19">
        <v>2</v>
      </c>
      <c r="V114" s="19">
        <v>2</v>
      </c>
      <c r="W114" s="19">
        <v>2</v>
      </c>
      <c r="X114" s="19">
        <v>75</v>
      </c>
      <c r="Y114" s="19">
        <v>15552</v>
      </c>
      <c r="Z114" s="23" t="s">
        <v>123</v>
      </c>
      <c r="AA114" s="49" t="b">
        <v>0</v>
      </c>
      <c r="AB114" s="23" t="s">
        <v>2317</v>
      </c>
      <c r="AC114" s="57" t="s">
        <v>2318</v>
      </c>
      <c r="AD114" s="23" t="s">
        <v>159</v>
      </c>
      <c r="AE114" s="23" t="s">
        <v>2322</v>
      </c>
      <c r="AF114" s="23" t="s">
        <v>78</v>
      </c>
      <c r="AG114" s="23" t="s">
        <v>79</v>
      </c>
      <c r="AH114" s="23" t="s">
        <v>206</v>
      </c>
      <c r="AI114" s="23" t="s">
        <v>100</v>
      </c>
      <c r="AJ114" s="50" t="b">
        <v>0</v>
      </c>
      <c r="AK114" s="51" t="s">
        <v>2323</v>
      </c>
      <c r="AL114" s="19">
        <v>0</v>
      </c>
      <c r="AM114" s="19">
        <v>0</v>
      </c>
      <c r="AN114" s="19">
        <v>0</v>
      </c>
      <c r="AO114" s="19">
        <v>0</v>
      </c>
      <c r="AP114" s="19">
        <v>0</v>
      </c>
      <c r="AQ114" s="19">
        <v>0</v>
      </c>
      <c r="AR114" s="19">
        <v>0</v>
      </c>
      <c r="AS114" s="19">
        <v>0</v>
      </c>
      <c r="AT114" s="19">
        <v>0</v>
      </c>
      <c r="AU114" s="19">
        <v>0</v>
      </c>
      <c r="AV114" s="19">
        <v>0</v>
      </c>
      <c r="AW114" s="19">
        <v>0</v>
      </c>
      <c r="AX114" s="19">
        <v>0</v>
      </c>
      <c r="AY114" s="19">
        <v>0</v>
      </c>
      <c r="AZ114" s="19">
        <v>0</v>
      </c>
      <c r="BA114" s="19">
        <v>0</v>
      </c>
      <c r="BB114" s="19">
        <v>0</v>
      </c>
      <c r="BC114" s="19">
        <v>0</v>
      </c>
      <c r="BD114" s="49" t="b">
        <v>0</v>
      </c>
      <c r="BE114" s="49" t="b">
        <v>0</v>
      </c>
      <c r="BF114" s="19">
        <v>4</v>
      </c>
      <c r="BG114" s="23" t="s">
        <v>78</v>
      </c>
      <c r="BH114" s="19">
        <v>295</v>
      </c>
      <c r="BI114" s="19">
        <v>295</v>
      </c>
      <c r="BJ114" s="19">
        <v>0</v>
      </c>
      <c r="BK114" s="49" t="b">
        <v>0</v>
      </c>
    </row>
    <row r="115" spans="1:63" ht="12.75">
      <c r="A115" s="19">
        <v>203</v>
      </c>
      <c r="B115" s="19">
        <v>177214</v>
      </c>
      <c r="C115" s="23" t="s">
        <v>1581</v>
      </c>
      <c r="D115" s="23" t="s">
        <v>1582</v>
      </c>
      <c r="E115" s="23" t="s">
        <v>1583</v>
      </c>
      <c r="F115" s="23" t="s">
        <v>1584</v>
      </c>
      <c r="G115" s="23" t="s">
        <v>1585</v>
      </c>
      <c r="H115" s="23" t="s">
        <v>834</v>
      </c>
      <c r="I115" s="23" t="s">
        <v>835</v>
      </c>
      <c r="J115" s="47" t="s">
        <v>1586</v>
      </c>
      <c r="K115" s="19">
        <v>-93.285772999999907</v>
      </c>
      <c r="L115" s="19">
        <v>37.219757000000001</v>
      </c>
      <c r="M115" s="19">
        <v>-93.285772999999907</v>
      </c>
      <c r="N115" s="19">
        <v>37.219757000000001</v>
      </c>
      <c r="O115" s="53">
        <v>8388</v>
      </c>
      <c r="P115" s="54">
        <v>127</v>
      </c>
      <c r="Q115" s="53">
        <v>8388</v>
      </c>
      <c r="R115" s="54">
        <v>127</v>
      </c>
      <c r="S115" s="19">
        <v>2</v>
      </c>
      <c r="T115" s="19">
        <v>2</v>
      </c>
      <c r="U115" s="19">
        <v>4</v>
      </c>
      <c r="V115" s="19">
        <v>2</v>
      </c>
      <c r="W115" s="19">
        <v>2</v>
      </c>
      <c r="X115" s="19">
        <v>70</v>
      </c>
      <c r="Y115" s="19">
        <v>3330</v>
      </c>
      <c r="Z115" s="23" t="s">
        <v>123</v>
      </c>
      <c r="AA115" s="49" t="b">
        <v>0</v>
      </c>
      <c r="AB115" s="23" t="s">
        <v>1587</v>
      </c>
      <c r="AC115" s="23" t="s">
        <v>244</v>
      </c>
      <c r="AD115" s="23" t="s">
        <v>90</v>
      </c>
      <c r="AE115" s="23" t="s">
        <v>172</v>
      </c>
      <c r="AF115" s="23" t="s">
        <v>89</v>
      </c>
      <c r="AG115" s="23" t="s">
        <v>79</v>
      </c>
      <c r="AH115" s="23" t="s">
        <v>36</v>
      </c>
      <c r="AI115" s="23" t="s">
        <v>92</v>
      </c>
      <c r="AJ115" s="50" t="b">
        <v>0</v>
      </c>
      <c r="AK115" s="51" t="s">
        <v>1588</v>
      </c>
      <c r="AL115" s="19">
        <v>0</v>
      </c>
      <c r="AM115" s="19">
        <v>0</v>
      </c>
      <c r="AN115" s="19">
        <v>0</v>
      </c>
      <c r="AO115" s="19">
        <v>0</v>
      </c>
      <c r="AP115" s="19">
        <v>0</v>
      </c>
      <c r="AQ115" s="19">
        <v>0</v>
      </c>
      <c r="AR115" s="19">
        <v>0</v>
      </c>
      <c r="AS115" s="19">
        <v>0</v>
      </c>
      <c r="AT115" s="19">
        <v>0</v>
      </c>
      <c r="AU115" s="19">
        <v>0</v>
      </c>
      <c r="AV115" s="19">
        <v>0</v>
      </c>
      <c r="AW115" s="19">
        <v>0</v>
      </c>
      <c r="AX115" s="19">
        <v>0</v>
      </c>
      <c r="AY115" s="19">
        <v>0</v>
      </c>
      <c r="AZ115" s="19">
        <v>0</v>
      </c>
      <c r="BA115" s="19">
        <v>0</v>
      </c>
      <c r="BB115" s="19">
        <v>0</v>
      </c>
      <c r="BC115" s="19">
        <v>0</v>
      </c>
      <c r="BD115" s="49" t="b">
        <v>1</v>
      </c>
      <c r="BE115" s="49" t="b">
        <v>0</v>
      </c>
      <c r="BF115" s="19">
        <v>2</v>
      </c>
      <c r="BG115" s="23" t="s">
        <v>89</v>
      </c>
      <c r="BH115" s="19">
        <v>253</v>
      </c>
      <c r="BI115" s="19">
        <v>253</v>
      </c>
      <c r="BJ115" s="19">
        <v>0</v>
      </c>
      <c r="BK115" s="49" t="b">
        <v>0</v>
      </c>
    </row>
    <row r="116" spans="1:63" ht="12.75">
      <c r="A116" s="19">
        <v>217</v>
      </c>
      <c r="B116" s="19">
        <v>198464</v>
      </c>
      <c r="C116" s="23" t="s">
        <v>1688</v>
      </c>
      <c r="D116" s="23" t="s">
        <v>1689</v>
      </c>
      <c r="E116" s="23" t="s">
        <v>1690</v>
      </c>
      <c r="F116" s="23" t="s">
        <v>1682</v>
      </c>
      <c r="G116" s="23" t="s">
        <v>1691</v>
      </c>
      <c r="H116" s="23" t="s">
        <v>70</v>
      </c>
      <c r="I116" s="23" t="s">
        <v>564</v>
      </c>
      <c r="J116" s="47" t="s">
        <v>1692</v>
      </c>
      <c r="K116" s="19">
        <v>-77.368290999999999</v>
      </c>
      <c r="L116" s="19">
        <v>35.607185999999999</v>
      </c>
      <c r="M116" s="19">
        <v>-77.368290999999999</v>
      </c>
      <c r="N116" s="19">
        <v>35.607185999999999</v>
      </c>
      <c r="O116" s="53">
        <v>4749</v>
      </c>
      <c r="P116" s="53">
        <v>2787</v>
      </c>
      <c r="Q116" s="53">
        <v>17898</v>
      </c>
      <c r="R116" s="53">
        <v>2787</v>
      </c>
      <c r="S116" s="19">
        <v>2</v>
      </c>
      <c r="T116" s="19">
        <v>2</v>
      </c>
      <c r="U116" s="19">
        <v>5</v>
      </c>
      <c r="V116" s="19">
        <v>1</v>
      </c>
      <c r="W116" s="19">
        <v>1</v>
      </c>
      <c r="X116" s="19">
        <v>70</v>
      </c>
      <c r="Y116" s="19">
        <v>22969</v>
      </c>
      <c r="Z116" s="23" t="s">
        <v>73</v>
      </c>
      <c r="AA116" s="49" t="b">
        <v>0</v>
      </c>
      <c r="AB116" s="23" t="s">
        <v>1693</v>
      </c>
      <c r="AC116" s="23" t="s">
        <v>1694</v>
      </c>
      <c r="AD116" s="23" t="s">
        <v>104</v>
      </c>
      <c r="AE116" s="23" t="s">
        <v>1697</v>
      </c>
      <c r="AF116" s="23" t="s">
        <v>78</v>
      </c>
      <c r="AG116" s="23" t="s">
        <v>79</v>
      </c>
      <c r="AH116" s="23" t="s">
        <v>206</v>
      </c>
      <c r="AI116" s="23" t="s">
        <v>100</v>
      </c>
      <c r="AJ116" s="50" t="b">
        <v>0</v>
      </c>
      <c r="AK116" s="51" t="s">
        <v>1698</v>
      </c>
      <c r="AL116" s="19">
        <v>0</v>
      </c>
      <c r="AM116" s="19">
        <v>0</v>
      </c>
      <c r="AN116" s="19">
        <v>0</v>
      </c>
      <c r="AO116" s="19">
        <v>0</v>
      </c>
      <c r="AP116" s="19">
        <v>0</v>
      </c>
      <c r="AQ116" s="19">
        <v>0</v>
      </c>
      <c r="AR116" s="19">
        <v>0</v>
      </c>
      <c r="AS116" s="19">
        <v>0</v>
      </c>
      <c r="AT116" s="19">
        <v>0</v>
      </c>
      <c r="AU116" s="19">
        <v>0</v>
      </c>
      <c r="AV116" s="19">
        <v>0</v>
      </c>
      <c r="AW116" s="19">
        <v>0</v>
      </c>
      <c r="AX116" s="19">
        <v>0</v>
      </c>
      <c r="AY116" s="19">
        <v>0</v>
      </c>
      <c r="AZ116" s="19">
        <v>0</v>
      </c>
      <c r="BA116" s="19">
        <v>0</v>
      </c>
      <c r="BB116" s="19">
        <v>0</v>
      </c>
      <c r="BC116" s="19">
        <v>0</v>
      </c>
      <c r="BD116" s="49" t="b">
        <v>0</v>
      </c>
      <c r="BE116" s="49" t="b">
        <v>0</v>
      </c>
      <c r="BF116" s="19">
        <v>3</v>
      </c>
      <c r="BG116" s="23" t="s">
        <v>78</v>
      </c>
      <c r="BH116" s="19">
        <v>363</v>
      </c>
      <c r="BI116" s="19">
        <v>363</v>
      </c>
      <c r="BJ116" s="19">
        <v>0</v>
      </c>
      <c r="BK116" s="49" t="b">
        <v>0</v>
      </c>
    </row>
    <row r="117" spans="1:63" ht="12.75">
      <c r="A117" s="19">
        <v>219</v>
      </c>
      <c r="B117" s="19">
        <v>169798</v>
      </c>
      <c r="C117" s="23" t="s">
        <v>1408</v>
      </c>
      <c r="D117" s="23" t="s">
        <v>1409</v>
      </c>
      <c r="E117" s="23" t="s">
        <v>1410</v>
      </c>
      <c r="F117" s="23" t="s">
        <v>1403</v>
      </c>
      <c r="G117" s="19">
        <v>48197</v>
      </c>
      <c r="H117" s="23" t="s">
        <v>834</v>
      </c>
      <c r="I117" s="23" t="s">
        <v>885</v>
      </c>
      <c r="J117" s="47" t="s">
        <v>1411</v>
      </c>
      <c r="K117" s="19">
        <v>-83.742768999999996</v>
      </c>
      <c r="L117" s="19">
        <v>42.275920999999997</v>
      </c>
      <c r="M117" s="19">
        <v>-83.742768999999996</v>
      </c>
      <c r="N117" s="19">
        <v>42.275920999999997</v>
      </c>
      <c r="O117" s="53">
        <v>14868</v>
      </c>
      <c r="P117" s="54">
        <v>110</v>
      </c>
      <c r="Q117" s="53">
        <v>26442</v>
      </c>
      <c r="R117" s="54">
        <v>110</v>
      </c>
      <c r="S117" s="19">
        <v>2</v>
      </c>
      <c r="T117" s="19">
        <v>2</v>
      </c>
      <c r="U117" s="19">
        <v>3</v>
      </c>
      <c r="V117" s="19">
        <v>1</v>
      </c>
      <c r="W117" s="19">
        <v>1</v>
      </c>
      <c r="X117" s="19">
        <v>73</v>
      </c>
      <c r="Y117" s="19">
        <v>17682</v>
      </c>
      <c r="Z117" s="23" t="s">
        <v>73</v>
      </c>
      <c r="AA117" s="49" t="b">
        <v>0</v>
      </c>
      <c r="AB117" s="23" t="s">
        <v>731</v>
      </c>
      <c r="AC117" s="23" t="s">
        <v>1412</v>
      </c>
      <c r="AD117" s="23" t="s">
        <v>104</v>
      </c>
      <c r="AE117" s="23" t="s">
        <v>675</v>
      </c>
      <c r="AF117" s="23" t="s">
        <v>78</v>
      </c>
      <c r="AG117" s="23" t="s">
        <v>79</v>
      </c>
      <c r="AH117" s="23" t="s">
        <v>36</v>
      </c>
      <c r="AI117" s="23" t="s">
        <v>100</v>
      </c>
      <c r="AJ117" s="50" t="b">
        <v>0</v>
      </c>
      <c r="AK117" s="51" t="s">
        <v>1413</v>
      </c>
      <c r="AL117" s="19">
        <v>0</v>
      </c>
      <c r="AM117" s="19">
        <v>0</v>
      </c>
      <c r="AN117" s="19">
        <v>0</v>
      </c>
      <c r="AO117" s="19">
        <v>0</v>
      </c>
      <c r="AP117" s="19">
        <v>0</v>
      </c>
      <c r="AQ117" s="19">
        <v>0</v>
      </c>
      <c r="AR117" s="19">
        <v>0</v>
      </c>
      <c r="AS117" s="19">
        <v>0</v>
      </c>
      <c r="AT117" s="19">
        <v>0</v>
      </c>
      <c r="AU117" s="19">
        <v>0</v>
      </c>
      <c r="AV117" s="19">
        <v>0</v>
      </c>
      <c r="AW117" s="19">
        <v>0</v>
      </c>
      <c r="AX117" s="19">
        <v>0</v>
      </c>
      <c r="AY117" s="19">
        <v>0</v>
      </c>
      <c r="AZ117" s="19">
        <v>0</v>
      </c>
      <c r="BA117" s="19">
        <v>0</v>
      </c>
      <c r="BB117" s="19">
        <v>0</v>
      </c>
      <c r="BC117" s="19">
        <v>0</v>
      </c>
      <c r="BD117" s="49" t="b">
        <v>0</v>
      </c>
      <c r="BE117" s="49" t="b">
        <v>0</v>
      </c>
      <c r="BF117" s="19">
        <v>2</v>
      </c>
      <c r="BG117" s="23" t="s">
        <v>78</v>
      </c>
      <c r="BH117" s="19">
        <v>253</v>
      </c>
      <c r="BI117" s="19">
        <v>253</v>
      </c>
      <c r="BJ117" s="19">
        <v>0</v>
      </c>
      <c r="BK117" s="49" t="b">
        <v>0</v>
      </c>
    </row>
    <row r="118" spans="1:63" ht="12.75">
      <c r="A118" s="19">
        <v>221</v>
      </c>
      <c r="B118" s="19">
        <v>235097</v>
      </c>
      <c r="C118" s="23" t="s">
        <v>2861</v>
      </c>
      <c r="D118" s="23" t="s">
        <v>2862</v>
      </c>
      <c r="E118" s="23" t="s">
        <v>2863</v>
      </c>
      <c r="F118" s="23" t="s">
        <v>2864</v>
      </c>
      <c r="G118" s="23" t="s">
        <v>2865</v>
      </c>
      <c r="H118" s="23" t="s">
        <v>167</v>
      </c>
      <c r="I118" s="23" t="s">
        <v>242</v>
      </c>
      <c r="J118" s="47" t="s">
        <v>2866</v>
      </c>
      <c r="K118" s="19">
        <v>-117.583808</v>
      </c>
      <c r="L118" s="19">
        <v>47.490666999999902</v>
      </c>
      <c r="M118" s="19">
        <v>-117.583808</v>
      </c>
      <c r="N118" s="19">
        <v>47.490666999999902</v>
      </c>
      <c r="O118" s="53">
        <v>12015</v>
      </c>
      <c r="P118" s="54">
        <v>1026</v>
      </c>
      <c r="Q118" s="53">
        <v>27895</v>
      </c>
      <c r="R118" s="54">
        <v>1026</v>
      </c>
      <c r="S118" s="19">
        <v>2</v>
      </c>
      <c r="T118" s="19">
        <v>2</v>
      </c>
      <c r="U118" s="19">
        <v>8</v>
      </c>
      <c r="V118" s="19">
        <v>1</v>
      </c>
      <c r="W118" s="19">
        <v>1</v>
      </c>
      <c r="X118" s="19">
        <v>95</v>
      </c>
      <c r="Y118" s="19">
        <v>11217</v>
      </c>
      <c r="Z118" s="23" t="s">
        <v>73</v>
      </c>
      <c r="AA118" s="49" t="b">
        <v>0</v>
      </c>
      <c r="AB118" s="23" t="s">
        <v>370</v>
      </c>
      <c r="AC118" s="23" t="s">
        <v>2867</v>
      </c>
      <c r="AD118" s="23" t="s">
        <v>204</v>
      </c>
      <c r="AE118" s="23" t="s">
        <v>77</v>
      </c>
      <c r="AF118" s="23" t="s">
        <v>78</v>
      </c>
      <c r="AG118" s="23" t="s">
        <v>79</v>
      </c>
      <c r="AH118" s="23" t="s">
        <v>36</v>
      </c>
      <c r="AI118" s="23" t="s">
        <v>80</v>
      </c>
      <c r="AJ118" s="50" t="b">
        <v>0</v>
      </c>
      <c r="AK118" s="51" t="s">
        <v>2868</v>
      </c>
      <c r="AL118" s="19">
        <v>0</v>
      </c>
      <c r="AM118" s="19">
        <v>0</v>
      </c>
      <c r="AN118" s="19">
        <v>0</v>
      </c>
      <c r="AO118" s="19">
        <v>0</v>
      </c>
      <c r="AP118" s="19">
        <v>0</v>
      </c>
      <c r="AQ118" s="19">
        <v>0</v>
      </c>
      <c r="AR118" s="19">
        <v>0</v>
      </c>
      <c r="AS118" s="19">
        <v>0</v>
      </c>
      <c r="AT118" s="19">
        <v>0</v>
      </c>
      <c r="AU118" s="19">
        <v>0</v>
      </c>
      <c r="AV118" s="19">
        <v>0</v>
      </c>
      <c r="AW118" s="19">
        <v>0</v>
      </c>
      <c r="AX118" s="19">
        <v>0</v>
      </c>
      <c r="AY118" s="19">
        <v>0</v>
      </c>
      <c r="AZ118" s="19">
        <v>0</v>
      </c>
      <c r="BA118" s="19">
        <v>0</v>
      </c>
      <c r="BB118" s="19">
        <v>0</v>
      </c>
      <c r="BC118" s="19">
        <v>0</v>
      </c>
      <c r="BD118" s="49" t="b">
        <v>1</v>
      </c>
      <c r="BE118" s="49" t="b">
        <v>1</v>
      </c>
      <c r="BF118" s="19">
        <v>2</v>
      </c>
      <c r="BG118" s="23" t="s">
        <v>78</v>
      </c>
      <c r="BH118" s="19">
        <v>210</v>
      </c>
      <c r="BI118" s="19">
        <v>210</v>
      </c>
      <c r="BJ118" s="19">
        <v>0</v>
      </c>
      <c r="BK118" s="49" t="b">
        <v>0</v>
      </c>
    </row>
    <row r="119" spans="1:63" ht="12.75">
      <c r="A119" s="19">
        <v>225</v>
      </c>
      <c r="B119" s="19">
        <v>237367</v>
      </c>
      <c r="C119" s="23" t="s">
        <v>2961</v>
      </c>
      <c r="D119" s="23" t="s">
        <v>2962</v>
      </c>
      <c r="E119" s="23" t="s">
        <v>2963</v>
      </c>
      <c r="F119" s="23" t="s">
        <v>2964</v>
      </c>
      <c r="G119" s="23" t="s">
        <v>2965</v>
      </c>
      <c r="H119" s="23" t="s">
        <v>70</v>
      </c>
      <c r="I119" s="23" t="s">
        <v>564</v>
      </c>
      <c r="J119" s="47" t="s">
        <v>2966</v>
      </c>
      <c r="K119" s="19">
        <v>-80.161843999999903</v>
      </c>
      <c r="L119" s="19">
        <v>39.485925000000002</v>
      </c>
      <c r="M119" s="19">
        <v>-80.161843999999903</v>
      </c>
      <c r="N119" s="19">
        <v>39.485925000000002</v>
      </c>
      <c r="O119" s="53">
        <v>7072</v>
      </c>
      <c r="P119" s="53">
        <v>1850</v>
      </c>
      <c r="Q119" s="53">
        <v>17038</v>
      </c>
      <c r="R119" s="53">
        <v>1850</v>
      </c>
      <c r="S119" s="19">
        <v>2</v>
      </c>
      <c r="T119" s="19">
        <v>2</v>
      </c>
      <c r="U119" s="19">
        <v>5</v>
      </c>
      <c r="V119" s="19">
        <v>1</v>
      </c>
      <c r="W119" s="19">
        <v>1</v>
      </c>
      <c r="X119" s="19">
        <v>65</v>
      </c>
      <c r="Y119" s="19">
        <v>3804</v>
      </c>
      <c r="Z119" s="23" t="s">
        <v>73</v>
      </c>
      <c r="AA119" s="49" t="b">
        <v>0</v>
      </c>
      <c r="AB119" s="23" t="s">
        <v>2967</v>
      </c>
      <c r="AC119" s="23" t="s">
        <v>2968</v>
      </c>
      <c r="AD119" s="23" t="s">
        <v>550</v>
      </c>
      <c r="AE119" s="23" t="s">
        <v>172</v>
      </c>
      <c r="AF119" s="23" t="s">
        <v>89</v>
      </c>
      <c r="AG119" s="23" t="s">
        <v>79</v>
      </c>
      <c r="AH119" s="23" t="s">
        <v>36</v>
      </c>
      <c r="AI119" s="23" t="s">
        <v>92</v>
      </c>
      <c r="AJ119" s="50" t="b">
        <v>0</v>
      </c>
      <c r="AK119" s="51" t="s">
        <v>2970</v>
      </c>
      <c r="AL119" s="19">
        <v>0</v>
      </c>
      <c r="AM119" s="19">
        <v>0</v>
      </c>
      <c r="AN119" s="19">
        <v>0</v>
      </c>
      <c r="AO119" s="19">
        <v>0</v>
      </c>
      <c r="AP119" s="19">
        <v>0</v>
      </c>
      <c r="AQ119" s="19">
        <v>0</v>
      </c>
      <c r="AR119" s="19">
        <v>0</v>
      </c>
      <c r="AS119" s="19">
        <v>0</v>
      </c>
      <c r="AT119" s="19">
        <v>0</v>
      </c>
      <c r="AU119" s="19">
        <v>0</v>
      </c>
      <c r="AV119" s="19">
        <v>0</v>
      </c>
      <c r="AW119" s="19">
        <v>0</v>
      </c>
      <c r="AX119" s="19">
        <v>0</v>
      </c>
      <c r="AY119" s="19">
        <v>0</v>
      </c>
      <c r="AZ119" s="19">
        <v>0</v>
      </c>
      <c r="BA119" s="19">
        <v>0</v>
      </c>
      <c r="BB119" s="19">
        <v>0</v>
      </c>
      <c r="BC119" s="19">
        <v>0</v>
      </c>
      <c r="BD119" s="49" t="b">
        <v>1</v>
      </c>
      <c r="BE119" s="49" t="b">
        <v>0</v>
      </c>
      <c r="BF119" s="19">
        <v>3</v>
      </c>
      <c r="BG119" s="23" t="s">
        <v>89</v>
      </c>
      <c r="BH119" s="19">
        <v>363</v>
      </c>
      <c r="BI119" s="19">
        <v>363</v>
      </c>
      <c r="BJ119" s="19">
        <v>0</v>
      </c>
      <c r="BK119" s="49" t="b">
        <v>0</v>
      </c>
    </row>
    <row r="120" spans="1:63" ht="12.75">
      <c r="A120" s="19">
        <v>226</v>
      </c>
      <c r="B120" s="19">
        <v>169910</v>
      </c>
      <c r="C120" s="23" t="s">
        <v>1415</v>
      </c>
      <c r="D120" s="23" t="s">
        <v>1416</v>
      </c>
      <c r="E120" s="23" t="s">
        <v>1417</v>
      </c>
      <c r="F120" s="23" t="s">
        <v>1403</v>
      </c>
      <c r="G120" s="23" t="s">
        <v>1418</v>
      </c>
      <c r="H120" s="23" t="s">
        <v>834</v>
      </c>
      <c r="I120" s="23" t="s">
        <v>885</v>
      </c>
      <c r="J120" s="47" t="s">
        <v>1419</v>
      </c>
      <c r="K120" s="19">
        <v>-85.483508999999998</v>
      </c>
      <c r="L120" s="19">
        <v>43.687463999999999</v>
      </c>
      <c r="M120" s="19">
        <v>-85.483508999999998</v>
      </c>
      <c r="N120" s="19">
        <v>43.687463999999999</v>
      </c>
      <c r="O120" s="53">
        <v>7908</v>
      </c>
      <c r="P120" s="54">
        <v>0</v>
      </c>
      <c r="Q120" s="53">
        <v>7908</v>
      </c>
      <c r="R120" s="54">
        <v>0</v>
      </c>
      <c r="S120" s="19">
        <v>2</v>
      </c>
      <c r="T120" s="19">
        <v>2</v>
      </c>
      <c r="U120" s="19">
        <v>3</v>
      </c>
      <c r="V120" s="19">
        <v>1</v>
      </c>
      <c r="W120" s="19">
        <v>1</v>
      </c>
      <c r="X120" s="19">
        <v>78</v>
      </c>
      <c r="Y120" s="19">
        <v>12866</v>
      </c>
      <c r="Z120" s="23" t="s">
        <v>73</v>
      </c>
      <c r="AA120" s="49" t="b">
        <v>0</v>
      </c>
      <c r="AB120" s="23" t="s">
        <v>1420</v>
      </c>
      <c r="AC120" s="23" t="s">
        <v>89</v>
      </c>
      <c r="AD120" s="23" t="s">
        <v>159</v>
      </c>
      <c r="AE120" s="23" t="s">
        <v>172</v>
      </c>
      <c r="AF120" s="23" t="s">
        <v>89</v>
      </c>
      <c r="AG120" s="23" t="s">
        <v>79</v>
      </c>
      <c r="AH120" s="23" t="s">
        <v>36</v>
      </c>
      <c r="AI120" s="23" t="s">
        <v>92</v>
      </c>
      <c r="AJ120" s="50" t="b">
        <v>0</v>
      </c>
      <c r="AK120" s="51" t="s">
        <v>1421</v>
      </c>
      <c r="AL120" s="19">
        <v>0</v>
      </c>
      <c r="AM120" s="19">
        <v>0</v>
      </c>
      <c r="AN120" s="19">
        <v>0</v>
      </c>
      <c r="AO120" s="19">
        <v>0</v>
      </c>
      <c r="AP120" s="19">
        <v>0</v>
      </c>
      <c r="AQ120" s="19">
        <v>0</v>
      </c>
      <c r="AR120" s="19">
        <v>0</v>
      </c>
      <c r="AS120" s="19">
        <v>0</v>
      </c>
      <c r="AT120" s="19">
        <v>0</v>
      </c>
      <c r="AU120" s="19">
        <v>0</v>
      </c>
      <c r="AV120" s="19">
        <v>0</v>
      </c>
      <c r="AW120" s="19">
        <v>0</v>
      </c>
      <c r="AX120" s="19">
        <v>0</v>
      </c>
      <c r="AY120" s="19">
        <v>0</v>
      </c>
      <c r="AZ120" s="19">
        <v>0</v>
      </c>
      <c r="BA120" s="19">
        <v>0</v>
      </c>
      <c r="BB120" s="19">
        <v>0</v>
      </c>
      <c r="BC120" s="19">
        <v>0</v>
      </c>
      <c r="BD120" s="49" t="b">
        <v>1</v>
      </c>
      <c r="BE120" s="49" t="b">
        <v>1</v>
      </c>
      <c r="BF120" s="19">
        <v>2</v>
      </c>
      <c r="BG120" s="23" t="s">
        <v>89</v>
      </c>
      <c r="BH120" s="19">
        <v>253</v>
      </c>
      <c r="BI120" s="19">
        <v>253</v>
      </c>
      <c r="BJ120" s="19">
        <v>0</v>
      </c>
      <c r="BK120" s="49" t="b">
        <v>0</v>
      </c>
    </row>
    <row r="121" spans="1:63" ht="12.75">
      <c r="A121" s="19">
        <v>228</v>
      </c>
      <c r="B121" s="19">
        <v>133650</v>
      </c>
      <c r="C121" s="23" t="s">
        <v>622</v>
      </c>
      <c r="D121" s="23" t="s">
        <v>623</v>
      </c>
      <c r="E121" s="23" t="s">
        <v>624</v>
      </c>
      <c r="F121" s="23" t="s">
        <v>625</v>
      </c>
      <c r="G121" s="19">
        <v>32307</v>
      </c>
      <c r="H121" s="23" t="s">
        <v>70</v>
      </c>
      <c r="I121" s="23" t="s">
        <v>564</v>
      </c>
      <c r="J121" s="47" t="s">
        <v>626</v>
      </c>
      <c r="K121" s="19">
        <v>-84.290226000000004</v>
      </c>
      <c r="L121" s="19">
        <v>30.428503999999901</v>
      </c>
      <c r="M121" s="19">
        <v>-84.290226000000004</v>
      </c>
      <c r="N121" s="19">
        <v>30.428503999999901</v>
      </c>
      <c r="O121" s="53">
        <v>8019</v>
      </c>
      <c r="P121" s="53">
        <v>1857</v>
      </c>
      <c r="Q121" s="53">
        <v>22108</v>
      </c>
      <c r="R121" s="53">
        <v>1857</v>
      </c>
      <c r="S121" s="19">
        <v>1</v>
      </c>
      <c r="T121" s="19">
        <v>2</v>
      </c>
      <c r="U121" s="19">
        <v>5</v>
      </c>
      <c r="V121" s="19">
        <v>1</v>
      </c>
      <c r="W121" s="19">
        <v>1</v>
      </c>
      <c r="X121" s="19">
        <v>31</v>
      </c>
      <c r="Y121" s="19">
        <v>7769</v>
      </c>
      <c r="Z121" s="23" t="s">
        <v>73</v>
      </c>
      <c r="AA121" s="49" t="b">
        <v>1</v>
      </c>
      <c r="AB121" s="23" t="s">
        <v>627</v>
      </c>
      <c r="AC121" s="23" t="s">
        <v>89</v>
      </c>
      <c r="AD121" s="23" t="s">
        <v>550</v>
      </c>
      <c r="AE121" s="23" t="s">
        <v>172</v>
      </c>
      <c r="AF121" s="23" t="s">
        <v>89</v>
      </c>
      <c r="AG121" s="23" t="s">
        <v>79</v>
      </c>
      <c r="AH121" s="23" t="s">
        <v>36</v>
      </c>
      <c r="AI121" s="23" t="s">
        <v>92</v>
      </c>
      <c r="AJ121" s="50" t="b">
        <v>0</v>
      </c>
      <c r="AK121" s="51" t="s">
        <v>628</v>
      </c>
      <c r="AL121" s="19">
        <v>0</v>
      </c>
      <c r="AM121" s="19">
        <v>0</v>
      </c>
      <c r="AN121" s="19">
        <v>0</v>
      </c>
      <c r="AO121" s="19">
        <v>0</v>
      </c>
      <c r="AP121" s="19">
        <v>0</v>
      </c>
      <c r="AQ121" s="19">
        <v>0</v>
      </c>
      <c r="AR121" s="19">
        <v>0</v>
      </c>
      <c r="AS121" s="19">
        <v>0</v>
      </c>
      <c r="AT121" s="19">
        <v>0</v>
      </c>
      <c r="AU121" s="19">
        <v>0</v>
      </c>
      <c r="AV121" s="19">
        <v>0</v>
      </c>
      <c r="AW121" s="19">
        <v>0</v>
      </c>
      <c r="AX121" s="19">
        <v>0</v>
      </c>
      <c r="AY121" s="19">
        <v>0</v>
      </c>
      <c r="AZ121" s="19">
        <v>0</v>
      </c>
      <c r="BA121" s="19">
        <v>0</v>
      </c>
      <c r="BB121" s="19">
        <v>0</v>
      </c>
      <c r="BC121" s="19">
        <v>0</v>
      </c>
      <c r="BD121" s="49" t="b">
        <v>1</v>
      </c>
      <c r="BE121" s="49" t="b">
        <v>0</v>
      </c>
      <c r="BF121" s="19">
        <v>4</v>
      </c>
      <c r="BG121" s="23" t="s">
        <v>89</v>
      </c>
      <c r="BH121" s="19">
        <v>363</v>
      </c>
      <c r="BI121" s="19">
        <v>363</v>
      </c>
      <c r="BJ121" s="19">
        <v>0</v>
      </c>
      <c r="BK121" s="49" t="b">
        <v>0</v>
      </c>
    </row>
    <row r="122" spans="1:63" ht="12.75">
      <c r="A122" s="19">
        <v>231</v>
      </c>
      <c r="B122" s="19">
        <v>133650</v>
      </c>
      <c r="C122" s="23" t="s">
        <v>622</v>
      </c>
      <c r="D122" s="23" t="s">
        <v>623</v>
      </c>
      <c r="E122" s="23" t="s">
        <v>624</v>
      </c>
      <c r="F122" s="23" t="s">
        <v>625</v>
      </c>
      <c r="G122" s="19">
        <v>32307</v>
      </c>
      <c r="H122" s="23" t="s">
        <v>70</v>
      </c>
      <c r="I122" s="23" t="s">
        <v>564</v>
      </c>
      <c r="J122" s="47" t="s">
        <v>626</v>
      </c>
      <c r="K122" s="19">
        <v>-84.290226000000004</v>
      </c>
      <c r="L122" s="19">
        <v>30.428503999999901</v>
      </c>
      <c r="M122" s="19">
        <v>-84.290226000000004</v>
      </c>
      <c r="N122" s="19">
        <v>30.428503999999901</v>
      </c>
      <c r="O122" s="53">
        <v>8019</v>
      </c>
      <c r="P122" s="53">
        <v>1857</v>
      </c>
      <c r="Q122" s="53">
        <v>22108</v>
      </c>
      <c r="R122" s="53">
        <v>1857</v>
      </c>
      <c r="S122" s="19">
        <v>1</v>
      </c>
      <c r="T122" s="19">
        <v>2</v>
      </c>
      <c r="U122" s="19">
        <v>5</v>
      </c>
      <c r="V122" s="19">
        <v>1</v>
      </c>
      <c r="W122" s="19">
        <v>1</v>
      </c>
      <c r="X122" s="19">
        <v>31</v>
      </c>
      <c r="Y122" s="19">
        <v>7769</v>
      </c>
      <c r="Z122" s="23" t="s">
        <v>73</v>
      </c>
      <c r="AA122" s="49" t="b">
        <v>1</v>
      </c>
      <c r="AB122" s="23" t="s">
        <v>627</v>
      </c>
      <c r="AC122" s="23" t="s">
        <v>89</v>
      </c>
      <c r="AD122" s="23" t="s">
        <v>550</v>
      </c>
      <c r="AE122" s="23" t="s">
        <v>631</v>
      </c>
      <c r="AF122" s="23" t="s">
        <v>320</v>
      </c>
      <c r="AG122" s="23" t="s">
        <v>79</v>
      </c>
      <c r="AH122" s="23" t="s">
        <v>36</v>
      </c>
      <c r="AI122" s="23" t="s">
        <v>100</v>
      </c>
      <c r="AJ122" s="50" t="b">
        <v>0</v>
      </c>
      <c r="AK122" s="51" t="s">
        <v>632</v>
      </c>
      <c r="AL122" s="19">
        <v>1</v>
      </c>
      <c r="AM122" s="19">
        <v>0</v>
      </c>
      <c r="AN122" s="19">
        <v>0</v>
      </c>
      <c r="AO122" s="19">
        <v>0</v>
      </c>
      <c r="AP122" s="19">
        <v>0</v>
      </c>
      <c r="AQ122" s="19">
        <v>0</v>
      </c>
      <c r="AR122" s="19">
        <v>0</v>
      </c>
      <c r="AS122" s="19">
        <v>0</v>
      </c>
      <c r="AT122" s="19">
        <v>0</v>
      </c>
      <c r="AU122" s="19">
        <v>0</v>
      </c>
      <c r="AV122" s="19">
        <v>0</v>
      </c>
      <c r="AW122" s="19">
        <v>0</v>
      </c>
      <c r="AX122" s="19">
        <v>0</v>
      </c>
      <c r="AY122" s="19">
        <v>0</v>
      </c>
      <c r="AZ122" s="19">
        <v>1</v>
      </c>
      <c r="BA122" s="19">
        <v>0</v>
      </c>
      <c r="BB122" s="19">
        <v>0</v>
      </c>
      <c r="BC122" s="19">
        <v>0</v>
      </c>
      <c r="BD122" s="49" t="b">
        <v>0</v>
      </c>
      <c r="BE122" s="49" t="b">
        <v>0</v>
      </c>
      <c r="BF122" s="19">
        <v>4</v>
      </c>
      <c r="BG122" s="23" t="s">
        <v>117</v>
      </c>
      <c r="BH122" s="19">
        <v>363</v>
      </c>
      <c r="BI122" s="19">
        <v>363</v>
      </c>
      <c r="BJ122" s="19">
        <v>0</v>
      </c>
      <c r="BK122" s="49" t="b">
        <v>0</v>
      </c>
    </row>
    <row r="123" spans="1:63" ht="12.75">
      <c r="A123" s="19">
        <v>232</v>
      </c>
      <c r="B123" s="19">
        <v>133669</v>
      </c>
      <c r="C123" s="23" t="s">
        <v>633</v>
      </c>
      <c r="D123" s="23" t="s">
        <v>634</v>
      </c>
      <c r="E123" s="23" t="s">
        <v>635</v>
      </c>
      <c r="F123" s="23" t="s">
        <v>625</v>
      </c>
      <c r="G123" s="23" t="s">
        <v>636</v>
      </c>
      <c r="H123" s="23" t="s">
        <v>70</v>
      </c>
      <c r="I123" s="23" t="s">
        <v>564</v>
      </c>
      <c r="J123" s="47" t="s">
        <v>637</v>
      </c>
      <c r="K123" s="19">
        <v>-80.102977999999993</v>
      </c>
      <c r="L123" s="19">
        <v>26.372420999999999</v>
      </c>
      <c r="M123" s="19">
        <v>-80.102977999999993</v>
      </c>
      <c r="N123" s="19">
        <v>26.372420999999999</v>
      </c>
      <c r="O123" s="53">
        <v>5467</v>
      </c>
      <c r="P123" s="53">
        <v>1226</v>
      </c>
      <c r="Q123" s="53">
        <v>16695</v>
      </c>
      <c r="R123" s="53">
        <v>1226</v>
      </c>
      <c r="S123" s="19">
        <v>2</v>
      </c>
      <c r="T123" s="19">
        <v>2</v>
      </c>
      <c r="U123" s="19">
        <v>5</v>
      </c>
      <c r="V123" s="19">
        <v>1</v>
      </c>
      <c r="W123" s="19">
        <v>1</v>
      </c>
      <c r="X123" s="19">
        <v>60</v>
      </c>
      <c r="Y123" s="19">
        <v>25402</v>
      </c>
      <c r="Z123" s="23" t="s">
        <v>73</v>
      </c>
      <c r="AA123" s="49" t="b">
        <v>0</v>
      </c>
      <c r="AB123" s="23" t="s">
        <v>638</v>
      </c>
      <c r="AC123" s="57" t="s">
        <v>323</v>
      </c>
      <c r="AD123" s="23" t="s">
        <v>90</v>
      </c>
      <c r="AE123" s="23" t="s">
        <v>77</v>
      </c>
      <c r="AF123" s="23" t="s">
        <v>78</v>
      </c>
      <c r="AG123" s="23" t="s">
        <v>79</v>
      </c>
      <c r="AH123" s="23" t="s">
        <v>36</v>
      </c>
      <c r="AI123" s="23" t="s">
        <v>80</v>
      </c>
      <c r="AJ123" s="50" t="b">
        <v>0</v>
      </c>
      <c r="AK123" s="51" t="s">
        <v>639</v>
      </c>
      <c r="AL123" s="19">
        <v>0</v>
      </c>
      <c r="AM123" s="19">
        <v>0</v>
      </c>
      <c r="AN123" s="19">
        <v>0</v>
      </c>
      <c r="AO123" s="19">
        <v>0</v>
      </c>
      <c r="AP123" s="19">
        <v>0</v>
      </c>
      <c r="AQ123" s="19">
        <v>0</v>
      </c>
      <c r="AR123" s="19">
        <v>0</v>
      </c>
      <c r="AS123" s="19">
        <v>0</v>
      </c>
      <c r="AT123" s="19">
        <v>0</v>
      </c>
      <c r="AU123" s="19">
        <v>0</v>
      </c>
      <c r="AV123" s="19">
        <v>0</v>
      </c>
      <c r="AW123" s="19">
        <v>0</v>
      </c>
      <c r="AX123" s="19">
        <v>0</v>
      </c>
      <c r="AY123" s="19">
        <v>0</v>
      </c>
      <c r="AZ123" s="19">
        <v>0</v>
      </c>
      <c r="BA123" s="19">
        <v>0</v>
      </c>
      <c r="BB123" s="19">
        <v>0</v>
      </c>
      <c r="BC123" s="19">
        <v>0</v>
      </c>
      <c r="BD123" s="49" t="b">
        <v>1</v>
      </c>
      <c r="BE123" s="49" t="b">
        <v>1</v>
      </c>
      <c r="BF123" s="19">
        <v>4</v>
      </c>
      <c r="BG123" s="23" t="s">
        <v>78</v>
      </c>
      <c r="BH123" s="19">
        <v>363</v>
      </c>
      <c r="BI123" s="19">
        <v>363</v>
      </c>
      <c r="BJ123" s="19">
        <v>0</v>
      </c>
      <c r="BK123" s="49" t="b">
        <v>0</v>
      </c>
    </row>
    <row r="124" spans="1:63" ht="12.75">
      <c r="A124" s="19">
        <v>236</v>
      </c>
      <c r="B124" s="19">
        <v>133951</v>
      </c>
      <c r="C124" s="23" t="s">
        <v>646</v>
      </c>
      <c r="D124" s="23" t="s">
        <v>647</v>
      </c>
      <c r="E124" s="23" t="s">
        <v>648</v>
      </c>
      <c r="F124" s="23" t="s">
        <v>625</v>
      </c>
      <c r="G124" s="19">
        <v>33199</v>
      </c>
      <c r="H124" s="23" t="s">
        <v>70</v>
      </c>
      <c r="I124" s="23" t="s">
        <v>564</v>
      </c>
      <c r="J124" s="47" t="s">
        <v>649</v>
      </c>
      <c r="K124" s="19">
        <v>-80.377590999999995</v>
      </c>
      <c r="L124" s="19">
        <v>25.757110999999998</v>
      </c>
      <c r="M124" s="19">
        <v>-80.377590999999995</v>
      </c>
      <c r="N124" s="19">
        <v>25.757110999999998</v>
      </c>
      <c r="O124" s="53">
        <v>8912</v>
      </c>
      <c r="P124" s="53">
        <v>2194</v>
      </c>
      <c r="Q124" s="53">
        <v>21393</v>
      </c>
      <c r="R124" s="53">
        <v>2194</v>
      </c>
      <c r="S124" s="19">
        <v>2</v>
      </c>
      <c r="T124" s="19">
        <v>2</v>
      </c>
      <c r="U124" s="19">
        <v>5</v>
      </c>
      <c r="V124" s="19">
        <v>1</v>
      </c>
      <c r="W124" s="19">
        <v>1</v>
      </c>
      <c r="X124" s="19">
        <v>50</v>
      </c>
      <c r="Y124" s="19">
        <v>45856</v>
      </c>
      <c r="Z124" s="23" t="s">
        <v>73</v>
      </c>
      <c r="AA124" s="49" t="b">
        <v>0</v>
      </c>
      <c r="AB124" s="23" t="s">
        <v>650</v>
      </c>
      <c r="AC124" s="23" t="s">
        <v>651</v>
      </c>
      <c r="AD124" s="23" t="s">
        <v>159</v>
      </c>
      <c r="AE124" s="23" t="s">
        <v>95</v>
      </c>
      <c r="AF124" s="23" t="s">
        <v>94</v>
      </c>
      <c r="AG124" s="23" t="s">
        <v>79</v>
      </c>
      <c r="AH124" s="23" t="s">
        <v>36</v>
      </c>
      <c r="AI124" s="23" t="s">
        <v>96</v>
      </c>
      <c r="AJ124" s="50" t="b">
        <v>0</v>
      </c>
      <c r="AK124" s="51" t="s">
        <v>652</v>
      </c>
      <c r="AL124" s="19">
        <v>0</v>
      </c>
      <c r="AM124" s="19">
        <v>0</v>
      </c>
      <c r="AN124" s="19">
        <v>0</v>
      </c>
      <c r="AO124" s="19">
        <v>0</v>
      </c>
      <c r="AP124" s="19">
        <v>0</v>
      </c>
      <c r="AQ124" s="19">
        <v>0</v>
      </c>
      <c r="AR124" s="19">
        <v>0</v>
      </c>
      <c r="AS124" s="19">
        <v>0</v>
      </c>
      <c r="AT124" s="19">
        <v>0</v>
      </c>
      <c r="AU124" s="19">
        <v>0</v>
      </c>
      <c r="AV124" s="19">
        <v>0</v>
      </c>
      <c r="AW124" s="19">
        <v>0</v>
      </c>
      <c r="AX124" s="19">
        <v>0</v>
      </c>
      <c r="AY124" s="19">
        <v>0</v>
      </c>
      <c r="AZ124" s="19">
        <v>0</v>
      </c>
      <c r="BA124" s="19">
        <v>0</v>
      </c>
      <c r="BB124" s="19">
        <v>0</v>
      </c>
      <c r="BC124" s="19">
        <v>0</v>
      </c>
      <c r="BD124" s="49" t="b">
        <v>1</v>
      </c>
      <c r="BE124" s="49" t="b">
        <v>0</v>
      </c>
      <c r="BF124" s="19">
        <v>7</v>
      </c>
      <c r="BG124" s="23" t="s">
        <v>94</v>
      </c>
      <c r="BH124" s="19">
        <v>363</v>
      </c>
      <c r="BI124" s="19">
        <v>363</v>
      </c>
      <c r="BJ124" s="19">
        <v>0</v>
      </c>
      <c r="BK124" s="49" t="b">
        <v>0</v>
      </c>
    </row>
    <row r="125" spans="1:63" ht="12.75">
      <c r="A125" s="19">
        <v>237</v>
      </c>
      <c r="B125" s="19">
        <v>133951</v>
      </c>
      <c r="C125" s="23" t="s">
        <v>646</v>
      </c>
      <c r="D125" s="23" t="s">
        <v>647</v>
      </c>
      <c r="E125" s="23" t="s">
        <v>648</v>
      </c>
      <c r="F125" s="23" t="s">
        <v>625</v>
      </c>
      <c r="G125" s="19">
        <v>33199</v>
      </c>
      <c r="H125" s="23" t="s">
        <v>70</v>
      </c>
      <c r="I125" s="23" t="s">
        <v>564</v>
      </c>
      <c r="J125" s="47" t="s">
        <v>649</v>
      </c>
      <c r="K125" s="19">
        <v>-80.377590999999995</v>
      </c>
      <c r="L125" s="19">
        <v>25.757110999999998</v>
      </c>
      <c r="M125" s="19">
        <v>-80.377590999999995</v>
      </c>
      <c r="N125" s="19">
        <v>25.757110999999998</v>
      </c>
      <c r="O125" s="53">
        <v>8912</v>
      </c>
      <c r="P125" s="53">
        <v>2194</v>
      </c>
      <c r="Q125" s="53">
        <v>21393</v>
      </c>
      <c r="R125" s="53">
        <v>2194</v>
      </c>
      <c r="S125" s="19">
        <v>2</v>
      </c>
      <c r="T125" s="19">
        <v>2</v>
      </c>
      <c r="U125" s="19">
        <v>5</v>
      </c>
      <c r="V125" s="19">
        <v>1</v>
      </c>
      <c r="W125" s="19">
        <v>1</v>
      </c>
      <c r="X125" s="19">
        <v>50</v>
      </c>
      <c r="Y125" s="19">
        <v>45856</v>
      </c>
      <c r="Z125" s="23" t="s">
        <v>73</v>
      </c>
      <c r="AA125" s="49" t="b">
        <v>0</v>
      </c>
      <c r="AB125" s="23" t="s">
        <v>650</v>
      </c>
      <c r="AC125" s="23" t="s">
        <v>651</v>
      </c>
      <c r="AD125" s="23" t="s">
        <v>159</v>
      </c>
      <c r="AE125" s="23" t="s">
        <v>653</v>
      </c>
      <c r="AF125" s="23" t="s">
        <v>114</v>
      </c>
      <c r="AG125" s="23" t="s">
        <v>79</v>
      </c>
      <c r="AH125" s="23" t="s">
        <v>99</v>
      </c>
      <c r="AI125" s="23" t="s">
        <v>100</v>
      </c>
      <c r="AJ125" s="50" t="b">
        <v>0</v>
      </c>
      <c r="AK125" s="51" t="s">
        <v>652</v>
      </c>
      <c r="AL125" s="19">
        <v>0</v>
      </c>
      <c r="AM125" s="19">
        <v>0</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9">
        <v>0</v>
      </c>
      <c r="BC125" s="19">
        <v>0</v>
      </c>
      <c r="BD125" s="49" t="b">
        <v>0</v>
      </c>
      <c r="BE125" s="49" t="b">
        <v>0</v>
      </c>
      <c r="BF125" s="19">
        <v>7</v>
      </c>
      <c r="BG125" s="23" t="s">
        <v>117</v>
      </c>
      <c r="BH125" s="19">
        <v>363</v>
      </c>
      <c r="BI125" s="19">
        <v>363</v>
      </c>
      <c r="BJ125" s="19">
        <v>0</v>
      </c>
      <c r="BK125" s="49" t="b">
        <v>0</v>
      </c>
    </row>
    <row r="126" spans="1:63" ht="12.75">
      <c r="A126" s="19">
        <v>238</v>
      </c>
      <c r="B126" s="19">
        <v>133951</v>
      </c>
      <c r="C126" s="23" t="s">
        <v>646</v>
      </c>
      <c r="D126" s="23" t="s">
        <v>647</v>
      </c>
      <c r="E126" s="23" t="s">
        <v>648</v>
      </c>
      <c r="F126" s="23" t="s">
        <v>625</v>
      </c>
      <c r="G126" s="19">
        <v>33199</v>
      </c>
      <c r="H126" s="23" t="s">
        <v>70</v>
      </c>
      <c r="I126" s="23" t="s">
        <v>564</v>
      </c>
      <c r="J126" s="47" t="s">
        <v>649</v>
      </c>
      <c r="K126" s="19">
        <v>-80.377590999999995</v>
      </c>
      <c r="L126" s="19">
        <v>25.757110999999998</v>
      </c>
      <c r="M126" s="19">
        <v>-80.377590999999995</v>
      </c>
      <c r="N126" s="19">
        <v>25.757110999999998</v>
      </c>
      <c r="O126" s="53">
        <v>8912</v>
      </c>
      <c r="P126" s="53">
        <v>2194</v>
      </c>
      <c r="Q126" s="53">
        <v>21393</v>
      </c>
      <c r="R126" s="53">
        <v>2194</v>
      </c>
      <c r="S126" s="19">
        <v>2</v>
      </c>
      <c r="T126" s="19">
        <v>2</v>
      </c>
      <c r="U126" s="19">
        <v>5</v>
      </c>
      <c r="V126" s="19">
        <v>1</v>
      </c>
      <c r="W126" s="19">
        <v>1</v>
      </c>
      <c r="X126" s="19">
        <v>50</v>
      </c>
      <c r="Y126" s="19">
        <v>45856</v>
      </c>
      <c r="Z126" s="23" t="s">
        <v>73</v>
      </c>
      <c r="AA126" s="49" t="b">
        <v>0</v>
      </c>
      <c r="AB126" s="23" t="s">
        <v>650</v>
      </c>
      <c r="AC126" s="23" t="s">
        <v>309</v>
      </c>
      <c r="AD126" s="23" t="s">
        <v>159</v>
      </c>
      <c r="AE126" s="23" t="s">
        <v>172</v>
      </c>
      <c r="AF126" s="23" t="s">
        <v>89</v>
      </c>
      <c r="AG126" s="23" t="s">
        <v>79</v>
      </c>
      <c r="AH126" s="23" t="s">
        <v>36</v>
      </c>
      <c r="AI126" s="23" t="s">
        <v>92</v>
      </c>
      <c r="AJ126" s="50" t="b">
        <v>0</v>
      </c>
      <c r="AK126" s="51" t="s">
        <v>654</v>
      </c>
      <c r="AL126" s="58">
        <v>0</v>
      </c>
      <c r="AM126" s="58">
        <v>0</v>
      </c>
      <c r="AN126" s="58">
        <v>0</v>
      </c>
      <c r="AO126" s="58">
        <v>0</v>
      </c>
      <c r="AP126" s="58">
        <v>0</v>
      </c>
      <c r="AQ126" s="58">
        <v>0</v>
      </c>
      <c r="AR126" s="58">
        <v>0</v>
      </c>
      <c r="AS126" s="58">
        <v>0</v>
      </c>
      <c r="AT126" s="58">
        <v>0</v>
      </c>
      <c r="AU126" s="58">
        <v>0</v>
      </c>
      <c r="AV126" s="58">
        <v>0</v>
      </c>
      <c r="AW126" s="58">
        <v>0</v>
      </c>
      <c r="AX126" s="58">
        <v>0</v>
      </c>
      <c r="AY126" s="58">
        <v>0</v>
      </c>
      <c r="AZ126" s="58">
        <v>0</v>
      </c>
      <c r="BA126" s="58">
        <v>0</v>
      </c>
      <c r="BB126" s="58">
        <v>0</v>
      </c>
      <c r="BC126" s="58">
        <v>0</v>
      </c>
      <c r="BD126" s="49" t="b">
        <v>1</v>
      </c>
      <c r="BE126" s="49" t="b">
        <v>0</v>
      </c>
      <c r="BF126" s="19">
        <v>7</v>
      </c>
      <c r="BG126" s="23" t="s">
        <v>89</v>
      </c>
      <c r="BH126" s="19">
        <v>363</v>
      </c>
      <c r="BI126" s="19">
        <v>363</v>
      </c>
      <c r="BJ126" s="19">
        <v>0</v>
      </c>
      <c r="BK126" s="49" t="b">
        <v>0</v>
      </c>
    </row>
    <row r="127" spans="1:63" ht="12.75">
      <c r="A127" s="19">
        <v>239</v>
      </c>
      <c r="B127" s="19">
        <v>133951</v>
      </c>
      <c r="C127" s="23" t="s">
        <v>646</v>
      </c>
      <c r="D127" s="23" t="s">
        <v>647</v>
      </c>
      <c r="E127" s="23" t="s">
        <v>648</v>
      </c>
      <c r="F127" s="23" t="s">
        <v>625</v>
      </c>
      <c r="G127" s="19">
        <v>33199</v>
      </c>
      <c r="H127" s="23" t="s">
        <v>70</v>
      </c>
      <c r="I127" s="23" t="s">
        <v>564</v>
      </c>
      <c r="J127" s="47" t="s">
        <v>649</v>
      </c>
      <c r="K127" s="19">
        <v>-80.377590999999995</v>
      </c>
      <c r="L127" s="19">
        <v>25.757110999999998</v>
      </c>
      <c r="M127" s="19">
        <v>-80.377590999999995</v>
      </c>
      <c r="N127" s="19">
        <v>25.757110999999998</v>
      </c>
      <c r="O127" s="53">
        <v>8912</v>
      </c>
      <c r="P127" s="53">
        <v>2194</v>
      </c>
      <c r="Q127" s="53">
        <v>21393</v>
      </c>
      <c r="R127" s="53">
        <v>2194</v>
      </c>
      <c r="S127" s="19">
        <v>2</v>
      </c>
      <c r="T127" s="19">
        <v>2</v>
      </c>
      <c r="U127" s="19">
        <v>5</v>
      </c>
      <c r="V127" s="19">
        <v>1</v>
      </c>
      <c r="W127" s="19">
        <v>1</v>
      </c>
      <c r="X127" s="19">
        <v>50</v>
      </c>
      <c r="Y127" s="19">
        <v>45856</v>
      </c>
      <c r="Z127" s="23" t="s">
        <v>73</v>
      </c>
      <c r="AA127" s="49" t="b">
        <v>0</v>
      </c>
      <c r="AB127" s="23" t="s">
        <v>650</v>
      </c>
      <c r="AC127" s="23" t="s">
        <v>309</v>
      </c>
      <c r="AD127" s="23" t="s">
        <v>159</v>
      </c>
      <c r="AE127" s="23" t="s">
        <v>456</v>
      </c>
      <c r="AF127" s="23" t="s">
        <v>89</v>
      </c>
      <c r="AG127" s="23" t="s">
        <v>79</v>
      </c>
      <c r="AH127" s="23" t="s">
        <v>99</v>
      </c>
      <c r="AI127" s="23" t="s">
        <v>100</v>
      </c>
      <c r="AJ127" s="50" t="b">
        <v>0</v>
      </c>
      <c r="AK127" s="51" t="s">
        <v>654</v>
      </c>
      <c r="AL127" s="58">
        <v>0</v>
      </c>
      <c r="AM127" s="58">
        <v>0</v>
      </c>
      <c r="AN127" s="58">
        <v>0</v>
      </c>
      <c r="AO127" s="58">
        <v>0</v>
      </c>
      <c r="AP127" s="58">
        <v>0</v>
      </c>
      <c r="AQ127" s="58">
        <v>0</v>
      </c>
      <c r="AR127" s="58">
        <v>0</v>
      </c>
      <c r="AS127" s="58">
        <v>0</v>
      </c>
      <c r="AT127" s="58">
        <v>0</v>
      </c>
      <c r="AU127" s="58">
        <v>0</v>
      </c>
      <c r="AV127" s="58">
        <v>0</v>
      </c>
      <c r="AW127" s="58">
        <v>0</v>
      </c>
      <c r="AX127" s="58">
        <v>0</v>
      </c>
      <c r="AY127" s="58">
        <v>0</v>
      </c>
      <c r="AZ127" s="58">
        <v>0</v>
      </c>
      <c r="BA127" s="58">
        <v>0</v>
      </c>
      <c r="BB127" s="58">
        <v>0</v>
      </c>
      <c r="BC127" s="58">
        <v>0</v>
      </c>
      <c r="BD127" s="49" t="b">
        <v>0</v>
      </c>
      <c r="BE127" s="49" t="b">
        <v>0</v>
      </c>
      <c r="BF127" s="19">
        <v>7</v>
      </c>
      <c r="BG127" s="23" t="s">
        <v>89</v>
      </c>
      <c r="BH127" s="19">
        <v>363</v>
      </c>
      <c r="BI127" s="19">
        <v>363</v>
      </c>
      <c r="BJ127" s="19">
        <v>0</v>
      </c>
      <c r="BK127" s="49" t="b">
        <v>0</v>
      </c>
    </row>
    <row r="128" spans="1:63" ht="12.75">
      <c r="A128" s="19">
        <v>240</v>
      </c>
      <c r="B128" s="19">
        <v>133951</v>
      </c>
      <c r="C128" s="23" t="s">
        <v>646</v>
      </c>
      <c r="D128" s="23" t="s">
        <v>647</v>
      </c>
      <c r="E128" s="23" t="s">
        <v>648</v>
      </c>
      <c r="F128" s="23" t="s">
        <v>625</v>
      </c>
      <c r="G128" s="19">
        <v>33199</v>
      </c>
      <c r="H128" s="23" t="s">
        <v>70</v>
      </c>
      <c r="I128" s="23" t="s">
        <v>564</v>
      </c>
      <c r="J128" s="47" t="s">
        <v>649</v>
      </c>
      <c r="K128" s="19">
        <v>-80.377590999999995</v>
      </c>
      <c r="L128" s="19">
        <v>25.757110999999998</v>
      </c>
      <c r="M128" s="19">
        <v>-80.377590999999995</v>
      </c>
      <c r="N128" s="19">
        <v>25.757110999999998</v>
      </c>
      <c r="O128" s="53">
        <v>8912</v>
      </c>
      <c r="P128" s="53">
        <v>2194</v>
      </c>
      <c r="Q128" s="53">
        <v>21393</v>
      </c>
      <c r="R128" s="53">
        <v>2194</v>
      </c>
      <c r="S128" s="19">
        <v>2</v>
      </c>
      <c r="T128" s="19">
        <v>2</v>
      </c>
      <c r="U128" s="19">
        <v>5</v>
      </c>
      <c r="V128" s="19">
        <v>1</v>
      </c>
      <c r="W128" s="19">
        <v>1</v>
      </c>
      <c r="X128" s="19">
        <v>50</v>
      </c>
      <c r="Y128" s="19">
        <v>45856</v>
      </c>
      <c r="Z128" s="23" t="s">
        <v>73</v>
      </c>
      <c r="AA128" s="49" t="b">
        <v>0</v>
      </c>
      <c r="AB128" s="23" t="s">
        <v>650</v>
      </c>
      <c r="AC128" s="23" t="s">
        <v>655</v>
      </c>
      <c r="AD128" s="23" t="s">
        <v>159</v>
      </c>
      <c r="AE128" s="23" t="s">
        <v>656</v>
      </c>
      <c r="AF128" s="23" t="s">
        <v>109</v>
      </c>
      <c r="AG128" s="23" t="s">
        <v>79</v>
      </c>
      <c r="AH128" s="23" t="s">
        <v>99</v>
      </c>
      <c r="AI128" s="23" t="s">
        <v>100</v>
      </c>
      <c r="AJ128" s="50" t="b">
        <v>0</v>
      </c>
      <c r="AK128" s="51" t="s">
        <v>657</v>
      </c>
      <c r="AL128" s="58">
        <v>0</v>
      </c>
      <c r="AM128" s="58">
        <v>0</v>
      </c>
      <c r="AN128" s="58">
        <v>0</v>
      </c>
      <c r="AO128" s="58">
        <v>0</v>
      </c>
      <c r="AP128" s="58">
        <v>0</v>
      </c>
      <c r="AQ128" s="58">
        <v>0</v>
      </c>
      <c r="AR128" s="58">
        <v>0</v>
      </c>
      <c r="AS128" s="58">
        <v>0</v>
      </c>
      <c r="AT128" s="58">
        <v>0</v>
      </c>
      <c r="AU128" s="58">
        <v>0</v>
      </c>
      <c r="AV128" s="58">
        <v>0</v>
      </c>
      <c r="AW128" s="58">
        <v>0</v>
      </c>
      <c r="AX128" s="58">
        <v>0</v>
      </c>
      <c r="AY128" s="58">
        <v>0</v>
      </c>
      <c r="AZ128" s="58">
        <v>0</v>
      </c>
      <c r="BA128" s="58">
        <v>0</v>
      </c>
      <c r="BB128" s="58">
        <v>0</v>
      </c>
      <c r="BC128" s="58">
        <v>0</v>
      </c>
      <c r="BD128" s="49" t="b">
        <v>0</v>
      </c>
      <c r="BE128" s="49" t="b">
        <v>0</v>
      </c>
      <c r="BF128" s="19">
        <v>7</v>
      </c>
      <c r="BG128" s="23" t="s">
        <v>109</v>
      </c>
      <c r="BH128" s="19">
        <v>363</v>
      </c>
      <c r="BI128" s="19">
        <v>363</v>
      </c>
      <c r="BJ128" s="19">
        <v>0</v>
      </c>
      <c r="BK128" s="49" t="b">
        <v>0</v>
      </c>
    </row>
    <row r="129" spans="1:63" ht="12.75">
      <c r="A129" s="19">
        <v>241</v>
      </c>
      <c r="B129" s="19">
        <v>133951</v>
      </c>
      <c r="C129" s="23" t="s">
        <v>646</v>
      </c>
      <c r="D129" s="23" t="s">
        <v>647</v>
      </c>
      <c r="E129" s="23" t="s">
        <v>648</v>
      </c>
      <c r="F129" s="23" t="s">
        <v>625</v>
      </c>
      <c r="G129" s="19">
        <v>33199</v>
      </c>
      <c r="H129" s="23" t="s">
        <v>70</v>
      </c>
      <c r="I129" s="23" t="s">
        <v>564</v>
      </c>
      <c r="J129" s="47" t="s">
        <v>649</v>
      </c>
      <c r="K129" s="19">
        <v>-80.377590999999995</v>
      </c>
      <c r="L129" s="19">
        <v>25.757110999999998</v>
      </c>
      <c r="M129" s="19">
        <v>-80.377590999999995</v>
      </c>
      <c r="N129" s="19">
        <v>25.757110999999998</v>
      </c>
      <c r="O129" s="53">
        <v>8912</v>
      </c>
      <c r="P129" s="53">
        <v>2194</v>
      </c>
      <c r="Q129" s="53">
        <v>21393</v>
      </c>
      <c r="R129" s="53">
        <v>2194</v>
      </c>
      <c r="S129" s="19">
        <v>2</v>
      </c>
      <c r="T129" s="19">
        <v>2</v>
      </c>
      <c r="U129" s="19">
        <v>5</v>
      </c>
      <c r="V129" s="19">
        <v>1</v>
      </c>
      <c r="W129" s="19">
        <v>1</v>
      </c>
      <c r="X129" s="19">
        <v>50</v>
      </c>
      <c r="Y129" s="19">
        <v>45856</v>
      </c>
      <c r="Z129" s="23" t="s">
        <v>73</v>
      </c>
      <c r="AA129" s="49" t="b">
        <v>0</v>
      </c>
      <c r="AB129" s="23" t="s">
        <v>650</v>
      </c>
      <c r="AC129" s="23" t="s">
        <v>655</v>
      </c>
      <c r="AD129" s="23" t="s">
        <v>159</v>
      </c>
      <c r="AE129" s="23" t="s">
        <v>312</v>
      </c>
      <c r="AF129" s="23" t="s">
        <v>109</v>
      </c>
      <c r="AG129" s="23" t="s">
        <v>79</v>
      </c>
      <c r="AH129" s="23" t="s">
        <v>36</v>
      </c>
      <c r="AI129" s="23" t="s">
        <v>144</v>
      </c>
      <c r="AJ129" s="50" t="b">
        <v>0</v>
      </c>
      <c r="AK129" s="51" t="s">
        <v>658</v>
      </c>
      <c r="AL129" s="19">
        <v>1</v>
      </c>
      <c r="AM129" s="19">
        <v>0</v>
      </c>
      <c r="AN129" s="19">
        <v>0</v>
      </c>
      <c r="AO129" s="19">
        <v>0</v>
      </c>
      <c r="AP129" s="19">
        <v>0</v>
      </c>
      <c r="AQ129" s="19">
        <v>0</v>
      </c>
      <c r="AR129" s="19">
        <v>0</v>
      </c>
      <c r="AS129" s="19">
        <v>0</v>
      </c>
      <c r="AT129" s="19">
        <v>1</v>
      </c>
      <c r="AU129" s="19">
        <v>0</v>
      </c>
      <c r="AV129" s="19">
        <v>0</v>
      </c>
      <c r="AW129" s="19">
        <v>0</v>
      </c>
      <c r="AX129" s="19">
        <v>0</v>
      </c>
      <c r="AY129" s="19">
        <v>0</v>
      </c>
      <c r="AZ129" s="19">
        <v>0</v>
      </c>
      <c r="BA129" s="19">
        <v>0</v>
      </c>
      <c r="BB129" s="19">
        <v>0</v>
      </c>
      <c r="BC129" s="19">
        <v>0</v>
      </c>
      <c r="BD129" s="49" t="b">
        <v>1</v>
      </c>
      <c r="BE129" s="49" t="b">
        <v>0</v>
      </c>
      <c r="BF129" s="19">
        <v>7</v>
      </c>
      <c r="BG129" s="23" t="s">
        <v>109</v>
      </c>
      <c r="BH129" s="19">
        <v>363</v>
      </c>
      <c r="BI129" s="19">
        <v>363</v>
      </c>
      <c r="BJ129" s="19">
        <v>0</v>
      </c>
      <c r="BK129" s="49" t="b">
        <v>0</v>
      </c>
    </row>
    <row r="130" spans="1:63" ht="12.75">
      <c r="A130" s="19">
        <v>244</v>
      </c>
      <c r="B130" s="19">
        <v>134097</v>
      </c>
      <c r="C130" s="23" t="s">
        <v>660</v>
      </c>
      <c r="D130" s="23" t="s">
        <v>661</v>
      </c>
      <c r="E130" s="23" t="s">
        <v>624</v>
      </c>
      <c r="F130" s="23" t="s">
        <v>625</v>
      </c>
      <c r="G130" s="23" t="s">
        <v>662</v>
      </c>
      <c r="H130" s="23" t="s">
        <v>70</v>
      </c>
      <c r="I130" s="23" t="s">
        <v>564</v>
      </c>
      <c r="J130" s="47" t="s">
        <v>663</v>
      </c>
      <c r="K130" s="19">
        <v>-84.291921000000002</v>
      </c>
      <c r="L130" s="19">
        <v>30.440756</v>
      </c>
      <c r="M130" s="19">
        <v>-84.291921000000002</v>
      </c>
      <c r="N130" s="19">
        <v>30.440756</v>
      </c>
      <c r="O130" s="53">
        <v>9684</v>
      </c>
      <c r="P130" s="53">
        <v>1869</v>
      </c>
      <c r="Q130" s="53">
        <v>24116</v>
      </c>
      <c r="R130" s="53">
        <v>1869</v>
      </c>
      <c r="S130" s="19">
        <v>2</v>
      </c>
      <c r="T130" s="19">
        <v>2</v>
      </c>
      <c r="U130" s="19">
        <v>5</v>
      </c>
      <c r="V130" s="19">
        <v>1</v>
      </c>
      <c r="W130" s="19">
        <v>1</v>
      </c>
      <c r="X130" s="19">
        <v>58</v>
      </c>
      <c r="Y130" s="19">
        <v>32933</v>
      </c>
      <c r="Z130" s="23" t="s">
        <v>73</v>
      </c>
      <c r="AA130" s="49" t="b">
        <v>0</v>
      </c>
      <c r="AB130" s="23" t="s">
        <v>664</v>
      </c>
      <c r="AC130" s="23" t="s">
        <v>665</v>
      </c>
      <c r="AD130" s="23" t="s">
        <v>204</v>
      </c>
      <c r="AE130" s="23" t="s">
        <v>667</v>
      </c>
      <c r="AF130" s="23" t="s">
        <v>78</v>
      </c>
      <c r="AG130" s="23" t="s">
        <v>179</v>
      </c>
      <c r="AH130" s="23" t="s">
        <v>179</v>
      </c>
      <c r="AI130" s="23" t="s">
        <v>100</v>
      </c>
      <c r="AJ130" s="50" t="b">
        <v>0</v>
      </c>
      <c r="AK130" s="51" t="s">
        <v>668</v>
      </c>
      <c r="AL130" s="19">
        <v>0</v>
      </c>
      <c r="AM130" s="19">
        <v>0</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9">
        <v>0</v>
      </c>
      <c r="BC130" s="19">
        <v>0</v>
      </c>
      <c r="BD130" s="49" t="b">
        <v>0</v>
      </c>
      <c r="BE130" s="49" t="b">
        <v>0</v>
      </c>
      <c r="BF130" s="19">
        <v>2</v>
      </c>
      <c r="BG130" s="23" t="s">
        <v>78</v>
      </c>
      <c r="BH130" s="19">
        <v>363</v>
      </c>
      <c r="BI130" s="19">
        <v>363</v>
      </c>
      <c r="BJ130" s="19">
        <v>0</v>
      </c>
      <c r="BK130" s="49" t="b">
        <v>0</v>
      </c>
    </row>
    <row r="131" spans="1:63" ht="12.75">
      <c r="A131" s="19">
        <v>243</v>
      </c>
      <c r="B131" s="19">
        <v>134097</v>
      </c>
      <c r="C131" s="23" t="s">
        <v>660</v>
      </c>
      <c r="D131" s="23" t="s">
        <v>661</v>
      </c>
      <c r="E131" s="23" t="s">
        <v>624</v>
      </c>
      <c r="F131" s="23" t="s">
        <v>625</v>
      </c>
      <c r="G131" s="23" t="s">
        <v>662</v>
      </c>
      <c r="H131" s="23" t="s">
        <v>70</v>
      </c>
      <c r="I131" s="23" t="s">
        <v>564</v>
      </c>
      <c r="J131" s="47" t="s">
        <v>663</v>
      </c>
      <c r="K131" s="19">
        <v>-84.291921000000002</v>
      </c>
      <c r="L131" s="19">
        <v>30.440756</v>
      </c>
      <c r="M131" s="19">
        <v>-84.291921000000002</v>
      </c>
      <c r="N131" s="19">
        <v>30.440756</v>
      </c>
      <c r="O131" s="53">
        <v>9684</v>
      </c>
      <c r="P131" s="53">
        <v>1869</v>
      </c>
      <c r="Q131" s="53">
        <v>24116</v>
      </c>
      <c r="R131" s="53">
        <v>1869</v>
      </c>
      <c r="S131" s="19">
        <v>2</v>
      </c>
      <c r="T131" s="19">
        <v>2</v>
      </c>
      <c r="U131" s="19">
        <v>5</v>
      </c>
      <c r="V131" s="19">
        <v>1</v>
      </c>
      <c r="W131" s="19">
        <v>1</v>
      </c>
      <c r="X131" s="19">
        <v>58</v>
      </c>
      <c r="Y131" s="19">
        <v>32933</v>
      </c>
      <c r="Z131" s="23" t="s">
        <v>73</v>
      </c>
      <c r="AA131" s="49" t="b">
        <v>0</v>
      </c>
      <c r="AB131" s="23" t="s">
        <v>664</v>
      </c>
      <c r="AC131" s="23" t="s">
        <v>665</v>
      </c>
      <c r="AD131" s="23" t="s">
        <v>204</v>
      </c>
      <c r="AE131" s="23" t="s">
        <v>77</v>
      </c>
      <c r="AF131" s="23" t="s">
        <v>78</v>
      </c>
      <c r="AG131" s="23" t="s">
        <v>79</v>
      </c>
      <c r="AH131" s="23" t="s">
        <v>36</v>
      </c>
      <c r="AI131" s="23" t="s">
        <v>80</v>
      </c>
      <c r="AJ131" s="50" t="b">
        <v>0</v>
      </c>
      <c r="AK131" s="51" t="s">
        <v>666</v>
      </c>
      <c r="AL131" s="19">
        <v>1</v>
      </c>
      <c r="AM131" s="19">
        <v>0</v>
      </c>
      <c r="AN131" s="19">
        <v>0</v>
      </c>
      <c r="AO131" s="19">
        <v>4</v>
      </c>
      <c r="AP131" s="19">
        <v>0</v>
      </c>
      <c r="AQ131" s="19">
        <v>1</v>
      </c>
      <c r="AR131" s="19">
        <v>1</v>
      </c>
      <c r="AS131" s="19">
        <v>0</v>
      </c>
      <c r="AT131" s="19">
        <v>0</v>
      </c>
      <c r="AU131" s="19">
        <v>0</v>
      </c>
      <c r="AV131" s="19">
        <v>0</v>
      </c>
      <c r="AW131" s="19">
        <v>0</v>
      </c>
      <c r="AX131" s="19">
        <v>3</v>
      </c>
      <c r="AY131" s="19">
        <v>0</v>
      </c>
      <c r="AZ131" s="19">
        <v>0</v>
      </c>
      <c r="BA131" s="19">
        <v>0</v>
      </c>
      <c r="BB131" s="19">
        <v>0</v>
      </c>
      <c r="BC131" s="19">
        <v>1</v>
      </c>
      <c r="BD131" s="49" t="b">
        <v>1</v>
      </c>
      <c r="BE131" s="49" t="b">
        <v>0</v>
      </c>
      <c r="BF131" s="19">
        <v>2</v>
      </c>
      <c r="BG131" s="23" t="s">
        <v>78</v>
      </c>
      <c r="BH131" s="19">
        <v>363</v>
      </c>
      <c r="BI131" s="19">
        <v>363</v>
      </c>
      <c r="BJ131" s="19">
        <v>4</v>
      </c>
      <c r="BK131" s="49" t="b">
        <v>1</v>
      </c>
    </row>
    <row r="132" spans="1:63" ht="12.75">
      <c r="A132" s="19">
        <v>245</v>
      </c>
      <c r="B132" s="19">
        <v>131469</v>
      </c>
      <c r="C132" s="23" t="s">
        <v>578</v>
      </c>
      <c r="D132" s="23" t="s">
        <v>579</v>
      </c>
      <c r="E132" s="23" t="s">
        <v>562</v>
      </c>
      <c r="F132" s="23" t="s">
        <v>563</v>
      </c>
      <c r="G132" s="19">
        <v>20052</v>
      </c>
      <c r="H132" s="23" t="s">
        <v>70</v>
      </c>
      <c r="I132" s="23" t="s">
        <v>564</v>
      </c>
      <c r="J132" s="47" t="s">
        <v>580</v>
      </c>
      <c r="K132" s="19">
        <v>-77.047871000000001</v>
      </c>
      <c r="L132" s="19">
        <v>38.898650000000004</v>
      </c>
      <c r="M132" s="19">
        <v>-76.998960999999994</v>
      </c>
      <c r="N132" s="19">
        <v>38.935796000000003</v>
      </c>
      <c r="O132" s="53">
        <v>31770</v>
      </c>
      <c r="P132" s="54">
        <v>54</v>
      </c>
      <c r="Q132" s="53">
        <v>31770</v>
      </c>
      <c r="R132" s="54">
        <v>54</v>
      </c>
      <c r="S132" s="19">
        <v>2</v>
      </c>
      <c r="T132" s="19">
        <v>2</v>
      </c>
      <c r="U132" s="19">
        <v>2</v>
      </c>
      <c r="V132" s="19">
        <v>2</v>
      </c>
      <c r="W132" s="19">
        <v>2</v>
      </c>
      <c r="X132" s="19">
        <v>40</v>
      </c>
      <c r="Y132" s="19">
        <v>11504</v>
      </c>
      <c r="Z132" s="23" t="s">
        <v>123</v>
      </c>
      <c r="AA132" s="49" t="b">
        <v>0</v>
      </c>
      <c r="AB132" s="23" t="s">
        <v>581</v>
      </c>
      <c r="AC132" s="23" t="s">
        <v>244</v>
      </c>
      <c r="AD132" s="23" t="s">
        <v>320</v>
      </c>
      <c r="AE132" s="23" t="s">
        <v>582</v>
      </c>
      <c r="AF132" s="23" t="s">
        <v>78</v>
      </c>
      <c r="AG132" s="23" t="s">
        <v>79</v>
      </c>
      <c r="AH132" s="23" t="s">
        <v>36</v>
      </c>
      <c r="AI132" s="23" t="s">
        <v>80</v>
      </c>
      <c r="AJ132" s="50" t="b">
        <v>0</v>
      </c>
      <c r="AK132" s="51" t="s">
        <v>583</v>
      </c>
      <c r="AL132" s="19">
        <v>0</v>
      </c>
      <c r="AM132" s="19">
        <v>0</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9">
        <v>0</v>
      </c>
      <c r="BC132" s="19">
        <v>0</v>
      </c>
      <c r="BD132" s="49" t="b">
        <v>1</v>
      </c>
      <c r="BE132" s="49" t="b">
        <v>0</v>
      </c>
      <c r="BF132" s="19">
        <v>1</v>
      </c>
      <c r="BG132" s="23" t="s">
        <v>78</v>
      </c>
      <c r="BH132" s="19">
        <v>363</v>
      </c>
      <c r="BI132" s="19">
        <v>363</v>
      </c>
      <c r="BJ132" s="19">
        <v>0</v>
      </c>
      <c r="BK132" s="49" t="b">
        <v>0</v>
      </c>
    </row>
    <row r="133" spans="1:63" ht="12.75">
      <c r="A133" s="19">
        <v>246</v>
      </c>
      <c r="B133" s="19">
        <v>131496</v>
      </c>
      <c r="C133" s="23" t="s">
        <v>584</v>
      </c>
      <c r="D133" s="23" t="s">
        <v>585</v>
      </c>
      <c r="E133" s="23" t="s">
        <v>562</v>
      </c>
      <c r="F133" s="23" t="s">
        <v>563</v>
      </c>
      <c r="G133" s="23" t="s">
        <v>586</v>
      </c>
      <c r="H133" s="23" t="s">
        <v>70</v>
      </c>
      <c r="I133" s="23" t="s">
        <v>564</v>
      </c>
      <c r="J133" s="47" t="s">
        <v>587</v>
      </c>
      <c r="K133" s="19">
        <v>-77.073463000000004</v>
      </c>
      <c r="L133" s="19">
        <v>38.908808999999998</v>
      </c>
      <c r="M133" s="19">
        <v>-76.998960999999994</v>
      </c>
      <c r="N133" s="19">
        <v>38.935796000000003</v>
      </c>
      <c r="O133" s="53">
        <v>53136</v>
      </c>
      <c r="P133" s="54">
        <v>455</v>
      </c>
      <c r="Q133" s="53">
        <v>53136</v>
      </c>
      <c r="R133" s="54">
        <v>455</v>
      </c>
      <c r="S133" s="19">
        <v>2</v>
      </c>
      <c r="T133" s="19">
        <v>2</v>
      </c>
      <c r="U133" s="19">
        <v>2</v>
      </c>
      <c r="V133" s="19">
        <v>2</v>
      </c>
      <c r="W133" s="19">
        <v>2</v>
      </c>
      <c r="X133" s="19">
        <v>17</v>
      </c>
      <c r="Y133" s="19">
        <v>7453</v>
      </c>
      <c r="Z133" s="23" t="s">
        <v>123</v>
      </c>
      <c r="AA133" s="49" t="b">
        <v>0</v>
      </c>
      <c r="AB133" s="23" t="s">
        <v>588</v>
      </c>
      <c r="AC133" s="23" t="s">
        <v>244</v>
      </c>
      <c r="AD133" s="23" t="s">
        <v>320</v>
      </c>
      <c r="AE133" s="23" t="s">
        <v>77</v>
      </c>
      <c r="AF133" s="23" t="s">
        <v>78</v>
      </c>
      <c r="AG133" s="23" t="s">
        <v>79</v>
      </c>
      <c r="AH133" s="23" t="s">
        <v>36</v>
      </c>
      <c r="AI133" s="23" t="s">
        <v>100</v>
      </c>
      <c r="AJ133" s="50" t="b">
        <v>0</v>
      </c>
      <c r="AK133" s="51" t="s">
        <v>589</v>
      </c>
      <c r="AL133" s="19">
        <v>0</v>
      </c>
      <c r="AM133" s="19">
        <v>0</v>
      </c>
      <c r="AN133" s="19">
        <v>0</v>
      </c>
      <c r="AO133" s="19">
        <v>0</v>
      </c>
      <c r="AP133" s="19">
        <v>0</v>
      </c>
      <c r="AQ133" s="19">
        <v>0</v>
      </c>
      <c r="AR133" s="19">
        <v>0</v>
      </c>
      <c r="AS133" s="19">
        <v>0</v>
      </c>
      <c r="AT133" s="19">
        <v>0</v>
      </c>
      <c r="AU133" s="19">
        <v>0</v>
      </c>
      <c r="AV133" s="19">
        <v>0</v>
      </c>
      <c r="AW133" s="19">
        <v>0</v>
      </c>
      <c r="AX133" s="19">
        <v>0</v>
      </c>
      <c r="AY133" s="19">
        <v>0</v>
      </c>
      <c r="AZ133" s="19">
        <v>0</v>
      </c>
      <c r="BA133" s="19">
        <v>0</v>
      </c>
      <c r="BB133" s="19">
        <v>0</v>
      </c>
      <c r="BC133" s="19">
        <v>0</v>
      </c>
      <c r="BD133" s="49" t="b">
        <v>0</v>
      </c>
      <c r="BE133" s="49" t="b">
        <v>0</v>
      </c>
      <c r="BF133" s="19">
        <v>1</v>
      </c>
      <c r="BG133" s="23" t="s">
        <v>78</v>
      </c>
      <c r="BH133" s="19">
        <v>363</v>
      </c>
      <c r="BI133" s="19">
        <v>363</v>
      </c>
      <c r="BJ133" s="19">
        <v>0</v>
      </c>
      <c r="BK133" s="49" t="b">
        <v>0</v>
      </c>
    </row>
    <row r="134" spans="1:63" ht="12.75">
      <c r="A134" s="19">
        <v>248</v>
      </c>
      <c r="B134" s="19">
        <v>139755</v>
      </c>
      <c r="C134" s="23" t="s">
        <v>733</v>
      </c>
      <c r="D134" s="23" t="s">
        <v>734</v>
      </c>
      <c r="E134" s="23" t="s">
        <v>735</v>
      </c>
      <c r="F134" s="23" t="s">
        <v>736</v>
      </c>
      <c r="G134" s="23" t="s">
        <v>737</v>
      </c>
      <c r="H134" s="23" t="s">
        <v>70</v>
      </c>
      <c r="I134" s="23" t="s">
        <v>564</v>
      </c>
      <c r="J134" s="47" t="s">
        <v>738</v>
      </c>
      <c r="K134" s="19">
        <v>-84.394831999999994</v>
      </c>
      <c r="L134" s="19">
        <v>33.772419999999997</v>
      </c>
      <c r="M134" s="19">
        <v>-84.394831999999994</v>
      </c>
      <c r="N134" s="19">
        <v>33.772419999999997</v>
      </c>
      <c r="O134" s="53">
        <v>14064</v>
      </c>
      <c r="P134" s="53">
        <v>2194</v>
      </c>
      <c r="Q134" s="53">
        <v>29140</v>
      </c>
      <c r="R134" s="53">
        <v>2194</v>
      </c>
      <c r="S134" s="19">
        <v>2</v>
      </c>
      <c r="T134" s="19">
        <v>2</v>
      </c>
      <c r="U134" s="19">
        <v>5</v>
      </c>
      <c r="V134" s="19">
        <v>1</v>
      </c>
      <c r="W134" s="19">
        <v>1</v>
      </c>
      <c r="X134" s="19">
        <v>26</v>
      </c>
      <c r="Y134" s="19">
        <v>15489</v>
      </c>
      <c r="Z134" s="23" t="s">
        <v>73</v>
      </c>
      <c r="AA134" s="49" t="b">
        <v>0</v>
      </c>
      <c r="AB134" s="23" t="s">
        <v>739</v>
      </c>
      <c r="AC134" s="23" t="s">
        <v>740</v>
      </c>
      <c r="AD134" s="23" t="s">
        <v>159</v>
      </c>
      <c r="AE134" s="23" t="s">
        <v>742</v>
      </c>
      <c r="AF134" s="23" t="s">
        <v>78</v>
      </c>
      <c r="AG134" s="23" t="s">
        <v>179</v>
      </c>
      <c r="AH134" s="23" t="s">
        <v>179</v>
      </c>
      <c r="AI134" s="23" t="s">
        <v>100</v>
      </c>
      <c r="AJ134" s="50" t="b">
        <v>0</v>
      </c>
      <c r="AK134" s="51" t="s">
        <v>743</v>
      </c>
      <c r="AL134" s="19">
        <v>0</v>
      </c>
      <c r="AM134" s="19">
        <v>0</v>
      </c>
      <c r="AN134" s="19">
        <v>0</v>
      </c>
      <c r="AO134" s="19">
        <v>0</v>
      </c>
      <c r="AP134" s="19">
        <v>0</v>
      </c>
      <c r="AQ134" s="19">
        <v>0</v>
      </c>
      <c r="AR134" s="19">
        <v>0</v>
      </c>
      <c r="AS134" s="19">
        <v>0</v>
      </c>
      <c r="AT134" s="19">
        <v>0</v>
      </c>
      <c r="AU134" s="19">
        <v>0</v>
      </c>
      <c r="AV134" s="19">
        <v>0</v>
      </c>
      <c r="AW134" s="19">
        <v>0</v>
      </c>
      <c r="AX134" s="19">
        <v>0</v>
      </c>
      <c r="AY134" s="19">
        <v>0</v>
      </c>
      <c r="AZ134" s="19">
        <v>0</v>
      </c>
      <c r="BA134" s="19">
        <v>0</v>
      </c>
      <c r="BB134" s="19">
        <v>0</v>
      </c>
      <c r="BC134" s="19">
        <v>0</v>
      </c>
      <c r="BD134" s="49" t="b">
        <v>0</v>
      </c>
      <c r="BE134" s="49" t="b">
        <v>0</v>
      </c>
      <c r="BF134" s="19">
        <v>14</v>
      </c>
      <c r="BG134" s="23" t="s">
        <v>78</v>
      </c>
      <c r="BH134" s="19">
        <v>363</v>
      </c>
      <c r="BI134" s="19">
        <v>363</v>
      </c>
      <c r="BJ134" s="19">
        <v>0</v>
      </c>
      <c r="BK134" s="49" t="b">
        <v>0</v>
      </c>
    </row>
    <row r="135" spans="1:63" ht="12.75">
      <c r="A135" s="19">
        <v>247</v>
      </c>
      <c r="B135" s="19">
        <v>139755</v>
      </c>
      <c r="C135" s="23" t="s">
        <v>733</v>
      </c>
      <c r="D135" s="23" t="s">
        <v>734</v>
      </c>
      <c r="E135" s="23" t="s">
        <v>735</v>
      </c>
      <c r="F135" s="23" t="s">
        <v>736</v>
      </c>
      <c r="G135" s="23" t="s">
        <v>737</v>
      </c>
      <c r="H135" s="23" t="s">
        <v>70</v>
      </c>
      <c r="I135" s="23" t="s">
        <v>564</v>
      </c>
      <c r="J135" s="47" t="s">
        <v>738</v>
      </c>
      <c r="K135" s="19">
        <v>-84.394831999999994</v>
      </c>
      <c r="L135" s="19">
        <v>33.772419999999997</v>
      </c>
      <c r="M135" s="19">
        <v>-84.394831999999994</v>
      </c>
      <c r="N135" s="19">
        <v>33.772419999999997</v>
      </c>
      <c r="O135" s="53">
        <v>14064</v>
      </c>
      <c r="P135" s="53">
        <v>2194</v>
      </c>
      <c r="Q135" s="53">
        <v>29140</v>
      </c>
      <c r="R135" s="53">
        <v>2194</v>
      </c>
      <c r="S135" s="19">
        <v>2</v>
      </c>
      <c r="T135" s="19">
        <v>2</v>
      </c>
      <c r="U135" s="19">
        <v>5</v>
      </c>
      <c r="V135" s="19">
        <v>1</v>
      </c>
      <c r="W135" s="19">
        <v>1</v>
      </c>
      <c r="X135" s="19">
        <v>26</v>
      </c>
      <c r="Y135" s="19">
        <v>15489</v>
      </c>
      <c r="Z135" s="23" t="s">
        <v>73</v>
      </c>
      <c r="AA135" s="49" t="b">
        <v>0</v>
      </c>
      <c r="AB135" s="23" t="s">
        <v>739</v>
      </c>
      <c r="AC135" s="23" t="s">
        <v>740</v>
      </c>
      <c r="AD135" s="23" t="s">
        <v>159</v>
      </c>
      <c r="AE135" s="23" t="s">
        <v>292</v>
      </c>
      <c r="AF135" s="23" t="s">
        <v>78</v>
      </c>
      <c r="AG135" s="23" t="s">
        <v>79</v>
      </c>
      <c r="AH135" s="23" t="s">
        <v>36</v>
      </c>
      <c r="AI135" s="23" t="s">
        <v>80</v>
      </c>
      <c r="AJ135" s="50" t="b">
        <v>0</v>
      </c>
      <c r="AK135" s="51" t="s">
        <v>741</v>
      </c>
      <c r="AL135" s="19">
        <v>0</v>
      </c>
      <c r="AM135" s="19">
        <v>0</v>
      </c>
      <c r="AN135" s="19">
        <v>4</v>
      </c>
      <c r="AO135" s="19">
        <v>1</v>
      </c>
      <c r="AP135" s="19">
        <v>0</v>
      </c>
      <c r="AQ135" s="19">
        <v>0</v>
      </c>
      <c r="AR135" s="19">
        <v>1</v>
      </c>
      <c r="AS135" s="19">
        <v>0</v>
      </c>
      <c r="AT135" s="19">
        <v>0</v>
      </c>
      <c r="AU135" s="19">
        <v>0</v>
      </c>
      <c r="AV135" s="19">
        <v>0</v>
      </c>
      <c r="AW135" s="19">
        <v>1</v>
      </c>
      <c r="AX135" s="19">
        <v>2</v>
      </c>
      <c r="AY135" s="19">
        <v>0</v>
      </c>
      <c r="AZ135" s="19">
        <v>1</v>
      </c>
      <c r="BA135" s="19">
        <v>0</v>
      </c>
      <c r="BB135" s="19">
        <v>0</v>
      </c>
      <c r="BC135" s="19">
        <v>0</v>
      </c>
      <c r="BD135" s="49" t="b">
        <v>1</v>
      </c>
      <c r="BE135" s="49" t="b">
        <v>0</v>
      </c>
      <c r="BF135" s="19">
        <v>14</v>
      </c>
      <c r="BG135" s="23" t="s">
        <v>78</v>
      </c>
      <c r="BH135" s="19">
        <v>363</v>
      </c>
      <c r="BI135" s="19">
        <v>363</v>
      </c>
      <c r="BJ135" s="19">
        <v>5</v>
      </c>
      <c r="BK135" s="49" t="b">
        <v>1</v>
      </c>
    </row>
    <row r="136" spans="1:63" ht="12.75">
      <c r="A136" s="19">
        <v>249</v>
      </c>
      <c r="B136" s="19">
        <v>139755</v>
      </c>
      <c r="C136" s="23" t="s">
        <v>733</v>
      </c>
      <c r="D136" s="23" t="s">
        <v>734</v>
      </c>
      <c r="E136" s="23" t="s">
        <v>735</v>
      </c>
      <c r="F136" s="23" t="s">
        <v>736</v>
      </c>
      <c r="G136" s="23" t="s">
        <v>737</v>
      </c>
      <c r="H136" s="23" t="s">
        <v>70</v>
      </c>
      <c r="I136" s="23" t="s">
        <v>564</v>
      </c>
      <c r="J136" s="47" t="s">
        <v>738</v>
      </c>
      <c r="K136" s="19">
        <v>-84.394831999999994</v>
      </c>
      <c r="L136" s="19">
        <v>33.772419999999997</v>
      </c>
      <c r="M136" s="19">
        <v>-84.394831999999994</v>
      </c>
      <c r="N136" s="19">
        <v>33.772419999999997</v>
      </c>
      <c r="O136" s="53">
        <v>14064</v>
      </c>
      <c r="P136" s="53">
        <v>2194</v>
      </c>
      <c r="Q136" s="53">
        <v>29140</v>
      </c>
      <c r="R136" s="53">
        <v>2194</v>
      </c>
      <c r="S136" s="19">
        <v>2</v>
      </c>
      <c r="T136" s="19">
        <v>2</v>
      </c>
      <c r="U136" s="19">
        <v>5</v>
      </c>
      <c r="V136" s="19">
        <v>1</v>
      </c>
      <c r="W136" s="19">
        <v>1</v>
      </c>
      <c r="X136" s="19">
        <v>26</v>
      </c>
      <c r="Y136" s="19">
        <v>15489</v>
      </c>
      <c r="Z136" s="23" t="s">
        <v>73</v>
      </c>
      <c r="AA136" s="49" t="b">
        <v>0</v>
      </c>
      <c r="AB136" s="23" t="s">
        <v>739</v>
      </c>
      <c r="AC136" s="23" t="s">
        <v>245</v>
      </c>
      <c r="AD136" s="23" t="s">
        <v>159</v>
      </c>
      <c r="AE136" s="23" t="s">
        <v>172</v>
      </c>
      <c r="AF136" s="23" t="s">
        <v>89</v>
      </c>
      <c r="AG136" s="23" t="s">
        <v>79</v>
      </c>
      <c r="AH136" s="23" t="s">
        <v>36</v>
      </c>
      <c r="AI136" s="23" t="s">
        <v>92</v>
      </c>
      <c r="AJ136" s="55" t="b">
        <v>1</v>
      </c>
      <c r="AK136" s="51" t="s">
        <v>744</v>
      </c>
      <c r="AL136" s="19">
        <v>0</v>
      </c>
      <c r="AM136" s="19">
        <v>0</v>
      </c>
      <c r="AN136" s="19">
        <v>1</v>
      </c>
      <c r="AO136" s="19">
        <v>0</v>
      </c>
      <c r="AP136" s="19">
        <v>0</v>
      </c>
      <c r="AQ136" s="19">
        <v>0</v>
      </c>
      <c r="AR136" s="19">
        <v>0</v>
      </c>
      <c r="AS136" s="19">
        <v>0</v>
      </c>
      <c r="AT136" s="19">
        <v>0</v>
      </c>
      <c r="AU136" s="19">
        <v>0</v>
      </c>
      <c r="AV136" s="19">
        <v>0</v>
      </c>
      <c r="AW136" s="19">
        <v>0</v>
      </c>
      <c r="AX136" s="19">
        <v>1</v>
      </c>
      <c r="AY136" s="19">
        <v>0</v>
      </c>
      <c r="AZ136" s="19">
        <v>0</v>
      </c>
      <c r="BA136" s="19">
        <v>0</v>
      </c>
      <c r="BB136" s="19">
        <v>0</v>
      </c>
      <c r="BC136" s="19">
        <v>0</v>
      </c>
      <c r="BD136" s="49" t="b">
        <v>1</v>
      </c>
      <c r="BE136" s="49" t="b">
        <v>0</v>
      </c>
      <c r="BF136" s="19">
        <v>14</v>
      </c>
      <c r="BG136" s="23" t="s">
        <v>89</v>
      </c>
      <c r="BH136" s="19">
        <v>363</v>
      </c>
      <c r="BI136" s="19">
        <v>363</v>
      </c>
      <c r="BJ136" s="19">
        <v>1</v>
      </c>
      <c r="BK136" s="49" t="b">
        <v>1</v>
      </c>
    </row>
    <row r="137" spans="1:63" ht="12.75">
      <c r="A137" s="19">
        <v>250</v>
      </c>
      <c r="B137" s="19">
        <v>139755</v>
      </c>
      <c r="C137" s="23" t="s">
        <v>733</v>
      </c>
      <c r="D137" s="23" t="s">
        <v>734</v>
      </c>
      <c r="E137" s="23" t="s">
        <v>735</v>
      </c>
      <c r="F137" s="23" t="s">
        <v>736</v>
      </c>
      <c r="G137" s="23" t="s">
        <v>737</v>
      </c>
      <c r="H137" s="23" t="s">
        <v>70</v>
      </c>
      <c r="I137" s="23" t="s">
        <v>564</v>
      </c>
      <c r="J137" s="47" t="s">
        <v>738</v>
      </c>
      <c r="K137" s="19">
        <v>-84.394831999999994</v>
      </c>
      <c r="L137" s="19">
        <v>33.772419999999997</v>
      </c>
      <c r="M137" s="19">
        <v>-84.394831999999994</v>
      </c>
      <c r="N137" s="19">
        <v>33.772419999999997</v>
      </c>
      <c r="O137" s="53">
        <v>14064</v>
      </c>
      <c r="P137" s="53">
        <v>2194</v>
      </c>
      <c r="Q137" s="53">
        <v>29140</v>
      </c>
      <c r="R137" s="53">
        <v>2194</v>
      </c>
      <c r="S137" s="19">
        <v>2</v>
      </c>
      <c r="T137" s="19">
        <v>2</v>
      </c>
      <c r="U137" s="19">
        <v>5</v>
      </c>
      <c r="V137" s="19">
        <v>1</v>
      </c>
      <c r="W137" s="19">
        <v>1</v>
      </c>
      <c r="X137" s="19">
        <v>26</v>
      </c>
      <c r="Y137" s="19">
        <v>15489</v>
      </c>
      <c r="Z137" s="23" t="s">
        <v>73</v>
      </c>
      <c r="AA137" s="49" t="b">
        <v>0</v>
      </c>
      <c r="AB137" s="23" t="s">
        <v>739</v>
      </c>
      <c r="AC137" s="23" t="s">
        <v>245</v>
      </c>
      <c r="AD137" s="23" t="s">
        <v>159</v>
      </c>
      <c r="AE137" s="23" t="s">
        <v>236</v>
      </c>
      <c r="AF137" s="23" t="s">
        <v>89</v>
      </c>
      <c r="AG137" s="23" t="s">
        <v>79</v>
      </c>
      <c r="AH137" s="23" t="s">
        <v>206</v>
      </c>
      <c r="AI137" s="23" t="s">
        <v>100</v>
      </c>
      <c r="AJ137" s="55" t="b">
        <v>1</v>
      </c>
      <c r="AK137" s="51" t="s">
        <v>745</v>
      </c>
      <c r="AL137" s="19">
        <v>0</v>
      </c>
      <c r="AM137" s="19">
        <v>0</v>
      </c>
      <c r="AN137" s="19">
        <v>0</v>
      </c>
      <c r="AO137" s="19">
        <v>0</v>
      </c>
      <c r="AP137" s="19">
        <v>0</v>
      </c>
      <c r="AQ137" s="19">
        <v>0</v>
      </c>
      <c r="AR137" s="19">
        <v>0</v>
      </c>
      <c r="AS137" s="19">
        <v>0</v>
      </c>
      <c r="AT137" s="19">
        <v>0</v>
      </c>
      <c r="AU137" s="19">
        <v>0</v>
      </c>
      <c r="AV137" s="19">
        <v>0</v>
      </c>
      <c r="AW137" s="19">
        <v>0</v>
      </c>
      <c r="AX137" s="19">
        <v>0</v>
      </c>
      <c r="AY137" s="19">
        <v>0</v>
      </c>
      <c r="AZ137" s="19">
        <v>0</v>
      </c>
      <c r="BA137" s="19">
        <v>0</v>
      </c>
      <c r="BB137" s="19">
        <v>0</v>
      </c>
      <c r="BC137" s="19">
        <v>0</v>
      </c>
      <c r="BD137" s="49" t="b">
        <v>0</v>
      </c>
      <c r="BE137" s="49" t="b">
        <v>0</v>
      </c>
      <c r="BF137" s="19">
        <v>14</v>
      </c>
      <c r="BG137" s="23" t="s">
        <v>89</v>
      </c>
      <c r="BH137" s="19">
        <v>363</v>
      </c>
      <c r="BI137" s="19">
        <v>363</v>
      </c>
      <c r="BJ137" s="19">
        <v>0</v>
      </c>
      <c r="BK137" s="49" t="b">
        <v>0</v>
      </c>
    </row>
    <row r="138" spans="1:63" ht="12.75">
      <c r="A138" s="19">
        <v>251</v>
      </c>
      <c r="B138" s="19">
        <v>139755</v>
      </c>
      <c r="C138" s="23" t="s">
        <v>733</v>
      </c>
      <c r="D138" s="23" t="s">
        <v>734</v>
      </c>
      <c r="E138" s="23" t="s">
        <v>735</v>
      </c>
      <c r="F138" s="23" t="s">
        <v>736</v>
      </c>
      <c r="G138" s="23" t="s">
        <v>737</v>
      </c>
      <c r="H138" s="23" t="s">
        <v>70</v>
      </c>
      <c r="I138" s="23" t="s">
        <v>564</v>
      </c>
      <c r="J138" s="47" t="s">
        <v>738</v>
      </c>
      <c r="K138" s="19">
        <v>-84.394831999999994</v>
      </c>
      <c r="L138" s="19">
        <v>33.772419999999997</v>
      </c>
      <c r="M138" s="19">
        <v>-84.394831999999994</v>
      </c>
      <c r="N138" s="19">
        <v>33.772419999999997</v>
      </c>
      <c r="O138" s="53">
        <v>14064</v>
      </c>
      <c r="P138" s="53">
        <v>2194</v>
      </c>
      <c r="Q138" s="53">
        <v>29140</v>
      </c>
      <c r="R138" s="53">
        <v>2194</v>
      </c>
      <c r="S138" s="19">
        <v>2</v>
      </c>
      <c r="T138" s="19">
        <v>2</v>
      </c>
      <c r="U138" s="19">
        <v>5</v>
      </c>
      <c r="V138" s="19">
        <v>1</v>
      </c>
      <c r="W138" s="19">
        <v>1</v>
      </c>
      <c r="X138" s="19">
        <v>26</v>
      </c>
      <c r="Y138" s="19">
        <v>15489</v>
      </c>
      <c r="Z138" s="23" t="s">
        <v>73</v>
      </c>
      <c r="AA138" s="49" t="b">
        <v>0</v>
      </c>
      <c r="AB138" s="23" t="s">
        <v>739</v>
      </c>
      <c r="AC138" s="23" t="s">
        <v>245</v>
      </c>
      <c r="AD138" s="23" t="s">
        <v>159</v>
      </c>
      <c r="AE138" s="23" t="s">
        <v>746</v>
      </c>
      <c r="AF138" s="23" t="s">
        <v>114</v>
      </c>
      <c r="AG138" s="23" t="s">
        <v>79</v>
      </c>
      <c r="AH138" s="23" t="s">
        <v>99</v>
      </c>
      <c r="AI138" s="23" t="s">
        <v>100</v>
      </c>
      <c r="AJ138" s="55" t="b">
        <v>1</v>
      </c>
      <c r="AK138" s="51" t="s">
        <v>747</v>
      </c>
      <c r="AL138" s="19">
        <v>0</v>
      </c>
      <c r="AM138" s="19">
        <v>0</v>
      </c>
      <c r="AN138" s="19">
        <v>0</v>
      </c>
      <c r="AO138" s="19">
        <v>0</v>
      </c>
      <c r="AP138" s="19">
        <v>0</v>
      </c>
      <c r="AQ138" s="19">
        <v>0</v>
      </c>
      <c r="AR138" s="19">
        <v>0</v>
      </c>
      <c r="AS138" s="19">
        <v>0</v>
      </c>
      <c r="AT138" s="19">
        <v>0</v>
      </c>
      <c r="AU138" s="19">
        <v>0</v>
      </c>
      <c r="AV138" s="19">
        <v>0</v>
      </c>
      <c r="AW138" s="19">
        <v>0</v>
      </c>
      <c r="AX138" s="19">
        <v>0</v>
      </c>
      <c r="AY138" s="19">
        <v>0</v>
      </c>
      <c r="AZ138" s="19">
        <v>0</v>
      </c>
      <c r="BA138" s="19">
        <v>0</v>
      </c>
      <c r="BB138" s="19">
        <v>0</v>
      </c>
      <c r="BC138" s="19">
        <v>0</v>
      </c>
      <c r="BD138" s="49" t="b">
        <v>0</v>
      </c>
      <c r="BE138" s="49" t="b">
        <v>0</v>
      </c>
      <c r="BF138" s="19">
        <v>14</v>
      </c>
      <c r="BG138" s="23" t="s">
        <v>117</v>
      </c>
      <c r="BH138" s="19">
        <v>363</v>
      </c>
      <c r="BI138" s="19">
        <v>363</v>
      </c>
      <c r="BJ138" s="19">
        <v>0</v>
      </c>
      <c r="BK138" s="49" t="b">
        <v>0</v>
      </c>
    </row>
    <row r="139" spans="1:63" ht="12.75">
      <c r="A139" s="19">
        <v>252</v>
      </c>
      <c r="B139" s="19">
        <v>139755</v>
      </c>
      <c r="C139" s="23" t="s">
        <v>733</v>
      </c>
      <c r="D139" s="23" t="s">
        <v>734</v>
      </c>
      <c r="E139" s="23" t="s">
        <v>735</v>
      </c>
      <c r="F139" s="23" t="s">
        <v>736</v>
      </c>
      <c r="G139" s="23" t="s">
        <v>737</v>
      </c>
      <c r="H139" s="23" t="s">
        <v>70</v>
      </c>
      <c r="I139" s="23" t="s">
        <v>564</v>
      </c>
      <c r="J139" s="47" t="s">
        <v>738</v>
      </c>
      <c r="K139" s="19">
        <v>-84.394831999999994</v>
      </c>
      <c r="L139" s="19">
        <v>33.772419999999997</v>
      </c>
      <c r="M139" s="19">
        <v>-84.394831999999994</v>
      </c>
      <c r="N139" s="19">
        <v>33.772419999999997</v>
      </c>
      <c r="O139" s="53">
        <v>14064</v>
      </c>
      <c r="P139" s="53">
        <v>2194</v>
      </c>
      <c r="Q139" s="53">
        <v>29140</v>
      </c>
      <c r="R139" s="53">
        <v>2194</v>
      </c>
      <c r="S139" s="19">
        <v>2</v>
      </c>
      <c r="T139" s="19">
        <v>2</v>
      </c>
      <c r="U139" s="19">
        <v>5</v>
      </c>
      <c r="V139" s="19">
        <v>1</v>
      </c>
      <c r="W139" s="19">
        <v>1</v>
      </c>
      <c r="X139" s="19">
        <v>26</v>
      </c>
      <c r="Y139" s="19">
        <v>15489</v>
      </c>
      <c r="Z139" s="23" t="s">
        <v>73</v>
      </c>
      <c r="AA139" s="49" t="b">
        <v>0</v>
      </c>
      <c r="AB139" s="23" t="s">
        <v>739</v>
      </c>
      <c r="AC139" s="23" t="s">
        <v>748</v>
      </c>
      <c r="AD139" s="23" t="s">
        <v>159</v>
      </c>
      <c r="AE139" s="23" t="s">
        <v>749</v>
      </c>
      <c r="AF139" s="23" t="s">
        <v>135</v>
      </c>
      <c r="AG139" s="23" t="s">
        <v>79</v>
      </c>
      <c r="AH139" s="23" t="s">
        <v>36</v>
      </c>
      <c r="AI139" s="23" t="s">
        <v>296</v>
      </c>
      <c r="AJ139" s="55" t="b">
        <v>1</v>
      </c>
      <c r="AK139" s="51" t="s">
        <v>750</v>
      </c>
      <c r="AL139" s="19">
        <v>0</v>
      </c>
      <c r="AM139" s="19">
        <v>0</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9">
        <v>0</v>
      </c>
      <c r="BC139" s="19">
        <v>0</v>
      </c>
      <c r="BD139" s="49" t="b">
        <v>1</v>
      </c>
      <c r="BE139" s="49" t="b">
        <v>0</v>
      </c>
      <c r="BF139" s="19">
        <v>14</v>
      </c>
      <c r="BG139" s="23" t="s">
        <v>117</v>
      </c>
      <c r="BH139" s="19">
        <v>363</v>
      </c>
      <c r="BI139" s="19">
        <v>363</v>
      </c>
      <c r="BJ139" s="19">
        <v>0</v>
      </c>
      <c r="BK139" s="49" t="b">
        <v>0</v>
      </c>
    </row>
    <row r="140" spans="1:63" ht="12.75">
      <c r="A140" s="19">
        <v>253</v>
      </c>
      <c r="B140" s="19">
        <v>139755</v>
      </c>
      <c r="C140" s="23" t="s">
        <v>733</v>
      </c>
      <c r="D140" s="23" t="s">
        <v>734</v>
      </c>
      <c r="E140" s="23" t="s">
        <v>735</v>
      </c>
      <c r="F140" s="23" t="s">
        <v>736</v>
      </c>
      <c r="G140" s="23" t="s">
        <v>737</v>
      </c>
      <c r="H140" s="23" t="s">
        <v>70</v>
      </c>
      <c r="I140" s="23" t="s">
        <v>564</v>
      </c>
      <c r="J140" s="47" t="s">
        <v>738</v>
      </c>
      <c r="K140" s="19">
        <v>-84.394831999999994</v>
      </c>
      <c r="L140" s="19">
        <v>33.772419999999997</v>
      </c>
      <c r="M140" s="19">
        <v>-84.394831999999994</v>
      </c>
      <c r="N140" s="19">
        <v>33.772419999999997</v>
      </c>
      <c r="O140" s="53">
        <v>14064</v>
      </c>
      <c r="P140" s="53">
        <v>2194</v>
      </c>
      <c r="Q140" s="53">
        <v>29140</v>
      </c>
      <c r="R140" s="53">
        <v>2194</v>
      </c>
      <c r="S140" s="19">
        <v>2</v>
      </c>
      <c r="T140" s="19">
        <v>2</v>
      </c>
      <c r="U140" s="19">
        <v>5</v>
      </c>
      <c r="V140" s="19">
        <v>1</v>
      </c>
      <c r="W140" s="19">
        <v>1</v>
      </c>
      <c r="X140" s="19">
        <v>26</v>
      </c>
      <c r="Y140" s="19">
        <v>15489</v>
      </c>
      <c r="Z140" s="23" t="s">
        <v>73</v>
      </c>
      <c r="AA140" s="49" t="b">
        <v>0</v>
      </c>
      <c r="AB140" s="23" t="s">
        <v>739</v>
      </c>
      <c r="AC140" s="23" t="s">
        <v>748</v>
      </c>
      <c r="AD140" s="23" t="s">
        <v>159</v>
      </c>
      <c r="AE140" s="23" t="s">
        <v>218</v>
      </c>
      <c r="AF140" s="23" t="s">
        <v>219</v>
      </c>
      <c r="AG140" s="23" t="s">
        <v>79</v>
      </c>
      <c r="AH140" s="23" t="s">
        <v>36</v>
      </c>
      <c r="AI140" s="23" t="s">
        <v>528</v>
      </c>
      <c r="AJ140" s="50" t="b">
        <v>0</v>
      </c>
      <c r="AK140" s="51" t="s">
        <v>751</v>
      </c>
      <c r="AL140" s="19">
        <v>0</v>
      </c>
      <c r="AM140" s="19">
        <v>0</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9">
        <v>0</v>
      </c>
      <c r="BC140" s="19">
        <v>0</v>
      </c>
      <c r="BD140" s="49" t="b">
        <v>1</v>
      </c>
      <c r="BE140" s="49" t="b">
        <v>0</v>
      </c>
      <c r="BF140" s="19">
        <v>14</v>
      </c>
      <c r="BG140" s="23" t="s">
        <v>117</v>
      </c>
      <c r="BH140" s="19">
        <v>363</v>
      </c>
      <c r="BI140" s="19">
        <v>363</v>
      </c>
      <c r="BJ140" s="19">
        <v>0</v>
      </c>
      <c r="BK140" s="49" t="b">
        <v>0</v>
      </c>
    </row>
    <row r="141" spans="1:63" ht="12.75">
      <c r="A141" s="19">
        <v>254</v>
      </c>
      <c r="B141" s="19">
        <v>139755</v>
      </c>
      <c r="C141" s="23" t="s">
        <v>733</v>
      </c>
      <c r="D141" s="23" t="s">
        <v>734</v>
      </c>
      <c r="E141" s="23" t="s">
        <v>735</v>
      </c>
      <c r="F141" s="23" t="s">
        <v>736</v>
      </c>
      <c r="G141" s="23" t="s">
        <v>737</v>
      </c>
      <c r="H141" s="23" t="s">
        <v>70</v>
      </c>
      <c r="I141" s="23" t="s">
        <v>564</v>
      </c>
      <c r="J141" s="47" t="s">
        <v>738</v>
      </c>
      <c r="K141" s="19">
        <v>-84.394831999999994</v>
      </c>
      <c r="L141" s="19">
        <v>33.772419999999997</v>
      </c>
      <c r="M141" s="19">
        <v>-84.394831999999994</v>
      </c>
      <c r="N141" s="19">
        <v>33.772419999999997</v>
      </c>
      <c r="O141" s="53">
        <v>14064</v>
      </c>
      <c r="P141" s="53">
        <v>2194</v>
      </c>
      <c r="Q141" s="53">
        <v>29140</v>
      </c>
      <c r="R141" s="53">
        <v>2194</v>
      </c>
      <c r="S141" s="19">
        <v>2</v>
      </c>
      <c r="T141" s="19">
        <v>2</v>
      </c>
      <c r="U141" s="19">
        <v>5</v>
      </c>
      <c r="V141" s="19">
        <v>1</v>
      </c>
      <c r="W141" s="19">
        <v>1</v>
      </c>
      <c r="X141" s="19">
        <v>26</v>
      </c>
      <c r="Y141" s="19">
        <v>15489</v>
      </c>
      <c r="Z141" s="23" t="s">
        <v>73</v>
      </c>
      <c r="AA141" s="49" t="b">
        <v>0</v>
      </c>
      <c r="AB141" s="23" t="s">
        <v>739</v>
      </c>
      <c r="AC141" s="23" t="s">
        <v>748</v>
      </c>
      <c r="AD141" s="23" t="s">
        <v>159</v>
      </c>
      <c r="AE141" s="23" t="s">
        <v>752</v>
      </c>
      <c r="AF141" s="23" t="s">
        <v>320</v>
      </c>
      <c r="AG141" s="23" t="s">
        <v>79</v>
      </c>
      <c r="AH141" s="23" t="s">
        <v>36</v>
      </c>
      <c r="AI141" s="23" t="s">
        <v>753</v>
      </c>
      <c r="AJ141" s="50" t="b">
        <v>0</v>
      </c>
      <c r="AK141" s="51" t="s">
        <v>754</v>
      </c>
      <c r="AL141" s="19">
        <v>0</v>
      </c>
      <c r="AM141" s="19">
        <v>0</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9">
        <v>0</v>
      </c>
      <c r="BC141" s="19">
        <v>0</v>
      </c>
      <c r="BD141" s="49" t="b">
        <v>1</v>
      </c>
      <c r="BE141" s="49" t="b">
        <v>0</v>
      </c>
      <c r="BF141" s="19">
        <v>14</v>
      </c>
      <c r="BG141" s="23" t="s">
        <v>117</v>
      </c>
      <c r="BH141" s="19">
        <v>363</v>
      </c>
      <c r="BI141" s="19">
        <v>363</v>
      </c>
      <c r="BJ141" s="19">
        <v>0</v>
      </c>
      <c r="BK141" s="49" t="b">
        <v>0</v>
      </c>
    </row>
    <row r="142" spans="1:63" ht="12.75">
      <c r="A142" s="19">
        <v>255</v>
      </c>
      <c r="B142" s="19">
        <v>139755</v>
      </c>
      <c r="C142" s="23" t="s">
        <v>733</v>
      </c>
      <c r="D142" s="23" t="s">
        <v>734</v>
      </c>
      <c r="E142" s="23" t="s">
        <v>735</v>
      </c>
      <c r="F142" s="23" t="s">
        <v>736</v>
      </c>
      <c r="G142" s="23" t="s">
        <v>737</v>
      </c>
      <c r="H142" s="23" t="s">
        <v>70</v>
      </c>
      <c r="I142" s="23" t="s">
        <v>564</v>
      </c>
      <c r="J142" s="47" t="s">
        <v>738</v>
      </c>
      <c r="K142" s="19">
        <v>-84.394831999999994</v>
      </c>
      <c r="L142" s="19">
        <v>33.772419999999997</v>
      </c>
      <c r="M142" s="19">
        <v>-84.394831999999994</v>
      </c>
      <c r="N142" s="19">
        <v>33.772419999999997</v>
      </c>
      <c r="O142" s="53">
        <v>14064</v>
      </c>
      <c r="P142" s="53">
        <v>2194</v>
      </c>
      <c r="Q142" s="53">
        <v>29140</v>
      </c>
      <c r="R142" s="53">
        <v>2194</v>
      </c>
      <c r="S142" s="19">
        <v>2</v>
      </c>
      <c r="T142" s="19">
        <v>2</v>
      </c>
      <c r="U142" s="19">
        <v>5</v>
      </c>
      <c r="V142" s="19">
        <v>1</v>
      </c>
      <c r="W142" s="19">
        <v>1</v>
      </c>
      <c r="X142" s="19">
        <v>26</v>
      </c>
      <c r="Y142" s="19">
        <v>15489</v>
      </c>
      <c r="Z142" s="23" t="s">
        <v>73</v>
      </c>
      <c r="AA142" s="49" t="b">
        <v>0</v>
      </c>
      <c r="AB142" s="23" t="s">
        <v>739</v>
      </c>
      <c r="AC142" s="23" t="s">
        <v>740</v>
      </c>
      <c r="AD142" s="23" t="s">
        <v>159</v>
      </c>
      <c r="AE142" s="23" t="s">
        <v>755</v>
      </c>
      <c r="AF142" s="23" t="s">
        <v>78</v>
      </c>
      <c r="AG142" s="23" t="s">
        <v>79</v>
      </c>
      <c r="AH142" s="23" t="s">
        <v>206</v>
      </c>
      <c r="AI142" s="23" t="s">
        <v>100</v>
      </c>
      <c r="AJ142" s="50" t="b">
        <v>0</v>
      </c>
      <c r="AK142" s="51" t="s">
        <v>756</v>
      </c>
      <c r="AL142" s="19">
        <v>0</v>
      </c>
      <c r="AM142" s="19">
        <v>0</v>
      </c>
      <c r="AN142" s="19">
        <v>1</v>
      </c>
      <c r="AO142" s="19">
        <v>0</v>
      </c>
      <c r="AP142" s="19">
        <v>0</v>
      </c>
      <c r="AQ142" s="19">
        <v>0</v>
      </c>
      <c r="AR142" s="19">
        <v>0</v>
      </c>
      <c r="AS142" s="19">
        <v>0</v>
      </c>
      <c r="AT142" s="19">
        <v>0</v>
      </c>
      <c r="AU142" s="19">
        <v>0</v>
      </c>
      <c r="AV142" s="19">
        <v>0</v>
      </c>
      <c r="AW142" s="19">
        <v>0</v>
      </c>
      <c r="AX142" s="19">
        <v>1</v>
      </c>
      <c r="AY142" s="19">
        <v>0</v>
      </c>
      <c r="AZ142" s="19">
        <v>0</v>
      </c>
      <c r="BA142" s="19">
        <v>0</v>
      </c>
      <c r="BB142" s="19">
        <v>0</v>
      </c>
      <c r="BC142" s="19">
        <v>0</v>
      </c>
      <c r="BD142" s="49" t="b">
        <v>0</v>
      </c>
      <c r="BE142" s="49" t="b">
        <v>0</v>
      </c>
      <c r="BF142" s="19">
        <v>14</v>
      </c>
      <c r="BG142" s="23" t="s">
        <v>78</v>
      </c>
      <c r="BH142" s="19">
        <v>363</v>
      </c>
      <c r="BI142" s="19">
        <v>363</v>
      </c>
      <c r="BJ142" s="19">
        <v>1</v>
      </c>
      <c r="BK142" s="49" t="b">
        <v>1</v>
      </c>
    </row>
    <row r="143" spans="1:63" ht="12.75">
      <c r="A143" s="19">
        <v>256</v>
      </c>
      <c r="B143" s="19">
        <v>139755</v>
      </c>
      <c r="C143" s="23" t="s">
        <v>733</v>
      </c>
      <c r="D143" s="23" t="s">
        <v>734</v>
      </c>
      <c r="E143" s="23" t="s">
        <v>735</v>
      </c>
      <c r="F143" s="23" t="s">
        <v>736</v>
      </c>
      <c r="G143" s="23" t="s">
        <v>737</v>
      </c>
      <c r="H143" s="23" t="s">
        <v>70</v>
      </c>
      <c r="I143" s="23" t="s">
        <v>564</v>
      </c>
      <c r="J143" s="47" t="s">
        <v>738</v>
      </c>
      <c r="K143" s="19">
        <v>-84.394831999999994</v>
      </c>
      <c r="L143" s="19">
        <v>33.772419999999997</v>
      </c>
      <c r="M143" s="19">
        <v>-84.394831999999994</v>
      </c>
      <c r="N143" s="19">
        <v>33.772419999999997</v>
      </c>
      <c r="O143" s="53">
        <v>14064</v>
      </c>
      <c r="P143" s="53">
        <v>2194</v>
      </c>
      <c r="Q143" s="53">
        <v>29140</v>
      </c>
      <c r="R143" s="53">
        <v>2194</v>
      </c>
      <c r="S143" s="19">
        <v>2</v>
      </c>
      <c r="T143" s="19">
        <v>2</v>
      </c>
      <c r="U143" s="19">
        <v>5</v>
      </c>
      <c r="V143" s="19">
        <v>1</v>
      </c>
      <c r="W143" s="19">
        <v>1</v>
      </c>
      <c r="X143" s="19">
        <v>26</v>
      </c>
      <c r="Y143" s="19">
        <v>15489</v>
      </c>
      <c r="Z143" s="23" t="s">
        <v>73</v>
      </c>
      <c r="AA143" s="49" t="b">
        <v>0</v>
      </c>
      <c r="AB143" s="23" t="s">
        <v>739</v>
      </c>
      <c r="AC143" s="23" t="s">
        <v>757</v>
      </c>
      <c r="AD143" s="23" t="s">
        <v>159</v>
      </c>
      <c r="AE143" s="23" t="s">
        <v>758</v>
      </c>
      <c r="AF143" s="23" t="s">
        <v>141</v>
      </c>
      <c r="AG143" s="23" t="s">
        <v>79</v>
      </c>
      <c r="AH143" s="23" t="s">
        <v>206</v>
      </c>
      <c r="AI143" s="23" t="s">
        <v>100</v>
      </c>
      <c r="AJ143" s="50" t="b">
        <v>0</v>
      </c>
      <c r="AK143" s="51" t="s">
        <v>759</v>
      </c>
      <c r="AL143" s="19">
        <v>0</v>
      </c>
      <c r="AM143" s="19">
        <v>0</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9">
        <v>0</v>
      </c>
      <c r="BC143" s="19">
        <v>0</v>
      </c>
      <c r="BD143" s="49" t="b">
        <v>0</v>
      </c>
      <c r="BE143" s="49" t="b">
        <v>0</v>
      </c>
      <c r="BF143" s="19">
        <v>14</v>
      </c>
      <c r="BG143" s="23" t="s">
        <v>117</v>
      </c>
      <c r="BH143" s="19">
        <v>363</v>
      </c>
      <c r="BI143" s="19">
        <v>363</v>
      </c>
      <c r="BJ143" s="19">
        <v>0</v>
      </c>
      <c r="BK143" s="49" t="b">
        <v>0</v>
      </c>
    </row>
    <row r="144" spans="1:63" ht="12.75">
      <c r="A144" s="19">
        <v>260</v>
      </c>
      <c r="B144" s="19">
        <v>139755</v>
      </c>
      <c r="C144" s="23" t="s">
        <v>733</v>
      </c>
      <c r="D144" s="23" t="s">
        <v>734</v>
      </c>
      <c r="E144" s="23" t="s">
        <v>735</v>
      </c>
      <c r="F144" s="23" t="s">
        <v>736</v>
      </c>
      <c r="G144" s="23" t="s">
        <v>737</v>
      </c>
      <c r="H144" s="23" t="s">
        <v>70</v>
      </c>
      <c r="I144" s="23" t="s">
        <v>564</v>
      </c>
      <c r="J144" s="47" t="s">
        <v>738</v>
      </c>
      <c r="K144" s="19">
        <v>-84.394831999999994</v>
      </c>
      <c r="L144" s="19">
        <v>33.772419999999997</v>
      </c>
      <c r="M144" s="19">
        <v>-84.394831999999994</v>
      </c>
      <c r="N144" s="19">
        <v>33.772419999999997</v>
      </c>
      <c r="O144" s="53">
        <v>14064</v>
      </c>
      <c r="P144" s="53">
        <v>2194</v>
      </c>
      <c r="Q144" s="53">
        <v>29140</v>
      </c>
      <c r="R144" s="53">
        <v>2194</v>
      </c>
      <c r="S144" s="19">
        <v>2</v>
      </c>
      <c r="T144" s="19">
        <v>2</v>
      </c>
      <c r="U144" s="19">
        <v>5</v>
      </c>
      <c r="V144" s="19">
        <v>1</v>
      </c>
      <c r="W144" s="19">
        <v>1</v>
      </c>
      <c r="X144" s="19">
        <v>26</v>
      </c>
      <c r="Y144" s="19">
        <v>15489</v>
      </c>
      <c r="Z144" s="23" t="s">
        <v>73</v>
      </c>
      <c r="AA144" s="49" t="b">
        <v>0</v>
      </c>
      <c r="AB144" s="23" t="s">
        <v>739</v>
      </c>
      <c r="AC144" s="23" t="s">
        <v>757</v>
      </c>
      <c r="AD144" s="23" t="s">
        <v>159</v>
      </c>
      <c r="AE144" s="23" t="s">
        <v>765</v>
      </c>
      <c r="AF144" s="23" t="s">
        <v>141</v>
      </c>
      <c r="AG144" s="23" t="s">
        <v>79</v>
      </c>
      <c r="AH144" s="23" t="s">
        <v>206</v>
      </c>
      <c r="AI144" s="23" t="s">
        <v>100</v>
      </c>
      <c r="AJ144" s="50" t="b">
        <v>0</v>
      </c>
      <c r="AK144" s="51" t="s">
        <v>766</v>
      </c>
      <c r="AL144" s="19">
        <v>0</v>
      </c>
      <c r="AM144" s="19">
        <v>0</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9">
        <v>0</v>
      </c>
      <c r="BC144" s="19">
        <v>0</v>
      </c>
      <c r="BD144" s="49" t="b">
        <v>0</v>
      </c>
      <c r="BE144" s="49" t="b">
        <v>0</v>
      </c>
      <c r="BF144" s="19">
        <v>14</v>
      </c>
      <c r="BG144" s="23" t="s">
        <v>117</v>
      </c>
      <c r="BH144" s="19">
        <v>363</v>
      </c>
      <c r="BI144" s="19">
        <v>363</v>
      </c>
      <c r="BJ144" s="19">
        <v>0</v>
      </c>
      <c r="BK144" s="49" t="b">
        <v>0</v>
      </c>
    </row>
    <row r="145" spans="1:63" ht="12.75">
      <c r="A145" s="19">
        <v>261</v>
      </c>
      <c r="B145" s="19">
        <v>139940</v>
      </c>
      <c r="C145" s="23" t="s">
        <v>767</v>
      </c>
      <c r="D145" s="23" t="s">
        <v>768</v>
      </c>
      <c r="E145" s="23" t="s">
        <v>735</v>
      </c>
      <c r="F145" s="23" t="s">
        <v>736</v>
      </c>
      <c r="G145" s="23" t="s">
        <v>769</v>
      </c>
      <c r="H145" s="23" t="s">
        <v>70</v>
      </c>
      <c r="I145" s="23" t="s">
        <v>564</v>
      </c>
      <c r="J145" s="47" t="s">
        <v>770</v>
      </c>
      <c r="K145" s="19">
        <v>-84.386669999999995</v>
      </c>
      <c r="L145" s="19">
        <v>33.752699999999997</v>
      </c>
      <c r="M145" s="19">
        <v>-84.386669999999995</v>
      </c>
      <c r="N145" s="19">
        <v>33.752699999999997</v>
      </c>
      <c r="O145" s="53">
        <v>7164</v>
      </c>
      <c r="P145" s="53">
        <v>2128</v>
      </c>
      <c r="Q145" s="53">
        <v>22662</v>
      </c>
      <c r="R145" s="53">
        <v>2128</v>
      </c>
      <c r="S145" s="19">
        <v>2</v>
      </c>
      <c r="T145" s="19">
        <v>2</v>
      </c>
      <c r="U145" s="19">
        <v>5</v>
      </c>
      <c r="V145" s="19">
        <v>1</v>
      </c>
      <c r="W145" s="19">
        <v>1</v>
      </c>
      <c r="X145" s="19">
        <v>59</v>
      </c>
      <c r="Y145" s="19">
        <v>25228</v>
      </c>
      <c r="Z145" s="23" t="s">
        <v>73</v>
      </c>
      <c r="AA145" s="49" t="b">
        <v>0</v>
      </c>
      <c r="AB145" s="23" t="s">
        <v>731</v>
      </c>
      <c r="AC145" s="23" t="s">
        <v>771</v>
      </c>
      <c r="AD145" s="23" t="s">
        <v>90</v>
      </c>
      <c r="AE145" s="23" t="s">
        <v>772</v>
      </c>
      <c r="AF145" s="23" t="s">
        <v>224</v>
      </c>
      <c r="AG145" s="23" t="s">
        <v>79</v>
      </c>
      <c r="AH145" s="23" t="s">
        <v>36</v>
      </c>
      <c r="AI145" s="23" t="s">
        <v>100</v>
      </c>
      <c r="AJ145" s="50" t="b">
        <v>0</v>
      </c>
      <c r="AK145" s="51" t="s">
        <v>773</v>
      </c>
      <c r="AL145" s="19">
        <v>0</v>
      </c>
      <c r="AM145" s="19">
        <v>0</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9">
        <v>0</v>
      </c>
      <c r="BC145" s="19">
        <v>0</v>
      </c>
      <c r="BD145" s="49" t="b">
        <v>0</v>
      </c>
      <c r="BE145" s="49" t="b">
        <v>0</v>
      </c>
      <c r="BF145" s="19">
        <v>2</v>
      </c>
      <c r="BG145" s="23" t="s">
        <v>117</v>
      </c>
      <c r="BH145" s="19">
        <v>363</v>
      </c>
      <c r="BI145" s="19">
        <v>363</v>
      </c>
      <c r="BJ145" s="19">
        <v>0</v>
      </c>
      <c r="BK145" s="49" t="b">
        <v>0</v>
      </c>
    </row>
    <row r="146" spans="1:63" ht="12.75">
      <c r="A146" s="19">
        <v>262</v>
      </c>
      <c r="B146" s="19">
        <v>139940</v>
      </c>
      <c r="C146" s="23" t="s">
        <v>767</v>
      </c>
      <c r="D146" s="23" t="s">
        <v>768</v>
      </c>
      <c r="E146" s="23" t="s">
        <v>735</v>
      </c>
      <c r="F146" s="23" t="s">
        <v>736</v>
      </c>
      <c r="G146" s="23" t="s">
        <v>769</v>
      </c>
      <c r="H146" s="23" t="s">
        <v>70</v>
      </c>
      <c r="I146" s="23" t="s">
        <v>564</v>
      </c>
      <c r="J146" s="47" t="s">
        <v>770</v>
      </c>
      <c r="K146" s="19">
        <v>-84.386669999999995</v>
      </c>
      <c r="L146" s="19">
        <v>33.752699999999997</v>
      </c>
      <c r="M146" s="19">
        <v>-84.386669999999995</v>
      </c>
      <c r="N146" s="19">
        <v>33.752699999999997</v>
      </c>
      <c r="O146" s="53">
        <v>7164</v>
      </c>
      <c r="P146" s="53">
        <v>2128</v>
      </c>
      <c r="Q146" s="53">
        <v>22662</v>
      </c>
      <c r="R146" s="53">
        <v>2128</v>
      </c>
      <c r="S146" s="19">
        <v>2</v>
      </c>
      <c r="T146" s="19">
        <v>2</v>
      </c>
      <c r="U146" s="19">
        <v>5</v>
      </c>
      <c r="V146" s="19">
        <v>1</v>
      </c>
      <c r="W146" s="19">
        <v>1</v>
      </c>
      <c r="X146" s="19">
        <v>59</v>
      </c>
      <c r="Y146" s="19">
        <v>25228</v>
      </c>
      <c r="Z146" s="23" t="s">
        <v>73</v>
      </c>
      <c r="AA146" s="49" t="b">
        <v>0</v>
      </c>
      <c r="AB146" s="23" t="s">
        <v>731</v>
      </c>
      <c r="AC146" s="23" t="s">
        <v>771</v>
      </c>
      <c r="AD146" s="23" t="s">
        <v>90</v>
      </c>
      <c r="AE146" s="23" t="s">
        <v>772</v>
      </c>
      <c r="AF146" s="23" t="s">
        <v>224</v>
      </c>
      <c r="AG146" s="23" t="s">
        <v>79</v>
      </c>
      <c r="AH146" s="23" t="s">
        <v>36</v>
      </c>
      <c r="AI146" s="23" t="s">
        <v>100</v>
      </c>
      <c r="AJ146" s="50" t="b">
        <v>0</v>
      </c>
      <c r="AK146" s="51" t="s">
        <v>773</v>
      </c>
      <c r="AL146" s="19">
        <v>0</v>
      </c>
      <c r="AM146" s="19">
        <v>0</v>
      </c>
      <c r="AN146" s="19">
        <v>0</v>
      </c>
      <c r="AO146" s="19">
        <v>0</v>
      </c>
      <c r="AP146" s="19">
        <v>0</v>
      </c>
      <c r="AQ146" s="19">
        <v>0</v>
      </c>
      <c r="AR146" s="19">
        <v>0</v>
      </c>
      <c r="AS146" s="19">
        <v>0</v>
      </c>
      <c r="AT146" s="19">
        <v>0</v>
      </c>
      <c r="AU146" s="19">
        <v>0</v>
      </c>
      <c r="AV146" s="19">
        <v>0</v>
      </c>
      <c r="AW146" s="19">
        <v>0</v>
      </c>
      <c r="AX146" s="19">
        <v>0</v>
      </c>
      <c r="AY146" s="19">
        <v>0</v>
      </c>
      <c r="AZ146" s="19">
        <v>0</v>
      </c>
      <c r="BA146" s="19">
        <v>0</v>
      </c>
      <c r="BB146" s="19">
        <v>0</v>
      </c>
      <c r="BC146" s="19">
        <v>0</v>
      </c>
      <c r="BD146" s="49" t="b">
        <v>0</v>
      </c>
      <c r="BE146" s="49" t="b">
        <v>0</v>
      </c>
      <c r="BF146" s="19">
        <v>2</v>
      </c>
      <c r="BG146" s="23" t="s">
        <v>117</v>
      </c>
      <c r="BH146" s="19">
        <v>363</v>
      </c>
      <c r="BI146" s="19">
        <v>363</v>
      </c>
      <c r="BJ146" s="19">
        <v>0</v>
      </c>
      <c r="BK146" s="49" t="b">
        <v>0</v>
      </c>
    </row>
    <row r="147" spans="1:63" ht="63.75">
      <c r="A147" s="19">
        <v>263</v>
      </c>
      <c r="B147" s="19">
        <v>162654</v>
      </c>
      <c r="C147" s="23" t="s">
        <v>1345</v>
      </c>
      <c r="D147" s="23" t="s">
        <v>1346</v>
      </c>
      <c r="E147" s="23" t="s">
        <v>1347</v>
      </c>
      <c r="F147" s="23" t="s">
        <v>1324</v>
      </c>
      <c r="G147" s="23" t="s">
        <v>1348</v>
      </c>
      <c r="H147" s="23" t="s">
        <v>70</v>
      </c>
      <c r="I147" s="23" t="s">
        <v>564</v>
      </c>
      <c r="J147" s="47" t="s">
        <v>1349</v>
      </c>
      <c r="K147" s="19">
        <v>-76.594842999999997</v>
      </c>
      <c r="L147" s="19">
        <v>39.410175000000002</v>
      </c>
      <c r="M147" s="19">
        <v>-76.594842999999997</v>
      </c>
      <c r="N147" s="19">
        <v>39.410175000000002</v>
      </c>
      <c r="O147" s="53">
        <v>8982</v>
      </c>
      <c r="P147" s="54">
        <v>65</v>
      </c>
      <c r="Q147" s="53">
        <v>8982</v>
      </c>
      <c r="R147" s="54">
        <v>65</v>
      </c>
      <c r="S147" s="19">
        <v>2</v>
      </c>
      <c r="T147" s="19">
        <v>2</v>
      </c>
      <c r="U147" s="19">
        <v>2</v>
      </c>
      <c r="V147" s="19">
        <v>2</v>
      </c>
      <c r="W147" s="19">
        <v>2</v>
      </c>
      <c r="X147" s="19">
        <v>79</v>
      </c>
      <c r="Y147" s="19">
        <v>1473</v>
      </c>
      <c r="Z147" s="23" t="s">
        <v>123</v>
      </c>
      <c r="AA147" s="49" t="b">
        <v>0</v>
      </c>
      <c r="AB147" s="59" t="s">
        <v>1350</v>
      </c>
      <c r="AC147" s="23" t="s">
        <v>1351</v>
      </c>
      <c r="AD147" s="23" t="s">
        <v>320</v>
      </c>
      <c r="AE147" s="23" t="s">
        <v>1352</v>
      </c>
      <c r="AF147" s="23" t="s">
        <v>224</v>
      </c>
      <c r="AG147" s="23" t="s">
        <v>79</v>
      </c>
      <c r="AH147" s="23" t="s">
        <v>36</v>
      </c>
      <c r="AI147" s="23" t="s">
        <v>528</v>
      </c>
      <c r="AJ147" s="50" t="b">
        <v>0</v>
      </c>
      <c r="AK147" s="51" t="s">
        <v>1353</v>
      </c>
      <c r="AL147" s="19">
        <v>0</v>
      </c>
      <c r="AM147" s="19">
        <v>0</v>
      </c>
      <c r="AN147" s="19">
        <v>0</v>
      </c>
      <c r="AO147" s="19">
        <v>0</v>
      </c>
      <c r="AP147" s="19">
        <v>0</v>
      </c>
      <c r="AQ147" s="19">
        <v>0</v>
      </c>
      <c r="AR147" s="19">
        <v>0</v>
      </c>
      <c r="AS147" s="19">
        <v>0</v>
      </c>
      <c r="AT147" s="19">
        <v>0</v>
      </c>
      <c r="AU147" s="19">
        <v>0</v>
      </c>
      <c r="AV147" s="19">
        <v>0</v>
      </c>
      <c r="AW147" s="19">
        <v>0</v>
      </c>
      <c r="AX147" s="19">
        <v>0</v>
      </c>
      <c r="AY147" s="19">
        <v>0</v>
      </c>
      <c r="AZ147" s="19">
        <v>0</v>
      </c>
      <c r="BA147" s="19">
        <v>0</v>
      </c>
      <c r="BB147" s="19">
        <v>0</v>
      </c>
      <c r="BC147" s="19">
        <v>0</v>
      </c>
      <c r="BD147" s="49" t="b">
        <v>1</v>
      </c>
      <c r="BE147" s="49" t="b">
        <v>0</v>
      </c>
      <c r="BF147" s="19">
        <v>1</v>
      </c>
      <c r="BG147" s="23" t="s">
        <v>117</v>
      </c>
      <c r="BH147" s="19">
        <v>363</v>
      </c>
      <c r="BI147" s="19">
        <v>363</v>
      </c>
      <c r="BJ147" s="19">
        <v>0</v>
      </c>
      <c r="BK147" s="49" t="b">
        <v>0</v>
      </c>
    </row>
    <row r="148" spans="1:63" ht="12.75">
      <c r="A148" s="19">
        <v>264</v>
      </c>
      <c r="B148" s="19">
        <v>232265</v>
      </c>
      <c r="C148" s="23" t="s">
        <v>2773</v>
      </c>
      <c r="D148" s="23" t="s">
        <v>2774</v>
      </c>
      <c r="E148" s="23" t="s">
        <v>2775</v>
      </c>
      <c r="F148" s="23" t="s">
        <v>2776</v>
      </c>
      <c r="G148" s="23" t="s">
        <v>2777</v>
      </c>
      <c r="H148" s="23" t="s">
        <v>70</v>
      </c>
      <c r="I148" s="23" t="s">
        <v>564</v>
      </c>
      <c r="J148" s="47" t="s">
        <v>2778</v>
      </c>
      <c r="K148" s="19">
        <v>-76.339161000000004</v>
      </c>
      <c r="L148" s="19">
        <v>37.019944000000002</v>
      </c>
      <c r="M148" s="19">
        <v>-76.339161000000004</v>
      </c>
      <c r="N148" s="19">
        <v>37.019944000000002</v>
      </c>
      <c r="O148" s="53">
        <v>13099</v>
      </c>
      <c r="P148" s="54">
        <v>35</v>
      </c>
      <c r="Q148" s="53">
        <v>13099</v>
      </c>
      <c r="R148" s="54">
        <v>35</v>
      </c>
      <c r="S148" s="19">
        <v>1</v>
      </c>
      <c r="T148" s="19">
        <v>2</v>
      </c>
      <c r="U148" s="19">
        <v>5</v>
      </c>
      <c r="V148" s="19">
        <v>2</v>
      </c>
      <c r="W148" s="19">
        <v>2</v>
      </c>
      <c r="X148" s="19">
        <v>65</v>
      </c>
      <c r="Y148" s="19">
        <v>3836</v>
      </c>
      <c r="Z148" s="23" t="s">
        <v>123</v>
      </c>
      <c r="AA148" s="49" t="b">
        <v>0</v>
      </c>
      <c r="AB148" s="23" t="s">
        <v>2779</v>
      </c>
      <c r="AC148" s="23" t="s">
        <v>89</v>
      </c>
      <c r="AD148" s="23" t="s">
        <v>550</v>
      </c>
      <c r="AE148" s="23" t="s">
        <v>567</v>
      </c>
      <c r="AF148" s="23" t="s">
        <v>89</v>
      </c>
      <c r="AG148" s="23" t="s">
        <v>79</v>
      </c>
      <c r="AH148" s="23" t="s">
        <v>36</v>
      </c>
      <c r="AI148" s="23" t="s">
        <v>92</v>
      </c>
      <c r="AJ148" s="50" t="b">
        <v>0</v>
      </c>
      <c r="AK148" s="51" t="s">
        <v>2780</v>
      </c>
      <c r="AL148" s="19">
        <v>1</v>
      </c>
      <c r="AM148" s="19">
        <v>0</v>
      </c>
      <c r="AN148" s="19">
        <v>0</v>
      </c>
      <c r="AO148" s="19">
        <v>0</v>
      </c>
      <c r="AP148" s="19">
        <v>0</v>
      </c>
      <c r="AQ148" s="19">
        <v>0</v>
      </c>
      <c r="AR148" s="19">
        <v>0</v>
      </c>
      <c r="AS148" s="19">
        <v>0</v>
      </c>
      <c r="AT148" s="19">
        <v>0</v>
      </c>
      <c r="AU148" s="19">
        <v>0</v>
      </c>
      <c r="AV148" s="19">
        <v>0</v>
      </c>
      <c r="AW148" s="19">
        <v>0</v>
      </c>
      <c r="AX148" s="19">
        <v>0</v>
      </c>
      <c r="AY148" s="19">
        <v>0</v>
      </c>
      <c r="AZ148" s="19">
        <v>1</v>
      </c>
      <c r="BA148" s="19">
        <v>0</v>
      </c>
      <c r="BB148" s="19">
        <v>0</v>
      </c>
      <c r="BC148" s="19">
        <v>0</v>
      </c>
      <c r="BD148" s="49" t="b">
        <v>1</v>
      </c>
      <c r="BE148" s="49" t="b">
        <v>0</v>
      </c>
      <c r="BF148" s="19">
        <v>1</v>
      </c>
      <c r="BG148" s="23" t="s">
        <v>89</v>
      </c>
      <c r="BH148" s="19">
        <v>363</v>
      </c>
      <c r="BI148" s="19">
        <v>363</v>
      </c>
      <c r="BJ148" s="19">
        <v>0</v>
      </c>
      <c r="BK148" s="49" t="b">
        <v>0</v>
      </c>
    </row>
    <row r="149" spans="1:63" ht="12.75">
      <c r="A149" s="19">
        <v>272</v>
      </c>
      <c r="B149" s="19">
        <v>166027</v>
      </c>
      <c r="C149" s="23" t="s">
        <v>1181</v>
      </c>
      <c r="D149" s="23" t="s">
        <v>1182</v>
      </c>
      <c r="E149" s="23" t="s">
        <v>1183</v>
      </c>
      <c r="F149" s="23" t="s">
        <v>1151</v>
      </c>
      <c r="G149" s="19">
        <v>2138</v>
      </c>
      <c r="H149" s="23" t="s">
        <v>538</v>
      </c>
      <c r="I149" s="23" t="s">
        <v>539</v>
      </c>
      <c r="J149" s="47" t="s">
        <v>1184</v>
      </c>
      <c r="K149" s="19">
        <v>-71.118313000000001</v>
      </c>
      <c r="L149" s="19">
        <v>42.374471</v>
      </c>
      <c r="M149" s="19">
        <v>-71.094982999999999</v>
      </c>
      <c r="N149" s="19">
        <v>42.336632000000002</v>
      </c>
      <c r="O149" s="53">
        <v>49448</v>
      </c>
      <c r="P149" s="53">
        <v>1206</v>
      </c>
      <c r="Q149" s="53">
        <v>49448</v>
      </c>
      <c r="R149" s="53">
        <v>1206</v>
      </c>
      <c r="S149" s="19">
        <v>2</v>
      </c>
      <c r="T149" s="19">
        <v>2</v>
      </c>
      <c r="U149" s="19">
        <v>1</v>
      </c>
      <c r="V149" s="19">
        <v>2</v>
      </c>
      <c r="W149" s="19">
        <v>2</v>
      </c>
      <c r="X149" s="19">
        <v>5</v>
      </c>
      <c r="Y149" s="19">
        <v>9915</v>
      </c>
      <c r="Z149" s="23" t="s">
        <v>123</v>
      </c>
      <c r="AA149" s="49" t="b">
        <v>0</v>
      </c>
      <c r="AB149" s="23" t="s">
        <v>1185</v>
      </c>
      <c r="AC149" s="23" t="s">
        <v>244</v>
      </c>
      <c r="AD149" s="23" t="s">
        <v>159</v>
      </c>
      <c r="AE149" s="23" t="s">
        <v>1200</v>
      </c>
      <c r="AF149" s="23" t="s">
        <v>141</v>
      </c>
      <c r="AG149" s="23" t="s">
        <v>179</v>
      </c>
      <c r="AH149" s="23" t="s">
        <v>179</v>
      </c>
      <c r="AI149" s="23" t="s">
        <v>100</v>
      </c>
      <c r="AJ149" s="50" t="b">
        <v>0</v>
      </c>
      <c r="AK149" s="51" t="s">
        <v>1201</v>
      </c>
      <c r="AL149" s="19">
        <v>0</v>
      </c>
      <c r="AM149" s="19">
        <v>0</v>
      </c>
      <c r="AN149" s="19">
        <v>0</v>
      </c>
      <c r="AO149" s="19">
        <v>0</v>
      </c>
      <c r="AP149" s="19">
        <v>0</v>
      </c>
      <c r="AQ149" s="19">
        <v>0</v>
      </c>
      <c r="AR149" s="19">
        <v>0</v>
      </c>
      <c r="AS149" s="19">
        <v>0</v>
      </c>
      <c r="AT149" s="19">
        <v>0</v>
      </c>
      <c r="AU149" s="19">
        <v>0</v>
      </c>
      <c r="AV149" s="19">
        <v>0</v>
      </c>
      <c r="AW149" s="19">
        <v>0</v>
      </c>
      <c r="AX149" s="19">
        <v>0</v>
      </c>
      <c r="AY149" s="19">
        <v>0</v>
      </c>
      <c r="AZ149" s="19">
        <v>0</v>
      </c>
      <c r="BA149" s="19">
        <v>0</v>
      </c>
      <c r="BB149" s="19">
        <v>0</v>
      </c>
      <c r="BC149" s="19">
        <v>0</v>
      </c>
      <c r="BD149" s="49" t="b">
        <v>0</v>
      </c>
      <c r="BE149" s="49" t="b">
        <v>0</v>
      </c>
      <c r="BF149" s="19">
        <v>11</v>
      </c>
      <c r="BG149" s="23" t="s">
        <v>117</v>
      </c>
      <c r="BH149" s="19">
        <v>295</v>
      </c>
      <c r="BI149" s="19">
        <v>295</v>
      </c>
      <c r="BJ149" s="19">
        <v>0</v>
      </c>
      <c r="BK149" s="49" t="b">
        <v>0</v>
      </c>
    </row>
    <row r="150" spans="1:63" ht="12.75">
      <c r="A150" s="19">
        <v>273</v>
      </c>
      <c r="B150" s="19">
        <v>166027</v>
      </c>
      <c r="C150" s="23" t="s">
        <v>1181</v>
      </c>
      <c r="D150" s="23" t="s">
        <v>1182</v>
      </c>
      <c r="E150" s="23" t="s">
        <v>1183</v>
      </c>
      <c r="F150" s="23" t="s">
        <v>1151</v>
      </c>
      <c r="G150" s="19">
        <v>2138</v>
      </c>
      <c r="H150" s="23" t="s">
        <v>538</v>
      </c>
      <c r="I150" s="23" t="s">
        <v>539</v>
      </c>
      <c r="J150" s="47" t="s">
        <v>1184</v>
      </c>
      <c r="K150" s="19">
        <v>-71.118313000000001</v>
      </c>
      <c r="L150" s="19">
        <v>42.374471</v>
      </c>
      <c r="M150" s="19">
        <v>-71.094982999999999</v>
      </c>
      <c r="N150" s="19">
        <v>42.336632000000002</v>
      </c>
      <c r="O150" s="53">
        <v>49448</v>
      </c>
      <c r="P150" s="53">
        <v>1206</v>
      </c>
      <c r="Q150" s="53">
        <v>49448</v>
      </c>
      <c r="R150" s="53">
        <v>1206</v>
      </c>
      <c r="S150" s="19">
        <v>2</v>
      </c>
      <c r="T150" s="19">
        <v>2</v>
      </c>
      <c r="U150" s="19">
        <v>1</v>
      </c>
      <c r="V150" s="19">
        <v>2</v>
      </c>
      <c r="W150" s="19">
        <v>2</v>
      </c>
      <c r="X150" s="19">
        <v>5</v>
      </c>
      <c r="Y150" s="19">
        <v>9915</v>
      </c>
      <c r="Z150" s="23" t="s">
        <v>123</v>
      </c>
      <c r="AA150" s="49" t="b">
        <v>0</v>
      </c>
      <c r="AB150" s="23" t="s">
        <v>1202</v>
      </c>
      <c r="AC150" s="23" t="s">
        <v>244</v>
      </c>
      <c r="AD150" s="23" t="s">
        <v>159</v>
      </c>
      <c r="AE150" s="23" t="s">
        <v>405</v>
      </c>
      <c r="AF150" s="23" t="s">
        <v>89</v>
      </c>
      <c r="AG150" s="23" t="s">
        <v>179</v>
      </c>
      <c r="AH150" s="23" t="s">
        <v>179</v>
      </c>
      <c r="AI150" s="23" t="s">
        <v>100</v>
      </c>
      <c r="AJ150" s="50" t="b">
        <v>0</v>
      </c>
      <c r="AK150" s="51" t="s">
        <v>1203</v>
      </c>
      <c r="AL150" s="19">
        <v>0</v>
      </c>
      <c r="AM150" s="19">
        <v>0</v>
      </c>
      <c r="AN150" s="19">
        <v>0</v>
      </c>
      <c r="AO150" s="19">
        <v>0</v>
      </c>
      <c r="AP150" s="19">
        <v>0</v>
      </c>
      <c r="AQ150" s="19">
        <v>0</v>
      </c>
      <c r="AR150" s="19">
        <v>0</v>
      </c>
      <c r="AS150" s="19">
        <v>0</v>
      </c>
      <c r="AT150" s="19">
        <v>0</v>
      </c>
      <c r="AU150" s="19">
        <v>0</v>
      </c>
      <c r="AV150" s="19">
        <v>0</v>
      </c>
      <c r="AW150" s="19">
        <v>0</v>
      </c>
      <c r="AX150" s="19">
        <v>0</v>
      </c>
      <c r="AY150" s="19">
        <v>0</v>
      </c>
      <c r="AZ150" s="19">
        <v>0</v>
      </c>
      <c r="BA150" s="19">
        <v>0</v>
      </c>
      <c r="BB150" s="19">
        <v>0</v>
      </c>
      <c r="BC150" s="19">
        <v>0</v>
      </c>
      <c r="BD150" s="49" t="b">
        <v>0</v>
      </c>
      <c r="BE150" s="49" t="b">
        <v>0</v>
      </c>
      <c r="BF150" s="19">
        <v>11</v>
      </c>
      <c r="BG150" s="23" t="s">
        <v>89</v>
      </c>
      <c r="BH150" s="19">
        <v>295</v>
      </c>
      <c r="BI150" s="19">
        <v>295</v>
      </c>
      <c r="BJ150" s="19">
        <v>0</v>
      </c>
      <c r="BK150" s="49" t="b">
        <v>0</v>
      </c>
    </row>
    <row r="151" spans="1:63" ht="12.75">
      <c r="A151" s="19">
        <v>274</v>
      </c>
      <c r="B151" s="19">
        <v>166027</v>
      </c>
      <c r="C151" s="23" t="s">
        <v>1181</v>
      </c>
      <c r="D151" s="23" t="s">
        <v>1182</v>
      </c>
      <c r="E151" s="23" t="s">
        <v>1183</v>
      </c>
      <c r="F151" s="23" t="s">
        <v>1151</v>
      </c>
      <c r="G151" s="19">
        <v>2138</v>
      </c>
      <c r="H151" s="23" t="s">
        <v>538</v>
      </c>
      <c r="I151" s="23" t="s">
        <v>539</v>
      </c>
      <c r="J151" s="47" t="s">
        <v>1184</v>
      </c>
      <c r="K151" s="19">
        <v>-71.118313000000001</v>
      </c>
      <c r="L151" s="19">
        <v>42.374471</v>
      </c>
      <c r="M151" s="19">
        <v>-71.094982999999999</v>
      </c>
      <c r="N151" s="19">
        <v>42.336632000000002</v>
      </c>
      <c r="O151" s="53">
        <v>49448</v>
      </c>
      <c r="P151" s="53">
        <v>1206</v>
      </c>
      <c r="Q151" s="53">
        <v>49448</v>
      </c>
      <c r="R151" s="53">
        <v>1206</v>
      </c>
      <c r="S151" s="19">
        <v>2</v>
      </c>
      <c r="T151" s="19">
        <v>2</v>
      </c>
      <c r="U151" s="19">
        <v>1</v>
      </c>
      <c r="V151" s="19">
        <v>2</v>
      </c>
      <c r="W151" s="19">
        <v>2</v>
      </c>
      <c r="X151" s="19">
        <v>5</v>
      </c>
      <c r="Y151" s="19">
        <v>9915</v>
      </c>
      <c r="Z151" s="23" t="s">
        <v>123</v>
      </c>
      <c r="AA151" s="49" t="b">
        <v>0</v>
      </c>
      <c r="AB151" s="23" t="s">
        <v>1202</v>
      </c>
      <c r="AC151" s="23" t="s">
        <v>244</v>
      </c>
      <c r="AD151" s="23" t="s">
        <v>159</v>
      </c>
      <c r="AE151" s="23" t="s">
        <v>412</v>
      </c>
      <c r="AF151" s="23" t="s">
        <v>94</v>
      </c>
      <c r="AG151" s="23" t="s">
        <v>179</v>
      </c>
      <c r="AH151" s="23" t="s">
        <v>179</v>
      </c>
      <c r="AI151" s="23" t="s">
        <v>100</v>
      </c>
      <c r="AJ151" s="50" t="b">
        <v>0</v>
      </c>
      <c r="AK151" s="51" t="s">
        <v>1203</v>
      </c>
      <c r="AL151" s="19">
        <v>0</v>
      </c>
      <c r="AM151" s="19">
        <v>0</v>
      </c>
      <c r="AN151" s="19">
        <v>0</v>
      </c>
      <c r="AO151" s="19">
        <v>0</v>
      </c>
      <c r="AP151" s="19">
        <v>0</v>
      </c>
      <c r="AQ151" s="19">
        <v>0</v>
      </c>
      <c r="AR151" s="19">
        <v>0</v>
      </c>
      <c r="AS151" s="19">
        <v>0</v>
      </c>
      <c r="AT151" s="19">
        <v>0</v>
      </c>
      <c r="AU151" s="19">
        <v>0</v>
      </c>
      <c r="AV151" s="19">
        <v>0</v>
      </c>
      <c r="AW151" s="19">
        <v>0</v>
      </c>
      <c r="AX151" s="19">
        <v>0</v>
      </c>
      <c r="AY151" s="19">
        <v>0</v>
      </c>
      <c r="AZ151" s="19">
        <v>0</v>
      </c>
      <c r="BA151" s="19">
        <v>0</v>
      </c>
      <c r="BB151" s="19">
        <v>0</v>
      </c>
      <c r="BC151" s="19">
        <v>0</v>
      </c>
      <c r="BD151" s="49" t="b">
        <v>0</v>
      </c>
      <c r="BE151" s="49" t="b">
        <v>0</v>
      </c>
      <c r="BF151" s="19">
        <v>11</v>
      </c>
      <c r="BG151" s="23" t="s">
        <v>94</v>
      </c>
      <c r="BH151" s="19">
        <v>295</v>
      </c>
      <c r="BI151" s="19">
        <v>295</v>
      </c>
      <c r="BJ151" s="19">
        <v>0</v>
      </c>
      <c r="BK151" s="49" t="b">
        <v>0</v>
      </c>
    </row>
    <row r="152" spans="1:63" ht="12.75">
      <c r="A152" s="19">
        <v>275</v>
      </c>
      <c r="B152" s="19">
        <v>166027</v>
      </c>
      <c r="C152" s="23" t="s">
        <v>1181</v>
      </c>
      <c r="D152" s="23" t="s">
        <v>1182</v>
      </c>
      <c r="E152" s="23" t="s">
        <v>1183</v>
      </c>
      <c r="F152" s="23" t="s">
        <v>1151</v>
      </c>
      <c r="G152" s="19">
        <v>2138</v>
      </c>
      <c r="H152" s="23" t="s">
        <v>538</v>
      </c>
      <c r="I152" s="23" t="s">
        <v>539</v>
      </c>
      <c r="J152" s="47" t="s">
        <v>1184</v>
      </c>
      <c r="K152" s="19">
        <v>-71.118313000000001</v>
      </c>
      <c r="L152" s="19">
        <v>42.374471</v>
      </c>
      <c r="M152" s="19">
        <v>-71.094982999999999</v>
      </c>
      <c r="N152" s="19">
        <v>42.336632000000002</v>
      </c>
      <c r="O152" s="53">
        <v>49448</v>
      </c>
      <c r="P152" s="53">
        <v>1206</v>
      </c>
      <c r="Q152" s="53">
        <v>49448</v>
      </c>
      <c r="R152" s="53">
        <v>1206</v>
      </c>
      <c r="S152" s="19">
        <v>2</v>
      </c>
      <c r="T152" s="19">
        <v>2</v>
      </c>
      <c r="U152" s="19">
        <v>1</v>
      </c>
      <c r="V152" s="19">
        <v>2</v>
      </c>
      <c r="W152" s="19">
        <v>2</v>
      </c>
      <c r="X152" s="19">
        <v>5</v>
      </c>
      <c r="Y152" s="19">
        <v>9915</v>
      </c>
      <c r="Z152" s="23" t="s">
        <v>123</v>
      </c>
      <c r="AA152" s="49" t="b">
        <v>0</v>
      </c>
      <c r="AB152" s="23" t="s">
        <v>1202</v>
      </c>
      <c r="AC152" s="23" t="s">
        <v>244</v>
      </c>
      <c r="AD152" s="23" t="s">
        <v>159</v>
      </c>
      <c r="AE152" s="23" t="s">
        <v>183</v>
      </c>
      <c r="AF152" s="23" t="s">
        <v>78</v>
      </c>
      <c r="AG152" s="23" t="s">
        <v>179</v>
      </c>
      <c r="AH152" s="23" t="s">
        <v>179</v>
      </c>
      <c r="AI152" s="23" t="s">
        <v>100</v>
      </c>
      <c r="AJ152" s="50" t="b">
        <v>0</v>
      </c>
      <c r="AK152" s="51" t="s">
        <v>1203</v>
      </c>
      <c r="AL152" s="19">
        <v>0</v>
      </c>
      <c r="AM152" s="19">
        <v>0</v>
      </c>
      <c r="AN152" s="19">
        <v>0</v>
      </c>
      <c r="AO152" s="19">
        <v>0</v>
      </c>
      <c r="AP152" s="19">
        <v>0</v>
      </c>
      <c r="AQ152" s="19">
        <v>0</v>
      </c>
      <c r="AR152" s="19">
        <v>0</v>
      </c>
      <c r="AS152" s="19">
        <v>0</v>
      </c>
      <c r="AT152" s="19">
        <v>0</v>
      </c>
      <c r="AU152" s="19">
        <v>0</v>
      </c>
      <c r="AV152" s="19">
        <v>0</v>
      </c>
      <c r="AW152" s="19">
        <v>0</v>
      </c>
      <c r="AX152" s="19">
        <v>0</v>
      </c>
      <c r="AY152" s="19">
        <v>0</v>
      </c>
      <c r="AZ152" s="19">
        <v>0</v>
      </c>
      <c r="BA152" s="19">
        <v>0</v>
      </c>
      <c r="BB152" s="19">
        <v>0</v>
      </c>
      <c r="BC152" s="19">
        <v>0</v>
      </c>
      <c r="BD152" s="49" t="b">
        <v>0</v>
      </c>
      <c r="BE152" s="49" t="b">
        <v>0</v>
      </c>
      <c r="BF152" s="19">
        <v>11</v>
      </c>
      <c r="BG152" s="23" t="s">
        <v>78</v>
      </c>
      <c r="BH152" s="19">
        <v>295</v>
      </c>
      <c r="BI152" s="19">
        <v>295</v>
      </c>
      <c r="BJ152" s="19">
        <v>0</v>
      </c>
      <c r="BK152" s="49" t="b">
        <v>0</v>
      </c>
    </row>
    <row r="153" spans="1:63" ht="12.75">
      <c r="A153" s="19">
        <v>265</v>
      </c>
      <c r="B153" s="19">
        <v>166027</v>
      </c>
      <c r="C153" s="23" t="s">
        <v>1181</v>
      </c>
      <c r="D153" s="23" t="s">
        <v>1182</v>
      </c>
      <c r="E153" s="23" t="s">
        <v>1183</v>
      </c>
      <c r="F153" s="23" t="s">
        <v>1151</v>
      </c>
      <c r="G153" s="19">
        <v>2138</v>
      </c>
      <c r="H153" s="23" t="s">
        <v>538</v>
      </c>
      <c r="I153" s="23" t="s">
        <v>539</v>
      </c>
      <c r="J153" s="47" t="s">
        <v>1184</v>
      </c>
      <c r="K153" s="19">
        <v>-71.118313000000001</v>
      </c>
      <c r="L153" s="19">
        <v>42.374471</v>
      </c>
      <c r="M153" s="19">
        <v>-71.094982999999999</v>
      </c>
      <c r="N153" s="19">
        <v>42.336632000000002</v>
      </c>
      <c r="O153" s="53">
        <v>49448</v>
      </c>
      <c r="P153" s="53">
        <v>1206</v>
      </c>
      <c r="Q153" s="53">
        <v>49448</v>
      </c>
      <c r="R153" s="53">
        <v>1206</v>
      </c>
      <c r="S153" s="19">
        <v>2</v>
      </c>
      <c r="T153" s="19">
        <v>2</v>
      </c>
      <c r="U153" s="19">
        <v>1</v>
      </c>
      <c r="V153" s="19">
        <v>2</v>
      </c>
      <c r="W153" s="19">
        <v>2</v>
      </c>
      <c r="X153" s="19">
        <v>5</v>
      </c>
      <c r="Y153" s="19">
        <v>9915</v>
      </c>
      <c r="Z153" s="23" t="s">
        <v>123</v>
      </c>
      <c r="AA153" s="49" t="b">
        <v>0</v>
      </c>
      <c r="AB153" s="23" t="s">
        <v>1185</v>
      </c>
      <c r="AC153" s="23" t="s">
        <v>1186</v>
      </c>
      <c r="AD153" s="23" t="s">
        <v>159</v>
      </c>
      <c r="AE153" s="23" t="s">
        <v>1187</v>
      </c>
      <c r="AF153" s="23" t="s">
        <v>89</v>
      </c>
      <c r="AG153" s="23" t="s">
        <v>79</v>
      </c>
      <c r="AH153" s="23" t="s">
        <v>99</v>
      </c>
      <c r="AI153" s="23" t="s">
        <v>100</v>
      </c>
      <c r="AJ153" s="55" t="b">
        <v>1</v>
      </c>
      <c r="AK153" s="51" t="s">
        <v>1188</v>
      </c>
      <c r="AL153" s="19">
        <v>0</v>
      </c>
      <c r="AM153" s="19">
        <v>0</v>
      </c>
      <c r="AN153" s="19">
        <v>1</v>
      </c>
      <c r="AO153" s="19">
        <v>0</v>
      </c>
      <c r="AP153" s="19">
        <v>0</v>
      </c>
      <c r="AQ153" s="19">
        <v>0</v>
      </c>
      <c r="AR153" s="19">
        <v>0</v>
      </c>
      <c r="AS153" s="19">
        <v>0</v>
      </c>
      <c r="AT153" s="19">
        <v>0</v>
      </c>
      <c r="AU153" s="19">
        <v>0</v>
      </c>
      <c r="AV153" s="19">
        <v>0</v>
      </c>
      <c r="AW153" s="19">
        <v>0</v>
      </c>
      <c r="AX153" s="19">
        <v>1</v>
      </c>
      <c r="AY153" s="19">
        <v>0</v>
      </c>
      <c r="AZ153" s="19">
        <v>0</v>
      </c>
      <c r="BA153" s="19">
        <v>0</v>
      </c>
      <c r="BB153" s="19">
        <v>0</v>
      </c>
      <c r="BC153" s="19">
        <v>0</v>
      </c>
      <c r="BD153" s="49" t="b">
        <v>0</v>
      </c>
      <c r="BE153" s="49" t="b">
        <v>0</v>
      </c>
      <c r="BF153" s="19">
        <v>11</v>
      </c>
      <c r="BG153" s="23" t="s">
        <v>89</v>
      </c>
      <c r="BH153" s="19">
        <v>295</v>
      </c>
      <c r="BI153" s="19">
        <v>295</v>
      </c>
      <c r="BJ153" s="19">
        <v>1</v>
      </c>
      <c r="BK153" s="49" t="b">
        <v>1</v>
      </c>
    </row>
    <row r="154" spans="1:63" ht="12.75">
      <c r="A154" s="19">
        <v>266</v>
      </c>
      <c r="B154" s="19">
        <v>166027</v>
      </c>
      <c r="C154" s="23" t="s">
        <v>1181</v>
      </c>
      <c r="D154" s="23" t="s">
        <v>1182</v>
      </c>
      <c r="E154" s="23" t="s">
        <v>1183</v>
      </c>
      <c r="F154" s="23" t="s">
        <v>1151</v>
      </c>
      <c r="G154" s="19">
        <v>2138</v>
      </c>
      <c r="H154" s="23" t="s">
        <v>538</v>
      </c>
      <c r="I154" s="23" t="s">
        <v>539</v>
      </c>
      <c r="J154" s="47" t="s">
        <v>1184</v>
      </c>
      <c r="K154" s="19">
        <v>-71.118313000000001</v>
      </c>
      <c r="L154" s="19">
        <v>42.374471</v>
      </c>
      <c r="M154" s="19">
        <v>-71.094982999999999</v>
      </c>
      <c r="N154" s="19">
        <v>42.336632000000002</v>
      </c>
      <c r="O154" s="53">
        <v>49448</v>
      </c>
      <c r="P154" s="53">
        <v>1206</v>
      </c>
      <c r="Q154" s="53">
        <v>49448</v>
      </c>
      <c r="R154" s="53">
        <v>1206</v>
      </c>
      <c r="S154" s="19">
        <v>2</v>
      </c>
      <c r="T154" s="19">
        <v>2</v>
      </c>
      <c r="U154" s="19">
        <v>1</v>
      </c>
      <c r="V154" s="19">
        <v>2</v>
      </c>
      <c r="W154" s="19">
        <v>2</v>
      </c>
      <c r="X154" s="19">
        <v>5</v>
      </c>
      <c r="Y154" s="19">
        <v>9915</v>
      </c>
      <c r="Z154" s="23" t="s">
        <v>123</v>
      </c>
      <c r="AA154" s="49" t="b">
        <v>0</v>
      </c>
      <c r="AB154" s="23" t="s">
        <v>1185</v>
      </c>
      <c r="AC154" s="23" t="s">
        <v>1186</v>
      </c>
      <c r="AD154" s="23" t="s">
        <v>159</v>
      </c>
      <c r="AE154" s="23" t="s">
        <v>1189</v>
      </c>
      <c r="AF154" s="23" t="s">
        <v>94</v>
      </c>
      <c r="AG154" s="23" t="s">
        <v>79</v>
      </c>
      <c r="AH154" s="23" t="s">
        <v>99</v>
      </c>
      <c r="AI154" s="23" t="s">
        <v>100</v>
      </c>
      <c r="AJ154" s="55" t="b">
        <v>1</v>
      </c>
      <c r="AK154" s="51" t="s">
        <v>1190</v>
      </c>
      <c r="AL154" s="19">
        <v>0</v>
      </c>
      <c r="AM154" s="19">
        <v>0</v>
      </c>
      <c r="AN154" s="19">
        <v>1</v>
      </c>
      <c r="AO154" s="19">
        <v>0</v>
      </c>
      <c r="AP154" s="19">
        <v>0</v>
      </c>
      <c r="AQ154" s="19">
        <v>0</v>
      </c>
      <c r="AR154" s="19">
        <v>0</v>
      </c>
      <c r="AS154" s="19">
        <v>0</v>
      </c>
      <c r="AT154" s="19">
        <v>0</v>
      </c>
      <c r="AU154" s="19">
        <v>0</v>
      </c>
      <c r="AV154" s="19">
        <v>0</v>
      </c>
      <c r="AW154" s="19">
        <v>0</v>
      </c>
      <c r="AX154" s="19">
        <v>1</v>
      </c>
      <c r="AY154" s="19">
        <v>0</v>
      </c>
      <c r="AZ154" s="19">
        <v>0</v>
      </c>
      <c r="BA154" s="19">
        <v>0</v>
      </c>
      <c r="BB154" s="19">
        <v>0</v>
      </c>
      <c r="BC154" s="19">
        <v>0</v>
      </c>
      <c r="BD154" s="49" t="b">
        <v>0</v>
      </c>
      <c r="BE154" s="49" t="b">
        <v>0</v>
      </c>
      <c r="BF154" s="19">
        <v>11</v>
      </c>
      <c r="BG154" s="23" t="s">
        <v>94</v>
      </c>
      <c r="BH154" s="19">
        <v>295</v>
      </c>
      <c r="BI154" s="19">
        <v>295</v>
      </c>
      <c r="BJ154" s="19">
        <v>1</v>
      </c>
      <c r="BK154" s="49" t="b">
        <v>1</v>
      </c>
    </row>
    <row r="155" spans="1:63" ht="12.75">
      <c r="A155" s="19">
        <v>267</v>
      </c>
      <c r="B155" s="19">
        <v>166027</v>
      </c>
      <c r="C155" s="23" t="s">
        <v>1181</v>
      </c>
      <c r="D155" s="23" t="s">
        <v>1182</v>
      </c>
      <c r="E155" s="23" t="s">
        <v>1183</v>
      </c>
      <c r="F155" s="23" t="s">
        <v>1151</v>
      </c>
      <c r="G155" s="19">
        <v>2138</v>
      </c>
      <c r="H155" s="23" t="s">
        <v>538</v>
      </c>
      <c r="I155" s="23" t="s">
        <v>539</v>
      </c>
      <c r="J155" s="47" t="s">
        <v>1184</v>
      </c>
      <c r="K155" s="19">
        <v>-71.118313000000001</v>
      </c>
      <c r="L155" s="19">
        <v>42.374471</v>
      </c>
      <c r="M155" s="19">
        <v>-71.094982999999999</v>
      </c>
      <c r="N155" s="19">
        <v>42.336632000000002</v>
      </c>
      <c r="O155" s="53">
        <v>49448</v>
      </c>
      <c r="P155" s="53">
        <v>1206</v>
      </c>
      <c r="Q155" s="53">
        <v>49448</v>
      </c>
      <c r="R155" s="53">
        <v>1206</v>
      </c>
      <c r="S155" s="19">
        <v>2</v>
      </c>
      <c r="T155" s="19">
        <v>2</v>
      </c>
      <c r="U155" s="19">
        <v>1</v>
      </c>
      <c r="V155" s="19">
        <v>2</v>
      </c>
      <c r="W155" s="19">
        <v>2</v>
      </c>
      <c r="X155" s="19">
        <v>5</v>
      </c>
      <c r="Y155" s="19">
        <v>9915</v>
      </c>
      <c r="Z155" s="23" t="s">
        <v>123</v>
      </c>
      <c r="AA155" s="49" t="b">
        <v>0</v>
      </c>
      <c r="AB155" s="23" t="s">
        <v>1185</v>
      </c>
      <c r="AC155" s="23" t="s">
        <v>1186</v>
      </c>
      <c r="AD155" s="23" t="s">
        <v>159</v>
      </c>
      <c r="AE155" s="23" t="s">
        <v>330</v>
      </c>
      <c r="AF155" s="23" t="s">
        <v>78</v>
      </c>
      <c r="AG155" s="23" t="s">
        <v>79</v>
      </c>
      <c r="AH155" s="23" t="s">
        <v>36</v>
      </c>
      <c r="AI155" s="23" t="s">
        <v>80</v>
      </c>
      <c r="AJ155" s="50" t="b">
        <v>0</v>
      </c>
      <c r="AK155" s="23" t="s">
        <v>1191</v>
      </c>
      <c r="AL155" s="19">
        <v>0</v>
      </c>
      <c r="AM155" s="19">
        <v>0</v>
      </c>
      <c r="AN155" s="19">
        <v>3</v>
      </c>
      <c r="AO155" s="19">
        <v>0</v>
      </c>
      <c r="AP155" s="19">
        <v>0</v>
      </c>
      <c r="AQ155" s="19">
        <v>1</v>
      </c>
      <c r="AR155" s="19">
        <v>1</v>
      </c>
      <c r="AS155" s="19">
        <v>0</v>
      </c>
      <c r="AT155" s="19">
        <v>0</v>
      </c>
      <c r="AU155" s="19">
        <v>1</v>
      </c>
      <c r="AV155" s="19">
        <v>0</v>
      </c>
      <c r="AW155" s="19">
        <v>1</v>
      </c>
      <c r="AX155" s="19">
        <v>1</v>
      </c>
      <c r="AY155" s="19">
        <v>1</v>
      </c>
      <c r="AZ155" s="19">
        <v>1</v>
      </c>
      <c r="BA155" s="19">
        <v>1</v>
      </c>
      <c r="BB155" s="19">
        <v>0</v>
      </c>
      <c r="BC155" s="19">
        <v>0</v>
      </c>
      <c r="BD155" s="49" t="b">
        <v>1</v>
      </c>
      <c r="BE155" s="49" t="b">
        <v>0</v>
      </c>
      <c r="BF155" s="19">
        <v>11</v>
      </c>
      <c r="BG155" s="23" t="s">
        <v>78</v>
      </c>
      <c r="BH155" s="19">
        <v>295</v>
      </c>
      <c r="BI155" s="19">
        <v>295</v>
      </c>
      <c r="BJ155" s="19">
        <v>3</v>
      </c>
      <c r="BK155" s="49" t="b">
        <v>1</v>
      </c>
    </row>
    <row r="156" spans="1:63" ht="12.75">
      <c r="A156" s="19">
        <v>268</v>
      </c>
      <c r="B156" s="19">
        <v>166027</v>
      </c>
      <c r="C156" s="23" t="s">
        <v>1181</v>
      </c>
      <c r="D156" s="23" t="s">
        <v>1182</v>
      </c>
      <c r="E156" s="23" t="s">
        <v>1183</v>
      </c>
      <c r="F156" s="23" t="s">
        <v>1151</v>
      </c>
      <c r="G156" s="19">
        <v>2138</v>
      </c>
      <c r="H156" s="23" t="s">
        <v>538</v>
      </c>
      <c r="I156" s="23" t="s">
        <v>539</v>
      </c>
      <c r="J156" s="47" t="s">
        <v>1184</v>
      </c>
      <c r="K156" s="19">
        <v>-71.118313000000001</v>
      </c>
      <c r="L156" s="19">
        <v>42.374471</v>
      </c>
      <c r="M156" s="19">
        <v>-71.094982999999999</v>
      </c>
      <c r="N156" s="19">
        <v>42.336632000000002</v>
      </c>
      <c r="O156" s="53">
        <v>49448</v>
      </c>
      <c r="P156" s="53">
        <v>1206</v>
      </c>
      <c r="Q156" s="53">
        <v>49448</v>
      </c>
      <c r="R156" s="53">
        <v>1206</v>
      </c>
      <c r="S156" s="19">
        <v>2</v>
      </c>
      <c r="T156" s="19">
        <v>2</v>
      </c>
      <c r="U156" s="19">
        <v>1</v>
      </c>
      <c r="V156" s="19">
        <v>2</v>
      </c>
      <c r="W156" s="19">
        <v>2</v>
      </c>
      <c r="X156" s="19">
        <v>5</v>
      </c>
      <c r="Y156" s="19">
        <v>9915</v>
      </c>
      <c r="Z156" s="23" t="s">
        <v>123</v>
      </c>
      <c r="AA156" s="49" t="b">
        <v>0</v>
      </c>
      <c r="AB156" s="23" t="s">
        <v>1185</v>
      </c>
      <c r="AC156" s="23" t="s">
        <v>89</v>
      </c>
      <c r="AD156" s="23" t="s">
        <v>159</v>
      </c>
      <c r="AE156" s="23" t="s">
        <v>172</v>
      </c>
      <c r="AF156" s="23" t="s">
        <v>89</v>
      </c>
      <c r="AG156" s="23" t="s">
        <v>79</v>
      </c>
      <c r="AH156" s="23" t="s">
        <v>36</v>
      </c>
      <c r="AI156" s="23" t="s">
        <v>92</v>
      </c>
      <c r="AJ156" s="50" t="b">
        <v>0</v>
      </c>
      <c r="AK156" s="51" t="s">
        <v>1192</v>
      </c>
      <c r="AL156" s="19">
        <v>0</v>
      </c>
      <c r="AM156" s="19">
        <v>0</v>
      </c>
      <c r="AN156" s="19">
        <v>5</v>
      </c>
      <c r="AO156" s="19">
        <v>0</v>
      </c>
      <c r="AP156" s="19">
        <v>0</v>
      </c>
      <c r="AQ156" s="19">
        <v>0</v>
      </c>
      <c r="AR156" s="19">
        <v>0</v>
      </c>
      <c r="AS156" s="19">
        <v>0</v>
      </c>
      <c r="AT156" s="19">
        <v>0</v>
      </c>
      <c r="AU156" s="19">
        <v>1</v>
      </c>
      <c r="AV156" s="19">
        <v>0</v>
      </c>
      <c r="AW156" s="19">
        <v>1</v>
      </c>
      <c r="AX156" s="19">
        <v>1</v>
      </c>
      <c r="AY156" s="19">
        <v>1</v>
      </c>
      <c r="AZ156" s="19">
        <v>0</v>
      </c>
      <c r="BA156" s="19">
        <v>1</v>
      </c>
      <c r="BB156" s="19">
        <v>0</v>
      </c>
      <c r="BC156" s="19">
        <v>0</v>
      </c>
      <c r="BD156" s="49" t="b">
        <v>1</v>
      </c>
      <c r="BE156" s="49" t="b">
        <v>0</v>
      </c>
      <c r="BF156" s="19">
        <v>11</v>
      </c>
      <c r="BG156" s="23" t="s">
        <v>89</v>
      </c>
      <c r="BH156" s="19">
        <v>295</v>
      </c>
      <c r="BI156" s="19">
        <v>295</v>
      </c>
      <c r="BJ156" s="19">
        <v>5</v>
      </c>
      <c r="BK156" s="49" t="b">
        <v>1</v>
      </c>
    </row>
    <row r="157" spans="1:63" ht="12.75">
      <c r="A157" s="19">
        <v>269</v>
      </c>
      <c r="B157" s="19">
        <v>166027</v>
      </c>
      <c r="C157" s="23" t="s">
        <v>1181</v>
      </c>
      <c r="D157" s="23" t="s">
        <v>1182</v>
      </c>
      <c r="E157" s="23" t="s">
        <v>1183</v>
      </c>
      <c r="F157" s="23" t="s">
        <v>1151</v>
      </c>
      <c r="G157" s="19">
        <v>2138</v>
      </c>
      <c r="H157" s="23" t="s">
        <v>538</v>
      </c>
      <c r="I157" s="23" t="s">
        <v>539</v>
      </c>
      <c r="J157" s="47" t="s">
        <v>1184</v>
      </c>
      <c r="K157" s="19">
        <v>-71.118313000000001</v>
      </c>
      <c r="L157" s="19">
        <v>42.374471</v>
      </c>
      <c r="M157" s="19">
        <v>-71.094982999999999</v>
      </c>
      <c r="N157" s="19">
        <v>42.336632000000002</v>
      </c>
      <c r="O157" s="53">
        <v>49448</v>
      </c>
      <c r="P157" s="53">
        <v>1206</v>
      </c>
      <c r="Q157" s="53">
        <v>49448</v>
      </c>
      <c r="R157" s="53">
        <v>1206</v>
      </c>
      <c r="S157" s="19">
        <v>2</v>
      </c>
      <c r="T157" s="19">
        <v>2</v>
      </c>
      <c r="U157" s="19">
        <v>1</v>
      </c>
      <c r="V157" s="19">
        <v>2</v>
      </c>
      <c r="W157" s="19">
        <v>2</v>
      </c>
      <c r="X157" s="19">
        <v>5</v>
      </c>
      <c r="Y157" s="19">
        <v>9915</v>
      </c>
      <c r="Z157" s="23" t="s">
        <v>123</v>
      </c>
      <c r="AA157" s="49" t="b">
        <v>0</v>
      </c>
      <c r="AB157" s="23" t="s">
        <v>1185</v>
      </c>
      <c r="AC157" s="23" t="s">
        <v>94</v>
      </c>
      <c r="AD157" s="23" t="s">
        <v>159</v>
      </c>
      <c r="AE157" s="23" t="s">
        <v>95</v>
      </c>
      <c r="AF157" s="23" t="s">
        <v>94</v>
      </c>
      <c r="AG157" s="23" t="s">
        <v>79</v>
      </c>
      <c r="AH157" s="23" t="s">
        <v>36</v>
      </c>
      <c r="AI157" s="23" t="s">
        <v>96</v>
      </c>
      <c r="AJ157" s="55" t="b">
        <v>1</v>
      </c>
      <c r="AK157" s="23" t="s">
        <v>1193</v>
      </c>
      <c r="AL157" s="19">
        <v>0</v>
      </c>
      <c r="AM157" s="19">
        <v>0</v>
      </c>
      <c r="AN157" s="19">
        <v>5</v>
      </c>
      <c r="AO157" s="19">
        <v>0</v>
      </c>
      <c r="AP157" s="19">
        <v>0</v>
      </c>
      <c r="AQ157" s="19">
        <v>0</v>
      </c>
      <c r="AR157" s="19">
        <v>0</v>
      </c>
      <c r="AS157" s="19">
        <v>0</v>
      </c>
      <c r="AT157" s="19">
        <v>0</v>
      </c>
      <c r="AU157" s="19">
        <v>0</v>
      </c>
      <c r="AV157" s="19">
        <v>0</v>
      </c>
      <c r="AW157" s="19">
        <v>1</v>
      </c>
      <c r="AX157" s="19">
        <v>1</v>
      </c>
      <c r="AY157" s="19">
        <v>1</v>
      </c>
      <c r="AZ157" s="19">
        <v>1</v>
      </c>
      <c r="BA157" s="19">
        <v>1</v>
      </c>
      <c r="BB157" s="19">
        <v>0</v>
      </c>
      <c r="BC157" s="19">
        <v>0</v>
      </c>
      <c r="BD157" s="49" t="b">
        <v>1</v>
      </c>
      <c r="BE157" s="49" t="b">
        <v>0</v>
      </c>
      <c r="BF157" s="19">
        <v>11</v>
      </c>
      <c r="BG157" s="23" t="s">
        <v>94</v>
      </c>
      <c r="BH157" s="19">
        <v>295</v>
      </c>
      <c r="BI157" s="19">
        <v>295</v>
      </c>
      <c r="BJ157" s="19">
        <v>5</v>
      </c>
      <c r="BK157" s="49" t="b">
        <v>1</v>
      </c>
    </row>
    <row r="158" spans="1:63" ht="12.75">
      <c r="A158" s="19">
        <v>270</v>
      </c>
      <c r="B158" s="19">
        <v>166027</v>
      </c>
      <c r="C158" s="23" t="s">
        <v>1181</v>
      </c>
      <c r="D158" s="23" t="s">
        <v>1182</v>
      </c>
      <c r="E158" s="23" t="s">
        <v>1183</v>
      </c>
      <c r="F158" s="23" t="s">
        <v>1151</v>
      </c>
      <c r="G158" s="19">
        <v>2138</v>
      </c>
      <c r="H158" s="23" t="s">
        <v>538</v>
      </c>
      <c r="I158" s="23" t="s">
        <v>539</v>
      </c>
      <c r="J158" s="47" t="s">
        <v>1184</v>
      </c>
      <c r="K158" s="19">
        <v>-71.118313000000001</v>
      </c>
      <c r="L158" s="19">
        <v>42.374471</v>
      </c>
      <c r="M158" s="19">
        <v>-71.094982999999999</v>
      </c>
      <c r="N158" s="19">
        <v>42.336632000000002</v>
      </c>
      <c r="O158" s="53">
        <v>49448</v>
      </c>
      <c r="P158" s="53">
        <v>1206</v>
      </c>
      <c r="Q158" s="53">
        <v>49448</v>
      </c>
      <c r="R158" s="53">
        <v>1206</v>
      </c>
      <c r="S158" s="19">
        <v>2</v>
      </c>
      <c r="T158" s="19">
        <v>2</v>
      </c>
      <c r="U158" s="19">
        <v>1</v>
      </c>
      <c r="V158" s="19">
        <v>2</v>
      </c>
      <c r="W158" s="19">
        <v>2</v>
      </c>
      <c r="X158" s="19">
        <v>5</v>
      </c>
      <c r="Y158" s="19">
        <v>9915</v>
      </c>
      <c r="Z158" s="23" t="s">
        <v>123</v>
      </c>
      <c r="AA158" s="49" t="b">
        <v>0</v>
      </c>
      <c r="AB158" s="23" t="s">
        <v>1185</v>
      </c>
      <c r="AC158" s="23" t="s">
        <v>1158</v>
      </c>
      <c r="AD158" s="23" t="s">
        <v>159</v>
      </c>
      <c r="AE158" s="23" t="s">
        <v>1194</v>
      </c>
      <c r="AF158" s="23" t="s">
        <v>141</v>
      </c>
      <c r="AG158" s="23" t="s">
        <v>79</v>
      </c>
      <c r="AH158" s="23" t="s">
        <v>206</v>
      </c>
      <c r="AI158" s="23" t="s">
        <v>100</v>
      </c>
      <c r="AJ158" s="50" t="b">
        <v>0</v>
      </c>
      <c r="AK158" s="51" t="s">
        <v>1195</v>
      </c>
      <c r="AL158" s="19">
        <v>0</v>
      </c>
      <c r="AM158" s="19">
        <v>0</v>
      </c>
      <c r="AN158" s="19">
        <v>5</v>
      </c>
      <c r="AO158" s="19">
        <v>0</v>
      </c>
      <c r="AP158" s="19">
        <v>0</v>
      </c>
      <c r="AQ158" s="19">
        <v>0</v>
      </c>
      <c r="AR158" s="19">
        <v>0</v>
      </c>
      <c r="AS158" s="19">
        <v>0</v>
      </c>
      <c r="AT158" s="19">
        <v>0</v>
      </c>
      <c r="AU158" s="19">
        <v>1</v>
      </c>
      <c r="AV158" s="19">
        <v>0</v>
      </c>
      <c r="AW158" s="19">
        <v>1</v>
      </c>
      <c r="AX158" s="19">
        <v>1</v>
      </c>
      <c r="AY158" s="19">
        <v>1</v>
      </c>
      <c r="AZ158" s="19">
        <v>1</v>
      </c>
      <c r="BA158" s="19">
        <v>0</v>
      </c>
      <c r="BB158" s="19">
        <v>0</v>
      </c>
      <c r="BC158" s="19">
        <v>0</v>
      </c>
      <c r="BD158" s="49" t="b">
        <v>0</v>
      </c>
      <c r="BE158" s="49" t="b">
        <v>0</v>
      </c>
      <c r="BF158" s="19">
        <v>11</v>
      </c>
      <c r="BG158" s="23" t="s">
        <v>117</v>
      </c>
      <c r="BH158" s="19">
        <v>295</v>
      </c>
      <c r="BI158" s="19">
        <v>295</v>
      </c>
      <c r="BJ158" s="19">
        <v>5</v>
      </c>
      <c r="BK158" s="49" t="b">
        <v>1</v>
      </c>
    </row>
    <row r="159" spans="1:63" ht="12.75">
      <c r="A159" s="19">
        <v>271</v>
      </c>
      <c r="B159" s="19">
        <v>166027</v>
      </c>
      <c r="C159" s="23" t="s">
        <v>1181</v>
      </c>
      <c r="D159" s="23" t="s">
        <v>1182</v>
      </c>
      <c r="E159" s="23" t="s">
        <v>1183</v>
      </c>
      <c r="F159" s="23" t="s">
        <v>1151</v>
      </c>
      <c r="G159" s="19">
        <v>2138</v>
      </c>
      <c r="H159" s="23" t="s">
        <v>538</v>
      </c>
      <c r="I159" s="23" t="s">
        <v>539</v>
      </c>
      <c r="J159" s="47" t="s">
        <v>1184</v>
      </c>
      <c r="K159" s="19">
        <v>-71.118313000000001</v>
      </c>
      <c r="L159" s="19">
        <v>42.374471</v>
      </c>
      <c r="M159" s="19">
        <v>-71.094982999999999</v>
      </c>
      <c r="N159" s="19">
        <v>42.336632000000002</v>
      </c>
      <c r="O159" s="53">
        <v>49448</v>
      </c>
      <c r="P159" s="53">
        <v>1206</v>
      </c>
      <c r="Q159" s="53">
        <v>49448</v>
      </c>
      <c r="R159" s="53">
        <v>1206</v>
      </c>
      <c r="S159" s="19">
        <v>2</v>
      </c>
      <c r="T159" s="19">
        <v>2</v>
      </c>
      <c r="U159" s="19">
        <v>1</v>
      </c>
      <c r="V159" s="19">
        <v>2</v>
      </c>
      <c r="W159" s="19">
        <v>2</v>
      </c>
      <c r="X159" s="19">
        <v>5</v>
      </c>
      <c r="Y159" s="19">
        <v>9915</v>
      </c>
      <c r="Z159" s="23" t="s">
        <v>123</v>
      </c>
      <c r="AA159" s="49" t="b">
        <v>0</v>
      </c>
      <c r="AB159" s="23" t="s">
        <v>1196</v>
      </c>
      <c r="AC159" s="23" t="s">
        <v>1197</v>
      </c>
      <c r="AD159" s="23" t="s">
        <v>159</v>
      </c>
      <c r="AE159" s="23" t="s">
        <v>1198</v>
      </c>
      <c r="AF159" s="23" t="s">
        <v>135</v>
      </c>
      <c r="AG159" s="23" t="s">
        <v>79</v>
      </c>
      <c r="AH159" s="23" t="s">
        <v>206</v>
      </c>
      <c r="AI159" s="23" t="s">
        <v>100</v>
      </c>
      <c r="AJ159" s="55" t="b">
        <v>1</v>
      </c>
      <c r="AK159" s="51" t="s">
        <v>1199</v>
      </c>
      <c r="AL159" s="19">
        <v>0</v>
      </c>
      <c r="AM159" s="19">
        <v>0</v>
      </c>
      <c r="AN159" s="19">
        <v>5</v>
      </c>
      <c r="AO159" s="19">
        <v>0</v>
      </c>
      <c r="AP159" s="19">
        <v>0</v>
      </c>
      <c r="AQ159" s="19">
        <v>0</v>
      </c>
      <c r="AR159" s="19">
        <v>0</v>
      </c>
      <c r="AS159" s="19">
        <v>0</v>
      </c>
      <c r="AT159" s="19">
        <v>0</v>
      </c>
      <c r="AU159" s="19">
        <v>1</v>
      </c>
      <c r="AV159" s="19">
        <v>0</v>
      </c>
      <c r="AW159" s="19">
        <v>1</v>
      </c>
      <c r="AX159" s="19">
        <v>1</v>
      </c>
      <c r="AY159" s="19">
        <v>1</v>
      </c>
      <c r="AZ159" s="19">
        <v>1</v>
      </c>
      <c r="BA159" s="19">
        <v>0</v>
      </c>
      <c r="BB159" s="19">
        <v>0</v>
      </c>
      <c r="BC159" s="19">
        <v>0</v>
      </c>
      <c r="BD159" s="49" t="b">
        <v>0</v>
      </c>
      <c r="BE159" s="49" t="b">
        <v>0</v>
      </c>
      <c r="BF159" s="19">
        <v>11</v>
      </c>
      <c r="BG159" s="23" t="s">
        <v>117</v>
      </c>
      <c r="BH159" s="19">
        <v>295</v>
      </c>
      <c r="BI159" s="19">
        <v>295</v>
      </c>
      <c r="BJ159" s="19">
        <v>5</v>
      </c>
      <c r="BK159" s="49" t="b">
        <v>1</v>
      </c>
    </row>
    <row r="160" spans="1:63" ht="12.75">
      <c r="A160" s="19">
        <v>276</v>
      </c>
      <c r="B160" s="19">
        <v>131520</v>
      </c>
      <c r="C160" s="23" t="s">
        <v>590</v>
      </c>
      <c r="D160" s="23" t="s">
        <v>591</v>
      </c>
      <c r="E160" s="23" t="s">
        <v>562</v>
      </c>
      <c r="F160" s="23" t="s">
        <v>563</v>
      </c>
      <c r="G160" s="23" t="s">
        <v>592</v>
      </c>
      <c r="H160" s="23" t="s">
        <v>70</v>
      </c>
      <c r="I160" s="23" t="s">
        <v>564</v>
      </c>
      <c r="J160" s="47" t="s">
        <v>593</v>
      </c>
      <c r="K160" s="19">
        <v>-77.019478000000007</v>
      </c>
      <c r="L160" s="19">
        <v>38.920738999999998</v>
      </c>
      <c r="M160" s="19">
        <v>-76.998960999999994</v>
      </c>
      <c r="N160" s="19">
        <v>38.935796000000003</v>
      </c>
      <c r="O160" s="53">
        <v>32248</v>
      </c>
      <c r="P160" s="53">
        <v>1976</v>
      </c>
      <c r="Q160" s="53">
        <v>32248</v>
      </c>
      <c r="R160" s="53">
        <v>1976</v>
      </c>
      <c r="S160" s="19">
        <v>1</v>
      </c>
      <c r="T160" s="19">
        <v>2</v>
      </c>
      <c r="U160" s="19">
        <v>2</v>
      </c>
      <c r="V160" s="19">
        <v>2</v>
      </c>
      <c r="W160" s="19">
        <v>2</v>
      </c>
      <c r="X160" s="19">
        <v>30</v>
      </c>
      <c r="Y160" s="19">
        <v>5899</v>
      </c>
      <c r="Z160" s="23" t="s">
        <v>123</v>
      </c>
      <c r="AA160" s="49" t="b">
        <v>0</v>
      </c>
      <c r="AB160" s="23" t="s">
        <v>594</v>
      </c>
      <c r="AC160" s="23" t="s">
        <v>89</v>
      </c>
      <c r="AD160" s="23" t="s">
        <v>550</v>
      </c>
      <c r="AE160" s="23" t="s">
        <v>567</v>
      </c>
      <c r="AF160" s="23" t="s">
        <v>89</v>
      </c>
      <c r="AG160" s="23" t="s">
        <v>79</v>
      </c>
      <c r="AH160" s="23" t="s">
        <v>36</v>
      </c>
      <c r="AI160" s="23" t="s">
        <v>92</v>
      </c>
      <c r="AJ160" s="50" t="b">
        <v>0</v>
      </c>
      <c r="AK160" s="51" t="s">
        <v>595</v>
      </c>
      <c r="AL160" s="19">
        <v>1</v>
      </c>
      <c r="AM160" s="19">
        <v>0</v>
      </c>
      <c r="AN160" s="19">
        <v>0</v>
      </c>
      <c r="AO160" s="19">
        <v>0</v>
      </c>
      <c r="AP160" s="19">
        <v>0</v>
      </c>
      <c r="AQ160" s="19">
        <v>0</v>
      </c>
      <c r="AR160" s="19">
        <v>0</v>
      </c>
      <c r="AS160" s="19">
        <v>0</v>
      </c>
      <c r="AT160" s="19">
        <v>0</v>
      </c>
      <c r="AU160" s="19">
        <v>0</v>
      </c>
      <c r="AV160" s="19">
        <v>0</v>
      </c>
      <c r="AW160" s="19">
        <v>0</v>
      </c>
      <c r="AX160" s="19">
        <v>0</v>
      </c>
      <c r="AY160" s="19">
        <v>0</v>
      </c>
      <c r="AZ160" s="19">
        <v>1</v>
      </c>
      <c r="BA160" s="19">
        <v>0</v>
      </c>
      <c r="BB160" s="19">
        <v>0</v>
      </c>
      <c r="BC160" s="19">
        <v>0</v>
      </c>
      <c r="BD160" s="49" t="b">
        <v>1</v>
      </c>
      <c r="BE160" s="49" t="b">
        <v>0</v>
      </c>
      <c r="BF160" s="19">
        <v>1</v>
      </c>
      <c r="BG160" s="23" t="s">
        <v>89</v>
      </c>
      <c r="BH160" s="19">
        <v>363</v>
      </c>
      <c r="BI160" s="19">
        <v>363</v>
      </c>
      <c r="BJ160" s="19">
        <v>0</v>
      </c>
      <c r="BK160" s="49" t="b">
        <v>0</v>
      </c>
    </row>
    <row r="161" spans="1:63" ht="12.75">
      <c r="A161" s="19">
        <v>281</v>
      </c>
      <c r="B161" s="19">
        <v>145725</v>
      </c>
      <c r="C161" s="23" t="s">
        <v>881</v>
      </c>
      <c r="D161" s="23" t="s">
        <v>882</v>
      </c>
      <c r="E161" s="23" t="s">
        <v>883</v>
      </c>
      <c r="F161" s="23" t="s">
        <v>884</v>
      </c>
      <c r="G161" s="19">
        <v>60616</v>
      </c>
      <c r="H161" s="23" t="s">
        <v>834</v>
      </c>
      <c r="I161" s="23" t="s">
        <v>885</v>
      </c>
      <c r="J161" s="47" t="s">
        <v>886</v>
      </c>
      <c r="K161" s="19">
        <v>-87.627320999999995</v>
      </c>
      <c r="L161" s="19">
        <v>41.831299999999999</v>
      </c>
      <c r="M161" s="19">
        <v>-87.627320999999995</v>
      </c>
      <c r="N161" s="19">
        <v>41.831299999999999</v>
      </c>
      <c r="O161" s="53">
        <v>29075</v>
      </c>
      <c r="P161" s="53">
        <v>1620</v>
      </c>
      <c r="Q161" s="53">
        <v>29075</v>
      </c>
      <c r="R161" s="53">
        <v>1620</v>
      </c>
      <c r="S161" s="19">
        <v>2</v>
      </c>
      <c r="T161" s="19">
        <v>2</v>
      </c>
      <c r="U161" s="19">
        <v>3</v>
      </c>
      <c r="V161" s="19">
        <v>2</v>
      </c>
      <c r="W161" s="19">
        <v>2</v>
      </c>
      <c r="X161" s="19">
        <v>57</v>
      </c>
      <c r="Y161" s="19">
        <v>2944</v>
      </c>
      <c r="Z161" s="23" t="s">
        <v>123</v>
      </c>
      <c r="AA161" s="49" t="b">
        <v>0</v>
      </c>
      <c r="AB161" s="23" t="s">
        <v>887</v>
      </c>
      <c r="AC161" s="60" t="s">
        <v>888</v>
      </c>
      <c r="AD161" s="23" t="s">
        <v>90</v>
      </c>
      <c r="AE161" s="23" t="s">
        <v>405</v>
      </c>
      <c r="AF161" s="23" t="s">
        <v>89</v>
      </c>
      <c r="AG161" s="23" t="s">
        <v>179</v>
      </c>
      <c r="AH161" s="23" t="s">
        <v>179</v>
      </c>
      <c r="AI161" s="23" t="s">
        <v>100</v>
      </c>
      <c r="AJ161" s="55" t="b">
        <v>1</v>
      </c>
      <c r="AK161" s="51" t="s">
        <v>893</v>
      </c>
      <c r="AL161" s="19">
        <v>0</v>
      </c>
      <c r="AM161" s="19">
        <v>0</v>
      </c>
      <c r="AN161" s="19">
        <v>0</v>
      </c>
      <c r="AO161" s="19">
        <v>0</v>
      </c>
      <c r="AP161" s="19">
        <v>0</v>
      </c>
      <c r="AQ161" s="19">
        <v>0</v>
      </c>
      <c r="AR161" s="19">
        <v>0</v>
      </c>
      <c r="AS161" s="19">
        <v>0</v>
      </c>
      <c r="AT161" s="19">
        <v>0</v>
      </c>
      <c r="AU161" s="19">
        <v>0</v>
      </c>
      <c r="AV161" s="19">
        <v>0</v>
      </c>
      <c r="AW161" s="19">
        <v>0</v>
      </c>
      <c r="AX161" s="19">
        <v>0</v>
      </c>
      <c r="AY161" s="19">
        <v>0</v>
      </c>
      <c r="AZ161" s="19">
        <v>0</v>
      </c>
      <c r="BA161" s="19">
        <v>0</v>
      </c>
      <c r="BB161" s="19">
        <v>0</v>
      </c>
      <c r="BC161" s="19">
        <v>0</v>
      </c>
      <c r="BD161" s="49" t="b">
        <v>0</v>
      </c>
      <c r="BE161" s="49" t="b">
        <v>0</v>
      </c>
      <c r="BF161" s="19">
        <v>5</v>
      </c>
      <c r="BG161" s="23" t="s">
        <v>89</v>
      </c>
      <c r="BH161" s="19">
        <v>253</v>
      </c>
      <c r="BI161" s="19">
        <v>253</v>
      </c>
      <c r="BJ161" s="19">
        <v>0</v>
      </c>
      <c r="BK161" s="49" t="b">
        <v>0</v>
      </c>
    </row>
    <row r="162" spans="1:63" ht="12.75">
      <c r="A162" s="19">
        <v>278</v>
      </c>
      <c r="B162" s="19">
        <v>145725</v>
      </c>
      <c r="C162" s="23" t="s">
        <v>881</v>
      </c>
      <c r="D162" s="23" t="s">
        <v>882</v>
      </c>
      <c r="E162" s="23" t="s">
        <v>883</v>
      </c>
      <c r="F162" s="23" t="s">
        <v>884</v>
      </c>
      <c r="G162" s="19">
        <v>60616</v>
      </c>
      <c r="H162" s="23" t="s">
        <v>834</v>
      </c>
      <c r="I162" s="23" t="s">
        <v>885</v>
      </c>
      <c r="J162" s="47" t="s">
        <v>886</v>
      </c>
      <c r="K162" s="19">
        <v>-87.627320999999995</v>
      </c>
      <c r="L162" s="19">
        <v>41.831299999999999</v>
      </c>
      <c r="M162" s="19">
        <v>-87.627320999999995</v>
      </c>
      <c r="N162" s="19">
        <v>41.831299999999999</v>
      </c>
      <c r="O162" s="53">
        <v>29075</v>
      </c>
      <c r="P162" s="53">
        <v>1620</v>
      </c>
      <c r="Q162" s="53">
        <v>29075</v>
      </c>
      <c r="R162" s="53">
        <v>1620</v>
      </c>
      <c r="S162" s="19">
        <v>2</v>
      </c>
      <c r="T162" s="19">
        <v>2</v>
      </c>
      <c r="U162" s="19">
        <v>3</v>
      </c>
      <c r="V162" s="19">
        <v>2</v>
      </c>
      <c r="W162" s="19">
        <v>2</v>
      </c>
      <c r="X162" s="19">
        <v>57</v>
      </c>
      <c r="Y162" s="19">
        <v>2944</v>
      </c>
      <c r="Z162" s="23" t="s">
        <v>123</v>
      </c>
      <c r="AA162" s="49" t="b">
        <v>0</v>
      </c>
      <c r="AB162" s="23" t="s">
        <v>887</v>
      </c>
      <c r="AC162" s="60" t="s">
        <v>888</v>
      </c>
      <c r="AD162" s="23" t="s">
        <v>90</v>
      </c>
      <c r="AE162" s="23" t="s">
        <v>172</v>
      </c>
      <c r="AF162" s="23" t="s">
        <v>89</v>
      </c>
      <c r="AG162" s="23" t="s">
        <v>79</v>
      </c>
      <c r="AH162" s="23" t="s">
        <v>36</v>
      </c>
      <c r="AI162" s="23" t="s">
        <v>92</v>
      </c>
      <c r="AJ162" s="55" t="b">
        <v>1</v>
      </c>
      <c r="AK162" s="51" t="s">
        <v>890</v>
      </c>
      <c r="AL162" s="19">
        <v>0</v>
      </c>
      <c r="AM162" s="19">
        <v>0</v>
      </c>
      <c r="AN162" s="19">
        <v>1</v>
      </c>
      <c r="AO162" s="19">
        <v>0</v>
      </c>
      <c r="AP162" s="19">
        <v>0</v>
      </c>
      <c r="AQ162" s="19">
        <v>0</v>
      </c>
      <c r="AR162" s="19">
        <v>0</v>
      </c>
      <c r="AS162" s="19">
        <v>0</v>
      </c>
      <c r="AT162" s="19">
        <v>0</v>
      </c>
      <c r="AU162" s="19">
        <v>1</v>
      </c>
      <c r="AV162" s="19">
        <v>0</v>
      </c>
      <c r="AW162" s="19">
        <v>0</v>
      </c>
      <c r="AX162" s="19">
        <v>0</v>
      </c>
      <c r="AY162" s="19">
        <v>0</v>
      </c>
      <c r="AZ162" s="19">
        <v>0</v>
      </c>
      <c r="BA162" s="19">
        <v>0</v>
      </c>
      <c r="BB162" s="19">
        <v>0</v>
      </c>
      <c r="BC162" s="19">
        <v>0</v>
      </c>
      <c r="BD162" s="49" t="b">
        <v>1</v>
      </c>
      <c r="BE162" s="49" t="b">
        <v>0</v>
      </c>
      <c r="BF162" s="19">
        <v>5</v>
      </c>
      <c r="BG162" s="23" t="s">
        <v>89</v>
      </c>
      <c r="BH162" s="19">
        <v>253</v>
      </c>
      <c r="BI162" s="19">
        <v>253</v>
      </c>
      <c r="BJ162" s="19">
        <v>1</v>
      </c>
      <c r="BK162" s="49" t="b">
        <v>1</v>
      </c>
    </row>
    <row r="163" spans="1:63" ht="12.75">
      <c r="A163" s="19">
        <v>279</v>
      </c>
      <c r="B163" s="19">
        <v>145725</v>
      </c>
      <c r="C163" s="23" t="s">
        <v>881</v>
      </c>
      <c r="D163" s="23" t="s">
        <v>882</v>
      </c>
      <c r="E163" s="23" t="s">
        <v>883</v>
      </c>
      <c r="F163" s="23" t="s">
        <v>884</v>
      </c>
      <c r="G163" s="19">
        <v>60616</v>
      </c>
      <c r="H163" s="23" t="s">
        <v>834</v>
      </c>
      <c r="I163" s="23" t="s">
        <v>885</v>
      </c>
      <c r="J163" s="47" t="s">
        <v>886</v>
      </c>
      <c r="K163" s="19">
        <v>-87.627320999999995</v>
      </c>
      <c r="L163" s="19">
        <v>41.831299999999999</v>
      </c>
      <c r="M163" s="19">
        <v>-87.627320999999995</v>
      </c>
      <c r="N163" s="19">
        <v>41.831299999999999</v>
      </c>
      <c r="O163" s="53">
        <v>29075</v>
      </c>
      <c r="P163" s="53">
        <v>1620</v>
      </c>
      <c r="Q163" s="53">
        <v>29075</v>
      </c>
      <c r="R163" s="53">
        <v>1620</v>
      </c>
      <c r="S163" s="19">
        <v>2</v>
      </c>
      <c r="T163" s="19">
        <v>2</v>
      </c>
      <c r="U163" s="19">
        <v>3</v>
      </c>
      <c r="V163" s="19">
        <v>2</v>
      </c>
      <c r="W163" s="19">
        <v>2</v>
      </c>
      <c r="X163" s="19">
        <v>57</v>
      </c>
      <c r="Y163" s="19">
        <v>2944</v>
      </c>
      <c r="Z163" s="23" t="s">
        <v>123</v>
      </c>
      <c r="AA163" s="49" t="b">
        <v>0</v>
      </c>
      <c r="AB163" s="23" t="s">
        <v>887</v>
      </c>
      <c r="AC163" s="60" t="s">
        <v>888</v>
      </c>
      <c r="AD163" s="23" t="s">
        <v>90</v>
      </c>
      <c r="AE163" s="23" t="s">
        <v>482</v>
      </c>
      <c r="AF163" s="23" t="s">
        <v>94</v>
      </c>
      <c r="AG163" s="23" t="s">
        <v>79</v>
      </c>
      <c r="AH163" s="23" t="s">
        <v>36</v>
      </c>
      <c r="AI163" s="23" t="s">
        <v>96</v>
      </c>
      <c r="AJ163" s="55" t="b">
        <v>1</v>
      </c>
      <c r="AK163" s="51" t="s">
        <v>891</v>
      </c>
      <c r="AL163" s="19">
        <v>0</v>
      </c>
      <c r="AM163" s="19">
        <v>0</v>
      </c>
      <c r="AN163" s="19">
        <v>1</v>
      </c>
      <c r="AO163" s="19">
        <v>0</v>
      </c>
      <c r="AP163" s="19">
        <v>0</v>
      </c>
      <c r="AQ163" s="19">
        <v>0</v>
      </c>
      <c r="AR163" s="19">
        <v>0</v>
      </c>
      <c r="AS163" s="19">
        <v>0</v>
      </c>
      <c r="AT163" s="19">
        <v>0</v>
      </c>
      <c r="AU163" s="19">
        <v>0</v>
      </c>
      <c r="AV163" s="19">
        <v>0</v>
      </c>
      <c r="AW163" s="19">
        <v>0</v>
      </c>
      <c r="AX163" s="19">
        <v>0</v>
      </c>
      <c r="AY163" s="19">
        <v>0</v>
      </c>
      <c r="AZ163" s="19">
        <v>1</v>
      </c>
      <c r="BA163" s="19">
        <v>0</v>
      </c>
      <c r="BB163" s="19">
        <v>0</v>
      </c>
      <c r="BC163" s="19">
        <v>0</v>
      </c>
      <c r="BD163" s="49" t="b">
        <v>1</v>
      </c>
      <c r="BE163" s="49" t="b">
        <v>0</v>
      </c>
      <c r="BF163" s="19">
        <v>5</v>
      </c>
      <c r="BG163" s="23" t="s">
        <v>94</v>
      </c>
      <c r="BH163" s="19">
        <v>253</v>
      </c>
      <c r="BI163" s="19">
        <v>253</v>
      </c>
      <c r="BJ163" s="19">
        <v>1</v>
      </c>
      <c r="BK163" s="49" t="b">
        <v>1</v>
      </c>
    </row>
    <row r="164" spans="1:63" ht="12.75">
      <c r="A164" s="19">
        <v>280</v>
      </c>
      <c r="B164" s="19">
        <v>145725</v>
      </c>
      <c r="C164" s="23" t="s">
        <v>881</v>
      </c>
      <c r="D164" s="23" t="s">
        <v>882</v>
      </c>
      <c r="E164" s="23" t="s">
        <v>883</v>
      </c>
      <c r="F164" s="23" t="s">
        <v>884</v>
      </c>
      <c r="G164" s="19">
        <v>60616</v>
      </c>
      <c r="H164" s="23" t="s">
        <v>834</v>
      </c>
      <c r="I164" s="23" t="s">
        <v>885</v>
      </c>
      <c r="J164" s="47" t="s">
        <v>886</v>
      </c>
      <c r="K164" s="19">
        <v>-87.627320999999995</v>
      </c>
      <c r="L164" s="19">
        <v>41.831299999999999</v>
      </c>
      <c r="M164" s="19">
        <v>-87.627320999999995</v>
      </c>
      <c r="N164" s="19">
        <v>41.831299999999999</v>
      </c>
      <c r="O164" s="53">
        <v>29075</v>
      </c>
      <c r="P164" s="53">
        <v>1620</v>
      </c>
      <c r="Q164" s="53">
        <v>29075</v>
      </c>
      <c r="R164" s="53">
        <v>1620</v>
      </c>
      <c r="S164" s="19">
        <v>2</v>
      </c>
      <c r="T164" s="19">
        <v>2</v>
      </c>
      <c r="U164" s="19">
        <v>3</v>
      </c>
      <c r="V164" s="19">
        <v>2</v>
      </c>
      <c r="W164" s="19">
        <v>2</v>
      </c>
      <c r="X164" s="19">
        <v>57</v>
      </c>
      <c r="Y164" s="19">
        <v>2944</v>
      </c>
      <c r="Z164" s="23" t="s">
        <v>123</v>
      </c>
      <c r="AA164" s="49" t="b">
        <v>0</v>
      </c>
      <c r="AB164" s="23" t="s">
        <v>887</v>
      </c>
      <c r="AC164" s="60" t="s">
        <v>888</v>
      </c>
      <c r="AD164" s="23" t="s">
        <v>90</v>
      </c>
      <c r="AE164" s="23" t="s">
        <v>236</v>
      </c>
      <c r="AF164" s="23" t="s">
        <v>89</v>
      </c>
      <c r="AG164" s="23" t="s">
        <v>79</v>
      </c>
      <c r="AH164" s="23" t="s">
        <v>99</v>
      </c>
      <c r="AI164" s="23" t="s">
        <v>100</v>
      </c>
      <c r="AJ164" s="55" t="b">
        <v>1</v>
      </c>
      <c r="AK164" s="51" t="s">
        <v>892</v>
      </c>
      <c r="AL164" s="19">
        <v>0</v>
      </c>
      <c r="AM164" s="19">
        <v>0</v>
      </c>
      <c r="AN164" s="19">
        <v>0</v>
      </c>
      <c r="AO164" s="19">
        <v>0</v>
      </c>
      <c r="AP164" s="19">
        <v>0</v>
      </c>
      <c r="AQ164" s="19">
        <v>0</v>
      </c>
      <c r="AR164" s="19">
        <v>0</v>
      </c>
      <c r="AS164" s="19">
        <v>0</v>
      </c>
      <c r="AT164" s="19">
        <v>0</v>
      </c>
      <c r="AU164" s="19">
        <v>0</v>
      </c>
      <c r="AV164" s="19">
        <v>0</v>
      </c>
      <c r="AW164" s="19">
        <v>0</v>
      </c>
      <c r="AX164" s="19">
        <v>0</v>
      </c>
      <c r="AY164" s="19">
        <v>0</v>
      </c>
      <c r="AZ164" s="19">
        <v>0</v>
      </c>
      <c r="BA164" s="19">
        <v>0</v>
      </c>
      <c r="BB164" s="19">
        <v>0</v>
      </c>
      <c r="BC164" s="19">
        <v>0</v>
      </c>
      <c r="BD164" s="49" t="b">
        <v>0</v>
      </c>
      <c r="BE164" s="49" t="b">
        <v>0</v>
      </c>
      <c r="BF164" s="19">
        <v>5</v>
      </c>
      <c r="BG164" s="23" t="s">
        <v>89</v>
      </c>
      <c r="BH164" s="19">
        <v>253</v>
      </c>
      <c r="BI164" s="19">
        <v>253</v>
      </c>
      <c r="BJ164" s="19">
        <v>0</v>
      </c>
      <c r="BK164" s="49" t="b">
        <v>0</v>
      </c>
    </row>
    <row r="165" spans="1:63" ht="12.75">
      <c r="A165" s="19">
        <v>284</v>
      </c>
      <c r="B165" s="19">
        <v>151351</v>
      </c>
      <c r="C165" s="23" t="s">
        <v>1000</v>
      </c>
      <c r="D165" s="23" t="s">
        <v>1001</v>
      </c>
      <c r="E165" s="23" t="s">
        <v>1002</v>
      </c>
      <c r="F165" s="23" t="s">
        <v>982</v>
      </c>
      <c r="G165" s="23" t="s">
        <v>1003</v>
      </c>
      <c r="H165" s="23" t="s">
        <v>834</v>
      </c>
      <c r="I165" s="23" t="s">
        <v>885</v>
      </c>
      <c r="J165" s="47" t="s">
        <v>1004</v>
      </c>
      <c r="K165" s="19">
        <v>-86.526904000000002</v>
      </c>
      <c r="L165" s="19">
        <v>39.166383000000003</v>
      </c>
      <c r="M165" s="19">
        <v>-86.526904000000002</v>
      </c>
      <c r="N165" s="19">
        <v>39.166383000000003</v>
      </c>
      <c r="O165" s="53">
        <v>9786</v>
      </c>
      <c r="P165" s="53">
        <v>1406</v>
      </c>
      <c r="Q165" s="53">
        <v>31932</v>
      </c>
      <c r="R165" s="53">
        <v>1406</v>
      </c>
      <c r="S165" s="19">
        <v>2</v>
      </c>
      <c r="T165" s="19">
        <v>2</v>
      </c>
      <c r="U165" s="19">
        <v>3</v>
      </c>
      <c r="V165" s="19">
        <v>1</v>
      </c>
      <c r="W165" s="19">
        <v>1</v>
      </c>
      <c r="X165" s="19">
        <v>79</v>
      </c>
      <c r="Y165" s="19">
        <v>39184</v>
      </c>
      <c r="Z165" s="23" t="s">
        <v>73</v>
      </c>
      <c r="AA165" s="49" t="b">
        <v>0</v>
      </c>
      <c r="AB165" s="23" t="s">
        <v>1005</v>
      </c>
      <c r="AC165" s="23" t="s">
        <v>89</v>
      </c>
      <c r="AD165" s="23" t="s">
        <v>159</v>
      </c>
      <c r="AE165" s="23" t="s">
        <v>172</v>
      </c>
      <c r="AF165" s="23" t="s">
        <v>89</v>
      </c>
      <c r="AG165" s="23" t="s">
        <v>79</v>
      </c>
      <c r="AH165" s="23" t="s">
        <v>36</v>
      </c>
      <c r="AI165" s="23" t="s">
        <v>92</v>
      </c>
      <c r="AJ165" s="50" t="b">
        <v>0</v>
      </c>
      <c r="AK165" s="51" t="s">
        <v>1006</v>
      </c>
      <c r="AL165" s="19">
        <v>0</v>
      </c>
      <c r="AM165" s="19">
        <v>0</v>
      </c>
      <c r="AN165" s="19">
        <v>0</v>
      </c>
      <c r="AO165" s="19">
        <v>0</v>
      </c>
      <c r="AP165" s="19">
        <v>0</v>
      </c>
      <c r="AQ165" s="19">
        <v>0</v>
      </c>
      <c r="AR165" s="19">
        <v>0</v>
      </c>
      <c r="AS165" s="19">
        <v>0</v>
      </c>
      <c r="AT165" s="19">
        <v>0</v>
      </c>
      <c r="AU165" s="19">
        <v>0</v>
      </c>
      <c r="AV165" s="19">
        <v>0</v>
      </c>
      <c r="AW165" s="19">
        <v>0</v>
      </c>
      <c r="AX165" s="19">
        <v>0</v>
      </c>
      <c r="AY165" s="19">
        <v>0</v>
      </c>
      <c r="AZ165" s="19">
        <v>0</v>
      </c>
      <c r="BA165" s="19">
        <v>0</v>
      </c>
      <c r="BB165" s="19">
        <v>0</v>
      </c>
      <c r="BC165" s="19">
        <v>0</v>
      </c>
      <c r="BD165" s="49" t="b">
        <v>1</v>
      </c>
      <c r="BE165" s="49" t="b">
        <v>0</v>
      </c>
      <c r="BF165" s="19">
        <v>4</v>
      </c>
      <c r="BG165" s="23" t="s">
        <v>89</v>
      </c>
      <c r="BH165" s="19">
        <v>253</v>
      </c>
      <c r="BI165" s="19">
        <v>253</v>
      </c>
      <c r="BJ165" s="19">
        <v>0</v>
      </c>
      <c r="BK165" s="49" t="b">
        <v>0</v>
      </c>
    </row>
    <row r="166" spans="1:63" ht="12.75">
      <c r="A166" s="19">
        <v>285</v>
      </c>
      <c r="B166" s="19">
        <v>151351</v>
      </c>
      <c r="C166" s="23" t="s">
        <v>1000</v>
      </c>
      <c r="D166" s="23" t="s">
        <v>1001</v>
      </c>
      <c r="E166" s="23" t="s">
        <v>1002</v>
      </c>
      <c r="F166" s="23" t="s">
        <v>982</v>
      </c>
      <c r="G166" s="23" t="s">
        <v>1003</v>
      </c>
      <c r="H166" s="23" t="s">
        <v>834</v>
      </c>
      <c r="I166" s="23" t="s">
        <v>885</v>
      </c>
      <c r="J166" s="47" t="s">
        <v>1004</v>
      </c>
      <c r="K166" s="19">
        <v>-86.526904000000002</v>
      </c>
      <c r="L166" s="19">
        <v>39.166383000000003</v>
      </c>
      <c r="M166" s="19">
        <v>-86.526904000000002</v>
      </c>
      <c r="N166" s="19">
        <v>39.166383000000003</v>
      </c>
      <c r="O166" s="53">
        <v>9786</v>
      </c>
      <c r="P166" s="53">
        <v>1406</v>
      </c>
      <c r="Q166" s="53">
        <v>31932</v>
      </c>
      <c r="R166" s="53">
        <v>1406</v>
      </c>
      <c r="S166" s="19">
        <v>2</v>
      </c>
      <c r="T166" s="19">
        <v>2</v>
      </c>
      <c r="U166" s="19">
        <v>3</v>
      </c>
      <c r="V166" s="19">
        <v>1</v>
      </c>
      <c r="W166" s="19">
        <v>1</v>
      </c>
      <c r="X166" s="19">
        <v>79</v>
      </c>
      <c r="Y166" s="19">
        <v>39184</v>
      </c>
      <c r="Z166" s="23" t="s">
        <v>73</v>
      </c>
      <c r="AA166" s="49" t="b">
        <v>0</v>
      </c>
      <c r="AB166" s="23" t="s">
        <v>1007</v>
      </c>
      <c r="AC166" s="23" t="s">
        <v>1008</v>
      </c>
      <c r="AD166" s="23" t="s">
        <v>204</v>
      </c>
      <c r="AE166" s="23" t="s">
        <v>1009</v>
      </c>
      <c r="AF166" s="23" t="s">
        <v>78</v>
      </c>
      <c r="AG166" s="23" t="s">
        <v>79</v>
      </c>
      <c r="AH166" s="23" t="s">
        <v>36</v>
      </c>
      <c r="AI166" s="23" t="s">
        <v>100</v>
      </c>
      <c r="AJ166" s="50" t="b">
        <v>0</v>
      </c>
      <c r="AK166" s="51" t="s">
        <v>1010</v>
      </c>
      <c r="AL166" s="19">
        <v>0</v>
      </c>
      <c r="AM166" s="19">
        <v>0</v>
      </c>
      <c r="AN166" s="19">
        <v>0</v>
      </c>
      <c r="AO166" s="19">
        <v>0</v>
      </c>
      <c r="AP166" s="19">
        <v>0</v>
      </c>
      <c r="AQ166" s="19">
        <v>0</v>
      </c>
      <c r="AR166" s="19">
        <v>0</v>
      </c>
      <c r="AS166" s="19">
        <v>0</v>
      </c>
      <c r="AT166" s="19">
        <v>0</v>
      </c>
      <c r="AU166" s="19">
        <v>0</v>
      </c>
      <c r="AV166" s="19">
        <v>0</v>
      </c>
      <c r="AW166" s="19">
        <v>0</v>
      </c>
      <c r="AX166" s="19">
        <v>0</v>
      </c>
      <c r="AY166" s="19">
        <v>0</v>
      </c>
      <c r="AZ166" s="19">
        <v>0</v>
      </c>
      <c r="BA166" s="19">
        <v>0</v>
      </c>
      <c r="BB166" s="19">
        <v>0</v>
      </c>
      <c r="BC166" s="19">
        <v>0</v>
      </c>
      <c r="BD166" s="49" t="b">
        <v>0</v>
      </c>
      <c r="BE166" s="49" t="b">
        <v>0</v>
      </c>
      <c r="BF166" s="19">
        <v>4</v>
      </c>
      <c r="BG166" s="23" t="s">
        <v>78</v>
      </c>
      <c r="BH166" s="19">
        <v>253</v>
      </c>
      <c r="BI166" s="19">
        <v>253</v>
      </c>
      <c r="BJ166" s="19">
        <v>0</v>
      </c>
      <c r="BK166" s="49" t="b">
        <v>0</v>
      </c>
    </row>
    <row r="167" spans="1:63" ht="12.75">
      <c r="A167" s="19">
        <v>290</v>
      </c>
      <c r="B167" s="19">
        <v>153603</v>
      </c>
      <c r="C167" s="23" t="s">
        <v>829</v>
      </c>
      <c r="D167" s="23" t="s">
        <v>830</v>
      </c>
      <c r="E167" s="23" t="s">
        <v>831</v>
      </c>
      <c r="F167" s="23" t="s">
        <v>832</v>
      </c>
      <c r="G167" s="23" t="s">
        <v>833</v>
      </c>
      <c r="H167" s="23" t="s">
        <v>834</v>
      </c>
      <c r="I167" s="23" t="s">
        <v>835</v>
      </c>
      <c r="J167" s="47" t="s">
        <v>836</v>
      </c>
      <c r="K167" s="19">
        <v>-93.648504000000003</v>
      </c>
      <c r="L167" s="19">
        <v>42.026212000000001</v>
      </c>
      <c r="M167" s="19">
        <v>-93.648504000000003</v>
      </c>
      <c r="N167" s="19">
        <v>42.026212000000001</v>
      </c>
      <c r="O167" s="53">
        <v>9758</v>
      </c>
      <c r="P167" s="53">
        <v>1228</v>
      </c>
      <c r="Q167" s="53">
        <v>24720</v>
      </c>
      <c r="R167" s="53">
        <v>1228</v>
      </c>
      <c r="S167" s="19">
        <v>2</v>
      </c>
      <c r="T167" s="19">
        <v>2</v>
      </c>
      <c r="U167" s="19">
        <v>4</v>
      </c>
      <c r="V167" s="19">
        <v>1</v>
      </c>
      <c r="W167" s="19">
        <v>1</v>
      </c>
      <c r="X167" s="19">
        <v>87</v>
      </c>
      <c r="Y167" s="19">
        <v>30671</v>
      </c>
      <c r="Z167" s="23" t="s">
        <v>73</v>
      </c>
      <c r="AA167" s="49" t="b">
        <v>1</v>
      </c>
      <c r="AB167" s="23" t="s">
        <v>739</v>
      </c>
      <c r="AC167" s="23" t="s">
        <v>75</v>
      </c>
      <c r="AD167" s="23" t="s">
        <v>159</v>
      </c>
      <c r="AE167" s="23" t="s">
        <v>839</v>
      </c>
      <c r="AF167" s="23" t="s">
        <v>78</v>
      </c>
      <c r="AG167" s="23" t="s">
        <v>79</v>
      </c>
      <c r="AH167" s="23" t="s">
        <v>36</v>
      </c>
      <c r="AI167" s="23" t="s">
        <v>80</v>
      </c>
      <c r="AJ167" s="50" t="b">
        <v>0</v>
      </c>
      <c r="AK167" s="51" t="s">
        <v>840</v>
      </c>
      <c r="AL167" s="19">
        <v>0</v>
      </c>
      <c r="AM167" s="19">
        <v>0</v>
      </c>
      <c r="AN167" s="19">
        <v>4</v>
      </c>
      <c r="AO167" s="19">
        <v>1</v>
      </c>
      <c r="AP167" s="19">
        <v>1</v>
      </c>
      <c r="AQ167" s="19">
        <v>0</v>
      </c>
      <c r="AR167" s="19">
        <v>0</v>
      </c>
      <c r="AS167" s="19">
        <v>0</v>
      </c>
      <c r="AT167" s="19">
        <v>0</v>
      </c>
      <c r="AU167" s="19">
        <v>1</v>
      </c>
      <c r="AV167" s="19">
        <v>0</v>
      </c>
      <c r="AW167" s="19">
        <v>0</v>
      </c>
      <c r="AX167" s="19">
        <v>0</v>
      </c>
      <c r="AY167" s="19">
        <v>2</v>
      </c>
      <c r="AZ167" s="19">
        <v>1</v>
      </c>
      <c r="BA167" s="19">
        <v>0</v>
      </c>
      <c r="BB167" s="19">
        <v>0</v>
      </c>
      <c r="BC167" s="19">
        <v>0</v>
      </c>
      <c r="BD167" s="49" t="b">
        <v>1</v>
      </c>
      <c r="BE167" s="49" t="b">
        <v>1</v>
      </c>
      <c r="BF167" s="19">
        <v>14</v>
      </c>
      <c r="BG167" s="23" t="s">
        <v>78</v>
      </c>
      <c r="BH167" s="19">
        <v>253</v>
      </c>
      <c r="BI167" s="19">
        <v>253</v>
      </c>
      <c r="BJ167" s="19">
        <v>5</v>
      </c>
      <c r="BK167" s="49" t="b">
        <v>1</v>
      </c>
    </row>
    <row r="168" spans="1:63" ht="12.75">
      <c r="A168" s="19">
        <v>291</v>
      </c>
      <c r="B168" s="19">
        <v>153603</v>
      </c>
      <c r="C168" s="23" t="s">
        <v>829</v>
      </c>
      <c r="D168" s="23" t="s">
        <v>830</v>
      </c>
      <c r="E168" s="23" t="s">
        <v>831</v>
      </c>
      <c r="F168" s="23" t="s">
        <v>832</v>
      </c>
      <c r="G168" s="23" t="s">
        <v>833</v>
      </c>
      <c r="H168" s="23" t="s">
        <v>834</v>
      </c>
      <c r="I168" s="23" t="s">
        <v>835</v>
      </c>
      <c r="J168" s="47" t="s">
        <v>836</v>
      </c>
      <c r="K168" s="19">
        <v>-93.648504000000003</v>
      </c>
      <c r="L168" s="19">
        <v>42.026212000000001</v>
      </c>
      <c r="M168" s="19">
        <v>-93.648504000000003</v>
      </c>
      <c r="N168" s="19">
        <v>42.026212000000001</v>
      </c>
      <c r="O168" s="53">
        <v>9758</v>
      </c>
      <c r="P168" s="53">
        <v>1228</v>
      </c>
      <c r="Q168" s="53">
        <v>24720</v>
      </c>
      <c r="R168" s="53">
        <v>1228</v>
      </c>
      <c r="S168" s="19">
        <v>2</v>
      </c>
      <c r="T168" s="19">
        <v>2</v>
      </c>
      <c r="U168" s="19">
        <v>4</v>
      </c>
      <c r="V168" s="19">
        <v>1</v>
      </c>
      <c r="W168" s="19">
        <v>1</v>
      </c>
      <c r="X168" s="19">
        <v>87</v>
      </c>
      <c r="Y168" s="19">
        <v>30671</v>
      </c>
      <c r="Z168" s="23" t="s">
        <v>73</v>
      </c>
      <c r="AA168" s="49" t="b">
        <v>1</v>
      </c>
      <c r="AB168" s="23" t="s">
        <v>841</v>
      </c>
      <c r="AC168" s="23" t="s">
        <v>75</v>
      </c>
      <c r="AD168" s="23" t="s">
        <v>159</v>
      </c>
      <c r="AE168" s="23" t="s">
        <v>218</v>
      </c>
      <c r="AF168" s="23" t="s">
        <v>219</v>
      </c>
      <c r="AG168" s="23" t="s">
        <v>79</v>
      </c>
      <c r="AH168" s="23" t="s">
        <v>36</v>
      </c>
      <c r="AI168" s="23" t="s">
        <v>100</v>
      </c>
      <c r="AJ168" s="50" t="b">
        <v>0</v>
      </c>
      <c r="AK168" s="51" t="s">
        <v>842</v>
      </c>
      <c r="AL168" s="19">
        <v>0</v>
      </c>
      <c r="AM168" s="19">
        <v>0</v>
      </c>
      <c r="AN168" s="19">
        <v>0</v>
      </c>
      <c r="AO168" s="19">
        <v>0</v>
      </c>
      <c r="AP168" s="19">
        <v>0</v>
      </c>
      <c r="AQ168" s="19">
        <v>0</v>
      </c>
      <c r="AR168" s="19">
        <v>0</v>
      </c>
      <c r="AS168" s="19">
        <v>0</v>
      </c>
      <c r="AT168" s="19">
        <v>0</v>
      </c>
      <c r="AU168" s="19">
        <v>0</v>
      </c>
      <c r="AV168" s="19">
        <v>0</v>
      </c>
      <c r="AW168" s="19">
        <v>0</v>
      </c>
      <c r="AX168" s="19">
        <v>0</v>
      </c>
      <c r="AY168" s="19">
        <v>0</v>
      </c>
      <c r="AZ168" s="19">
        <v>0</v>
      </c>
      <c r="BA168" s="19">
        <v>0</v>
      </c>
      <c r="BB168" s="19">
        <v>0</v>
      </c>
      <c r="BC168" s="19">
        <v>0</v>
      </c>
      <c r="BD168" s="49" t="b">
        <v>0</v>
      </c>
      <c r="BE168" s="49" t="b">
        <v>1</v>
      </c>
      <c r="BF168" s="19">
        <v>14</v>
      </c>
      <c r="BG168" s="23" t="s">
        <v>117</v>
      </c>
      <c r="BH168" s="19">
        <v>253</v>
      </c>
      <c r="BI168" s="19">
        <v>253</v>
      </c>
      <c r="BJ168" s="19">
        <v>0</v>
      </c>
      <c r="BK168" s="49" t="b">
        <v>0</v>
      </c>
    </row>
    <row r="169" spans="1:63" ht="12.75">
      <c r="A169" s="19">
        <v>292</v>
      </c>
      <c r="B169" s="19">
        <v>153603</v>
      </c>
      <c r="C169" s="23" t="s">
        <v>829</v>
      </c>
      <c r="D169" s="23" t="s">
        <v>830</v>
      </c>
      <c r="E169" s="23" t="s">
        <v>831</v>
      </c>
      <c r="F169" s="23" t="s">
        <v>832</v>
      </c>
      <c r="G169" s="23" t="s">
        <v>833</v>
      </c>
      <c r="H169" s="23" t="s">
        <v>834</v>
      </c>
      <c r="I169" s="23" t="s">
        <v>835</v>
      </c>
      <c r="J169" s="47" t="s">
        <v>836</v>
      </c>
      <c r="K169" s="19">
        <v>-93.648504000000003</v>
      </c>
      <c r="L169" s="19">
        <v>42.026212000000001</v>
      </c>
      <c r="M169" s="19">
        <v>-93.648504000000003</v>
      </c>
      <c r="N169" s="19">
        <v>42.026212000000001</v>
      </c>
      <c r="O169" s="53">
        <v>9758</v>
      </c>
      <c r="P169" s="53">
        <v>1228</v>
      </c>
      <c r="Q169" s="53">
        <v>24720</v>
      </c>
      <c r="R169" s="53">
        <v>1228</v>
      </c>
      <c r="S169" s="19">
        <v>2</v>
      </c>
      <c r="T169" s="19">
        <v>2</v>
      </c>
      <c r="U169" s="19">
        <v>4</v>
      </c>
      <c r="V169" s="19">
        <v>1</v>
      </c>
      <c r="W169" s="19">
        <v>1</v>
      </c>
      <c r="X169" s="19">
        <v>87</v>
      </c>
      <c r="Y169" s="19">
        <v>30671</v>
      </c>
      <c r="Z169" s="23" t="s">
        <v>73</v>
      </c>
      <c r="AA169" s="49" t="b">
        <v>1</v>
      </c>
      <c r="AB169" s="23" t="s">
        <v>739</v>
      </c>
      <c r="AC169" s="23" t="s">
        <v>89</v>
      </c>
      <c r="AD169" s="23" t="s">
        <v>159</v>
      </c>
      <c r="AE169" s="23" t="s">
        <v>172</v>
      </c>
      <c r="AF169" s="23" t="s">
        <v>89</v>
      </c>
      <c r="AG169" s="23" t="s">
        <v>79</v>
      </c>
      <c r="AH169" s="23" t="s">
        <v>36</v>
      </c>
      <c r="AI169" s="23" t="s">
        <v>92</v>
      </c>
      <c r="AJ169" s="55" t="b">
        <v>1</v>
      </c>
      <c r="AK169" s="51" t="s">
        <v>843</v>
      </c>
      <c r="AL169" s="19">
        <v>0</v>
      </c>
      <c r="AM169" s="19">
        <v>0</v>
      </c>
      <c r="AN169" s="19">
        <v>3</v>
      </c>
      <c r="AO169" s="19">
        <v>1</v>
      </c>
      <c r="AP169" s="19">
        <v>1</v>
      </c>
      <c r="AQ169" s="19">
        <v>0</v>
      </c>
      <c r="AR169" s="19">
        <v>0</v>
      </c>
      <c r="AS169" s="19">
        <v>0</v>
      </c>
      <c r="AT169" s="19">
        <v>0</v>
      </c>
      <c r="AU169" s="19">
        <v>0</v>
      </c>
      <c r="AV169" s="19">
        <v>0</v>
      </c>
      <c r="AW169" s="19">
        <v>0</v>
      </c>
      <c r="AX169" s="19">
        <v>1</v>
      </c>
      <c r="AY169" s="19">
        <v>2</v>
      </c>
      <c r="AZ169" s="19">
        <v>0</v>
      </c>
      <c r="BA169" s="19">
        <v>0</v>
      </c>
      <c r="BB169" s="19">
        <v>0</v>
      </c>
      <c r="BC169" s="19">
        <v>0</v>
      </c>
      <c r="BD169" s="49" t="b">
        <v>1</v>
      </c>
      <c r="BE169" s="49" t="b">
        <v>1</v>
      </c>
      <c r="BF169" s="19">
        <v>14</v>
      </c>
      <c r="BG169" s="23" t="s">
        <v>89</v>
      </c>
      <c r="BH169" s="19">
        <v>253</v>
      </c>
      <c r="BI169" s="19">
        <v>253</v>
      </c>
      <c r="BJ169" s="19">
        <v>4</v>
      </c>
      <c r="BK169" s="49" t="b">
        <v>1</v>
      </c>
    </row>
    <row r="170" spans="1:63" ht="12.75">
      <c r="A170" s="19">
        <v>293</v>
      </c>
      <c r="B170" s="19">
        <v>153603</v>
      </c>
      <c r="C170" s="23" t="s">
        <v>829</v>
      </c>
      <c r="D170" s="23" t="s">
        <v>830</v>
      </c>
      <c r="E170" s="23" t="s">
        <v>831</v>
      </c>
      <c r="F170" s="23" t="s">
        <v>832</v>
      </c>
      <c r="G170" s="23" t="s">
        <v>833</v>
      </c>
      <c r="H170" s="23" t="s">
        <v>834</v>
      </c>
      <c r="I170" s="23" t="s">
        <v>835</v>
      </c>
      <c r="J170" s="47" t="s">
        <v>836</v>
      </c>
      <c r="K170" s="19">
        <v>-93.648504000000003</v>
      </c>
      <c r="L170" s="19">
        <v>42.026212000000001</v>
      </c>
      <c r="M170" s="19">
        <v>-93.648504000000003</v>
      </c>
      <c r="N170" s="19">
        <v>42.026212000000001</v>
      </c>
      <c r="O170" s="53">
        <v>9758</v>
      </c>
      <c r="P170" s="53">
        <v>1228</v>
      </c>
      <c r="Q170" s="53">
        <v>24720</v>
      </c>
      <c r="R170" s="53">
        <v>1228</v>
      </c>
      <c r="S170" s="19">
        <v>2</v>
      </c>
      <c r="T170" s="19">
        <v>2</v>
      </c>
      <c r="U170" s="19">
        <v>4</v>
      </c>
      <c r="V170" s="19">
        <v>1</v>
      </c>
      <c r="W170" s="19">
        <v>1</v>
      </c>
      <c r="X170" s="19">
        <v>87</v>
      </c>
      <c r="Y170" s="19">
        <v>30671</v>
      </c>
      <c r="Z170" s="23" t="s">
        <v>73</v>
      </c>
      <c r="AA170" s="49" t="b">
        <v>1</v>
      </c>
      <c r="AB170" s="23" t="s">
        <v>739</v>
      </c>
      <c r="AC170" s="23" t="s">
        <v>89</v>
      </c>
      <c r="AD170" s="23" t="s">
        <v>159</v>
      </c>
      <c r="AE170" s="23" t="s">
        <v>236</v>
      </c>
      <c r="AF170" s="23" t="s">
        <v>89</v>
      </c>
      <c r="AG170" s="23" t="s">
        <v>79</v>
      </c>
      <c r="AH170" s="23" t="s">
        <v>36</v>
      </c>
      <c r="AI170" s="23" t="s">
        <v>100</v>
      </c>
      <c r="AJ170" s="55" t="b">
        <v>1</v>
      </c>
      <c r="AK170" s="51" t="s">
        <v>844</v>
      </c>
      <c r="AL170" s="19">
        <v>0</v>
      </c>
      <c r="AM170" s="19">
        <v>0</v>
      </c>
      <c r="AN170" s="19">
        <v>0</v>
      </c>
      <c r="AO170" s="19">
        <v>0</v>
      </c>
      <c r="AP170" s="19">
        <v>0</v>
      </c>
      <c r="AQ170" s="19">
        <v>0</v>
      </c>
      <c r="AR170" s="19">
        <v>0</v>
      </c>
      <c r="AS170" s="19">
        <v>0</v>
      </c>
      <c r="AT170" s="19">
        <v>0</v>
      </c>
      <c r="AU170" s="19">
        <v>0</v>
      </c>
      <c r="AV170" s="19">
        <v>0</v>
      </c>
      <c r="AW170" s="19">
        <v>0</v>
      </c>
      <c r="AX170" s="19">
        <v>0</v>
      </c>
      <c r="AY170" s="19">
        <v>0</v>
      </c>
      <c r="AZ170" s="19">
        <v>0</v>
      </c>
      <c r="BA170" s="19">
        <v>0</v>
      </c>
      <c r="BB170" s="19">
        <v>0</v>
      </c>
      <c r="BC170" s="19">
        <v>0</v>
      </c>
      <c r="BD170" s="49" t="b">
        <v>0</v>
      </c>
      <c r="BE170" s="49" t="b">
        <v>1</v>
      </c>
      <c r="BF170" s="19">
        <v>14</v>
      </c>
      <c r="BG170" s="23" t="s">
        <v>89</v>
      </c>
      <c r="BH170" s="19">
        <v>253</v>
      </c>
      <c r="BI170" s="19">
        <v>253</v>
      </c>
      <c r="BJ170" s="19">
        <v>0</v>
      </c>
      <c r="BK170" s="49" t="b">
        <v>0</v>
      </c>
    </row>
    <row r="171" spans="1:63" ht="12.75">
      <c r="A171" s="19">
        <v>294</v>
      </c>
      <c r="B171" s="19">
        <v>153603</v>
      </c>
      <c r="C171" s="52" t="s">
        <v>829</v>
      </c>
      <c r="D171" s="23" t="s">
        <v>830</v>
      </c>
      <c r="E171" s="23" t="s">
        <v>831</v>
      </c>
      <c r="F171" s="23" t="s">
        <v>832</v>
      </c>
      <c r="G171" s="23" t="s">
        <v>833</v>
      </c>
      <c r="H171" s="23" t="s">
        <v>834</v>
      </c>
      <c r="I171" s="23" t="s">
        <v>835</v>
      </c>
      <c r="J171" s="47" t="s">
        <v>836</v>
      </c>
      <c r="K171" s="19">
        <v>-93.648504000000003</v>
      </c>
      <c r="L171" s="19">
        <v>42.026212000000001</v>
      </c>
      <c r="M171" s="19">
        <v>-93.648504000000003</v>
      </c>
      <c r="N171" s="19">
        <v>42.026212000000001</v>
      </c>
      <c r="O171" s="53">
        <v>9758</v>
      </c>
      <c r="P171" s="53">
        <v>1228</v>
      </c>
      <c r="Q171" s="53">
        <v>24720</v>
      </c>
      <c r="R171" s="53">
        <v>1228</v>
      </c>
      <c r="S171" s="19">
        <v>2</v>
      </c>
      <c r="T171" s="19">
        <v>2</v>
      </c>
      <c r="U171" s="19">
        <v>4</v>
      </c>
      <c r="V171" s="19">
        <v>1</v>
      </c>
      <c r="W171" s="19">
        <v>1</v>
      </c>
      <c r="X171" s="19">
        <v>87</v>
      </c>
      <c r="Y171" s="19">
        <v>30671</v>
      </c>
      <c r="Z171" s="23" t="s">
        <v>73</v>
      </c>
      <c r="AA171" s="49" t="b">
        <v>1</v>
      </c>
      <c r="AB171" s="23" t="s">
        <v>739</v>
      </c>
      <c r="AC171" s="23" t="s">
        <v>94</v>
      </c>
      <c r="AD171" s="23" t="s">
        <v>159</v>
      </c>
      <c r="AE171" s="23" t="s">
        <v>95</v>
      </c>
      <c r="AF171" s="23" t="s">
        <v>94</v>
      </c>
      <c r="AG171" s="23" t="s">
        <v>79</v>
      </c>
      <c r="AH171" s="23" t="s">
        <v>36</v>
      </c>
      <c r="AI171" s="23" t="s">
        <v>96</v>
      </c>
      <c r="AJ171" s="50" t="b">
        <v>0</v>
      </c>
      <c r="AK171" s="51" t="s">
        <v>845</v>
      </c>
      <c r="AL171" s="19">
        <v>0</v>
      </c>
      <c r="AM171" s="19">
        <v>0</v>
      </c>
      <c r="AN171" s="19">
        <v>0</v>
      </c>
      <c r="AO171" s="19">
        <v>0</v>
      </c>
      <c r="AP171" s="19">
        <v>0</v>
      </c>
      <c r="AQ171" s="19">
        <v>0</v>
      </c>
      <c r="AR171" s="19">
        <v>0</v>
      </c>
      <c r="AS171" s="19">
        <v>0</v>
      </c>
      <c r="AT171" s="19">
        <v>0</v>
      </c>
      <c r="AU171" s="19">
        <v>0</v>
      </c>
      <c r="AV171" s="19">
        <v>0</v>
      </c>
      <c r="AW171" s="19">
        <v>0</v>
      </c>
      <c r="AX171" s="19">
        <v>0</v>
      </c>
      <c r="AY171" s="19">
        <v>0</v>
      </c>
      <c r="AZ171" s="19">
        <v>0</v>
      </c>
      <c r="BA171" s="19">
        <v>0</v>
      </c>
      <c r="BB171" s="19">
        <v>0</v>
      </c>
      <c r="BC171" s="19">
        <v>0</v>
      </c>
      <c r="BD171" s="49" t="b">
        <v>1</v>
      </c>
      <c r="BE171" s="49" t="b">
        <v>1</v>
      </c>
      <c r="BF171" s="19">
        <v>14</v>
      </c>
      <c r="BG171" s="23" t="s">
        <v>94</v>
      </c>
      <c r="BH171" s="19">
        <v>253</v>
      </c>
      <c r="BI171" s="19">
        <v>253</v>
      </c>
      <c r="BJ171" s="19">
        <v>0</v>
      </c>
      <c r="BK171" s="49" t="b">
        <v>0</v>
      </c>
    </row>
    <row r="172" spans="1:63" ht="12.75">
      <c r="A172" s="19">
        <v>295</v>
      </c>
      <c r="B172" s="19">
        <v>153603</v>
      </c>
      <c r="C172" s="52" t="s">
        <v>829</v>
      </c>
      <c r="D172" s="23" t="s">
        <v>830</v>
      </c>
      <c r="E172" s="23" t="s">
        <v>831</v>
      </c>
      <c r="F172" s="23" t="s">
        <v>832</v>
      </c>
      <c r="G172" s="23" t="s">
        <v>833</v>
      </c>
      <c r="H172" s="23" t="s">
        <v>834</v>
      </c>
      <c r="I172" s="23" t="s">
        <v>835</v>
      </c>
      <c r="J172" s="47" t="s">
        <v>836</v>
      </c>
      <c r="K172" s="19">
        <v>-93.648504000000003</v>
      </c>
      <c r="L172" s="19">
        <v>42.026212000000001</v>
      </c>
      <c r="M172" s="19">
        <v>-93.648504000000003</v>
      </c>
      <c r="N172" s="19">
        <v>42.026212000000001</v>
      </c>
      <c r="O172" s="53">
        <v>9758</v>
      </c>
      <c r="P172" s="53">
        <v>1228</v>
      </c>
      <c r="Q172" s="53">
        <v>24720</v>
      </c>
      <c r="R172" s="53">
        <v>1228</v>
      </c>
      <c r="S172" s="19">
        <v>2</v>
      </c>
      <c r="T172" s="19">
        <v>2</v>
      </c>
      <c r="U172" s="19">
        <v>4</v>
      </c>
      <c r="V172" s="19">
        <v>1</v>
      </c>
      <c r="W172" s="19">
        <v>1</v>
      </c>
      <c r="X172" s="19">
        <v>87</v>
      </c>
      <c r="Y172" s="19">
        <v>30671</v>
      </c>
      <c r="Z172" s="23" t="s">
        <v>73</v>
      </c>
      <c r="AA172" s="49" t="b">
        <v>1</v>
      </c>
      <c r="AB172" s="23" t="s">
        <v>739</v>
      </c>
      <c r="AC172" s="23" t="s">
        <v>417</v>
      </c>
      <c r="AD172" s="23" t="s">
        <v>159</v>
      </c>
      <c r="AE172" s="23" t="s">
        <v>418</v>
      </c>
      <c r="AF172" s="23" t="s">
        <v>114</v>
      </c>
      <c r="AG172" s="23" t="s">
        <v>79</v>
      </c>
      <c r="AH172" s="23" t="s">
        <v>36</v>
      </c>
      <c r="AI172" s="23" t="s">
        <v>100</v>
      </c>
      <c r="AJ172" s="50" t="b">
        <v>0</v>
      </c>
      <c r="AK172" s="51" t="s">
        <v>846</v>
      </c>
      <c r="AL172" s="19">
        <v>0</v>
      </c>
      <c r="AM172" s="19">
        <v>0</v>
      </c>
      <c r="AN172" s="19">
        <v>0</v>
      </c>
      <c r="AO172" s="19">
        <v>0</v>
      </c>
      <c r="AP172" s="19">
        <v>0</v>
      </c>
      <c r="AQ172" s="19">
        <v>0</v>
      </c>
      <c r="AR172" s="19">
        <v>0</v>
      </c>
      <c r="AS172" s="19">
        <v>0</v>
      </c>
      <c r="AT172" s="19">
        <v>0</v>
      </c>
      <c r="AU172" s="19">
        <v>0</v>
      </c>
      <c r="AV172" s="19">
        <v>0</v>
      </c>
      <c r="AW172" s="19">
        <v>0</v>
      </c>
      <c r="AX172" s="19">
        <v>0</v>
      </c>
      <c r="AY172" s="19">
        <v>0</v>
      </c>
      <c r="AZ172" s="19">
        <v>0</v>
      </c>
      <c r="BA172" s="19">
        <v>0</v>
      </c>
      <c r="BB172" s="19">
        <v>0</v>
      </c>
      <c r="BC172" s="19">
        <v>0</v>
      </c>
      <c r="BD172" s="49" t="b">
        <v>0</v>
      </c>
      <c r="BE172" s="49" t="b">
        <v>1</v>
      </c>
      <c r="BF172" s="19">
        <v>14</v>
      </c>
      <c r="BG172" s="23" t="s">
        <v>117</v>
      </c>
      <c r="BH172" s="19">
        <v>253</v>
      </c>
      <c r="BI172" s="19">
        <v>253</v>
      </c>
      <c r="BJ172" s="19">
        <v>0</v>
      </c>
      <c r="BK172" s="49" t="b">
        <v>0</v>
      </c>
    </row>
    <row r="173" spans="1:63" ht="12.75">
      <c r="A173" s="19">
        <v>296</v>
      </c>
      <c r="B173" s="19">
        <v>153603</v>
      </c>
      <c r="C173" s="52" t="s">
        <v>829</v>
      </c>
      <c r="D173" s="23" t="s">
        <v>830</v>
      </c>
      <c r="E173" s="23" t="s">
        <v>831</v>
      </c>
      <c r="F173" s="23" t="s">
        <v>832</v>
      </c>
      <c r="G173" s="23" t="s">
        <v>833</v>
      </c>
      <c r="H173" s="23" t="s">
        <v>834</v>
      </c>
      <c r="I173" s="23" t="s">
        <v>835</v>
      </c>
      <c r="J173" s="47" t="s">
        <v>836</v>
      </c>
      <c r="K173" s="19">
        <v>-93.648504000000003</v>
      </c>
      <c r="L173" s="19">
        <v>42.026212000000001</v>
      </c>
      <c r="M173" s="19">
        <v>-93.648504000000003</v>
      </c>
      <c r="N173" s="19">
        <v>42.026212000000001</v>
      </c>
      <c r="O173" s="53">
        <v>9758</v>
      </c>
      <c r="P173" s="53">
        <v>1228</v>
      </c>
      <c r="Q173" s="53">
        <v>24720</v>
      </c>
      <c r="R173" s="53">
        <v>1228</v>
      </c>
      <c r="S173" s="19">
        <v>2</v>
      </c>
      <c r="T173" s="19">
        <v>2</v>
      </c>
      <c r="U173" s="19">
        <v>4</v>
      </c>
      <c r="V173" s="19">
        <v>1</v>
      </c>
      <c r="W173" s="19">
        <v>1</v>
      </c>
      <c r="X173" s="19">
        <v>87</v>
      </c>
      <c r="Y173" s="19">
        <v>30671</v>
      </c>
      <c r="Z173" s="23" t="s">
        <v>73</v>
      </c>
      <c r="AA173" s="49" t="b">
        <v>1</v>
      </c>
      <c r="AB173" s="23" t="s">
        <v>739</v>
      </c>
      <c r="AC173" s="23" t="s">
        <v>109</v>
      </c>
      <c r="AD173" s="23" t="s">
        <v>159</v>
      </c>
      <c r="AE173" s="23" t="s">
        <v>847</v>
      </c>
      <c r="AF173" s="23" t="s">
        <v>109</v>
      </c>
      <c r="AG173" s="23" t="s">
        <v>79</v>
      </c>
      <c r="AH173" s="23" t="s">
        <v>36</v>
      </c>
      <c r="AI173" s="23" t="s">
        <v>100</v>
      </c>
      <c r="AJ173" s="50" t="b">
        <v>0</v>
      </c>
      <c r="AK173" s="51" t="s">
        <v>848</v>
      </c>
      <c r="AL173" s="19">
        <v>0</v>
      </c>
      <c r="AM173" s="19">
        <v>0</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9">
        <v>0</v>
      </c>
      <c r="BC173" s="19">
        <v>0</v>
      </c>
      <c r="BD173" s="49" t="b">
        <v>0</v>
      </c>
      <c r="BE173" s="49" t="b">
        <v>1</v>
      </c>
      <c r="BF173" s="19">
        <v>14</v>
      </c>
      <c r="BG173" s="23" t="s">
        <v>109</v>
      </c>
      <c r="BH173" s="19">
        <v>253</v>
      </c>
      <c r="BI173" s="19">
        <v>253</v>
      </c>
      <c r="BJ173" s="19">
        <v>0</v>
      </c>
      <c r="BK173" s="49" t="b">
        <v>0</v>
      </c>
    </row>
    <row r="174" spans="1:63" ht="12.75">
      <c r="A174" s="19">
        <v>297</v>
      </c>
      <c r="B174" s="19">
        <v>153603</v>
      </c>
      <c r="C174" s="23" t="s">
        <v>829</v>
      </c>
      <c r="D174" s="23" t="s">
        <v>830</v>
      </c>
      <c r="E174" s="23" t="s">
        <v>831</v>
      </c>
      <c r="F174" s="23" t="s">
        <v>832</v>
      </c>
      <c r="G174" s="23" t="s">
        <v>833</v>
      </c>
      <c r="H174" s="23" t="s">
        <v>834</v>
      </c>
      <c r="I174" s="23" t="s">
        <v>835</v>
      </c>
      <c r="J174" s="47" t="s">
        <v>836</v>
      </c>
      <c r="K174" s="19">
        <v>-93.648504000000003</v>
      </c>
      <c r="L174" s="19">
        <v>42.026212000000001</v>
      </c>
      <c r="M174" s="19">
        <v>-93.648504000000003</v>
      </c>
      <c r="N174" s="19">
        <v>42.026212000000001</v>
      </c>
      <c r="O174" s="53">
        <v>9758</v>
      </c>
      <c r="P174" s="53">
        <v>1228</v>
      </c>
      <c r="Q174" s="53">
        <v>24720</v>
      </c>
      <c r="R174" s="53">
        <v>1228</v>
      </c>
      <c r="S174" s="19">
        <v>2</v>
      </c>
      <c r="T174" s="19">
        <v>2</v>
      </c>
      <c r="U174" s="19">
        <v>4</v>
      </c>
      <c r="V174" s="19">
        <v>1</v>
      </c>
      <c r="W174" s="19">
        <v>1</v>
      </c>
      <c r="X174" s="19">
        <v>87</v>
      </c>
      <c r="Y174" s="19">
        <v>30671</v>
      </c>
      <c r="Z174" s="23" t="s">
        <v>73</v>
      </c>
      <c r="AA174" s="49" t="b">
        <v>1</v>
      </c>
      <c r="AB174" s="23" t="s">
        <v>739</v>
      </c>
      <c r="AC174" s="23" t="s">
        <v>109</v>
      </c>
      <c r="AD174" s="23" t="s">
        <v>159</v>
      </c>
      <c r="AE174" s="23" t="s">
        <v>849</v>
      </c>
      <c r="AF174" s="23" t="s">
        <v>109</v>
      </c>
      <c r="AG174" s="23" t="s">
        <v>79</v>
      </c>
      <c r="AH174" s="23" t="s">
        <v>206</v>
      </c>
      <c r="AI174" s="23" t="s">
        <v>100</v>
      </c>
      <c r="AJ174" s="50" t="b">
        <v>0</v>
      </c>
      <c r="AK174" s="51" t="s">
        <v>850</v>
      </c>
      <c r="AL174" s="19">
        <v>0</v>
      </c>
      <c r="AM174" s="19">
        <v>0</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9">
        <v>0</v>
      </c>
      <c r="BC174" s="19">
        <v>0</v>
      </c>
      <c r="BD174" s="49" t="b">
        <v>0</v>
      </c>
      <c r="BE174" s="49" t="b">
        <v>1</v>
      </c>
      <c r="BF174" s="19">
        <v>14</v>
      </c>
      <c r="BG174" s="23" t="s">
        <v>109</v>
      </c>
      <c r="BH174" s="19">
        <v>253</v>
      </c>
      <c r="BI174" s="19">
        <v>253</v>
      </c>
      <c r="BJ174" s="19">
        <v>0</v>
      </c>
      <c r="BK174" s="49" t="b">
        <v>0</v>
      </c>
    </row>
    <row r="175" spans="1:63" ht="12.75">
      <c r="A175" s="19">
        <v>298</v>
      </c>
      <c r="B175" s="19">
        <v>153603</v>
      </c>
      <c r="C175" s="23" t="s">
        <v>829</v>
      </c>
      <c r="D175" s="23" t="s">
        <v>830</v>
      </c>
      <c r="E175" s="23" t="s">
        <v>831</v>
      </c>
      <c r="F175" s="23" t="s">
        <v>832</v>
      </c>
      <c r="G175" s="23" t="s">
        <v>833</v>
      </c>
      <c r="H175" s="23" t="s">
        <v>834</v>
      </c>
      <c r="I175" s="23" t="s">
        <v>835</v>
      </c>
      <c r="J175" s="47" t="s">
        <v>836</v>
      </c>
      <c r="K175" s="19">
        <v>-93.648504000000003</v>
      </c>
      <c r="L175" s="19">
        <v>42.026212000000001</v>
      </c>
      <c r="M175" s="19">
        <v>-93.648504000000003</v>
      </c>
      <c r="N175" s="19">
        <v>42.026212000000001</v>
      </c>
      <c r="O175" s="53">
        <v>9758</v>
      </c>
      <c r="P175" s="53">
        <v>1228</v>
      </c>
      <c r="Q175" s="53">
        <v>24720</v>
      </c>
      <c r="R175" s="53">
        <v>1228</v>
      </c>
      <c r="S175" s="19">
        <v>2</v>
      </c>
      <c r="T175" s="19">
        <v>2</v>
      </c>
      <c r="U175" s="19">
        <v>4</v>
      </c>
      <c r="V175" s="19">
        <v>1</v>
      </c>
      <c r="W175" s="19">
        <v>1</v>
      </c>
      <c r="X175" s="19">
        <v>87</v>
      </c>
      <c r="Y175" s="19">
        <v>30671</v>
      </c>
      <c r="Z175" s="23" t="s">
        <v>73</v>
      </c>
      <c r="AA175" s="49" t="b">
        <v>1</v>
      </c>
      <c r="AB175" s="23" t="s">
        <v>739</v>
      </c>
      <c r="AC175" s="23" t="s">
        <v>109</v>
      </c>
      <c r="AD175" s="23" t="s">
        <v>159</v>
      </c>
      <c r="AE175" s="23" t="s">
        <v>491</v>
      </c>
      <c r="AF175" s="23" t="s">
        <v>109</v>
      </c>
      <c r="AG175" s="23" t="s">
        <v>79</v>
      </c>
      <c r="AH175" s="23" t="s">
        <v>36</v>
      </c>
      <c r="AI175" s="23" t="s">
        <v>144</v>
      </c>
      <c r="AJ175" s="50" t="b">
        <v>0</v>
      </c>
      <c r="AK175" s="51" t="s">
        <v>851</v>
      </c>
      <c r="AL175" s="19">
        <v>0</v>
      </c>
      <c r="AM175" s="19">
        <v>0</v>
      </c>
      <c r="AN175" s="19">
        <v>0</v>
      </c>
      <c r="AO175" s="19">
        <v>0</v>
      </c>
      <c r="AP175" s="19">
        <v>0</v>
      </c>
      <c r="AQ175" s="19">
        <v>0</v>
      </c>
      <c r="AR175" s="19">
        <v>0</v>
      </c>
      <c r="AS175" s="19">
        <v>0</v>
      </c>
      <c r="AT175" s="19">
        <v>0</v>
      </c>
      <c r="AU175" s="19">
        <v>0</v>
      </c>
      <c r="AV175" s="19">
        <v>0</v>
      </c>
      <c r="AW175" s="19">
        <v>0</v>
      </c>
      <c r="AX175" s="19">
        <v>0</v>
      </c>
      <c r="AY175" s="19">
        <v>0</v>
      </c>
      <c r="AZ175" s="19">
        <v>0</v>
      </c>
      <c r="BA175" s="19">
        <v>0</v>
      </c>
      <c r="BB175" s="19">
        <v>0</v>
      </c>
      <c r="BC175" s="19">
        <v>0</v>
      </c>
      <c r="BD175" s="49" t="b">
        <v>1</v>
      </c>
      <c r="BE175" s="49" t="b">
        <v>1</v>
      </c>
      <c r="BF175" s="19">
        <v>14</v>
      </c>
      <c r="BG175" s="23" t="s">
        <v>109</v>
      </c>
      <c r="BH175" s="19">
        <v>253</v>
      </c>
      <c r="BI175" s="19">
        <v>253</v>
      </c>
      <c r="BJ175" s="19">
        <v>0</v>
      </c>
      <c r="BK175" s="49" t="b">
        <v>0</v>
      </c>
    </row>
    <row r="176" spans="1:63" ht="12.75">
      <c r="A176" s="19">
        <v>299</v>
      </c>
      <c r="B176" s="19">
        <v>153603</v>
      </c>
      <c r="C176" s="23" t="s">
        <v>829</v>
      </c>
      <c r="D176" s="23" t="s">
        <v>830</v>
      </c>
      <c r="E176" s="23" t="s">
        <v>831</v>
      </c>
      <c r="F176" s="23" t="s">
        <v>832</v>
      </c>
      <c r="G176" s="23" t="s">
        <v>833</v>
      </c>
      <c r="H176" s="23" t="s">
        <v>834</v>
      </c>
      <c r="I176" s="23" t="s">
        <v>835</v>
      </c>
      <c r="J176" s="47" t="s">
        <v>836</v>
      </c>
      <c r="K176" s="19">
        <v>-93.648504000000003</v>
      </c>
      <c r="L176" s="19">
        <v>42.026212000000001</v>
      </c>
      <c r="M176" s="19">
        <v>-93.648504000000003</v>
      </c>
      <c r="N176" s="19">
        <v>42.026212000000001</v>
      </c>
      <c r="O176" s="53">
        <v>9758</v>
      </c>
      <c r="P176" s="53">
        <v>1228</v>
      </c>
      <c r="Q176" s="53">
        <v>24720</v>
      </c>
      <c r="R176" s="53">
        <v>1228</v>
      </c>
      <c r="S176" s="19">
        <v>2</v>
      </c>
      <c r="T176" s="19">
        <v>2</v>
      </c>
      <c r="U176" s="19">
        <v>4</v>
      </c>
      <c r="V176" s="19">
        <v>1</v>
      </c>
      <c r="W176" s="19">
        <v>1</v>
      </c>
      <c r="X176" s="19">
        <v>87</v>
      </c>
      <c r="Y176" s="19">
        <v>30671</v>
      </c>
      <c r="Z176" s="23" t="s">
        <v>73</v>
      </c>
      <c r="AA176" s="49" t="b">
        <v>1</v>
      </c>
      <c r="AB176" s="23" t="s">
        <v>739</v>
      </c>
      <c r="AC176" s="23" t="s">
        <v>852</v>
      </c>
      <c r="AD176" s="23" t="s">
        <v>159</v>
      </c>
      <c r="AE176" s="23" t="s">
        <v>853</v>
      </c>
      <c r="AF176" s="23" t="s">
        <v>138</v>
      </c>
      <c r="AG176" s="23" t="s">
        <v>79</v>
      </c>
      <c r="AH176" s="23" t="s">
        <v>99</v>
      </c>
      <c r="AI176" s="23" t="s">
        <v>100</v>
      </c>
      <c r="AJ176" s="50" t="b">
        <v>0</v>
      </c>
      <c r="AK176" s="51" t="s">
        <v>854</v>
      </c>
      <c r="AL176" s="19">
        <v>0</v>
      </c>
      <c r="AM176" s="19">
        <v>0</v>
      </c>
      <c r="AN176" s="19">
        <v>0</v>
      </c>
      <c r="AO176" s="19">
        <v>0</v>
      </c>
      <c r="AP176" s="19">
        <v>0</v>
      </c>
      <c r="AQ176" s="19">
        <v>0</v>
      </c>
      <c r="AR176" s="19">
        <v>0</v>
      </c>
      <c r="AS176" s="19">
        <v>0</v>
      </c>
      <c r="AT176" s="19">
        <v>0</v>
      </c>
      <c r="AU176" s="19">
        <v>0</v>
      </c>
      <c r="AV176" s="19">
        <v>0</v>
      </c>
      <c r="AW176" s="19">
        <v>0</v>
      </c>
      <c r="AX176" s="19">
        <v>0</v>
      </c>
      <c r="AY176" s="19">
        <v>0</v>
      </c>
      <c r="AZ176" s="19">
        <v>0</v>
      </c>
      <c r="BA176" s="19">
        <v>0</v>
      </c>
      <c r="BB176" s="19">
        <v>0</v>
      </c>
      <c r="BC176" s="19">
        <v>0</v>
      </c>
      <c r="BD176" s="49" t="b">
        <v>0</v>
      </c>
      <c r="BE176" s="49" t="b">
        <v>1</v>
      </c>
      <c r="BF176" s="19">
        <v>14</v>
      </c>
      <c r="BG176" s="23" t="s">
        <v>117</v>
      </c>
      <c r="BH176" s="19">
        <v>253</v>
      </c>
      <c r="BI176" s="19">
        <v>253</v>
      </c>
      <c r="BJ176" s="19">
        <v>0</v>
      </c>
      <c r="BK176" s="49" t="b">
        <v>0</v>
      </c>
    </row>
    <row r="177" spans="1:63" ht="12.75">
      <c r="A177" s="19">
        <v>303</v>
      </c>
      <c r="B177" s="19">
        <v>175856</v>
      </c>
      <c r="C177" s="23" t="s">
        <v>1649</v>
      </c>
      <c r="D177" s="23" t="s">
        <v>1650</v>
      </c>
      <c r="E177" s="23" t="s">
        <v>1651</v>
      </c>
      <c r="F177" s="23" t="s">
        <v>1652</v>
      </c>
      <c r="G177" s="19">
        <v>39217</v>
      </c>
      <c r="H177" s="23" t="s">
        <v>70</v>
      </c>
      <c r="I177" s="23" t="s">
        <v>71</v>
      </c>
      <c r="J177" s="47" t="s">
        <v>1653</v>
      </c>
      <c r="K177" s="19">
        <v>-90.206630000000004</v>
      </c>
      <c r="L177" s="19">
        <v>32.296781000000003</v>
      </c>
      <c r="M177" s="19">
        <v>-90.206630000000004</v>
      </c>
      <c r="N177" s="19">
        <v>32.296781000000003</v>
      </c>
      <c r="O177" s="53">
        <v>8270</v>
      </c>
      <c r="P177" s="54">
        <v>175</v>
      </c>
      <c r="Q177" s="53">
        <v>8270</v>
      </c>
      <c r="R177" s="54">
        <v>175</v>
      </c>
      <c r="S177" s="19">
        <v>1</v>
      </c>
      <c r="T177" s="19">
        <v>2</v>
      </c>
      <c r="U177" s="19">
        <v>5</v>
      </c>
      <c r="V177" s="19">
        <v>1</v>
      </c>
      <c r="W177" s="19">
        <v>1</v>
      </c>
      <c r="X177" s="19">
        <v>63</v>
      </c>
      <c r="Y177" s="19">
        <v>7492</v>
      </c>
      <c r="Z177" s="23" t="s">
        <v>73</v>
      </c>
      <c r="AA177" s="49" t="b">
        <v>0</v>
      </c>
      <c r="AB177" s="23" t="s">
        <v>1654</v>
      </c>
      <c r="AC177" s="23" t="s">
        <v>323</v>
      </c>
      <c r="AD177" s="23" t="s">
        <v>550</v>
      </c>
      <c r="AE177" s="23" t="s">
        <v>667</v>
      </c>
      <c r="AF177" s="23" t="s">
        <v>78</v>
      </c>
      <c r="AG177" s="23" t="s">
        <v>179</v>
      </c>
      <c r="AH177" s="23" t="s">
        <v>179</v>
      </c>
      <c r="AI177" s="23" t="s">
        <v>100</v>
      </c>
      <c r="AJ177" s="50" t="b">
        <v>0</v>
      </c>
      <c r="AK177" s="51" t="s">
        <v>1657</v>
      </c>
      <c r="AL177" s="19">
        <v>0</v>
      </c>
      <c r="AM177" s="19">
        <v>0</v>
      </c>
      <c r="AN177" s="19">
        <v>0</v>
      </c>
      <c r="AO177" s="19">
        <v>0</v>
      </c>
      <c r="AP177" s="19">
        <v>0</v>
      </c>
      <c r="AQ177" s="19">
        <v>0</v>
      </c>
      <c r="AR177" s="19">
        <v>0</v>
      </c>
      <c r="AS177" s="19">
        <v>0</v>
      </c>
      <c r="AT177" s="19">
        <v>0</v>
      </c>
      <c r="AU177" s="19">
        <v>0</v>
      </c>
      <c r="AV177" s="19">
        <v>0</v>
      </c>
      <c r="AW177" s="19">
        <v>0</v>
      </c>
      <c r="AX177" s="19">
        <v>0</v>
      </c>
      <c r="AY177" s="19">
        <v>0</v>
      </c>
      <c r="AZ177" s="19">
        <v>0</v>
      </c>
      <c r="BA177" s="19">
        <v>0</v>
      </c>
      <c r="BB177" s="19">
        <v>0</v>
      </c>
      <c r="BC177" s="19">
        <v>0</v>
      </c>
      <c r="BD177" s="49" t="b">
        <v>0</v>
      </c>
      <c r="BE177" s="49" t="b">
        <v>0</v>
      </c>
      <c r="BF177" s="19">
        <v>2</v>
      </c>
      <c r="BG177" s="23" t="s">
        <v>78</v>
      </c>
      <c r="BH177" s="19">
        <v>363</v>
      </c>
      <c r="BI177" s="19">
        <v>363</v>
      </c>
      <c r="BJ177" s="19">
        <v>0</v>
      </c>
      <c r="BK177" s="49" t="b">
        <v>0</v>
      </c>
    </row>
    <row r="178" spans="1:63" ht="12.75">
      <c r="A178" s="19">
        <v>302</v>
      </c>
      <c r="B178" s="19">
        <v>175856</v>
      </c>
      <c r="C178" s="23" t="s">
        <v>1649</v>
      </c>
      <c r="D178" s="23" t="s">
        <v>1650</v>
      </c>
      <c r="E178" s="23" t="s">
        <v>1651</v>
      </c>
      <c r="F178" s="23" t="s">
        <v>1652</v>
      </c>
      <c r="G178" s="19">
        <v>39217</v>
      </c>
      <c r="H178" s="23" t="s">
        <v>70</v>
      </c>
      <c r="I178" s="23" t="s">
        <v>71</v>
      </c>
      <c r="J178" s="47" t="s">
        <v>1653</v>
      </c>
      <c r="K178" s="19">
        <v>-90.206630000000004</v>
      </c>
      <c r="L178" s="19">
        <v>32.296781000000003</v>
      </c>
      <c r="M178" s="19">
        <v>-90.206630000000004</v>
      </c>
      <c r="N178" s="19">
        <v>32.296781000000003</v>
      </c>
      <c r="O178" s="53">
        <v>8270</v>
      </c>
      <c r="P178" s="54">
        <v>175</v>
      </c>
      <c r="Q178" s="53">
        <v>8270</v>
      </c>
      <c r="R178" s="54">
        <v>175</v>
      </c>
      <c r="S178" s="19">
        <v>1</v>
      </c>
      <c r="T178" s="19">
        <v>2</v>
      </c>
      <c r="U178" s="19">
        <v>5</v>
      </c>
      <c r="V178" s="19">
        <v>1</v>
      </c>
      <c r="W178" s="19">
        <v>1</v>
      </c>
      <c r="X178" s="19">
        <v>63</v>
      </c>
      <c r="Y178" s="19">
        <v>7492</v>
      </c>
      <c r="Z178" s="23" t="s">
        <v>73</v>
      </c>
      <c r="AA178" s="49" t="b">
        <v>0</v>
      </c>
      <c r="AB178" s="23" t="s">
        <v>1654</v>
      </c>
      <c r="AC178" s="23" t="s">
        <v>323</v>
      </c>
      <c r="AD178" s="23" t="s">
        <v>550</v>
      </c>
      <c r="AE178" s="23" t="s">
        <v>1655</v>
      </c>
      <c r="AF178" s="23" t="s">
        <v>78</v>
      </c>
      <c r="AG178" s="23" t="s">
        <v>79</v>
      </c>
      <c r="AH178" s="23" t="s">
        <v>36</v>
      </c>
      <c r="AI178" s="23" t="s">
        <v>80</v>
      </c>
      <c r="AJ178" s="50" t="b">
        <v>0</v>
      </c>
      <c r="AK178" s="51" t="s">
        <v>1656</v>
      </c>
      <c r="AL178" s="19">
        <v>0</v>
      </c>
      <c r="AM178" s="19">
        <v>0</v>
      </c>
      <c r="AN178" s="19">
        <v>0</v>
      </c>
      <c r="AO178" s="19">
        <v>0</v>
      </c>
      <c r="AP178" s="19">
        <v>0</v>
      </c>
      <c r="AQ178" s="19">
        <v>0</v>
      </c>
      <c r="AR178" s="19">
        <v>0</v>
      </c>
      <c r="AS178" s="19">
        <v>0</v>
      </c>
      <c r="AT178" s="19">
        <v>0</v>
      </c>
      <c r="AU178" s="19">
        <v>0</v>
      </c>
      <c r="AV178" s="19">
        <v>0</v>
      </c>
      <c r="AW178" s="19">
        <v>0</v>
      </c>
      <c r="AX178" s="19">
        <v>0</v>
      </c>
      <c r="AY178" s="19">
        <v>0</v>
      </c>
      <c r="AZ178" s="19">
        <v>0</v>
      </c>
      <c r="BA178" s="19">
        <v>0</v>
      </c>
      <c r="BB178" s="19">
        <v>0</v>
      </c>
      <c r="BC178" s="19">
        <v>0</v>
      </c>
      <c r="BD178" s="49" t="b">
        <v>1</v>
      </c>
      <c r="BE178" s="49" t="b">
        <v>0</v>
      </c>
      <c r="BF178" s="19">
        <v>2</v>
      </c>
      <c r="BG178" s="23" t="s">
        <v>78</v>
      </c>
      <c r="BH178" s="19">
        <v>363</v>
      </c>
      <c r="BI178" s="19">
        <v>363</v>
      </c>
      <c r="BJ178" s="19">
        <v>0</v>
      </c>
      <c r="BK178" s="49" t="b">
        <v>0</v>
      </c>
    </row>
    <row r="179" spans="1:63" ht="12.75">
      <c r="A179" s="19">
        <v>310</v>
      </c>
      <c r="B179" s="19">
        <v>215099</v>
      </c>
      <c r="C179" s="23" t="s">
        <v>2335</v>
      </c>
      <c r="D179" s="23" t="s">
        <v>2336</v>
      </c>
      <c r="E179" s="23" t="s">
        <v>2315</v>
      </c>
      <c r="F179" s="23" t="s">
        <v>2274</v>
      </c>
      <c r="G179" s="23" t="s">
        <v>2337</v>
      </c>
      <c r="H179" s="23" t="s">
        <v>538</v>
      </c>
      <c r="I179" s="23" t="s">
        <v>1797</v>
      </c>
      <c r="J179" s="47" t="s">
        <v>2338</v>
      </c>
      <c r="K179" s="19">
        <v>-75.192644999999999</v>
      </c>
      <c r="L179" s="19">
        <v>40.022882000000003</v>
      </c>
      <c r="M179" s="19">
        <v>-75.188744999999997</v>
      </c>
      <c r="N179" s="19">
        <v>39.954855000000002</v>
      </c>
      <c r="O179" s="53">
        <v>21420</v>
      </c>
      <c r="P179" s="54">
        <v>558</v>
      </c>
      <c r="Q179" s="53">
        <v>21420</v>
      </c>
      <c r="R179" s="54">
        <v>558</v>
      </c>
      <c r="S179" s="19">
        <v>2</v>
      </c>
      <c r="T179" s="19">
        <v>2</v>
      </c>
      <c r="U179" s="19">
        <v>2</v>
      </c>
      <c r="V179" s="19">
        <v>2</v>
      </c>
      <c r="W179" s="19">
        <v>2</v>
      </c>
      <c r="X179" s="19">
        <v>61</v>
      </c>
      <c r="Y179" s="19">
        <v>2701</v>
      </c>
      <c r="Z179" s="23" t="s">
        <v>123</v>
      </c>
      <c r="AA179" s="49" t="b">
        <v>0</v>
      </c>
      <c r="AB179" s="23" t="s">
        <v>2339</v>
      </c>
      <c r="AC179" s="23" t="s">
        <v>244</v>
      </c>
      <c r="AD179" s="23" t="s">
        <v>90</v>
      </c>
      <c r="AE179" s="23" t="s">
        <v>172</v>
      </c>
      <c r="AF179" s="23" t="s">
        <v>89</v>
      </c>
      <c r="AG179" s="23" t="s">
        <v>79</v>
      </c>
      <c r="AH179" s="23" t="s">
        <v>36</v>
      </c>
      <c r="AI179" s="23" t="s">
        <v>92</v>
      </c>
      <c r="AJ179" s="50" t="b">
        <v>0</v>
      </c>
      <c r="AK179" s="51" t="s">
        <v>2346</v>
      </c>
      <c r="AL179" s="19">
        <v>1</v>
      </c>
      <c r="AM179" s="19">
        <v>0</v>
      </c>
      <c r="AN179" s="19">
        <v>0</v>
      </c>
      <c r="AO179" s="19">
        <v>0</v>
      </c>
      <c r="AP179" s="19">
        <v>0</v>
      </c>
      <c r="AQ179" s="19">
        <v>0</v>
      </c>
      <c r="AR179" s="19">
        <v>0</v>
      </c>
      <c r="AS179" s="19">
        <v>0</v>
      </c>
      <c r="AT179" s="19">
        <v>1</v>
      </c>
      <c r="AU179" s="19">
        <v>0</v>
      </c>
      <c r="AV179" s="19">
        <v>0</v>
      </c>
      <c r="AW179" s="19">
        <v>0</v>
      </c>
      <c r="AX179" s="19">
        <v>0</v>
      </c>
      <c r="AY179" s="19">
        <v>0</v>
      </c>
      <c r="AZ179" s="19">
        <v>0</v>
      </c>
      <c r="BA179" s="19">
        <v>0</v>
      </c>
      <c r="BB179" s="19">
        <v>0</v>
      </c>
      <c r="BC179" s="19">
        <v>0</v>
      </c>
      <c r="BD179" s="49" t="b">
        <v>1</v>
      </c>
      <c r="BE179" s="49" t="b">
        <v>0</v>
      </c>
      <c r="BF179" s="19">
        <v>13</v>
      </c>
      <c r="BG179" s="23" t="s">
        <v>89</v>
      </c>
      <c r="BH179" s="19">
        <v>295</v>
      </c>
      <c r="BI179" s="19">
        <v>295</v>
      </c>
      <c r="BJ179" s="19">
        <v>0</v>
      </c>
      <c r="BK179" s="49" t="b">
        <v>0</v>
      </c>
    </row>
    <row r="180" spans="1:63" ht="12.75">
      <c r="A180" s="19">
        <v>311</v>
      </c>
      <c r="B180" s="19">
        <v>215099</v>
      </c>
      <c r="C180" s="23" t="s">
        <v>2335</v>
      </c>
      <c r="D180" s="23" t="s">
        <v>2336</v>
      </c>
      <c r="E180" s="23" t="s">
        <v>2315</v>
      </c>
      <c r="F180" s="23" t="s">
        <v>2274</v>
      </c>
      <c r="G180" s="23" t="s">
        <v>2337</v>
      </c>
      <c r="H180" s="23" t="s">
        <v>538</v>
      </c>
      <c r="I180" s="23" t="s">
        <v>1797</v>
      </c>
      <c r="J180" s="47" t="s">
        <v>2338</v>
      </c>
      <c r="K180" s="19">
        <v>-75.192644999999999</v>
      </c>
      <c r="L180" s="19">
        <v>40.022882000000003</v>
      </c>
      <c r="M180" s="19">
        <v>-75.188744999999997</v>
      </c>
      <c r="N180" s="19">
        <v>39.954855000000002</v>
      </c>
      <c r="O180" s="53">
        <v>21420</v>
      </c>
      <c r="P180" s="54">
        <v>558</v>
      </c>
      <c r="Q180" s="53">
        <v>21420</v>
      </c>
      <c r="R180" s="54">
        <v>558</v>
      </c>
      <c r="S180" s="19">
        <v>2</v>
      </c>
      <c r="T180" s="19">
        <v>2</v>
      </c>
      <c r="U180" s="19">
        <v>2</v>
      </c>
      <c r="V180" s="19">
        <v>2</v>
      </c>
      <c r="W180" s="19">
        <v>2</v>
      </c>
      <c r="X180" s="19">
        <v>61</v>
      </c>
      <c r="Y180" s="19">
        <v>2701</v>
      </c>
      <c r="Z180" s="23" t="s">
        <v>123</v>
      </c>
      <c r="AA180" s="49" t="b">
        <v>0</v>
      </c>
      <c r="AB180" s="23" t="s">
        <v>2339</v>
      </c>
      <c r="AC180" s="23" t="s">
        <v>244</v>
      </c>
      <c r="AD180" s="23" t="s">
        <v>90</v>
      </c>
      <c r="AE180" s="23" t="s">
        <v>236</v>
      </c>
      <c r="AF180" s="23" t="s">
        <v>89</v>
      </c>
      <c r="AG180" s="23" t="s">
        <v>79</v>
      </c>
      <c r="AH180" s="23" t="s">
        <v>99</v>
      </c>
      <c r="AI180" s="23" t="s">
        <v>100</v>
      </c>
      <c r="AJ180" s="50" t="b">
        <v>0</v>
      </c>
      <c r="AK180" s="51" t="s">
        <v>2347</v>
      </c>
      <c r="AL180" s="19">
        <v>0</v>
      </c>
      <c r="AM180" s="19">
        <v>0</v>
      </c>
      <c r="AN180" s="19">
        <v>0</v>
      </c>
      <c r="AO180" s="19">
        <v>0</v>
      </c>
      <c r="AP180" s="19">
        <v>0</v>
      </c>
      <c r="AQ180" s="19">
        <v>0</v>
      </c>
      <c r="AR180" s="19">
        <v>0</v>
      </c>
      <c r="AS180" s="19">
        <v>0</v>
      </c>
      <c r="AT180" s="19">
        <v>0</v>
      </c>
      <c r="AU180" s="19">
        <v>0</v>
      </c>
      <c r="AV180" s="19">
        <v>0</v>
      </c>
      <c r="AW180" s="19">
        <v>0</v>
      </c>
      <c r="AX180" s="19">
        <v>0</v>
      </c>
      <c r="AY180" s="19">
        <v>0</v>
      </c>
      <c r="AZ180" s="19">
        <v>0</v>
      </c>
      <c r="BA180" s="19">
        <v>0</v>
      </c>
      <c r="BB180" s="19">
        <v>0</v>
      </c>
      <c r="BC180" s="19">
        <v>0</v>
      </c>
      <c r="BD180" s="49" t="b">
        <v>0</v>
      </c>
      <c r="BE180" s="49" t="b">
        <v>0</v>
      </c>
      <c r="BF180" s="19">
        <v>13</v>
      </c>
      <c r="BG180" s="23" t="s">
        <v>89</v>
      </c>
      <c r="BH180" s="19">
        <v>295</v>
      </c>
      <c r="BI180" s="19">
        <v>295</v>
      </c>
      <c r="BJ180" s="19">
        <v>0</v>
      </c>
      <c r="BK180" s="49" t="b">
        <v>0</v>
      </c>
    </row>
    <row r="181" spans="1:63" ht="12.75">
      <c r="A181" s="19">
        <v>312</v>
      </c>
      <c r="B181" s="19">
        <v>215099</v>
      </c>
      <c r="C181" s="23" t="s">
        <v>2335</v>
      </c>
      <c r="D181" s="23" t="s">
        <v>2336</v>
      </c>
      <c r="E181" s="23" t="s">
        <v>2315</v>
      </c>
      <c r="F181" s="23" t="s">
        <v>2274</v>
      </c>
      <c r="G181" s="23" t="s">
        <v>2337</v>
      </c>
      <c r="H181" s="23" t="s">
        <v>538</v>
      </c>
      <c r="I181" s="23" t="s">
        <v>1797</v>
      </c>
      <c r="J181" s="47" t="s">
        <v>2338</v>
      </c>
      <c r="K181" s="19">
        <v>-75.192644999999999</v>
      </c>
      <c r="L181" s="19">
        <v>40.022882000000003</v>
      </c>
      <c r="M181" s="19">
        <v>-75.188744999999997</v>
      </c>
      <c r="N181" s="19">
        <v>39.954855000000002</v>
      </c>
      <c r="O181" s="53">
        <v>21420</v>
      </c>
      <c r="P181" s="54">
        <v>558</v>
      </c>
      <c r="Q181" s="53">
        <v>21420</v>
      </c>
      <c r="R181" s="54">
        <v>558</v>
      </c>
      <c r="S181" s="19">
        <v>2</v>
      </c>
      <c r="T181" s="19">
        <v>2</v>
      </c>
      <c r="U181" s="19">
        <v>2</v>
      </c>
      <c r="V181" s="19">
        <v>2</v>
      </c>
      <c r="W181" s="19">
        <v>2</v>
      </c>
      <c r="X181" s="19">
        <v>61</v>
      </c>
      <c r="Y181" s="19">
        <v>2701</v>
      </c>
      <c r="Z181" s="23" t="s">
        <v>123</v>
      </c>
      <c r="AA181" s="49" t="b">
        <v>0</v>
      </c>
      <c r="AB181" s="23" t="s">
        <v>2339</v>
      </c>
      <c r="AC181" s="23" t="s">
        <v>244</v>
      </c>
      <c r="AD181" s="23" t="s">
        <v>90</v>
      </c>
      <c r="AE181" s="23" t="s">
        <v>1309</v>
      </c>
      <c r="AF181" s="23" t="s">
        <v>135</v>
      </c>
      <c r="AG181" s="23" t="s">
        <v>79</v>
      </c>
      <c r="AH181" s="23" t="s">
        <v>36</v>
      </c>
      <c r="AI181" s="23" t="s">
        <v>100</v>
      </c>
      <c r="AJ181" s="55" t="b">
        <v>1</v>
      </c>
      <c r="AK181" s="51" t="s">
        <v>2348</v>
      </c>
      <c r="AL181" s="19">
        <v>0</v>
      </c>
      <c r="AM181" s="19">
        <v>0</v>
      </c>
      <c r="AN181" s="19">
        <v>2</v>
      </c>
      <c r="AO181" s="19">
        <v>0</v>
      </c>
      <c r="AP181" s="19">
        <v>0</v>
      </c>
      <c r="AQ181" s="19">
        <v>0</v>
      </c>
      <c r="AR181" s="19">
        <v>0</v>
      </c>
      <c r="AS181" s="19">
        <v>0</v>
      </c>
      <c r="AT181" s="19">
        <v>0</v>
      </c>
      <c r="AU181" s="19">
        <v>0</v>
      </c>
      <c r="AV181" s="19">
        <v>0</v>
      </c>
      <c r="AW181" s="19">
        <v>0</v>
      </c>
      <c r="AX181" s="19">
        <v>0</v>
      </c>
      <c r="AY181" s="19">
        <v>1</v>
      </c>
      <c r="AZ181" s="19">
        <v>0</v>
      </c>
      <c r="BA181" s="19">
        <v>0</v>
      </c>
      <c r="BB181" s="19">
        <v>1</v>
      </c>
      <c r="BC181" s="19">
        <v>0</v>
      </c>
      <c r="BD181" s="49" t="b">
        <v>0</v>
      </c>
      <c r="BE181" s="49" t="b">
        <v>0</v>
      </c>
      <c r="BF181" s="19">
        <v>13</v>
      </c>
      <c r="BG181" s="23" t="s">
        <v>117</v>
      </c>
      <c r="BH181" s="19">
        <v>295</v>
      </c>
      <c r="BI181" s="19">
        <v>295</v>
      </c>
      <c r="BJ181" s="19">
        <v>2</v>
      </c>
      <c r="BK181" s="49" t="b">
        <v>1</v>
      </c>
    </row>
    <row r="182" spans="1:63" ht="12.75">
      <c r="A182" s="19">
        <v>313</v>
      </c>
      <c r="B182" s="19">
        <v>215099</v>
      </c>
      <c r="C182" s="23" t="s">
        <v>2335</v>
      </c>
      <c r="D182" s="23" t="s">
        <v>2336</v>
      </c>
      <c r="E182" s="23" t="s">
        <v>2315</v>
      </c>
      <c r="F182" s="23" t="s">
        <v>2274</v>
      </c>
      <c r="G182" s="23" t="s">
        <v>2337</v>
      </c>
      <c r="H182" s="23" t="s">
        <v>538</v>
      </c>
      <c r="I182" s="23" t="s">
        <v>1797</v>
      </c>
      <c r="J182" s="47" t="s">
        <v>2338</v>
      </c>
      <c r="K182" s="19">
        <v>-75.192644999999999</v>
      </c>
      <c r="L182" s="19">
        <v>40.022882000000003</v>
      </c>
      <c r="M182" s="19">
        <v>-75.188744999999997</v>
      </c>
      <c r="N182" s="19">
        <v>39.954855000000002</v>
      </c>
      <c r="O182" s="53">
        <v>21420</v>
      </c>
      <c r="P182" s="54">
        <v>558</v>
      </c>
      <c r="Q182" s="53">
        <v>21420</v>
      </c>
      <c r="R182" s="54">
        <v>558</v>
      </c>
      <c r="S182" s="19">
        <v>2</v>
      </c>
      <c r="T182" s="19">
        <v>2</v>
      </c>
      <c r="U182" s="19">
        <v>2</v>
      </c>
      <c r="V182" s="19">
        <v>2</v>
      </c>
      <c r="W182" s="19">
        <v>2</v>
      </c>
      <c r="X182" s="19">
        <v>61</v>
      </c>
      <c r="Y182" s="19">
        <v>2701</v>
      </c>
      <c r="Z182" s="23" t="s">
        <v>123</v>
      </c>
      <c r="AA182" s="49" t="b">
        <v>0</v>
      </c>
      <c r="AB182" s="23" t="s">
        <v>2339</v>
      </c>
      <c r="AC182" s="23" t="s">
        <v>244</v>
      </c>
      <c r="AD182" s="23" t="s">
        <v>90</v>
      </c>
      <c r="AE182" s="23" t="s">
        <v>2349</v>
      </c>
      <c r="AF182" s="23" t="s">
        <v>135</v>
      </c>
      <c r="AG182" s="23" t="s">
        <v>79</v>
      </c>
      <c r="AH182" s="23" t="s">
        <v>99</v>
      </c>
      <c r="AI182" s="23" t="s">
        <v>100</v>
      </c>
      <c r="AJ182" s="55" t="b">
        <v>1</v>
      </c>
      <c r="AK182" s="51" t="s">
        <v>2350</v>
      </c>
      <c r="AL182" s="19">
        <v>0</v>
      </c>
      <c r="AM182" s="19">
        <v>0</v>
      </c>
      <c r="AN182" s="19">
        <v>1</v>
      </c>
      <c r="AO182" s="19">
        <v>0</v>
      </c>
      <c r="AP182" s="19">
        <v>0</v>
      </c>
      <c r="AQ182" s="19">
        <v>0</v>
      </c>
      <c r="AR182" s="19">
        <v>0</v>
      </c>
      <c r="AS182" s="19">
        <v>0</v>
      </c>
      <c r="AT182" s="19">
        <v>0</v>
      </c>
      <c r="AU182" s="19">
        <v>0</v>
      </c>
      <c r="AV182" s="19">
        <v>0</v>
      </c>
      <c r="AW182" s="19">
        <v>0</v>
      </c>
      <c r="AX182" s="19">
        <v>0</v>
      </c>
      <c r="AY182" s="19">
        <v>1</v>
      </c>
      <c r="AZ182" s="19">
        <v>0</v>
      </c>
      <c r="BA182" s="19">
        <v>0</v>
      </c>
      <c r="BB182" s="19">
        <v>0</v>
      </c>
      <c r="BC182" s="19">
        <v>0</v>
      </c>
      <c r="BD182" s="49" t="b">
        <v>0</v>
      </c>
      <c r="BE182" s="49" t="b">
        <v>0</v>
      </c>
      <c r="BF182" s="19">
        <v>13</v>
      </c>
      <c r="BG182" s="23" t="s">
        <v>117</v>
      </c>
      <c r="BH182" s="19">
        <v>295</v>
      </c>
      <c r="BI182" s="19">
        <v>295</v>
      </c>
      <c r="BJ182" s="19">
        <v>1</v>
      </c>
      <c r="BK182" s="49" t="b">
        <v>1</v>
      </c>
    </row>
    <row r="183" spans="1:63" ht="12.75">
      <c r="A183" s="19">
        <v>314</v>
      </c>
      <c r="B183" s="19">
        <v>215099</v>
      </c>
      <c r="C183" s="23" t="s">
        <v>2335</v>
      </c>
      <c r="D183" s="23" t="s">
        <v>2336</v>
      </c>
      <c r="E183" s="23" t="s">
        <v>2315</v>
      </c>
      <c r="F183" s="23" t="s">
        <v>2274</v>
      </c>
      <c r="G183" s="23" t="s">
        <v>2337</v>
      </c>
      <c r="H183" s="23" t="s">
        <v>538</v>
      </c>
      <c r="I183" s="23" t="s">
        <v>1797</v>
      </c>
      <c r="J183" s="47" t="s">
        <v>2338</v>
      </c>
      <c r="K183" s="19">
        <v>-75.192644999999999</v>
      </c>
      <c r="L183" s="19">
        <v>40.022882000000003</v>
      </c>
      <c r="M183" s="19">
        <v>-75.188744999999997</v>
      </c>
      <c r="N183" s="19">
        <v>39.954855000000002</v>
      </c>
      <c r="O183" s="53">
        <v>21420</v>
      </c>
      <c r="P183" s="54">
        <v>558</v>
      </c>
      <c r="Q183" s="53">
        <v>21420</v>
      </c>
      <c r="R183" s="54">
        <v>558</v>
      </c>
      <c r="S183" s="19">
        <v>2</v>
      </c>
      <c r="T183" s="19">
        <v>2</v>
      </c>
      <c r="U183" s="19">
        <v>2</v>
      </c>
      <c r="V183" s="19">
        <v>2</v>
      </c>
      <c r="W183" s="19">
        <v>2</v>
      </c>
      <c r="X183" s="19">
        <v>61</v>
      </c>
      <c r="Y183" s="19">
        <v>2701</v>
      </c>
      <c r="Z183" s="23" t="s">
        <v>123</v>
      </c>
      <c r="AA183" s="49" t="b">
        <v>0</v>
      </c>
      <c r="AB183" s="23" t="s">
        <v>2339</v>
      </c>
      <c r="AC183" s="23" t="s">
        <v>244</v>
      </c>
      <c r="AD183" s="23" t="s">
        <v>90</v>
      </c>
      <c r="AE183" s="23" t="s">
        <v>527</v>
      </c>
      <c r="AF183" s="23" t="s">
        <v>224</v>
      </c>
      <c r="AG183" s="23" t="s">
        <v>79</v>
      </c>
      <c r="AH183" s="23" t="s">
        <v>36</v>
      </c>
      <c r="AI183" s="23" t="s">
        <v>100</v>
      </c>
      <c r="AJ183" s="50" t="b">
        <v>0</v>
      </c>
      <c r="AK183" s="51" t="s">
        <v>2351</v>
      </c>
      <c r="AL183" s="19">
        <v>2</v>
      </c>
      <c r="AM183" s="19">
        <v>0</v>
      </c>
      <c r="AN183" s="19">
        <v>0</v>
      </c>
      <c r="AO183" s="19">
        <v>0</v>
      </c>
      <c r="AP183" s="19">
        <v>0</v>
      </c>
      <c r="AQ183" s="19">
        <v>0</v>
      </c>
      <c r="AR183" s="19">
        <v>0</v>
      </c>
      <c r="AS183" s="19">
        <v>0</v>
      </c>
      <c r="AT183" s="19">
        <v>0</v>
      </c>
      <c r="AU183" s="19">
        <v>0</v>
      </c>
      <c r="AV183" s="19">
        <v>0</v>
      </c>
      <c r="AW183" s="19">
        <v>0</v>
      </c>
      <c r="AX183" s="19">
        <v>0</v>
      </c>
      <c r="AY183" s="19">
        <v>0</v>
      </c>
      <c r="AZ183" s="19">
        <v>2</v>
      </c>
      <c r="BA183" s="19">
        <v>0</v>
      </c>
      <c r="BB183" s="19">
        <v>0</v>
      </c>
      <c r="BC183" s="19">
        <v>0</v>
      </c>
      <c r="BD183" s="49" t="b">
        <v>0</v>
      </c>
      <c r="BE183" s="49" t="b">
        <v>0</v>
      </c>
      <c r="BF183" s="19">
        <v>13</v>
      </c>
      <c r="BG183" s="23" t="s">
        <v>117</v>
      </c>
      <c r="BH183" s="19">
        <v>295</v>
      </c>
      <c r="BI183" s="19">
        <v>295</v>
      </c>
      <c r="BJ183" s="19">
        <v>0</v>
      </c>
      <c r="BK183" s="49" t="b">
        <v>0</v>
      </c>
    </row>
    <row r="184" spans="1:63" ht="12.75">
      <c r="A184" s="19">
        <v>315</v>
      </c>
      <c r="B184" s="19">
        <v>215099</v>
      </c>
      <c r="C184" s="23" t="s">
        <v>2335</v>
      </c>
      <c r="D184" s="23" t="s">
        <v>2336</v>
      </c>
      <c r="E184" s="23" t="s">
        <v>2315</v>
      </c>
      <c r="F184" s="23" t="s">
        <v>2274</v>
      </c>
      <c r="G184" s="23" t="s">
        <v>2337</v>
      </c>
      <c r="H184" s="23" t="s">
        <v>538</v>
      </c>
      <c r="I184" s="23" t="s">
        <v>1797</v>
      </c>
      <c r="J184" s="47" t="s">
        <v>2338</v>
      </c>
      <c r="K184" s="19">
        <v>-75.192644999999999</v>
      </c>
      <c r="L184" s="19">
        <v>40.022882000000003</v>
      </c>
      <c r="M184" s="19">
        <v>-75.188744999999997</v>
      </c>
      <c r="N184" s="19">
        <v>39.954855000000002</v>
      </c>
      <c r="O184" s="53">
        <v>21420</v>
      </c>
      <c r="P184" s="54">
        <v>558</v>
      </c>
      <c r="Q184" s="53">
        <v>21420</v>
      </c>
      <c r="R184" s="54">
        <v>558</v>
      </c>
      <c r="S184" s="19">
        <v>2</v>
      </c>
      <c r="T184" s="19">
        <v>2</v>
      </c>
      <c r="U184" s="19">
        <v>2</v>
      </c>
      <c r="V184" s="19">
        <v>2</v>
      </c>
      <c r="W184" s="19">
        <v>2</v>
      </c>
      <c r="X184" s="19">
        <v>61</v>
      </c>
      <c r="Y184" s="19">
        <v>2701</v>
      </c>
      <c r="Z184" s="23" t="s">
        <v>123</v>
      </c>
      <c r="AA184" s="49" t="b">
        <v>0</v>
      </c>
      <c r="AB184" s="23" t="s">
        <v>2339</v>
      </c>
      <c r="AC184" s="23" t="s">
        <v>244</v>
      </c>
      <c r="AD184" s="23" t="s">
        <v>90</v>
      </c>
      <c r="AE184" s="23" t="s">
        <v>1156</v>
      </c>
      <c r="AF184" s="23" t="s">
        <v>109</v>
      </c>
      <c r="AG184" s="23" t="s">
        <v>79</v>
      </c>
      <c r="AH184" s="23" t="s">
        <v>36</v>
      </c>
      <c r="AI184" s="23" t="s">
        <v>100</v>
      </c>
      <c r="AJ184" s="50" t="b">
        <v>0</v>
      </c>
      <c r="AK184" s="51" t="s">
        <v>2352</v>
      </c>
      <c r="AL184" s="19">
        <v>1</v>
      </c>
      <c r="AM184" s="19">
        <v>0</v>
      </c>
      <c r="AN184" s="19">
        <v>0</v>
      </c>
      <c r="AO184" s="19">
        <v>0</v>
      </c>
      <c r="AP184" s="19">
        <v>0</v>
      </c>
      <c r="AQ184" s="19">
        <v>0</v>
      </c>
      <c r="AR184" s="19">
        <v>0</v>
      </c>
      <c r="AS184" s="19">
        <v>0</v>
      </c>
      <c r="AT184" s="19">
        <v>0</v>
      </c>
      <c r="AU184" s="19">
        <v>0</v>
      </c>
      <c r="AV184" s="19">
        <v>0</v>
      </c>
      <c r="AW184" s="19">
        <v>0</v>
      </c>
      <c r="AX184" s="19">
        <v>0</v>
      </c>
      <c r="AY184" s="19">
        <v>0</v>
      </c>
      <c r="AZ184" s="19">
        <v>1</v>
      </c>
      <c r="BA184" s="19">
        <v>0</v>
      </c>
      <c r="BB184" s="19">
        <v>0</v>
      </c>
      <c r="BC184" s="19">
        <v>0</v>
      </c>
      <c r="BD184" s="49" t="b">
        <v>0</v>
      </c>
      <c r="BE184" s="49" t="b">
        <v>0</v>
      </c>
      <c r="BF184" s="19">
        <v>13</v>
      </c>
      <c r="BG184" s="23" t="s">
        <v>109</v>
      </c>
      <c r="BH184" s="19">
        <v>295</v>
      </c>
      <c r="BI184" s="19">
        <v>295</v>
      </c>
      <c r="BJ184" s="19">
        <v>0</v>
      </c>
      <c r="BK184" s="49" t="b">
        <v>0</v>
      </c>
    </row>
    <row r="185" spans="1:63" ht="12.75">
      <c r="A185" s="19">
        <v>316</v>
      </c>
      <c r="B185" s="19">
        <v>215099</v>
      </c>
      <c r="C185" s="23" t="s">
        <v>2335</v>
      </c>
      <c r="D185" s="23" t="s">
        <v>2336</v>
      </c>
      <c r="E185" s="23" t="s">
        <v>2315</v>
      </c>
      <c r="F185" s="23" t="s">
        <v>2274</v>
      </c>
      <c r="G185" s="23" t="s">
        <v>2337</v>
      </c>
      <c r="H185" s="23" t="s">
        <v>538</v>
      </c>
      <c r="I185" s="23" t="s">
        <v>1797</v>
      </c>
      <c r="J185" s="47" t="s">
        <v>2338</v>
      </c>
      <c r="K185" s="19">
        <v>-75.192644999999999</v>
      </c>
      <c r="L185" s="19">
        <v>40.022882000000003</v>
      </c>
      <c r="M185" s="19">
        <v>-75.188744999999997</v>
      </c>
      <c r="N185" s="19">
        <v>39.954855000000002</v>
      </c>
      <c r="O185" s="53">
        <v>21420</v>
      </c>
      <c r="P185" s="54">
        <v>558</v>
      </c>
      <c r="Q185" s="53">
        <v>21420</v>
      </c>
      <c r="R185" s="54">
        <v>558</v>
      </c>
      <c r="S185" s="19">
        <v>2</v>
      </c>
      <c r="T185" s="19">
        <v>2</v>
      </c>
      <c r="U185" s="19">
        <v>2</v>
      </c>
      <c r="V185" s="19">
        <v>2</v>
      </c>
      <c r="W185" s="19">
        <v>2</v>
      </c>
      <c r="X185" s="19">
        <v>61</v>
      </c>
      <c r="Y185" s="19">
        <v>2701</v>
      </c>
      <c r="Z185" s="23" t="s">
        <v>123</v>
      </c>
      <c r="AA185" s="49" t="b">
        <v>0</v>
      </c>
      <c r="AB185" s="23" t="s">
        <v>2339</v>
      </c>
      <c r="AC185" s="23" t="s">
        <v>244</v>
      </c>
      <c r="AD185" s="23" t="s">
        <v>90</v>
      </c>
      <c r="AE185" s="23" t="s">
        <v>1227</v>
      </c>
      <c r="AF185" s="23" t="s">
        <v>219</v>
      </c>
      <c r="AG185" s="23" t="s">
        <v>79</v>
      </c>
      <c r="AH185" s="23" t="s">
        <v>36</v>
      </c>
      <c r="AI185" s="23" t="s">
        <v>100</v>
      </c>
      <c r="AJ185" s="50" t="b">
        <v>0</v>
      </c>
      <c r="AK185" s="51" t="s">
        <v>2353</v>
      </c>
      <c r="AL185" s="19">
        <v>1</v>
      </c>
      <c r="AM185" s="19">
        <v>0</v>
      </c>
      <c r="AN185" s="19">
        <v>1</v>
      </c>
      <c r="AO185" s="19">
        <v>0</v>
      </c>
      <c r="AP185" s="19">
        <v>0</v>
      </c>
      <c r="AQ185" s="19">
        <v>0</v>
      </c>
      <c r="AR185" s="19">
        <v>0</v>
      </c>
      <c r="AS185" s="19">
        <v>0</v>
      </c>
      <c r="AT185" s="19">
        <v>0</v>
      </c>
      <c r="AU185" s="19">
        <v>0</v>
      </c>
      <c r="AV185" s="19">
        <v>0</v>
      </c>
      <c r="AW185" s="19">
        <v>1</v>
      </c>
      <c r="AX185" s="19">
        <v>0</v>
      </c>
      <c r="AY185" s="19">
        <v>0</v>
      </c>
      <c r="AZ185" s="19">
        <v>1</v>
      </c>
      <c r="BA185" s="19">
        <v>0</v>
      </c>
      <c r="BB185" s="19">
        <v>0</v>
      </c>
      <c r="BC185" s="19">
        <v>0</v>
      </c>
      <c r="BD185" s="49" t="b">
        <v>0</v>
      </c>
      <c r="BE185" s="49" t="b">
        <v>0</v>
      </c>
      <c r="BF185" s="19">
        <v>13</v>
      </c>
      <c r="BG185" s="23" t="s">
        <v>117</v>
      </c>
      <c r="BH185" s="19">
        <v>295</v>
      </c>
      <c r="BI185" s="19">
        <v>295</v>
      </c>
      <c r="BJ185" s="19">
        <v>1</v>
      </c>
      <c r="BK185" s="49" t="b">
        <v>1</v>
      </c>
    </row>
    <row r="186" spans="1:63" ht="12.75">
      <c r="A186" s="19">
        <v>317</v>
      </c>
      <c r="B186" s="19">
        <v>215099</v>
      </c>
      <c r="C186" s="23" t="s">
        <v>2335</v>
      </c>
      <c r="D186" s="23" t="s">
        <v>2336</v>
      </c>
      <c r="E186" s="23" t="s">
        <v>2315</v>
      </c>
      <c r="F186" s="23" t="s">
        <v>2274</v>
      </c>
      <c r="G186" s="23" t="s">
        <v>2337</v>
      </c>
      <c r="H186" s="23" t="s">
        <v>538</v>
      </c>
      <c r="I186" s="23" t="s">
        <v>1797</v>
      </c>
      <c r="J186" s="47" t="s">
        <v>2338</v>
      </c>
      <c r="K186" s="19">
        <v>-75.192644999999999</v>
      </c>
      <c r="L186" s="19">
        <v>40.022882000000003</v>
      </c>
      <c r="M186" s="19">
        <v>-75.188744999999997</v>
      </c>
      <c r="N186" s="19">
        <v>39.954855000000002</v>
      </c>
      <c r="O186" s="53">
        <v>21420</v>
      </c>
      <c r="P186" s="54">
        <v>558</v>
      </c>
      <c r="Q186" s="53">
        <v>21420</v>
      </c>
      <c r="R186" s="54">
        <v>558</v>
      </c>
      <c r="S186" s="19">
        <v>2</v>
      </c>
      <c r="T186" s="19">
        <v>2</v>
      </c>
      <c r="U186" s="19">
        <v>2</v>
      </c>
      <c r="V186" s="19">
        <v>2</v>
      </c>
      <c r="W186" s="19">
        <v>2</v>
      </c>
      <c r="X186" s="19">
        <v>61</v>
      </c>
      <c r="Y186" s="19">
        <v>2701</v>
      </c>
      <c r="Z186" s="23" t="s">
        <v>123</v>
      </c>
      <c r="AA186" s="49" t="b">
        <v>0</v>
      </c>
      <c r="AB186" s="23" t="s">
        <v>2339</v>
      </c>
      <c r="AC186" s="23" t="s">
        <v>244</v>
      </c>
      <c r="AD186" s="23" t="s">
        <v>90</v>
      </c>
      <c r="AE186" s="23" t="s">
        <v>574</v>
      </c>
      <c r="AF186" s="23" t="s">
        <v>114</v>
      </c>
      <c r="AG186" s="23" t="s">
        <v>79</v>
      </c>
      <c r="AH186" s="23" t="s">
        <v>36</v>
      </c>
      <c r="AI186" s="23" t="s">
        <v>100</v>
      </c>
      <c r="AJ186" s="55" t="b">
        <v>1</v>
      </c>
      <c r="AK186" s="51" t="s">
        <v>2354</v>
      </c>
      <c r="AL186" s="19">
        <v>1</v>
      </c>
      <c r="AM186" s="19">
        <v>0</v>
      </c>
      <c r="AN186" s="19">
        <v>1</v>
      </c>
      <c r="AO186" s="19">
        <v>0</v>
      </c>
      <c r="AP186" s="19">
        <v>0</v>
      </c>
      <c r="AQ186" s="19">
        <v>0</v>
      </c>
      <c r="AR186" s="19">
        <v>0</v>
      </c>
      <c r="AS186" s="19">
        <v>0</v>
      </c>
      <c r="AT186" s="19">
        <v>1</v>
      </c>
      <c r="AU186" s="19">
        <v>0</v>
      </c>
      <c r="AV186" s="19">
        <v>0</v>
      </c>
      <c r="AW186" s="19">
        <v>2</v>
      </c>
      <c r="AX186" s="19">
        <v>0</v>
      </c>
      <c r="AY186" s="19">
        <v>0</v>
      </c>
      <c r="AZ186" s="19">
        <v>0</v>
      </c>
      <c r="BA186" s="19">
        <v>0</v>
      </c>
      <c r="BB186" s="19">
        <v>0</v>
      </c>
      <c r="BC186" s="19">
        <v>0</v>
      </c>
      <c r="BD186" s="49" t="b">
        <v>0</v>
      </c>
      <c r="BE186" s="49" t="b">
        <v>0</v>
      </c>
      <c r="BF186" s="19">
        <v>13</v>
      </c>
      <c r="BG186" s="23" t="s">
        <v>117</v>
      </c>
      <c r="BH186" s="19">
        <v>295</v>
      </c>
      <c r="BI186" s="19">
        <v>295</v>
      </c>
      <c r="BJ186" s="19">
        <v>1</v>
      </c>
      <c r="BK186" s="49" t="b">
        <v>1</v>
      </c>
    </row>
    <row r="187" spans="1:63" ht="12.75">
      <c r="A187" s="19">
        <v>319</v>
      </c>
      <c r="B187" s="19">
        <v>146339</v>
      </c>
      <c r="C187" s="23" t="s">
        <v>894</v>
      </c>
      <c r="D187" s="23" t="s">
        <v>895</v>
      </c>
      <c r="E187" s="23" t="s">
        <v>896</v>
      </c>
      <c r="F187" s="23" t="s">
        <v>884</v>
      </c>
      <c r="G187" s="23" t="s">
        <v>897</v>
      </c>
      <c r="H187" s="23" t="s">
        <v>834</v>
      </c>
      <c r="I187" s="23" t="s">
        <v>885</v>
      </c>
      <c r="J187" s="47" t="s">
        <v>898</v>
      </c>
      <c r="K187" s="19">
        <v>-88.289707999999905</v>
      </c>
      <c r="L187" s="19">
        <v>42.058959999999999</v>
      </c>
      <c r="M187" s="19">
        <v>-88.289707999999905</v>
      </c>
      <c r="N187" s="19">
        <v>42.058959999999999</v>
      </c>
      <c r="O187" s="53">
        <v>18400</v>
      </c>
      <c r="P187" s="54">
        <v>500</v>
      </c>
      <c r="Q187" s="53">
        <v>18400</v>
      </c>
      <c r="R187" s="54">
        <v>500</v>
      </c>
      <c r="S187" s="19">
        <v>2</v>
      </c>
      <c r="T187" s="19">
        <v>2</v>
      </c>
      <c r="U187" s="19">
        <v>3</v>
      </c>
      <c r="V187" s="19">
        <v>2</v>
      </c>
      <c r="W187" s="19">
        <v>2</v>
      </c>
      <c r="X187" s="19">
        <v>75</v>
      </c>
      <c r="Y187" s="19">
        <v>1135</v>
      </c>
      <c r="Z187" s="23" t="s">
        <v>123</v>
      </c>
      <c r="AA187" s="49" t="b">
        <v>0</v>
      </c>
      <c r="AB187" s="23" t="s">
        <v>244</v>
      </c>
      <c r="AC187" s="23" t="s">
        <v>899</v>
      </c>
      <c r="AD187" s="23" t="s">
        <v>320</v>
      </c>
      <c r="AE187" s="23" t="s">
        <v>172</v>
      </c>
      <c r="AF187" s="23" t="s">
        <v>89</v>
      </c>
      <c r="AG187" s="23" t="s">
        <v>79</v>
      </c>
      <c r="AH187" s="23" t="s">
        <v>36</v>
      </c>
      <c r="AI187" s="23" t="s">
        <v>92</v>
      </c>
      <c r="AJ187" s="50" t="b">
        <v>0</v>
      </c>
      <c r="AK187" s="51" t="s">
        <v>901</v>
      </c>
      <c r="AL187" s="19">
        <v>0</v>
      </c>
      <c r="AM187" s="19">
        <v>0</v>
      </c>
      <c r="AN187" s="19">
        <v>0</v>
      </c>
      <c r="AO187" s="19">
        <v>0</v>
      </c>
      <c r="AP187" s="19">
        <v>0</v>
      </c>
      <c r="AQ187" s="19">
        <v>0</v>
      </c>
      <c r="AR187" s="19">
        <v>0</v>
      </c>
      <c r="AS187" s="19">
        <v>0</v>
      </c>
      <c r="AT187" s="19">
        <v>0</v>
      </c>
      <c r="AU187" s="19">
        <v>0</v>
      </c>
      <c r="AV187" s="19">
        <v>0</v>
      </c>
      <c r="AW187" s="19">
        <v>0</v>
      </c>
      <c r="AX187" s="19">
        <v>0</v>
      </c>
      <c r="AY187" s="19">
        <v>0</v>
      </c>
      <c r="AZ187" s="19">
        <v>0</v>
      </c>
      <c r="BA187" s="19">
        <v>0</v>
      </c>
      <c r="BB187" s="19">
        <v>0</v>
      </c>
      <c r="BC187" s="19">
        <v>0</v>
      </c>
      <c r="BD187" s="49" t="b">
        <v>1</v>
      </c>
      <c r="BE187" s="49" t="b">
        <v>0</v>
      </c>
      <c r="BF187" s="19">
        <v>3</v>
      </c>
      <c r="BG187" s="23" t="s">
        <v>89</v>
      </c>
      <c r="BH187" s="19">
        <v>253</v>
      </c>
      <c r="BI187" s="19">
        <v>253</v>
      </c>
      <c r="BJ187" s="19">
        <v>0</v>
      </c>
      <c r="BK187" s="49" t="b">
        <v>0</v>
      </c>
    </row>
    <row r="188" spans="1:63" ht="12.75">
      <c r="A188" s="19">
        <v>321</v>
      </c>
      <c r="B188" s="19">
        <v>155399</v>
      </c>
      <c r="C188" s="23" t="s">
        <v>1030</v>
      </c>
      <c r="D188" s="23" t="s">
        <v>1031</v>
      </c>
      <c r="E188" s="23" t="s">
        <v>1032</v>
      </c>
      <c r="F188" s="23" t="s">
        <v>1033</v>
      </c>
      <c r="G188" s="19">
        <v>66506</v>
      </c>
      <c r="H188" s="23" t="s">
        <v>834</v>
      </c>
      <c r="I188" s="23" t="s">
        <v>835</v>
      </c>
      <c r="J188" s="47" t="s">
        <v>1034</v>
      </c>
      <c r="K188" s="19">
        <v>-96.581076999999993</v>
      </c>
      <c r="L188" s="19">
        <v>39.188648000000001</v>
      </c>
      <c r="M188" s="19">
        <v>-96.581076999999993</v>
      </c>
      <c r="N188" s="19">
        <v>39.188648000000001</v>
      </c>
      <c r="O188" s="53">
        <v>10212</v>
      </c>
      <c r="P188" s="53">
        <v>1065</v>
      </c>
      <c r="Q188" s="53">
        <v>23050</v>
      </c>
      <c r="R188" s="53">
        <v>1065</v>
      </c>
      <c r="S188" s="19">
        <v>2</v>
      </c>
      <c r="T188" s="19">
        <v>2</v>
      </c>
      <c r="U188" s="19">
        <v>4</v>
      </c>
      <c r="V188" s="19">
        <v>1</v>
      </c>
      <c r="W188" s="19">
        <v>1</v>
      </c>
      <c r="X188" s="19">
        <v>94</v>
      </c>
      <c r="Y188" s="19">
        <v>19472</v>
      </c>
      <c r="Z188" s="23" t="s">
        <v>73</v>
      </c>
      <c r="AA188" s="49" t="b">
        <v>1</v>
      </c>
      <c r="AB188" s="23" t="s">
        <v>1035</v>
      </c>
      <c r="AC188" s="23" t="s">
        <v>1036</v>
      </c>
      <c r="AD188" s="23" t="s">
        <v>90</v>
      </c>
      <c r="AE188" s="23" t="s">
        <v>95</v>
      </c>
      <c r="AF188" s="23" t="s">
        <v>94</v>
      </c>
      <c r="AG188" s="23" t="s">
        <v>79</v>
      </c>
      <c r="AH188" s="23" t="s">
        <v>36</v>
      </c>
      <c r="AI188" s="23" t="s">
        <v>96</v>
      </c>
      <c r="AJ188" s="50" t="b">
        <v>0</v>
      </c>
      <c r="AK188" s="51" t="s">
        <v>1037</v>
      </c>
      <c r="AL188" s="19">
        <v>0</v>
      </c>
      <c r="AM188" s="19">
        <v>0</v>
      </c>
      <c r="AN188" s="19">
        <v>0</v>
      </c>
      <c r="AO188" s="19">
        <v>0</v>
      </c>
      <c r="AP188" s="19">
        <v>0</v>
      </c>
      <c r="AQ188" s="19">
        <v>0</v>
      </c>
      <c r="AR188" s="19">
        <v>0</v>
      </c>
      <c r="AS188" s="19">
        <v>0</v>
      </c>
      <c r="AT188" s="19">
        <v>0</v>
      </c>
      <c r="AU188" s="19">
        <v>0</v>
      </c>
      <c r="AV188" s="19">
        <v>0</v>
      </c>
      <c r="AW188" s="19">
        <v>0</v>
      </c>
      <c r="AX188" s="19">
        <v>0</v>
      </c>
      <c r="AY188" s="19">
        <v>0</v>
      </c>
      <c r="AZ188" s="19">
        <v>0</v>
      </c>
      <c r="BA188" s="19">
        <v>0</v>
      </c>
      <c r="BB188" s="19">
        <v>0</v>
      </c>
      <c r="BC188" s="19">
        <v>0</v>
      </c>
      <c r="BD188" s="49" t="b">
        <v>1</v>
      </c>
      <c r="BE188" s="49" t="b">
        <v>1</v>
      </c>
      <c r="BF188" s="19">
        <v>5</v>
      </c>
      <c r="BG188" s="23" t="s">
        <v>94</v>
      </c>
      <c r="BH188" s="19">
        <v>253</v>
      </c>
      <c r="BI188" s="19">
        <v>253</v>
      </c>
      <c r="BJ188" s="19">
        <v>0</v>
      </c>
      <c r="BK188" s="49" t="b">
        <v>0</v>
      </c>
    </row>
    <row r="189" spans="1:63" ht="12.75">
      <c r="A189" s="19">
        <v>322</v>
      </c>
      <c r="B189" s="19">
        <v>155399</v>
      </c>
      <c r="C189" s="23" t="s">
        <v>1030</v>
      </c>
      <c r="D189" s="23" t="s">
        <v>1031</v>
      </c>
      <c r="E189" s="23" t="s">
        <v>1032</v>
      </c>
      <c r="F189" s="23" t="s">
        <v>1033</v>
      </c>
      <c r="G189" s="19">
        <v>66506</v>
      </c>
      <c r="H189" s="23" t="s">
        <v>834</v>
      </c>
      <c r="I189" s="23" t="s">
        <v>835</v>
      </c>
      <c r="J189" s="47" t="s">
        <v>1034</v>
      </c>
      <c r="K189" s="19">
        <v>-96.581076999999993</v>
      </c>
      <c r="L189" s="19">
        <v>39.188648000000001</v>
      </c>
      <c r="M189" s="19">
        <v>-96.581076999999993</v>
      </c>
      <c r="N189" s="19">
        <v>39.188648000000001</v>
      </c>
      <c r="O189" s="53">
        <v>10212</v>
      </c>
      <c r="P189" s="53">
        <v>1065</v>
      </c>
      <c r="Q189" s="53">
        <v>23050</v>
      </c>
      <c r="R189" s="53">
        <v>1065</v>
      </c>
      <c r="S189" s="19">
        <v>2</v>
      </c>
      <c r="T189" s="19">
        <v>2</v>
      </c>
      <c r="U189" s="19">
        <v>4</v>
      </c>
      <c r="V189" s="19">
        <v>1</v>
      </c>
      <c r="W189" s="19">
        <v>1</v>
      </c>
      <c r="X189" s="19">
        <v>94</v>
      </c>
      <c r="Y189" s="19">
        <v>19472</v>
      </c>
      <c r="Z189" s="23" t="s">
        <v>73</v>
      </c>
      <c r="AA189" s="49" t="b">
        <v>1</v>
      </c>
      <c r="AB189" s="23" t="s">
        <v>1035</v>
      </c>
      <c r="AC189" s="23" t="s">
        <v>1036</v>
      </c>
      <c r="AD189" s="23" t="s">
        <v>90</v>
      </c>
      <c r="AE189" s="23" t="s">
        <v>1038</v>
      </c>
      <c r="AF189" s="23" t="s">
        <v>78</v>
      </c>
      <c r="AG189" s="23" t="s">
        <v>79</v>
      </c>
      <c r="AH189" s="23" t="s">
        <v>36</v>
      </c>
      <c r="AI189" s="23" t="s">
        <v>80</v>
      </c>
      <c r="AJ189" s="50" t="b">
        <v>0</v>
      </c>
      <c r="AK189" s="51" t="s">
        <v>1039</v>
      </c>
      <c r="AL189" s="19">
        <v>0</v>
      </c>
      <c r="AM189" s="19">
        <v>0</v>
      </c>
      <c r="AN189" s="19">
        <v>0</v>
      </c>
      <c r="AO189" s="19">
        <v>0</v>
      </c>
      <c r="AP189" s="19">
        <v>0</v>
      </c>
      <c r="AQ189" s="19">
        <v>0</v>
      </c>
      <c r="AR189" s="19">
        <v>0</v>
      </c>
      <c r="AS189" s="19">
        <v>0</v>
      </c>
      <c r="AT189" s="19">
        <v>0</v>
      </c>
      <c r="AU189" s="19">
        <v>0</v>
      </c>
      <c r="AV189" s="19">
        <v>0</v>
      </c>
      <c r="AW189" s="19">
        <v>0</v>
      </c>
      <c r="AX189" s="19">
        <v>0</v>
      </c>
      <c r="AY189" s="19">
        <v>0</v>
      </c>
      <c r="AZ189" s="19">
        <v>0</v>
      </c>
      <c r="BA189" s="19">
        <v>0</v>
      </c>
      <c r="BB189" s="19">
        <v>0</v>
      </c>
      <c r="BC189" s="19">
        <v>0</v>
      </c>
      <c r="BD189" s="49" t="b">
        <v>1</v>
      </c>
      <c r="BE189" s="49" t="b">
        <v>1</v>
      </c>
      <c r="BF189" s="19">
        <v>5</v>
      </c>
      <c r="BG189" s="23" t="s">
        <v>78</v>
      </c>
      <c r="BH189" s="19">
        <v>253</v>
      </c>
      <c r="BI189" s="19">
        <v>253</v>
      </c>
      <c r="BJ189" s="19">
        <v>0</v>
      </c>
      <c r="BK189" s="49" t="b">
        <v>0</v>
      </c>
    </row>
    <row r="190" spans="1:63" ht="12.75">
      <c r="A190" s="19">
        <v>323</v>
      </c>
      <c r="B190" s="19">
        <v>155399</v>
      </c>
      <c r="C190" s="23" t="s">
        <v>1030</v>
      </c>
      <c r="D190" s="23" t="s">
        <v>1031</v>
      </c>
      <c r="E190" s="23" t="s">
        <v>1032</v>
      </c>
      <c r="F190" s="23" t="s">
        <v>1033</v>
      </c>
      <c r="G190" s="19">
        <v>66506</v>
      </c>
      <c r="H190" s="23" t="s">
        <v>834</v>
      </c>
      <c r="I190" s="23" t="s">
        <v>835</v>
      </c>
      <c r="J190" s="47" t="s">
        <v>1034</v>
      </c>
      <c r="K190" s="19">
        <v>-96.581076999999993</v>
      </c>
      <c r="L190" s="19">
        <v>39.188648000000001</v>
      </c>
      <c r="M190" s="19">
        <v>-96.581076999999993</v>
      </c>
      <c r="N190" s="19">
        <v>39.188648000000001</v>
      </c>
      <c r="O190" s="53">
        <v>10212</v>
      </c>
      <c r="P190" s="53">
        <v>1065</v>
      </c>
      <c r="Q190" s="53">
        <v>23050</v>
      </c>
      <c r="R190" s="53">
        <v>1065</v>
      </c>
      <c r="S190" s="19">
        <v>2</v>
      </c>
      <c r="T190" s="19">
        <v>2</v>
      </c>
      <c r="U190" s="19">
        <v>4</v>
      </c>
      <c r="V190" s="19">
        <v>1</v>
      </c>
      <c r="W190" s="19">
        <v>1</v>
      </c>
      <c r="X190" s="19">
        <v>94</v>
      </c>
      <c r="Y190" s="19">
        <v>19472</v>
      </c>
      <c r="Z190" s="23" t="s">
        <v>73</v>
      </c>
      <c r="AA190" s="49" t="b">
        <v>1</v>
      </c>
      <c r="AB190" s="23" t="s">
        <v>1035</v>
      </c>
      <c r="AC190" s="23" t="s">
        <v>89</v>
      </c>
      <c r="AD190" s="23" t="s">
        <v>90</v>
      </c>
      <c r="AE190" s="23" t="s">
        <v>172</v>
      </c>
      <c r="AF190" s="23" t="s">
        <v>89</v>
      </c>
      <c r="AG190" s="23" t="s">
        <v>79</v>
      </c>
      <c r="AH190" s="23" t="s">
        <v>36</v>
      </c>
      <c r="AI190" s="23" t="s">
        <v>92</v>
      </c>
      <c r="AJ190" s="50" t="b">
        <v>0</v>
      </c>
      <c r="AK190" s="51" t="s">
        <v>1040</v>
      </c>
      <c r="AL190" s="19">
        <v>0</v>
      </c>
      <c r="AM190" s="19">
        <v>0</v>
      </c>
      <c r="AN190" s="19">
        <v>0</v>
      </c>
      <c r="AO190" s="19">
        <v>0</v>
      </c>
      <c r="AP190" s="19">
        <v>0</v>
      </c>
      <c r="AQ190" s="19">
        <v>0</v>
      </c>
      <c r="AR190" s="19">
        <v>0</v>
      </c>
      <c r="AS190" s="19">
        <v>0</v>
      </c>
      <c r="AT190" s="19">
        <v>0</v>
      </c>
      <c r="AU190" s="19">
        <v>0</v>
      </c>
      <c r="AV190" s="19">
        <v>0</v>
      </c>
      <c r="AW190" s="19">
        <v>0</v>
      </c>
      <c r="AX190" s="19">
        <v>0</v>
      </c>
      <c r="AY190" s="19">
        <v>0</v>
      </c>
      <c r="AZ190" s="19">
        <v>0</v>
      </c>
      <c r="BA190" s="19">
        <v>0</v>
      </c>
      <c r="BB190" s="19">
        <v>0</v>
      </c>
      <c r="BC190" s="19">
        <v>0</v>
      </c>
      <c r="BD190" s="49" t="b">
        <v>1</v>
      </c>
      <c r="BE190" s="49" t="b">
        <v>1</v>
      </c>
      <c r="BF190" s="19">
        <v>5</v>
      </c>
      <c r="BG190" s="23" t="s">
        <v>89</v>
      </c>
      <c r="BH190" s="19">
        <v>253</v>
      </c>
      <c r="BI190" s="19">
        <v>253</v>
      </c>
      <c r="BJ190" s="19">
        <v>0</v>
      </c>
      <c r="BK190" s="49" t="b">
        <v>0</v>
      </c>
    </row>
    <row r="191" spans="1:63" ht="12.75">
      <c r="A191" s="19">
        <v>324</v>
      </c>
      <c r="B191" s="19">
        <v>155399</v>
      </c>
      <c r="C191" s="23" t="s">
        <v>1030</v>
      </c>
      <c r="D191" s="23" t="s">
        <v>1031</v>
      </c>
      <c r="E191" s="23" t="s">
        <v>1032</v>
      </c>
      <c r="F191" s="23" t="s">
        <v>1033</v>
      </c>
      <c r="G191" s="19">
        <v>66506</v>
      </c>
      <c r="H191" s="23" t="s">
        <v>834</v>
      </c>
      <c r="I191" s="23" t="s">
        <v>835</v>
      </c>
      <c r="J191" s="47" t="s">
        <v>1034</v>
      </c>
      <c r="K191" s="19">
        <v>-96.581076999999993</v>
      </c>
      <c r="L191" s="19">
        <v>39.188648000000001</v>
      </c>
      <c r="M191" s="19">
        <v>-96.581076999999993</v>
      </c>
      <c r="N191" s="19">
        <v>39.188648000000001</v>
      </c>
      <c r="O191" s="53">
        <v>10212</v>
      </c>
      <c r="P191" s="53">
        <v>1065</v>
      </c>
      <c r="Q191" s="53">
        <v>23050</v>
      </c>
      <c r="R191" s="53">
        <v>1065</v>
      </c>
      <c r="S191" s="19">
        <v>2</v>
      </c>
      <c r="T191" s="19">
        <v>2</v>
      </c>
      <c r="U191" s="19">
        <v>4</v>
      </c>
      <c r="V191" s="19">
        <v>1</v>
      </c>
      <c r="W191" s="19">
        <v>1</v>
      </c>
      <c r="X191" s="19">
        <v>94</v>
      </c>
      <c r="Y191" s="19">
        <v>19472</v>
      </c>
      <c r="Z191" s="23" t="s">
        <v>73</v>
      </c>
      <c r="AA191" s="49" t="b">
        <v>1</v>
      </c>
      <c r="AB191" s="23" t="s">
        <v>1035</v>
      </c>
      <c r="AC191" s="23" t="s">
        <v>89</v>
      </c>
      <c r="AD191" s="23" t="s">
        <v>90</v>
      </c>
      <c r="AE191" s="23" t="s">
        <v>236</v>
      </c>
      <c r="AF191" s="23" t="s">
        <v>89</v>
      </c>
      <c r="AG191" s="23" t="s">
        <v>79</v>
      </c>
      <c r="AH191" s="23" t="s">
        <v>99</v>
      </c>
      <c r="AI191" s="23" t="s">
        <v>100</v>
      </c>
      <c r="AJ191" s="50" t="b">
        <v>0</v>
      </c>
      <c r="AK191" s="51" t="s">
        <v>1040</v>
      </c>
      <c r="AL191" s="19">
        <v>0</v>
      </c>
      <c r="AM191" s="19">
        <v>0</v>
      </c>
      <c r="AN191" s="19">
        <v>0</v>
      </c>
      <c r="AO191" s="19">
        <v>0</v>
      </c>
      <c r="AP191" s="19">
        <v>0</v>
      </c>
      <c r="AQ191" s="19">
        <v>0</v>
      </c>
      <c r="AR191" s="19">
        <v>0</v>
      </c>
      <c r="AS191" s="19">
        <v>0</v>
      </c>
      <c r="AT191" s="19">
        <v>0</v>
      </c>
      <c r="AU191" s="19">
        <v>0</v>
      </c>
      <c r="AV191" s="19">
        <v>0</v>
      </c>
      <c r="AW191" s="19">
        <v>0</v>
      </c>
      <c r="AX191" s="19">
        <v>0</v>
      </c>
      <c r="AY191" s="19">
        <v>0</v>
      </c>
      <c r="AZ191" s="19">
        <v>0</v>
      </c>
      <c r="BA191" s="19">
        <v>0</v>
      </c>
      <c r="BB191" s="19">
        <v>0</v>
      </c>
      <c r="BC191" s="19">
        <v>0</v>
      </c>
      <c r="BD191" s="49" t="b">
        <v>0</v>
      </c>
      <c r="BE191" s="49" t="b">
        <v>1</v>
      </c>
      <c r="BF191" s="19">
        <v>5</v>
      </c>
      <c r="BG191" s="23" t="s">
        <v>89</v>
      </c>
      <c r="BH191" s="19">
        <v>253</v>
      </c>
      <c r="BI191" s="19">
        <v>253</v>
      </c>
      <c r="BJ191" s="19">
        <v>0</v>
      </c>
      <c r="BK191" s="49" t="b">
        <v>0</v>
      </c>
    </row>
    <row r="192" spans="1:63" ht="12.75">
      <c r="A192" s="19">
        <v>325</v>
      </c>
      <c r="B192" s="19">
        <v>155399</v>
      </c>
      <c r="C192" s="23" t="s">
        <v>1030</v>
      </c>
      <c r="D192" s="23" t="s">
        <v>1031</v>
      </c>
      <c r="E192" s="23" t="s">
        <v>1032</v>
      </c>
      <c r="F192" s="23" t="s">
        <v>1033</v>
      </c>
      <c r="G192" s="19">
        <v>66506</v>
      </c>
      <c r="H192" s="23" t="s">
        <v>834</v>
      </c>
      <c r="I192" s="23" t="s">
        <v>835</v>
      </c>
      <c r="J192" s="47" t="s">
        <v>1034</v>
      </c>
      <c r="K192" s="19">
        <v>-96.581076999999993</v>
      </c>
      <c r="L192" s="19">
        <v>39.188648000000001</v>
      </c>
      <c r="M192" s="19">
        <v>-96.581076999999993</v>
      </c>
      <c r="N192" s="19">
        <v>39.188648000000001</v>
      </c>
      <c r="O192" s="53">
        <v>10212</v>
      </c>
      <c r="P192" s="53">
        <v>1065</v>
      </c>
      <c r="Q192" s="53">
        <v>23050</v>
      </c>
      <c r="R192" s="53">
        <v>1065</v>
      </c>
      <c r="S192" s="19">
        <v>2</v>
      </c>
      <c r="T192" s="19">
        <v>2</v>
      </c>
      <c r="U192" s="19">
        <v>4</v>
      </c>
      <c r="V192" s="19">
        <v>1</v>
      </c>
      <c r="W192" s="19">
        <v>1</v>
      </c>
      <c r="X192" s="19">
        <v>94</v>
      </c>
      <c r="Y192" s="19">
        <v>19472</v>
      </c>
      <c r="Z192" s="23" t="s">
        <v>73</v>
      </c>
      <c r="AA192" s="49" t="b">
        <v>1</v>
      </c>
      <c r="AB192" s="23" t="s">
        <v>1035</v>
      </c>
      <c r="AC192" s="23" t="s">
        <v>1041</v>
      </c>
      <c r="AD192" s="23" t="s">
        <v>90</v>
      </c>
      <c r="AE192" s="23" t="s">
        <v>1042</v>
      </c>
      <c r="AF192" s="23" t="s">
        <v>109</v>
      </c>
      <c r="AG192" s="23" t="s">
        <v>79</v>
      </c>
      <c r="AH192" s="23" t="s">
        <v>36</v>
      </c>
      <c r="AI192" s="23" t="s">
        <v>144</v>
      </c>
      <c r="AJ192" s="50" t="b">
        <v>0</v>
      </c>
      <c r="AK192" s="51" t="s">
        <v>1043</v>
      </c>
      <c r="AL192" s="19">
        <v>0</v>
      </c>
      <c r="AM192" s="19">
        <v>0</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9">
        <v>0</v>
      </c>
      <c r="BC192" s="19">
        <v>0</v>
      </c>
      <c r="BD192" s="49" t="b">
        <v>1</v>
      </c>
      <c r="BE192" s="49" t="b">
        <v>1</v>
      </c>
      <c r="BF192" s="19">
        <v>5</v>
      </c>
      <c r="BG192" s="23" t="s">
        <v>109</v>
      </c>
      <c r="BH192" s="19">
        <v>253</v>
      </c>
      <c r="BI192" s="19">
        <v>253</v>
      </c>
      <c r="BJ192" s="19">
        <v>0</v>
      </c>
      <c r="BK192" s="49" t="b">
        <v>0</v>
      </c>
    </row>
    <row r="193" spans="1:63" ht="12.75">
      <c r="A193" s="19">
        <v>326</v>
      </c>
      <c r="B193" s="19">
        <v>185262</v>
      </c>
      <c r="C193" s="23" t="s">
        <v>1793</v>
      </c>
      <c r="D193" s="23" t="s">
        <v>1794</v>
      </c>
      <c r="E193" s="23" t="s">
        <v>1795</v>
      </c>
      <c r="F193" s="23" t="s">
        <v>1796</v>
      </c>
      <c r="G193" s="19">
        <v>7083</v>
      </c>
      <c r="H193" s="23" t="s">
        <v>538</v>
      </c>
      <c r="I193" s="23" t="s">
        <v>1797</v>
      </c>
      <c r="J193" s="47" t="s">
        <v>1798</v>
      </c>
      <c r="K193" s="19">
        <v>-74.234667999999999</v>
      </c>
      <c r="L193" s="19">
        <v>40.679428999999999</v>
      </c>
      <c r="M193" s="19">
        <v>-73.961884999999995</v>
      </c>
      <c r="N193" s="19">
        <v>40.808285999999903</v>
      </c>
      <c r="O193" s="53">
        <v>15752</v>
      </c>
      <c r="P193" s="53">
        <v>1604</v>
      </c>
      <c r="Q193" s="53">
        <v>20714</v>
      </c>
      <c r="R193" s="53">
        <v>1604</v>
      </c>
      <c r="S193" s="19">
        <v>2</v>
      </c>
      <c r="T193" s="19">
        <v>2</v>
      </c>
      <c r="U193" s="19">
        <v>2</v>
      </c>
      <c r="V193" s="19">
        <v>1</v>
      </c>
      <c r="W193" s="19">
        <v>1</v>
      </c>
      <c r="X193" s="19">
        <v>74</v>
      </c>
      <c r="Y193" s="19">
        <v>11812</v>
      </c>
      <c r="Z193" s="23" t="s">
        <v>73</v>
      </c>
      <c r="AA193" s="49" t="b">
        <v>0</v>
      </c>
      <c r="AB193" s="23" t="s">
        <v>1799</v>
      </c>
      <c r="AC193" s="23" t="s">
        <v>1800</v>
      </c>
      <c r="AD193" s="23" t="s">
        <v>159</v>
      </c>
      <c r="AE193" s="23" t="s">
        <v>172</v>
      </c>
      <c r="AF193" s="23" t="s">
        <v>89</v>
      </c>
      <c r="AG193" s="23" t="s">
        <v>79</v>
      </c>
      <c r="AH193" s="23" t="s">
        <v>36</v>
      </c>
      <c r="AI193" s="23" t="s">
        <v>92</v>
      </c>
      <c r="AJ193" s="50" t="b">
        <v>0</v>
      </c>
      <c r="AK193" s="51" t="s">
        <v>1801</v>
      </c>
      <c r="AL193" s="19">
        <v>0</v>
      </c>
      <c r="AM193" s="19">
        <v>0</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9">
        <v>0</v>
      </c>
      <c r="BC193" s="19">
        <v>0</v>
      </c>
      <c r="BD193" s="49" t="b">
        <v>1</v>
      </c>
      <c r="BE193" s="49" t="b">
        <v>0</v>
      </c>
      <c r="BF193" s="19">
        <v>1</v>
      </c>
      <c r="BG193" s="23" t="s">
        <v>89</v>
      </c>
      <c r="BH193" s="19">
        <v>295</v>
      </c>
      <c r="BI193" s="19">
        <v>295</v>
      </c>
      <c r="BJ193" s="19">
        <v>0</v>
      </c>
      <c r="BK193" s="49" t="b">
        <v>0</v>
      </c>
    </row>
    <row r="194" spans="1:63" ht="12.75">
      <c r="A194" s="19">
        <v>329</v>
      </c>
      <c r="B194" s="19">
        <v>203517</v>
      </c>
      <c r="C194" s="23" t="s">
        <v>2122</v>
      </c>
      <c r="D194" s="23" t="s">
        <v>2123</v>
      </c>
      <c r="E194" s="23" t="s">
        <v>2124</v>
      </c>
      <c r="F194" s="23" t="s">
        <v>2091</v>
      </c>
      <c r="G194" s="23" t="s">
        <v>2125</v>
      </c>
      <c r="H194" s="23" t="s">
        <v>834</v>
      </c>
      <c r="I194" s="23" t="s">
        <v>885</v>
      </c>
      <c r="J194" s="47" t="s">
        <v>2126</v>
      </c>
      <c r="K194" s="19">
        <v>-81.342532999999904</v>
      </c>
      <c r="L194" s="19">
        <v>41.146653000000001</v>
      </c>
      <c r="M194" s="19">
        <v>-81.342532999999904</v>
      </c>
      <c r="N194" s="19">
        <v>41.146653000000001</v>
      </c>
      <c r="O194" s="53">
        <v>11766</v>
      </c>
      <c r="P194" s="54">
        <v>0</v>
      </c>
      <c r="Q194" s="53">
        <v>21952</v>
      </c>
      <c r="R194" s="54">
        <v>0</v>
      </c>
      <c r="S194" s="19">
        <v>2</v>
      </c>
      <c r="T194" s="19">
        <v>2</v>
      </c>
      <c r="U194" s="19">
        <v>3</v>
      </c>
      <c r="V194" s="19">
        <v>1</v>
      </c>
      <c r="W194" s="19">
        <v>1</v>
      </c>
      <c r="X194" s="19">
        <v>85</v>
      </c>
      <c r="Y194" s="19">
        <v>23684</v>
      </c>
      <c r="Z194" s="23" t="s">
        <v>73</v>
      </c>
      <c r="AA194" s="49" t="b">
        <v>0</v>
      </c>
      <c r="AB194" s="23" t="s">
        <v>2127</v>
      </c>
      <c r="AC194" s="23" t="s">
        <v>244</v>
      </c>
      <c r="AD194" s="23" t="s">
        <v>90</v>
      </c>
      <c r="AE194" s="23" t="s">
        <v>172</v>
      </c>
      <c r="AF194" s="23" t="s">
        <v>89</v>
      </c>
      <c r="AG194" s="23" t="s">
        <v>79</v>
      </c>
      <c r="AH194" s="23" t="s">
        <v>36</v>
      </c>
      <c r="AI194" s="23" t="s">
        <v>92</v>
      </c>
      <c r="AJ194" s="50" t="b">
        <v>0</v>
      </c>
      <c r="AK194" s="51" t="s">
        <v>2129</v>
      </c>
      <c r="AL194" s="19">
        <v>0</v>
      </c>
      <c r="AM194" s="19">
        <v>0</v>
      </c>
      <c r="AN194" s="19">
        <v>1</v>
      </c>
      <c r="AO194" s="19">
        <v>1</v>
      </c>
      <c r="AP194" s="19">
        <v>1</v>
      </c>
      <c r="AQ194" s="19">
        <v>0</v>
      </c>
      <c r="AR194" s="19">
        <v>0</v>
      </c>
      <c r="AS194" s="19">
        <v>0</v>
      </c>
      <c r="AT194" s="19">
        <v>0</v>
      </c>
      <c r="AU194" s="19">
        <v>0</v>
      </c>
      <c r="AV194" s="19">
        <v>0</v>
      </c>
      <c r="AW194" s="19">
        <v>0</v>
      </c>
      <c r="AX194" s="19">
        <v>0</v>
      </c>
      <c r="AY194" s="19">
        <v>1</v>
      </c>
      <c r="AZ194" s="19">
        <v>0</v>
      </c>
      <c r="BA194" s="19">
        <v>0</v>
      </c>
      <c r="BB194" s="19">
        <v>0</v>
      </c>
      <c r="BC194" s="19">
        <v>0</v>
      </c>
      <c r="BD194" s="49" t="b">
        <v>1</v>
      </c>
      <c r="BE194" s="49" t="b">
        <v>1</v>
      </c>
      <c r="BF194" s="19">
        <v>10</v>
      </c>
      <c r="BG194" s="23" t="s">
        <v>89</v>
      </c>
      <c r="BH194" s="19">
        <v>253</v>
      </c>
      <c r="BI194" s="19">
        <v>253</v>
      </c>
      <c r="BJ194" s="19">
        <v>2</v>
      </c>
      <c r="BK194" s="49" t="b">
        <v>1</v>
      </c>
    </row>
    <row r="195" spans="1:63" ht="12.75">
      <c r="A195" s="19">
        <v>330</v>
      </c>
      <c r="B195" s="19">
        <v>203517</v>
      </c>
      <c r="C195" s="23" t="s">
        <v>2122</v>
      </c>
      <c r="D195" s="23" t="s">
        <v>2123</v>
      </c>
      <c r="E195" s="23" t="s">
        <v>2124</v>
      </c>
      <c r="F195" s="23" t="s">
        <v>2091</v>
      </c>
      <c r="G195" s="23" t="s">
        <v>2125</v>
      </c>
      <c r="H195" s="23" t="s">
        <v>834</v>
      </c>
      <c r="I195" s="23" t="s">
        <v>885</v>
      </c>
      <c r="J195" s="47" t="s">
        <v>2126</v>
      </c>
      <c r="K195" s="19">
        <v>-81.342532999999904</v>
      </c>
      <c r="L195" s="19">
        <v>41.146653000000001</v>
      </c>
      <c r="M195" s="19">
        <v>-81.342532999999904</v>
      </c>
      <c r="N195" s="19">
        <v>41.146653000000001</v>
      </c>
      <c r="O195" s="53">
        <v>11766</v>
      </c>
      <c r="P195" s="54">
        <v>0</v>
      </c>
      <c r="Q195" s="53">
        <v>21952</v>
      </c>
      <c r="R195" s="54">
        <v>0</v>
      </c>
      <c r="S195" s="19">
        <v>2</v>
      </c>
      <c r="T195" s="19">
        <v>2</v>
      </c>
      <c r="U195" s="19">
        <v>3</v>
      </c>
      <c r="V195" s="19">
        <v>1</v>
      </c>
      <c r="W195" s="19">
        <v>1</v>
      </c>
      <c r="X195" s="19">
        <v>85</v>
      </c>
      <c r="Y195" s="19">
        <v>23684</v>
      </c>
      <c r="Z195" s="23" t="s">
        <v>73</v>
      </c>
      <c r="AA195" s="49" t="b">
        <v>0</v>
      </c>
      <c r="AB195" s="23" t="s">
        <v>2127</v>
      </c>
      <c r="AC195" s="23" t="s">
        <v>244</v>
      </c>
      <c r="AD195" s="23" t="s">
        <v>90</v>
      </c>
      <c r="AE195" s="23" t="s">
        <v>95</v>
      </c>
      <c r="AF195" s="23" t="s">
        <v>94</v>
      </c>
      <c r="AG195" s="23" t="s">
        <v>79</v>
      </c>
      <c r="AH195" s="23" t="s">
        <v>36</v>
      </c>
      <c r="AI195" s="23" t="s">
        <v>96</v>
      </c>
      <c r="AJ195" s="50" t="b">
        <v>0</v>
      </c>
      <c r="AK195" s="51" t="s">
        <v>2130</v>
      </c>
      <c r="AL195" s="19">
        <v>0</v>
      </c>
      <c r="AM195" s="19">
        <v>0</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9">
        <v>0</v>
      </c>
      <c r="BC195" s="19">
        <v>0</v>
      </c>
      <c r="BD195" s="49" t="b">
        <v>1</v>
      </c>
      <c r="BE195" s="49" t="b">
        <v>1</v>
      </c>
      <c r="BF195" s="19">
        <v>10</v>
      </c>
      <c r="BG195" s="23" t="s">
        <v>94</v>
      </c>
      <c r="BH195" s="19">
        <v>253</v>
      </c>
      <c r="BI195" s="19">
        <v>253</v>
      </c>
      <c r="BJ195" s="19">
        <v>0</v>
      </c>
      <c r="BK195" s="49" t="b">
        <v>0</v>
      </c>
    </row>
    <row r="196" spans="1:63" ht="12.75">
      <c r="A196" s="19">
        <v>331</v>
      </c>
      <c r="B196" s="19">
        <v>203517</v>
      </c>
      <c r="C196" s="23" t="s">
        <v>2122</v>
      </c>
      <c r="D196" s="23" t="s">
        <v>2123</v>
      </c>
      <c r="E196" s="23" t="s">
        <v>2124</v>
      </c>
      <c r="F196" s="23" t="s">
        <v>2091</v>
      </c>
      <c r="G196" s="23" t="s">
        <v>2125</v>
      </c>
      <c r="H196" s="23" t="s">
        <v>834</v>
      </c>
      <c r="I196" s="23" t="s">
        <v>885</v>
      </c>
      <c r="J196" s="47" t="s">
        <v>2126</v>
      </c>
      <c r="K196" s="19">
        <v>-81.342532999999904</v>
      </c>
      <c r="L196" s="19">
        <v>41.146653000000001</v>
      </c>
      <c r="M196" s="19">
        <v>-81.342532999999904</v>
      </c>
      <c r="N196" s="19">
        <v>41.146653000000001</v>
      </c>
      <c r="O196" s="53">
        <v>11766</v>
      </c>
      <c r="P196" s="54">
        <v>0</v>
      </c>
      <c r="Q196" s="53">
        <v>21952</v>
      </c>
      <c r="R196" s="54">
        <v>0</v>
      </c>
      <c r="S196" s="19">
        <v>2</v>
      </c>
      <c r="T196" s="19">
        <v>2</v>
      </c>
      <c r="U196" s="19">
        <v>3</v>
      </c>
      <c r="V196" s="19">
        <v>1</v>
      </c>
      <c r="W196" s="19">
        <v>1</v>
      </c>
      <c r="X196" s="19">
        <v>85</v>
      </c>
      <c r="Y196" s="19">
        <v>23684</v>
      </c>
      <c r="Z196" s="23" t="s">
        <v>73</v>
      </c>
      <c r="AA196" s="49" t="b">
        <v>0</v>
      </c>
      <c r="AB196" s="23" t="s">
        <v>2127</v>
      </c>
      <c r="AC196" s="23" t="s">
        <v>244</v>
      </c>
      <c r="AD196" s="23" t="s">
        <v>90</v>
      </c>
      <c r="AE196" s="23" t="s">
        <v>2131</v>
      </c>
      <c r="AF196" s="23" t="s">
        <v>89</v>
      </c>
      <c r="AG196" s="23" t="s">
        <v>79</v>
      </c>
      <c r="AH196" s="23" t="s">
        <v>206</v>
      </c>
      <c r="AI196" s="23" t="s">
        <v>100</v>
      </c>
      <c r="AJ196" s="55" t="b">
        <v>1</v>
      </c>
      <c r="AK196" s="51" t="s">
        <v>2132</v>
      </c>
      <c r="AL196" s="19">
        <v>0</v>
      </c>
      <c r="AM196" s="19">
        <v>0</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9">
        <v>0</v>
      </c>
      <c r="BC196" s="19">
        <v>0</v>
      </c>
      <c r="BD196" s="49" t="b">
        <v>0</v>
      </c>
      <c r="BE196" s="49" t="b">
        <v>1</v>
      </c>
      <c r="BF196" s="19">
        <v>10</v>
      </c>
      <c r="BG196" s="23" t="s">
        <v>89</v>
      </c>
      <c r="BH196" s="19">
        <v>253</v>
      </c>
      <c r="BI196" s="19">
        <v>253</v>
      </c>
      <c r="BJ196" s="19">
        <v>0</v>
      </c>
      <c r="BK196" s="49" t="b">
        <v>0</v>
      </c>
    </row>
    <row r="197" spans="1:63" ht="12.75">
      <c r="A197" s="19">
        <v>332</v>
      </c>
      <c r="B197" s="19">
        <v>203517</v>
      </c>
      <c r="C197" s="23" t="s">
        <v>2122</v>
      </c>
      <c r="D197" s="23" t="s">
        <v>2123</v>
      </c>
      <c r="E197" s="23" t="s">
        <v>2124</v>
      </c>
      <c r="F197" s="23" t="s">
        <v>2091</v>
      </c>
      <c r="G197" s="23" t="s">
        <v>2125</v>
      </c>
      <c r="H197" s="23" t="s">
        <v>834</v>
      </c>
      <c r="I197" s="23" t="s">
        <v>885</v>
      </c>
      <c r="J197" s="47" t="s">
        <v>2126</v>
      </c>
      <c r="K197" s="19">
        <v>-81.342532999999904</v>
      </c>
      <c r="L197" s="19">
        <v>41.146653000000001</v>
      </c>
      <c r="M197" s="19">
        <v>-81.342532999999904</v>
      </c>
      <c r="N197" s="19">
        <v>41.146653000000001</v>
      </c>
      <c r="O197" s="53">
        <v>11766</v>
      </c>
      <c r="P197" s="54">
        <v>0</v>
      </c>
      <c r="Q197" s="53">
        <v>21952</v>
      </c>
      <c r="R197" s="54">
        <v>0</v>
      </c>
      <c r="S197" s="19">
        <v>2</v>
      </c>
      <c r="T197" s="19">
        <v>2</v>
      </c>
      <c r="U197" s="19">
        <v>3</v>
      </c>
      <c r="V197" s="19">
        <v>1</v>
      </c>
      <c r="W197" s="19">
        <v>1</v>
      </c>
      <c r="X197" s="19">
        <v>85</v>
      </c>
      <c r="Y197" s="19">
        <v>23684</v>
      </c>
      <c r="Z197" s="23" t="s">
        <v>73</v>
      </c>
      <c r="AA197" s="49" t="b">
        <v>0</v>
      </c>
      <c r="AB197" s="23" t="s">
        <v>2127</v>
      </c>
      <c r="AC197" s="23" t="s">
        <v>244</v>
      </c>
      <c r="AD197" s="23" t="s">
        <v>90</v>
      </c>
      <c r="AE197" s="23" t="s">
        <v>1309</v>
      </c>
      <c r="AF197" s="23" t="s">
        <v>135</v>
      </c>
      <c r="AG197" s="23" t="s">
        <v>79</v>
      </c>
      <c r="AH197" s="23" t="s">
        <v>36</v>
      </c>
      <c r="AI197" s="23" t="s">
        <v>100</v>
      </c>
      <c r="AJ197" s="50" t="b">
        <v>0</v>
      </c>
      <c r="AK197" s="51" t="s">
        <v>2133</v>
      </c>
      <c r="AL197" s="19">
        <v>0</v>
      </c>
      <c r="AM197" s="19">
        <v>0</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9">
        <v>0</v>
      </c>
      <c r="BC197" s="19">
        <v>0</v>
      </c>
      <c r="BD197" s="49" t="b">
        <v>0</v>
      </c>
      <c r="BE197" s="49" t="b">
        <v>1</v>
      </c>
      <c r="BF197" s="19">
        <v>10</v>
      </c>
      <c r="BG197" s="23" t="s">
        <v>117</v>
      </c>
      <c r="BH197" s="19">
        <v>253</v>
      </c>
      <c r="BI197" s="19">
        <v>253</v>
      </c>
      <c r="BJ197" s="19">
        <v>0</v>
      </c>
      <c r="BK197" s="49" t="b">
        <v>0</v>
      </c>
    </row>
    <row r="198" spans="1:63" ht="12.75">
      <c r="A198" s="19">
        <v>333</v>
      </c>
      <c r="B198" s="19">
        <v>203517</v>
      </c>
      <c r="C198" s="23" t="s">
        <v>2122</v>
      </c>
      <c r="D198" s="23" t="s">
        <v>2123</v>
      </c>
      <c r="E198" s="23" t="s">
        <v>2124</v>
      </c>
      <c r="F198" s="23" t="s">
        <v>2091</v>
      </c>
      <c r="G198" s="23" t="s">
        <v>2125</v>
      </c>
      <c r="H198" s="23" t="s">
        <v>834</v>
      </c>
      <c r="I198" s="23" t="s">
        <v>885</v>
      </c>
      <c r="J198" s="47" t="s">
        <v>2126</v>
      </c>
      <c r="K198" s="19">
        <v>-81.342532999999904</v>
      </c>
      <c r="L198" s="19">
        <v>41.146653000000001</v>
      </c>
      <c r="M198" s="19">
        <v>-81.342532999999904</v>
      </c>
      <c r="N198" s="19">
        <v>41.146653000000001</v>
      </c>
      <c r="O198" s="53">
        <v>11766</v>
      </c>
      <c r="P198" s="54">
        <v>0</v>
      </c>
      <c r="Q198" s="53">
        <v>21952</v>
      </c>
      <c r="R198" s="54">
        <v>0</v>
      </c>
      <c r="S198" s="19">
        <v>2</v>
      </c>
      <c r="T198" s="19">
        <v>2</v>
      </c>
      <c r="U198" s="19">
        <v>3</v>
      </c>
      <c r="V198" s="19">
        <v>1</v>
      </c>
      <c r="W198" s="19">
        <v>1</v>
      </c>
      <c r="X198" s="19">
        <v>85</v>
      </c>
      <c r="Y198" s="19">
        <v>23684</v>
      </c>
      <c r="Z198" s="23" t="s">
        <v>73</v>
      </c>
      <c r="AA198" s="49" t="b">
        <v>0</v>
      </c>
      <c r="AB198" s="23" t="s">
        <v>2127</v>
      </c>
      <c r="AC198" s="23" t="s">
        <v>244</v>
      </c>
      <c r="AD198" s="23" t="s">
        <v>90</v>
      </c>
      <c r="AE198" s="23" t="s">
        <v>2134</v>
      </c>
      <c r="AF198" s="23" t="s">
        <v>320</v>
      </c>
      <c r="AG198" s="23" t="s">
        <v>79</v>
      </c>
      <c r="AH198" s="23" t="s">
        <v>99</v>
      </c>
      <c r="AI198" s="23" t="s">
        <v>100</v>
      </c>
      <c r="AJ198" s="50" t="b">
        <v>0</v>
      </c>
      <c r="AK198" s="51" t="s">
        <v>2135</v>
      </c>
      <c r="AL198" s="19">
        <v>0</v>
      </c>
      <c r="AM198" s="19">
        <v>0</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9">
        <v>0</v>
      </c>
      <c r="BC198" s="19">
        <v>0</v>
      </c>
      <c r="BD198" s="49" t="b">
        <v>0</v>
      </c>
      <c r="BE198" s="49" t="b">
        <v>1</v>
      </c>
      <c r="BF198" s="19">
        <v>10</v>
      </c>
      <c r="BG198" s="23" t="s">
        <v>117</v>
      </c>
      <c r="BH198" s="19">
        <v>253</v>
      </c>
      <c r="BI198" s="19">
        <v>253</v>
      </c>
      <c r="BJ198" s="19">
        <v>0</v>
      </c>
      <c r="BK198" s="49" t="b">
        <v>0</v>
      </c>
    </row>
    <row r="199" spans="1:63" ht="12.75">
      <c r="A199" s="19">
        <v>334</v>
      </c>
      <c r="B199" s="19">
        <v>203517</v>
      </c>
      <c r="C199" s="23" t="s">
        <v>2122</v>
      </c>
      <c r="D199" s="23" t="s">
        <v>2123</v>
      </c>
      <c r="E199" s="23" t="s">
        <v>2124</v>
      </c>
      <c r="F199" s="23" t="s">
        <v>2091</v>
      </c>
      <c r="G199" s="23" t="s">
        <v>2125</v>
      </c>
      <c r="H199" s="23" t="s">
        <v>834</v>
      </c>
      <c r="I199" s="23" t="s">
        <v>885</v>
      </c>
      <c r="J199" s="47" t="s">
        <v>2126</v>
      </c>
      <c r="K199" s="19">
        <v>-81.342532999999904</v>
      </c>
      <c r="L199" s="19">
        <v>41.146653000000001</v>
      </c>
      <c r="M199" s="19">
        <v>-81.342532999999904</v>
      </c>
      <c r="N199" s="19">
        <v>41.146653000000001</v>
      </c>
      <c r="O199" s="53">
        <v>11766</v>
      </c>
      <c r="P199" s="54">
        <v>0</v>
      </c>
      <c r="Q199" s="53">
        <v>21952</v>
      </c>
      <c r="R199" s="54">
        <v>0</v>
      </c>
      <c r="S199" s="19">
        <v>2</v>
      </c>
      <c r="T199" s="19">
        <v>2</v>
      </c>
      <c r="U199" s="19">
        <v>3</v>
      </c>
      <c r="V199" s="19">
        <v>1</v>
      </c>
      <c r="W199" s="19">
        <v>1</v>
      </c>
      <c r="X199" s="19">
        <v>85</v>
      </c>
      <c r="Y199" s="19">
        <v>23684</v>
      </c>
      <c r="Z199" s="23" t="s">
        <v>73</v>
      </c>
      <c r="AA199" s="49" t="b">
        <v>0</v>
      </c>
      <c r="AB199" s="23" t="s">
        <v>2127</v>
      </c>
      <c r="AC199" s="23" t="s">
        <v>244</v>
      </c>
      <c r="AD199" s="23" t="s">
        <v>90</v>
      </c>
      <c r="AE199" s="23" t="s">
        <v>418</v>
      </c>
      <c r="AF199" s="23" t="s">
        <v>114</v>
      </c>
      <c r="AG199" s="23" t="s">
        <v>79</v>
      </c>
      <c r="AH199" s="23" t="s">
        <v>36</v>
      </c>
      <c r="AI199" s="23" t="s">
        <v>100</v>
      </c>
      <c r="AJ199" s="50" t="b">
        <v>0</v>
      </c>
      <c r="AK199" s="51" t="s">
        <v>2136</v>
      </c>
      <c r="AL199" s="19">
        <v>0</v>
      </c>
      <c r="AM199" s="19">
        <v>0</v>
      </c>
      <c r="AN199" s="19">
        <v>1</v>
      </c>
      <c r="AO199" s="19">
        <v>0</v>
      </c>
      <c r="AP199" s="19">
        <v>0</v>
      </c>
      <c r="AQ199" s="19">
        <v>0</v>
      </c>
      <c r="AR199" s="19">
        <v>0</v>
      </c>
      <c r="AS199" s="19">
        <v>0</v>
      </c>
      <c r="AT199" s="19">
        <v>0</v>
      </c>
      <c r="AU199" s="19">
        <v>0</v>
      </c>
      <c r="AV199" s="19">
        <v>0</v>
      </c>
      <c r="AW199" s="19">
        <v>0</v>
      </c>
      <c r="AX199" s="19">
        <v>0</v>
      </c>
      <c r="AY199" s="19">
        <v>0</v>
      </c>
      <c r="AZ199" s="19">
        <v>1</v>
      </c>
      <c r="BA199" s="19">
        <v>0</v>
      </c>
      <c r="BB199" s="19">
        <v>0</v>
      </c>
      <c r="BC199" s="19">
        <v>0</v>
      </c>
      <c r="BD199" s="49" t="b">
        <v>0</v>
      </c>
      <c r="BE199" s="49" t="b">
        <v>1</v>
      </c>
      <c r="BF199" s="19">
        <v>10</v>
      </c>
      <c r="BG199" s="23" t="s">
        <v>117</v>
      </c>
      <c r="BH199" s="19">
        <v>253</v>
      </c>
      <c r="BI199" s="19">
        <v>253</v>
      </c>
      <c r="BJ199" s="19">
        <v>1</v>
      </c>
      <c r="BK199" s="49" t="b">
        <v>1</v>
      </c>
    </row>
    <row r="200" spans="1:63" ht="12.75">
      <c r="A200" s="19">
        <v>339</v>
      </c>
      <c r="B200" s="48"/>
      <c r="C200" s="23" t="s">
        <v>1423</v>
      </c>
      <c r="D200" s="23" t="s">
        <v>1429</v>
      </c>
      <c r="E200" s="23" t="s">
        <v>1425</v>
      </c>
      <c r="F200" s="23" t="s">
        <v>1403</v>
      </c>
      <c r="G200" s="48"/>
      <c r="H200" s="23" t="s">
        <v>834</v>
      </c>
      <c r="I200" s="23" t="s">
        <v>885</v>
      </c>
      <c r="J200" s="47" t="s">
        <v>1426</v>
      </c>
      <c r="K200" s="19">
        <v>-83.249796700000005</v>
      </c>
      <c r="L200" s="19">
        <v>42.475501100000002</v>
      </c>
      <c r="M200" s="19">
        <v>-83.249796700000005</v>
      </c>
      <c r="N200" s="19">
        <v>42.475501100000002</v>
      </c>
      <c r="O200" s="53">
        <v>17318</v>
      </c>
      <c r="P200" s="54">
        <v>600</v>
      </c>
      <c r="Q200" s="53">
        <v>17318</v>
      </c>
      <c r="R200" s="54">
        <v>600</v>
      </c>
      <c r="S200" s="48" t="s">
        <v>1327</v>
      </c>
      <c r="T200" s="48" t="s">
        <v>1327</v>
      </c>
      <c r="U200" s="48" t="s">
        <v>1327</v>
      </c>
      <c r="V200" s="48" t="s">
        <v>1327</v>
      </c>
      <c r="W200" s="48" t="s">
        <v>1327</v>
      </c>
      <c r="X200" s="48" t="s">
        <v>1327</v>
      </c>
      <c r="Y200" s="48" t="s">
        <v>1327</v>
      </c>
      <c r="Z200" s="23" t="s">
        <v>123</v>
      </c>
      <c r="AA200" s="49" t="b">
        <v>0</v>
      </c>
      <c r="AB200" s="23" t="s">
        <v>1427</v>
      </c>
      <c r="AC200" s="23" t="s">
        <v>89</v>
      </c>
      <c r="AD200" s="23" t="s">
        <v>159</v>
      </c>
      <c r="AE200" s="23" t="s">
        <v>172</v>
      </c>
      <c r="AF200" s="23" t="s">
        <v>89</v>
      </c>
      <c r="AG200" s="23" t="s">
        <v>79</v>
      </c>
      <c r="AH200" s="23" t="s">
        <v>36</v>
      </c>
      <c r="AI200" s="23" t="s">
        <v>92</v>
      </c>
      <c r="AJ200" s="50" t="b">
        <v>0</v>
      </c>
      <c r="AK200" s="51" t="s">
        <v>1430</v>
      </c>
      <c r="AL200" s="19">
        <v>1</v>
      </c>
      <c r="AM200" s="19">
        <v>0</v>
      </c>
      <c r="AN200" s="19">
        <v>1</v>
      </c>
      <c r="AO200" s="19">
        <v>3</v>
      </c>
      <c r="AP200" s="19">
        <v>1</v>
      </c>
      <c r="AQ200" s="19">
        <v>0</v>
      </c>
      <c r="AR200" s="19">
        <v>0</v>
      </c>
      <c r="AS200" s="19">
        <v>0</v>
      </c>
      <c r="AT200" s="19">
        <v>1</v>
      </c>
      <c r="AU200" s="19">
        <v>0</v>
      </c>
      <c r="AV200" s="19">
        <v>0</v>
      </c>
      <c r="AW200" s="19">
        <v>2</v>
      </c>
      <c r="AX200" s="19">
        <v>0</v>
      </c>
      <c r="AY200" s="19">
        <v>0</v>
      </c>
      <c r="AZ200" s="19">
        <v>1</v>
      </c>
      <c r="BA200" s="19">
        <v>0</v>
      </c>
      <c r="BB200" s="19">
        <v>0</v>
      </c>
      <c r="BC200" s="19">
        <v>1</v>
      </c>
      <c r="BD200" s="49" t="b">
        <v>1</v>
      </c>
      <c r="BE200" s="49" t="b">
        <v>1</v>
      </c>
      <c r="BF200" s="19">
        <v>6</v>
      </c>
      <c r="BG200" s="23" t="s">
        <v>89</v>
      </c>
      <c r="BH200" s="19">
        <v>253</v>
      </c>
      <c r="BI200" s="19">
        <v>253</v>
      </c>
      <c r="BJ200" s="19">
        <v>4</v>
      </c>
      <c r="BK200" s="49" t="b">
        <v>1</v>
      </c>
    </row>
    <row r="201" spans="1:63" ht="12.75">
      <c r="A201" s="19">
        <v>349</v>
      </c>
      <c r="B201" s="19">
        <v>159391</v>
      </c>
      <c r="C201" s="23" t="s">
        <v>1085</v>
      </c>
      <c r="D201" s="23" t="s">
        <v>1086</v>
      </c>
      <c r="E201" s="23" t="s">
        <v>1087</v>
      </c>
      <c r="F201" s="23" t="s">
        <v>1088</v>
      </c>
      <c r="G201" s="23" t="s">
        <v>1089</v>
      </c>
      <c r="H201" s="23" t="s">
        <v>70</v>
      </c>
      <c r="I201" s="23" t="s">
        <v>130</v>
      </c>
      <c r="J201" s="47" t="s">
        <v>1090</v>
      </c>
      <c r="K201" s="19">
        <v>-91.178921000000003</v>
      </c>
      <c r="L201" s="19">
        <v>30.414985999999999</v>
      </c>
      <c r="M201" s="19">
        <v>-91.178921000000003</v>
      </c>
      <c r="N201" s="19">
        <v>30.414985999999999</v>
      </c>
      <c r="O201" s="53">
        <v>9132</v>
      </c>
      <c r="P201" s="53">
        <v>3903</v>
      </c>
      <c r="Q201" s="53">
        <v>9132</v>
      </c>
      <c r="R201" s="53">
        <v>3903</v>
      </c>
      <c r="S201" s="19">
        <v>2</v>
      </c>
      <c r="T201" s="19">
        <v>2</v>
      </c>
      <c r="U201" s="19">
        <v>5</v>
      </c>
      <c r="V201" s="19">
        <v>1</v>
      </c>
      <c r="W201" s="19">
        <v>1</v>
      </c>
      <c r="X201" s="19">
        <v>76</v>
      </c>
      <c r="Y201" s="19">
        <v>26118</v>
      </c>
      <c r="Z201" s="23" t="s">
        <v>73</v>
      </c>
      <c r="AA201" s="49" t="b">
        <v>1</v>
      </c>
      <c r="AB201" s="23" t="s">
        <v>1091</v>
      </c>
      <c r="AC201" s="23" t="s">
        <v>244</v>
      </c>
      <c r="AD201" s="23" t="s">
        <v>159</v>
      </c>
      <c r="AE201" s="23" t="s">
        <v>1099</v>
      </c>
      <c r="AF201" s="23" t="s">
        <v>224</v>
      </c>
      <c r="AG201" s="23" t="s">
        <v>179</v>
      </c>
      <c r="AH201" s="23" t="s">
        <v>179</v>
      </c>
      <c r="AI201" s="23" t="s">
        <v>100</v>
      </c>
      <c r="AJ201" s="50" t="b">
        <v>0</v>
      </c>
      <c r="AK201" s="51" t="s">
        <v>1100</v>
      </c>
      <c r="AL201" s="19">
        <v>0</v>
      </c>
      <c r="AM201" s="19">
        <v>0</v>
      </c>
      <c r="AN201" s="19">
        <v>0</v>
      </c>
      <c r="AO201" s="19">
        <v>0</v>
      </c>
      <c r="AP201" s="19">
        <v>0</v>
      </c>
      <c r="AQ201" s="19">
        <v>0</v>
      </c>
      <c r="AR201" s="19">
        <v>0</v>
      </c>
      <c r="AS201" s="19">
        <v>0</v>
      </c>
      <c r="AT201" s="19">
        <v>0</v>
      </c>
      <c r="AU201" s="19">
        <v>0</v>
      </c>
      <c r="AV201" s="19">
        <v>0</v>
      </c>
      <c r="AW201" s="19">
        <v>0</v>
      </c>
      <c r="AX201" s="19">
        <v>0</v>
      </c>
      <c r="AY201" s="19">
        <v>0</v>
      </c>
      <c r="AZ201" s="19">
        <v>0</v>
      </c>
      <c r="BA201" s="19">
        <v>0</v>
      </c>
      <c r="BB201" s="19">
        <v>0</v>
      </c>
      <c r="BC201" s="19">
        <v>0</v>
      </c>
      <c r="BD201" s="49" t="b">
        <v>0</v>
      </c>
      <c r="BE201" s="49" t="b">
        <v>1</v>
      </c>
      <c r="BF201" s="19">
        <v>6</v>
      </c>
      <c r="BG201" s="23" t="s">
        <v>117</v>
      </c>
      <c r="BH201" s="19">
        <v>363</v>
      </c>
      <c r="BI201" s="19">
        <v>363</v>
      </c>
      <c r="BJ201" s="19">
        <v>0</v>
      </c>
      <c r="BK201" s="49" t="b">
        <v>0</v>
      </c>
    </row>
    <row r="202" spans="1:63" ht="12.75">
      <c r="A202" s="19">
        <v>347</v>
      </c>
      <c r="B202" s="19">
        <v>159391</v>
      </c>
      <c r="C202" s="23" t="s">
        <v>1085</v>
      </c>
      <c r="D202" s="23" t="s">
        <v>1086</v>
      </c>
      <c r="E202" s="23" t="s">
        <v>1087</v>
      </c>
      <c r="F202" s="23" t="s">
        <v>1088</v>
      </c>
      <c r="G202" s="23" t="s">
        <v>1089</v>
      </c>
      <c r="H202" s="23" t="s">
        <v>70</v>
      </c>
      <c r="I202" s="23" t="s">
        <v>130</v>
      </c>
      <c r="J202" s="47" t="s">
        <v>1090</v>
      </c>
      <c r="K202" s="19">
        <v>-91.178921000000003</v>
      </c>
      <c r="L202" s="19">
        <v>30.414985999999999</v>
      </c>
      <c r="M202" s="19">
        <v>-91.178921000000003</v>
      </c>
      <c r="N202" s="19">
        <v>30.414985999999999</v>
      </c>
      <c r="O202" s="53">
        <v>9132</v>
      </c>
      <c r="P202" s="53">
        <v>3903</v>
      </c>
      <c r="Q202" s="53">
        <v>9132</v>
      </c>
      <c r="R202" s="53">
        <v>3903</v>
      </c>
      <c r="S202" s="19">
        <v>2</v>
      </c>
      <c r="T202" s="19">
        <v>2</v>
      </c>
      <c r="U202" s="19">
        <v>5</v>
      </c>
      <c r="V202" s="19">
        <v>1</v>
      </c>
      <c r="W202" s="19">
        <v>1</v>
      </c>
      <c r="X202" s="19">
        <v>76</v>
      </c>
      <c r="Y202" s="19">
        <v>26118</v>
      </c>
      <c r="Z202" s="23" t="s">
        <v>73</v>
      </c>
      <c r="AA202" s="49" t="b">
        <v>1</v>
      </c>
      <c r="AB202" s="23" t="s">
        <v>1091</v>
      </c>
      <c r="AC202" s="23" t="s">
        <v>245</v>
      </c>
      <c r="AD202" s="23" t="s">
        <v>159</v>
      </c>
      <c r="AE202" s="23" t="s">
        <v>172</v>
      </c>
      <c r="AF202" s="23" t="s">
        <v>89</v>
      </c>
      <c r="AG202" s="23" t="s">
        <v>79</v>
      </c>
      <c r="AH202" s="23" t="s">
        <v>36</v>
      </c>
      <c r="AI202" s="23" t="s">
        <v>92</v>
      </c>
      <c r="AJ202" s="50" t="b">
        <v>0</v>
      </c>
      <c r="AK202" s="51" t="s">
        <v>1097</v>
      </c>
      <c r="AL202" s="19">
        <v>1</v>
      </c>
      <c r="AM202" s="19">
        <v>0</v>
      </c>
      <c r="AN202" s="19">
        <v>0</v>
      </c>
      <c r="AO202" s="19">
        <v>0</v>
      </c>
      <c r="AP202" s="19">
        <v>0</v>
      </c>
      <c r="AQ202" s="19">
        <v>0</v>
      </c>
      <c r="AR202" s="19">
        <v>0</v>
      </c>
      <c r="AS202" s="19">
        <v>0</v>
      </c>
      <c r="AT202" s="19">
        <v>0</v>
      </c>
      <c r="AU202" s="19">
        <v>0</v>
      </c>
      <c r="AV202" s="19">
        <v>0</v>
      </c>
      <c r="AW202" s="19">
        <v>0</v>
      </c>
      <c r="AX202" s="19">
        <v>0</v>
      </c>
      <c r="AY202" s="19">
        <v>0</v>
      </c>
      <c r="AZ202" s="19">
        <v>1</v>
      </c>
      <c r="BA202" s="19">
        <v>0</v>
      </c>
      <c r="BB202" s="19">
        <v>0</v>
      </c>
      <c r="BC202" s="19">
        <v>0</v>
      </c>
      <c r="BD202" s="49" t="b">
        <v>1</v>
      </c>
      <c r="BE202" s="49" t="b">
        <v>1</v>
      </c>
      <c r="BF202" s="19">
        <v>6</v>
      </c>
      <c r="BG202" s="23" t="s">
        <v>89</v>
      </c>
      <c r="BH202" s="19">
        <v>363</v>
      </c>
      <c r="BI202" s="19">
        <v>363</v>
      </c>
      <c r="BJ202" s="19">
        <v>0</v>
      </c>
      <c r="BK202" s="49" t="b">
        <v>0</v>
      </c>
    </row>
    <row r="203" spans="1:63" ht="12.75">
      <c r="A203" s="19">
        <v>348</v>
      </c>
      <c r="B203" s="19">
        <v>159391</v>
      </c>
      <c r="C203" s="23" t="s">
        <v>1085</v>
      </c>
      <c r="D203" s="23" t="s">
        <v>1086</v>
      </c>
      <c r="E203" s="23" t="s">
        <v>1087</v>
      </c>
      <c r="F203" s="23" t="s">
        <v>1088</v>
      </c>
      <c r="G203" s="23" t="s">
        <v>1089</v>
      </c>
      <c r="H203" s="23" t="s">
        <v>70</v>
      </c>
      <c r="I203" s="23" t="s">
        <v>130</v>
      </c>
      <c r="J203" s="47" t="s">
        <v>1090</v>
      </c>
      <c r="K203" s="19">
        <v>-91.178921000000003</v>
      </c>
      <c r="L203" s="19">
        <v>30.414985999999999</v>
      </c>
      <c r="M203" s="19">
        <v>-91.178921000000003</v>
      </c>
      <c r="N203" s="19">
        <v>30.414985999999999</v>
      </c>
      <c r="O203" s="53">
        <v>9132</v>
      </c>
      <c r="P203" s="53">
        <v>3903</v>
      </c>
      <c r="Q203" s="53">
        <v>9132</v>
      </c>
      <c r="R203" s="53">
        <v>3903</v>
      </c>
      <c r="S203" s="19">
        <v>2</v>
      </c>
      <c r="T203" s="19">
        <v>2</v>
      </c>
      <c r="U203" s="19">
        <v>5</v>
      </c>
      <c r="V203" s="19">
        <v>1</v>
      </c>
      <c r="W203" s="19">
        <v>1</v>
      </c>
      <c r="X203" s="19">
        <v>76</v>
      </c>
      <c r="Y203" s="19">
        <v>26118</v>
      </c>
      <c r="Z203" s="23" t="s">
        <v>73</v>
      </c>
      <c r="AA203" s="49" t="b">
        <v>1</v>
      </c>
      <c r="AB203" s="23" t="s">
        <v>1091</v>
      </c>
      <c r="AC203" s="23" t="s">
        <v>1095</v>
      </c>
      <c r="AD203" s="23" t="s">
        <v>159</v>
      </c>
      <c r="AE203" s="23" t="s">
        <v>95</v>
      </c>
      <c r="AF203" s="23" t="s">
        <v>94</v>
      </c>
      <c r="AG203" s="23" t="s">
        <v>79</v>
      </c>
      <c r="AH203" s="23" t="s">
        <v>36</v>
      </c>
      <c r="AI203" s="23" t="s">
        <v>96</v>
      </c>
      <c r="AJ203" s="50" t="b">
        <v>0</v>
      </c>
      <c r="AK203" s="51" t="s">
        <v>1098</v>
      </c>
      <c r="AL203" s="19">
        <v>0</v>
      </c>
      <c r="AM203" s="19">
        <v>0</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9">
        <v>0</v>
      </c>
      <c r="BC203" s="19">
        <v>0</v>
      </c>
      <c r="BD203" s="49" t="b">
        <v>1</v>
      </c>
      <c r="BE203" s="49" t="b">
        <v>1</v>
      </c>
      <c r="BF203" s="19">
        <v>6</v>
      </c>
      <c r="BG203" s="23" t="s">
        <v>94</v>
      </c>
      <c r="BH203" s="19">
        <v>363</v>
      </c>
      <c r="BI203" s="19">
        <v>363</v>
      </c>
      <c r="BJ203" s="19">
        <v>0</v>
      </c>
      <c r="BK203" s="49" t="b">
        <v>0</v>
      </c>
    </row>
    <row r="204" spans="1:63" ht="12.75">
      <c r="A204" s="19">
        <v>351</v>
      </c>
      <c r="B204" s="19">
        <v>159647</v>
      </c>
      <c r="C204" s="23" t="s">
        <v>1101</v>
      </c>
      <c r="D204" s="23" t="s">
        <v>1102</v>
      </c>
      <c r="E204" s="23" t="s">
        <v>1103</v>
      </c>
      <c r="F204" s="23" t="s">
        <v>1088</v>
      </c>
      <c r="G204" s="19">
        <v>71272</v>
      </c>
      <c r="H204" s="23" t="s">
        <v>70</v>
      </c>
      <c r="I204" s="23" t="s">
        <v>130</v>
      </c>
      <c r="J204" s="47" t="s">
        <v>1104</v>
      </c>
      <c r="K204" s="19">
        <v>-92.649963</v>
      </c>
      <c r="L204" s="19">
        <v>32.528296999999903</v>
      </c>
      <c r="M204" s="19">
        <v>-92.649963</v>
      </c>
      <c r="N204" s="19">
        <v>32.528296999999903</v>
      </c>
      <c r="O204" s="53">
        <v>5416</v>
      </c>
      <c r="P204" s="53">
        <v>2543</v>
      </c>
      <c r="Q204" s="53">
        <v>10147</v>
      </c>
      <c r="R204" s="53">
        <v>2543</v>
      </c>
      <c r="S204" s="19">
        <v>2</v>
      </c>
      <c r="T204" s="19">
        <v>2</v>
      </c>
      <c r="U204" s="19">
        <v>5</v>
      </c>
      <c r="V204" s="19">
        <v>1</v>
      </c>
      <c r="W204" s="19">
        <v>1</v>
      </c>
      <c r="X204" s="19">
        <v>63</v>
      </c>
      <c r="Y204" s="19">
        <v>11281</v>
      </c>
      <c r="Z204" s="23" t="s">
        <v>73</v>
      </c>
      <c r="AA204" s="49" t="b">
        <v>0</v>
      </c>
      <c r="AB204" s="23" t="s">
        <v>1105</v>
      </c>
      <c r="AC204" s="23" t="s">
        <v>89</v>
      </c>
      <c r="AD204" s="23" t="s">
        <v>159</v>
      </c>
      <c r="AE204" s="23" t="s">
        <v>567</v>
      </c>
      <c r="AF204" s="23" t="s">
        <v>89</v>
      </c>
      <c r="AG204" s="23" t="s">
        <v>79</v>
      </c>
      <c r="AH204" s="23" t="s">
        <v>36</v>
      </c>
      <c r="AI204" s="23" t="s">
        <v>92</v>
      </c>
      <c r="AJ204" s="50" t="b">
        <v>0</v>
      </c>
      <c r="AK204" s="51" t="s">
        <v>1108</v>
      </c>
      <c r="AL204" s="19">
        <v>1</v>
      </c>
      <c r="AM204" s="19">
        <v>0</v>
      </c>
      <c r="AN204" s="19">
        <v>0</v>
      </c>
      <c r="AO204" s="19">
        <v>0</v>
      </c>
      <c r="AP204" s="19">
        <v>0</v>
      </c>
      <c r="AQ204" s="19">
        <v>0</v>
      </c>
      <c r="AR204" s="19">
        <v>0</v>
      </c>
      <c r="AS204" s="19">
        <v>0</v>
      </c>
      <c r="AT204" s="19">
        <v>0</v>
      </c>
      <c r="AU204" s="19">
        <v>0</v>
      </c>
      <c r="AV204" s="19">
        <v>0</v>
      </c>
      <c r="AW204" s="19">
        <v>0</v>
      </c>
      <c r="AX204" s="19">
        <v>0</v>
      </c>
      <c r="AY204" s="19">
        <v>0</v>
      </c>
      <c r="AZ204" s="19">
        <v>1</v>
      </c>
      <c r="BA204" s="19">
        <v>0</v>
      </c>
      <c r="BB204" s="19">
        <v>0</v>
      </c>
      <c r="BC204" s="19">
        <v>0</v>
      </c>
      <c r="BD204" s="49" t="b">
        <v>1</v>
      </c>
      <c r="BE204" s="49" t="b">
        <v>0</v>
      </c>
      <c r="BF204" s="19">
        <v>3</v>
      </c>
      <c r="BG204" s="23" t="s">
        <v>89</v>
      </c>
      <c r="BH204" s="19">
        <v>363</v>
      </c>
      <c r="BI204" s="19">
        <v>363</v>
      </c>
      <c r="BJ204" s="19">
        <v>0</v>
      </c>
      <c r="BK204" s="49" t="b">
        <v>0</v>
      </c>
    </row>
    <row r="205" spans="1:63" ht="12.75">
      <c r="A205" s="19">
        <v>357</v>
      </c>
      <c r="B205" s="19">
        <v>213826</v>
      </c>
      <c r="C205" s="23" t="s">
        <v>2355</v>
      </c>
      <c r="D205" s="23" t="s">
        <v>2356</v>
      </c>
      <c r="E205" s="23" t="s">
        <v>2357</v>
      </c>
      <c r="F205" s="23" t="s">
        <v>2274</v>
      </c>
      <c r="G205" s="23" t="s">
        <v>2358</v>
      </c>
      <c r="H205" s="23" t="s">
        <v>538</v>
      </c>
      <c r="I205" s="23" t="s">
        <v>1797</v>
      </c>
      <c r="J205" s="47" t="s">
        <v>2359</v>
      </c>
      <c r="K205" s="19">
        <v>-75.633995999999996</v>
      </c>
      <c r="L205" s="19">
        <v>41.434978000000001</v>
      </c>
      <c r="M205" s="19">
        <v>-75.633995999999996</v>
      </c>
      <c r="N205" s="19">
        <v>41.434978000000001</v>
      </c>
      <c r="O205" s="53">
        <v>9888</v>
      </c>
      <c r="P205" s="53">
        <v>1550</v>
      </c>
      <c r="Q205" s="53">
        <v>9888</v>
      </c>
      <c r="R205" s="53">
        <v>1550</v>
      </c>
      <c r="S205" s="19">
        <v>2</v>
      </c>
      <c r="T205" s="19">
        <v>2</v>
      </c>
      <c r="U205" s="19">
        <v>2</v>
      </c>
      <c r="V205" s="19">
        <v>2</v>
      </c>
      <c r="W205" s="19">
        <v>2</v>
      </c>
      <c r="X205" s="19">
        <v>68</v>
      </c>
      <c r="Y205" s="19">
        <v>1931</v>
      </c>
      <c r="Z205" s="23" t="s">
        <v>123</v>
      </c>
      <c r="AA205" s="49" t="b">
        <v>0</v>
      </c>
      <c r="AB205" s="23" t="s">
        <v>245</v>
      </c>
      <c r="AC205" s="23" t="s">
        <v>2362</v>
      </c>
      <c r="AD205" s="23" t="s">
        <v>90</v>
      </c>
      <c r="AE205" s="23" t="s">
        <v>312</v>
      </c>
      <c r="AF205" s="23" t="s">
        <v>109</v>
      </c>
      <c r="AG205" s="23" t="s">
        <v>79</v>
      </c>
      <c r="AH205" s="23" t="s">
        <v>36</v>
      </c>
      <c r="AI205" s="23" t="s">
        <v>100</v>
      </c>
      <c r="AJ205" s="50" t="b">
        <v>0</v>
      </c>
      <c r="AK205" s="61" t="s">
        <v>2364</v>
      </c>
      <c r="AL205" s="19">
        <v>0</v>
      </c>
      <c r="AM205" s="19">
        <v>0</v>
      </c>
      <c r="AN205" s="19">
        <v>0</v>
      </c>
      <c r="AO205" s="19">
        <v>0</v>
      </c>
      <c r="AP205" s="19">
        <v>0</v>
      </c>
      <c r="AQ205" s="19">
        <v>0</v>
      </c>
      <c r="AR205" s="19">
        <v>0</v>
      </c>
      <c r="AS205" s="19">
        <v>0</v>
      </c>
      <c r="AT205" s="19">
        <v>0</v>
      </c>
      <c r="AU205" s="19">
        <v>0</v>
      </c>
      <c r="AV205" s="19">
        <v>0</v>
      </c>
      <c r="AW205" s="19">
        <v>0</v>
      </c>
      <c r="AX205" s="19">
        <v>0</v>
      </c>
      <c r="AY205" s="19">
        <v>0</v>
      </c>
      <c r="AZ205" s="19">
        <v>0</v>
      </c>
      <c r="BA205" s="19">
        <v>0</v>
      </c>
      <c r="BB205" s="19">
        <v>0</v>
      </c>
      <c r="BC205" s="19">
        <v>0</v>
      </c>
      <c r="BD205" s="49" t="b">
        <v>0</v>
      </c>
      <c r="BE205" s="49" t="b">
        <v>0</v>
      </c>
      <c r="BF205" s="19">
        <v>4</v>
      </c>
      <c r="BG205" s="23" t="s">
        <v>109</v>
      </c>
      <c r="BH205" s="19">
        <v>295</v>
      </c>
      <c r="BI205" s="19">
        <v>295</v>
      </c>
      <c r="BJ205" s="19">
        <v>0</v>
      </c>
      <c r="BK205" s="49" t="b">
        <v>0</v>
      </c>
    </row>
    <row r="206" spans="1:63" ht="12.75">
      <c r="A206" s="19">
        <v>358</v>
      </c>
      <c r="B206" s="19">
        <v>166674</v>
      </c>
      <c r="C206" s="23" t="s">
        <v>1204</v>
      </c>
      <c r="D206" s="23" t="s">
        <v>1205</v>
      </c>
      <c r="E206" s="23" t="s">
        <v>1150</v>
      </c>
      <c r="F206" s="23" t="s">
        <v>1151</v>
      </c>
      <c r="G206" s="23" t="s">
        <v>1206</v>
      </c>
      <c r="H206" s="23" t="s">
        <v>538</v>
      </c>
      <c r="I206" s="23" t="s">
        <v>539</v>
      </c>
      <c r="J206" s="47" t="s">
        <v>1207</v>
      </c>
      <c r="K206" s="19">
        <v>-71.099275000000006</v>
      </c>
      <c r="L206" s="19">
        <v>42.336861999999897</v>
      </c>
      <c r="M206" s="19">
        <v>-71.085851000000005</v>
      </c>
      <c r="N206" s="19">
        <v>42.348669999999998</v>
      </c>
      <c r="O206" s="53">
        <v>24000</v>
      </c>
      <c r="P206" s="54">
        <v>0</v>
      </c>
      <c r="Q206" s="53">
        <v>24000</v>
      </c>
      <c r="R206" s="54">
        <v>0</v>
      </c>
      <c r="S206" s="19">
        <v>2</v>
      </c>
      <c r="T206" s="19">
        <v>2</v>
      </c>
      <c r="U206" s="19">
        <v>1</v>
      </c>
      <c r="V206" s="19">
        <v>1</v>
      </c>
      <c r="W206" s="19">
        <v>1</v>
      </c>
      <c r="X206" s="19">
        <v>71</v>
      </c>
      <c r="Y206" s="19">
        <v>1842</v>
      </c>
      <c r="Z206" s="23" t="s">
        <v>123</v>
      </c>
      <c r="AA206" s="49" t="b">
        <v>0</v>
      </c>
      <c r="AB206" s="23" t="s">
        <v>244</v>
      </c>
      <c r="AC206" s="23" t="s">
        <v>89</v>
      </c>
      <c r="AD206" s="23" t="s">
        <v>159</v>
      </c>
      <c r="AE206" s="23" t="s">
        <v>172</v>
      </c>
      <c r="AF206" s="23" t="s">
        <v>89</v>
      </c>
      <c r="AG206" s="23" t="s">
        <v>79</v>
      </c>
      <c r="AH206" s="23" t="s">
        <v>36</v>
      </c>
      <c r="AI206" s="23" t="s">
        <v>92</v>
      </c>
      <c r="AJ206" s="62" t="b">
        <v>0</v>
      </c>
      <c r="AK206" s="61" t="s">
        <v>1208</v>
      </c>
      <c r="AL206" s="19">
        <v>0</v>
      </c>
      <c r="AM206" s="19">
        <v>0</v>
      </c>
      <c r="AN206" s="19">
        <v>0</v>
      </c>
      <c r="AO206" s="19">
        <v>0</v>
      </c>
      <c r="AP206" s="19">
        <v>0</v>
      </c>
      <c r="AQ206" s="19">
        <v>0</v>
      </c>
      <c r="AR206" s="19">
        <v>0</v>
      </c>
      <c r="AS206" s="19">
        <v>0</v>
      </c>
      <c r="AT206" s="19">
        <v>0</v>
      </c>
      <c r="AU206" s="19">
        <v>0</v>
      </c>
      <c r="AV206" s="19">
        <v>0</v>
      </c>
      <c r="AW206" s="19">
        <v>0</v>
      </c>
      <c r="AX206" s="19">
        <v>0</v>
      </c>
      <c r="AY206" s="19">
        <v>0</v>
      </c>
      <c r="AZ206" s="19">
        <v>0</v>
      </c>
      <c r="BA206" s="19">
        <v>0</v>
      </c>
      <c r="BB206" s="19">
        <v>0</v>
      </c>
      <c r="BC206" s="19">
        <v>0</v>
      </c>
      <c r="BD206" s="49" t="b">
        <v>1</v>
      </c>
      <c r="BE206" s="49" t="b">
        <v>0</v>
      </c>
      <c r="BF206" s="19">
        <v>2</v>
      </c>
      <c r="BG206" s="23" t="s">
        <v>89</v>
      </c>
      <c r="BH206" s="19">
        <v>295</v>
      </c>
      <c r="BI206" s="19">
        <v>295</v>
      </c>
      <c r="BJ206" s="19">
        <v>0</v>
      </c>
      <c r="BK206" s="49" t="b">
        <v>0</v>
      </c>
    </row>
    <row r="207" spans="1:63" ht="12.75">
      <c r="A207" s="19">
        <v>364</v>
      </c>
      <c r="B207" s="19">
        <v>166683</v>
      </c>
      <c r="C207" s="23" t="s">
        <v>1209</v>
      </c>
      <c r="D207" s="23" t="s">
        <v>1210</v>
      </c>
      <c r="E207" s="23" t="s">
        <v>1183</v>
      </c>
      <c r="F207" s="23" t="s">
        <v>1151</v>
      </c>
      <c r="G207" s="23" t="s">
        <v>1211</v>
      </c>
      <c r="H207" s="23" t="s">
        <v>538</v>
      </c>
      <c r="I207" s="23" t="s">
        <v>539</v>
      </c>
      <c r="J207" s="47" t="s">
        <v>1212</v>
      </c>
      <c r="K207" s="19">
        <v>-71.092115000000007</v>
      </c>
      <c r="L207" s="19">
        <v>42.360095000000001</v>
      </c>
      <c r="M207" s="19">
        <v>-71.094982999999999</v>
      </c>
      <c r="N207" s="19">
        <v>42.336632000000002</v>
      </c>
      <c r="O207" s="53">
        <v>53450</v>
      </c>
      <c r="P207" s="53">
        <v>3269</v>
      </c>
      <c r="Q207" s="53">
        <v>53450</v>
      </c>
      <c r="R207" s="53">
        <v>3269</v>
      </c>
      <c r="S207" s="19">
        <v>2</v>
      </c>
      <c r="T207" s="19">
        <v>2</v>
      </c>
      <c r="U207" s="19">
        <v>1</v>
      </c>
      <c r="V207" s="19">
        <v>2</v>
      </c>
      <c r="W207" s="19">
        <v>2</v>
      </c>
      <c r="X207" s="19">
        <v>8</v>
      </c>
      <c r="Y207" s="19">
        <v>4524</v>
      </c>
      <c r="Z207" s="23" t="s">
        <v>123</v>
      </c>
      <c r="AA207" s="49" t="b">
        <v>0</v>
      </c>
      <c r="AB207" s="23" t="s">
        <v>566</v>
      </c>
      <c r="AC207" s="23" t="s">
        <v>89</v>
      </c>
      <c r="AD207" s="23" t="s">
        <v>90</v>
      </c>
      <c r="AE207" s="23" t="s">
        <v>1221</v>
      </c>
      <c r="AF207" s="23" t="s">
        <v>89</v>
      </c>
      <c r="AG207" s="23" t="s">
        <v>179</v>
      </c>
      <c r="AH207" s="23" t="s">
        <v>179</v>
      </c>
      <c r="AI207" s="23" t="s">
        <v>100</v>
      </c>
      <c r="AJ207" s="62" t="b">
        <v>0</v>
      </c>
      <c r="AK207" s="61" t="s">
        <v>1217</v>
      </c>
      <c r="AL207" s="19">
        <v>0</v>
      </c>
      <c r="AM207" s="19">
        <v>0</v>
      </c>
      <c r="AN207" s="19">
        <v>0</v>
      </c>
      <c r="AO207" s="19">
        <v>0</v>
      </c>
      <c r="AP207" s="19">
        <v>0</v>
      </c>
      <c r="AQ207" s="19">
        <v>0</v>
      </c>
      <c r="AR207" s="19">
        <v>0</v>
      </c>
      <c r="AS207" s="19">
        <v>0</v>
      </c>
      <c r="AT207" s="19">
        <v>0</v>
      </c>
      <c r="AU207" s="19">
        <v>0</v>
      </c>
      <c r="AV207" s="19">
        <v>0</v>
      </c>
      <c r="AW207" s="19">
        <v>0</v>
      </c>
      <c r="AX207" s="19">
        <v>0</v>
      </c>
      <c r="AY207" s="19">
        <v>0</v>
      </c>
      <c r="AZ207" s="19">
        <v>0</v>
      </c>
      <c r="BA207" s="19">
        <v>0</v>
      </c>
      <c r="BB207" s="19">
        <v>0</v>
      </c>
      <c r="BC207" s="19">
        <v>0</v>
      </c>
      <c r="BD207" s="49" t="b">
        <v>0</v>
      </c>
      <c r="BE207" s="49" t="b">
        <v>0</v>
      </c>
      <c r="BF207" s="19">
        <v>13</v>
      </c>
      <c r="BG207" s="23" t="s">
        <v>89</v>
      </c>
      <c r="BH207" s="19">
        <v>295</v>
      </c>
      <c r="BI207" s="19">
        <v>295</v>
      </c>
      <c r="BJ207" s="19">
        <v>0</v>
      </c>
      <c r="BK207" s="49" t="b">
        <v>0</v>
      </c>
    </row>
    <row r="208" spans="1:63" ht="12.75">
      <c r="A208" s="19">
        <v>365</v>
      </c>
      <c r="B208" s="19">
        <v>166683</v>
      </c>
      <c r="C208" s="23" t="s">
        <v>1209</v>
      </c>
      <c r="D208" s="23" t="s">
        <v>1210</v>
      </c>
      <c r="E208" s="23" t="s">
        <v>1183</v>
      </c>
      <c r="F208" s="23" t="s">
        <v>1151</v>
      </c>
      <c r="G208" s="23" t="s">
        <v>1211</v>
      </c>
      <c r="H208" s="23" t="s">
        <v>538</v>
      </c>
      <c r="I208" s="23" t="s">
        <v>539</v>
      </c>
      <c r="J208" s="47" t="s">
        <v>1212</v>
      </c>
      <c r="K208" s="19">
        <v>-71.092115000000007</v>
      </c>
      <c r="L208" s="19">
        <v>42.360095000000001</v>
      </c>
      <c r="M208" s="19">
        <v>-71.094982999999999</v>
      </c>
      <c r="N208" s="19">
        <v>42.336632000000002</v>
      </c>
      <c r="O208" s="53">
        <v>53450</v>
      </c>
      <c r="P208" s="53">
        <v>3269</v>
      </c>
      <c r="Q208" s="53">
        <v>53450</v>
      </c>
      <c r="R208" s="53">
        <v>3269</v>
      </c>
      <c r="S208" s="19">
        <v>2</v>
      </c>
      <c r="T208" s="19">
        <v>2</v>
      </c>
      <c r="U208" s="19">
        <v>1</v>
      </c>
      <c r="V208" s="19">
        <v>2</v>
      </c>
      <c r="W208" s="19">
        <v>2</v>
      </c>
      <c r="X208" s="19">
        <v>8</v>
      </c>
      <c r="Y208" s="19">
        <v>4524</v>
      </c>
      <c r="Z208" s="23" t="s">
        <v>123</v>
      </c>
      <c r="AA208" s="49" t="b">
        <v>0</v>
      </c>
      <c r="AB208" s="23" t="s">
        <v>566</v>
      </c>
      <c r="AC208" s="23" t="s">
        <v>89</v>
      </c>
      <c r="AD208" s="23" t="s">
        <v>90</v>
      </c>
      <c r="AE208" s="23" t="s">
        <v>1222</v>
      </c>
      <c r="AF208" s="23" t="s">
        <v>135</v>
      </c>
      <c r="AG208" s="23" t="s">
        <v>179</v>
      </c>
      <c r="AH208" s="23" t="s">
        <v>179</v>
      </c>
      <c r="AI208" s="23" t="s">
        <v>100</v>
      </c>
      <c r="AJ208" s="63" t="b">
        <v>1</v>
      </c>
      <c r="AK208" s="61" t="s">
        <v>1217</v>
      </c>
      <c r="AL208" s="19">
        <v>0</v>
      </c>
      <c r="AM208" s="19">
        <v>0</v>
      </c>
      <c r="AN208" s="19">
        <v>0</v>
      </c>
      <c r="AO208" s="19">
        <v>0</v>
      </c>
      <c r="AP208" s="19">
        <v>0</v>
      </c>
      <c r="AQ208" s="19">
        <v>0</v>
      </c>
      <c r="AR208" s="19">
        <v>0</v>
      </c>
      <c r="AS208" s="19">
        <v>0</v>
      </c>
      <c r="AT208" s="19">
        <v>0</v>
      </c>
      <c r="AU208" s="19">
        <v>0</v>
      </c>
      <c r="AV208" s="19">
        <v>0</v>
      </c>
      <c r="AW208" s="19">
        <v>0</v>
      </c>
      <c r="AX208" s="19">
        <v>0</v>
      </c>
      <c r="AY208" s="19">
        <v>0</v>
      </c>
      <c r="AZ208" s="19">
        <v>0</v>
      </c>
      <c r="BA208" s="19">
        <v>0</v>
      </c>
      <c r="BB208" s="19">
        <v>0</v>
      </c>
      <c r="BC208" s="19">
        <v>0</v>
      </c>
      <c r="BD208" s="49" t="b">
        <v>0</v>
      </c>
      <c r="BE208" s="49" t="b">
        <v>0</v>
      </c>
      <c r="BF208" s="19">
        <v>13</v>
      </c>
      <c r="BG208" s="23" t="s">
        <v>117</v>
      </c>
      <c r="BH208" s="19">
        <v>295</v>
      </c>
      <c r="BI208" s="19">
        <v>295</v>
      </c>
      <c r="BJ208" s="19">
        <v>0</v>
      </c>
      <c r="BK208" s="49" t="b">
        <v>0</v>
      </c>
    </row>
    <row r="209" spans="1:63" ht="12.75">
      <c r="A209" s="19">
        <v>366</v>
      </c>
      <c r="B209" s="19">
        <v>166683</v>
      </c>
      <c r="C209" s="23" t="s">
        <v>1209</v>
      </c>
      <c r="D209" s="23" t="s">
        <v>1210</v>
      </c>
      <c r="E209" s="23" t="s">
        <v>1183</v>
      </c>
      <c r="F209" s="23" t="s">
        <v>1151</v>
      </c>
      <c r="G209" s="23" t="s">
        <v>1211</v>
      </c>
      <c r="H209" s="23" t="s">
        <v>538</v>
      </c>
      <c r="I209" s="23" t="s">
        <v>539</v>
      </c>
      <c r="J209" s="47" t="s">
        <v>1212</v>
      </c>
      <c r="K209" s="19">
        <v>-71.092115000000007</v>
      </c>
      <c r="L209" s="19">
        <v>42.360095000000001</v>
      </c>
      <c r="M209" s="19">
        <v>-71.094982999999999</v>
      </c>
      <c r="N209" s="19">
        <v>42.336632000000002</v>
      </c>
      <c r="O209" s="53">
        <v>53450</v>
      </c>
      <c r="P209" s="53">
        <v>3269</v>
      </c>
      <c r="Q209" s="53">
        <v>53450</v>
      </c>
      <c r="R209" s="53">
        <v>3269</v>
      </c>
      <c r="S209" s="19">
        <v>2</v>
      </c>
      <c r="T209" s="19">
        <v>2</v>
      </c>
      <c r="U209" s="19">
        <v>1</v>
      </c>
      <c r="V209" s="19">
        <v>2</v>
      </c>
      <c r="W209" s="19">
        <v>2</v>
      </c>
      <c r="X209" s="19">
        <v>8</v>
      </c>
      <c r="Y209" s="19">
        <v>4524</v>
      </c>
      <c r="Z209" s="23" t="s">
        <v>123</v>
      </c>
      <c r="AA209" s="49" t="b">
        <v>0</v>
      </c>
      <c r="AB209" s="23" t="s">
        <v>566</v>
      </c>
      <c r="AC209" s="23" t="s">
        <v>89</v>
      </c>
      <c r="AD209" s="23" t="s">
        <v>90</v>
      </c>
      <c r="AE209" s="23" t="s">
        <v>1223</v>
      </c>
      <c r="AF209" s="23" t="s">
        <v>135</v>
      </c>
      <c r="AG209" s="23" t="s">
        <v>179</v>
      </c>
      <c r="AH209" s="23" t="s">
        <v>179</v>
      </c>
      <c r="AI209" s="23" t="s">
        <v>100</v>
      </c>
      <c r="AJ209" s="63" t="b">
        <v>1</v>
      </c>
      <c r="AK209" s="61" t="s">
        <v>1217</v>
      </c>
      <c r="AL209" s="19">
        <v>0</v>
      </c>
      <c r="AM209" s="19">
        <v>0</v>
      </c>
      <c r="AN209" s="19">
        <v>0</v>
      </c>
      <c r="AO209" s="19">
        <v>0</v>
      </c>
      <c r="AP209" s="19">
        <v>0</v>
      </c>
      <c r="AQ209" s="19">
        <v>0</v>
      </c>
      <c r="AR209" s="19">
        <v>0</v>
      </c>
      <c r="AS209" s="19">
        <v>0</v>
      </c>
      <c r="AT209" s="19">
        <v>0</v>
      </c>
      <c r="AU209" s="19">
        <v>0</v>
      </c>
      <c r="AV209" s="19">
        <v>0</v>
      </c>
      <c r="AW209" s="19">
        <v>0</v>
      </c>
      <c r="AX209" s="19">
        <v>0</v>
      </c>
      <c r="AY209" s="19">
        <v>0</v>
      </c>
      <c r="AZ209" s="19">
        <v>0</v>
      </c>
      <c r="BA209" s="19">
        <v>0</v>
      </c>
      <c r="BB209" s="19">
        <v>0</v>
      </c>
      <c r="BC209" s="19">
        <v>0</v>
      </c>
      <c r="BD209" s="49" t="b">
        <v>0</v>
      </c>
      <c r="BE209" s="49" t="b">
        <v>0</v>
      </c>
      <c r="BF209" s="19">
        <v>13</v>
      </c>
      <c r="BG209" s="23" t="s">
        <v>117</v>
      </c>
      <c r="BH209" s="19">
        <v>295</v>
      </c>
      <c r="BI209" s="19">
        <v>295</v>
      </c>
      <c r="BJ209" s="19">
        <v>0</v>
      </c>
      <c r="BK209" s="49" t="b">
        <v>0</v>
      </c>
    </row>
    <row r="210" spans="1:63" ht="12.75">
      <c r="A210" s="19">
        <v>369</v>
      </c>
      <c r="B210" s="19">
        <v>166683</v>
      </c>
      <c r="C210" s="23" t="s">
        <v>1209</v>
      </c>
      <c r="D210" s="23" t="s">
        <v>1210</v>
      </c>
      <c r="E210" s="23" t="s">
        <v>1183</v>
      </c>
      <c r="F210" s="23" t="s">
        <v>1151</v>
      </c>
      <c r="G210" s="23" t="s">
        <v>1211</v>
      </c>
      <c r="H210" s="23" t="s">
        <v>538</v>
      </c>
      <c r="I210" s="23" t="s">
        <v>539</v>
      </c>
      <c r="J210" s="47" t="s">
        <v>1212</v>
      </c>
      <c r="K210" s="19">
        <v>-71.092115000000007</v>
      </c>
      <c r="L210" s="19">
        <v>42.360095000000001</v>
      </c>
      <c r="M210" s="19">
        <v>-71.094982999999999</v>
      </c>
      <c r="N210" s="19">
        <v>42.336632000000002</v>
      </c>
      <c r="O210" s="53">
        <v>53450</v>
      </c>
      <c r="P210" s="53">
        <v>3269</v>
      </c>
      <c r="Q210" s="53">
        <v>53450</v>
      </c>
      <c r="R210" s="53">
        <v>3269</v>
      </c>
      <c r="S210" s="19">
        <v>2</v>
      </c>
      <c r="T210" s="19">
        <v>2</v>
      </c>
      <c r="U210" s="19">
        <v>1</v>
      </c>
      <c r="V210" s="19">
        <v>2</v>
      </c>
      <c r="W210" s="19">
        <v>2</v>
      </c>
      <c r="X210" s="19">
        <v>8</v>
      </c>
      <c r="Y210" s="19">
        <v>4524</v>
      </c>
      <c r="Z210" s="23" t="s">
        <v>123</v>
      </c>
      <c r="AA210" s="49" t="b">
        <v>0</v>
      </c>
      <c r="AB210" s="23" t="s">
        <v>566</v>
      </c>
      <c r="AC210" s="23" t="s">
        <v>1224</v>
      </c>
      <c r="AD210" s="23" t="s">
        <v>90</v>
      </c>
      <c r="AE210" s="23" t="s">
        <v>1226</v>
      </c>
      <c r="AF210" s="23" t="s">
        <v>78</v>
      </c>
      <c r="AG210" s="23" t="s">
        <v>179</v>
      </c>
      <c r="AH210" s="23" t="s">
        <v>179</v>
      </c>
      <c r="AI210" s="23" t="s">
        <v>100</v>
      </c>
      <c r="AJ210" s="62" t="b">
        <v>0</v>
      </c>
      <c r="AK210" s="61" t="s">
        <v>1216</v>
      </c>
      <c r="AL210" s="19">
        <v>0</v>
      </c>
      <c r="AM210" s="19">
        <v>0</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9">
        <v>0</v>
      </c>
      <c r="BC210" s="19">
        <v>0</v>
      </c>
      <c r="BD210" s="49" t="b">
        <v>0</v>
      </c>
      <c r="BE210" s="49" t="b">
        <v>0</v>
      </c>
      <c r="BF210" s="19">
        <v>13</v>
      </c>
      <c r="BG210" s="23" t="s">
        <v>78</v>
      </c>
      <c r="BH210" s="19">
        <v>295</v>
      </c>
      <c r="BI210" s="19">
        <v>295</v>
      </c>
      <c r="BJ210" s="19">
        <v>0</v>
      </c>
      <c r="BK210" s="49" t="b">
        <v>0</v>
      </c>
    </row>
    <row r="211" spans="1:63" ht="12.75">
      <c r="A211" s="19">
        <v>361</v>
      </c>
      <c r="B211" s="19">
        <v>166683</v>
      </c>
      <c r="C211" s="23" t="s">
        <v>1209</v>
      </c>
      <c r="D211" s="23" t="s">
        <v>1210</v>
      </c>
      <c r="E211" s="23" t="s">
        <v>1183</v>
      </c>
      <c r="F211" s="23" t="s">
        <v>1151</v>
      </c>
      <c r="G211" s="23" t="s">
        <v>1211</v>
      </c>
      <c r="H211" s="23" t="s">
        <v>538</v>
      </c>
      <c r="I211" s="23" t="s">
        <v>539</v>
      </c>
      <c r="J211" s="47" t="s">
        <v>1212</v>
      </c>
      <c r="K211" s="19">
        <v>-71.092115000000007</v>
      </c>
      <c r="L211" s="19">
        <v>42.360095000000001</v>
      </c>
      <c r="M211" s="19">
        <v>-71.094982999999999</v>
      </c>
      <c r="N211" s="19">
        <v>42.336632000000002</v>
      </c>
      <c r="O211" s="53">
        <v>53450</v>
      </c>
      <c r="P211" s="53">
        <v>3269</v>
      </c>
      <c r="Q211" s="53">
        <v>53450</v>
      </c>
      <c r="R211" s="53">
        <v>3269</v>
      </c>
      <c r="S211" s="19">
        <v>2</v>
      </c>
      <c r="T211" s="19">
        <v>2</v>
      </c>
      <c r="U211" s="19">
        <v>1</v>
      </c>
      <c r="V211" s="19">
        <v>2</v>
      </c>
      <c r="W211" s="19">
        <v>2</v>
      </c>
      <c r="X211" s="19">
        <v>8</v>
      </c>
      <c r="Y211" s="19">
        <v>4524</v>
      </c>
      <c r="Z211" s="23" t="s">
        <v>123</v>
      </c>
      <c r="AA211" s="49" t="b">
        <v>0</v>
      </c>
      <c r="AB211" s="23" t="s">
        <v>566</v>
      </c>
      <c r="AC211" s="23" t="s">
        <v>89</v>
      </c>
      <c r="AD211" s="23" t="s">
        <v>90</v>
      </c>
      <c r="AE211" s="23" t="s">
        <v>172</v>
      </c>
      <c r="AF211" s="23" t="s">
        <v>89</v>
      </c>
      <c r="AG211" s="23" t="s">
        <v>79</v>
      </c>
      <c r="AH211" s="23" t="s">
        <v>36</v>
      </c>
      <c r="AI211" s="23" t="s">
        <v>92</v>
      </c>
      <c r="AJ211" s="50" t="b">
        <v>0</v>
      </c>
      <c r="AK211" s="51" t="s">
        <v>1217</v>
      </c>
      <c r="AL211" s="19">
        <v>0</v>
      </c>
      <c r="AM211" s="19">
        <v>0</v>
      </c>
      <c r="AN211" s="19">
        <v>1</v>
      </c>
      <c r="AO211" s="19">
        <v>0</v>
      </c>
      <c r="AP211" s="19">
        <v>0</v>
      </c>
      <c r="AQ211" s="19">
        <v>0</v>
      </c>
      <c r="AR211" s="19">
        <v>0</v>
      </c>
      <c r="AS211" s="19">
        <v>0</v>
      </c>
      <c r="AT211" s="19">
        <v>0</v>
      </c>
      <c r="AU211" s="19">
        <v>0</v>
      </c>
      <c r="AV211" s="19">
        <v>0</v>
      </c>
      <c r="AW211" s="19">
        <v>0</v>
      </c>
      <c r="AX211" s="19">
        <v>1</v>
      </c>
      <c r="AY211" s="19">
        <v>0</v>
      </c>
      <c r="AZ211" s="19">
        <v>0</v>
      </c>
      <c r="BA211" s="19">
        <v>0</v>
      </c>
      <c r="BB211" s="19">
        <v>0</v>
      </c>
      <c r="BC211" s="19">
        <v>0</v>
      </c>
      <c r="BD211" s="49" t="b">
        <v>1</v>
      </c>
      <c r="BE211" s="49" t="b">
        <v>0</v>
      </c>
      <c r="BF211" s="19">
        <v>13</v>
      </c>
      <c r="BG211" s="23" t="s">
        <v>89</v>
      </c>
      <c r="BH211" s="19">
        <v>295</v>
      </c>
      <c r="BI211" s="19">
        <v>295</v>
      </c>
      <c r="BJ211" s="19">
        <v>1</v>
      </c>
      <c r="BK211" s="49" t="b">
        <v>1</v>
      </c>
    </row>
    <row r="212" spans="1:63" ht="12.75">
      <c r="A212" s="19">
        <v>362</v>
      </c>
      <c r="B212" s="19">
        <v>166683</v>
      </c>
      <c r="C212" s="23" t="s">
        <v>1209</v>
      </c>
      <c r="D212" s="23" t="s">
        <v>1210</v>
      </c>
      <c r="E212" s="23" t="s">
        <v>1183</v>
      </c>
      <c r="F212" s="23" t="s">
        <v>1151</v>
      </c>
      <c r="G212" s="23" t="s">
        <v>1211</v>
      </c>
      <c r="H212" s="23" t="s">
        <v>538</v>
      </c>
      <c r="I212" s="23" t="s">
        <v>539</v>
      </c>
      <c r="J212" s="47" t="s">
        <v>1212</v>
      </c>
      <c r="K212" s="19">
        <v>-71.092115000000007</v>
      </c>
      <c r="L212" s="19">
        <v>42.360095000000001</v>
      </c>
      <c r="M212" s="19">
        <v>-71.094982999999999</v>
      </c>
      <c r="N212" s="19">
        <v>42.336632000000002</v>
      </c>
      <c r="O212" s="53">
        <v>53450</v>
      </c>
      <c r="P212" s="53">
        <v>3269</v>
      </c>
      <c r="Q212" s="53">
        <v>53450</v>
      </c>
      <c r="R212" s="53">
        <v>3269</v>
      </c>
      <c r="S212" s="19">
        <v>2</v>
      </c>
      <c r="T212" s="19">
        <v>2</v>
      </c>
      <c r="U212" s="19">
        <v>1</v>
      </c>
      <c r="V212" s="19">
        <v>2</v>
      </c>
      <c r="W212" s="19">
        <v>2</v>
      </c>
      <c r="X212" s="19">
        <v>8</v>
      </c>
      <c r="Y212" s="19">
        <v>4524</v>
      </c>
      <c r="Z212" s="23" t="s">
        <v>123</v>
      </c>
      <c r="AA212" s="49" t="b">
        <v>0</v>
      </c>
      <c r="AB212" s="23" t="s">
        <v>566</v>
      </c>
      <c r="AC212" s="23" t="s">
        <v>89</v>
      </c>
      <c r="AD212" s="23" t="s">
        <v>90</v>
      </c>
      <c r="AE212" s="23" t="s">
        <v>688</v>
      </c>
      <c r="AF212" s="23" t="s">
        <v>89</v>
      </c>
      <c r="AG212" s="23" t="s">
        <v>79</v>
      </c>
      <c r="AH212" s="23" t="s">
        <v>206</v>
      </c>
      <c r="AI212" s="23" t="s">
        <v>100</v>
      </c>
      <c r="AJ212" s="50" t="b">
        <v>0</v>
      </c>
      <c r="AK212" s="51" t="s">
        <v>1218</v>
      </c>
      <c r="AL212" s="19">
        <v>0</v>
      </c>
      <c r="AM212" s="19">
        <v>0</v>
      </c>
      <c r="AN212" s="19">
        <v>0</v>
      </c>
      <c r="AO212" s="19">
        <v>0</v>
      </c>
      <c r="AP212" s="19">
        <v>0</v>
      </c>
      <c r="AQ212" s="19">
        <v>0</v>
      </c>
      <c r="AR212" s="19">
        <v>0</v>
      </c>
      <c r="AS212" s="19">
        <v>0</v>
      </c>
      <c r="AT212" s="19">
        <v>0</v>
      </c>
      <c r="AU212" s="19">
        <v>0</v>
      </c>
      <c r="AV212" s="19">
        <v>0</v>
      </c>
      <c r="AW212" s="19">
        <v>0</v>
      </c>
      <c r="AX212" s="19">
        <v>0</v>
      </c>
      <c r="AY212" s="19">
        <v>0</v>
      </c>
      <c r="AZ212" s="19">
        <v>0</v>
      </c>
      <c r="BA212" s="19">
        <v>0</v>
      </c>
      <c r="BB212" s="19">
        <v>0</v>
      </c>
      <c r="BC212" s="19">
        <v>0</v>
      </c>
      <c r="BD212" s="49" t="b">
        <v>0</v>
      </c>
      <c r="BE212" s="49" t="b">
        <v>0</v>
      </c>
      <c r="BF212" s="19">
        <v>13</v>
      </c>
      <c r="BG212" s="23" t="s">
        <v>89</v>
      </c>
      <c r="BH212" s="19">
        <v>295</v>
      </c>
      <c r="BI212" s="19">
        <v>295</v>
      </c>
      <c r="BJ212" s="19">
        <v>0</v>
      </c>
      <c r="BK212" s="49" t="b">
        <v>0</v>
      </c>
    </row>
    <row r="213" spans="1:63" ht="12.75">
      <c r="A213" s="19">
        <v>363</v>
      </c>
      <c r="B213" s="19">
        <v>166683</v>
      </c>
      <c r="C213" s="23" t="s">
        <v>1209</v>
      </c>
      <c r="D213" s="23" t="s">
        <v>1210</v>
      </c>
      <c r="E213" s="23" t="s">
        <v>1183</v>
      </c>
      <c r="F213" s="23" t="s">
        <v>1151</v>
      </c>
      <c r="G213" s="23" t="s">
        <v>1211</v>
      </c>
      <c r="H213" s="23" t="s">
        <v>538</v>
      </c>
      <c r="I213" s="23" t="s">
        <v>539</v>
      </c>
      <c r="J213" s="47" t="s">
        <v>1212</v>
      </c>
      <c r="K213" s="19">
        <v>-71.092115000000007</v>
      </c>
      <c r="L213" s="19">
        <v>42.360095000000001</v>
      </c>
      <c r="M213" s="19">
        <v>-71.094982999999999</v>
      </c>
      <c r="N213" s="19">
        <v>42.336632000000002</v>
      </c>
      <c r="O213" s="53">
        <v>53450</v>
      </c>
      <c r="P213" s="53">
        <v>3269</v>
      </c>
      <c r="Q213" s="53">
        <v>53450</v>
      </c>
      <c r="R213" s="53">
        <v>3269</v>
      </c>
      <c r="S213" s="19">
        <v>2</v>
      </c>
      <c r="T213" s="19">
        <v>2</v>
      </c>
      <c r="U213" s="19">
        <v>1</v>
      </c>
      <c r="V213" s="19">
        <v>2</v>
      </c>
      <c r="W213" s="19">
        <v>2</v>
      </c>
      <c r="X213" s="19">
        <v>8</v>
      </c>
      <c r="Y213" s="19">
        <v>4524</v>
      </c>
      <c r="Z213" s="23" t="s">
        <v>123</v>
      </c>
      <c r="AA213" s="49" t="b">
        <v>0</v>
      </c>
      <c r="AB213" s="23" t="s">
        <v>566</v>
      </c>
      <c r="AC213" s="23" t="s">
        <v>89</v>
      </c>
      <c r="AD213" s="23" t="s">
        <v>90</v>
      </c>
      <c r="AE213" s="23" t="s">
        <v>1219</v>
      </c>
      <c r="AF213" s="23" t="s">
        <v>135</v>
      </c>
      <c r="AG213" s="23" t="s">
        <v>79</v>
      </c>
      <c r="AH213" s="23" t="s">
        <v>206</v>
      </c>
      <c r="AI213" s="23" t="s">
        <v>100</v>
      </c>
      <c r="AJ213" s="55" t="b">
        <v>1</v>
      </c>
      <c r="AK213" s="51" t="s">
        <v>1220</v>
      </c>
      <c r="AL213" s="19">
        <v>0</v>
      </c>
      <c r="AM213" s="19">
        <v>0</v>
      </c>
      <c r="AN213" s="19">
        <v>0</v>
      </c>
      <c r="AO213" s="19">
        <v>0</v>
      </c>
      <c r="AP213" s="19">
        <v>0</v>
      </c>
      <c r="AQ213" s="19">
        <v>0</v>
      </c>
      <c r="AR213" s="19">
        <v>0</v>
      </c>
      <c r="AS213" s="19">
        <v>0</v>
      </c>
      <c r="AT213" s="19">
        <v>0</v>
      </c>
      <c r="AU213" s="19">
        <v>0</v>
      </c>
      <c r="AV213" s="19">
        <v>0</v>
      </c>
      <c r="AW213" s="19">
        <v>0</v>
      </c>
      <c r="AX213" s="19">
        <v>0</v>
      </c>
      <c r="AY213" s="19">
        <v>0</v>
      </c>
      <c r="AZ213" s="19">
        <v>0</v>
      </c>
      <c r="BA213" s="19">
        <v>0</v>
      </c>
      <c r="BB213" s="19">
        <v>0</v>
      </c>
      <c r="BC213" s="19">
        <v>0</v>
      </c>
      <c r="BD213" s="49" t="b">
        <v>0</v>
      </c>
      <c r="BE213" s="49" t="b">
        <v>0</v>
      </c>
      <c r="BF213" s="19">
        <v>13</v>
      </c>
      <c r="BG213" s="23" t="s">
        <v>117</v>
      </c>
      <c r="BH213" s="19">
        <v>295</v>
      </c>
      <c r="BI213" s="19">
        <v>295</v>
      </c>
      <c r="BJ213" s="19">
        <v>0</v>
      </c>
      <c r="BK213" s="49" t="b">
        <v>0</v>
      </c>
    </row>
    <row r="214" spans="1:63" ht="12.75">
      <c r="A214" s="19">
        <v>367</v>
      </c>
      <c r="B214" s="19">
        <v>166683</v>
      </c>
      <c r="C214" s="23" t="s">
        <v>1209</v>
      </c>
      <c r="D214" s="23" t="s">
        <v>1210</v>
      </c>
      <c r="E214" s="23" t="s">
        <v>1183</v>
      </c>
      <c r="F214" s="23" t="s">
        <v>1151</v>
      </c>
      <c r="G214" s="23" t="s">
        <v>1211</v>
      </c>
      <c r="H214" s="23" t="s">
        <v>538</v>
      </c>
      <c r="I214" s="23" t="s">
        <v>539</v>
      </c>
      <c r="J214" s="47" t="s">
        <v>1212</v>
      </c>
      <c r="K214" s="19">
        <v>-71.092115000000007</v>
      </c>
      <c r="L214" s="19">
        <v>42.360095000000001</v>
      </c>
      <c r="M214" s="19">
        <v>-71.094982999999999</v>
      </c>
      <c r="N214" s="19">
        <v>42.336632000000002</v>
      </c>
      <c r="O214" s="53">
        <v>53450</v>
      </c>
      <c r="P214" s="53">
        <v>3269</v>
      </c>
      <c r="Q214" s="53">
        <v>53450</v>
      </c>
      <c r="R214" s="53">
        <v>3269</v>
      </c>
      <c r="S214" s="19">
        <v>2</v>
      </c>
      <c r="T214" s="19">
        <v>2</v>
      </c>
      <c r="U214" s="19">
        <v>1</v>
      </c>
      <c r="V214" s="19">
        <v>2</v>
      </c>
      <c r="W214" s="19">
        <v>2</v>
      </c>
      <c r="X214" s="19">
        <v>8</v>
      </c>
      <c r="Y214" s="19">
        <v>4524</v>
      </c>
      <c r="Z214" s="23" t="s">
        <v>123</v>
      </c>
      <c r="AA214" s="49" t="b">
        <v>0</v>
      </c>
      <c r="AB214" s="23" t="s">
        <v>566</v>
      </c>
      <c r="AC214" s="23" t="s">
        <v>1224</v>
      </c>
      <c r="AD214" s="23" t="s">
        <v>90</v>
      </c>
      <c r="AE214" s="23" t="s">
        <v>363</v>
      </c>
      <c r="AF214" s="23" t="s">
        <v>78</v>
      </c>
      <c r="AG214" s="23" t="s">
        <v>79</v>
      </c>
      <c r="AH214" s="23" t="s">
        <v>36</v>
      </c>
      <c r="AI214" s="23" t="s">
        <v>80</v>
      </c>
      <c r="AJ214" s="50" t="b">
        <v>0</v>
      </c>
      <c r="AK214" s="51" t="s">
        <v>1216</v>
      </c>
      <c r="AL214" s="19">
        <v>0</v>
      </c>
      <c r="AM214" s="19">
        <v>0</v>
      </c>
      <c r="AN214" s="19">
        <v>1</v>
      </c>
      <c r="AO214" s="19">
        <v>3</v>
      </c>
      <c r="AP214" s="19">
        <v>0</v>
      </c>
      <c r="AQ214" s="19">
        <v>0</v>
      </c>
      <c r="AR214" s="19">
        <v>0</v>
      </c>
      <c r="AS214" s="19">
        <v>0</v>
      </c>
      <c r="AT214" s="19">
        <v>0</v>
      </c>
      <c r="AU214" s="19">
        <v>0</v>
      </c>
      <c r="AV214" s="19">
        <v>0</v>
      </c>
      <c r="AW214" s="19">
        <v>0</v>
      </c>
      <c r="AX214" s="19">
        <v>0</v>
      </c>
      <c r="AY214" s="19">
        <v>0</v>
      </c>
      <c r="AZ214" s="19">
        <v>1</v>
      </c>
      <c r="BA214" s="19">
        <v>0</v>
      </c>
      <c r="BB214" s="19">
        <v>1</v>
      </c>
      <c r="BC214" s="19">
        <v>2</v>
      </c>
      <c r="BD214" s="49" t="b">
        <v>1</v>
      </c>
      <c r="BE214" s="49" t="b">
        <v>0</v>
      </c>
      <c r="BF214" s="19">
        <v>13</v>
      </c>
      <c r="BG214" s="23" t="s">
        <v>78</v>
      </c>
      <c r="BH214" s="19">
        <v>295</v>
      </c>
      <c r="BI214" s="19">
        <v>295</v>
      </c>
      <c r="BJ214" s="19">
        <v>4</v>
      </c>
      <c r="BK214" s="49" t="b">
        <v>1</v>
      </c>
    </row>
    <row r="215" spans="1:63" ht="12.75">
      <c r="A215" s="19">
        <v>368</v>
      </c>
      <c r="B215" s="19">
        <v>166683</v>
      </c>
      <c r="C215" s="23" t="s">
        <v>1209</v>
      </c>
      <c r="D215" s="23" t="s">
        <v>1210</v>
      </c>
      <c r="E215" s="23" t="s">
        <v>1183</v>
      </c>
      <c r="F215" s="23" t="s">
        <v>1151</v>
      </c>
      <c r="G215" s="23" t="s">
        <v>1211</v>
      </c>
      <c r="H215" s="23" t="s">
        <v>538</v>
      </c>
      <c r="I215" s="23" t="s">
        <v>539</v>
      </c>
      <c r="J215" s="47" t="s">
        <v>1212</v>
      </c>
      <c r="K215" s="19">
        <v>-71.092115000000007</v>
      </c>
      <c r="L215" s="19">
        <v>42.360095000000001</v>
      </c>
      <c r="M215" s="19">
        <v>-71.094982999999999</v>
      </c>
      <c r="N215" s="19">
        <v>42.336632000000002</v>
      </c>
      <c r="O215" s="53">
        <v>53450</v>
      </c>
      <c r="P215" s="53">
        <v>3269</v>
      </c>
      <c r="Q215" s="53">
        <v>53450</v>
      </c>
      <c r="R215" s="53">
        <v>3269</v>
      </c>
      <c r="S215" s="19">
        <v>2</v>
      </c>
      <c r="T215" s="19">
        <v>2</v>
      </c>
      <c r="U215" s="19">
        <v>1</v>
      </c>
      <c r="V215" s="19">
        <v>2</v>
      </c>
      <c r="W215" s="19">
        <v>2</v>
      </c>
      <c r="X215" s="19">
        <v>8</v>
      </c>
      <c r="Y215" s="19">
        <v>4524</v>
      </c>
      <c r="Z215" s="23" t="s">
        <v>123</v>
      </c>
      <c r="AA215" s="49" t="b">
        <v>0</v>
      </c>
      <c r="AB215" s="23" t="s">
        <v>566</v>
      </c>
      <c r="AC215" s="23" t="s">
        <v>1224</v>
      </c>
      <c r="AD215" s="23" t="s">
        <v>90</v>
      </c>
      <c r="AE215" s="23" t="s">
        <v>1225</v>
      </c>
      <c r="AF215" s="23" t="s">
        <v>78</v>
      </c>
      <c r="AG215" s="23" t="s">
        <v>79</v>
      </c>
      <c r="AH215" s="23" t="s">
        <v>206</v>
      </c>
      <c r="AI215" s="23" t="s">
        <v>100</v>
      </c>
      <c r="AJ215" s="50" t="b">
        <v>0</v>
      </c>
      <c r="AK215" s="51" t="s">
        <v>1216</v>
      </c>
      <c r="AL215" s="19">
        <v>0</v>
      </c>
      <c r="AM215" s="19">
        <v>0</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9">
        <v>0</v>
      </c>
      <c r="BC215" s="19">
        <v>0</v>
      </c>
      <c r="BD215" s="49" t="b">
        <v>0</v>
      </c>
      <c r="BE215" s="49" t="b">
        <v>0</v>
      </c>
      <c r="BF215" s="19">
        <v>13</v>
      </c>
      <c r="BG215" s="23" t="s">
        <v>78</v>
      </c>
      <c r="BH215" s="19">
        <v>295</v>
      </c>
      <c r="BI215" s="19">
        <v>295</v>
      </c>
      <c r="BJ215" s="19">
        <v>0</v>
      </c>
      <c r="BK215" s="49" t="b">
        <v>0</v>
      </c>
    </row>
    <row r="216" spans="1:63" ht="12.75">
      <c r="A216" s="19">
        <v>370</v>
      </c>
      <c r="B216" s="19">
        <v>166683</v>
      </c>
      <c r="C216" s="23" t="s">
        <v>1209</v>
      </c>
      <c r="D216" s="23" t="s">
        <v>1210</v>
      </c>
      <c r="E216" s="23" t="s">
        <v>1183</v>
      </c>
      <c r="F216" s="23" t="s">
        <v>1151</v>
      </c>
      <c r="G216" s="23" t="s">
        <v>1211</v>
      </c>
      <c r="H216" s="23" t="s">
        <v>538</v>
      </c>
      <c r="I216" s="23" t="s">
        <v>539</v>
      </c>
      <c r="J216" s="47" t="s">
        <v>1212</v>
      </c>
      <c r="K216" s="19">
        <v>-71.092115000000007</v>
      </c>
      <c r="L216" s="19">
        <v>42.360095000000001</v>
      </c>
      <c r="M216" s="19">
        <v>-71.094982999999999</v>
      </c>
      <c r="N216" s="19">
        <v>42.336632000000002</v>
      </c>
      <c r="O216" s="53">
        <v>53450</v>
      </c>
      <c r="P216" s="53">
        <v>3269</v>
      </c>
      <c r="Q216" s="53">
        <v>53450</v>
      </c>
      <c r="R216" s="53">
        <v>3269</v>
      </c>
      <c r="S216" s="19">
        <v>2</v>
      </c>
      <c r="T216" s="19">
        <v>2</v>
      </c>
      <c r="U216" s="19">
        <v>1</v>
      </c>
      <c r="V216" s="19">
        <v>2</v>
      </c>
      <c r="W216" s="19">
        <v>2</v>
      </c>
      <c r="X216" s="19">
        <v>8</v>
      </c>
      <c r="Y216" s="19">
        <v>4524</v>
      </c>
      <c r="Z216" s="23" t="s">
        <v>123</v>
      </c>
      <c r="AA216" s="49" t="b">
        <v>0</v>
      </c>
      <c r="AB216" s="23" t="s">
        <v>566</v>
      </c>
      <c r="AC216" s="23" t="s">
        <v>219</v>
      </c>
      <c r="AD216" s="23" t="s">
        <v>90</v>
      </c>
      <c r="AE216" s="23" t="s">
        <v>1227</v>
      </c>
      <c r="AF216" s="23" t="s">
        <v>219</v>
      </c>
      <c r="AG216" s="23" t="s">
        <v>79</v>
      </c>
      <c r="AH216" s="23" t="s">
        <v>36</v>
      </c>
      <c r="AI216" s="23" t="s">
        <v>100</v>
      </c>
      <c r="AJ216" s="50" t="b">
        <v>0</v>
      </c>
      <c r="AK216" s="51" t="s">
        <v>1228</v>
      </c>
      <c r="AL216" s="19">
        <v>0</v>
      </c>
      <c r="AM216" s="19">
        <v>0</v>
      </c>
      <c r="AN216" s="19">
        <v>1</v>
      </c>
      <c r="AO216" s="19">
        <v>3</v>
      </c>
      <c r="AP216" s="19">
        <v>1</v>
      </c>
      <c r="AQ216" s="19">
        <v>0</v>
      </c>
      <c r="AR216" s="19">
        <v>1</v>
      </c>
      <c r="AS216" s="19">
        <v>0</v>
      </c>
      <c r="AT216" s="19">
        <v>0</v>
      </c>
      <c r="AU216" s="19">
        <v>0</v>
      </c>
      <c r="AV216" s="19">
        <v>0</v>
      </c>
      <c r="AW216" s="19">
        <v>1</v>
      </c>
      <c r="AX216" s="19">
        <v>1</v>
      </c>
      <c r="AY216" s="19">
        <v>0</v>
      </c>
      <c r="AZ216" s="19">
        <v>1</v>
      </c>
      <c r="BA216" s="19">
        <v>0</v>
      </c>
      <c r="BB216" s="19">
        <v>0</v>
      </c>
      <c r="BC216" s="19">
        <v>1</v>
      </c>
      <c r="BD216" s="49" t="b">
        <v>0</v>
      </c>
      <c r="BE216" s="49" t="b">
        <v>0</v>
      </c>
      <c r="BF216" s="19">
        <v>13</v>
      </c>
      <c r="BG216" s="23" t="s">
        <v>117</v>
      </c>
      <c r="BH216" s="19">
        <v>295</v>
      </c>
      <c r="BI216" s="19">
        <v>295</v>
      </c>
      <c r="BJ216" s="19">
        <v>4</v>
      </c>
      <c r="BK216" s="49" t="b">
        <v>1</v>
      </c>
    </row>
    <row r="217" spans="1:63" ht="12.75">
      <c r="A217" s="19">
        <v>375</v>
      </c>
      <c r="B217" s="19">
        <v>204024</v>
      </c>
      <c r="C217" s="23" t="s">
        <v>2140</v>
      </c>
      <c r="D217" s="23" t="s">
        <v>2141</v>
      </c>
      <c r="E217" s="23" t="s">
        <v>2142</v>
      </c>
      <c r="F217" s="23" t="s">
        <v>2091</v>
      </c>
      <c r="G217" s="19">
        <v>45056</v>
      </c>
      <c r="H217" s="23" t="s">
        <v>834</v>
      </c>
      <c r="I217" s="23" t="s">
        <v>885</v>
      </c>
      <c r="J217" s="47" t="s">
        <v>2143</v>
      </c>
      <c r="K217" s="19">
        <v>-84.731820999999997</v>
      </c>
      <c r="L217" s="19">
        <v>39.509641999999999</v>
      </c>
      <c r="M217" s="19">
        <v>-84.731820999999997</v>
      </c>
      <c r="N217" s="19">
        <v>39.509641999999999</v>
      </c>
      <c r="O217" s="53">
        <v>12554</v>
      </c>
      <c r="P217" s="53">
        <v>1051</v>
      </c>
      <c r="Q217" s="53">
        <v>30646</v>
      </c>
      <c r="R217" s="53">
        <v>1051</v>
      </c>
      <c r="S217" s="19">
        <v>2</v>
      </c>
      <c r="T217" s="19">
        <v>2</v>
      </c>
      <c r="U217" s="19">
        <v>3</v>
      </c>
      <c r="V217" s="19">
        <v>1</v>
      </c>
      <c r="W217" s="19">
        <v>1</v>
      </c>
      <c r="X217" s="19">
        <v>65</v>
      </c>
      <c r="Y217" s="19">
        <v>16981</v>
      </c>
      <c r="Z217" s="23" t="s">
        <v>73</v>
      </c>
      <c r="AA217" s="49" t="b">
        <v>0</v>
      </c>
      <c r="AB217" s="23" t="s">
        <v>2144</v>
      </c>
      <c r="AC217" s="23" t="s">
        <v>2145</v>
      </c>
      <c r="AD217" s="23" t="s">
        <v>159</v>
      </c>
      <c r="AE217" s="23" t="s">
        <v>172</v>
      </c>
      <c r="AF217" s="23" t="s">
        <v>89</v>
      </c>
      <c r="AG217" s="23" t="s">
        <v>79</v>
      </c>
      <c r="AH217" s="23" t="s">
        <v>36</v>
      </c>
      <c r="AI217" s="23" t="s">
        <v>92</v>
      </c>
      <c r="AJ217" s="50" t="b">
        <v>0</v>
      </c>
      <c r="AK217" s="51" t="s">
        <v>2149</v>
      </c>
      <c r="AL217" s="19">
        <v>0</v>
      </c>
      <c r="AM217" s="19">
        <v>0</v>
      </c>
      <c r="AN217" s="19">
        <v>0</v>
      </c>
      <c r="AO217" s="19">
        <v>0</v>
      </c>
      <c r="AP217" s="19">
        <v>0</v>
      </c>
      <c r="AQ217" s="19">
        <v>0</v>
      </c>
      <c r="AR217" s="19">
        <v>0</v>
      </c>
      <c r="AS217" s="19">
        <v>0</v>
      </c>
      <c r="AT217" s="19">
        <v>0</v>
      </c>
      <c r="AU217" s="19">
        <v>0</v>
      </c>
      <c r="AV217" s="19">
        <v>0</v>
      </c>
      <c r="AW217" s="19">
        <v>0</v>
      </c>
      <c r="AX217" s="19">
        <v>0</v>
      </c>
      <c r="AY217" s="19">
        <v>0</v>
      </c>
      <c r="AZ217" s="19">
        <v>0</v>
      </c>
      <c r="BA217" s="19">
        <v>0</v>
      </c>
      <c r="BB217" s="19">
        <v>0</v>
      </c>
      <c r="BC217" s="19">
        <v>0</v>
      </c>
      <c r="BD217" s="49" t="b">
        <v>1</v>
      </c>
      <c r="BE217" s="49" t="b">
        <v>0</v>
      </c>
      <c r="BF217" s="19">
        <v>4</v>
      </c>
      <c r="BG217" s="23" t="s">
        <v>89</v>
      </c>
      <c r="BH217" s="19">
        <v>253</v>
      </c>
      <c r="BI217" s="19">
        <v>253</v>
      </c>
      <c r="BJ217" s="19">
        <v>0</v>
      </c>
      <c r="BK217" s="49" t="b">
        <v>0</v>
      </c>
    </row>
    <row r="218" spans="1:63" ht="12.75">
      <c r="A218" s="19">
        <v>378</v>
      </c>
      <c r="B218" s="19">
        <v>171100</v>
      </c>
      <c r="C218" s="56" t="s">
        <v>1441</v>
      </c>
      <c r="D218" s="48"/>
      <c r="E218" s="23" t="s">
        <v>1442</v>
      </c>
      <c r="F218" s="23" t="s">
        <v>1403</v>
      </c>
      <c r="G218" s="23" t="s">
        <v>1443</v>
      </c>
      <c r="H218" s="23" t="s">
        <v>834</v>
      </c>
      <c r="I218" s="23" t="s">
        <v>885</v>
      </c>
      <c r="J218" s="47" t="s">
        <v>1444</v>
      </c>
      <c r="K218" s="19">
        <v>-84.476111000000003</v>
      </c>
      <c r="L218" s="19">
        <v>42.732120000000002</v>
      </c>
      <c r="M218" s="19">
        <v>-84.476111000000003</v>
      </c>
      <c r="N218" s="19">
        <v>42.732120000000002</v>
      </c>
      <c r="O218" s="53">
        <v>18858</v>
      </c>
      <c r="P218" s="54">
        <v>0</v>
      </c>
      <c r="Q218" s="53">
        <v>37056</v>
      </c>
      <c r="R218" s="54">
        <v>0</v>
      </c>
      <c r="S218" s="19">
        <v>2</v>
      </c>
      <c r="T218" s="19">
        <v>2</v>
      </c>
      <c r="U218" s="19">
        <v>3</v>
      </c>
      <c r="V218" s="19">
        <v>1</v>
      </c>
      <c r="W218" s="19">
        <v>1</v>
      </c>
      <c r="X218" s="19">
        <v>66</v>
      </c>
      <c r="Y218" s="19">
        <v>39090</v>
      </c>
      <c r="Z218" s="23" t="s">
        <v>73</v>
      </c>
      <c r="AA218" s="49" t="b">
        <v>1</v>
      </c>
      <c r="AB218" s="23" t="s">
        <v>1445</v>
      </c>
      <c r="AC218" s="60" t="s">
        <v>94</v>
      </c>
      <c r="AD218" s="23" t="s">
        <v>90</v>
      </c>
      <c r="AE218" s="23" t="s">
        <v>1447</v>
      </c>
      <c r="AF218" s="23" t="s">
        <v>78</v>
      </c>
      <c r="AG218" s="23" t="s">
        <v>179</v>
      </c>
      <c r="AH218" s="23" t="s">
        <v>179</v>
      </c>
      <c r="AI218" s="23" t="s">
        <v>100</v>
      </c>
      <c r="AJ218" s="50" t="b">
        <v>0</v>
      </c>
      <c r="AK218" s="51" t="s">
        <v>1448</v>
      </c>
      <c r="AL218" s="19">
        <v>0</v>
      </c>
      <c r="AM218" s="19">
        <v>0</v>
      </c>
      <c r="AN218" s="19">
        <v>0</v>
      </c>
      <c r="AO218" s="19">
        <v>0</v>
      </c>
      <c r="AP218" s="19">
        <v>0</v>
      </c>
      <c r="AQ218" s="19">
        <v>0</v>
      </c>
      <c r="AR218" s="19">
        <v>0</v>
      </c>
      <c r="AS218" s="19">
        <v>0</v>
      </c>
      <c r="AT218" s="19">
        <v>0</v>
      </c>
      <c r="AU218" s="19">
        <v>0</v>
      </c>
      <c r="AV218" s="19">
        <v>0</v>
      </c>
      <c r="AW218" s="19">
        <v>0</v>
      </c>
      <c r="AX218" s="19">
        <v>0</v>
      </c>
      <c r="AY218" s="19">
        <v>0</v>
      </c>
      <c r="AZ218" s="19">
        <v>0</v>
      </c>
      <c r="BA218" s="19">
        <v>0</v>
      </c>
      <c r="BB218" s="19">
        <v>0</v>
      </c>
      <c r="BC218" s="19">
        <v>0</v>
      </c>
      <c r="BD218" s="49" t="b">
        <v>0</v>
      </c>
      <c r="BE218" s="49" t="b">
        <v>1</v>
      </c>
      <c r="BF218" s="19">
        <v>8</v>
      </c>
      <c r="BG218" s="23" t="s">
        <v>78</v>
      </c>
      <c r="BH218" s="19">
        <v>253</v>
      </c>
      <c r="BI218" s="19">
        <v>253</v>
      </c>
      <c r="BJ218" s="19">
        <v>0</v>
      </c>
      <c r="BK218" s="49" t="b">
        <v>0</v>
      </c>
    </row>
    <row r="219" spans="1:63" ht="12.75">
      <c r="A219" s="19">
        <v>377</v>
      </c>
      <c r="B219" s="19">
        <v>171100</v>
      </c>
      <c r="C219" s="64" t="s">
        <v>1441</v>
      </c>
      <c r="D219" s="48"/>
      <c r="E219" s="23" t="s">
        <v>1442</v>
      </c>
      <c r="F219" s="23" t="s">
        <v>1403</v>
      </c>
      <c r="G219" s="23" t="s">
        <v>1443</v>
      </c>
      <c r="H219" s="23" t="s">
        <v>834</v>
      </c>
      <c r="I219" s="23" t="s">
        <v>885</v>
      </c>
      <c r="J219" s="47" t="s">
        <v>1444</v>
      </c>
      <c r="K219" s="19">
        <v>-84.476111000000003</v>
      </c>
      <c r="L219" s="19">
        <v>42.732120000000002</v>
      </c>
      <c r="M219" s="19">
        <v>-84.476111000000003</v>
      </c>
      <c r="N219" s="19">
        <v>42.732120000000002</v>
      </c>
      <c r="O219" s="53">
        <v>18858</v>
      </c>
      <c r="P219" s="54">
        <v>0</v>
      </c>
      <c r="Q219" s="53">
        <v>37056</v>
      </c>
      <c r="R219" s="54">
        <v>0</v>
      </c>
      <c r="S219" s="19">
        <v>2</v>
      </c>
      <c r="T219" s="19">
        <v>2</v>
      </c>
      <c r="U219" s="19">
        <v>3</v>
      </c>
      <c r="V219" s="19">
        <v>1</v>
      </c>
      <c r="W219" s="19">
        <v>1</v>
      </c>
      <c r="X219" s="19">
        <v>66</v>
      </c>
      <c r="Y219" s="19">
        <v>39090</v>
      </c>
      <c r="Z219" s="23" t="s">
        <v>73</v>
      </c>
      <c r="AA219" s="49" t="b">
        <v>1</v>
      </c>
      <c r="AB219" s="23" t="s">
        <v>1445</v>
      </c>
      <c r="AC219" s="23" t="s">
        <v>323</v>
      </c>
      <c r="AD219" s="23" t="s">
        <v>90</v>
      </c>
      <c r="AE219" s="23" t="s">
        <v>675</v>
      </c>
      <c r="AF219" s="23" t="s">
        <v>78</v>
      </c>
      <c r="AG219" s="23" t="s">
        <v>79</v>
      </c>
      <c r="AH219" s="23" t="s">
        <v>36</v>
      </c>
      <c r="AI219" s="23" t="s">
        <v>80</v>
      </c>
      <c r="AJ219" s="50" t="b">
        <v>0</v>
      </c>
      <c r="AK219" s="51" t="s">
        <v>1446</v>
      </c>
      <c r="AL219" s="19">
        <v>1</v>
      </c>
      <c r="AM219" s="19">
        <v>0</v>
      </c>
      <c r="AN219" s="19">
        <v>0</v>
      </c>
      <c r="AO219" s="19">
        <v>0</v>
      </c>
      <c r="AP219" s="19">
        <v>0</v>
      </c>
      <c r="AQ219" s="19">
        <v>0</v>
      </c>
      <c r="AR219" s="19">
        <v>0</v>
      </c>
      <c r="AS219" s="19">
        <v>0</v>
      </c>
      <c r="AT219" s="19">
        <v>0</v>
      </c>
      <c r="AU219" s="19">
        <v>0</v>
      </c>
      <c r="AV219" s="19">
        <v>0</v>
      </c>
      <c r="AW219" s="19">
        <v>0</v>
      </c>
      <c r="AX219" s="19">
        <v>1</v>
      </c>
      <c r="AY219" s="19">
        <v>0</v>
      </c>
      <c r="AZ219" s="19">
        <v>0</v>
      </c>
      <c r="BA219" s="19">
        <v>0</v>
      </c>
      <c r="BB219" s="19">
        <v>0</v>
      </c>
      <c r="BC219" s="19">
        <v>0</v>
      </c>
      <c r="BD219" s="49" t="b">
        <v>1</v>
      </c>
      <c r="BE219" s="49" t="b">
        <v>1</v>
      </c>
      <c r="BF219" s="19">
        <v>8</v>
      </c>
      <c r="BG219" s="23" t="s">
        <v>78</v>
      </c>
      <c r="BH219" s="19">
        <v>253</v>
      </c>
      <c r="BI219" s="19">
        <v>253</v>
      </c>
      <c r="BJ219" s="19">
        <v>0</v>
      </c>
      <c r="BK219" s="49" t="b">
        <v>0</v>
      </c>
    </row>
    <row r="220" spans="1:63" ht="12.75">
      <c r="A220" s="19">
        <v>383</v>
      </c>
      <c r="B220" s="19">
        <v>171100</v>
      </c>
      <c r="C220" s="64" t="s">
        <v>1441</v>
      </c>
      <c r="D220" s="48"/>
      <c r="E220" s="23" t="s">
        <v>1442</v>
      </c>
      <c r="F220" s="23" t="s">
        <v>1403</v>
      </c>
      <c r="G220" s="23" t="s">
        <v>1443</v>
      </c>
      <c r="H220" s="23" t="s">
        <v>834</v>
      </c>
      <c r="I220" s="23" t="s">
        <v>885</v>
      </c>
      <c r="J220" s="47" t="s">
        <v>1444</v>
      </c>
      <c r="K220" s="19">
        <v>-84.476111000000003</v>
      </c>
      <c r="L220" s="19">
        <v>42.732120000000002</v>
      </c>
      <c r="M220" s="19">
        <v>-84.476111000000003</v>
      </c>
      <c r="N220" s="19">
        <v>42.732120000000002</v>
      </c>
      <c r="O220" s="53">
        <v>18858</v>
      </c>
      <c r="P220" s="54">
        <v>0</v>
      </c>
      <c r="Q220" s="53">
        <v>37056</v>
      </c>
      <c r="R220" s="54">
        <v>0</v>
      </c>
      <c r="S220" s="19">
        <v>2</v>
      </c>
      <c r="T220" s="19">
        <v>2</v>
      </c>
      <c r="U220" s="19">
        <v>3</v>
      </c>
      <c r="V220" s="19">
        <v>1</v>
      </c>
      <c r="W220" s="19">
        <v>1</v>
      </c>
      <c r="X220" s="19">
        <v>66</v>
      </c>
      <c r="Y220" s="19">
        <v>39090</v>
      </c>
      <c r="Z220" s="23" t="s">
        <v>73</v>
      </c>
      <c r="AA220" s="49" t="b">
        <v>1</v>
      </c>
      <c r="AB220" s="23" t="s">
        <v>1445</v>
      </c>
      <c r="AC220" s="23" t="s">
        <v>298</v>
      </c>
      <c r="AD220" s="23" t="s">
        <v>90</v>
      </c>
      <c r="AE220" s="23" t="s">
        <v>1309</v>
      </c>
      <c r="AF220" s="23" t="s">
        <v>135</v>
      </c>
      <c r="AG220" s="23" t="s">
        <v>79</v>
      </c>
      <c r="AH220" s="23" t="s">
        <v>206</v>
      </c>
      <c r="AI220" s="23" t="s">
        <v>100</v>
      </c>
      <c r="AJ220" s="55" t="b">
        <v>1</v>
      </c>
      <c r="AK220" s="51" t="s">
        <v>1453</v>
      </c>
      <c r="AL220" s="19">
        <v>0</v>
      </c>
      <c r="AM220" s="19">
        <v>0</v>
      </c>
      <c r="AN220" s="19">
        <v>0</v>
      </c>
      <c r="AO220" s="19">
        <v>0</v>
      </c>
      <c r="AP220" s="19">
        <v>0</v>
      </c>
      <c r="AQ220" s="19">
        <v>0</v>
      </c>
      <c r="AR220" s="19">
        <v>0</v>
      </c>
      <c r="AS220" s="19">
        <v>0</v>
      </c>
      <c r="AT220" s="19">
        <v>0</v>
      </c>
      <c r="AU220" s="19">
        <v>0</v>
      </c>
      <c r="AV220" s="19">
        <v>0</v>
      </c>
      <c r="AW220" s="19">
        <v>0</v>
      </c>
      <c r="AX220" s="19">
        <v>0</v>
      </c>
      <c r="AY220" s="19">
        <v>0</v>
      </c>
      <c r="AZ220" s="19">
        <v>0</v>
      </c>
      <c r="BA220" s="19">
        <v>0</v>
      </c>
      <c r="BB220" s="19">
        <v>0</v>
      </c>
      <c r="BC220" s="19">
        <v>0</v>
      </c>
      <c r="BD220" s="49" t="b">
        <v>0</v>
      </c>
      <c r="BE220" s="49" t="b">
        <v>1</v>
      </c>
      <c r="BF220" s="19">
        <v>8</v>
      </c>
      <c r="BG220" s="23" t="s">
        <v>117</v>
      </c>
      <c r="BH220" s="19">
        <v>253</v>
      </c>
      <c r="BI220" s="19">
        <v>253</v>
      </c>
      <c r="BJ220" s="19">
        <v>0</v>
      </c>
      <c r="BK220" s="49" t="b">
        <v>0</v>
      </c>
    </row>
    <row r="221" spans="1:63" ht="12.75">
      <c r="A221" s="19">
        <v>384</v>
      </c>
      <c r="B221" s="19">
        <v>171100</v>
      </c>
      <c r="C221" s="64" t="s">
        <v>1441</v>
      </c>
      <c r="D221" s="48"/>
      <c r="E221" s="23" t="s">
        <v>1442</v>
      </c>
      <c r="F221" s="23" t="s">
        <v>1403</v>
      </c>
      <c r="G221" s="23" t="s">
        <v>1443</v>
      </c>
      <c r="H221" s="23" t="s">
        <v>834</v>
      </c>
      <c r="I221" s="23" t="s">
        <v>885</v>
      </c>
      <c r="J221" s="47" t="s">
        <v>1444</v>
      </c>
      <c r="K221" s="19">
        <v>-84.476111000000003</v>
      </c>
      <c r="L221" s="19">
        <v>42.732120000000002</v>
      </c>
      <c r="M221" s="19">
        <v>-84.476111000000003</v>
      </c>
      <c r="N221" s="19">
        <v>42.732120000000002</v>
      </c>
      <c r="O221" s="53">
        <v>18858</v>
      </c>
      <c r="P221" s="54">
        <v>0</v>
      </c>
      <c r="Q221" s="53">
        <v>37056</v>
      </c>
      <c r="R221" s="54">
        <v>0</v>
      </c>
      <c r="S221" s="19">
        <v>2</v>
      </c>
      <c r="T221" s="19">
        <v>2</v>
      </c>
      <c r="U221" s="19">
        <v>3</v>
      </c>
      <c r="V221" s="19">
        <v>1</v>
      </c>
      <c r="W221" s="19">
        <v>1</v>
      </c>
      <c r="X221" s="19">
        <v>66</v>
      </c>
      <c r="Y221" s="19">
        <v>39090</v>
      </c>
      <c r="Z221" s="23" t="s">
        <v>73</v>
      </c>
      <c r="AA221" s="49" t="b">
        <v>1</v>
      </c>
      <c r="AB221" s="23" t="s">
        <v>1445</v>
      </c>
      <c r="AC221" s="23" t="s">
        <v>112</v>
      </c>
      <c r="AD221" s="23" t="s">
        <v>90</v>
      </c>
      <c r="AE221" s="23" t="s">
        <v>1454</v>
      </c>
      <c r="AF221" s="23" t="s">
        <v>114</v>
      </c>
      <c r="AG221" s="23" t="s">
        <v>79</v>
      </c>
      <c r="AH221" s="23" t="s">
        <v>99</v>
      </c>
      <c r="AI221" s="23" t="s">
        <v>100</v>
      </c>
      <c r="AJ221" s="50" t="b">
        <v>0</v>
      </c>
      <c r="AK221" s="51" t="s">
        <v>1455</v>
      </c>
      <c r="AL221" s="19">
        <v>1</v>
      </c>
      <c r="AM221" s="19">
        <v>0</v>
      </c>
      <c r="AN221" s="19">
        <v>0</v>
      </c>
      <c r="AO221" s="19">
        <v>0</v>
      </c>
      <c r="AP221" s="19">
        <v>0</v>
      </c>
      <c r="AQ221" s="19">
        <v>0</v>
      </c>
      <c r="AR221" s="19">
        <v>0</v>
      </c>
      <c r="AS221" s="19">
        <v>0</v>
      </c>
      <c r="AT221" s="19">
        <v>0</v>
      </c>
      <c r="AU221" s="19">
        <v>1</v>
      </c>
      <c r="AV221" s="19">
        <v>0</v>
      </c>
      <c r="AW221" s="19">
        <v>0</v>
      </c>
      <c r="AX221" s="19">
        <v>0</v>
      </c>
      <c r="AY221" s="19">
        <v>0</v>
      </c>
      <c r="AZ221" s="19">
        <v>0</v>
      </c>
      <c r="BA221" s="19">
        <v>0</v>
      </c>
      <c r="BB221" s="19">
        <v>0</v>
      </c>
      <c r="BC221" s="19">
        <v>0</v>
      </c>
      <c r="BD221" s="49" t="b">
        <v>0</v>
      </c>
      <c r="BE221" s="49" t="b">
        <v>1</v>
      </c>
      <c r="BF221" s="19">
        <v>8</v>
      </c>
      <c r="BG221" s="23" t="s">
        <v>117</v>
      </c>
      <c r="BH221" s="19">
        <v>253</v>
      </c>
      <c r="BI221" s="19">
        <v>253</v>
      </c>
      <c r="BJ221" s="19">
        <v>0</v>
      </c>
      <c r="BK221" s="49" t="b">
        <v>0</v>
      </c>
    </row>
    <row r="222" spans="1:63" ht="12.75">
      <c r="A222" s="19">
        <v>386</v>
      </c>
      <c r="B222" s="19">
        <v>220978</v>
      </c>
      <c r="C222" s="52" t="s">
        <v>2574</v>
      </c>
      <c r="D222" s="23" t="s">
        <v>2575</v>
      </c>
      <c r="E222" s="23" t="s">
        <v>2576</v>
      </c>
      <c r="F222" s="23" t="s">
        <v>2569</v>
      </c>
      <c r="G222" s="19">
        <v>37132</v>
      </c>
      <c r="H222" s="23" t="s">
        <v>70</v>
      </c>
      <c r="I222" s="23" t="s">
        <v>71</v>
      </c>
      <c r="J222" s="47" t="s">
        <v>2577</v>
      </c>
      <c r="K222" s="19">
        <v>-86.360618000000002</v>
      </c>
      <c r="L222" s="19">
        <v>35.848005000000001</v>
      </c>
      <c r="M222" s="19">
        <v>-86.360618000000002</v>
      </c>
      <c r="N222" s="19">
        <v>35.848005000000001</v>
      </c>
      <c r="O222" s="53">
        <v>8946</v>
      </c>
      <c r="P222" s="53">
        <v>1404</v>
      </c>
      <c r="Q222" s="53">
        <v>24768</v>
      </c>
      <c r="R222" s="53">
        <v>1404</v>
      </c>
      <c r="S222" s="19">
        <v>2</v>
      </c>
      <c r="T222" s="19">
        <v>2</v>
      </c>
      <c r="U222" s="19">
        <v>5</v>
      </c>
      <c r="V222" s="19">
        <v>1</v>
      </c>
      <c r="W222" s="19">
        <v>1</v>
      </c>
      <c r="X222" s="19">
        <v>69</v>
      </c>
      <c r="Y222" s="19">
        <v>19693</v>
      </c>
      <c r="Z222" s="23" t="s">
        <v>73</v>
      </c>
      <c r="AA222" s="49" t="b">
        <v>0</v>
      </c>
      <c r="AB222" s="23" t="s">
        <v>2578</v>
      </c>
      <c r="AC222" s="23" t="s">
        <v>2579</v>
      </c>
      <c r="AD222" s="23" t="s">
        <v>320</v>
      </c>
      <c r="AE222" s="23" t="s">
        <v>2582</v>
      </c>
      <c r="AF222" s="23" t="s">
        <v>320</v>
      </c>
      <c r="AG222" s="23" t="s">
        <v>179</v>
      </c>
      <c r="AH222" s="23" t="s">
        <v>179</v>
      </c>
      <c r="AI222" s="23" t="s">
        <v>100</v>
      </c>
      <c r="AJ222" s="50" t="b">
        <v>0</v>
      </c>
      <c r="AK222" s="51" t="s">
        <v>2583</v>
      </c>
      <c r="AL222" s="19">
        <v>0</v>
      </c>
      <c r="AM222" s="19">
        <v>0</v>
      </c>
      <c r="AN222" s="19">
        <v>0</v>
      </c>
      <c r="AO222" s="19">
        <v>0</v>
      </c>
      <c r="AP222" s="19">
        <v>0</v>
      </c>
      <c r="AQ222" s="19">
        <v>0</v>
      </c>
      <c r="AR222" s="19">
        <v>0</v>
      </c>
      <c r="AS222" s="19">
        <v>0</v>
      </c>
      <c r="AT222" s="19">
        <v>0</v>
      </c>
      <c r="AU222" s="19">
        <v>0</v>
      </c>
      <c r="AV222" s="19">
        <v>0</v>
      </c>
      <c r="AW222" s="19">
        <v>0</v>
      </c>
      <c r="AX222" s="19">
        <v>0</v>
      </c>
      <c r="AY222" s="19">
        <v>0</v>
      </c>
      <c r="AZ222" s="19">
        <v>0</v>
      </c>
      <c r="BA222" s="19">
        <v>0</v>
      </c>
      <c r="BB222" s="19">
        <v>0</v>
      </c>
      <c r="BC222" s="19">
        <v>0</v>
      </c>
      <c r="BD222" s="49" t="b">
        <v>0</v>
      </c>
      <c r="BE222" s="49" t="b">
        <v>0</v>
      </c>
      <c r="BF222" s="19">
        <v>2</v>
      </c>
      <c r="BG222" s="23" t="s">
        <v>117</v>
      </c>
      <c r="BH222" s="19">
        <v>363</v>
      </c>
      <c r="BI222" s="19">
        <v>363</v>
      </c>
      <c r="BJ222" s="19">
        <v>0</v>
      </c>
      <c r="BK222" s="49" t="b">
        <v>0</v>
      </c>
    </row>
    <row r="223" spans="1:63" ht="12.75">
      <c r="A223" s="19">
        <v>385</v>
      </c>
      <c r="B223" s="19">
        <v>220978</v>
      </c>
      <c r="C223" s="52" t="s">
        <v>2574</v>
      </c>
      <c r="D223" s="23" t="s">
        <v>2575</v>
      </c>
      <c r="E223" s="23" t="s">
        <v>2576</v>
      </c>
      <c r="F223" s="23" t="s">
        <v>2569</v>
      </c>
      <c r="G223" s="19">
        <v>37132</v>
      </c>
      <c r="H223" s="23" t="s">
        <v>70</v>
      </c>
      <c r="I223" s="23" t="s">
        <v>71</v>
      </c>
      <c r="J223" s="47" t="s">
        <v>2577</v>
      </c>
      <c r="K223" s="19">
        <v>-86.360618000000002</v>
      </c>
      <c r="L223" s="19">
        <v>35.848005000000001</v>
      </c>
      <c r="M223" s="19">
        <v>-86.360618000000002</v>
      </c>
      <c r="N223" s="19">
        <v>35.848005000000001</v>
      </c>
      <c r="O223" s="53">
        <v>8946</v>
      </c>
      <c r="P223" s="53">
        <v>1404</v>
      </c>
      <c r="Q223" s="53">
        <v>24768</v>
      </c>
      <c r="R223" s="53">
        <v>1404</v>
      </c>
      <c r="S223" s="19">
        <v>2</v>
      </c>
      <c r="T223" s="19">
        <v>2</v>
      </c>
      <c r="U223" s="19">
        <v>5</v>
      </c>
      <c r="V223" s="19">
        <v>1</v>
      </c>
      <c r="W223" s="19">
        <v>1</v>
      </c>
      <c r="X223" s="19">
        <v>69</v>
      </c>
      <c r="Y223" s="19">
        <v>19693</v>
      </c>
      <c r="Z223" s="23" t="s">
        <v>73</v>
      </c>
      <c r="AA223" s="49" t="b">
        <v>0</v>
      </c>
      <c r="AB223" s="23" t="s">
        <v>2578</v>
      </c>
      <c r="AC223" s="23" t="s">
        <v>2579</v>
      </c>
      <c r="AD223" s="23" t="s">
        <v>320</v>
      </c>
      <c r="AE223" s="23" t="s">
        <v>2580</v>
      </c>
      <c r="AF223" s="23" t="s">
        <v>320</v>
      </c>
      <c r="AG223" s="23" t="s">
        <v>79</v>
      </c>
      <c r="AH223" s="23" t="s">
        <v>206</v>
      </c>
      <c r="AI223" s="23" t="s">
        <v>100</v>
      </c>
      <c r="AJ223" s="50" t="b">
        <v>0</v>
      </c>
      <c r="AK223" s="51" t="s">
        <v>2581</v>
      </c>
      <c r="AL223" s="19">
        <v>0</v>
      </c>
      <c r="AM223" s="19">
        <v>0</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9">
        <v>0</v>
      </c>
      <c r="BC223" s="19">
        <v>0</v>
      </c>
      <c r="BD223" s="49" t="b">
        <v>0</v>
      </c>
      <c r="BE223" s="49" t="b">
        <v>0</v>
      </c>
      <c r="BF223" s="19">
        <v>2</v>
      </c>
      <c r="BG223" s="23" t="s">
        <v>117</v>
      </c>
      <c r="BH223" s="19">
        <v>363</v>
      </c>
      <c r="BI223" s="19">
        <v>363</v>
      </c>
      <c r="BJ223" s="19">
        <v>0</v>
      </c>
      <c r="BK223" s="49" t="b">
        <v>0</v>
      </c>
    </row>
    <row r="224" spans="1:63" ht="12.75">
      <c r="A224" s="19">
        <v>387</v>
      </c>
      <c r="B224" s="19">
        <v>173920</v>
      </c>
      <c r="C224" s="52" t="s">
        <v>1531</v>
      </c>
      <c r="D224" s="23" t="s">
        <v>1532</v>
      </c>
      <c r="E224" s="23" t="s">
        <v>1533</v>
      </c>
      <c r="F224" s="23" t="s">
        <v>1508</v>
      </c>
      <c r="G224" s="19">
        <v>56001</v>
      </c>
      <c r="H224" s="23" t="s">
        <v>834</v>
      </c>
      <c r="I224" s="23" t="s">
        <v>835</v>
      </c>
      <c r="J224" s="47" t="s">
        <v>1534</v>
      </c>
      <c r="K224" s="19">
        <v>-93.999449999999996</v>
      </c>
      <c r="L224" s="19">
        <v>44.146712000000001</v>
      </c>
      <c r="M224" s="19">
        <v>-93.999449999999996</v>
      </c>
      <c r="N224" s="19">
        <v>44.146712000000001</v>
      </c>
      <c r="O224" s="53">
        <v>7994</v>
      </c>
      <c r="P224" s="54">
        <v>794</v>
      </c>
      <c r="Q224" s="53">
        <v>7994</v>
      </c>
      <c r="R224" s="54">
        <v>794</v>
      </c>
      <c r="S224" s="19">
        <v>2</v>
      </c>
      <c r="T224" s="19">
        <v>2</v>
      </c>
      <c r="U224" s="19">
        <v>4</v>
      </c>
      <c r="V224" s="19">
        <v>1</v>
      </c>
      <c r="W224" s="19">
        <v>1</v>
      </c>
      <c r="X224" s="19">
        <v>62</v>
      </c>
      <c r="Y224" s="19">
        <v>13192</v>
      </c>
      <c r="Z224" s="23" t="s">
        <v>73</v>
      </c>
      <c r="AA224" s="49" t="b">
        <v>0</v>
      </c>
      <c r="AB224" s="23" t="s">
        <v>202</v>
      </c>
      <c r="AC224" s="23" t="s">
        <v>1535</v>
      </c>
      <c r="AD224" s="23" t="s">
        <v>204</v>
      </c>
      <c r="AE224" s="23" t="s">
        <v>1536</v>
      </c>
      <c r="AF224" s="23" t="s">
        <v>78</v>
      </c>
      <c r="AG224" s="23" t="s">
        <v>79</v>
      </c>
      <c r="AH224" s="23" t="s">
        <v>36</v>
      </c>
      <c r="AI224" s="23" t="s">
        <v>80</v>
      </c>
      <c r="AJ224" s="50" t="b">
        <v>0</v>
      </c>
      <c r="AK224" s="51" t="s">
        <v>1537</v>
      </c>
      <c r="AL224" s="19">
        <v>0</v>
      </c>
      <c r="AM224" s="19">
        <v>0</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9">
        <v>0</v>
      </c>
      <c r="BC224" s="19">
        <v>0</v>
      </c>
      <c r="BD224" s="49" t="b">
        <v>1</v>
      </c>
      <c r="BE224" s="49" t="b">
        <v>0</v>
      </c>
      <c r="BF224" s="19">
        <v>2</v>
      </c>
      <c r="BG224" s="23" t="s">
        <v>78</v>
      </c>
      <c r="BH224" s="19">
        <v>253</v>
      </c>
      <c r="BI224" s="19">
        <v>253</v>
      </c>
      <c r="BJ224" s="19">
        <v>0</v>
      </c>
      <c r="BK224" s="49" t="b">
        <v>0</v>
      </c>
    </row>
    <row r="225" spans="1:63" ht="12.75">
      <c r="A225" s="19">
        <v>392</v>
      </c>
      <c r="B225" s="19">
        <v>176080</v>
      </c>
      <c r="C225" s="23" t="s">
        <v>1658</v>
      </c>
      <c r="D225" s="23" t="s">
        <v>1659</v>
      </c>
      <c r="E225" s="23" t="s">
        <v>1660</v>
      </c>
      <c r="F225" s="23" t="s">
        <v>1652</v>
      </c>
      <c r="G225" s="19">
        <v>39762</v>
      </c>
      <c r="H225" s="23" t="s">
        <v>70</v>
      </c>
      <c r="I225" s="23" t="s">
        <v>71</v>
      </c>
      <c r="J225" s="47" t="s">
        <v>1661</v>
      </c>
      <c r="K225" s="19">
        <v>-88.790138999999996</v>
      </c>
      <c r="L225" s="19">
        <v>33.454852000000002</v>
      </c>
      <c r="M225" s="19">
        <v>-88.790138999999996</v>
      </c>
      <c r="N225" s="19">
        <v>33.454852000000002</v>
      </c>
      <c r="O225" s="53">
        <v>8800</v>
      </c>
      <c r="P225" s="54">
        <v>110</v>
      </c>
      <c r="Q225" s="53">
        <v>23840</v>
      </c>
      <c r="R225" s="54">
        <v>110</v>
      </c>
      <c r="S225" s="19">
        <v>2</v>
      </c>
      <c r="T225" s="19">
        <v>2</v>
      </c>
      <c r="U225" s="19">
        <v>5</v>
      </c>
      <c r="V225" s="19">
        <v>1</v>
      </c>
      <c r="W225" s="19">
        <v>1</v>
      </c>
      <c r="X225" s="19">
        <v>56</v>
      </c>
      <c r="Y225" s="19">
        <v>18090</v>
      </c>
      <c r="Z225" s="23" t="s">
        <v>73</v>
      </c>
      <c r="AA225" s="49" t="b">
        <v>1</v>
      </c>
      <c r="AB225" s="23" t="s">
        <v>1664</v>
      </c>
      <c r="AC225" s="23" t="s">
        <v>314</v>
      </c>
      <c r="AD225" s="23" t="s">
        <v>76</v>
      </c>
      <c r="AE225" s="23" t="s">
        <v>95</v>
      </c>
      <c r="AF225" s="23" t="s">
        <v>94</v>
      </c>
      <c r="AG225" s="23" t="s">
        <v>79</v>
      </c>
      <c r="AH225" s="23" t="s">
        <v>36</v>
      </c>
      <c r="AI225" s="23" t="s">
        <v>96</v>
      </c>
      <c r="AJ225" s="50" t="b">
        <v>0</v>
      </c>
      <c r="AK225" s="51" t="s">
        <v>1668</v>
      </c>
      <c r="AL225" s="19">
        <v>0</v>
      </c>
      <c r="AM225" s="19">
        <v>0</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9">
        <v>0</v>
      </c>
      <c r="BC225" s="19">
        <v>0</v>
      </c>
      <c r="BD225" s="49" t="b">
        <v>1</v>
      </c>
      <c r="BE225" s="49" t="b">
        <v>0</v>
      </c>
      <c r="BF225" s="19">
        <v>6</v>
      </c>
      <c r="BG225" s="23" t="s">
        <v>94</v>
      </c>
      <c r="BH225" s="19">
        <v>363</v>
      </c>
      <c r="BI225" s="19">
        <v>363</v>
      </c>
      <c r="BJ225" s="19">
        <v>0</v>
      </c>
      <c r="BK225" s="49" t="b">
        <v>0</v>
      </c>
    </row>
    <row r="226" spans="1:63" ht="12.75">
      <c r="A226" s="19">
        <v>395</v>
      </c>
      <c r="B226" s="19">
        <v>179566</v>
      </c>
      <c r="C226" s="23" t="s">
        <v>1590</v>
      </c>
      <c r="D226" s="23" t="s">
        <v>1591</v>
      </c>
      <c r="E226" s="23" t="s">
        <v>1583</v>
      </c>
      <c r="F226" s="23" t="s">
        <v>1584</v>
      </c>
      <c r="G226" s="19">
        <v>65897</v>
      </c>
      <c r="H226" s="23" t="s">
        <v>834</v>
      </c>
      <c r="I226" s="23" t="s">
        <v>835</v>
      </c>
      <c r="J226" s="47" t="s">
        <v>1592</v>
      </c>
      <c r="K226" s="19">
        <v>-93.276820999999998</v>
      </c>
      <c r="L226" s="19">
        <v>37.197983000000001</v>
      </c>
      <c r="M226" s="19">
        <v>-93.276820999999998</v>
      </c>
      <c r="N226" s="19">
        <v>37.197983000000001</v>
      </c>
      <c r="O226" s="53">
        <v>5436</v>
      </c>
      <c r="P226" s="53">
        <v>1098</v>
      </c>
      <c r="Q226" s="53">
        <v>10944</v>
      </c>
      <c r="R226" s="53">
        <v>1098</v>
      </c>
      <c r="S226" s="19">
        <v>2</v>
      </c>
      <c r="T226" s="19">
        <v>2</v>
      </c>
      <c r="U226" s="19">
        <v>4</v>
      </c>
      <c r="V226" s="19">
        <v>1</v>
      </c>
      <c r="W226" s="19">
        <v>1</v>
      </c>
      <c r="X226" s="19">
        <v>84</v>
      </c>
      <c r="Y226" s="19">
        <v>20316</v>
      </c>
      <c r="Z226" s="23" t="s">
        <v>73</v>
      </c>
      <c r="AA226" s="49" t="b">
        <v>0</v>
      </c>
      <c r="AB226" s="23" t="s">
        <v>1593</v>
      </c>
      <c r="AC226" s="23" t="s">
        <v>1594</v>
      </c>
      <c r="AD226" s="23" t="s">
        <v>320</v>
      </c>
      <c r="AE226" s="23" t="s">
        <v>1595</v>
      </c>
      <c r="AF226" s="23" t="s">
        <v>78</v>
      </c>
      <c r="AG226" s="23" t="s">
        <v>79</v>
      </c>
      <c r="AH226" s="23" t="s">
        <v>206</v>
      </c>
      <c r="AI226" s="23" t="s">
        <v>100</v>
      </c>
      <c r="AJ226" s="50" t="b">
        <v>0</v>
      </c>
      <c r="AK226" s="51" t="s">
        <v>1596</v>
      </c>
      <c r="AL226" s="19">
        <v>0</v>
      </c>
      <c r="AM226" s="19">
        <v>0</v>
      </c>
      <c r="AN226" s="19">
        <v>0</v>
      </c>
      <c r="AO226" s="19">
        <v>0</v>
      </c>
      <c r="AP226" s="19">
        <v>0</v>
      </c>
      <c r="AQ226" s="19">
        <v>0</v>
      </c>
      <c r="AR226" s="19">
        <v>0</v>
      </c>
      <c r="AS226" s="19">
        <v>0</v>
      </c>
      <c r="AT226" s="19">
        <v>0</v>
      </c>
      <c r="AU226" s="19">
        <v>0</v>
      </c>
      <c r="AV226" s="19">
        <v>0</v>
      </c>
      <c r="AW226" s="19">
        <v>0</v>
      </c>
      <c r="AX226" s="19">
        <v>0</v>
      </c>
      <c r="AY226" s="19">
        <v>0</v>
      </c>
      <c r="AZ226" s="19">
        <v>0</v>
      </c>
      <c r="BA226" s="19">
        <v>0</v>
      </c>
      <c r="BB226" s="19">
        <v>0</v>
      </c>
      <c r="BC226" s="19">
        <v>0</v>
      </c>
      <c r="BD226" s="49" t="b">
        <v>0</v>
      </c>
      <c r="BE226" s="49" t="b">
        <v>0</v>
      </c>
      <c r="BF226" s="19">
        <v>2</v>
      </c>
      <c r="BG226" s="23" t="s">
        <v>78</v>
      </c>
      <c r="BH226" s="19">
        <v>253</v>
      </c>
      <c r="BI226" s="19">
        <v>253</v>
      </c>
      <c r="BJ226" s="19">
        <v>0</v>
      </c>
      <c r="BK226" s="49" t="b">
        <v>0</v>
      </c>
    </row>
    <row r="227" spans="1:63" ht="12.75">
      <c r="A227" s="19">
        <v>398</v>
      </c>
      <c r="B227" s="19">
        <v>180461</v>
      </c>
      <c r="C227" s="23" t="s">
        <v>1672</v>
      </c>
      <c r="D227" s="23" t="s">
        <v>1672</v>
      </c>
      <c r="E227" s="23" t="s">
        <v>1673</v>
      </c>
      <c r="F227" s="23" t="s">
        <v>1674</v>
      </c>
      <c r="G227" s="19">
        <v>59717</v>
      </c>
      <c r="H227" s="23" t="s">
        <v>167</v>
      </c>
      <c r="I227" s="23" t="s">
        <v>168</v>
      </c>
      <c r="J227" s="47" t="s">
        <v>1675</v>
      </c>
      <c r="K227" s="19">
        <v>-111.048812</v>
      </c>
      <c r="L227" s="19">
        <v>45.666725999999997</v>
      </c>
      <c r="M227" s="19">
        <v>-111.048812</v>
      </c>
      <c r="N227" s="19">
        <v>45.666725999999997</v>
      </c>
      <c r="O227" s="53">
        <v>5089</v>
      </c>
      <c r="P227" s="53">
        <v>1561</v>
      </c>
      <c r="Q227" s="53">
        <v>19660</v>
      </c>
      <c r="R227" s="53">
        <v>1561</v>
      </c>
      <c r="S227" s="19">
        <v>2</v>
      </c>
      <c r="T227" s="19">
        <v>2</v>
      </c>
      <c r="U227" s="19">
        <v>7</v>
      </c>
      <c r="V227" s="19">
        <v>1</v>
      </c>
      <c r="W227" s="19">
        <v>1</v>
      </c>
      <c r="X227" s="19">
        <v>83</v>
      </c>
      <c r="Y227" s="19">
        <v>14340</v>
      </c>
      <c r="Z227" s="23" t="s">
        <v>73</v>
      </c>
      <c r="AA227" s="49" t="b">
        <v>1</v>
      </c>
      <c r="AB227" s="23" t="s">
        <v>1676</v>
      </c>
      <c r="AC227" s="23" t="s">
        <v>245</v>
      </c>
      <c r="AD227" s="23" t="s">
        <v>159</v>
      </c>
      <c r="AE227" s="23" t="s">
        <v>172</v>
      </c>
      <c r="AF227" s="23" t="s">
        <v>89</v>
      </c>
      <c r="AG227" s="23" t="s">
        <v>79</v>
      </c>
      <c r="AH227" s="23" t="s">
        <v>36</v>
      </c>
      <c r="AI227" s="23" t="s">
        <v>92</v>
      </c>
      <c r="AJ227" s="50" t="b">
        <v>0</v>
      </c>
      <c r="AK227" s="51" t="s">
        <v>1678</v>
      </c>
      <c r="AL227" s="19">
        <v>0</v>
      </c>
      <c r="AM227" s="19">
        <v>0</v>
      </c>
      <c r="AN227" s="19">
        <v>0</v>
      </c>
      <c r="AO227" s="19">
        <v>0</v>
      </c>
      <c r="AP227" s="19">
        <v>0</v>
      </c>
      <c r="AQ227" s="19">
        <v>0</v>
      </c>
      <c r="AR227" s="19">
        <v>0</v>
      </c>
      <c r="AS227" s="19">
        <v>0</v>
      </c>
      <c r="AT227" s="19">
        <v>0</v>
      </c>
      <c r="AU227" s="19">
        <v>0</v>
      </c>
      <c r="AV227" s="19">
        <v>0</v>
      </c>
      <c r="AW227" s="19">
        <v>0</v>
      </c>
      <c r="AX227" s="19">
        <v>0</v>
      </c>
      <c r="AY227" s="19">
        <v>0</v>
      </c>
      <c r="AZ227" s="19">
        <v>0</v>
      </c>
      <c r="BA227" s="19">
        <v>0</v>
      </c>
      <c r="BB227" s="19">
        <v>0</v>
      </c>
      <c r="BC227" s="19">
        <v>0</v>
      </c>
      <c r="BD227" s="49" t="b">
        <v>1</v>
      </c>
      <c r="BE227" s="49" t="b">
        <v>0</v>
      </c>
      <c r="BF227" s="19">
        <v>2</v>
      </c>
      <c r="BG227" s="23" t="s">
        <v>89</v>
      </c>
      <c r="BH227" s="19">
        <v>210</v>
      </c>
      <c r="BI227" s="19">
        <v>210</v>
      </c>
      <c r="BJ227" s="19">
        <v>0</v>
      </c>
      <c r="BK227" s="49" t="b">
        <v>0</v>
      </c>
    </row>
    <row r="228" spans="1:63" ht="12.75">
      <c r="A228" s="19">
        <v>399</v>
      </c>
      <c r="B228" s="19">
        <v>163453</v>
      </c>
      <c r="C228" s="23" t="s">
        <v>1361</v>
      </c>
      <c r="D228" s="23" t="s">
        <v>1362</v>
      </c>
      <c r="E228" s="23" t="s">
        <v>1347</v>
      </c>
      <c r="F228" s="23" t="s">
        <v>1324</v>
      </c>
      <c r="G228" s="23" t="s">
        <v>1363</v>
      </c>
      <c r="H228" s="23" t="s">
        <v>70</v>
      </c>
      <c r="I228" s="23" t="s">
        <v>564</v>
      </c>
      <c r="J228" s="47" t="s">
        <v>1364</v>
      </c>
      <c r="K228" s="19">
        <v>-76.584237999999999</v>
      </c>
      <c r="L228" s="19">
        <v>39.344234999999998</v>
      </c>
      <c r="M228" s="19">
        <v>-76.584237999999999</v>
      </c>
      <c r="N228" s="19">
        <v>39.344234999999998</v>
      </c>
      <c r="O228" s="53">
        <v>8190</v>
      </c>
      <c r="P228" s="53">
        <v>1247</v>
      </c>
      <c r="Q228" s="53">
        <v>16092</v>
      </c>
      <c r="R228" s="53">
        <v>1247</v>
      </c>
      <c r="S228" s="19">
        <v>1</v>
      </c>
      <c r="T228" s="19">
        <v>2</v>
      </c>
      <c r="U228" s="19">
        <v>2</v>
      </c>
      <c r="V228" s="19">
        <v>1</v>
      </c>
      <c r="W228" s="19">
        <v>1</v>
      </c>
      <c r="X228" s="19">
        <v>60</v>
      </c>
      <c r="Y228" s="19">
        <v>6362</v>
      </c>
      <c r="Z228" s="23" t="s">
        <v>73</v>
      </c>
      <c r="AA228" s="49" t="b">
        <v>0</v>
      </c>
      <c r="AB228" s="23" t="s">
        <v>566</v>
      </c>
      <c r="AC228" s="23" t="s">
        <v>1365</v>
      </c>
      <c r="AD228" s="23" t="s">
        <v>90</v>
      </c>
      <c r="AE228" s="23" t="s">
        <v>292</v>
      </c>
      <c r="AF228" s="23" t="s">
        <v>78</v>
      </c>
      <c r="AG228" s="23" t="s">
        <v>79</v>
      </c>
      <c r="AH228" s="23" t="s">
        <v>36</v>
      </c>
      <c r="AI228" s="23" t="s">
        <v>80</v>
      </c>
      <c r="AJ228" s="50" t="b">
        <v>0</v>
      </c>
      <c r="AK228" s="51" t="s">
        <v>1366</v>
      </c>
      <c r="AL228" s="19">
        <v>0</v>
      </c>
      <c r="AM228" s="19">
        <v>0</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9">
        <v>0</v>
      </c>
      <c r="BC228" s="19">
        <v>0</v>
      </c>
      <c r="BD228" s="49" t="b">
        <v>1</v>
      </c>
      <c r="BE228" s="49" t="b">
        <v>1</v>
      </c>
      <c r="BF228" s="19">
        <v>3</v>
      </c>
      <c r="BG228" s="23" t="s">
        <v>78</v>
      </c>
      <c r="BH228" s="19">
        <v>363</v>
      </c>
      <c r="BI228" s="19">
        <v>363</v>
      </c>
      <c r="BJ228" s="19">
        <v>0</v>
      </c>
      <c r="BK228" s="49" t="b">
        <v>0</v>
      </c>
    </row>
    <row r="229" spans="1:63" ht="12.75">
      <c r="A229" s="19">
        <v>400</v>
      </c>
      <c r="B229" s="19">
        <v>163453</v>
      </c>
      <c r="C229" s="52" t="s">
        <v>1361</v>
      </c>
      <c r="D229" s="23" t="s">
        <v>1362</v>
      </c>
      <c r="E229" s="23" t="s">
        <v>1347</v>
      </c>
      <c r="F229" s="23" t="s">
        <v>1324</v>
      </c>
      <c r="G229" s="23" t="s">
        <v>1363</v>
      </c>
      <c r="H229" s="23" t="s">
        <v>70</v>
      </c>
      <c r="I229" s="23" t="s">
        <v>564</v>
      </c>
      <c r="J229" s="47" t="s">
        <v>1364</v>
      </c>
      <c r="K229" s="19">
        <v>-76.584237999999999</v>
      </c>
      <c r="L229" s="19">
        <v>39.344234999999998</v>
      </c>
      <c r="M229" s="19">
        <v>-76.584237999999999</v>
      </c>
      <c r="N229" s="19">
        <v>39.344234999999998</v>
      </c>
      <c r="O229" s="53">
        <v>8190</v>
      </c>
      <c r="P229" s="53">
        <v>1247</v>
      </c>
      <c r="Q229" s="53">
        <v>16092</v>
      </c>
      <c r="R229" s="53">
        <v>1247</v>
      </c>
      <c r="S229" s="19">
        <v>1</v>
      </c>
      <c r="T229" s="19">
        <v>2</v>
      </c>
      <c r="U229" s="19">
        <v>2</v>
      </c>
      <c r="V229" s="19">
        <v>1</v>
      </c>
      <c r="W229" s="19">
        <v>1</v>
      </c>
      <c r="X229" s="19">
        <v>60</v>
      </c>
      <c r="Y229" s="19">
        <v>6362</v>
      </c>
      <c r="Z229" s="23" t="s">
        <v>73</v>
      </c>
      <c r="AA229" s="49" t="b">
        <v>0</v>
      </c>
      <c r="AB229" s="23" t="s">
        <v>566</v>
      </c>
      <c r="AC229" s="23" t="s">
        <v>1365</v>
      </c>
      <c r="AD229" s="23" t="s">
        <v>90</v>
      </c>
      <c r="AE229" s="23" t="s">
        <v>172</v>
      </c>
      <c r="AF229" s="23" t="s">
        <v>89</v>
      </c>
      <c r="AG229" s="23" t="s">
        <v>79</v>
      </c>
      <c r="AH229" s="23" t="s">
        <v>36</v>
      </c>
      <c r="AI229" s="23" t="s">
        <v>92</v>
      </c>
      <c r="AJ229" s="50" t="b">
        <v>0</v>
      </c>
      <c r="AK229" s="51" t="s">
        <v>1367</v>
      </c>
      <c r="AL229" s="19">
        <v>0</v>
      </c>
      <c r="AM229" s="19">
        <v>0</v>
      </c>
      <c r="AN229" s="19">
        <v>0</v>
      </c>
      <c r="AO229" s="19">
        <v>0</v>
      </c>
      <c r="AP229" s="19">
        <v>0</v>
      </c>
      <c r="AQ229" s="19">
        <v>0</v>
      </c>
      <c r="AR229" s="19">
        <v>0</v>
      </c>
      <c r="AS229" s="19">
        <v>0</v>
      </c>
      <c r="AT229" s="19">
        <v>0</v>
      </c>
      <c r="AU229" s="19">
        <v>0</v>
      </c>
      <c r="AV229" s="19">
        <v>0</v>
      </c>
      <c r="AW229" s="19">
        <v>0</v>
      </c>
      <c r="AX229" s="19">
        <v>0</v>
      </c>
      <c r="AY229" s="19">
        <v>0</v>
      </c>
      <c r="AZ229" s="19">
        <v>0</v>
      </c>
      <c r="BA229" s="19">
        <v>0</v>
      </c>
      <c r="BB229" s="19">
        <v>0</v>
      </c>
      <c r="BC229" s="19">
        <v>0</v>
      </c>
      <c r="BD229" s="49" t="b">
        <v>1</v>
      </c>
      <c r="BE229" s="49" t="b">
        <v>1</v>
      </c>
      <c r="BF229" s="19">
        <v>3</v>
      </c>
      <c r="BG229" s="23" t="s">
        <v>89</v>
      </c>
      <c r="BH229" s="19">
        <v>363</v>
      </c>
      <c r="BI229" s="19">
        <v>363</v>
      </c>
      <c r="BJ229" s="19">
        <v>0</v>
      </c>
      <c r="BK229" s="49" t="b">
        <v>0</v>
      </c>
    </row>
    <row r="230" spans="1:63" ht="12.75">
      <c r="A230" s="19">
        <v>401</v>
      </c>
      <c r="B230" s="19">
        <v>163453</v>
      </c>
      <c r="C230" s="52" t="s">
        <v>1361</v>
      </c>
      <c r="D230" s="23" t="s">
        <v>1362</v>
      </c>
      <c r="E230" s="23" t="s">
        <v>1347</v>
      </c>
      <c r="F230" s="23" t="s">
        <v>1324</v>
      </c>
      <c r="G230" s="23" t="s">
        <v>1363</v>
      </c>
      <c r="H230" s="23" t="s">
        <v>70</v>
      </c>
      <c r="I230" s="23" t="s">
        <v>564</v>
      </c>
      <c r="J230" s="47" t="s">
        <v>1364</v>
      </c>
      <c r="K230" s="19">
        <v>-76.584237999999999</v>
      </c>
      <c r="L230" s="19">
        <v>39.344234999999998</v>
      </c>
      <c r="M230" s="19">
        <v>-76.584237999999999</v>
      </c>
      <c r="N230" s="19">
        <v>39.344234999999998</v>
      </c>
      <c r="O230" s="53">
        <v>8190</v>
      </c>
      <c r="P230" s="53">
        <v>1247</v>
      </c>
      <c r="Q230" s="53">
        <v>16092</v>
      </c>
      <c r="R230" s="53">
        <v>1247</v>
      </c>
      <c r="S230" s="19">
        <v>1</v>
      </c>
      <c r="T230" s="19">
        <v>2</v>
      </c>
      <c r="U230" s="19">
        <v>2</v>
      </c>
      <c r="V230" s="19">
        <v>1</v>
      </c>
      <c r="W230" s="19">
        <v>1</v>
      </c>
      <c r="X230" s="19">
        <v>60</v>
      </c>
      <c r="Y230" s="19">
        <v>6362</v>
      </c>
      <c r="Z230" s="23" t="s">
        <v>73</v>
      </c>
      <c r="AA230" s="49" t="b">
        <v>0</v>
      </c>
      <c r="AB230" s="23" t="s">
        <v>566</v>
      </c>
      <c r="AC230" s="23" t="s">
        <v>1365</v>
      </c>
      <c r="AD230" s="23" t="s">
        <v>90</v>
      </c>
      <c r="AE230" s="23" t="s">
        <v>95</v>
      </c>
      <c r="AF230" s="23" t="s">
        <v>94</v>
      </c>
      <c r="AG230" s="23" t="s">
        <v>79</v>
      </c>
      <c r="AH230" s="23" t="s">
        <v>36</v>
      </c>
      <c r="AI230" s="23" t="s">
        <v>96</v>
      </c>
      <c r="AJ230" s="50" t="b">
        <v>0</v>
      </c>
      <c r="AK230" s="51" t="s">
        <v>1368</v>
      </c>
      <c r="AL230" s="19">
        <v>0</v>
      </c>
      <c r="AM230" s="19">
        <v>0</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9">
        <v>0</v>
      </c>
      <c r="BC230" s="19">
        <v>0</v>
      </c>
      <c r="BD230" s="49" t="b">
        <v>1</v>
      </c>
      <c r="BE230" s="49" t="b">
        <v>1</v>
      </c>
      <c r="BF230" s="19">
        <v>3</v>
      </c>
      <c r="BG230" s="23" t="s">
        <v>94</v>
      </c>
      <c r="BH230" s="19">
        <v>363</v>
      </c>
      <c r="BI230" s="19">
        <v>363</v>
      </c>
      <c r="BJ230" s="19">
        <v>0</v>
      </c>
      <c r="BK230" s="49" t="b">
        <v>0</v>
      </c>
    </row>
    <row r="231" spans="1:63" ht="12.75">
      <c r="A231" s="19">
        <v>407</v>
      </c>
      <c r="B231" s="19">
        <v>185828</v>
      </c>
      <c r="C231" s="52" t="s">
        <v>1802</v>
      </c>
      <c r="D231" s="23" t="s">
        <v>1803</v>
      </c>
      <c r="E231" s="23" t="s">
        <v>610</v>
      </c>
      <c r="F231" s="23" t="s">
        <v>1796</v>
      </c>
      <c r="G231" s="19">
        <v>7102</v>
      </c>
      <c r="H231" s="23" t="s">
        <v>538</v>
      </c>
      <c r="I231" s="23" t="s">
        <v>1797</v>
      </c>
      <c r="J231" s="47" t="s">
        <v>1804</v>
      </c>
      <c r="K231" s="19">
        <v>-74.177113000000006</v>
      </c>
      <c r="L231" s="19">
        <v>40.741996999999998</v>
      </c>
      <c r="M231" s="19">
        <v>-73.961884999999995</v>
      </c>
      <c r="N231" s="19">
        <v>40.808285999999903</v>
      </c>
      <c r="O231" s="53">
        <v>20624</v>
      </c>
      <c r="P231" s="53">
        <v>3204</v>
      </c>
      <c r="Q231" s="53">
        <v>30540</v>
      </c>
      <c r="R231" s="53">
        <v>3204</v>
      </c>
      <c r="S231" s="19">
        <v>2</v>
      </c>
      <c r="T231" s="19">
        <v>2</v>
      </c>
      <c r="U231" s="19">
        <v>2</v>
      </c>
      <c r="V231" s="19">
        <v>1</v>
      </c>
      <c r="W231" s="19">
        <v>1</v>
      </c>
      <c r="X231" s="19">
        <v>59</v>
      </c>
      <c r="Y231" s="19">
        <v>8211</v>
      </c>
      <c r="Z231" s="23" t="s">
        <v>73</v>
      </c>
      <c r="AA231" s="49" t="b">
        <v>0</v>
      </c>
      <c r="AB231" s="23" t="s">
        <v>1427</v>
      </c>
      <c r="AC231" s="23" t="s">
        <v>89</v>
      </c>
      <c r="AD231" s="23" t="s">
        <v>159</v>
      </c>
      <c r="AE231" s="23" t="s">
        <v>1812</v>
      </c>
      <c r="AF231" s="23" t="s">
        <v>78</v>
      </c>
      <c r="AG231" s="23" t="s">
        <v>179</v>
      </c>
      <c r="AH231" s="23" t="s">
        <v>179</v>
      </c>
      <c r="AI231" s="23" t="s">
        <v>100</v>
      </c>
      <c r="AJ231" s="50" t="b">
        <v>0</v>
      </c>
      <c r="AK231" s="51" t="s">
        <v>1813</v>
      </c>
      <c r="AL231" s="19">
        <v>0</v>
      </c>
      <c r="AM231" s="19">
        <v>0</v>
      </c>
      <c r="AN231" s="19">
        <v>0</v>
      </c>
      <c r="AO231" s="19">
        <v>0</v>
      </c>
      <c r="AP231" s="19">
        <v>0</v>
      </c>
      <c r="AQ231" s="19">
        <v>0</v>
      </c>
      <c r="AR231" s="19">
        <v>0</v>
      </c>
      <c r="AS231" s="19">
        <v>0</v>
      </c>
      <c r="AT231" s="19">
        <v>0</v>
      </c>
      <c r="AU231" s="19">
        <v>0</v>
      </c>
      <c r="AV231" s="19">
        <v>0</v>
      </c>
      <c r="AW231" s="19">
        <v>0</v>
      </c>
      <c r="AX231" s="19">
        <v>0</v>
      </c>
      <c r="AY231" s="19">
        <v>0</v>
      </c>
      <c r="AZ231" s="19">
        <v>0</v>
      </c>
      <c r="BA231" s="19">
        <v>0</v>
      </c>
      <c r="BB231" s="19">
        <v>0</v>
      </c>
      <c r="BC231" s="19">
        <v>0</v>
      </c>
      <c r="BD231" s="49" t="b">
        <v>0</v>
      </c>
      <c r="BE231" s="49" t="b">
        <v>1</v>
      </c>
      <c r="BF231" s="19">
        <v>7</v>
      </c>
      <c r="BG231" s="23" t="s">
        <v>78</v>
      </c>
      <c r="BH231" s="19">
        <v>295</v>
      </c>
      <c r="BI231" s="19">
        <v>295</v>
      </c>
      <c r="BJ231" s="19">
        <v>0</v>
      </c>
      <c r="BK231" s="49" t="b">
        <v>0</v>
      </c>
    </row>
    <row r="232" spans="1:63" ht="12.75">
      <c r="A232" s="19">
        <v>404</v>
      </c>
      <c r="B232" s="19">
        <v>185828</v>
      </c>
      <c r="C232" s="23" t="s">
        <v>1802</v>
      </c>
      <c r="D232" s="23" t="s">
        <v>1803</v>
      </c>
      <c r="E232" s="23" t="s">
        <v>610</v>
      </c>
      <c r="F232" s="23" t="s">
        <v>1796</v>
      </c>
      <c r="G232" s="19">
        <v>7102</v>
      </c>
      <c r="H232" s="23" t="s">
        <v>538</v>
      </c>
      <c r="I232" s="23" t="s">
        <v>1797</v>
      </c>
      <c r="J232" s="47" t="s">
        <v>1804</v>
      </c>
      <c r="K232" s="19">
        <v>-74.177113000000006</v>
      </c>
      <c r="L232" s="19">
        <v>40.741996999999998</v>
      </c>
      <c r="M232" s="19">
        <v>-73.961884999999995</v>
      </c>
      <c r="N232" s="19">
        <v>40.808285999999903</v>
      </c>
      <c r="O232" s="53">
        <v>20624</v>
      </c>
      <c r="P232" s="53">
        <v>3204</v>
      </c>
      <c r="Q232" s="53">
        <v>30540</v>
      </c>
      <c r="R232" s="53">
        <v>3204</v>
      </c>
      <c r="S232" s="19">
        <v>2</v>
      </c>
      <c r="T232" s="19">
        <v>2</v>
      </c>
      <c r="U232" s="19">
        <v>2</v>
      </c>
      <c r="V232" s="19">
        <v>1</v>
      </c>
      <c r="W232" s="19">
        <v>1</v>
      </c>
      <c r="X232" s="19">
        <v>59</v>
      </c>
      <c r="Y232" s="19">
        <v>8211</v>
      </c>
      <c r="Z232" s="23" t="s">
        <v>73</v>
      </c>
      <c r="AA232" s="49" t="b">
        <v>0</v>
      </c>
      <c r="AB232" s="23" t="s">
        <v>1427</v>
      </c>
      <c r="AC232" s="23" t="s">
        <v>89</v>
      </c>
      <c r="AD232" s="23" t="s">
        <v>159</v>
      </c>
      <c r="AE232" s="23" t="s">
        <v>172</v>
      </c>
      <c r="AF232" s="23" t="s">
        <v>89</v>
      </c>
      <c r="AG232" s="23" t="s">
        <v>79</v>
      </c>
      <c r="AH232" s="23" t="s">
        <v>36</v>
      </c>
      <c r="AI232" s="23" t="s">
        <v>92</v>
      </c>
      <c r="AJ232" s="55" t="b">
        <v>1</v>
      </c>
      <c r="AK232" s="51" t="s">
        <v>1808</v>
      </c>
      <c r="AL232" s="19">
        <v>0</v>
      </c>
      <c r="AM232" s="19">
        <v>0</v>
      </c>
      <c r="AN232" s="19">
        <v>2</v>
      </c>
      <c r="AO232" s="19">
        <v>3</v>
      </c>
      <c r="AP232" s="19">
        <v>1</v>
      </c>
      <c r="AQ232" s="19">
        <v>0</v>
      </c>
      <c r="AR232" s="19">
        <v>0</v>
      </c>
      <c r="AS232" s="19">
        <v>0</v>
      </c>
      <c r="AT232" s="19">
        <v>0</v>
      </c>
      <c r="AU232" s="19">
        <v>0</v>
      </c>
      <c r="AV232" s="19">
        <v>0</v>
      </c>
      <c r="AW232" s="19">
        <v>2</v>
      </c>
      <c r="AX232" s="19">
        <v>1</v>
      </c>
      <c r="AY232" s="19">
        <v>0</v>
      </c>
      <c r="AZ232" s="19">
        <v>1</v>
      </c>
      <c r="BA232" s="19">
        <v>0</v>
      </c>
      <c r="BB232" s="19">
        <v>0</v>
      </c>
      <c r="BC232" s="19">
        <v>0</v>
      </c>
      <c r="BD232" s="49" t="b">
        <v>1</v>
      </c>
      <c r="BE232" s="49" t="b">
        <v>1</v>
      </c>
      <c r="BF232" s="19">
        <v>7</v>
      </c>
      <c r="BG232" s="23" t="s">
        <v>89</v>
      </c>
      <c r="BH232" s="19">
        <v>295</v>
      </c>
      <c r="BI232" s="19">
        <v>295</v>
      </c>
      <c r="BJ232" s="19">
        <v>5</v>
      </c>
      <c r="BK232" s="49" t="b">
        <v>1</v>
      </c>
    </row>
    <row r="233" spans="1:63" ht="12.75">
      <c r="A233" s="19">
        <v>405</v>
      </c>
      <c r="B233" s="19">
        <v>185828</v>
      </c>
      <c r="C233" s="23" t="s">
        <v>1802</v>
      </c>
      <c r="D233" s="23" t="s">
        <v>1803</v>
      </c>
      <c r="E233" s="23" t="s">
        <v>610</v>
      </c>
      <c r="F233" s="23" t="s">
        <v>1796</v>
      </c>
      <c r="G233" s="19">
        <v>7102</v>
      </c>
      <c r="H233" s="23" t="s">
        <v>538</v>
      </c>
      <c r="I233" s="23" t="s">
        <v>1797</v>
      </c>
      <c r="J233" s="47" t="s">
        <v>1804</v>
      </c>
      <c r="K233" s="19">
        <v>-74.177113000000006</v>
      </c>
      <c r="L233" s="19">
        <v>40.741996999999998</v>
      </c>
      <c r="M233" s="19">
        <v>-73.961884999999995</v>
      </c>
      <c r="N233" s="19">
        <v>40.808285999999903</v>
      </c>
      <c r="O233" s="53">
        <v>20624</v>
      </c>
      <c r="P233" s="53">
        <v>3204</v>
      </c>
      <c r="Q233" s="53">
        <v>30540</v>
      </c>
      <c r="R233" s="53">
        <v>3204</v>
      </c>
      <c r="S233" s="19">
        <v>2</v>
      </c>
      <c r="T233" s="19">
        <v>2</v>
      </c>
      <c r="U233" s="19">
        <v>2</v>
      </c>
      <c r="V233" s="19">
        <v>1</v>
      </c>
      <c r="W233" s="19">
        <v>1</v>
      </c>
      <c r="X233" s="19">
        <v>59</v>
      </c>
      <c r="Y233" s="19">
        <v>8211</v>
      </c>
      <c r="Z233" s="23" t="s">
        <v>73</v>
      </c>
      <c r="AA233" s="49" t="b">
        <v>0</v>
      </c>
      <c r="AB233" s="23" t="s">
        <v>1427</v>
      </c>
      <c r="AC233" s="23" t="s">
        <v>89</v>
      </c>
      <c r="AD233" s="23" t="s">
        <v>159</v>
      </c>
      <c r="AE233" s="23" t="s">
        <v>236</v>
      </c>
      <c r="AF233" s="23" t="s">
        <v>89</v>
      </c>
      <c r="AG233" s="23" t="s">
        <v>79</v>
      </c>
      <c r="AH233" s="23" t="s">
        <v>99</v>
      </c>
      <c r="AI233" s="23" t="s">
        <v>100</v>
      </c>
      <c r="AJ233" s="55" t="b">
        <v>1</v>
      </c>
      <c r="AK233" s="51" t="s">
        <v>1809</v>
      </c>
      <c r="AL233" s="19">
        <v>0</v>
      </c>
      <c r="AM233" s="19">
        <v>0</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9">
        <v>0</v>
      </c>
      <c r="BC233" s="19">
        <v>0</v>
      </c>
      <c r="BD233" s="49" t="b">
        <v>0</v>
      </c>
      <c r="BE233" s="49" t="b">
        <v>1</v>
      </c>
      <c r="BF233" s="19">
        <v>7</v>
      </c>
      <c r="BG233" s="23" t="s">
        <v>89</v>
      </c>
      <c r="BH233" s="19">
        <v>295</v>
      </c>
      <c r="BI233" s="19">
        <v>295</v>
      </c>
      <c r="BJ233" s="19">
        <v>0</v>
      </c>
      <c r="BK233" s="49" t="b">
        <v>0</v>
      </c>
    </row>
    <row r="234" spans="1:63" ht="12.75">
      <c r="A234" s="19">
        <v>406</v>
      </c>
      <c r="B234" s="19">
        <v>185828</v>
      </c>
      <c r="C234" s="23" t="s">
        <v>1802</v>
      </c>
      <c r="D234" s="23" t="s">
        <v>1803</v>
      </c>
      <c r="E234" s="23" t="s">
        <v>610</v>
      </c>
      <c r="F234" s="23" t="s">
        <v>1796</v>
      </c>
      <c r="G234" s="19">
        <v>7102</v>
      </c>
      <c r="H234" s="23" t="s">
        <v>538</v>
      </c>
      <c r="I234" s="23" t="s">
        <v>1797</v>
      </c>
      <c r="J234" s="47" t="s">
        <v>1804</v>
      </c>
      <c r="K234" s="19">
        <v>-74.177113000000006</v>
      </c>
      <c r="L234" s="19">
        <v>40.741996999999998</v>
      </c>
      <c r="M234" s="19">
        <v>-73.961884999999995</v>
      </c>
      <c r="N234" s="19">
        <v>40.808285999999903</v>
      </c>
      <c r="O234" s="53">
        <v>20624</v>
      </c>
      <c r="P234" s="53">
        <v>3204</v>
      </c>
      <c r="Q234" s="53">
        <v>30540</v>
      </c>
      <c r="R234" s="53">
        <v>3204</v>
      </c>
      <c r="S234" s="19">
        <v>2</v>
      </c>
      <c r="T234" s="19">
        <v>2</v>
      </c>
      <c r="U234" s="19">
        <v>2</v>
      </c>
      <c r="V234" s="19">
        <v>1</v>
      </c>
      <c r="W234" s="19">
        <v>1</v>
      </c>
      <c r="X234" s="19">
        <v>59</v>
      </c>
      <c r="Y234" s="19">
        <v>8211</v>
      </c>
      <c r="Z234" s="23" t="s">
        <v>73</v>
      </c>
      <c r="AA234" s="49" t="b">
        <v>0</v>
      </c>
      <c r="AB234" s="23" t="s">
        <v>1427</v>
      </c>
      <c r="AC234" s="23" t="s">
        <v>89</v>
      </c>
      <c r="AD234" s="23" t="s">
        <v>159</v>
      </c>
      <c r="AE234" s="23" t="s">
        <v>1810</v>
      </c>
      <c r="AF234" s="23" t="s">
        <v>78</v>
      </c>
      <c r="AG234" s="23" t="s">
        <v>79</v>
      </c>
      <c r="AH234" s="23" t="s">
        <v>99</v>
      </c>
      <c r="AI234" s="23" t="s">
        <v>100</v>
      </c>
      <c r="AJ234" s="50" t="b">
        <v>0</v>
      </c>
      <c r="AK234" s="51" t="s">
        <v>1811</v>
      </c>
      <c r="AL234" s="19">
        <v>0</v>
      </c>
      <c r="AM234" s="19">
        <v>0</v>
      </c>
      <c r="AN234" s="19">
        <v>1</v>
      </c>
      <c r="AO234" s="19">
        <v>0</v>
      </c>
      <c r="AP234" s="19">
        <v>0</v>
      </c>
      <c r="AQ234" s="19">
        <v>0</v>
      </c>
      <c r="AR234" s="19">
        <v>0</v>
      </c>
      <c r="AS234" s="19">
        <v>0</v>
      </c>
      <c r="AT234" s="19">
        <v>0</v>
      </c>
      <c r="AU234" s="19">
        <v>0</v>
      </c>
      <c r="AV234" s="19">
        <v>0</v>
      </c>
      <c r="AW234" s="19">
        <v>0</v>
      </c>
      <c r="AX234" s="19">
        <v>0</v>
      </c>
      <c r="AY234" s="19">
        <v>0</v>
      </c>
      <c r="AZ234" s="19">
        <v>1</v>
      </c>
      <c r="BA234" s="19">
        <v>0</v>
      </c>
      <c r="BB234" s="19">
        <v>0</v>
      </c>
      <c r="BC234" s="19">
        <v>0</v>
      </c>
      <c r="BD234" s="49" t="b">
        <v>0</v>
      </c>
      <c r="BE234" s="49" t="b">
        <v>1</v>
      </c>
      <c r="BF234" s="19">
        <v>7</v>
      </c>
      <c r="BG234" s="23" t="s">
        <v>78</v>
      </c>
      <c r="BH234" s="19">
        <v>295</v>
      </c>
      <c r="BI234" s="19">
        <v>295</v>
      </c>
      <c r="BJ234" s="19">
        <v>1</v>
      </c>
      <c r="BK234" s="49" t="b">
        <v>1</v>
      </c>
    </row>
    <row r="235" spans="1:63" ht="12.75">
      <c r="A235" s="19">
        <v>412</v>
      </c>
      <c r="B235" s="48"/>
      <c r="C235" s="23" t="s">
        <v>334</v>
      </c>
      <c r="D235" s="23" t="s">
        <v>345</v>
      </c>
      <c r="E235" s="23" t="s">
        <v>336</v>
      </c>
      <c r="F235" s="23" t="s">
        <v>241</v>
      </c>
      <c r="G235" s="48"/>
      <c r="H235" s="23" t="s">
        <v>167</v>
      </c>
      <c r="I235" s="23" t="s">
        <v>242</v>
      </c>
      <c r="J235" s="47" t="s">
        <v>337</v>
      </c>
      <c r="K235" s="19">
        <v>-117.153457199999</v>
      </c>
      <c r="L235" s="19">
        <v>32.7133678</v>
      </c>
      <c r="M235" s="19">
        <v>-117.071228</v>
      </c>
      <c r="N235" s="19">
        <v>32.77525</v>
      </c>
      <c r="O235" s="53">
        <v>30771</v>
      </c>
      <c r="P235" s="54">
        <v>600</v>
      </c>
      <c r="Q235" s="53">
        <v>30771</v>
      </c>
      <c r="R235" s="54">
        <v>600</v>
      </c>
      <c r="S235" s="48" t="s">
        <v>1327</v>
      </c>
      <c r="T235" s="48" t="s">
        <v>1327</v>
      </c>
      <c r="U235" s="48" t="s">
        <v>1327</v>
      </c>
      <c r="V235" s="48" t="s">
        <v>1327</v>
      </c>
      <c r="W235" s="48" t="s">
        <v>1327</v>
      </c>
      <c r="X235" s="48" t="s">
        <v>1327</v>
      </c>
      <c r="Y235" s="48" t="s">
        <v>1327</v>
      </c>
      <c r="Z235" s="23" t="s">
        <v>123</v>
      </c>
      <c r="AA235" s="49" t="b">
        <v>0</v>
      </c>
      <c r="AB235" s="23" t="s">
        <v>338</v>
      </c>
      <c r="AC235" s="23" t="s">
        <v>89</v>
      </c>
      <c r="AD235" s="23" t="s">
        <v>90</v>
      </c>
      <c r="AE235" s="23" t="s">
        <v>346</v>
      </c>
      <c r="AF235" s="23" t="s">
        <v>89</v>
      </c>
      <c r="AG235" s="23" t="s">
        <v>79</v>
      </c>
      <c r="AH235" s="23" t="s">
        <v>36</v>
      </c>
      <c r="AI235" s="23" t="s">
        <v>100</v>
      </c>
      <c r="AJ235" s="50" t="b">
        <v>0</v>
      </c>
      <c r="AK235" s="51" t="s">
        <v>347</v>
      </c>
      <c r="AL235" s="19">
        <v>0</v>
      </c>
      <c r="AM235" s="19">
        <v>0</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9">
        <v>0</v>
      </c>
      <c r="BC235" s="19">
        <v>0</v>
      </c>
      <c r="BD235" s="49" t="b">
        <v>0</v>
      </c>
      <c r="BE235" s="49" t="b">
        <v>1</v>
      </c>
      <c r="BF235" s="19">
        <v>8</v>
      </c>
      <c r="BG235" s="23" t="s">
        <v>117</v>
      </c>
      <c r="BH235" s="19">
        <v>210</v>
      </c>
      <c r="BI235" s="19">
        <v>210</v>
      </c>
      <c r="BJ235" s="19">
        <v>0</v>
      </c>
      <c r="BK235" s="49" t="b">
        <v>0</v>
      </c>
    </row>
    <row r="236" spans="1:63" ht="12.75">
      <c r="A236" s="19">
        <v>413</v>
      </c>
      <c r="B236" s="48"/>
      <c r="C236" s="23" t="s">
        <v>334</v>
      </c>
      <c r="D236" s="23" t="s">
        <v>348</v>
      </c>
      <c r="E236" s="23" t="s">
        <v>336</v>
      </c>
      <c r="F236" s="23" t="s">
        <v>241</v>
      </c>
      <c r="G236" s="48"/>
      <c r="H236" s="23" t="s">
        <v>167</v>
      </c>
      <c r="I236" s="23" t="s">
        <v>242</v>
      </c>
      <c r="J236" s="47" t="s">
        <v>337</v>
      </c>
      <c r="K236" s="19">
        <v>-117.153457199999</v>
      </c>
      <c r="L236" s="19">
        <v>32.7133678</v>
      </c>
      <c r="M236" s="19">
        <v>-117.071228</v>
      </c>
      <c r="N236" s="19">
        <v>32.77525</v>
      </c>
      <c r="O236" s="53">
        <v>30771</v>
      </c>
      <c r="P236" s="54">
        <v>600</v>
      </c>
      <c r="Q236" s="53">
        <v>30771</v>
      </c>
      <c r="R236" s="54">
        <v>600</v>
      </c>
      <c r="S236" s="48" t="s">
        <v>1327</v>
      </c>
      <c r="T236" s="48" t="s">
        <v>1327</v>
      </c>
      <c r="U236" s="48" t="s">
        <v>1327</v>
      </c>
      <c r="V236" s="48" t="s">
        <v>1327</v>
      </c>
      <c r="W236" s="48" t="s">
        <v>1327</v>
      </c>
      <c r="X236" s="48" t="s">
        <v>1327</v>
      </c>
      <c r="Y236" s="48" t="s">
        <v>1327</v>
      </c>
      <c r="Z236" s="23" t="s">
        <v>123</v>
      </c>
      <c r="AA236" s="49" t="b">
        <v>0</v>
      </c>
      <c r="AB236" s="23" t="s">
        <v>338</v>
      </c>
      <c r="AC236" s="23" t="s">
        <v>89</v>
      </c>
      <c r="AD236" s="23" t="s">
        <v>90</v>
      </c>
      <c r="AE236" s="23" t="s">
        <v>172</v>
      </c>
      <c r="AF236" s="23" t="s">
        <v>89</v>
      </c>
      <c r="AG236" s="23" t="s">
        <v>79</v>
      </c>
      <c r="AH236" s="23" t="s">
        <v>36</v>
      </c>
      <c r="AI236" s="23" t="s">
        <v>92</v>
      </c>
      <c r="AJ236" s="50" t="b">
        <v>0</v>
      </c>
      <c r="AK236" s="51" t="s">
        <v>349</v>
      </c>
      <c r="AL236" s="19">
        <v>0</v>
      </c>
      <c r="AM236" s="19">
        <v>0</v>
      </c>
      <c r="AN236" s="19">
        <v>0</v>
      </c>
      <c r="AO236" s="19">
        <v>0</v>
      </c>
      <c r="AP236" s="19">
        <v>0</v>
      </c>
      <c r="AQ236" s="19">
        <v>0</v>
      </c>
      <c r="AR236" s="19">
        <v>0</v>
      </c>
      <c r="AS236" s="19">
        <v>0</v>
      </c>
      <c r="AT236" s="19">
        <v>0</v>
      </c>
      <c r="AU236" s="19">
        <v>0</v>
      </c>
      <c r="AV236" s="19">
        <v>0</v>
      </c>
      <c r="AW236" s="19">
        <v>0</v>
      </c>
      <c r="AX236" s="19">
        <v>0</v>
      </c>
      <c r="AY236" s="19">
        <v>0</v>
      </c>
      <c r="AZ236" s="19">
        <v>0</v>
      </c>
      <c r="BA236" s="19">
        <v>0</v>
      </c>
      <c r="BB236" s="19">
        <v>0</v>
      </c>
      <c r="BC236" s="19">
        <v>0</v>
      </c>
      <c r="BD236" s="49" t="b">
        <v>1</v>
      </c>
      <c r="BE236" s="49" t="b">
        <v>1</v>
      </c>
      <c r="BF236" s="19">
        <v>8</v>
      </c>
      <c r="BG236" s="23" t="s">
        <v>89</v>
      </c>
      <c r="BH236" s="19">
        <v>210</v>
      </c>
      <c r="BI236" s="19">
        <v>210</v>
      </c>
      <c r="BJ236" s="19">
        <v>0</v>
      </c>
      <c r="BK236" s="49" t="b">
        <v>0</v>
      </c>
    </row>
    <row r="237" spans="1:63" ht="12.75">
      <c r="A237" s="19">
        <v>414</v>
      </c>
      <c r="B237" s="48"/>
      <c r="C237" s="23" t="s">
        <v>334</v>
      </c>
      <c r="D237" s="23" t="s">
        <v>350</v>
      </c>
      <c r="E237" s="23" t="s">
        <v>336</v>
      </c>
      <c r="F237" s="23" t="s">
        <v>241</v>
      </c>
      <c r="G237" s="48"/>
      <c r="H237" s="23" t="s">
        <v>167</v>
      </c>
      <c r="I237" s="23" t="s">
        <v>242</v>
      </c>
      <c r="J237" s="47" t="s">
        <v>337</v>
      </c>
      <c r="K237" s="19">
        <v>-117.153457199999</v>
      </c>
      <c r="L237" s="19">
        <v>32.7133678</v>
      </c>
      <c r="M237" s="19">
        <v>-117.071228</v>
      </c>
      <c r="N237" s="19">
        <v>32.77525</v>
      </c>
      <c r="O237" s="53">
        <v>30771</v>
      </c>
      <c r="P237" s="54">
        <v>600</v>
      </c>
      <c r="Q237" s="53">
        <v>30771</v>
      </c>
      <c r="R237" s="54">
        <v>600</v>
      </c>
      <c r="S237" s="48" t="s">
        <v>1327</v>
      </c>
      <c r="T237" s="48" t="s">
        <v>1327</v>
      </c>
      <c r="U237" s="48" t="s">
        <v>1327</v>
      </c>
      <c r="V237" s="48" t="s">
        <v>1327</v>
      </c>
      <c r="W237" s="48" t="s">
        <v>1327</v>
      </c>
      <c r="X237" s="48" t="s">
        <v>1327</v>
      </c>
      <c r="Y237" s="48" t="s">
        <v>1327</v>
      </c>
      <c r="Z237" s="23" t="s">
        <v>123</v>
      </c>
      <c r="AA237" s="49" t="b">
        <v>0</v>
      </c>
      <c r="AB237" s="23" t="s">
        <v>338</v>
      </c>
      <c r="AC237" s="23" t="s">
        <v>89</v>
      </c>
      <c r="AD237" s="23" t="s">
        <v>90</v>
      </c>
      <c r="AE237" s="23" t="s">
        <v>351</v>
      </c>
      <c r="AF237" s="23" t="s">
        <v>89</v>
      </c>
      <c r="AG237" s="23" t="s">
        <v>79</v>
      </c>
      <c r="AH237" s="23" t="s">
        <v>99</v>
      </c>
      <c r="AI237" s="23" t="s">
        <v>100</v>
      </c>
      <c r="AJ237" s="50" t="b">
        <v>0</v>
      </c>
      <c r="AK237" s="51" t="s">
        <v>352</v>
      </c>
      <c r="AL237" s="19">
        <v>0</v>
      </c>
      <c r="AM237" s="19">
        <v>0</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9">
        <v>0</v>
      </c>
      <c r="BC237" s="19">
        <v>0</v>
      </c>
      <c r="BD237" s="49" t="b">
        <v>0</v>
      </c>
      <c r="BE237" s="49" t="b">
        <v>1</v>
      </c>
      <c r="BF237" s="19">
        <v>8</v>
      </c>
      <c r="BG237" s="23" t="s">
        <v>89</v>
      </c>
      <c r="BH237" s="19">
        <v>210</v>
      </c>
      <c r="BI237" s="19">
        <v>210</v>
      </c>
      <c r="BJ237" s="19">
        <v>0</v>
      </c>
      <c r="BK237" s="49" t="b">
        <v>0</v>
      </c>
    </row>
    <row r="238" spans="1:63" ht="12.75">
      <c r="A238" s="19">
        <v>415</v>
      </c>
      <c r="B238" s="48"/>
      <c r="C238" s="23" t="s">
        <v>334</v>
      </c>
      <c r="D238" s="23" t="s">
        <v>353</v>
      </c>
      <c r="E238" s="23" t="s">
        <v>336</v>
      </c>
      <c r="F238" s="23" t="s">
        <v>241</v>
      </c>
      <c r="G238" s="48"/>
      <c r="H238" s="23" t="s">
        <v>167</v>
      </c>
      <c r="I238" s="23" t="s">
        <v>242</v>
      </c>
      <c r="J238" s="47" t="s">
        <v>337</v>
      </c>
      <c r="K238" s="19">
        <v>-117.153457199999</v>
      </c>
      <c r="L238" s="19">
        <v>32.7133678</v>
      </c>
      <c r="M238" s="19">
        <v>-117.071228</v>
      </c>
      <c r="N238" s="19">
        <v>32.77525</v>
      </c>
      <c r="O238" s="53">
        <v>30771</v>
      </c>
      <c r="P238" s="54">
        <v>600</v>
      </c>
      <c r="Q238" s="53">
        <v>30771</v>
      </c>
      <c r="R238" s="54">
        <v>600</v>
      </c>
      <c r="S238" s="48" t="s">
        <v>1327</v>
      </c>
      <c r="T238" s="48" t="s">
        <v>1327</v>
      </c>
      <c r="U238" s="48" t="s">
        <v>1327</v>
      </c>
      <c r="V238" s="48" t="s">
        <v>1327</v>
      </c>
      <c r="W238" s="48" t="s">
        <v>1327</v>
      </c>
      <c r="X238" s="48" t="s">
        <v>1327</v>
      </c>
      <c r="Y238" s="48" t="s">
        <v>1327</v>
      </c>
      <c r="Z238" s="23" t="s">
        <v>123</v>
      </c>
      <c r="AA238" s="49" t="b">
        <v>0</v>
      </c>
      <c r="AB238" s="23" t="s">
        <v>338</v>
      </c>
      <c r="AC238" s="23" t="s">
        <v>89</v>
      </c>
      <c r="AD238" s="23" t="s">
        <v>90</v>
      </c>
      <c r="AE238" s="23" t="s">
        <v>236</v>
      </c>
      <c r="AF238" s="23" t="s">
        <v>89</v>
      </c>
      <c r="AG238" s="23" t="s">
        <v>79</v>
      </c>
      <c r="AH238" s="23" t="s">
        <v>206</v>
      </c>
      <c r="AI238" s="23" t="s">
        <v>100</v>
      </c>
      <c r="AJ238" s="50" t="b">
        <v>0</v>
      </c>
      <c r="AK238" s="51" t="s">
        <v>354</v>
      </c>
      <c r="AL238" s="19">
        <v>0</v>
      </c>
      <c r="AM238" s="19">
        <v>0</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9">
        <v>0</v>
      </c>
      <c r="BC238" s="19">
        <v>0</v>
      </c>
      <c r="BD238" s="49" t="b">
        <v>0</v>
      </c>
      <c r="BE238" s="49" t="b">
        <v>1</v>
      </c>
      <c r="BF238" s="19">
        <v>8</v>
      </c>
      <c r="BG238" s="23" t="s">
        <v>89</v>
      </c>
      <c r="BH238" s="19">
        <v>210</v>
      </c>
      <c r="BI238" s="19">
        <v>210</v>
      </c>
      <c r="BJ238" s="19">
        <v>0</v>
      </c>
      <c r="BK238" s="49" t="b">
        <v>0</v>
      </c>
    </row>
    <row r="239" spans="1:63" ht="12.75">
      <c r="A239" s="19">
        <v>416</v>
      </c>
      <c r="B239" s="48"/>
      <c r="C239" s="23" t="s">
        <v>334</v>
      </c>
      <c r="D239" s="23" t="s">
        <v>355</v>
      </c>
      <c r="E239" s="23" t="s">
        <v>336</v>
      </c>
      <c r="F239" s="23" t="s">
        <v>241</v>
      </c>
      <c r="G239" s="48"/>
      <c r="H239" s="23" t="s">
        <v>167</v>
      </c>
      <c r="I239" s="23" t="s">
        <v>242</v>
      </c>
      <c r="J239" s="47" t="s">
        <v>337</v>
      </c>
      <c r="K239" s="19">
        <v>-117.153457199999</v>
      </c>
      <c r="L239" s="19">
        <v>32.7133678</v>
      </c>
      <c r="M239" s="19">
        <v>-117.071228</v>
      </c>
      <c r="N239" s="19">
        <v>32.77525</v>
      </c>
      <c r="O239" s="53">
        <v>30771</v>
      </c>
      <c r="P239" s="54">
        <v>600</v>
      </c>
      <c r="Q239" s="53">
        <v>30771</v>
      </c>
      <c r="R239" s="54">
        <v>600</v>
      </c>
      <c r="S239" s="48" t="s">
        <v>1327</v>
      </c>
      <c r="T239" s="48" t="s">
        <v>1327</v>
      </c>
      <c r="U239" s="48" t="s">
        <v>1327</v>
      </c>
      <c r="V239" s="48" t="s">
        <v>1327</v>
      </c>
      <c r="W239" s="48" t="s">
        <v>1327</v>
      </c>
      <c r="X239" s="48" t="s">
        <v>1327</v>
      </c>
      <c r="Y239" s="48" t="s">
        <v>1327</v>
      </c>
      <c r="Z239" s="23" t="s">
        <v>123</v>
      </c>
      <c r="AA239" s="49" t="b">
        <v>0</v>
      </c>
      <c r="AB239" s="23" t="s">
        <v>338</v>
      </c>
      <c r="AC239" s="23" t="s">
        <v>298</v>
      </c>
      <c r="AD239" s="23" t="s">
        <v>90</v>
      </c>
      <c r="AE239" s="23" t="s">
        <v>356</v>
      </c>
      <c r="AF239" s="23" t="s">
        <v>135</v>
      </c>
      <c r="AG239" s="23" t="s">
        <v>79</v>
      </c>
      <c r="AH239" s="23" t="s">
        <v>36</v>
      </c>
      <c r="AI239" s="23" t="s">
        <v>100</v>
      </c>
      <c r="AJ239" s="50" t="b">
        <v>0</v>
      </c>
      <c r="AK239" s="51" t="s">
        <v>357</v>
      </c>
      <c r="AL239" s="19">
        <v>0</v>
      </c>
      <c r="AM239" s="19">
        <v>0</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9">
        <v>0</v>
      </c>
      <c r="BC239" s="19">
        <v>0</v>
      </c>
      <c r="BD239" s="49" t="b">
        <v>0</v>
      </c>
      <c r="BE239" s="49" t="b">
        <v>1</v>
      </c>
      <c r="BF239" s="19">
        <v>8</v>
      </c>
      <c r="BG239" s="23" t="s">
        <v>117</v>
      </c>
      <c r="BH239" s="19">
        <v>210</v>
      </c>
      <c r="BI239" s="19">
        <v>210</v>
      </c>
      <c r="BJ239" s="19">
        <v>0</v>
      </c>
      <c r="BK239" s="49" t="b">
        <v>0</v>
      </c>
    </row>
    <row r="240" spans="1:63" ht="12.75">
      <c r="A240" s="19">
        <v>418</v>
      </c>
      <c r="B240" s="19">
        <v>194091</v>
      </c>
      <c r="C240" s="23" t="s">
        <v>1952</v>
      </c>
      <c r="D240" s="23" t="s">
        <v>1953</v>
      </c>
      <c r="E240" s="23" t="s">
        <v>1954</v>
      </c>
      <c r="F240" s="23" t="s">
        <v>1878</v>
      </c>
      <c r="G240" s="23" t="s">
        <v>1955</v>
      </c>
      <c r="H240" s="23" t="s">
        <v>538</v>
      </c>
      <c r="I240" s="23" t="s">
        <v>1797</v>
      </c>
      <c r="J240" s="47" t="s">
        <v>1956</v>
      </c>
      <c r="K240" s="19">
        <v>-73.607799999999997</v>
      </c>
      <c r="L240" s="19">
        <v>40.812446999999999</v>
      </c>
      <c r="M240" s="19">
        <v>-73.961884999999995</v>
      </c>
      <c r="N240" s="19">
        <v>40.808285999999903</v>
      </c>
      <c r="O240" s="53">
        <v>25200</v>
      </c>
      <c r="P240" s="54">
        <v>260</v>
      </c>
      <c r="Q240" s="53">
        <v>25200</v>
      </c>
      <c r="R240" s="54">
        <v>260</v>
      </c>
      <c r="S240" s="19">
        <v>2</v>
      </c>
      <c r="T240" s="19">
        <v>2</v>
      </c>
      <c r="U240" s="19">
        <v>2</v>
      </c>
      <c r="V240" s="19">
        <v>2</v>
      </c>
      <c r="W240" s="19">
        <v>2</v>
      </c>
      <c r="X240" s="19">
        <v>73</v>
      </c>
      <c r="Y240" s="19">
        <v>3575</v>
      </c>
      <c r="Z240" s="23" t="s">
        <v>123</v>
      </c>
      <c r="AA240" s="49" t="b">
        <v>0</v>
      </c>
      <c r="AB240" s="23" t="s">
        <v>1051</v>
      </c>
      <c r="AC240" s="23" t="s">
        <v>89</v>
      </c>
      <c r="AD240" s="23" t="s">
        <v>159</v>
      </c>
      <c r="AE240" s="23" t="s">
        <v>172</v>
      </c>
      <c r="AF240" s="23" t="s">
        <v>89</v>
      </c>
      <c r="AG240" s="23" t="s">
        <v>79</v>
      </c>
      <c r="AH240" s="23" t="s">
        <v>36</v>
      </c>
      <c r="AI240" s="23" t="s">
        <v>92</v>
      </c>
      <c r="AJ240" s="55" t="b">
        <v>1</v>
      </c>
      <c r="AK240" s="51" t="s">
        <v>1958</v>
      </c>
      <c r="AL240" s="19">
        <v>0</v>
      </c>
      <c r="AM240" s="19">
        <v>0</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9">
        <v>0</v>
      </c>
      <c r="BC240" s="19">
        <v>0</v>
      </c>
      <c r="BD240" s="49" t="b">
        <v>1</v>
      </c>
      <c r="BE240" s="49" t="b">
        <v>0</v>
      </c>
      <c r="BF240" s="19">
        <v>5</v>
      </c>
      <c r="BG240" s="23" t="s">
        <v>89</v>
      </c>
      <c r="BH240" s="19">
        <v>295</v>
      </c>
      <c r="BI240" s="19">
        <v>295</v>
      </c>
      <c r="BJ240" s="19">
        <v>0</v>
      </c>
      <c r="BK240" s="49" t="b">
        <v>0</v>
      </c>
    </row>
    <row r="241" spans="1:63" ht="12.75">
      <c r="A241" s="19">
        <v>419</v>
      </c>
      <c r="B241" s="19">
        <v>194091</v>
      </c>
      <c r="C241" s="23" t="s">
        <v>1952</v>
      </c>
      <c r="D241" s="23" t="s">
        <v>1953</v>
      </c>
      <c r="E241" s="23" t="s">
        <v>1954</v>
      </c>
      <c r="F241" s="23" t="s">
        <v>1878</v>
      </c>
      <c r="G241" s="23" t="s">
        <v>1955</v>
      </c>
      <c r="H241" s="23" t="s">
        <v>538</v>
      </c>
      <c r="I241" s="23" t="s">
        <v>1797</v>
      </c>
      <c r="J241" s="47" t="s">
        <v>1956</v>
      </c>
      <c r="K241" s="19">
        <v>-73.607799999999997</v>
      </c>
      <c r="L241" s="19">
        <v>40.812446999999999</v>
      </c>
      <c r="M241" s="19">
        <v>-73.961884999999995</v>
      </c>
      <c r="N241" s="19">
        <v>40.808285999999903</v>
      </c>
      <c r="O241" s="53">
        <v>25200</v>
      </c>
      <c r="P241" s="54">
        <v>260</v>
      </c>
      <c r="Q241" s="53">
        <v>25200</v>
      </c>
      <c r="R241" s="54">
        <v>260</v>
      </c>
      <c r="S241" s="19">
        <v>2</v>
      </c>
      <c r="T241" s="19">
        <v>2</v>
      </c>
      <c r="U241" s="19">
        <v>2</v>
      </c>
      <c r="V241" s="19">
        <v>2</v>
      </c>
      <c r="W241" s="19">
        <v>2</v>
      </c>
      <c r="X241" s="19">
        <v>73</v>
      </c>
      <c r="Y241" s="19">
        <v>3575</v>
      </c>
      <c r="Z241" s="23" t="s">
        <v>123</v>
      </c>
      <c r="AA241" s="49" t="b">
        <v>0</v>
      </c>
      <c r="AB241" s="23" t="s">
        <v>1051</v>
      </c>
      <c r="AC241" s="23" t="s">
        <v>89</v>
      </c>
      <c r="AD241" s="23" t="s">
        <v>159</v>
      </c>
      <c r="AE241" s="23" t="s">
        <v>1959</v>
      </c>
      <c r="AF241" s="23" t="s">
        <v>89</v>
      </c>
      <c r="AG241" s="23" t="s">
        <v>79</v>
      </c>
      <c r="AH241" s="23" t="s">
        <v>99</v>
      </c>
      <c r="AI241" s="23" t="s">
        <v>100</v>
      </c>
      <c r="AJ241" s="50" t="b">
        <v>0</v>
      </c>
      <c r="AK241" s="51" t="s">
        <v>1960</v>
      </c>
      <c r="AL241" s="19">
        <v>0</v>
      </c>
      <c r="AM241" s="19">
        <v>0</v>
      </c>
      <c r="AN241" s="19">
        <v>0</v>
      </c>
      <c r="AO241" s="19">
        <v>0</v>
      </c>
      <c r="AP241" s="19">
        <v>0</v>
      </c>
      <c r="AQ241" s="19">
        <v>0</v>
      </c>
      <c r="AR241" s="19">
        <v>0</v>
      </c>
      <c r="AS241" s="19">
        <v>0</v>
      </c>
      <c r="AT241" s="19">
        <v>0</v>
      </c>
      <c r="AU241" s="19">
        <v>0</v>
      </c>
      <c r="AV241" s="19">
        <v>0</v>
      </c>
      <c r="AW241" s="19">
        <v>0</v>
      </c>
      <c r="AX241" s="19">
        <v>0</v>
      </c>
      <c r="AY241" s="19">
        <v>0</v>
      </c>
      <c r="AZ241" s="19">
        <v>0</v>
      </c>
      <c r="BA241" s="19">
        <v>0</v>
      </c>
      <c r="BB241" s="19">
        <v>0</v>
      </c>
      <c r="BC241" s="19">
        <v>0</v>
      </c>
      <c r="BD241" s="49" t="b">
        <v>0</v>
      </c>
      <c r="BE241" s="49" t="b">
        <v>0</v>
      </c>
      <c r="BF241" s="19">
        <v>5</v>
      </c>
      <c r="BG241" s="23" t="s">
        <v>89</v>
      </c>
      <c r="BH241" s="19">
        <v>295</v>
      </c>
      <c r="BI241" s="19">
        <v>295</v>
      </c>
      <c r="BJ241" s="19">
        <v>0</v>
      </c>
      <c r="BK241" s="49" t="b">
        <v>0</v>
      </c>
    </row>
    <row r="242" spans="1:63" ht="12.75">
      <c r="A242" s="19">
        <v>422</v>
      </c>
      <c r="B242" s="19">
        <v>193900</v>
      </c>
      <c r="C242" s="23" t="s">
        <v>1965</v>
      </c>
      <c r="D242" s="23" t="s">
        <v>1966</v>
      </c>
      <c r="E242" s="23" t="s">
        <v>1877</v>
      </c>
      <c r="F242" s="23" t="s">
        <v>1878</v>
      </c>
      <c r="G242" s="23" t="s">
        <v>1967</v>
      </c>
      <c r="H242" s="23" t="s">
        <v>538</v>
      </c>
      <c r="I242" s="23" t="s">
        <v>1797</v>
      </c>
      <c r="J242" s="47" t="s">
        <v>1968</v>
      </c>
      <c r="K242" s="19">
        <v>-73.997264000000001</v>
      </c>
      <c r="L242" s="19">
        <v>40.729452000000002</v>
      </c>
      <c r="M242" s="19">
        <v>-73.961884999999995</v>
      </c>
      <c r="N242" s="19">
        <v>40.808285999999903</v>
      </c>
      <c r="O242" s="53">
        <v>34704</v>
      </c>
      <c r="P242" s="53">
        <v>2188</v>
      </c>
      <c r="Q242" s="53">
        <v>34704</v>
      </c>
      <c r="R242" s="53">
        <v>2188</v>
      </c>
      <c r="S242" s="19">
        <v>2</v>
      </c>
      <c r="T242" s="19">
        <v>2</v>
      </c>
      <c r="U242" s="19">
        <v>2</v>
      </c>
      <c r="V242" s="19">
        <v>2</v>
      </c>
      <c r="W242" s="19">
        <v>2</v>
      </c>
      <c r="X242" s="19">
        <v>32</v>
      </c>
      <c r="Y242" s="19">
        <v>26135</v>
      </c>
      <c r="Z242" s="23" t="s">
        <v>123</v>
      </c>
      <c r="AA242" s="49" t="b">
        <v>0</v>
      </c>
      <c r="AB242" s="23" t="s">
        <v>1969</v>
      </c>
      <c r="AC242" s="23" t="s">
        <v>244</v>
      </c>
      <c r="AD242" s="23" t="s">
        <v>204</v>
      </c>
      <c r="AE242" s="23" t="s">
        <v>330</v>
      </c>
      <c r="AF242" s="23" t="s">
        <v>78</v>
      </c>
      <c r="AG242" s="23" t="s">
        <v>79</v>
      </c>
      <c r="AH242" s="23" t="s">
        <v>36</v>
      </c>
      <c r="AI242" s="23" t="s">
        <v>80</v>
      </c>
      <c r="AJ242" s="50" t="b">
        <v>0</v>
      </c>
      <c r="AK242" s="51" t="s">
        <v>1970</v>
      </c>
      <c r="AL242" s="19">
        <v>0</v>
      </c>
      <c r="AM242" s="19">
        <v>0</v>
      </c>
      <c r="AN242" s="19">
        <v>0</v>
      </c>
      <c r="AO242" s="19">
        <v>0</v>
      </c>
      <c r="AP242" s="19">
        <v>0</v>
      </c>
      <c r="AQ242" s="19">
        <v>0</v>
      </c>
      <c r="AR242" s="19">
        <v>0</v>
      </c>
      <c r="AS242" s="19">
        <v>0</v>
      </c>
      <c r="AT242" s="19">
        <v>0</v>
      </c>
      <c r="AU242" s="19">
        <v>0</v>
      </c>
      <c r="AV242" s="19">
        <v>0</v>
      </c>
      <c r="AW242" s="19">
        <v>0</v>
      </c>
      <c r="AX242" s="19">
        <v>0</v>
      </c>
      <c r="AY242" s="19">
        <v>0</v>
      </c>
      <c r="AZ242" s="19">
        <v>0</v>
      </c>
      <c r="BA242" s="19">
        <v>0</v>
      </c>
      <c r="BB242" s="19">
        <v>0</v>
      </c>
      <c r="BC242" s="19">
        <v>0</v>
      </c>
      <c r="BD242" s="49" t="b">
        <v>1</v>
      </c>
      <c r="BE242" s="49" t="b">
        <v>0</v>
      </c>
      <c r="BF242" s="19">
        <v>1</v>
      </c>
      <c r="BG242" s="23" t="s">
        <v>78</v>
      </c>
      <c r="BH242" s="19">
        <v>295</v>
      </c>
      <c r="BI242" s="19">
        <v>295</v>
      </c>
      <c r="BJ242" s="19">
        <v>0</v>
      </c>
      <c r="BK242" s="49" t="b">
        <v>0</v>
      </c>
    </row>
    <row r="243" spans="1:63" ht="12.75">
      <c r="A243" s="19">
        <v>433</v>
      </c>
      <c r="B243" s="19">
        <v>199193</v>
      </c>
      <c r="C243" s="23" t="s">
        <v>1707</v>
      </c>
      <c r="D243" s="23" t="s">
        <v>1708</v>
      </c>
      <c r="E243" s="23" t="s">
        <v>1709</v>
      </c>
      <c r="F243" s="23" t="s">
        <v>1682</v>
      </c>
      <c r="G243" s="23" t="s">
        <v>1710</v>
      </c>
      <c r="H243" s="23" t="s">
        <v>70</v>
      </c>
      <c r="I243" s="23" t="s">
        <v>564</v>
      </c>
      <c r="J243" s="47" t="s">
        <v>1711</v>
      </c>
      <c r="K243" s="19">
        <v>-78.674516999999994</v>
      </c>
      <c r="L243" s="19">
        <v>35.785111000000001</v>
      </c>
      <c r="M243" s="19">
        <v>-78.674516999999994</v>
      </c>
      <c r="N243" s="19">
        <v>35.785111000000001</v>
      </c>
      <c r="O243" s="53">
        <v>9095</v>
      </c>
      <c r="P243" s="53">
        <v>2578</v>
      </c>
      <c r="Q243" s="53">
        <v>26421</v>
      </c>
      <c r="R243" s="53">
        <v>2578</v>
      </c>
      <c r="S243" s="19">
        <v>2</v>
      </c>
      <c r="T243" s="19">
        <v>2</v>
      </c>
      <c r="U243" s="19">
        <v>5</v>
      </c>
      <c r="V243" s="19">
        <v>1</v>
      </c>
      <c r="W243" s="19">
        <v>1</v>
      </c>
      <c r="X243" s="19">
        <v>48</v>
      </c>
      <c r="Y243" s="19">
        <v>23827</v>
      </c>
      <c r="Z243" s="23" t="s">
        <v>73</v>
      </c>
      <c r="AA243" s="49" t="b">
        <v>1</v>
      </c>
      <c r="AB243" s="23" t="s">
        <v>739</v>
      </c>
      <c r="AC243" s="23" t="s">
        <v>244</v>
      </c>
      <c r="AD243" s="23" t="s">
        <v>159</v>
      </c>
      <c r="AE243" s="23" t="s">
        <v>1200</v>
      </c>
      <c r="AF243" s="23" t="s">
        <v>141</v>
      </c>
      <c r="AG243" s="23" t="s">
        <v>179</v>
      </c>
      <c r="AH243" s="23" t="s">
        <v>179</v>
      </c>
      <c r="AI243" s="23" t="s">
        <v>100</v>
      </c>
      <c r="AJ243" s="50" t="b">
        <v>0</v>
      </c>
      <c r="AK243" s="51" t="s">
        <v>1730</v>
      </c>
      <c r="AL243" s="19">
        <v>0</v>
      </c>
      <c r="AM243" s="19">
        <v>0</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9">
        <v>0</v>
      </c>
      <c r="BC243" s="19">
        <v>0</v>
      </c>
      <c r="BD243" s="49" t="b">
        <v>0</v>
      </c>
      <c r="BE243" s="49" t="b">
        <v>0</v>
      </c>
      <c r="BF243" s="19">
        <v>14</v>
      </c>
      <c r="BG243" s="23" t="s">
        <v>117</v>
      </c>
      <c r="BH243" s="19">
        <v>363</v>
      </c>
      <c r="BI243" s="19">
        <v>363</v>
      </c>
      <c r="BJ243" s="19">
        <v>0</v>
      </c>
      <c r="BK243" s="49" t="b">
        <v>0</v>
      </c>
    </row>
    <row r="244" spans="1:63" ht="12.75">
      <c r="A244" s="19">
        <v>437</v>
      </c>
      <c r="B244" s="19">
        <v>199193</v>
      </c>
      <c r="C244" s="23" t="s">
        <v>1707</v>
      </c>
      <c r="D244" s="23" t="s">
        <v>1708</v>
      </c>
      <c r="E244" s="23" t="s">
        <v>1709</v>
      </c>
      <c r="F244" s="23" t="s">
        <v>1682</v>
      </c>
      <c r="G244" s="23" t="s">
        <v>1710</v>
      </c>
      <c r="H244" s="23" t="s">
        <v>70</v>
      </c>
      <c r="I244" s="23" t="s">
        <v>564</v>
      </c>
      <c r="J244" s="47" t="s">
        <v>1711</v>
      </c>
      <c r="K244" s="19">
        <v>-78.674516999999994</v>
      </c>
      <c r="L244" s="19">
        <v>35.785111000000001</v>
      </c>
      <c r="M244" s="19">
        <v>-78.674516999999994</v>
      </c>
      <c r="N244" s="19">
        <v>35.785111000000001</v>
      </c>
      <c r="O244" s="53">
        <v>9095</v>
      </c>
      <c r="P244" s="53">
        <v>2578</v>
      </c>
      <c r="Q244" s="53">
        <v>26421</v>
      </c>
      <c r="R244" s="53">
        <v>2578</v>
      </c>
      <c r="S244" s="19">
        <v>2</v>
      </c>
      <c r="T244" s="19">
        <v>2</v>
      </c>
      <c r="U244" s="19">
        <v>5</v>
      </c>
      <c r="V244" s="19">
        <v>1</v>
      </c>
      <c r="W244" s="19">
        <v>1</v>
      </c>
      <c r="X244" s="19">
        <v>48</v>
      </c>
      <c r="Y244" s="19">
        <v>23827</v>
      </c>
      <c r="Z244" s="23" t="s">
        <v>73</v>
      </c>
      <c r="AA244" s="49" t="b">
        <v>1</v>
      </c>
      <c r="AB244" s="23" t="s">
        <v>739</v>
      </c>
      <c r="AC244" s="23" t="s">
        <v>1738</v>
      </c>
      <c r="AD244" s="23" t="s">
        <v>159</v>
      </c>
      <c r="AE244" s="23" t="s">
        <v>1200</v>
      </c>
      <c r="AF244" s="23" t="s">
        <v>141</v>
      </c>
      <c r="AG244" s="23" t="s">
        <v>179</v>
      </c>
      <c r="AH244" s="23" t="s">
        <v>179</v>
      </c>
      <c r="AI244" s="23" t="s">
        <v>100</v>
      </c>
      <c r="AJ244" s="50" t="b">
        <v>0</v>
      </c>
      <c r="AK244" s="51" t="s">
        <v>1739</v>
      </c>
      <c r="AL244" s="19">
        <v>0</v>
      </c>
      <c r="AM244" s="19">
        <v>0</v>
      </c>
      <c r="AN244" s="19">
        <v>0</v>
      </c>
      <c r="AO244" s="19">
        <v>0</v>
      </c>
      <c r="AP244" s="19">
        <v>0</v>
      </c>
      <c r="AQ244" s="19">
        <v>0</v>
      </c>
      <c r="AR244" s="19">
        <v>0</v>
      </c>
      <c r="AS244" s="19">
        <v>0</v>
      </c>
      <c r="AT244" s="19">
        <v>0</v>
      </c>
      <c r="AU244" s="19">
        <v>0</v>
      </c>
      <c r="AV244" s="19">
        <v>0</v>
      </c>
      <c r="AW244" s="19">
        <v>0</v>
      </c>
      <c r="AX244" s="19">
        <v>0</v>
      </c>
      <c r="AY244" s="19">
        <v>0</v>
      </c>
      <c r="AZ244" s="19">
        <v>0</v>
      </c>
      <c r="BA244" s="19">
        <v>0</v>
      </c>
      <c r="BB244" s="19">
        <v>0</v>
      </c>
      <c r="BC244" s="19">
        <v>0</v>
      </c>
      <c r="BD244" s="49" t="b">
        <v>0</v>
      </c>
      <c r="BE244" s="49" t="b">
        <v>0</v>
      </c>
      <c r="BF244" s="19">
        <v>14</v>
      </c>
      <c r="BG244" s="23" t="s">
        <v>117</v>
      </c>
      <c r="BH244" s="19">
        <v>363</v>
      </c>
      <c r="BI244" s="19">
        <v>363</v>
      </c>
      <c r="BJ244" s="19">
        <v>0</v>
      </c>
      <c r="BK244" s="49" t="b">
        <v>0</v>
      </c>
    </row>
    <row r="245" spans="1:63" ht="12.75">
      <c r="A245" s="19">
        <v>428</v>
      </c>
      <c r="B245" s="19">
        <v>199193</v>
      </c>
      <c r="C245" s="23" t="s">
        <v>1707</v>
      </c>
      <c r="D245" s="23" t="s">
        <v>1708</v>
      </c>
      <c r="E245" s="23" t="s">
        <v>1709</v>
      </c>
      <c r="F245" s="23" t="s">
        <v>1682</v>
      </c>
      <c r="G245" s="23" t="s">
        <v>1710</v>
      </c>
      <c r="H245" s="23" t="s">
        <v>70</v>
      </c>
      <c r="I245" s="23" t="s">
        <v>564</v>
      </c>
      <c r="J245" s="47" t="s">
        <v>1711</v>
      </c>
      <c r="K245" s="19">
        <v>-78.674516999999994</v>
      </c>
      <c r="L245" s="19">
        <v>35.785111000000001</v>
      </c>
      <c r="M245" s="19">
        <v>-78.674516999999994</v>
      </c>
      <c r="N245" s="19">
        <v>35.785111000000001</v>
      </c>
      <c r="O245" s="53">
        <v>9095</v>
      </c>
      <c r="P245" s="53">
        <v>2578</v>
      </c>
      <c r="Q245" s="53">
        <v>26421</v>
      </c>
      <c r="R245" s="53">
        <v>2578</v>
      </c>
      <c r="S245" s="19">
        <v>2</v>
      </c>
      <c r="T245" s="19">
        <v>2</v>
      </c>
      <c r="U245" s="19">
        <v>5</v>
      </c>
      <c r="V245" s="19">
        <v>1</v>
      </c>
      <c r="W245" s="19">
        <v>1</v>
      </c>
      <c r="X245" s="19">
        <v>48</v>
      </c>
      <c r="Y245" s="19">
        <v>23827</v>
      </c>
      <c r="Z245" s="23" t="s">
        <v>73</v>
      </c>
      <c r="AA245" s="49" t="b">
        <v>1</v>
      </c>
      <c r="AB245" s="23" t="s">
        <v>739</v>
      </c>
      <c r="AC245" s="23" t="s">
        <v>1712</v>
      </c>
      <c r="AD245" s="23" t="s">
        <v>159</v>
      </c>
      <c r="AE245" s="23" t="s">
        <v>172</v>
      </c>
      <c r="AF245" s="23" t="s">
        <v>89</v>
      </c>
      <c r="AG245" s="23" t="s">
        <v>79</v>
      </c>
      <c r="AH245" s="23" t="s">
        <v>36</v>
      </c>
      <c r="AI245" s="23" t="s">
        <v>92</v>
      </c>
      <c r="AJ245" s="50" t="b">
        <v>0</v>
      </c>
      <c r="AK245" s="51" t="s">
        <v>1721</v>
      </c>
      <c r="AL245" s="19">
        <v>0</v>
      </c>
      <c r="AM245" s="19">
        <v>0</v>
      </c>
      <c r="AN245" s="19">
        <v>0</v>
      </c>
      <c r="AO245" s="19">
        <v>0</v>
      </c>
      <c r="AP245" s="19">
        <v>0</v>
      </c>
      <c r="AQ245" s="19">
        <v>0</v>
      </c>
      <c r="AR245" s="19">
        <v>0</v>
      </c>
      <c r="AS245" s="19">
        <v>0</v>
      </c>
      <c r="AT245" s="19">
        <v>0</v>
      </c>
      <c r="AU245" s="19">
        <v>0</v>
      </c>
      <c r="AV245" s="19">
        <v>0</v>
      </c>
      <c r="AW245" s="19">
        <v>0</v>
      </c>
      <c r="AX245" s="19">
        <v>0</v>
      </c>
      <c r="AY245" s="19">
        <v>0</v>
      </c>
      <c r="AZ245" s="19">
        <v>0</v>
      </c>
      <c r="BA245" s="19">
        <v>0</v>
      </c>
      <c r="BB245" s="19">
        <v>0</v>
      </c>
      <c r="BC245" s="19">
        <v>0</v>
      </c>
      <c r="BD245" s="49" t="b">
        <v>1</v>
      </c>
      <c r="BE245" s="49" t="b">
        <v>0</v>
      </c>
      <c r="BF245" s="19">
        <v>14</v>
      </c>
      <c r="BG245" s="23" t="s">
        <v>89</v>
      </c>
      <c r="BH245" s="19">
        <v>363</v>
      </c>
      <c r="BI245" s="19">
        <v>363</v>
      </c>
      <c r="BJ245" s="19">
        <v>0</v>
      </c>
      <c r="BK245" s="49" t="b">
        <v>0</v>
      </c>
    </row>
    <row r="246" spans="1:63" ht="12.75">
      <c r="A246" s="19">
        <v>432</v>
      </c>
      <c r="B246" s="19">
        <v>199193</v>
      </c>
      <c r="C246" s="23" t="s">
        <v>1707</v>
      </c>
      <c r="D246" s="23" t="s">
        <v>1708</v>
      </c>
      <c r="E246" s="23" t="s">
        <v>1709</v>
      </c>
      <c r="F246" s="23" t="s">
        <v>1682</v>
      </c>
      <c r="G246" s="23" t="s">
        <v>1710</v>
      </c>
      <c r="H246" s="23" t="s">
        <v>70</v>
      </c>
      <c r="I246" s="23" t="s">
        <v>564</v>
      </c>
      <c r="J246" s="47" t="s">
        <v>1711</v>
      </c>
      <c r="K246" s="19">
        <v>-78.674516999999994</v>
      </c>
      <c r="L246" s="19">
        <v>35.785111000000001</v>
      </c>
      <c r="M246" s="19">
        <v>-78.674516999999994</v>
      </c>
      <c r="N246" s="19">
        <v>35.785111000000001</v>
      </c>
      <c r="O246" s="53">
        <v>9095</v>
      </c>
      <c r="P246" s="53">
        <v>2578</v>
      </c>
      <c r="Q246" s="53">
        <v>26421</v>
      </c>
      <c r="R246" s="53">
        <v>2578</v>
      </c>
      <c r="S246" s="19">
        <v>2</v>
      </c>
      <c r="T246" s="19">
        <v>2</v>
      </c>
      <c r="U246" s="19">
        <v>5</v>
      </c>
      <c r="V246" s="19">
        <v>1</v>
      </c>
      <c r="W246" s="19">
        <v>1</v>
      </c>
      <c r="X246" s="19">
        <v>48</v>
      </c>
      <c r="Y246" s="19">
        <v>23827</v>
      </c>
      <c r="Z246" s="23" t="s">
        <v>73</v>
      </c>
      <c r="AA246" s="49" t="b">
        <v>1</v>
      </c>
      <c r="AB246" s="23" t="s">
        <v>739</v>
      </c>
      <c r="AC246" s="23" t="s">
        <v>1716</v>
      </c>
      <c r="AD246" s="23" t="s">
        <v>159</v>
      </c>
      <c r="AE246" s="23" t="s">
        <v>758</v>
      </c>
      <c r="AF246" s="23" t="s">
        <v>141</v>
      </c>
      <c r="AG246" s="23" t="s">
        <v>79</v>
      </c>
      <c r="AH246" s="23" t="s">
        <v>36</v>
      </c>
      <c r="AI246" s="23" t="s">
        <v>100</v>
      </c>
      <c r="AJ246" s="50" t="b">
        <v>0</v>
      </c>
      <c r="AK246" s="51" t="s">
        <v>1729</v>
      </c>
      <c r="AL246" s="19">
        <v>0</v>
      </c>
      <c r="AM246" s="19">
        <v>0</v>
      </c>
      <c r="AN246" s="19">
        <v>0</v>
      </c>
      <c r="AO246" s="19">
        <v>0</v>
      </c>
      <c r="AP246" s="19">
        <v>0</v>
      </c>
      <c r="AQ246" s="19">
        <v>0</v>
      </c>
      <c r="AR246" s="19">
        <v>0</v>
      </c>
      <c r="AS246" s="19">
        <v>0</v>
      </c>
      <c r="AT246" s="19">
        <v>0</v>
      </c>
      <c r="AU246" s="19">
        <v>0</v>
      </c>
      <c r="AV246" s="19">
        <v>0</v>
      </c>
      <c r="AW246" s="19">
        <v>0</v>
      </c>
      <c r="AX246" s="19">
        <v>0</v>
      </c>
      <c r="AY246" s="19">
        <v>0</v>
      </c>
      <c r="AZ246" s="19">
        <v>0</v>
      </c>
      <c r="BA246" s="19">
        <v>0</v>
      </c>
      <c r="BB246" s="19">
        <v>0</v>
      </c>
      <c r="BC246" s="19">
        <v>0</v>
      </c>
      <c r="BD246" s="49" t="b">
        <v>0</v>
      </c>
      <c r="BE246" s="49" t="b">
        <v>0</v>
      </c>
      <c r="BF246" s="19">
        <v>14</v>
      </c>
      <c r="BG246" s="23" t="s">
        <v>117</v>
      </c>
      <c r="BH246" s="19">
        <v>363</v>
      </c>
      <c r="BI246" s="19">
        <v>363</v>
      </c>
      <c r="BJ246" s="19">
        <v>0</v>
      </c>
      <c r="BK246" s="49" t="b">
        <v>0</v>
      </c>
    </row>
    <row r="247" spans="1:63" ht="12.75">
      <c r="A247" s="19">
        <v>434</v>
      </c>
      <c r="B247" s="19">
        <v>199193</v>
      </c>
      <c r="C247" s="23" t="s">
        <v>1707</v>
      </c>
      <c r="D247" s="23" t="s">
        <v>1708</v>
      </c>
      <c r="E247" s="23" t="s">
        <v>1709</v>
      </c>
      <c r="F247" s="23" t="s">
        <v>1682</v>
      </c>
      <c r="G247" s="23" t="s">
        <v>1710</v>
      </c>
      <c r="H247" s="23" t="s">
        <v>70</v>
      </c>
      <c r="I247" s="23" t="s">
        <v>564</v>
      </c>
      <c r="J247" s="47" t="s">
        <v>1711</v>
      </c>
      <c r="K247" s="19">
        <v>-78.674516999999994</v>
      </c>
      <c r="L247" s="19">
        <v>35.785111000000001</v>
      </c>
      <c r="M247" s="19">
        <v>-78.674516999999994</v>
      </c>
      <c r="N247" s="19">
        <v>35.785111000000001</v>
      </c>
      <c r="O247" s="53">
        <v>9095</v>
      </c>
      <c r="P247" s="53">
        <v>2578</v>
      </c>
      <c r="Q247" s="53">
        <v>26421</v>
      </c>
      <c r="R247" s="53">
        <v>2578</v>
      </c>
      <c r="S247" s="19">
        <v>2</v>
      </c>
      <c r="T247" s="19">
        <v>2</v>
      </c>
      <c r="U247" s="19">
        <v>5</v>
      </c>
      <c r="V247" s="19">
        <v>1</v>
      </c>
      <c r="W247" s="19">
        <v>1</v>
      </c>
      <c r="X247" s="19">
        <v>48</v>
      </c>
      <c r="Y247" s="19">
        <v>23827</v>
      </c>
      <c r="Z247" s="23" t="s">
        <v>73</v>
      </c>
      <c r="AA247" s="49" t="b">
        <v>1</v>
      </c>
      <c r="AB247" s="23" t="s">
        <v>739</v>
      </c>
      <c r="AC247" s="23" t="s">
        <v>1731</v>
      </c>
      <c r="AD247" s="23" t="s">
        <v>159</v>
      </c>
      <c r="AE247" s="23" t="s">
        <v>95</v>
      </c>
      <c r="AF247" s="23" t="s">
        <v>94</v>
      </c>
      <c r="AG247" s="23" t="s">
        <v>79</v>
      </c>
      <c r="AH247" s="23" t="s">
        <v>36</v>
      </c>
      <c r="AI247" s="23" t="s">
        <v>96</v>
      </c>
      <c r="AJ247" s="50" t="b">
        <v>0</v>
      </c>
      <c r="AK247" s="51" t="s">
        <v>1732</v>
      </c>
      <c r="AL247" s="19">
        <v>0</v>
      </c>
      <c r="AM247" s="19">
        <v>0</v>
      </c>
      <c r="AN247" s="19">
        <v>2</v>
      </c>
      <c r="AO247" s="19">
        <v>0</v>
      </c>
      <c r="AP247" s="19">
        <v>0</v>
      </c>
      <c r="AQ247" s="19">
        <v>0</v>
      </c>
      <c r="AR247" s="19">
        <v>0</v>
      </c>
      <c r="AS247" s="19">
        <v>0</v>
      </c>
      <c r="AT247" s="19">
        <v>0</v>
      </c>
      <c r="AU247" s="19">
        <v>0</v>
      </c>
      <c r="AV247" s="19">
        <v>0</v>
      </c>
      <c r="AW247" s="19">
        <v>0</v>
      </c>
      <c r="AX247" s="19">
        <v>1</v>
      </c>
      <c r="AY247" s="19">
        <v>0</v>
      </c>
      <c r="AZ247" s="19">
        <v>1</v>
      </c>
      <c r="BA247" s="19">
        <v>0</v>
      </c>
      <c r="BB247" s="19">
        <v>0</v>
      </c>
      <c r="BC247" s="19">
        <v>0</v>
      </c>
      <c r="BD247" s="49" t="b">
        <v>1</v>
      </c>
      <c r="BE247" s="49" t="b">
        <v>0</v>
      </c>
      <c r="BF247" s="19">
        <v>14</v>
      </c>
      <c r="BG247" s="23" t="s">
        <v>94</v>
      </c>
      <c r="BH247" s="19">
        <v>363</v>
      </c>
      <c r="BI247" s="19">
        <v>363</v>
      </c>
      <c r="BJ247" s="19">
        <v>2</v>
      </c>
      <c r="BK247" s="49" t="b">
        <v>1</v>
      </c>
    </row>
    <row r="248" spans="1:63" ht="12.75">
      <c r="A248" s="19">
        <v>438</v>
      </c>
      <c r="B248" s="19">
        <v>200332</v>
      </c>
      <c r="C248" s="23" t="s">
        <v>1766</v>
      </c>
      <c r="D248" s="23" t="s">
        <v>1767</v>
      </c>
      <c r="E248" s="23" t="s">
        <v>1768</v>
      </c>
      <c r="F248" s="23" t="s">
        <v>1769</v>
      </c>
      <c r="G248" s="23" t="s">
        <v>1770</v>
      </c>
      <c r="H248" s="23" t="s">
        <v>834</v>
      </c>
      <c r="I248" s="23" t="s">
        <v>835</v>
      </c>
      <c r="J248" s="47" t="s">
        <v>1771</v>
      </c>
      <c r="K248" s="19">
        <v>-96.800837999999999</v>
      </c>
      <c r="L248" s="19">
        <v>46.893127</v>
      </c>
      <c r="M248" s="19">
        <v>-96.800837999999999</v>
      </c>
      <c r="N248" s="19">
        <v>46.893127</v>
      </c>
      <c r="O248" s="53">
        <v>7013</v>
      </c>
      <c r="P248" s="53">
        <v>1070</v>
      </c>
      <c r="Q248" s="53">
        <v>10519</v>
      </c>
      <c r="R248" s="53">
        <v>1070</v>
      </c>
      <c r="S248" s="19">
        <v>2</v>
      </c>
      <c r="T248" s="19">
        <v>2</v>
      </c>
      <c r="U248" s="19">
        <v>4</v>
      </c>
      <c r="V248" s="19">
        <v>1</v>
      </c>
      <c r="W248" s="19">
        <v>1</v>
      </c>
      <c r="X248" s="19">
        <v>93</v>
      </c>
      <c r="Y248" s="19">
        <v>12010</v>
      </c>
      <c r="Z248" s="23" t="s">
        <v>73</v>
      </c>
      <c r="AA248" s="49" t="b">
        <v>1</v>
      </c>
      <c r="AB248" s="23" t="s">
        <v>1772</v>
      </c>
      <c r="AC248" s="23" t="s">
        <v>1773</v>
      </c>
      <c r="AD248" s="23" t="s">
        <v>320</v>
      </c>
      <c r="AE248" s="23" t="s">
        <v>172</v>
      </c>
      <c r="AF248" s="23" t="s">
        <v>89</v>
      </c>
      <c r="AG248" s="23" t="s">
        <v>79</v>
      </c>
      <c r="AH248" s="23" t="s">
        <v>36</v>
      </c>
      <c r="AI248" s="23" t="s">
        <v>92</v>
      </c>
      <c r="AJ248" s="50" t="b">
        <v>0</v>
      </c>
      <c r="AK248" s="51" t="s">
        <v>1774</v>
      </c>
      <c r="AL248" s="19">
        <v>0</v>
      </c>
      <c r="AM248" s="19">
        <v>0</v>
      </c>
      <c r="AN248" s="19">
        <v>0</v>
      </c>
      <c r="AO248" s="19">
        <v>0</v>
      </c>
      <c r="AP248" s="19">
        <v>0</v>
      </c>
      <c r="AQ248" s="19">
        <v>0</v>
      </c>
      <c r="AR248" s="19">
        <v>0</v>
      </c>
      <c r="AS248" s="19">
        <v>0</v>
      </c>
      <c r="AT248" s="19">
        <v>0</v>
      </c>
      <c r="AU248" s="19">
        <v>0</v>
      </c>
      <c r="AV248" s="19">
        <v>0</v>
      </c>
      <c r="AW248" s="19">
        <v>0</v>
      </c>
      <c r="AX248" s="19">
        <v>0</v>
      </c>
      <c r="AY248" s="19">
        <v>0</v>
      </c>
      <c r="AZ248" s="19">
        <v>0</v>
      </c>
      <c r="BA248" s="19">
        <v>0</v>
      </c>
      <c r="BB248" s="19">
        <v>0</v>
      </c>
      <c r="BC248" s="19">
        <v>0</v>
      </c>
      <c r="BD248" s="49" t="b">
        <v>1</v>
      </c>
      <c r="BE248" s="49" t="b">
        <v>0</v>
      </c>
      <c r="BF248" s="19">
        <v>4</v>
      </c>
      <c r="BG248" s="23" t="s">
        <v>89</v>
      </c>
      <c r="BH248" s="19">
        <v>253</v>
      </c>
      <c r="BI248" s="19">
        <v>253</v>
      </c>
      <c r="BJ248" s="19">
        <v>0</v>
      </c>
      <c r="BK248" s="49" t="b">
        <v>0</v>
      </c>
    </row>
    <row r="249" spans="1:63" ht="12.75">
      <c r="A249" s="19">
        <v>439</v>
      </c>
      <c r="B249" s="19">
        <v>200332</v>
      </c>
      <c r="C249" s="23" t="s">
        <v>1766</v>
      </c>
      <c r="D249" s="23" t="s">
        <v>1767</v>
      </c>
      <c r="E249" s="23" t="s">
        <v>1768</v>
      </c>
      <c r="F249" s="23" t="s">
        <v>1769</v>
      </c>
      <c r="G249" s="23" t="s">
        <v>1770</v>
      </c>
      <c r="H249" s="23" t="s">
        <v>834</v>
      </c>
      <c r="I249" s="23" t="s">
        <v>835</v>
      </c>
      <c r="J249" s="47" t="s">
        <v>1771</v>
      </c>
      <c r="K249" s="19">
        <v>-96.800837999999999</v>
      </c>
      <c r="L249" s="19">
        <v>46.893127</v>
      </c>
      <c r="M249" s="19">
        <v>-96.800837999999999</v>
      </c>
      <c r="N249" s="19">
        <v>46.893127</v>
      </c>
      <c r="O249" s="53">
        <v>7013</v>
      </c>
      <c r="P249" s="53">
        <v>1070</v>
      </c>
      <c r="Q249" s="53">
        <v>10519</v>
      </c>
      <c r="R249" s="53">
        <v>1070</v>
      </c>
      <c r="S249" s="19">
        <v>2</v>
      </c>
      <c r="T249" s="19">
        <v>2</v>
      </c>
      <c r="U249" s="19">
        <v>4</v>
      </c>
      <c r="V249" s="19">
        <v>1</v>
      </c>
      <c r="W249" s="19">
        <v>1</v>
      </c>
      <c r="X249" s="19">
        <v>93</v>
      </c>
      <c r="Y249" s="19">
        <v>12010</v>
      </c>
      <c r="Z249" s="23" t="s">
        <v>73</v>
      </c>
      <c r="AA249" s="49" t="b">
        <v>1</v>
      </c>
      <c r="AB249" s="23" t="s">
        <v>1772</v>
      </c>
      <c r="AC249" s="23" t="s">
        <v>1773</v>
      </c>
      <c r="AD249" s="23" t="s">
        <v>320</v>
      </c>
      <c r="AE249" s="23" t="s">
        <v>95</v>
      </c>
      <c r="AF249" s="23" t="s">
        <v>94</v>
      </c>
      <c r="AG249" s="23" t="s">
        <v>79</v>
      </c>
      <c r="AH249" s="23" t="s">
        <v>36</v>
      </c>
      <c r="AI249" s="23" t="s">
        <v>96</v>
      </c>
      <c r="AJ249" s="50" t="b">
        <v>0</v>
      </c>
      <c r="AK249" s="51" t="s">
        <v>1775</v>
      </c>
      <c r="AL249" s="19">
        <v>0</v>
      </c>
      <c r="AM249" s="19">
        <v>0</v>
      </c>
      <c r="AN249" s="19">
        <v>0</v>
      </c>
      <c r="AO249" s="19">
        <v>0</v>
      </c>
      <c r="AP249" s="19">
        <v>0</v>
      </c>
      <c r="AQ249" s="19">
        <v>0</v>
      </c>
      <c r="AR249" s="19">
        <v>0</v>
      </c>
      <c r="AS249" s="19">
        <v>0</v>
      </c>
      <c r="AT249" s="19">
        <v>0</v>
      </c>
      <c r="AU249" s="19">
        <v>0</v>
      </c>
      <c r="AV249" s="19">
        <v>0</v>
      </c>
      <c r="AW249" s="19">
        <v>0</v>
      </c>
      <c r="AX249" s="19">
        <v>0</v>
      </c>
      <c r="AY249" s="19">
        <v>0</v>
      </c>
      <c r="AZ249" s="19">
        <v>0</v>
      </c>
      <c r="BA249" s="19">
        <v>0</v>
      </c>
      <c r="BB249" s="19">
        <v>0</v>
      </c>
      <c r="BC249" s="19">
        <v>0</v>
      </c>
      <c r="BD249" s="49" t="b">
        <v>1</v>
      </c>
      <c r="BE249" s="49" t="b">
        <v>0</v>
      </c>
      <c r="BF249" s="19">
        <v>4</v>
      </c>
      <c r="BG249" s="23" t="s">
        <v>94</v>
      </c>
      <c r="BH249" s="19">
        <v>253</v>
      </c>
      <c r="BI249" s="19">
        <v>253</v>
      </c>
      <c r="BJ249" s="19">
        <v>0</v>
      </c>
      <c r="BK249" s="49" t="b">
        <v>0</v>
      </c>
    </row>
    <row r="250" spans="1:63" ht="12.75">
      <c r="A250" s="19">
        <v>444</v>
      </c>
      <c r="B250" s="19">
        <v>167358</v>
      </c>
      <c r="C250" s="23" t="s">
        <v>1230</v>
      </c>
      <c r="D250" s="23" t="s">
        <v>1231</v>
      </c>
      <c r="E250" s="23" t="s">
        <v>1150</v>
      </c>
      <c r="F250" s="23" t="s">
        <v>1151</v>
      </c>
      <c r="G250" s="23" t="s">
        <v>1232</v>
      </c>
      <c r="H250" s="23" t="s">
        <v>538</v>
      </c>
      <c r="I250" s="23" t="s">
        <v>539</v>
      </c>
      <c r="J250" s="47" t="s">
        <v>1233</v>
      </c>
      <c r="K250" s="19">
        <v>-71.088781999999995</v>
      </c>
      <c r="L250" s="19">
        <v>42.339991999999903</v>
      </c>
      <c r="M250" s="19">
        <v>-71.085851000000005</v>
      </c>
      <c r="N250" s="19">
        <v>42.348669999999998</v>
      </c>
      <c r="O250" s="53">
        <v>25264</v>
      </c>
      <c r="P250" s="54">
        <v>294</v>
      </c>
      <c r="Q250" s="53">
        <v>25264</v>
      </c>
      <c r="R250" s="54">
        <v>294</v>
      </c>
      <c r="S250" s="19">
        <v>2</v>
      </c>
      <c r="T250" s="19">
        <v>2</v>
      </c>
      <c r="U250" s="19">
        <v>1</v>
      </c>
      <c r="V250" s="19">
        <v>2</v>
      </c>
      <c r="W250" s="19">
        <v>2</v>
      </c>
      <c r="X250" s="19">
        <v>29</v>
      </c>
      <c r="Y250" s="19">
        <v>13473</v>
      </c>
      <c r="Z250" s="23" t="s">
        <v>123</v>
      </c>
      <c r="AA250" s="49" t="b">
        <v>0</v>
      </c>
      <c r="AB250" s="23" t="s">
        <v>1234</v>
      </c>
      <c r="AC250" s="23" t="s">
        <v>89</v>
      </c>
      <c r="AD250" s="23" t="s">
        <v>159</v>
      </c>
      <c r="AE250" s="23" t="s">
        <v>172</v>
      </c>
      <c r="AF250" s="23" t="s">
        <v>89</v>
      </c>
      <c r="AG250" s="23" t="s">
        <v>79</v>
      </c>
      <c r="AH250" s="23" t="s">
        <v>36</v>
      </c>
      <c r="AI250" s="23" t="s">
        <v>92</v>
      </c>
      <c r="AJ250" s="50" t="b">
        <v>0</v>
      </c>
      <c r="AK250" s="51" t="s">
        <v>1237</v>
      </c>
      <c r="AL250" s="19">
        <v>0</v>
      </c>
      <c r="AM250" s="19">
        <v>0</v>
      </c>
      <c r="AN250" s="19">
        <v>0</v>
      </c>
      <c r="AO250" s="19">
        <v>0</v>
      </c>
      <c r="AP250" s="19">
        <v>0</v>
      </c>
      <c r="AQ250" s="19">
        <v>0</v>
      </c>
      <c r="AR250" s="19">
        <v>0</v>
      </c>
      <c r="AS250" s="19">
        <v>0</v>
      </c>
      <c r="AT250" s="19">
        <v>0</v>
      </c>
      <c r="AU250" s="19">
        <v>0</v>
      </c>
      <c r="AV250" s="19">
        <v>0</v>
      </c>
      <c r="AW250" s="19">
        <v>0</v>
      </c>
      <c r="AX250" s="19">
        <v>0</v>
      </c>
      <c r="AY250" s="19">
        <v>0</v>
      </c>
      <c r="AZ250" s="19">
        <v>0</v>
      </c>
      <c r="BA250" s="19">
        <v>0</v>
      </c>
      <c r="BB250" s="19">
        <v>0</v>
      </c>
      <c r="BC250" s="19">
        <v>0</v>
      </c>
      <c r="BD250" s="49" t="b">
        <v>1</v>
      </c>
      <c r="BE250" s="49" t="b">
        <v>0</v>
      </c>
      <c r="BF250" s="19">
        <v>11</v>
      </c>
      <c r="BG250" s="23" t="s">
        <v>89</v>
      </c>
      <c r="BH250" s="19">
        <v>295</v>
      </c>
      <c r="BI250" s="19">
        <v>295</v>
      </c>
      <c r="BJ250" s="19">
        <v>0</v>
      </c>
      <c r="BK250" s="49" t="b">
        <v>0</v>
      </c>
    </row>
    <row r="251" spans="1:63" ht="12.75">
      <c r="A251" s="19">
        <v>445</v>
      </c>
      <c r="B251" s="19">
        <v>167358</v>
      </c>
      <c r="C251" s="23" t="s">
        <v>1230</v>
      </c>
      <c r="D251" s="23" t="s">
        <v>1231</v>
      </c>
      <c r="E251" s="23" t="s">
        <v>1150</v>
      </c>
      <c r="F251" s="23" t="s">
        <v>1151</v>
      </c>
      <c r="G251" s="23" t="s">
        <v>1232</v>
      </c>
      <c r="H251" s="23" t="s">
        <v>538</v>
      </c>
      <c r="I251" s="23" t="s">
        <v>539</v>
      </c>
      <c r="J251" s="47" t="s">
        <v>1233</v>
      </c>
      <c r="K251" s="19">
        <v>-71.088781999999995</v>
      </c>
      <c r="L251" s="19">
        <v>42.339991999999903</v>
      </c>
      <c r="M251" s="19">
        <v>-71.085851000000005</v>
      </c>
      <c r="N251" s="19">
        <v>42.348669999999998</v>
      </c>
      <c r="O251" s="53">
        <v>25264</v>
      </c>
      <c r="P251" s="54">
        <v>294</v>
      </c>
      <c r="Q251" s="53">
        <v>25264</v>
      </c>
      <c r="R251" s="54">
        <v>294</v>
      </c>
      <c r="S251" s="19">
        <v>2</v>
      </c>
      <c r="T251" s="19">
        <v>2</v>
      </c>
      <c r="U251" s="19">
        <v>1</v>
      </c>
      <c r="V251" s="19">
        <v>2</v>
      </c>
      <c r="W251" s="19">
        <v>2</v>
      </c>
      <c r="X251" s="19">
        <v>29</v>
      </c>
      <c r="Y251" s="19">
        <v>13473</v>
      </c>
      <c r="Z251" s="23" t="s">
        <v>123</v>
      </c>
      <c r="AA251" s="49" t="b">
        <v>0</v>
      </c>
      <c r="AB251" s="23" t="s">
        <v>1234</v>
      </c>
      <c r="AC251" s="23" t="s">
        <v>89</v>
      </c>
      <c r="AD251" s="23" t="s">
        <v>159</v>
      </c>
      <c r="AE251" s="23" t="s">
        <v>1238</v>
      </c>
      <c r="AF251" s="23" t="s">
        <v>114</v>
      </c>
      <c r="AG251" s="23" t="s">
        <v>79</v>
      </c>
      <c r="AH251" s="23" t="s">
        <v>206</v>
      </c>
      <c r="AI251" s="23" t="s">
        <v>100</v>
      </c>
      <c r="AJ251" s="50" t="b">
        <v>0</v>
      </c>
      <c r="AK251" s="51" t="s">
        <v>1239</v>
      </c>
      <c r="AL251" s="19">
        <v>0</v>
      </c>
      <c r="AM251" s="19">
        <v>0</v>
      </c>
      <c r="AN251" s="19">
        <v>0</v>
      </c>
      <c r="AO251" s="19">
        <v>0</v>
      </c>
      <c r="AP251" s="19">
        <v>0</v>
      </c>
      <c r="AQ251" s="19">
        <v>0</v>
      </c>
      <c r="AR251" s="19">
        <v>0</v>
      </c>
      <c r="AS251" s="19">
        <v>0</v>
      </c>
      <c r="AT251" s="19">
        <v>0</v>
      </c>
      <c r="AU251" s="19">
        <v>0</v>
      </c>
      <c r="AV251" s="19">
        <v>0</v>
      </c>
      <c r="AW251" s="19">
        <v>0</v>
      </c>
      <c r="AX251" s="19">
        <v>0</v>
      </c>
      <c r="AY251" s="19">
        <v>0</v>
      </c>
      <c r="AZ251" s="19">
        <v>0</v>
      </c>
      <c r="BA251" s="19">
        <v>0</v>
      </c>
      <c r="BB251" s="19">
        <v>0</v>
      </c>
      <c r="BC251" s="19">
        <v>0</v>
      </c>
      <c r="BD251" s="49" t="b">
        <v>0</v>
      </c>
      <c r="BE251" s="49" t="b">
        <v>0</v>
      </c>
      <c r="BF251" s="19">
        <v>11</v>
      </c>
      <c r="BG251" s="23" t="s">
        <v>117</v>
      </c>
      <c r="BH251" s="19">
        <v>295</v>
      </c>
      <c r="BI251" s="19">
        <v>295</v>
      </c>
      <c r="BJ251" s="19">
        <v>0</v>
      </c>
      <c r="BK251" s="49" t="b">
        <v>0</v>
      </c>
    </row>
    <row r="252" spans="1:63" ht="12.75">
      <c r="A252" s="19">
        <v>446</v>
      </c>
      <c r="B252" s="19">
        <v>167358</v>
      </c>
      <c r="C252" s="23" t="s">
        <v>1230</v>
      </c>
      <c r="D252" s="23" t="s">
        <v>1231</v>
      </c>
      <c r="E252" s="23" t="s">
        <v>1150</v>
      </c>
      <c r="F252" s="23" t="s">
        <v>1151</v>
      </c>
      <c r="G252" s="23" t="s">
        <v>1232</v>
      </c>
      <c r="H252" s="23" t="s">
        <v>538</v>
      </c>
      <c r="I252" s="23" t="s">
        <v>539</v>
      </c>
      <c r="J252" s="47" t="s">
        <v>1233</v>
      </c>
      <c r="K252" s="19">
        <v>-71.088781999999995</v>
      </c>
      <c r="L252" s="19">
        <v>42.339991999999903</v>
      </c>
      <c r="M252" s="19">
        <v>-71.085851000000005</v>
      </c>
      <c r="N252" s="19">
        <v>42.348669999999998</v>
      </c>
      <c r="O252" s="53">
        <v>25264</v>
      </c>
      <c r="P252" s="54">
        <v>294</v>
      </c>
      <c r="Q252" s="53">
        <v>25264</v>
      </c>
      <c r="R252" s="54">
        <v>294</v>
      </c>
      <c r="S252" s="19">
        <v>2</v>
      </c>
      <c r="T252" s="19">
        <v>2</v>
      </c>
      <c r="U252" s="19">
        <v>1</v>
      </c>
      <c r="V252" s="19">
        <v>2</v>
      </c>
      <c r="W252" s="19">
        <v>2</v>
      </c>
      <c r="X252" s="19">
        <v>29</v>
      </c>
      <c r="Y252" s="19">
        <v>13473</v>
      </c>
      <c r="Z252" s="23" t="s">
        <v>123</v>
      </c>
      <c r="AA252" s="49" t="b">
        <v>0</v>
      </c>
      <c r="AB252" s="23" t="s">
        <v>1240</v>
      </c>
      <c r="AC252" s="23" t="s">
        <v>1241</v>
      </c>
      <c r="AD252" s="23" t="s">
        <v>550</v>
      </c>
      <c r="AE252" s="23" t="s">
        <v>1242</v>
      </c>
      <c r="AF252" s="23" t="s">
        <v>138</v>
      </c>
      <c r="AG252" s="23" t="s">
        <v>79</v>
      </c>
      <c r="AH252" s="23" t="s">
        <v>36</v>
      </c>
      <c r="AI252" s="23" t="s">
        <v>100</v>
      </c>
      <c r="AJ252" s="50" t="b">
        <v>0</v>
      </c>
      <c r="AK252" s="51" t="s">
        <v>1243</v>
      </c>
      <c r="AL252" s="19">
        <v>0</v>
      </c>
      <c r="AM252" s="19">
        <v>0</v>
      </c>
      <c r="AN252" s="19">
        <v>0</v>
      </c>
      <c r="AO252" s="19">
        <v>0</v>
      </c>
      <c r="AP252" s="19">
        <v>0</v>
      </c>
      <c r="AQ252" s="19">
        <v>0</v>
      </c>
      <c r="AR252" s="19">
        <v>0</v>
      </c>
      <c r="AS252" s="19">
        <v>0</v>
      </c>
      <c r="AT252" s="19">
        <v>0</v>
      </c>
      <c r="AU252" s="19">
        <v>0</v>
      </c>
      <c r="AV252" s="19">
        <v>0</v>
      </c>
      <c r="AW252" s="19">
        <v>0</v>
      </c>
      <c r="AX252" s="19">
        <v>0</v>
      </c>
      <c r="AY252" s="19">
        <v>0</v>
      </c>
      <c r="AZ252" s="19">
        <v>0</v>
      </c>
      <c r="BA252" s="19">
        <v>0</v>
      </c>
      <c r="BB252" s="19">
        <v>0</v>
      </c>
      <c r="BC252" s="19">
        <v>0</v>
      </c>
      <c r="BD252" s="49" t="b">
        <v>0</v>
      </c>
      <c r="BE252" s="49" t="b">
        <v>0</v>
      </c>
      <c r="BF252" s="19">
        <v>11</v>
      </c>
      <c r="BG252" s="23" t="s">
        <v>117</v>
      </c>
      <c r="BH252" s="19">
        <v>295</v>
      </c>
      <c r="BI252" s="19">
        <v>295</v>
      </c>
      <c r="BJ252" s="19">
        <v>0</v>
      </c>
      <c r="BK252" s="49" t="b">
        <v>0</v>
      </c>
    </row>
    <row r="253" spans="1:63" ht="12.75">
      <c r="A253" s="19">
        <v>447</v>
      </c>
      <c r="B253" s="19">
        <v>167358</v>
      </c>
      <c r="C253" s="23" t="s">
        <v>1230</v>
      </c>
      <c r="D253" s="23" t="s">
        <v>1231</v>
      </c>
      <c r="E253" s="23" t="s">
        <v>1150</v>
      </c>
      <c r="F253" s="23" t="s">
        <v>1151</v>
      </c>
      <c r="G253" s="23" t="s">
        <v>1232</v>
      </c>
      <c r="H253" s="23" t="s">
        <v>538</v>
      </c>
      <c r="I253" s="23" t="s">
        <v>539</v>
      </c>
      <c r="J253" s="47" t="s">
        <v>1233</v>
      </c>
      <c r="K253" s="19">
        <v>-71.088781999999995</v>
      </c>
      <c r="L253" s="19">
        <v>42.339991999999903</v>
      </c>
      <c r="M253" s="19">
        <v>-71.085851000000005</v>
      </c>
      <c r="N253" s="19">
        <v>42.348669999999998</v>
      </c>
      <c r="O253" s="53">
        <v>25264</v>
      </c>
      <c r="P253" s="54">
        <v>294</v>
      </c>
      <c r="Q253" s="53">
        <v>25264</v>
      </c>
      <c r="R253" s="54">
        <v>294</v>
      </c>
      <c r="S253" s="19">
        <v>2</v>
      </c>
      <c r="T253" s="19">
        <v>2</v>
      </c>
      <c r="U253" s="19">
        <v>1</v>
      </c>
      <c r="V253" s="19">
        <v>2</v>
      </c>
      <c r="W253" s="19">
        <v>2</v>
      </c>
      <c r="X253" s="19">
        <v>29</v>
      </c>
      <c r="Y253" s="19">
        <v>13473</v>
      </c>
      <c r="Z253" s="23" t="s">
        <v>123</v>
      </c>
      <c r="AA253" s="49" t="b">
        <v>0</v>
      </c>
      <c r="AB253" s="23" t="s">
        <v>1244</v>
      </c>
      <c r="AC253" s="23" t="s">
        <v>1245</v>
      </c>
      <c r="AD253" s="23" t="s">
        <v>204</v>
      </c>
      <c r="AE253" s="23" t="s">
        <v>1246</v>
      </c>
      <c r="AF253" s="23" t="s">
        <v>78</v>
      </c>
      <c r="AG253" s="23" t="s">
        <v>79</v>
      </c>
      <c r="AH253" s="23" t="s">
        <v>36</v>
      </c>
      <c r="AI253" s="23" t="s">
        <v>100</v>
      </c>
      <c r="AJ253" s="50" t="b">
        <v>0</v>
      </c>
      <c r="AK253" s="51" t="s">
        <v>1247</v>
      </c>
      <c r="AL253" s="19">
        <v>0</v>
      </c>
      <c r="AM253" s="19">
        <v>0</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9">
        <v>0</v>
      </c>
      <c r="BC253" s="19">
        <v>0</v>
      </c>
      <c r="BD253" s="49" t="b">
        <v>0</v>
      </c>
      <c r="BE253" s="49" t="b">
        <v>0</v>
      </c>
      <c r="BF253" s="19">
        <v>11</v>
      </c>
      <c r="BG253" s="23" t="s">
        <v>78</v>
      </c>
      <c r="BH253" s="19">
        <v>295</v>
      </c>
      <c r="BI253" s="19">
        <v>295</v>
      </c>
      <c r="BJ253" s="19">
        <v>0</v>
      </c>
      <c r="BK253" s="49" t="b">
        <v>0</v>
      </c>
    </row>
    <row r="254" spans="1:63" ht="12.75">
      <c r="A254" s="19">
        <v>453</v>
      </c>
      <c r="B254" s="19">
        <v>105330</v>
      </c>
      <c r="C254" s="23" t="s">
        <v>197</v>
      </c>
      <c r="D254" s="23" t="s">
        <v>198</v>
      </c>
      <c r="E254" s="23" t="s">
        <v>199</v>
      </c>
      <c r="F254" s="23" t="s">
        <v>166</v>
      </c>
      <c r="G254" s="23" t="s">
        <v>200</v>
      </c>
      <c r="H254" s="23" t="s">
        <v>167</v>
      </c>
      <c r="I254" s="23" t="s">
        <v>168</v>
      </c>
      <c r="J254" s="47" t="s">
        <v>201</v>
      </c>
      <c r="K254" s="19">
        <v>-111.653724</v>
      </c>
      <c r="L254" s="19">
        <v>35.188448999999999</v>
      </c>
      <c r="M254" s="19">
        <v>-111.653724</v>
      </c>
      <c r="N254" s="19">
        <v>35.188448999999999</v>
      </c>
      <c r="O254" s="53">
        <v>10309</v>
      </c>
      <c r="P254" s="54">
        <v>857</v>
      </c>
      <c r="Q254" s="53">
        <v>18630</v>
      </c>
      <c r="R254" s="54">
        <v>857</v>
      </c>
      <c r="S254" s="19">
        <v>2</v>
      </c>
      <c r="T254" s="19">
        <v>2</v>
      </c>
      <c r="U254" s="19">
        <v>6</v>
      </c>
      <c r="V254" s="19">
        <v>1</v>
      </c>
      <c r="W254" s="19">
        <v>1</v>
      </c>
      <c r="X254" s="19">
        <v>78</v>
      </c>
      <c r="Y254" s="19">
        <v>26500</v>
      </c>
      <c r="Z254" s="23" t="s">
        <v>73</v>
      </c>
      <c r="AA254" s="49" t="b">
        <v>0</v>
      </c>
      <c r="AB254" s="23" t="s">
        <v>202</v>
      </c>
      <c r="AC254" s="23" t="s">
        <v>203</v>
      </c>
      <c r="AD254" s="23" t="s">
        <v>204</v>
      </c>
      <c r="AE254" s="23" t="s">
        <v>205</v>
      </c>
      <c r="AF254" s="23" t="s">
        <v>78</v>
      </c>
      <c r="AG254" s="23" t="s">
        <v>79</v>
      </c>
      <c r="AH254" s="23" t="s">
        <v>206</v>
      </c>
      <c r="AI254" s="23" t="s">
        <v>100</v>
      </c>
      <c r="AJ254" s="50" t="b">
        <v>0</v>
      </c>
      <c r="AK254" s="51" t="s">
        <v>207</v>
      </c>
      <c r="AL254" s="19">
        <v>1</v>
      </c>
      <c r="AM254" s="19">
        <v>0</v>
      </c>
      <c r="AN254" s="19">
        <v>0</v>
      </c>
      <c r="AO254" s="19">
        <v>0</v>
      </c>
      <c r="AP254" s="19">
        <v>0</v>
      </c>
      <c r="AQ254" s="19">
        <v>0</v>
      </c>
      <c r="AR254" s="19">
        <v>0</v>
      </c>
      <c r="AS254" s="19">
        <v>0</v>
      </c>
      <c r="AT254" s="19">
        <v>0</v>
      </c>
      <c r="AU254" s="19">
        <v>0</v>
      </c>
      <c r="AV254" s="19">
        <v>0</v>
      </c>
      <c r="AW254" s="19">
        <v>0</v>
      </c>
      <c r="AX254" s="19">
        <v>0</v>
      </c>
      <c r="AY254" s="19">
        <v>0</v>
      </c>
      <c r="AZ254" s="19">
        <v>0</v>
      </c>
      <c r="BA254" s="19">
        <v>0</v>
      </c>
      <c r="BB254" s="19">
        <v>0</v>
      </c>
      <c r="BC254" s="19">
        <v>1</v>
      </c>
      <c r="BD254" s="49" t="b">
        <v>0</v>
      </c>
      <c r="BE254" s="49" t="b">
        <v>0</v>
      </c>
      <c r="BF254" s="19">
        <v>2</v>
      </c>
      <c r="BG254" s="23" t="s">
        <v>78</v>
      </c>
      <c r="BH254" s="19">
        <v>210</v>
      </c>
      <c r="BI254" s="19">
        <v>210</v>
      </c>
      <c r="BJ254" s="19">
        <v>0</v>
      </c>
      <c r="BK254" s="49" t="b">
        <v>0</v>
      </c>
    </row>
    <row r="255" spans="1:63" ht="12.75">
      <c r="A255" s="19">
        <v>456</v>
      </c>
      <c r="B255" s="19">
        <v>230995</v>
      </c>
      <c r="C255" s="23" t="s">
        <v>2846</v>
      </c>
      <c r="D255" s="23" t="s">
        <v>2847</v>
      </c>
      <c r="E255" s="23" t="s">
        <v>2848</v>
      </c>
      <c r="F255" s="23" t="s">
        <v>2849</v>
      </c>
      <c r="G255" s="23" t="s">
        <v>2850</v>
      </c>
      <c r="H255" s="23" t="s">
        <v>538</v>
      </c>
      <c r="I255" s="23" t="s">
        <v>539</v>
      </c>
      <c r="J255" s="47" t="s">
        <v>2851</v>
      </c>
      <c r="K255" s="19">
        <v>-72.660128999999998</v>
      </c>
      <c r="L255" s="19">
        <v>44.139401999999997</v>
      </c>
      <c r="M255" s="19">
        <v>-72.660128999999998</v>
      </c>
      <c r="N255" s="19">
        <v>44.139401999999997</v>
      </c>
      <c r="O255" s="53">
        <v>18614</v>
      </c>
      <c r="P255" s="53">
        <v>1650</v>
      </c>
      <c r="Q255" s="53">
        <v>18614</v>
      </c>
      <c r="R255" s="53">
        <v>1650</v>
      </c>
      <c r="S255" s="19">
        <v>2</v>
      </c>
      <c r="T255" s="19">
        <v>2</v>
      </c>
      <c r="U255" s="19">
        <v>1</v>
      </c>
      <c r="V255" s="19">
        <v>2</v>
      </c>
      <c r="W255" s="19">
        <v>2</v>
      </c>
      <c r="X255" s="19">
        <v>70</v>
      </c>
      <c r="Y255" s="19">
        <v>3152</v>
      </c>
      <c r="Z255" s="23" t="s">
        <v>123</v>
      </c>
      <c r="AA255" s="49" t="b">
        <v>0</v>
      </c>
      <c r="AB255" s="23" t="s">
        <v>2852</v>
      </c>
      <c r="AC255" s="23" t="s">
        <v>2853</v>
      </c>
      <c r="AD255" s="23" t="s">
        <v>320</v>
      </c>
      <c r="AE255" s="23" t="s">
        <v>172</v>
      </c>
      <c r="AF255" s="23" t="s">
        <v>89</v>
      </c>
      <c r="AG255" s="23" t="s">
        <v>79</v>
      </c>
      <c r="AH255" s="23" t="s">
        <v>36</v>
      </c>
      <c r="AI255" s="23" t="s">
        <v>92</v>
      </c>
      <c r="AJ255" s="50" t="b">
        <v>0</v>
      </c>
      <c r="AK255" s="51" t="s">
        <v>2854</v>
      </c>
      <c r="AL255" s="19">
        <v>0</v>
      </c>
      <c r="AM255" s="19">
        <v>0</v>
      </c>
      <c r="AN255" s="19">
        <v>0</v>
      </c>
      <c r="AO255" s="19">
        <v>0</v>
      </c>
      <c r="AP255" s="19">
        <v>0</v>
      </c>
      <c r="AQ255" s="19">
        <v>0</v>
      </c>
      <c r="AR255" s="19">
        <v>0</v>
      </c>
      <c r="AS255" s="19">
        <v>0</v>
      </c>
      <c r="AT255" s="19">
        <v>0</v>
      </c>
      <c r="AU255" s="19">
        <v>0</v>
      </c>
      <c r="AV255" s="19">
        <v>0</v>
      </c>
      <c r="AW255" s="19">
        <v>0</v>
      </c>
      <c r="AX255" s="19">
        <v>0</v>
      </c>
      <c r="AY255" s="19">
        <v>0</v>
      </c>
      <c r="AZ255" s="19">
        <v>0</v>
      </c>
      <c r="BA255" s="19">
        <v>0</v>
      </c>
      <c r="BB255" s="19">
        <v>0</v>
      </c>
      <c r="BC255" s="19">
        <v>0</v>
      </c>
      <c r="BD255" s="49" t="b">
        <v>1</v>
      </c>
      <c r="BE255" s="49" t="b">
        <v>0</v>
      </c>
      <c r="BF255" s="19">
        <v>2</v>
      </c>
      <c r="BG255" s="23" t="s">
        <v>89</v>
      </c>
      <c r="BH255" s="19">
        <v>295</v>
      </c>
      <c r="BI255" s="19">
        <v>295</v>
      </c>
      <c r="BJ255" s="19">
        <v>0</v>
      </c>
      <c r="BK255" s="49" t="b">
        <v>0</v>
      </c>
    </row>
    <row r="256" spans="1:63" ht="12.75">
      <c r="A256" s="19">
        <v>457</v>
      </c>
      <c r="B256" s="19">
        <v>204796</v>
      </c>
      <c r="C256" s="23" t="s">
        <v>2151</v>
      </c>
      <c r="D256" s="23" t="s">
        <v>2152</v>
      </c>
      <c r="E256" s="23" t="s">
        <v>2153</v>
      </c>
      <c r="F256" s="23" t="s">
        <v>2091</v>
      </c>
      <c r="G256" s="19">
        <v>43210</v>
      </c>
      <c r="H256" s="23" t="s">
        <v>834</v>
      </c>
      <c r="I256" s="23" t="s">
        <v>885</v>
      </c>
      <c r="J256" s="47" t="s">
        <v>2154</v>
      </c>
      <c r="K256" s="19">
        <v>-83.009000999999998</v>
      </c>
      <c r="L256" s="19">
        <v>39.998389000000003</v>
      </c>
      <c r="M256" s="19">
        <v>-83.009000999999998</v>
      </c>
      <c r="N256" s="19">
        <v>39.998389000000003</v>
      </c>
      <c r="O256" s="53">
        <v>11560</v>
      </c>
      <c r="P256" s="54">
        <v>865</v>
      </c>
      <c r="Q256" s="53">
        <v>36276</v>
      </c>
      <c r="R256" s="54">
        <v>865</v>
      </c>
      <c r="S256" s="19">
        <v>2</v>
      </c>
      <c r="T256" s="19">
        <v>2</v>
      </c>
      <c r="U256" s="19">
        <v>3</v>
      </c>
      <c r="V256" s="19">
        <v>1</v>
      </c>
      <c r="W256" s="19">
        <v>1</v>
      </c>
      <c r="X256" s="19">
        <v>54</v>
      </c>
      <c r="Y256" s="19">
        <v>45831</v>
      </c>
      <c r="Z256" s="23" t="s">
        <v>73</v>
      </c>
      <c r="AA256" s="49" t="b">
        <v>1</v>
      </c>
      <c r="AB256" s="23" t="s">
        <v>2155</v>
      </c>
      <c r="AC256" s="23" t="s">
        <v>291</v>
      </c>
      <c r="AD256" s="23" t="s">
        <v>90</v>
      </c>
      <c r="AE256" s="23" t="s">
        <v>742</v>
      </c>
      <c r="AF256" s="23" t="s">
        <v>78</v>
      </c>
      <c r="AG256" s="23" t="s">
        <v>179</v>
      </c>
      <c r="AH256" s="23" t="s">
        <v>179</v>
      </c>
      <c r="AI256" s="23" t="s">
        <v>100</v>
      </c>
      <c r="AJ256" s="50" t="b">
        <v>0</v>
      </c>
      <c r="AK256" s="51" t="s">
        <v>2156</v>
      </c>
      <c r="AL256" s="19">
        <v>0</v>
      </c>
      <c r="AM256" s="19">
        <v>0</v>
      </c>
      <c r="AN256" s="19">
        <v>0</v>
      </c>
      <c r="AO256" s="19">
        <v>0</v>
      </c>
      <c r="AP256" s="19">
        <v>0</v>
      </c>
      <c r="AQ256" s="19">
        <v>0</v>
      </c>
      <c r="AR256" s="19">
        <v>0</v>
      </c>
      <c r="AS256" s="19">
        <v>0</v>
      </c>
      <c r="AT256" s="19">
        <v>0</v>
      </c>
      <c r="AU256" s="19">
        <v>0</v>
      </c>
      <c r="AV256" s="19">
        <v>0</v>
      </c>
      <c r="AW256" s="19">
        <v>0</v>
      </c>
      <c r="AX256" s="19">
        <v>0</v>
      </c>
      <c r="AY256" s="19">
        <v>0</v>
      </c>
      <c r="AZ256" s="19">
        <v>0</v>
      </c>
      <c r="BA256" s="19">
        <v>0</v>
      </c>
      <c r="BB256" s="19">
        <v>0</v>
      </c>
      <c r="BC256" s="19">
        <v>0</v>
      </c>
      <c r="BD256" s="49" t="b">
        <v>0</v>
      </c>
      <c r="BE256" s="49" t="b">
        <v>1</v>
      </c>
      <c r="BF256" s="19">
        <v>7</v>
      </c>
      <c r="BG256" s="23" t="s">
        <v>78</v>
      </c>
      <c r="BH256" s="19">
        <v>253</v>
      </c>
      <c r="BI256" s="19">
        <v>253</v>
      </c>
      <c r="BJ256" s="19">
        <v>0</v>
      </c>
      <c r="BK256" s="49" t="b">
        <v>0</v>
      </c>
    </row>
    <row r="257" spans="1:63" ht="12.75">
      <c r="A257" s="19">
        <v>458</v>
      </c>
      <c r="B257" s="19">
        <v>204796</v>
      </c>
      <c r="C257" s="23" t="s">
        <v>2151</v>
      </c>
      <c r="D257" s="23" t="s">
        <v>2152</v>
      </c>
      <c r="E257" s="23" t="s">
        <v>2153</v>
      </c>
      <c r="F257" s="23" t="s">
        <v>2091</v>
      </c>
      <c r="G257" s="19">
        <v>43210</v>
      </c>
      <c r="H257" s="23" t="s">
        <v>834</v>
      </c>
      <c r="I257" s="23" t="s">
        <v>885</v>
      </c>
      <c r="J257" s="47" t="s">
        <v>2154</v>
      </c>
      <c r="K257" s="19">
        <v>-83.009000999999998</v>
      </c>
      <c r="L257" s="19">
        <v>39.998389000000003</v>
      </c>
      <c r="M257" s="19">
        <v>-83.009000999999998</v>
      </c>
      <c r="N257" s="19">
        <v>39.998389000000003</v>
      </c>
      <c r="O257" s="53">
        <v>11560</v>
      </c>
      <c r="P257" s="54">
        <v>865</v>
      </c>
      <c r="Q257" s="53">
        <v>36276</v>
      </c>
      <c r="R257" s="54">
        <v>865</v>
      </c>
      <c r="S257" s="19">
        <v>2</v>
      </c>
      <c r="T257" s="19">
        <v>2</v>
      </c>
      <c r="U257" s="19">
        <v>3</v>
      </c>
      <c r="V257" s="19">
        <v>1</v>
      </c>
      <c r="W257" s="19">
        <v>1</v>
      </c>
      <c r="X257" s="19">
        <v>54</v>
      </c>
      <c r="Y257" s="19">
        <v>45831</v>
      </c>
      <c r="Z257" s="23" t="s">
        <v>73</v>
      </c>
      <c r="AA257" s="49" t="b">
        <v>1</v>
      </c>
      <c r="AB257" s="23" t="s">
        <v>2155</v>
      </c>
      <c r="AC257" s="23" t="s">
        <v>291</v>
      </c>
      <c r="AD257" s="23" t="s">
        <v>90</v>
      </c>
      <c r="AE257" s="23" t="s">
        <v>292</v>
      </c>
      <c r="AF257" s="23" t="s">
        <v>78</v>
      </c>
      <c r="AG257" s="23" t="s">
        <v>79</v>
      </c>
      <c r="AH257" s="23" t="s">
        <v>36</v>
      </c>
      <c r="AI257" s="23" t="s">
        <v>80</v>
      </c>
      <c r="AJ257" s="50" t="b">
        <v>0</v>
      </c>
      <c r="AK257" s="51" t="s">
        <v>2157</v>
      </c>
      <c r="AL257" s="19">
        <v>0</v>
      </c>
      <c r="AM257" s="19">
        <v>0</v>
      </c>
      <c r="AN257" s="19">
        <v>0</v>
      </c>
      <c r="AO257" s="19">
        <v>0</v>
      </c>
      <c r="AP257" s="19">
        <v>0</v>
      </c>
      <c r="AQ257" s="19">
        <v>0</v>
      </c>
      <c r="AR257" s="19">
        <v>0</v>
      </c>
      <c r="AS257" s="19">
        <v>0</v>
      </c>
      <c r="AT257" s="19">
        <v>0</v>
      </c>
      <c r="AU257" s="19">
        <v>0</v>
      </c>
      <c r="AV257" s="19">
        <v>0</v>
      </c>
      <c r="AW257" s="19">
        <v>0</v>
      </c>
      <c r="AX257" s="19">
        <v>0</v>
      </c>
      <c r="AY257" s="19">
        <v>0</v>
      </c>
      <c r="AZ257" s="19">
        <v>0</v>
      </c>
      <c r="BA257" s="19">
        <v>0</v>
      </c>
      <c r="BB257" s="19">
        <v>0</v>
      </c>
      <c r="BC257" s="19">
        <v>0</v>
      </c>
      <c r="BD257" s="49" t="b">
        <v>1</v>
      </c>
      <c r="BE257" s="49" t="b">
        <v>1</v>
      </c>
      <c r="BF257" s="19">
        <v>7</v>
      </c>
      <c r="BG257" s="23" t="s">
        <v>78</v>
      </c>
      <c r="BH257" s="19">
        <v>253</v>
      </c>
      <c r="BI257" s="19">
        <v>253</v>
      </c>
      <c r="BJ257" s="19">
        <v>0</v>
      </c>
      <c r="BK257" s="49" t="b">
        <v>0</v>
      </c>
    </row>
    <row r="258" spans="1:63" ht="12.75">
      <c r="A258" s="19">
        <v>459</v>
      </c>
      <c r="B258" s="19">
        <v>204796</v>
      </c>
      <c r="C258" s="23" t="s">
        <v>2151</v>
      </c>
      <c r="D258" s="23" t="s">
        <v>2152</v>
      </c>
      <c r="E258" s="23" t="s">
        <v>2153</v>
      </c>
      <c r="F258" s="23" t="s">
        <v>2091</v>
      </c>
      <c r="G258" s="19">
        <v>43210</v>
      </c>
      <c r="H258" s="23" t="s">
        <v>834</v>
      </c>
      <c r="I258" s="23" t="s">
        <v>885</v>
      </c>
      <c r="J258" s="47" t="s">
        <v>2154</v>
      </c>
      <c r="K258" s="19">
        <v>-83.009000999999998</v>
      </c>
      <c r="L258" s="19">
        <v>39.998389000000003</v>
      </c>
      <c r="M258" s="19">
        <v>-83.009000999999998</v>
      </c>
      <c r="N258" s="19">
        <v>39.998389000000003</v>
      </c>
      <c r="O258" s="53">
        <v>11560</v>
      </c>
      <c r="P258" s="54">
        <v>865</v>
      </c>
      <c r="Q258" s="53">
        <v>36276</v>
      </c>
      <c r="R258" s="54">
        <v>865</v>
      </c>
      <c r="S258" s="19">
        <v>2</v>
      </c>
      <c r="T258" s="19">
        <v>2</v>
      </c>
      <c r="U258" s="19">
        <v>3</v>
      </c>
      <c r="V258" s="19">
        <v>1</v>
      </c>
      <c r="W258" s="19">
        <v>1</v>
      </c>
      <c r="X258" s="19">
        <v>54</v>
      </c>
      <c r="Y258" s="19">
        <v>45831</v>
      </c>
      <c r="Z258" s="23" t="s">
        <v>73</v>
      </c>
      <c r="AA258" s="49" t="b">
        <v>1</v>
      </c>
      <c r="AB258" s="23" t="s">
        <v>2155</v>
      </c>
      <c r="AC258" s="23" t="s">
        <v>89</v>
      </c>
      <c r="AD258" s="23" t="s">
        <v>90</v>
      </c>
      <c r="AE258" s="23" t="s">
        <v>172</v>
      </c>
      <c r="AF258" s="23" t="s">
        <v>89</v>
      </c>
      <c r="AG258" s="23" t="s">
        <v>79</v>
      </c>
      <c r="AH258" s="23" t="s">
        <v>36</v>
      </c>
      <c r="AI258" s="23" t="s">
        <v>92</v>
      </c>
      <c r="AJ258" s="50" t="b">
        <v>0</v>
      </c>
      <c r="AK258" s="51" t="s">
        <v>2158</v>
      </c>
      <c r="AL258" s="19">
        <v>0</v>
      </c>
      <c r="AM258" s="19">
        <v>0</v>
      </c>
      <c r="AN258" s="19">
        <v>0</v>
      </c>
      <c r="AO258" s="19">
        <v>0</v>
      </c>
      <c r="AP258" s="19">
        <v>0</v>
      </c>
      <c r="AQ258" s="19">
        <v>0</v>
      </c>
      <c r="AR258" s="19">
        <v>0</v>
      </c>
      <c r="AS258" s="19">
        <v>0</v>
      </c>
      <c r="AT258" s="19">
        <v>0</v>
      </c>
      <c r="AU258" s="19">
        <v>0</v>
      </c>
      <c r="AV258" s="19">
        <v>0</v>
      </c>
      <c r="AW258" s="19">
        <v>0</v>
      </c>
      <c r="AX258" s="19">
        <v>0</v>
      </c>
      <c r="AY258" s="19">
        <v>0</v>
      </c>
      <c r="AZ258" s="19">
        <v>0</v>
      </c>
      <c r="BA258" s="19">
        <v>0</v>
      </c>
      <c r="BB258" s="19">
        <v>0</v>
      </c>
      <c r="BC258" s="19">
        <v>0</v>
      </c>
      <c r="BD258" s="49" t="b">
        <v>1</v>
      </c>
      <c r="BE258" s="49" t="b">
        <v>1</v>
      </c>
      <c r="BF258" s="19">
        <v>7</v>
      </c>
      <c r="BG258" s="23" t="s">
        <v>89</v>
      </c>
      <c r="BH258" s="19">
        <v>253</v>
      </c>
      <c r="BI258" s="19">
        <v>253</v>
      </c>
      <c r="BJ258" s="19">
        <v>0</v>
      </c>
      <c r="BK258" s="49" t="b">
        <v>0</v>
      </c>
    </row>
    <row r="259" spans="1:63" ht="12.75">
      <c r="A259" s="19">
        <v>460</v>
      </c>
      <c r="B259" s="19">
        <v>204796</v>
      </c>
      <c r="C259" s="23" t="s">
        <v>2151</v>
      </c>
      <c r="D259" s="23" t="s">
        <v>2152</v>
      </c>
      <c r="E259" s="23" t="s">
        <v>2153</v>
      </c>
      <c r="F259" s="23" t="s">
        <v>2091</v>
      </c>
      <c r="G259" s="19">
        <v>43210</v>
      </c>
      <c r="H259" s="23" t="s">
        <v>834</v>
      </c>
      <c r="I259" s="23" t="s">
        <v>885</v>
      </c>
      <c r="J259" s="47" t="s">
        <v>2154</v>
      </c>
      <c r="K259" s="19">
        <v>-83.009000999999998</v>
      </c>
      <c r="L259" s="19">
        <v>39.998389000000003</v>
      </c>
      <c r="M259" s="19">
        <v>-83.009000999999998</v>
      </c>
      <c r="N259" s="19">
        <v>39.998389000000003</v>
      </c>
      <c r="O259" s="53">
        <v>11560</v>
      </c>
      <c r="P259" s="54">
        <v>865</v>
      </c>
      <c r="Q259" s="53">
        <v>36276</v>
      </c>
      <c r="R259" s="54">
        <v>865</v>
      </c>
      <c r="S259" s="19">
        <v>2</v>
      </c>
      <c r="T259" s="19">
        <v>2</v>
      </c>
      <c r="U259" s="19">
        <v>3</v>
      </c>
      <c r="V259" s="19">
        <v>1</v>
      </c>
      <c r="W259" s="19">
        <v>1</v>
      </c>
      <c r="X259" s="19">
        <v>54</v>
      </c>
      <c r="Y259" s="19">
        <v>45831</v>
      </c>
      <c r="Z259" s="23" t="s">
        <v>73</v>
      </c>
      <c r="AA259" s="49" t="b">
        <v>1</v>
      </c>
      <c r="AB259" s="23" t="s">
        <v>2155</v>
      </c>
      <c r="AC259" s="23" t="s">
        <v>94</v>
      </c>
      <c r="AD259" s="23" t="s">
        <v>90</v>
      </c>
      <c r="AE259" s="23" t="s">
        <v>95</v>
      </c>
      <c r="AF259" s="23" t="s">
        <v>94</v>
      </c>
      <c r="AG259" s="23" t="s">
        <v>79</v>
      </c>
      <c r="AH259" s="23" t="s">
        <v>36</v>
      </c>
      <c r="AI259" s="23" t="s">
        <v>96</v>
      </c>
      <c r="AJ259" s="50" t="b">
        <v>0</v>
      </c>
      <c r="AK259" s="51" t="s">
        <v>2159</v>
      </c>
      <c r="AL259" s="19">
        <v>0</v>
      </c>
      <c r="AM259" s="19">
        <v>0</v>
      </c>
      <c r="AN259" s="19">
        <v>0</v>
      </c>
      <c r="AO259" s="19">
        <v>0</v>
      </c>
      <c r="AP259" s="19">
        <v>0</v>
      </c>
      <c r="AQ259" s="19">
        <v>0</v>
      </c>
      <c r="AR259" s="19">
        <v>0</v>
      </c>
      <c r="AS259" s="19">
        <v>0</v>
      </c>
      <c r="AT259" s="19">
        <v>0</v>
      </c>
      <c r="AU259" s="19">
        <v>0</v>
      </c>
      <c r="AV259" s="19">
        <v>0</v>
      </c>
      <c r="AW259" s="19">
        <v>0</v>
      </c>
      <c r="AX259" s="19">
        <v>0</v>
      </c>
      <c r="AY259" s="19">
        <v>0</v>
      </c>
      <c r="AZ259" s="19">
        <v>0</v>
      </c>
      <c r="BA259" s="19">
        <v>0</v>
      </c>
      <c r="BB259" s="19">
        <v>0</v>
      </c>
      <c r="BC259" s="19">
        <v>0</v>
      </c>
      <c r="BD259" s="49" t="b">
        <v>1</v>
      </c>
      <c r="BE259" s="49" t="b">
        <v>1</v>
      </c>
      <c r="BF259" s="19">
        <v>7</v>
      </c>
      <c r="BG259" s="23" t="s">
        <v>94</v>
      </c>
      <c r="BH259" s="19">
        <v>253</v>
      </c>
      <c r="BI259" s="19">
        <v>253</v>
      </c>
      <c r="BJ259" s="19">
        <v>0</v>
      </c>
      <c r="BK259" s="49" t="b">
        <v>0</v>
      </c>
    </row>
    <row r="260" spans="1:63" ht="12.75">
      <c r="A260" s="19">
        <v>477</v>
      </c>
      <c r="B260" s="19">
        <v>214777</v>
      </c>
      <c r="C260" s="23" t="s">
        <v>2365</v>
      </c>
      <c r="D260" s="23" t="s">
        <v>2366</v>
      </c>
      <c r="E260" s="23" t="s">
        <v>466</v>
      </c>
      <c r="F260" s="23" t="s">
        <v>2274</v>
      </c>
      <c r="G260" s="23" t="s">
        <v>2367</v>
      </c>
      <c r="H260" s="23" t="s">
        <v>538</v>
      </c>
      <c r="I260" s="23" t="s">
        <v>1797</v>
      </c>
      <c r="J260" s="47" t="s">
        <v>2368</v>
      </c>
      <c r="K260" s="19">
        <v>-77.861643999999998</v>
      </c>
      <c r="L260" s="19">
        <v>40.800732000000004</v>
      </c>
      <c r="M260" s="19">
        <v>-77.861643999999998</v>
      </c>
      <c r="N260" s="19">
        <v>40.800732000000004</v>
      </c>
      <c r="O260" s="53">
        <v>22464</v>
      </c>
      <c r="P260" s="54">
        <v>530</v>
      </c>
      <c r="Q260" s="53">
        <v>38198</v>
      </c>
      <c r="R260" s="54">
        <v>530</v>
      </c>
      <c r="S260" s="19">
        <v>2</v>
      </c>
      <c r="T260" s="19">
        <v>2</v>
      </c>
      <c r="U260" s="19">
        <v>2</v>
      </c>
      <c r="V260" s="19">
        <v>1</v>
      </c>
      <c r="W260" s="19">
        <v>1</v>
      </c>
      <c r="X260" s="19">
        <v>56</v>
      </c>
      <c r="Y260" s="19">
        <v>41359</v>
      </c>
      <c r="Z260" s="23" t="s">
        <v>73</v>
      </c>
      <c r="AA260" s="49" t="b">
        <v>1</v>
      </c>
      <c r="AB260" s="23" t="s">
        <v>1676</v>
      </c>
      <c r="AC260" s="23" t="s">
        <v>2369</v>
      </c>
      <c r="AD260" s="23" t="s">
        <v>159</v>
      </c>
      <c r="AE260" s="23" t="s">
        <v>405</v>
      </c>
      <c r="AF260" s="23" t="s">
        <v>89</v>
      </c>
      <c r="AG260" s="23" t="s">
        <v>179</v>
      </c>
      <c r="AH260" s="23" t="s">
        <v>179</v>
      </c>
      <c r="AI260" s="23" t="s">
        <v>100</v>
      </c>
      <c r="AJ260" s="50" t="b">
        <v>0</v>
      </c>
      <c r="AK260" s="51" t="s">
        <v>2378</v>
      </c>
      <c r="AL260" s="19">
        <v>0</v>
      </c>
      <c r="AM260" s="19">
        <v>0</v>
      </c>
      <c r="AN260" s="19">
        <v>0</v>
      </c>
      <c r="AO260" s="19">
        <v>1</v>
      </c>
      <c r="AP260" s="19">
        <v>0</v>
      </c>
      <c r="AQ260" s="19">
        <v>0</v>
      </c>
      <c r="AR260" s="19">
        <v>0</v>
      </c>
      <c r="AS260" s="19">
        <v>0</v>
      </c>
      <c r="AT260" s="19">
        <v>0</v>
      </c>
      <c r="AU260" s="19">
        <v>0</v>
      </c>
      <c r="AV260" s="19">
        <v>0</v>
      </c>
      <c r="AW260" s="19">
        <v>0</v>
      </c>
      <c r="AX260" s="19">
        <v>0</v>
      </c>
      <c r="AY260" s="19">
        <v>0</v>
      </c>
      <c r="AZ260" s="19">
        <v>0</v>
      </c>
      <c r="BA260" s="19">
        <v>0</v>
      </c>
      <c r="BB260" s="19">
        <v>0</v>
      </c>
      <c r="BC260" s="19">
        <v>1</v>
      </c>
      <c r="BD260" s="49" t="b">
        <v>0</v>
      </c>
      <c r="BE260" s="49" t="b">
        <v>0</v>
      </c>
      <c r="BF260" s="19">
        <v>10</v>
      </c>
      <c r="BG260" s="23" t="s">
        <v>89</v>
      </c>
      <c r="BH260" s="19">
        <v>295</v>
      </c>
      <c r="BI260" s="19">
        <v>295</v>
      </c>
      <c r="BJ260" s="19">
        <v>1</v>
      </c>
      <c r="BK260" s="49" t="b">
        <v>1</v>
      </c>
    </row>
    <row r="261" spans="1:63" ht="12.75">
      <c r="A261" s="19">
        <v>472</v>
      </c>
      <c r="B261" s="19">
        <v>214777</v>
      </c>
      <c r="C261" s="23" t="s">
        <v>2365</v>
      </c>
      <c r="D261" s="23" t="s">
        <v>2366</v>
      </c>
      <c r="E261" s="23" t="s">
        <v>466</v>
      </c>
      <c r="F261" s="23" t="s">
        <v>2274</v>
      </c>
      <c r="G261" s="23" t="s">
        <v>2367</v>
      </c>
      <c r="H261" s="23" t="s">
        <v>538</v>
      </c>
      <c r="I261" s="23" t="s">
        <v>1797</v>
      </c>
      <c r="J261" s="47" t="s">
        <v>2368</v>
      </c>
      <c r="K261" s="19">
        <v>-77.861643999999998</v>
      </c>
      <c r="L261" s="19">
        <v>40.800732000000004</v>
      </c>
      <c r="M261" s="19">
        <v>-77.861643999999998</v>
      </c>
      <c r="N261" s="19">
        <v>40.800732000000004</v>
      </c>
      <c r="O261" s="53">
        <v>22464</v>
      </c>
      <c r="P261" s="54">
        <v>530</v>
      </c>
      <c r="Q261" s="53">
        <v>38198</v>
      </c>
      <c r="R261" s="54">
        <v>530</v>
      </c>
      <c r="S261" s="19">
        <v>2</v>
      </c>
      <c r="T261" s="19">
        <v>2</v>
      </c>
      <c r="U261" s="19">
        <v>2</v>
      </c>
      <c r="V261" s="19">
        <v>1</v>
      </c>
      <c r="W261" s="19">
        <v>1</v>
      </c>
      <c r="X261" s="19">
        <v>56</v>
      </c>
      <c r="Y261" s="19">
        <v>41359</v>
      </c>
      <c r="Z261" s="23" t="s">
        <v>73</v>
      </c>
      <c r="AA261" s="49" t="b">
        <v>1</v>
      </c>
      <c r="AB261" s="23" t="s">
        <v>1676</v>
      </c>
      <c r="AC261" s="23" t="s">
        <v>2369</v>
      </c>
      <c r="AD261" s="23" t="s">
        <v>159</v>
      </c>
      <c r="AE261" s="23" t="s">
        <v>172</v>
      </c>
      <c r="AF261" s="23" t="s">
        <v>89</v>
      </c>
      <c r="AG261" s="23" t="s">
        <v>79</v>
      </c>
      <c r="AH261" s="23" t="s">
        <v>36</v>
      </c>
      <c r="AI261" s="23" t="s">
        <v>92</v>
      </c>
      <c r="AJ261" s="50" t="b">
        <v>0</v>
      </c>
      <c r="AK261" s="51" t="s">
        <v>2372</v>
      </c>
      <c r="AL261" s="19">
        <v>0</v>
      </c>
      <c r="AM261" s="19">
        <v>0</v>
      </c>
      <c r="AN261" s="19">
        <v>0</v>
      </c>
      <c r="AO261" s="19">
        <v>0</v>
      </c>
      <c r="AP261" s="19">
        <v>0</v>
      </c>
      <c r="AQ261" s="19">
        <v>0</v>
      </c>
      <c r="AR261" s="19">
        <v>0</v>
      </c>
      <c r="AS261" s="19">
        <v>0</v>
      </c>
      <c r="AT261" s="19">
        <v>0</v>
      </c>
      <c r="AU261" s="19">
        <v>0</v>
      </c>
      <c r="AV261" s="19">
        <v>0</v>
      </c>
      <c r="AW261" s="19">
        <v>0</v>
      </c>
      <c r="AX261" s="19">
        <v>0</v>
      </c>
      <c r="AY261" s="19">
        <v>0</v>
      </c>
      <c r="AZ261" s="19">
        <v>0</v>
      </c>
      <c r="BA261" s="19">
        <v>0</v>
      </c>
      <c r="BB261" s="19">
        <v>0</v>
      </c>
      <c r="BC261" s="19">
        <v>0</v>
      </c>
      <c r="BD261" s="49" t="b">
        <v>1</v>
      </c>
      <c r="BE261" s="49" t="b">
        <v>0</v>
      </c>
      <c r="BF261" s="19">
        <v>10</v>
      </c>
      <c r="BG261" s="23" t="s">
        <v>89</v>
      </c>
      <c r="BH261" s="19">
        <v>295</v>
      </c>
      <c r="BI261" s="19">
        <v>295</v>
      </c>
      <c r="BJ261" s="19">
        <v>0</v>
      </c>
      <c r="BK261" s="49" t="b">
        <v>0</v>
      </c>
    </row>
    <row r="262" spans="1:63" ht="12.75">
      <c r="A262" s="19">
        <v>473</v>
      </c>
      <c r="B262" s="19">
        <v>214777</v>
      </c>
      <c r="C262" s="23" t="s">
        <v>2365</v>
      </c>
      <c r="D262" s="23" t="s">
        <v>2366</v>
      </c>
      <c r="E262" s="23" t="s">
        <v>466</v>
      </c>
      <c r="F262" s="23" t="s">
        <v>2274</v>
      </c>
      <c r="G262" s="23" t="s">
        <v>2367</v>
      </c>
      <c r="H262" s="23" t="s">
        <v>538</v>
      </c>
      <c r="I262" s="23" t="s">
        <v>1797</v>
      </c>
      <c r="J262" s="47" t="s">
        <v>2368</v>
      </c>
      <c r="K262" s="19">
        <v>-77.861643999999998</v>
      </c>
      <c r="L262" s="19">
        <v>40.800732000000004</v>
      </c>
      <c r="M262" s="19">
        <v>-77.861643999999998</v>
      </c>
      <c r="N262" s="19">
        <v>40.800732000000004</v>
      </c>
      <c r="O262" s="53">
        <v>22464</v>
      </c>
      <c r="P262" s="54">
        <v>530</v>
      </c>
      <c r="Q262" s="53">
        <v>38198</v>
      </c>
      <c r="R262" s="54">
        <v>530</v>
      </c>
      <c r="S262" s="19">
        <v>2</v>
      </c>
      <c r="T262" s="19">
        <v>2</v>
      </c>
      <c r="U262" s="19">
        <v>2</v>
      </c>
      <c r="V262" s="19">
        <v>1</v>
      </c>
      <c r="W262" s="19">
        <v>1</v>
      </c>
      <c r="X262" s="19">
        <v>56</v>
      </c>
      <c r="Y262" s="19">
        <v>41359</v>
      </c>
      <c r="Z262" s="23" t="s">
        <v>73</v>
      </c>
      <c r="AA262" s="49" t="b">
        <v>1</v>
      </c>
      <c r="AB262" s="23" t="s">
        <v>1676</v>
      </c>
      <c r="AC262" s="23" t="s">
        <v>2369</v>
      </c>
      <c r="AD262" s="23" t="s">
        <v>159</v>
      </c>
      <c r="AE262" s="23" t="s">
        <v>236</v>
      </c>
      <c r="AF262" s="23" t="s">
        <v>89</v>
      </c>
      <c r="AG262" s="23" t="s">
        <v>79</v>
      </c>
      <c r="AH262" s="23" t="s">
        <v>99</v>
      </c>
      <c r="AI262" s="23" t="s">
        <v>100</v>
      </c>
      <c r="AJ262" s="50" t="b">
        <v>0</v>
      </c>
      <c r="AK262" s="51" t="s">
        <v>2373</v>
      </c>
      <c r="AL262" s="19">
        <v>1</v>
      </c>
      <c r="AM262" s="19">
        <v>0</v>
      </c>
      <c r="AN262" s="19">
        <v>0</v>
      </c>
      <c r="AO262" s="19">
        <v>1</v>
      </c>
      <c r="AP262" s="19">
        <v>0</v>
      </c>
      <c r="AQ262" s="19">
        <v>0</v>
      </c>
      <c r="AR262" s="19">
        <v>0</v>
      </c>
      <c r="AS262" s="19">
        <v>0</v>
      </c>
      <c r="AT262" s="19">
        <v>0</v>
      </c>
      <c r="AU262" s="19">
        <v>0</v>
      </c>
      <c r="AV262" s="19">
        <v>0</v>
      </c>
      <c r="AW262" s="19">
        <v>0</v>
      </c>
      <c r="AX262" s="19">
        <v>0</v>
      </c>
      <c r="AY262" s="19">
        <v>0</v>
      </c>
      <c r="AZ262" s="19">
        <v>1</v>
      </c>
      <c r="BA262" s="58">
        <v>0</v>
      </c>
      <c r="BB262" s="19">
        <v>0</v>
      </c>
      <c r="BC262" s="19">
        <v>1</v>
      </c>
      <c r="BD262" s="49" t="b">
        <v>0</v>
      </c>
      <c r="BE262" s="49" t="b">
        <v>0</v>
      </c>
      <c r="BF262" s="19">
        <v>10</v>
      </c>
      <c r="BG262" s="23" t="s">
        <v>89</v>
      </c>
      <c r="BH262" s="19">
        <v>295</v>
      </c>
      <c r="BI262" s="19">
        <v>295</v>
      </c>
      <c r="BJ262" s="19">
        <v>1</v>
      </c>
      <c r="BK262" s="49" t="b">
        <v>1</v>
      </c>
    </row>
    <row r="263" spans="1:63" ht="12.75">
      <c r="A263" s="19">
        <v>474</v>
      </c>
      <c r="B263" s="19">
        <v>214777</v>
      </c>
      <c r="C263" s="23" t="s">
        <v>2365</v>
      </c>
      <c r="D263" s="23" t="s">
        <v>2366</v>
      </c>
      <c r="E263" s="23" t="s">
        <v>466</v>
      </c>
      <c r="F263" s="23" t="s">
        <v>2274</v>
      </c>
      <c r="G263" s="23" t="s">
        <v>2367</v>
      </c>
      <c r="H263" s="23" t="s">
        <v>538</v>
      </c>
      <c r="I263" s="23" t="s">
        <v>1797</v>
      </c>
      <c r="J263" s="47" t="s">
        <v>2368</v>
      </c>
      <c r="K263" s="19">
        <v>-77.861643999999998</v>
      </c>
      <c r="L263" s="19">
        <v>40.800732000000004</v>
      </c>
      <c r="M263" s="19">
        <v>-77.861643999999998</v>
      </c>
      <c r="N263" s="19">
        <v>40.800732000000004</v>
      </c>
      <c r="O263" s="53">
        <v>22464</v>
      </c>
      <c r="P263" s="54">
        <v>530</v>
      </c>
      <c r="Q263" s="53">
        <v>38198</v>
      </c>
      <c r="R263" s="54">
        <v>530</v>
      </c>
      <c r="S263" s="19">
        <v>2</v>
      </c>
      <c r="T263" s="19">
        <v>2</v>
      </c>
      <c r="U263" s="19">
        <v>2</v>
      </c>
      <c r="V263" s="19">
        <v>1</v>
      </c>
      <c r="W263" s="19">
        <v>1</v>
      </c>
      <c r="X263" s="19">
        <v>56</v>
      </c>
      <c r="Y263" s="19">
        <v>41359</v>
      </c>
      <c r="Z263" s="23" t="s">
        <v>73</v>
      </c>
      <c r="AA263" s="49" t="b">
        <v>1</v>
      </c>
      <c r="AB263" s="23" t="s">
        <v>1676</v>
      </c>
      <c r="AC263" s="23" t="s">
        <v>2369</v>
      </c>
      <c r="AD263" s="23" t="s">
        <v>159</v>
      </c>
      <c r="AE263" s="23" t="s">
        <v>95</v>
      </c>
      <c r="AF263" s="23" t="s">
        <v>94</v>
      </c>
      <c r="AG263" s="23" t="s">
        <v>79</v>
      </c>
      <c r="AH263" s="23" t="s">
        <v>36</v>
      </c>
      <c r="AI263" s="23" t="s">
        <v>96</v>
      </c>
      <c r="AJ263" s="50" t="b">
        <v>0</v>
      </c>
      <c r="AK263" s="51" t="s">
        <v>2374</v>
      </c>
      <c r="AL263" s="19">
        <v>0</v>
      </c>
      <c r="AM263" s="19">
        <v>0</v>
      </c>
      <c r="AN263" s="19">
        <v>0</v>
      </c>
      <c r="AO263" s="19">
        <v>0</v>
      </c>
      <c r="AP263" s="19">
        <v>0</v>
      </c>
      <c r="AQ263" s="19">
        <v>0</v>
      </c>
      <c r="AR263" s="19">
        <v>0</v>
      </c>
      <c r="AS263" s="19">
        <v>0</v>
      </c>
      <c r="AT263" s="19">
        <v>0</v>
      </c>
      <c r="AU263" s="19">
        <v>0</v>
      </c>
      <c r="AV263" s="19">
        <v>0</v>
      </c>
      <c r="AW263" s="19">
        <v>0</v>
      </c>
      <c r="AX263" s="19">
        <v>0</v>
      </c>
      <c r="AY263" s="19">
        <v>0</v>
      </c>
      <c r="AZ263" s="19">
        <v>0</v>
      </c>
      <c r="BA263" s="19">
        <v>0</v>
      </c>
      <c r="BB263" s="19">
        <v>0</v>
      </c>
      <c r="BC263" s="19">
        <v>0</v>
      </c>
      <c r="BD263" s="49" t="b">
        <v>1</v>
      </c>
      <c r="BE263" s="49" t="b">
        <v>0</v>
      </c>
      <c r="BF263" s="19">
        <v>10</v>
      </c>
      <c r="BG263" s="23" t="s">
        <v>94</v>
      </c>
      <c r="BH263" s="19">
        <v>295</v>
      </c>
      <c r="BI263" s="19">
        <v>295</v>
      </c>
      <c r="BJ263" s="19">
        <v>0</v>
      </c>
      <c r="BK263" s="49" t="b">
        <v>0</v>
      </c>
    </row>
    <row r="264" spans="1:63" ht="12.75">
      <c r="A264" s="19">
        <v>475</v>
      </c>
      <c r="B264" s="19">
        <v>214777</v>
      </c>
      <c r="C264" s="23" t="s">
        <v>2365</v>
      </c>
      <c r="D264" s="23" t="s">
        <v>2366</v>
      </c>
      <c r="E264" s="23" t="s">
        <v>466</v>
      </c>
      <c r="F264" s="23" t="s">
        <v>2274</v>
      </c>
      <c r="G264" s="23" t="s">
        <v>2367</v>
      </c>
      <c r="H264" s="23" t="s">
        <v>538</v>
      </c>
      <c r="I264" s="23" t="s">
        <v>1797</v>
      </c>
      <c r="J264" s="47" t="s">
        <v>2368</v>
      </c>
      <c r="K264" s="19">
        <v>-77.861643999999998</v>
      </c>
      <c r="L264" s="19">
        <v>40.800732000000004</v>
      </c>
      <c r="M264" s="19">
        <v>-77.861643999999998</v>
      </c>
      <c r="N264" s="19">
        <v>40.800732000000004</v>
      </c>
      <c r="O264" s="53">
        <v>22464</v>
      </c>
      <c r="P264" s="54">
        <v>530</v>
      </c>
      <c r="Q264" s="53">
        <v>38198</v>
      </c>
      <c r="R264" s="54">
        <v>530</v>
      </c>
      <c r="S264" s="19">
        <v>2</v>
      </c>
      <c r="T264" s="19">
        <v>2</v>
      </c>
      <c r="U264" s="19">
        <v>2</v>
      </c>
      <c r="V264" s="19">
        <v>1</v>
      </c>
      <c r="W264" s="19">
        <v>1</v>
      </c>
      <c r="X264" s="19">
        <v>56</v>
      </c>
      <c r="Y264" s="19">
        <v>41359</v>
      </c>
      <c r="Z264" s="23" t="s">
        <v>73</v>
      </c>
      <c r="AA264" s="49" t="b">
        <v>1</v>
      </c>
      <c r="AB264" s="23" t="s">
        <v>1676</v>
      </c>
      <c r="AC264" s="23" t="s">
        <v>2369</v>
      </c>
      <c r="AD264" s="23" t="s">
        <v>159</v>
      </c>
      <c r="AE264" s="23" t="s">
        <v>1569</v>
      </c>
      <c r="AF264" s="23" t="s">
        <v>94</v>
      </c>
      <c r="AG264" s="23" t="s">
        <v>79</v>
      </c>
      <c r="AH264" s="23" t="s">
        <v>99</v>
      </c>
      <c r="AI264" s="23" t="s">
        <v>100</v>
      </c>
      <c r="AJ264" s="50" t="b">
        <v>0</v>
      </c>
      <c r="AK264" s="51" t="s">
        <v>2375</v>
      </c>
      <c r="AL264" s="19">
        <v>0</v>
      </c>
      <c r="AM264" s="19">
        <v>0</v>
      </c>
      <c r="AN264" s="19">
        <v>0</v>
      </c>
      <c r="AO264" s="19">
        <v>0</v>
      </c>
      <c r="AP264" s="19">
        <v>0</v>
      </c>
      <c r="AQ264" s="19">
        <v>0</v>
      </c>
      <c r="AR264" s="19">
        <v>0</v>
      </c>
      <c r="AS264" s="19">
        <v>0</v>
      </c>
      <c r="AT264" s="19">
        <v>0</v>
      </c>
      <c r="AU264" s="19">
        <v>0</v>
      </c>
      <c r="AV264" s="19">
        <v>0</v>
      </c>
      <c r="AW264" s="19">
        <v>0</v>
      </c>
      <c r="AX264" s="19">
        <v>0</v>
      </c>
      <c r="AY264" s="19">
        <v>0</v>
      </c>
      <c r="AZ264" s="19">
        <v>0</v>
      </c>
      <c r="BA264" s="19">
        <v>0</v>
      </c>
      <c r="BB264" s="19">
        <v>0</v>
      </c>
      <c r="BC264" s="19">
        <v>0</v>
      </c>
      <c r="BD264" s="49" t="b">
        <v>0</v>
      </c>
      <c r="BE264" s="49" t="b">
        <v>0</v>
      </c>
      <c r="BF264" s="19">
        <v>10</v>
      </c>
      <c r="BG264" s="23" t="s">
        <v>94</v>
      </c>
      <c r="BH264" s="19">
        <v>295</v>
      </c>
      <c r="BI264" s="19">
        <v>295</v>
      </c>
      <c r="BJ264" s="19">
        <v>0</v>
      </c>
      <c r="BK264" s="49" t="b">
        <v>0</v>
      </c>
    </row>
    <row r="265" spans="1:63" ht="12.75">
      <c r="A265" s="19">
        <v>476</v>
      </c>
      <c r="B265" s="19">
        <v>214777</v>
      </c>
      <c r="C265" s="23" t="s">
        <v>2365</v>
      </c>
      <c r="D265" s="23" t="s">
        <v>2366</v>
      </c>
      <c r="E265" s="23" t="s">
        <v>466</v>
      </c>
      <c r="F265" s="23" t="s">
        <v>2274</v>
      </c>
      <c r="G265" s="23" t="s">
        <v>2367</v>
      </c>
      <c r="H265" s="23" t="s">
        <v>538</v>
      </c>
      <c r="I265" s="23" t="s">
        <v>1797</v>
      </c>
      <c r="J265" s="47" t="s">
        <v>2368</v>
      </c>
      <c r="K265" s="19">
        <v>-77.861643999999998</v>
      </c>
      <c r="L265" s="19">
        <v>40.800732000000004</v>
      </c>
      <c r="M265" s="19">
        <v>-77.861643999999998</v>
      </c>
      <c r="N265" s="19">
        <v>40.800732000000004</v>
      </c>
      <c r="O265" s="53">
        <v>22464</v>
      </c>
      <c r="P265" s="54">
        <v>530</v>
      </c>
      <c r="Q265" s="53">
        <v>38198</v>
      </c>
      <c r="R265" s="54">
        <v>530</v>
      </c>
      <c r="S265" s="19">
        <v>2</v>
      </c>
      <c r="T265" s="19">
        <v>2</v>
      </c>
      <c r="U265" s="19">
        <v>2</v>
      </c>
      <c r="V265" s="19">
        <v>1</v>
      </c>
      <c r="W265" s="19">
        <v>1</v>
      </c>
      <c r="X265" s="19">
        <v>56</v>
      </c>
      <c r="Y265" s="19">
        <v>41359</v>
      </c>
      <c r="Z265" s="23" t="s">
        <v>73</v>
      </c>
      <c r="AA265" s="49" t="b">
        <v>1</v>
      </c>
      <c r="AB265" s="23" t="s">
        <v>1676</v>
      </c>
      <c r="AC265" s="23" t="s">
        <v>2369</v>
      </c>
      <c r="AD265" s="23" t="s">
        <v>159</v>
      </c>
      <c r="AE265" s="23" t="s">
        <v>2376</v>
      </c>
      <c r="AF265" s="23" t="s">
        <v>78</v>
      </c>
      <c r="AG265" s="23" t="s">
        <v>79</v>
      </c>
      <c r="AH265" s="23" t="s">
        <v>36</v>
      </c>
      <c r="AI265" s="23" t="s">
        <v>100</v>
      </c>
      <c r="AJ265" s="50" t="b">
        <v>0</v>
      </c>
      <c r="AK265" s="51" t="s">
        <v>2377</v>
      </c>
      <c r="AL265" s="19">
        <v>0</v>
      </c>
      <c r="AM265" s="19">
        <v>0</v>
      </c>
      <c r="AN265" s="19">
        <v>0</v>
      </c>
      <c r="AO265" s="19">
        <v>0</v>
      </c>
      <c r="AP265" s="19">
        <v>0</v>
      </c>
      <c r="AQ265" s="19">
        <v>0</v>
      </c>
      <c r="AR265" s="19">
        <v>0</v>
      </c>
      <c r="AS265" s="19">
        <v>0</v>
      </c>
      <c r="AT265" s="19">
        <v>0</v>
      </c>
      <c r="AU265" s="19">
        <v>0</v>
      </c>
      <c r="AV265" s="19">
        <v>0</v>
      </c>
      <c r="AW265" s="19">
        <v>0</v>
      </c>
      <c r="AX265" s="19">
        <v>0</v>
      </c>
      <c r="AY265" s="19">
        <v>0</v>
      </c>
      <c r="AZ265" s="19">
        <v>0</v>
      </c>
      <c r="BA265" s="19">
        <v>0</v>
      </c>
      <c r="BB265" s="19">
        <v>0</v>
      </c>
      <c r="BC265" s="19">
        <v>0</v>
      </c>
      <c r="BD265" s="49" t="b">
        <v>0</v>
      </c>
      <c r="BE265" s="49" t="b">
        <v>0</v>
      </c>
      <c r="BF265" s="19">
        <v>10</v>
      </c>
      <c r="BG265" s="23" t="s">
        <v>78</v>
      </c>
      <c r="BH265" s="19">
        <v>295</v>
      </c>
      <c r="BI265" s="19">
        <v>295</v>
      </c>
      <c r="BJ265" s="19">
        <v>0</v>
      </c>
      <c r="BK265" s="49" t="b">
        <v>0</v>
      </c>
    </row>
    <row r="266" spans="1:63" ht="12.75">
      <c r="A266" s="65">
        <v>481</v>
      </c>
      <c r="B266" s="66"/>
      <c r="C266" s="67" t="s">
        <v>2433</v>
      </c>
      <c r="D266" s="67" t="s">
        <v>2440</v>
      </c>
      <c r="E266" s="67" t="s">
        <v>2435</v>
      </c>
      <c r="F266" s="67" t="s">
        <v>2436</v>
      </c>
      <c r="G266" s="66"/>
      <c r="H266" s="67" t="s">
        <v>2437</v>
      </c>
      <c r="I266" s="67" t="s">
        <v>2437</v>
      </c>
      <c r="J266" s="68" t="s">
        <v>2438</v>
      </c>
      <c r="K266" s="65">
        <v>-66.055913700000005</v>
      </c>
      <c r="L266" s="65">
        <v>18.422334299999999</v>
      </c>
      <c r="M266" s="65">
        <v>-66.050040499999994</v>
      </c>
      <c r="N266" s="65">
        <v>18.402809099999999</v>
      </c>
      <c r="O266" s="65"/>
      <c r="P266" s="66"/>
      <c r="Q266" s="66"/>
      <c r="R266" s="66"/>
      <c r="S266" s="66" t="s">
        <v>1327</v>
      </c>
      <c r="T266" s="66" t="s">
        <v>1327</v>
      </c>
      <c r="U266" s="66" t="s">
        <v>1327</v>
      </c>
      <c r="V266" s="66" t="s">
        <v>1327</v>
      </c>
      <c r="W266" s="66" t="s">
        <v>1327</v>
      </c>
      <c r="X266" s="66" t="s">
        <v>1327</v>
      </c>
      <c r="Y266" s="66" t="s">
        <v>1327</v>
      </c>
      <c r="Z266" s="67" t="s">
        <v>123</v>
      </c>
      <c r="AA266" s="69" t="b">
        <v>0</v>
      </c>
      <c r="AB266" s="67" t="s">
        <v>245</v>
      </c>
      <c r="AC266" s="67" t="s">
        <v>244</v>
      </c>
      <c r="AD266" s="67" t="s">
        <v>90</v>
      </c>
      <c r="AE266" s="67" t="s">
        <v>2441</v>
      </c>
      <c r="AF266" s="67" t="s">
        <v>224</v>
      </c>
      <c r="AG266" s="67" t="s">
        <v>79</v>
      </c>
      <c r="AH266" s="67" t="s">
        <v>36</v>
      </c>
      <c r="AI266" s="67" t="s">
        <v>100</v>
      </c>
      <c r="AJ266" s="70" t="b">
        <v>0</v>
      </c>
      <c r="AK266" s="71" t="s">
        <v>2442</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c r="BA266" s="65">
        <v>0</v>
      </c>
      <c r="BB266" s="65">
        <v>0</v>
      </c>
      <c r="BC266" s="65">
        <v>0</v>
      </c>
      <c r="BD266" s="69" t="b">
        <v>0</v>
      </c>
      <c r="BE266" s="69" t="b">
        <v>0</v>
      </c>
      <c r="BF266" s="65">
        <v>3</v>
      </c>
      <c r="BG266" s="67" t="s">
        <v>117</v>
      </c>
      <c r="BH266" s="65">
        <v>12</v>
      </c>
      <c r="BI266" s="65">
        <v>12</v>
      </c>
      <c r="BJ266" s="65">
        <v>0</v>
      </c>
      <c r="BK266" s="69" t="b">
        <v>0</v>
      </c>
    </row>
    <row r="267" spans="1:63" ht="12.75">
      <c r="A267" s="65">
        <v>482</v>
      </c>
      <c r="B267" s="66"/>
      <c r="C267" s="67" t="s">
        <v>2433</v>
      </c>
      <c r="D267" s="67" t="s">
        <v>2443</v>
      </c>
      <c r="E267" s="67" t="s">
        <v>2435</v>
      </c>
      <c r="F267" s="67" t="s">
        <v>2436</v>
      </c>
      <c r="G267" s="66"/>
      <c r="H267" s="67" t="s">
        <v>2437</v>
      </c>
      <c r="I267" s="67" t="s">
        <v>2437</v>
      </c>
      <c r="J267" s="68" t="s">
        <v>2438</v>
      </c>
      <c r="K267" s="65">
        <v>-66.055913700000005</v>
      </c>
      <c r="L267" s="65">
        <v>18.422334299999999</v>
      </c>
      <c r="M267" s="65">
        <v>-66.050040499999994</v>
      </c>
      <c r="N267" s="65">
        <v>18.402809099999999</v>
      </c>
      <c r="O267" s="65"/>
      <c r="P267" s="66"/>
      <c r="Q267" s="66"/>
      <c r="R267" s="66"/>
      <c r="S267" s="66" t="s">
        <v>1327</v>
      </c>
      <c r="T267" s="66" t="s">
        <v>1327</v>
      </c>
      <c r="U267" s="66" t="s">
        <v>1327</v>
      </c>
      <c r="V267" s="66" t="s">
        <v>1327</v>
      </c>
      <c r="W267" s="66" t="s">
        <v>1327</v>
      </c>
      <c r="X267" s="66" t="s">
        <v>1327</v>
      </c>
      <c r="Y267" s="66" t="s">
        <v>1327</v>
      </c>
      <c r="Z267" s="67" t="s">
        <v>123</v>
      </c>
      <c r="AA267" s="69" t="b">
        <v>0</v>
      </c>
      <c r="AB267" s="67" t="s">
        <v>245</v>
      </c>
      <c r="AC267" s="67" t="s">
        <v>244</v>
      </c>
      <c r="AD267" s="67" t="s">
        <v>90</v>
      </c>
      <c r="AE267" s="67" t="s">
        <v>95</v>
      </c>
      <c r="AF267" s="67" t="s">
        <v>94</v>
      </c>
      <c r="AG267" s="67" t="s">
        <v>79</v>
      </c>
      <c r="AH267" s="67" t="s">
        <v>36</v>
      </c>
      <c r="AI267" s="67" t="s">
        <v>96</v>
      </c>
      <c r="AJ267" s="70" t="b">
        <v>0</v>
      </c>
      <c r="AK267" s="71" t="s">
        <v>2444</v>
      </c>
      <c r="AL267" s="65">
        <v>0</v>
      </c>
      <c r="AM267" s="65">
        <v>0</v>
      </c>
      <c r="AN267" s="65">
        <v>0</v>
      </c>
      <c r="AO267" s="65">
        <v>0</v>
      </c>
      <c r="AP267" s="65">
        <v>0</v>
      </c>
      <c r="AQ267" s="65">
        <v>0</v>
      </c>
      <c r="AR267" s="65">
        <v>0</v>
      </c>
      <c r="AS267" s="65">
        <v>0</v>
      </c>
      <c r="AT267" s="65">
        <v>0</v>
      </c>
      <c r="AU267" s="65">
        <v>0</v>
      </c>
      <c r="AV267" s="65">
        <v>0</v>
      </c>
      <c r="AW267" s="65">
        <v>0</v>
      </c>
      <c r="AX267" s="65">
        <v>0</v>
      </c>
      <c r="AY267" s="65">
        <v>0</v>
      </c>
      <c r="AZ267" s="65">
        <v>0</v>
      </c>
      <c r="BA267" s="65">
        <v>0</v>
      </c>
      <c r="BB267" s="65">
        <v>0</v>
      </c>
      <c r="BC267" s="65">
        <v>0</v>
      </c>
      <c r="BD267" s="69" t="b">
        <v>1</v>
      </c>
      <c r="BE267" s="69" t="b">
        <v>0</v>
      </c>
      <c r="BF267" s="65">
        <v>3</v>
      </c>
      <c r="BG267" s="67" t="s">
        <v>94</v>
      </c>
      <c r="BH267" s="65">
        <v>12</v>
      </c>
      <c r="BI267" s="65">
        <v>12</v>
      </c>
      <c r="BJ267" s="65">
        <v>0</v>
      </c>
      <c r="BK267" s="69" t="b">
        <v>0</v>
      </c>
    </row>
    <row r="268" spans="1:63" ht="12.75">
      <c r="A268" s="19">
        <v>484</v>
      </c>
      <c r="B268" s="19">
        <v>209807</v>
      </c>
      <c r="C268" s="23" t="s">
        <v>2237</v>
      </c>
      <c r="D268" s="23" t="s">
        <v>2238</v>
      </c>
      <c r="E268" s="23" t="s">
        <v>2239</v>
      </c>
      <c r="F268" s="23" t="s">
        <v>2232</v>
      </c>
      <c r="G268" s="19">
        <v>97201</v>
      </c>
      <c r="H268" s="23" t="s">
        <v>167</v>
      </c>
      <c r="I268" s="23" t="s">
        <v>242</v>
      </c>
      <c r="J268" s="47" t="s">
        <v>2240</v>
      </c>
      <c r="K268" s="19">
        <v>-122.683553</v>
      </c>
      <c r="L268" s="19">
        <v>45.511229</v>
      </c>
      <c r="M268" s="19">
        <v>-122.683553</v>
      </c>
      <c r="N268" s="19">
        <v>45.511229</v>
      </c>
      <c r="O268" s="53">
        <v>14652</v>
      </c>
      <c r="P268" s="53">
        <v>1641</v>
      </c>
      <c r="Q268" s="53">
        <v>22143</v>
      </c>
      <c r="R268" s="53">
        <v>1641</v>
      </c>
      <c r="S268" s="19">
        <v>2</v>
      </c>
      <c r="T268" s="19">
        <v>2</v>
      </c>
      <c r="U268" s="19">
        <v>8</v>
      </c>
      <c r="V268" s="19">
        <v>1</v>
      </c>
      <c r="W268" s="19">
        <v>1</v>
      </c>
      <c r="X268" s="19">
        <v>89</v>
      </c>
      <c r="Y268" s="19">
        <v>21071</v>
      </c>
      <c r="Z268" s="23" t="s">
        <v>73</v>
      </c>
      <c r="AA268" s="49" t="b">
        <v>0</v>
      </c>
      <c r="AB268" s="23" t="s">
        <v>2241</v>
      </c>
      <c r="AC268" s="23" t="s">
        <v>2242</v>
      </c>
      <c r="AD268" s="23" t="s">
        <v>204</v>
      </c>
      <c r="AE268" s="23" t="s">
        <v>77</v>
      </c>
      <c r="AF268" s="23" t="s">
        <v>78</v>
      </c>
      <c r="AG268" s="23" t="s">
        <v>79</v>
      </c>
      <c r="AH268" s="23" t="s">
        <v>36</v>
      </c>
      <c r="AI268" s="23" t="s">
        <v>80</v>
      </c>
      <c r="AJ268" s="50" t="b">
        <v>0</v>
      </c>
      <c r="AK268" s="51" t="s">
        <v>2243</v>
      </c>
      <c r="AL268" s="19">
        <v>0</v>
      </c>
      <c r="AM268" s="19">
        <v>0</v>
      </c>
      <c r="AN268" s="19">
        <v>0</v>
      </c>
      <c r="AO268" s="19">
        <v>2</v>
      </c>
      <c r="AP268" s="19">
        <v>0</v>
      </c>
      <c r="AQ268" s="19">
        <v>1</v>
      </c>
      <c r="AR268" s="19">
        <v>0</v>
      </c>
      <c r="AS268" s="19">
        <v>0</v>
      </c>
      <c r="AT268" s="19">
        <v>0</v>
      </c>
      <c r="AU268" s="19">
        <v>0</v>
      </c>
      <c r="AV268" s="19">
        <v>0</v>
      </c>
      <c r="AW268" s="19">
        <v>1</v>
      </c>
      <c r="AX268" s="19">
        <v>0</v>
      </c>
      <c r="AY268" s="19">
        <v>0</v>
      </c>
      <c r="AZ268" s="19">
        <v>0</v>
      </c>
      <c r="BA268" s="19">
        <v>0</v>
      </c>
      <c r="BB268" s="19">
        <v>0</v>
      </c>
      <c r="BC268" s="19">
        <v>0</v>
      </c>
      <c r="BD268" s="49" t="b">
        <v>1</v>
      </c>
      <c r="BE268" s="49" t="b">
        <v>1</v>
      </c>
      <c r="BF268" s="19">
        <v>5</v>
      </c>
      <c r="BG268" s="23" t="s">
        <v>78</v>
      </c>
      <c r="BH268" s="19">
        <v>210</v>
      </c>
      <c r="BI268" s="19">
        <v>210</v>
      </c>
      <c r="BJ268" s="19">
        <v>2</v>
      </c>
      <c r="BK268" s="49" t="b">
        <v>1</v>
      </c>
    </row>
    <row r="269" spans="1:63" ht="12.75">
      <c r="A269" s="19">
        <v>485</v>
      </c>
      <c r="B269" s="19">
        <v>209807</v>
      </c>
      <c r="C269" s="23" t="s">
        <v>2237</v>
      </c>
      <c r="D269" s="23" t="s">
        <v>2238</v>
      </c>
      <c r="E269" s="23" t="s">
        <v>2239</v>
      </c>
      <c r="F269" s="23" t="s">
        <v>2232</v>
      </c>
      <c r="G269" s="19">
        <v>97201</v>
      </c>
      <c r="H269" s="23" t="s">
        <v>167</v>
      </c>
      <c r="I269" s="23" t="s">
        <v>242</v>
      </c>
      <c r="J269" s="47" t="s">
        <v>2240</v>
      </c>
      <c r="K269" s="19">
        <v>-122.683553</v>
      </c>
      <c r="L269" s="19">
        <v>45.511229</v>
      </c>
      <c r="M269" s="19">
        <v>-122.683553</v>
      </c>
      <c r="N269" s="19">
        <v>45.511229</v>
      </c>
      <c r="O269" s="53">
        <v>14652</v>
      </c>
      <c r="P269" s="53">
        <v>1641</v>
      </c>
      <c r="Q269" s="53">
        <v>22143</v>
      </c>
      <c r="R269" s="53">
        <v>1641</v>
      </c>
      <c r="S269" s="19">
        <v>2</v>
      </c>
      <c r="T269" s="19">
        <v>2</v>
      </c>
      <c r="U269" s="19">
        <v>8</v>
      </c>
      <c r="V269" s="19">
        <v>1</v>
      </c>
      <c r="W269" s="19">
        <v>1</v>
      </c>
      <c r="X269" s="19">
        <v>89</v>
      </c>
      <c r="Y269" s="19">
        <v>21071</v>
      </c>
      <c r="Z269" s="23" t="s">
        <v>73</v>
      </c>
      <c r="AA269" s="49" t="b">
        <v>0</v>
      </c>
      <c r="AB269" s="23" t="s">
        <v>2241</v>
      </c>
      <c r="AC269" s="23" t="s">
        <v>2242</v>
      </c>
      <c r="AD269" s="23" t="s">
        <v>204</v>
      </c>
      <c r="AE269" s="23" t="s">
        <v>2244</v>
      </c>
      <c r="AF269" s="23" t="s">
        <v>78</v>
      </c>
      <c r="AG269" s="23" t="s">
        <v>79</v>
      </c>
      <c r="AH269" s="23" t="s">
        <v>206</v>
      </c>
      <c r="AI269" s="23" t="s">
        <v>100</v>
      </c>
      <c r="AJ269" s="50" t="b">
        <v>0</v>
      </c>
      <c r="AK269" s="51" t="s">
        <v>2245</v>
      </c>
      <c r="AL269" s="19">
        <v>0</v>
      </c>
      <c r="AM269" s="19">
        <v>0</v>
      </c>
      <c r="AN269" s="19">
        <v>0</v>
      </c>
      <c r="AO269" s="19">
        <v>0</v>
      </c>
      <c r="AP269" s="19">
        <v>0</v>
      </c>
      <c r="AQ269" s="19">
        <v>0</v>
      </c>
      <c r="AR269" s="19">
        <v>0</v>
      </c>
      <c r="AS269" s="19">
        <v>0</v>
      </c>
      <c r="AT269" s="19">
        <v>0</v>
      </c>
      <c r="AU269" s="19">
        <v>0</v>
      </c>
      <c r="AV269" s="19">
        <v>0</v>
      </c>
      <c r="AW269" s="19">
        <v>0</v>
      </c>
      <c r="AX269" s="19">
        <v>0</v>
      </c>
      <c r="AY269" s="19">
        <v>0</v>
      </c>
      <c r="AZ269" s="19">
        <v>0</v>
      </c>
      <c r="BA269" s="19">
        <v>0</v>
      </c>
      <c r="BB269" s="19">
        <v>0</v>
      </c>
      <c r="BC269" s="19">
        <v>0</v>
      </c>
      <c r="BD269" s="49" t="b">
        <v>0</v>
      </c>
      <c r="BE269" s="49" t="b">
        <v>1</v>
      </c>
      <c r="BF269" s="19">
        <v>5</v>
      </c>
      <c r="BG269" s="23" t="s">
        <v>78</v>
      </c>
      <c r="BH269" s="19">
        <v>210</v>
      </c>
      <c r="BI269" s="19">
        <v>210</v>
      </c>
      <c r="BJ269" s="19">
        <v>0</v>
      </c>
      <c r="BK269" s="49" t="b">
        <v>0</v>
      </c>
    </row>
    <row r="270" spans="1:63" ht="12.75">
      <c r="A270" s="72">
        <v>486</v>
      </c>
      <c r="B270" s="72">
        <v>209807</v>
      </c>
      <c r="C270" s="73" t="s">
        <v>2237</v>
      </c>
      <c r="D270" s="73" t="s">
        <v>2238</v>
      </c>
      <c r="E270" s="73" t="s">
        <v>2239</v>
      </c>
      <c r="F270" s="73" t="s">
        <v>2232</v>
      </c>
      <c r="G270" s="72">
        <v>97201</v>
      </c>
      <c r="H270" s="73" t="s">
        <v>167</v>
      </c>
      <c r="I270" s="73" t="s">
        <v>242</v>
      </c>
      <c r="J270" s="74" t="s">
        <v>2240</v>
      </c>
      <c r="K270" s="72">
        <v>-122.683553</v>
      </c>
      <c r="L270" s="72">
        <v>45.511229</v>
      </c>
      <c r="M270" s="72">
        <v>-122.683553</v>
      </c>
      <c r="N270" s="72">
        <v>45.511229</v>
      </c>
      <c r="O270" s="53">
        <v>14652</v>
      </c>
      <c r="P270" s="53">
        <v>1641</v>
      </c>
      <c r="Q270" s="53">
        <v>22143</v>
      </c>
      <c r="R270" s="53">
        <v>1641</v>
      </c>
      <c r="S270" s="72">
        <v>2</v>
      </c>
      <c r="T270" s="72">
        <v>2</v>
      </c>
      <c r="U270" s="72">
        <v>8</v>
      </c>
      <c r="V270" s="72">
        <v>1</v>
      </c>
      <c r="W270" s="72">
        <v>1</v>
      </c>
      <c r="X270" s="72">
        <v>89</v>
      </c>
      <c r="Y270" s="72">
        <v>21071</v>
      </c>
      <c r="Z270" s="73" t="s">
        <v>73</v>
      </c>
      <c r="AA270" s="75" t="b">
        <v>0</v>
      </c>
      <c r="AB270" s="73" t="s">
        <v>2241</v>
      </c>
      <c r="AC270" s="73" t="s">
        <v>2242</v>
      </c>
      <c r="AD270" s="73" t="s">
        <v>204</v>
      </c>
      <c r="AE270" s="73" t="s">
        <v>218</v>
      </c>
      <c r="AF270" s="73" t="s">
        <v>219</v>
      </c>
      <c r="AG270" s="73" t="s">
        <v>79</v>
      </c>
      <c r="AH270" s="73" t="s">
        <v>36</v>
      </c>
      <c r="AI270" s="73" t="s">
        <v>100</v>
      </c>
      <c r="AJ270" s="50" t="b">
        <v>0</v>
      </c>
      <c r="AK270" s="76" t="s">
        <v>2246</v>
      </c>
      <c r="AL270" s="72">
        <v>0</v>
      </c>
      <c r="AM270" s="72">
        <v>0</v>
      </c>
      <c r="AN270" s="72">
        <v>0</v>
      </c>
      <c r="AO270" s="72">
        <v>0</v>
      </c>
      <c r="AP270" s="72">
        <v>0</v>
      </c>
      <c r="AQ270" s="72">
        <v>0</v>
      </c>
      <c r="AR270" s="72">
        <v>0</v>
      </c>
      <c r="AS270" s="72">
        <v>0</v>
      </c>
      <c r="AT270" s="72">
        <v>0</v>
      </c>
      <c r="AU270" s="72">
        <v>0</v>
      </c>
      <c r="AV270" s="72">
        <v>0</v>
      </c>
      <c r="AW270" s="72">
        <v>0</v>
      </c>
      <c r="AX270" s="72">
        <v>0</v>
      </c>
      <c r="AY270" s="72">
        <v>0</v>
      </c>
      <c r="AZ270" s="72">
        <v>0</v>
      </c>
      <c r="BA270" s="72">
        <v>0</v>
      </c>
      <c r="BB270" s="72">
        <v>0</v>
      </c>
      <c r="BC270" s="72">
        <v>0</v>
      </c>
      <c r="BD270" s="75" t="b">
        <v>0</v>
      </c>
      <c r="BE270" s="75" t="b">
        <v>1</v>
      </c>
      <c r="BF270" s="72">
        <v>5</v>
      </c>
      <c r="BG270" s="73" t="s">
        <v>117</v>
      </c>
      <c r="BH270" s="72">
        <v>210</v>
      </c>
      <c r="BI270" s="72">
        <v>210</v>
      </c>
      <c r="BJ270" s="72">
        <v>0</v>
      </c>
      <c r="BK270" s="75" t="b">
        <v>0</v>
      </c>
    </row>
    <row r="271" spans="1:63" ht="12.75">
      <c r="A271" s="19">
        <v>488</v>
      </c>
      <c r="B271" s="19">
        <v>209807</v>
      </c>
      <c r="C271" s="23" t="s">
        <v>2237</v>
      </c>
      <c r="D271" s="23" t="s">
        <v>2238</v>
      </c>
      <c r="E271" s="23" t="s">
        <v>2239</v>
      </c>
      <c r="F271" s="23" t="s">
        <v>2232</v>
      </c>
      <c r="G271" s="19">
        <v>97201</v>
      </c>
      <c r="H271" s="23" t="s">
        <v>167</v>
      </c>
      <c r="I271" s="23" t="s">
        <v>242</v>
      </c>
      <c r="J271" s="47" t="s">
        <v>2240</v>
      </c>
      <c r="K271" s="19">
        <v>-122.683553</v>
      </c>
      <c r="L271" s="19">
        <v>45.511229</v>
      </c>
      <c r="M271" s="19">
        <v>-122.683553</v>
      </c>
      <c r="N271" s="19">
        <v>45.511229</v>
      </c>
      <c r="O271" s="53">
        <v>14652</v>
      </c>
      <c r="P271" s="53">
        <v>1641</v>
      </c>
      <c r="Q271" s="53">
        <v>22143</v>
      </c>
      <c r="R271" s="53">
        <v>1641</v>
      </c>
      <c r="S271" s="19">
        <v>2</v>
      </c>
      <c r="T271" s="19">
        <v>2</v>
      </c>
      <c r="U271" s="19">
        <v>8</v>
      </c>
      <c r="V271" s="19">
        <v>1</v>
      </c>
      <c r="W271" s="19">
        <v>1</v>
      </c>
      <c r="X271" s="19">
        <v>89</v>
      </c>
      <c r="Y271" s="19">
        <v>21071</v>
      </c>
      <c r="Z271" s="23" t="s">
        <v>73</v>
      </c>
      <c r="AA271" s="49" t="b">
        <v>0</v>
      </c>
      <c r="AB271" s="23" t="s">
        <v>726</v>
      </c>
      <c r="AC271" s="23" t="s">
        <v>245</v>
      </c>
      <c r="AD271" s="23" t="s">
        <v>159</v>
      </c>
      <c r="AE271" s="23" t="s">
        <v>172</v>
      </c>
      <c r="AF271" s="23" t="s">
        <v>89</v>
      </c>
      <c r="AG271" s="23" t="s">
        <v>79</v>
      </c>
      <c r="AH271" s="23" t="s">
        <v>36</v>
      </c>
      <c r="AI271" s="23" t="s">
        <v>92</v>
      </c>
      <c r="AJ271" s="50" t="b">
        <v>0</v>
      </c>
      <c r="AK271" s="51" t="s">
        <v>2249</v>
      </c>
      <c r="AL271" s="19">
        <v>1</v>
      </c>
      <c r="AM271" s="19">
        <v>0</v>
      </c>
      <c r="AN271" s="19">
        <v>0</v>
      </c>
      <c r="AO271" s="19">
        <v>0</v>
      </c>
      <c r="AP271" s="19">
        <v>0</v>
      </c>
      <c r="AQ271" s="19">
        <v>0</v>
      </c>
      <c r="AR271" s="19">
        <v>0</v>
      </c>
      <c r="AS271" s="19">
        <v>0</v>
      </c>
      <c r="AT271" s="19">
        <v>0</v>
      </c>
      <c r="AU271" s="19">
        <v>0</v>
      </c>
      <c r="AV271" s="19">
        <v>0</v>
      </c>
      <c r="AW271" s="19">
        <v>0</v>
      </c>
      <c r="AX271" s="19">
        <v>0</v>
      </c>
      <c r="AY271" s="19">
        <v>0</v>
      </c>
      <c r="AZ271" s="19">
        <v>1</v>
      </c>
      <c r="BA271" s="19">
        <v>0</v>
      </c>
      <c r="BB271" s="19">
        <v>0</v>
      </c>
      <c r="BC271" s="19">
        <v>0</v>
      </c>
      <c r="BD271" s="49" t="b">
        <v>1</v>
      </c>
      <c r="BE271" s="49" t="b">
        <v>1</v>
      </c>
      <c r="BF271" s="19">
        <v>5</v>
      </c>
      <c r="BG271" s="23" t="s">
        <v>89</v>
      </c>
      <c r="BH271" s="19">
        <v>210</v>
      </c>
      <c r="BI271" s="19">
        <v>210</v>
      </c>
      <c r="BJ271" s="19">
        <v>0</v>
      </c>
      <c r="BK271" s="49" t="b">
        <v>0</v>
      </c>
    </row>
    <row r="272" spans="1:63" ht="12.75">
      <c r="A272" s="19">
        <v>490</v>
      </c>
      <c r="B272" s="19">
        <v>227526</v>
      </c>
      <c r="C272" s="23" t="s">
        <v>2612</v>
      </c>
      <c r="D272" s="23" t="s">
        <v>2613</v>
      </c>
      <c r="E272" s="23" t="s">
        <v>2614</v>
      </c>
      <c r="F272" s="23" t="s">
        <v>2605</v>
      </c>
      <c r="G272" s="19">
        <v>77446</v>
      </c>
      <c r="H272" s="23" t="s">
        <v>70</v>
      </c>
      <c r="I272" s="23" t="s">
        <v>130</v>
      </c>
      <c r="J272" s="47" t="s">
        <v>2615</v>
      </c>
      <c r="K272" s="19">
        <v>-95.989474999999999</v>
      </c>
      <c r="L272" s="19">
        <v>30.092424999999999</v>
      </c>
      <c r="M272" s="19">
        <v>-95.989474999999999</v>
      </c>
      <c r="N272" s="19">
        <v>30.092424999999999</v>
      </c>
      <c r="O272" s="53">
        <v>5096</v>
      </c>
      <c r="P272" s="53">
        <v>2755</v>
      </c>
      <c r="Q272" s="53">
        <v>14316</v>
      </c>
      <c r="R272" s="53">
        <v>2755</v>
      </c>
      <c r="S272" s="19">
        <v>1</v>
      </c>
      <c r="T272" s="19">
        <v>2</v>
      </c>
      <c r="U272" s="19">
        <v>6</v>
      </c>
      <c r="V272" s="19">
        <v>1</v>
      </c>
      <c r="W272" s="19">
        <v>1</v>
      </c>
      <c r="X272" s="19">
        <v>85</v>
      </c>
      <c r="Y272" s="19">
        <v>7417</v>
      </c>
      <c r="Z272" s="23" t="s">
        <v>73</v>
      </c>
      <c r="AA272" s="49" t="b">
        <v>1</v>
      </c>
      <c r="AB272" s="23" t="s">
        <v>245</v>
      </c>
      <c r="AC272" s="60" t="s">
        <v>2616</v>
      </c>
      <c r="AD272" s="23" t="s">
        <v>90</v>
      </c>
      <c r="AE272" s="23" t="s">
        <v>172</v>
      </c>
      <c r="AF272" s="23" t="s">
        <v>89</v>
      </c>
      <c r="AG272" s="23" t="s">
        <v>79</v>
      </c>
      <c r="AH272" s="23" t="s">
        <v>36</v>
      </c>
      <c r="AI272" s="23" t="s">
        <v>92</v>
      </c>
      <c r="AJ272" s="50" t="b">
        <v>0</v>
      </c>
      <c r="AK272" s="51" t="s">
        <v>2618</v>
      </c>
      <c r="AL272" s="19">
        <v>0</v>
      </c>
      <c r="AM272" s="19">
        <v>0</v>
      </c>
      <c r="AN272" s="19">
        <v>0</v>
      </c>
      <c r="AO272" s="19">
        <v>0</v>
      </c>
      <c r="AP272" s="19">
        <v>0</v>
      </c>
      <c r="AQ272" s="19">
        <v>0</v>
      </c>
      <c r="AR272" s="19">
        <v>0</v>
      </c>
      <c r="AS272" s="19">
        <v>0</v>
      </c>
      <c r="AT272" s="19">
        <v>0</v>
      </c>
      <c r="AU272" s="19">
        <v>0</v>
      </c>
      <c r="AV272" s="19">
        <v>0</v>
      </c>
      <c r="AW272" s="19">
        <v>0</v>
      </c>
      <c r="AX272" s="19">
        <v>0</v>
      </c>
      <c r="AY272" s="19">
        <v>0</v>
      </c>
      <c r="AZ272" s="19">
        <v>0</v>
      </c>
      <c r="BA272" s="19">
        <v>0</v>
      </c>
      <c r="BB272" s="19">
        <v>0</v>
      </c>
      <c r="BC272" s="19">
        <v>0</v>
      </c>
      <c r="BD272" s="49" t="b">
        <v>1</v>
      </c>
      <c r="BE272" s="49" t="b">
        <v>0</v>
      </c>
      <c r="BF272" s="19">
        <v>4</v>
      </c>
      <c r="BG272" s="23" t="s">
        <v>89</v>
      </c>
      <c r="BH272" s="19">
        <v>363</v>
      </c>
      <c r="BI272" s="19">
        <v>363</v>
      </c>
      <c r="BJ272" s="19">
        <v>0</v>
      </c>
      <c r="BK272" s="49" t="b">
        <v>0</v>
      </c>
    </row>
    <row r="273" spans="1:63" ht="12.75">
      <c r="A273" s="19">
        <v>492</v>
      </c>
      <c r="B273" s="19">
        <v>227526</v>
      </c>
      <c r="C273" s="23" t="s">
        <v>2612</v>
      </c>
      <c r="D273" s="23" t="s">
        <v>2613</v>
      </c>
      <c r="E273" s="23" t="s">
        <v>2614</v>
      </c>
      <c r="F273" s="23" t="s">
        <v>2605</v>
      </c>
      <c r="G273" s="19">
        <v>77446</v>
      </c>
      <c r="H273" s="23" t="s">
        <v>70</v>
      </c>
      <c r="I273" s="23" t="s">
        <v>130</v>
      </c>
      <c r="J273" s="47" t="s">
        <v>2615</v>
      </c>
      <c r="K273" s="19">
        <v>-95.989474999999999</v>
      </c>
      <c r="L273" s="19">
        <v>30.092424999999999</v>
      </c>
      <c r="M273" s="19">
        <v>-95.989474999999999</v>
      </c>
      <c r="N273" s="19">
        <v>30.092424999999999</v>
      </c>
      <c r="O273" s="53">
        <v>5096</v>
      </c>
      <c r="P273" s="53">
        <v>2755</v>
      </c>
      <c r="Q273" s="53">
        <v>14316</v>
      </c>
      <c r="R273" s="53">
        <v>2755</v>
      </c>
      <c r="S273" s="19">
        <v>1</v>
      </c>
      <c r="T273" s="19">
        <v>2</v>
      </c>
      <c r="U273" s="19">
        <v>6</v>
      </c>
      <c r="V273" s="19">
        <v>1</v>
      </c>
      <c r="W273" s="19">
        <v>1</v>
      </c>
      <c r="X273" s="19">
        <v>85</v>
      </c>
      <c r="Y273" s="19">
        <v>7417</v>
      </c>
      <c r="Z273" s="23" t="s">
        <v>73</v>
      </c>
      <c r="AA273" s="49" t="b">
        <v>1</v>
      </c>
      <c r="AB273" s="23" t="s">
        <v>245</v>
      </c>
      <c r="AC273" s="23" t="s">
        <v>89</v>
      </c>
      <c r="AD273" s="23" t="s">
        <v>90</v>
      </c>
      <c r="AE273" s="23" t="s">
        <v>1466</v>
      </c>
      <c r="AF273" s="23" t="s">
        <v>78</v>
      </c>
      <c r="AG273" s="23" t="s">
        <v>79</v>
      </c>
      <c r="AH273" s="23" t="s">
        <v>36</v>
      </c>
      <c r="AI273" s="23" t="s">
        <v>100</v>
      </c>
      <c r="AJ273" s="50" t="b">
        <v>0</v>
      </c>
      <c r="AK273" s="51" t="s">
        <v>2621</v>
      </c>
      <c r="AL273" s="19">
        <v>0</v>
      </c>
      <c r="AM273" s="19">
        <v>0</v>
      </c>
      <c r="AN273" s="19">
        <v>0</v>
      </c>
      <c r="AO273" s="19">
        <v>0</v>
      </c>
      <c r="AP273" s="19">
        <v>0</v>
      </c>
      <c r="AQ273" s="19">
        <v>0</v>
      </c>
      <c r="AR273" s="19">
        <v>0</v>
      </c>
      <c r="AS273" s="19">
        <v>0</v>
      </c>
      <c r="AT273" s="19">
        <v>0</v>
      </c>
      <c r="AU273" s="19">
        <v>0</v>
      </c>
      <c r="AV273" s="19">
        <v>0</v>
      </c>
      <c r="AW273" s="19">
        <v>0</v>
      </c>
      <c r="AX273" s="19">
        <v>0</v>
      </c>
      <c r="AY273" s="19">
        <v>0</v>
      </c>
      <c r="AZ273" s="19">
        <v>0</v>
      </c>
      <c r="BA273" s="19">
        <v>0</v>
      </c>
      <c r="BB273" s="19">
        <v>0</v>
      </c>
      <c r="BC273" s="19">
        <v>0</v>
      </c>
      <c r="BD273" s="49" t="b">
        <v>0</v>
      </c>
      <c r="BE273" s="49" t="b">
        <v>0</v>
      </c>
      <c r="BF273" s="19">
        <v>4</v>
      </c>
      <c r="BG273" s="23" t="s">
        <v>78</v>
      </c>
      <c r="BH273" s="19">
        <v>363</v>
      </c>
      <c r="BI273" s="19">
        <v>363</v>
      </c>
      <c r="BJ273" s="19">
        <v>0</v>
      </c>
      <c r="BK273" s="49" t="b">
        <v>0</v>
      </c>
    </row>
    <row r="274" spans="1:63" ht="12.75">
      <c r="A274" s="19">
        <v>496</v>
      </c>
      <c r="B274" s="19">
        <v>194578</v>
      </c>
      <c r="C274" s="23" t="s">
        <v>1971</v>
      </c>
      <c r="D274" s="23" t="s">
        <v>1972</v>
      </c>
      <c r="E274" s="23" t="s">
        <v>1973</v>
      </c>
      <c r="F274" s="23" t="s">
        <v>1878</v>
      </c>
      <c r="G274" s="19">
        <v>11205</v>
      </c>
      <c r="H274" s="23" t="s">
        <v>538</v>
      </c>
      <c r="I274" s="23" t="s">
        <v>1797</v>
      </c>
      <c r="J274" s="47" t="s">
        <v>1974</v>
      </c>
      <c r="K274" s="19">
        <v>-73.962148999999997</v>
      </c>
      <c r="L274" s="19">
        <v>40.691153999999997</v>
      </c>
      <c r="M274" s="19">
        <v>-73.961884999999995</v>
      </c>
      <c r="N274" s="19">
        <v>40.808285999999903</v>
      </c>
      <c r="O274" s="53">
        <v>33246</v>
      </c>
      <c r="P274" s="53">
        <v>1980</v>
      </c>
      <c r="Q274" s="53">
        <v>33246</v>
      </c>
      <c r="R274" s="53">
        <v>1980</v>
      </c>
      <c r="S274" s="19">
        <v>2</v>
      </c>
      <c r="T274" s="19">
        <v>2</v>
      </c>
      <c r="U274" s="19">
        <v>2</v>
      </c>
      <c r="V274" s="19">
        <v>2</v>
      </c>
      <c r="W274" s="19">
        <v>2</v>
      </c>
      <c r="X274" s="19">
        <v>58</v>
      </c>
      <c r="Y274" s="19">
        <v>3484</v>
      </c>
      <c r="Z274" s="23" t="s">
        <v>123</v>
      </c>
      <c r="AA274" s="49" t="b">
        <v>0</v>
      </c>
      <c r="AB274" s="23" t="s">
        <v>245</v>
      </c>
      <c r="AC274" s="23" t="s">
        <v>1981</v>
      </c>
      <c r="AD274" s="23" t="s">
        <v>90</v>
      </c>
      <c r="AE274" s="23" t="s">
        <v>172</v>
      </c>
      <c r="AF274" s="23" t="s">
        <v>89</v>
      </c>
      <c r="AG274" s="23" t="s">
        <v>79</v>
      </c>
      <c r="AH274" s="23" t="s">
        <v>36</v>
      </c>
      <c r="AI274" s="23" t="s">
        <v>92</v>
      </c>
      <c r="AJ274" s="55" t="b">
        <v>1</v>
      </c>
      <c r="AK274" s="51" t="s">
        <v>1982</v>
      </c>
      <c r="AL274" s="19">
        <v>0</v>
      </c>
      <c r="AM274" s="19">
        <v>0</v>
      </c>
      <c r="AN274" s="19">
        <v>0</v>
      </c>
      <c r="AO274" s="19">
        <v>0</v>
      </c>
      <c r="AP274" s="19">
        <v>0</v>
      </c>
      <c r="AQ274" s="19">
        <v>0</v>
      </c>
      <c r="AR274" s="19">
        <v>0</v>
      </c>
      <c r="AS274" s="19">
        <v>0</v>
      </c>
      <c r="AT274" s="19">
        <v>0</v>
      </c>
      <c r="AU274" s="19">
        <v>0</v>
      </c>
      <c r="AV274" s="19">
        <v>0</v>
      </c>
      <c r="AW274" s="19">
        <v>0</v>
      </c>
      <c r="AX274" s="19">
        <v>0</v>
      </c>
      <c r="AY274" s="19">
        <v>0</v>
      </c>
      <c r="AZ274" s="19">
        <v>0</v>
      </c>
      <c r="BA274" s="19">
        <v>0</v>
      </c>
      <c r="BB274" s="19">
        <v>0</v>
      </c>
      <c r="BC274" s="19">
        <v>0</v>
      </c>
      <c r="BD274" s="49" t="b">
        <v>1</v>
      </c>
      <c r="BE274" s="49" t="b">
        <v>0</v>
      </c>
      <c r="BF274" s="19">
        <v>13</v>
      </c>
      <c r="BG274" s="23" t="s">
        <v>89</v>
      </c>
      <c r="BH274" s="19">
        <v>295</v>
      </c>
      <c r="BI274" s="19">
        <v>295</v>
      </c>
      <c r="BJ274" s="19">
        <v>0</v>
      </c>
      <c r="BK274" s="49" t="b">
        <v>0</v>
      </c>
    </row>
    <row r="275" spans="1:63" ht="12.75">
      <c r="A275" s="19">
        <v>497</v>
      </c>
      <c r="B275" s="19">
        <v>194578</v>
      </c>
      <c r="C275" s="23" t="s">
        <v>1971</v>
      </c>
      <c r="D275" s="23" t="s">
        <v>1972</v>
      </c>
      <c r="E275" s="23" t="s">
        <v>1973</v>
      </c>
      <c r="F275" s="23" t="s">
        <v>1878</v>
      </c>
      <c r="G275" s="19">
        <v>11205</v>
      </c>
      <c r="H275" s="23" t="s">
        <v>538</v>
      </c>
      <c r="I275" s="23" t="s">
        <v>1797</v>
      </c>
      <c r="J275" s="47" t="s">
        <v>1974</v>
      </c>
      <c r="K275" s="19">
        <v>-73.962148999999997</v>
      </c>
      <c r="L275" s="19">
        <v>40.691153999999997</v>
      </c>
      <c r="M275" s="19">
        <v>-73.961884999999995</v>
      </c>
      <c r="N275" s="19">
        <v>40.808285999999903</v>
      </c>
      <c r="O275" s="53">
        <v>33246</v>
      </c>
      <c r="P275" s="53">
        <v>1980</v>
      </c>
      <c r="Q275" s="53">
        <v>33246</v>
      </c>
      <c r="R275" s="53">
        <v>1980</v>
      </c>
      <c r="S275" s="19">
        <v>2</v>
      </c>
      <c r="T275" s="19">
        <v>2</v>
      </c>
      <c r="U275" s="19">
        <v>2</v>
      </c>
      <c r="V275" s="19">
        <v>2</v>
      </c>
      <c r="W275" s="19">
        <v>2</v>
      </c>
      <c r="X275" s="19">
        <v>58</v>
      </c>
      <c r="Y275" s="19">
        <v>3484</v>
      </c>
      <c r="Z275" s="23" t="s">
        <v>123</v>
      </c>
      <c r="AA275" s="49" t="b">
        <v>0</v>
      </c>
      <c r="AB275" s="23" t="s">
        <v>245</v>
      </c>
      <c r="AC275" s="60" t="s">
        <v>1981</v>
      </c>
      <c r="AD275" s="23" t="s">
        <v>90</v>
      </c>
      <c r="AE275" s="23" t="s">
        <v>236</v>
      </c>
      <c r="AF275" s="23" t="s">
        <v>89</v>
      </c>
      <c r="AG275" s="23" t="s">
        <v>79</v>
      </c>
      <c r="AH275" s="23" t="s">
        <v>99</v>
      </c>
      <c r="AI275" s="23" t="s">
        <v>100</v>
      </c>
      <c r="AJ275" s="55" t="b">
        <v>1</v>
      </c>
      <c r="AK275" s="51" t="s">
        <v>1983</v>
      </c>
      <c r="AL275" s="19">
        <v>0</v>
      </c>
      <c r="AM275" s="19">
        <v>0</v>
      </c>
      <c r="AN275" s="19">
        <v>0</v>
      </c>
      <c r="AO275" s="19">
        <v>0</v>
      </c>
      <c r="AP275" s="19">
        <v>0</v>
      </c>
      <c r="AQ275" s="19">
        <v>0</v>
      </c>
      <c r="AR275" s="19">
        <v>0</v>
      </c>
      <c r="AS275" s="19">
        <v>0</v>
      </c>
      <c r="AT275" s="19">
        <v>0</v>
      </c>
      <c r="AU275" s="19">
        <v>0</v>
      </c>
      <c r="AV275" s="19">
        <v>0</v>
      </c>
      <c r="AW275" s="19">
        <v>0</v>
      </c>
      <c r="AX275" s="19">
        <v>0</v>
      </c>
      <c r="AY275" s="19">
        <v>0</v>
      </c>
      <c r="AZ275" s="19">
        <v>0</v>
      </c>
      <c r="BA275" s="19">
        <v>0</v>
      </c>
      <c r="BB275" s="19">
        <v>0</v>
      </c>
      <c r="BC275" s="19">
        <v>0</v>
      </c>
      <c r="BD275" s="49" t="b">
        <v>0</v>
      </c>
      <c r="BE275" s="49" t="b">
        <v>0</v>
      </c>
      <c r="BF275" s="19">
        <v>13</v>
      </c>
      <c r="BG275" s="23" t="s">
        <v>89</v>
      </c>
      <c r="BH275" s="19">
        <v>295</v>
      </c>
      <c r="BI275" s="19">
        <v>295</v>
      </c>
      <c r="BJ275" s="19">
        <v>0</v>
      </c>
      <c r="BK275" s="49" t="b">
        <v>0</v>
      </c>
    </row>
    <row r="276" spans="1:63" ht="12.75">
      <c r="A276" s="19">
        <v>498</v>
      </c>
      <c r="B276" s="19">
        <v>194578</v>
      </c>
      <c r="C276" s="23" t="s">
        <v>1971</v>
      </c>
      <c r="D276" s="23" t="s">
        <v>1972</v>
      </c>
      <c r="E276" s="23" t="s">
        <v>1973</v>
      </c>
      <c r="F276" s="23" t="s">
        <v>1878</v>
      </c>
      <c r="G276" s="19">
        <v>11205</v>
      </c>
      <c r="H276" s="23" t="s">
        <v>538</v>
      </c>
      <c r="I276" s="23" t="s">
        <v>1797</v>
      </c>
      <c r="J276" s="47" t="s">
        <v>1974</v>
      </c>
      <c r="K276" s="19">
        <v>-73.962148999999997</v>
      </c>
      <c r="L276" s="19">
        <v>40.691153999999997</v>
      </c>
      <c r="M276" s="19">
        <v>-73.961884999999995</v>
      </c>
      <c r="N276" s="19">
        <v>40.808285999999903</v>
      </c>
      <c r="O276" s="53">
        <v>33246</v>
      </c>
      <c r="P276" s="53">
        <v>1980</v>
      </c>
      <c r="Q276" s="53">
        <v>33246</v>
      </c>
      <c r="R276" s="53">
        <v>1980</v>
      </c>
      <c r="S276" s="19">
        <v>2</v>
      </c>
      <c r="T276" s="19">
        <v>2</v>
      </c>
      <c r="U276" s="19">
        <v>2</v>
      </c>
      <c r="V276" s="19">
        <v>2</v>
      </c>
      <c r="W276" s="19">
        <v>2</v>
      </c>
      <c r="X276" s="19">
        <v>58</v>
      </c>
      <c r="Y276" s="19">
        <v>3484</v>
      </c>
      <c r="Z276" s="23" t="s">
        <v>123</v>
      </c>
      <c r="AA276" s="49" t="b">
        <v>0</v>
      </c>
      <c r="AB276" s="23" t="s">
        <v>245</v>
      </c>
      <c r="AC276" s="60" t="s">
        <v>1981</v>
      </c>
      <c r="AD276" s="23" t="s">
        <v>90</v>
      </c>
      <c r="AE276" s="23" t="s">
        <v>454</v>
      </c>
      <c r="AF276" s="23" t="s">
        <v>89</v>
      </c>
      <c r="AG276" s="23" t="s">
        <v>79</v>
      </c>
      <c r="AH276" s="23" t="s">
        <v>99</v>
      </c>
      <c r="AI276" s="23" t="s">
        <v>100</v>
      </c>
      <c r="AJ276" s="50" t="b">
        <v>0</v>
      </c>
      <c r="AK276" s="51" t="s">
        <v>1984</v>
      </c>
      <c r="AL276" s="19">
        <v>0</v>
      </c>
      <c r="AM276" s="19">
        <v>0</v>
      </c>
      <c r="AN276" s="19">
        <v>0</v>
      </c>
      <c r="AO276" s="19">
        <v>0</v>
      </c>
      <c r="AP276" s="19">
        <v>0</v>
      </c>
      <c r="AQ276" s="19">
        <v>0</v>
      </c>
      <c r="AR276" s="19">
        <v>0</v>
      </c>
      <c r="AS276" s="19">
        <v>0</v>
      </c>
      <c r="AT276" s="19">
        <v>0</v>
      </c>
      <c r="AU276" s="19">
        <v>0</v>
      </c>
      <c r="AV276" s="19">
        <v>0</v>
      </c>
      <c r="AW276" s="19">
        <v>0</v>
      </c>
      <c r="AX276" s="19">
        <v>0</v>
      </c>
      <c r="AY276" s="19">
        <v>0</v>
      </c>
      <c r="AZ276" s="19">
        <v>0</v>
      </c>
      <c r="BA276" s="19">
        <v>0</v>
      </c>
      <c r="BB276" s="19">
        <v>0</v>
      </c>
      <c r="BC276" s="19">
        <v>0</v>
      </c>
      <c r="BD276" s="49" t="b">
        <v>0</v>
      </c>
      <c r="BE276" s="49" t="b">
        <v>0</v>
      </c>
      <c r="BF276" s="19">
        <v>13</v>
      </c>
      <c r="BG276" s="23" t="s">
        <v>89</v>
      </c>
      <c r="BH276" s="19">
        <v>295</v>
      </c>
      <c r="BI276" s="19">
        <v>295</v>
      </c>
      <c r="BJ276" s="19">
        <v>0</v>
      </c>
      <c r="BK276" s="49" t="b">
        <v>0</v>
      </c>
    </row>
    <row r="277" spans="1:63" ht="12.75">
      <c r="A277" s="19">
        <v>499</v>
      </c>
      <c r="B277" s="19">
        <v>194578</v>
      </c>
      <c r="C277" s="23" t="s">
        <v>1971</v>
      </c>
      <c r="D277" s="23" t="s">
        <v>1972</v>
      </c>
      <c r="E277" s="23" t="s">
        <v>1973</v>
      </c>
      <c r="F277" s="23" t="s">
        <v>1878</v>
      </c>
      <c r="G277" s="19">
        <v>11205</v>
      </c>
      <c r="H277" s="23" t="s">
        <v>538</v>
      </c>
      <c r="I277" s="23" t="s">
        <v>1797</v>
      </c>
      <c r="J277" s="47" t="s">
        <v>1974</v>
      </c>
      <c r="K277" s="19">
        <v>-73.962148999999997</v>
      </c>
      <c r="L277" s="19">
        <v>40.691153999999997</v>
      </c>
      <c r="M277" s="19">
        <v>-73.961884999999995</v>
      </c>
      <c r="N277" s="19">
        <v>40.808285999999903</v>
      </c>
      <c r="O277" s="53">
        <v>33246</v>
      </c>
      <c r="P277" s="53">
        <v>1980</v>
      </c>
      <c r="Q277" s="53">
        <v>33246</v>
      </c>
      <c r="R277" s="53">
        <v>1980</v>
      </c>
      <c r="S277" s="19">
        <v>2</v>
      </c>
      <c r="T277" s="19">
        <v>2</v>
      </c>
      <c r="U277" s="19">
        <v>2</v>
      </c>
      <c r="V277" s="19">
        <v>2</v>
      </c>
      <c r="W277" s="19">
        <v>2</v>
      </c>
      <c r="X277" s="19">
        <v>58</v>
      </c>
      <c r="Y277" s="19">
        <v>3484</v>
      </c>
      <c r="Z277" s="23" t="s">
        <v>123</v>
      </c>
      <c r="AA277" s="49" t="b">
        <v>0</v>
      </c>
      <c r="AB277" s="23" t="s">
        <v>245</v>
      </c>
      <c r="AC277" s="23" t="s">
        <v>1985</v>
      </c>
      <c r="AD277" s="23" t="s">
        <v>90</v>
      </c>
      <c r="AE277" s="23" t="s">
        <v>1746</v>
      </c>
      <c r="AF277" s="23" t="s">
        <v>78</v>
      </c>
      <c r="AG277" s="23" t="s">
        <v>79</v>
      </c>
      <c r="AH277" s="23" t="s">
        <v>36</v>
      </c>
      <c r="AI277" s="23" t="s">
        <v>80</v>
      </c>
      <c r="AJ277" s="50" t="b">
        <v>0</v>
      </c>
      <c r="AK277" s="51" t="s">
        <v>1986</v>
      </c>
      <c r="AL277" s="19">
        <v>0</v>
      </c>
      <c r="AM277" s="19">
        <v>0</v>
      </c>
      <c r="AN277" s="19">
        <v>0</v>
      </c>
      <c r="AO277" s="19">
        <v>1</v>
      </c>
      <c r="AP277" s="19">
        <v>0</v>
      </c>
      <c r="AQ277" s="19">
        <v>0</v>
      </c>
      <c r="AR277" s="19">
        <v>1</v>
      </c>
      <c r="AS277" s="19">
        <v>0</v>
      </c>
      <c r="AT277" s="19">
        <v>0</v>
      </c>
      <c r="AU277" s="19">
        <v>0</v>
      </c>
      <c r="AV277" s="19">
        <v>0</v>
      </c>
      <c r="AW277" s="19">
        <v>0</v>
      </c>
      <c r="AX277" s="19">
        <v>0</v>
      </c>
      <c r="AY277" s="19">
        <v>0</v>
      </c>
      <c r="AZ277" s="19">
        <v>0</v>
      </c>
      <c r="BA277" s="19">
        <v>0</v>
      </c>
      <c r="BB277" s="19">
        <v>0</v>
      </c>
      <c r="BC277" s="19">
        <v>0</v>
      </c>
      <c r="BD277" s="49" t="b">
        <v>1</v>
      </c>
      <c r="BE277" s="49" t="b">
        <v>0</v>
      </c>
      <c r="BF277" s="19">
        <v>13</v>
      </c>
      <c r="BG277" s="23" t="s">
        <v>78</v>
      </c>
      <c r="BH277" s="19">
        <v>295</v>
      </c>
      <c r="BI277" s="19">
        <v>295</v>
      </c>
      <c r="BJ277" s="19">
        <v>1</v>
      </c>
      <c r="BK277" s="49" t="b">
        <v>1</v>
      </c>
    </row>
    <row r="278" spans="1:63" ht="12.75">
      <c r="A278" s="19">
        <v>500</v>
      </c>
      <c r="B278" s="19">
        <v>194578</v>
      </c>
      <c r="C278" s="23" t="s">
        <v>1971</v>
      </c>
      <c r="D278" s="23" t="s">
        <v>1972</v>
      </c>
      <c r="E278" s="23" t="s">
        <v>1973</v>
      </c>
      <c r="F278" s="23" t="s">
        <v>1878</v>
      </c>
      <c r="G278" s="19">
        <v>11205</v>
      </c>
      <c r="H278" s="23" t="s">
        <v>538</v>
      </c>
      <c r="I278" s="23" t="s">
        <v>1797</v>
      </c>
      <c r="J278" s="47" t="s">
        <v>1974</v>
      </c>
      <c r="K278" s="19">
        <v>-73.962148999999997</v>
      </c>
      <c r="L278" s="19">
        <v>40.691153999999997</v>
      </c>
      <c r="M278" s="19">
        <v>-73.961884999999995</v>
      </c>
      <c r="N278" s="19">
        <v>40.808285999999903</v>
      </c>
      <c r="O278" s="53">
        <v>33246</v>
      </c>
      <c r="P278" s="53">
        <v>1980</v>
      </c>
      <c r="Q278" s="53">
        <v>33246</v>
      </c>
      <c r="R278" s="53">
        <v>1980</v>
      </c>
      <c r="S278" s="19">
        <v>2</v>
      </c>
      <c r="T278" s="19">
        <v>2</v>
      </c>
      <c r="U278" s="19">
        <v>2</v>
      </c>
      <c r="V278" s="19">
        <v>2</v>
      </c>
      <c r="W278" s="19">
        <v>2</v>
      </c>
      <c r="X278" s="19">
        <v>58</v>
      </c>
      <c r="Y278" s="19">
        <v>3484</v>
      </c>
      <c r="Z278" s="23" t="s">
        <v>123</v>
      </c>
      <c r="AA278" s="49" t="b">
        <v>0</v>
      </c>
      <c r="AB278" s="23" t="s">
        <v>245</v>
      </c>
      <c r="AC278" s="23" t="s">
        <v>244</v>
      </c>
      <c r="AD278" s="23" t="s">
        <v>90</v>
      </c>
      <c r="AE278" s="23" t="s">
        <v>527</v>
      </c>
      <c r="AF278" s="23" t="s">
        <v>224</v>
      </c>
      <c r="AG278" s="23" t="s">
        <v>79</v>
      </c>
      <c r="AH278" s="23" t="s">
        <v>36</v>
      </c>
      <c r="AI278" s="23" t="s">
        <v>100</v>
      </c>
      <c r="AJ278" s="50" t="b">
        <v>0</v>
      </c>
      <c r="AK278" s="51" t="s">
        <v>1987</v>
      </c>
      <c r="AL278" s="19">
        <v>0</v>
      </c>
      <c r="AM278" s="19">
        <v>0</v>
      </c>
      <c r="AN278" s="19">
        <v>0</v>
      </c>
      <c r="AO278" s="19">
        <v>0</v>
      </c>
      <c r="AP278" s="19">
        <v>0</v>
      </c>
      <c r="AQ278" s="19">
        <v>0</v>
      </c>
      <c r="AR278" s="19">
        <v>0</v>
      </c>
      <c r="AS278" s="19">
        <v>0</v>
      </c>
      <c r="AT278" s="19">
        <v>0</v>
      </c>
      <c r="AU278" s="19">
        <v>0</v>
      </c>
      <c r="AV278" s="19">
        <v>0</v>
      </c>
      <c r="AW278" s="19">
        <v>0</v>
      </c>
      <c r="AX278" s="19">
        <v>0</v>
      </c>
      <c r="AY278" s="19">
        <v>0</v>
      </c>
      <c r="AZ278" s="19">
        <v>0</v>
      </c>
      <c r="BA278" s="19">
        <v>0</v>
      </c>
      <c r="BB278" s="19">
        <v>0</v>
      </c>
      <c r="BC278" s="19">
        <v>0</v>
      </c>
      <c r="BD278" s="49" t="b">
        <v>0</v>
      </c>
      <c r="BE278" s="49" t="b">
        <v>0</v>
      </c>
      <c r="BF278" s="19">
        <v>13</v>
      </c>
      <c r="BG278" s="23" t="s">
        <v>117</v>
      </c>
      <c r="BH278" s="19">
        <v>295</v>
      </c>
      <c r="BI278" s="19">
        <v>295</v>
      </c>
      <c r="BJ278" s="19">
        <v>0</v>
      </c>
      <c r="BK278" s="49" t="b">
        <v>0</v>
      </c>
    </row>
    <row r="279" spans="1:63" ht="12.75">
      <c r="A279" s="19">
        <v>501</v>
      </c>
      <c r="B279" s="19">
        <v>194578</v>
      </c>
      <c r="C279" s="23" t="s">
        <v>1971</v>
      </c>
      <c r="D279" s="23" t="s">
        <v>1972</v>
      </c>
      <c r="E279" s="23" t="s">
        <v>1973</v>
      </c>
      <c r="F279" s="23" t="s">
        <v>1878</v>
      </c>
      <c r="G279" s="19">
        <v>11205</v>
      </c>
      <c r="H279" s="23" t="s">
        <v>538</v>
      </c>
      <c r="I279" s="23" t="s">
        <v>1797</v>
      </c>
      <c r="J279" s="47" t="s">
        <v>1974</v>
      </c>
      <c r="K279" s="19">
        <v>-73.962148999999997</v>
      </c>
      <c r="L279" s="19">
        <v>40.691153999999997</v>
      </c>
      <c r="M279" s="19">
        <v>-73.961884999999995</v>
      </c>
      <c r="N279" s="19">
        <v>40.808285999999903</v>
      </c>
      <c r="O279" s="53">
        <v>33246</v>
      </c>
      <c r="P279" s="53">
        <v>1980</v>
      </c>
      <c r="Q279" s="53">
        <v>33246</v>
      </c>
      <c r="R279" s="53">
        <v>1980</v>
      </c>
      <c r="S279" s="19">
        <v>2</v>
      </c>
      <c r="T279" s="19">
        <v>2</v>
      </c>
      <c r="U279" s="19">
        <v>2</v>
      </c>
      <c r="V279" s="19">
        <v>2</v>
      </c>
      <c r="W279" s="19">
        <v>2</v>
      </c>
      <c r="X279" s="19">
        <v>58</v>
      </c>
      <c r="Y279" s="19">
        <v>3484</v>
      </c>
      <c r="Z279" s="23" t="s">
        <v>123</v>
      </c>
      <c r="AA279" s="49" t="b">
        <v>0</v>
      </c>
      <c r="AB279" s="23" t="s">
        <v>245</v>
      </c>
      <c r="AC279" s="23" t="s">
        <v>244</v>
      </c>
      <c r="AD279" s="23" t="s">
        <v>90</v>
      </c>
      <c r="AE279" s="23" t="s">
        <v>1988</v>
      </c>
      <c r="AF279" s="23" t="s">
        <v>138</v>
      </c>
      <c r="AG279" s="23" t="s">
        <v>79</v>
      </c>
      <c r="AH279" s="23" t="s">
        <v>206</v>
      </c>
      <c r="AI279" s="23" t="s">
        <v>100</v>
      </c>
      <c r="AJ279" s="55" t="b">
        <v>1</v>
      </c>
      <c r="AK279" s="51" t="s">
        <v>1989</v>
      </c>
      <c r="AL279" s="19">
        <v>0</v>
      </c>
      <c r="AM279" s="19">
        <v>0</v>
      </c>
      <c r="AN279" s="19">
        <v>0</v>
      </c>
      <c r="AO279" s="19">
        <v>0</v>
      </c>
      <c r="AP279" s="19">
        <v>0</v>
      </c>
      <c r="AQ279" s="19">
        <v>0</v>
      </c>
      <c r="AR279" s="19">
        <v>0</v>
      </c>
      <c r="AS279" s="19">
        <v>0</v>
      </c>
      <c r="AT279" s="19">
        <v>0</v>
      </c>
      <c r="AU279" s="19">
        <v>0</v>
      </c>
      <c r="AV279" s="19">
        <v>0</v>
      </c>
      <c r="AW279" s="19">
        <v>0</v>
      </c>
      <c r="AX279" s="19">
        <v>0</v>
      </c>
      <c r="AY279" s="19">
        <v>0</v>
      </c>
      <c r="AZ279" s="19">
        <v>0</v>
      </c>
      <c r="BA279" s="19">
        <v>0</v>
      </c>
      <c r="BB279" s="19">
        <v>0</v>
      </c>
      <c r="BC279" s="19">
        <v>0</v>
      </c>
      <c r="BD279" s="49" t="b">
        <v>0</v>
      </c>
      <c r="BE279" s="49" t="b">
        <v>0</v>
      </c>
      <c r="BF279" s="19">
        <v>13</v>
      </c>
      <c r="BG279" s="23" t="s">
        <v>117</v>
      </c>
      <c r="BH279" s="19">
        <v>295</v>
      </c>
      <c r="BI279" s="19">
        <v>295</v>
      </c>
      <c r="BJ279" s="19">
        <v>0</v>
      </c>
      <c r="BK279" s="49" t="b">
        <v>0</v>
      </c>
    </row>
    <row r="280" spans="1:63" ht="12.75">
      <c r="A280" s="19">
        <v>502</v>
      </c>
      <c r="B280" s="19">
        <v>194578</v>
      </c>
      <c r="C280" s="23" t="s">
        <v>1971</v>
      </c>
      <c r="D280" s="23" t="s">
        <v>1972</v>
      </c>
      <c r="E280" s="23" t="s">
        <v>1973</v>
      </c>
      <c r="F280" s="23" t="s">
        <v>1878</v>
      </c>
      <c r="G280" s="19">
        <v>11205</v>
      </c>
      <c r="H280" s="23" t="s">
        <v>538</v>
      </c>
      <c r="I280" s="23" t="s">
        <v>1797</v>
      </c>
      <c r="J280" s="47" t="s">
        <v>1974</v>
      </c>
      <c r="K280" s="19">
        <v>-73.962148999999997</v>
      </c>
      <c r="L280" s="19">
        <v>40.691153999999997</v>
      </c>
      <c r="M280" s="19">
        <v>-73.961884999999995</v>
      </c>
      <c r="N280" s="19">
        <v>40.808285999999903</v>
      </c>
      <c r="O280" s="53">
        <v>33246</v>
      </c>
      <c r="P280" s="53">
        <v>1980</v>
      </c>
      <c r="Q280" s="53">
        <v>33246</v>
      </c>
      <c r="R280" s="53">
        <v>1980</v>
      </c>
      <c r="S280" s="19">
        <v>2</v>
      </c>
      <c r="T280" s="19">
        <v>2</v>
      </c>
      <c r="U280" s="19">
        <v>2</v>
      </c>
      <c r="V280" s="19">
        <v>2</v>
      </c>
      <c r="W280" s="19">
        <v>2</v>
      </c>
      <c r="X280" s="19">
        <v>58</v>
      </c>
      <c r="Y280" s="19">
        <v>3484</v>
      </c>
      <c r="Z280" s="23" t="s">
        <v>123</v>
      </c>
      <c r="AA280" s="49" t="b">
        <v>0</v>
      </c>
      <c r="AB280" s="23" t="s">
        <v>245</v>
      </c>
      <c r="AC280" s="23" t="s">
        <v>244</v>
      </c>
      <c r="AD280" s="23" t="s">
        <v>90</v>
      </c>
      <c r="AE280" s="23" t="s">
        <v>1990</v>
      </c>
      <c r="AF280" s="23" t="s">
        <v>78</v>
      </c>
      <c r="AG280" s="23" t="s">
        <v>79</v>
      </c>
      <c r="AH280" s="23" t="s">
        <v>206</v>
      </c>
      <c r="AI280" s="23" t="s">
        <v>100</v>
      </c>
      <c r="AJ280" s="50" t="b">
        <v>0</v>
      </c>
      <c r="AK280" s="51" t="s">
        <v>1991</v>
      </c>
      <c r="AL280" s="19">
        <v>0</v>
      </c>
      <c r="AM280" s="19">
        <v>0</v>
      </c>
      <c r="AN280" s="19">
        <v>0</v>
      </c>
      <c r="AO280" s="19">
        <v>0</v>
      </c>
      <c r="AP280" s="19">
        <v>0</v>
      </c>
      <c r="AQ280" s="19">
        <v>0</v>
      </c>
      <c r="AR280" s="19">
        <v>0</v>
      </c>
      <c r="AS280" s="19">
        <v>0</v>
      </c>
      <c r="AT280" s="19">
        <v>0</v>
      </c>
      <c r="AU280" s="19">
        <v>0</v>
      </c>
      <c r="AV280" s="19">
        <v>0</v>
      </c>
      <c r="AW280" s="19">
        <v>0</v>
      </c>
      <c r="AX280" s="19">
        <v>0</v>
      </c>
      <c r="AY280" s="19">
        <v>0</v>
      </c>
      <c r="AZ280" s="19">
        <v>0</v>
      </c>
      <c r="BA280" s="19">
        <v>0</v>
      </c>
      <c r="BB280" s="19">
        <v>0</v>
      </c>
      <c r="BC280" s="19">
        <v>0</v>
      </c>
      <c r="BD280" s="49" t="b">
        <v>0</v>
      </c>
      <c r="BE280" s="49" t="b">
        <v>0</v>
      </c>
      <c r="BF280" s="19">
        <v>13</v>
      </c>
      <c r="BG280" s="23" t="s">
        <v>78</v>
      </c>
      <c r="BH280" s="19">
        <v>295</v>
      </c>
      <c r="BI280" s="19">
        <v>295</v>
      </c>
      <c r="BJ280" s="19">
        <v>0</v>
      </c>
      <c r="BK280" s="49" t="b">
        <v>0</v>
      </c>
    </row>
    <row r="281" spans="1:63" ht="12.75">
      <c r="A281" s="19">
        <v>503</v>
      </c>
      <c r="B281" s="19">
        <v>194578</v>
      </c>
      <c r="C281" s="23" t="s">
        <v>1971</v>
      </c>
      <c r="D281" s="23" t="s">
        <v>1972</v>
      </c>
      <c r="E281" s="23" t="s">
        <v>1973</v>
      </c>
      <c r="F281" s="23" t="s">
        <v>1878</v>
      </c>
      <c r="G281" s="19">
        <v>11205</v>
      </c>
      <c r="H281" s="23" t="s">
        <v>538</v>
      </c>
      <c r="I281" s="23" t="s">
        <v>1797</v>
      </c>
      <c r="J281" s="47" t="s">
        <v>1974</v>
      </c>
      <c r="K281" s="19">
        <v>-73.962148999999997</v>
      </c>
      <c r="L281" s="19">
        <v>40.691153999999997</v>
      </c>
      <c r="M281" s="19">
        <v>-73.961884999999995</v>
      </c>
      <c r="N281" s="19">
        <v>40.808285999999903</v>
      </c>
      <c r="O281" s="53">
        <v>33246</v>
      </c>
      <c r="P281" s="53">
        <v>1980</v>
      </c>
      <c r="Q281" s="53">
        <v>33246</v>
      </c>
      <c r="R281" s="53">
        <v>1980</v>
      </c>
      <c r="S281" s="19">
        <v>2</v>
      </c>
      <c r="T281" s="19">
        <v>2</v>
      </c>
      <c r="U281" s="19">
        <v>2</v>
      </c>
      <c r="V281" s="19">
        <v>2</v>
      </c>
      <c r="W281" s="19">
        <v>2</v>
      </c>
      <c r="X281" s="19">
        <v>58</v>
      </c>
      <c r="Y281" s="19">
        <v>3484</v>
      </c>
      <c r="Z281" s="23" t="s">
        <v>123</v>
      </c>
      <c r="AA281" s="49" t="b">
        <v>0</v>
      </c>
      <c r="AB281" s="23" t="s">
        <v>245</v>
      </c>
      <c r="AC281" s="23" t="s">
        <v>219</v>
      </c>
      <c r="AD281" s="23" t="s">
        <v>90</v>
      </c>
      <c r="AE281" s="23" t="s">
        <v>1992</v>
      </c>
      <c r="AF281" s="23" t="s">
        <v>219</v>
      </c>
      <c r="AG281" s="23" t="s">
        <v>79</v>
      </c>
      <c r="AH281" s="23" t="s">
        <v>36</v>
      </c>
      <c r="AI281" s="23" t="s">
        <v>100</v>
      </c>
      <c r="AJ281" s="50" t="b">
        <v>0</v>
      </c>
      <c r="AK281" s="51" t="s">
        <v>1993</v>
      </c>
      <c r="AL281" s="19">
        <v>0</v>
      </c>
      <c r="AM281" s="19">
        <v>0</v>
      </c>
      <c r="AN281" s="19">
        <v>0</v>
      </c>
      <c r="AO281" s="19">
        <v>0</v>
      </c>
      <c r="AP281" s="19">
        <v>0</v>
      </c>
      <c r="AQ281" s="19">
        <v>0</v>
      </c>
      <c r="AR281" s="19">
        <v>0</v>
      </c>
      <c r="AS281" s="19">
        <v>0</v>
      </c>
      <c r="AT281" s="19">
        <v>0</v>
      </c>
      <c r="AU281" s="19">
        <v>0</v>
      </c>
      <c r="AV281" s="19">
        <v>0</v>
      </c>
      <c r="AW281" s="19">
        <v>0</v>
      </c>
      <c r="AX281" s="19">
        <v>0</v>
      </c>
      <c r="AY281" s="19">
        <v>0</v>
      </c>
      <c r="AZ281" s="19">
        <v>0</v>
      </c>
      <c r="BA281" s="19">
        <v>0</v>
      </c>
      <c r="BB281" s="19">
        <v>0</v>
      </c>
      <c r="BC281" s="19">
        <v>0</v>
      </c>
      <c r="BD281" s="49" t="b">
        <v>0</v>
      </c>
      <c r="BE281" s="49" t="b">
        <v>0</v>
      </c>
      <c r="BF281" s="19">
        <v>13</v>
      </c>
      <c r="BG281" s="23" t="s">
        <v>117</v>
      </c>
      <c r="BH281" s="19">
        <v>295</v>
      </c>
      <c r="BI281" s="19">
        <v>295</v>
      </c>
      <c r="BJ281" s="19">
        <v>0</v>
      </c>
      <c r="BK281" s="49" t="b">
        <v>0</v>
      </c>
    </row>
    <row r="282" spans="1:63" ht="12.75">
      <c r="A282" s="19">
        <v>504</v>
      </c>
      <c r="B282" s="19">
        <v>194578</v>
      </c>
      <c r="C282" s="23" t="s">
        <v>1971</v>
      </c>
      <c r="D282" s="23" t="s">
        <v>1972</v>
      </c>
      <c r="E282" s="23" t="s">
        <v>1973</v>
      </c>
      <c r="F282" s="23" t="s">
        <v>1878</v>
      </c>
      <c r="G282" s="19">
        <v>11205</v>
      </c>
      <c r="H282" s="23" t="s">
        <v>538</v>
      </c>
      <c r="I282" s="23" t="s">
        <v>1797</v>
      </c>
      <c r="J282" s="47" t="s">
        <v>1974</v>
      </c>
      <c r="K282" s="19">
        <v>-73.962148999999997</v>
      </c>
      <c r="L282" s="19">
        <v>40.691153999999997</v>
      </c>
      <c r="M282" s="19">
        <v>-73.961884999999995</v>
      </c>
      <c r="N282" s="19">
        <v>40.808285999999903</v>
      </c>
      <c r="O282" s="53">
        <v>33246</v>
      </c>
      <c r="P282" s="53">
        <v>1980</v>
      </c>
      <c r="Q282" s="53">
        <v>33246</v>
      </c>
      <c r="R282" s="53">
        <v>1980</v>
      </c>
      <c r="S282" s="19">
        <v>2</v>
      </c>
      <c r="T282" s="19">
        <v>2</v>
      </c>
      <c r="U282" s="19">
        <v>2</v>
      </c>
      <c r="V282" s="19">
        <v>2</v>
      </c>
      <c r="W282" s="19">
        <v>2</v>
      </c>
      <c r="X282" s="19">
        <v>58</v>
      </c>
      <c r="Y282" s="19">
        <v>3484</v>
      </c>
      <c r="Z282" s="23" t="s">
        <v>123</v>
      </c>
      <c r="AA282" s="49" t="b">
        <v>0</v>
      </c>
      <c r="AB282" s="23" t="s">
        <v>1105</v>
      </c>
      <c r="AC282" s="23" t="s">
        <v>109</v>
      </c>
      <c r="AD282" s="23" t="s">
        <v>159</v>
      </c>
      <c r="AE282" s="23" t="s">
        <v>847</v>
      </c>
      <c r="AF282" s="23" t="s">
        <v>109</v>
      </c>
      <c r="AG282" s="23" t="s">
        <v>79</v>
      </c>
      <c r="AH282" s="23" t="s">
        <v>36</v>
      </c>
      <c r="AI282" s="23" t="s">
        <v>100</v>
      </c>
      <c r="AJ282" s="50" t="b">
        <v>0</v>
      </c>
      <c r="AK282" s="51" t="s">
        <v>1994</v>
      </c>
      <c r="AL282" s="19">
        <v>0</v>
      </c>
      <c r="AM282" s="19">
        <v>0</v>
      </c>
      <c r="AN282" s="19">
        <v>0</v>
      </c>
      <c r="AO282" s="19">
        <v>0</v>
      </c>
      <c r="AP282" s="19">
        <v>0</v>
      </c>
      <c r="AQ282" s="19">
        <v>0</v>
      </c>
      <c r="AR282" s="19">
        <v>0</v>
      </c>
      <c r="AS282" s="19">
        <v>0</v>
      </c>
      <c r="AT282" s="19">
        <v>0</v>
      </c>
      <c r="AU282" s="19">
        <v>0</v>
      </c>
      <c r="AV282" s="19">
        <v>0</v>
      </c>
      <c r="AW282" s="19">
        <v>0</v>
      </c>
      <c r="AX282" s="19">
        <v>0</v>
      </c>
      <c r="AY282" s="19">
        <v>0</v>
      </c>
      <c r="AZ282" s="19">
        <v>0</v>
      </c>
      <c r="BA282" s="19">
        <v>0</v>
      </c>
      <c r="BB282" s="19">
        <v>0</v>
      </c>
      <c r="BC282" s="19">
        <v>0</v>
      </c>
      <c r="BD282" s="49" t="b">
        <v>0</v>
      </c>
      <c r="BE282" s="49" t="b">
        <v>0</v>
      </c>
      <c r="BF282" s="19">
        <v>13</v>
      </c>
      <c r="BG282" s="23" t="s">
        <v>109</v>
      </c>
      <c r="BH282" s="19">
        <v>295</v>
      </c>
      <c r="BI282" s="19">
        <v>295</v>
      </c>
      <c r="BJ282" s="19">
        <v>0</v>
      </c>
      <c r="BK282" s="49" t="b">
        <v>0</v>
      </c>
    </row>
    <row r="283" spans="1:63" ht="12.75">
      <c r="A283" s="19">
        <v>508</v>
      </c>
      <c r="B283" s="19">
        <v>186131</v>
      </c>
      <c r="C283" s="23" t="s">
        <v>1815</v>
      </c>
      <c r="D283" s="23" t="s">
        <v>1816</v>
      </c>
      <c r="E283" s="23" t="s">
        <v>1817</v>
      </c>
      <c r="F283" s="23" t="s">
        <v>1796</v>
      </c>
      <c r="G283" s="23" t="s">
        <v>1818</v>
      </c>
      <c r="H283" s="23" t="s">
        <v>538</v>
      </c>
      <c r="I283" s="23" t="s">
        <v>1797</v>
      </c>
      <c r="J283" s="47" t="s">
        <v>1819</v>
      </c>
      <c r="K283" s="19">
        <v>-74.659364999999994</v>
      </c>
      <c r="L283" s="19">
        <v>40.348731999999998</v>
      </c>
      <c r="M283" s="19">
        <v>-74.659364999999994</v>
      </c>
      <c r="N283" s="19">
        <v>40.348731999999998</v>
      </c>
      <c r="O283" s="53">
        <v>53890</v>
      </c>
      <c r="P283" s="53">
        <v>2580</v>
      </c>
      <c r="Q283" s="53">
        <v>53890</v>
      </c>
      <c r="R283" s="53">
        <v>2580</v>
      </c>
      <c r="S283" s="19">
        <v>2</v>
      </c>
      <c r="T283" s="19">
        <v>2</v>
      </c>
      <c r="U283" s="19">
        <v>2</v>
      </c>
      <c r="V283" s="19">
        <v>2</v>
      </c>
      <c r="W283" s="19">
        <v>2</v>
      </c>
      <c r="X283" s="19">
        <v>7</v>
      </c>
      <c r="Y283" s="19">
        <v>5400</v>
      </c>
      <c r="Z283" s="23" t="s">
        <v>123</v>
      </c>
      <c r="AA283" s="49" t="b">
        <v>0</v>
      </c>
      <c r="AB283" s="23" t="s">
        <v>245</v>
      </c>
      <c r="AC283" s="23" t="s">
        <v>89</v>
      </c>
      <c r="AD283" s="23" t="s">
        <v>90</v>
      </c>
      <c r="AE283" s="23" t="s">
        <v>405</v>
      </c>
      <c r="AF283" s="23" t="s">
        <v>89</v>
      </c>
      <c r="AG283" s="23" t="s">
        <v>179</v>
      </c>
      <c r="AH283" s="23" t="s">
        <v>179</v>
      </c>
      <c r="AI283" s="23" t="s">
        <v>100</v>
      </c>
      <c r="AJ283" s="50" t="b">
        <v>0</v>
      </c>
      <c r="AK283" s="51" t="s">
        <v>1823</v>
      </c>
      <c r="AL283" s="19">
        <v>0</v>
      </c>
      <c r="AM283" s="19">
        <v>0</v>
      </c>
      <c r="AN283" s="19">
        <v>0</v>
      </c>
      <c r="AO283" s="19">
        <v>0</v>
      </c>
      <c r="AP283" s="19">
        <v>0</v>
      </c>
      <c r="AQ283" s="19">
        <v>0</v>
      </c>
      <c r="AR283" s="19">
        <v>0</v>
      </c>
      <c r="AS283" s="19">
        <v>0</v>
      </c>
      <c r="AT283" s="19">
        <v>0</v>
      </c>
      <c r="AU283" s="19">
        <v>0</v>
      </c>
      <c r="AV283" s="19">
        <v>0</v>
      </c>
      <c r="AW283" s="19">
        <v>0</v>
      </c>
      <c r="AX283" s="19">
        <v>0</v>
      </c>
      <c r="AY283" s="19">
        <v>0</v>
      </c>
      <c r="AZ283" s="19">
        <v>0</v>
      </c>
      <c r="BA283" s="19">
        <v>0</v>
      </c>
      <c r="BB283" s="19">
        <v>0</v>
      </c>
      <c r="BC283" s="19">
        <v>0</v>
      </c>
      <c r="BD283" s="49" t="b">
        <v>0</v>
      </c>
      <c r="BE283" s="49" t="b">
        <v>0</v>
      </c>
      <c r="BF283" s="19">
        <v>3</v>
      </c>
      <c r="BG283" s="23" t="s">
        <v>89</v>
      </c>
      <c r="BH283" s="19">
        <v>295</v>
      </c>
      <c r="BI283" s="19">
        <v>295</v>
      </c>
      <c r="BJ283" s="19">
        <v>0</v>
      </c>
      <c r="BK283" s="49" t="b">
        <v>0</v>
      </c>
    </row>
    <row r="284" spans="1:63" ht="12.75">
      <c r="A284" s="19">
        <v>507</v>
      </c>
      <c r="B284" s="19">
        <v>186131</v>
      </c>
      <c r="C284" s="23" t="s">
        <v>1815</v>
      </c>
      <c r="D284" s="23" t="s">
        <v>1816</v>
      </c>
      <c r="E284" s="23" t="s">
        <v>1817</v>
      </c>
      <c r="F284" s="23" t="s">
        <v>1796</v>
      </c>
      <c r="G284" s="23" t="s">
        <v>1818</v>
      </c>
      <c r="H284" s="23" t="s">
        <v>538</v>
      </c>
      <c r="I284" s="23" t="s">
        <v>1797</v>
      </c>
      <c r="J284" s="47" t="s">
        <v>1819</v>
      </c>
      <c r="K284" s="19">
        <v>-74.659364999999994</v>
      </c>
      <c r="L284" s="19">
        <v>40.348731999999998</v>
      </c>
      <c r="M284" s="19">
        <v>-74.659364999999994</v>
      </c>
      <c r="N284" s="19">
        <v>40.348731999999998</v>
      </c>
      <c r="O284" s="53">
        <v>53890</v>
      </c>
      <c r="P284" s="53">
        <v>2580</v>
      </c>
      <c r="Q284" s="53">
        <v>53890</v>
      </c>
      <c r="R284" s="53">
        <v>2580</v>
      </c>
      <c r="S284" s="19">
        <v>2</v>
      </c>
      <c r="T284" s="19">
        <v>2</v>
      </c>
      <c r="U284" s="19">
        <v>2</v>
      </c>
      <c r="V284" s="19">
        <v>2</v>
      </c>
      <c r="W284" s="19">
        <v>2</v>
      </c>
      <c r="X284" s="19">
        <v>7</v>
      </c>
      <c r="Y284" s="19">
        <v>5400</v>
      </c>
      <c r="Z284" s="23" t="s">
        <v>123</v>
      </c>
      <c r="AA284" s="49" t="b">
        <v>0</v>
      </c>
      <c r="AB284" s="23" t="s">
        <v>245</v>
      </c>
      <c r="AC284" s="23" t="s">
        <v>89</v>
      </c>
      <c r="AD284" s="23" t="s">
        <v>90</v>
      </c>
      <c r="AE284" s="23" t="s">
        <v>172</v>
      </c>
      <c r="AF284" s="23" t="s">
        <v>89</v>
      </c>
      <c r="AG284" s="23" t="s">
        <v>79</v>
      </c>
      <c r="AH284" s="23" t="s">
        <v>36</v>
      </c>
      <c r="AI284" s="23" t="s">
        <v>92</v>
      </c>
      <c r="AJ284" s="50" t="b">
        <v>0</v>
      </c>
      <c r="AK284" s="51" t="s">
        <v>1822</v>
      </c>
      <c r="AL284" s="19">
        <v>0</v>
      </c>
      <c r="AM284" s="19">
        <v>0</v>
      </c>
      <c r="AN284" s="19">
        <v>0</v>
      </c>
      <c r="AO284" s="19">
        <v>0</v>
      </c>
      <c r="AP284" s="19">
        <v>0</v>
      </c>
      <c r="AQ284" s="19">
        <v>0</v>
      </c>
      <c r="AR284" s="19">
        <v>0</v>
      </c>
      <c r="AS284" s="19">
        <v>0</v>
      </c>
      <c r="AT284" s="19">
        <v>0</v>
      </c>
      <c r="AU284" s="19">
        <v>0</v>
      </c>
      <c r="AV284" s="19">
        <v>0</v>
      </c>
      <c r="AW284" s="19">
        <v>0</v>
      </c>
      <c r="AX284" s="19">
        <v>0</v>
      </c>
      <c r="AY284" s="19">
        <v>0</v>
      </c>
      <c r="AZ284" s="19">
        <v>0</v>
      </c>
      <c r="BA284" s="19">
        <v>0</v>
      </c>
      <c r="BB284" s="19">
        <v>0</v>
      </c>
      <c r="BC284" s="19">
        <v>0</v>
      </c>
      <c r="BD284" s="49" t="b">
        <v>1</v>
      </c>
      <c r="BE284" s="49" t="b">
        <v>0</v>
      </c>
      <c r="BF284" s="19">
        <v>3</v>
      </c>
      <c r="BG284" s="23" t="s">
        <v>89</v>
      </c>
      <c r="BH284" s="19">
        <v>295</v>
      </c>
      <c r="BI284" s="19">
        <v>295</v>
      </c>
      <c r="BJ284" s="19">
        <v>0</v>
      </c>
      <c r="BK284" s="49" t="b">
        <v>0</v>
      </c>
    </row>
    <row r="285" spans="1:63" ht="12.75">
      <c r="A285" s="19">
        <v>516</v>
      </c>
      <c r="B285" s="19">
        <v>194824</v>
      </c>
      <c r="C285" s="23" t="s">
        <v>1996</v>
      </c>
      <c r="D285" s="23" t="s">
        <v>1997</v>
      </c>
      <c r="E285" s="23" t="s">
        <v>1998</v>
      </c>
      <c r="F285" s="23" t="s">
        <v>1878</v>
      </c>
      <c r="G285" s="23" t="s">
        <v>1999</v>
      </c>
      <c r="H285" s="23" t="s">
        <v>538</v>
      </c>
      <c r="I285" s="23" t="s">
        <v>1797</v>
      </c>
      <c r="J285" s="47" t="s">
        <v>2000</v>
      </c>
      <c r="K285" s="19">
        <v>-73.678768000000005</v>
      </c>
      <c r="L285" s="19">
        <v>42.728982999999999</v>
      </c>
      <c r="M285" s="19">
        <v>-73.825013999999996</v>
      </c>
      <c r="N285" s="19">
        <v>42.686917000000001</v>
      </c>
      <c r="O285" s="53">
        <v>55600</v>
      </c>
      <c r="P285" s="53">
        <v>2725</v>
      </c>
      <c r="Q285" s="53">
        <v>55600</v>
      </c>
      <c r="R285" s="53">
        <v>2725</v>
      </c>
      <c r="S285" s="19">
        <v>2</v>
      </c>
      <c r="T285" s="19">
        <v>2</v>
      </c>
      <c r="U285" s="19">
        <v>2</v>
      </c>
      <c r="V285" s="19">
        <v>2</v>
      </c>
      <c r="W285" s="19">
        <v>2</v>
      </c>
      <c r="X285" s="19">
        <v>44</v>
      </c>
      <c r="Y285" s="19">
        <v>6265</v>
      </c>
      <c r="Z285" s="23" t="s">
        <v>123</v>
      </c>
      <c r="AA285" s="49" t="b">
        <v>0</v>
      </c>
      <c r="AB285" s="23" t="s">
        <v>245</v>
      </c>
      <c r="AC285" s="23" t="s">
        <v>89</v>
      </c>
      <c r="AD285" s="23" t="s">
        <v>90</v>
      </c>
      <c r="AE285" s="23" t="s">
        <v>2010</v>
      </c>
      <c r="AF285" s="23" t="s">
        <v>89</v>
      </c>
      <c r="AG285" s="23" t="s">
        <v>179</v>
      </c>
      <c r="AH285" s="23" t="s">
        <v>179</v>
      </c>
      <c r="AI285" s="23" t="s">
        <v>100</v>
      </c>
      <c r="AJ285" s="50" t="b">
        <v>0</v>
      </c>
      <c r="AK285" s="51" t="s">
        <v>2011</v>
      </c>
      <c r="AL285" s="19">
        <v>0</v>
      </c>
      <c r="AM285" s="19">
        <v>0</v>
      </c>
      <c r="AN285" s="19">
        <v>0</v>
      </c>
      <c r="AO285" s="19">
        <v>0</v>
      </c>
      <c r="AP285" s="19">
        <v>0</v>
      </c>
      <c r="AQ285" s="19">
        <v>0</v>
      </c>
      <c r="AR285" s="19">
        <v>0</v>
      </c>
      <c r="AS285" s="19">
        <v>0</v>
      </c>
      <c r="AT285" s="19">
        <v>0</v>
      </c>
      <c r="AU285" s="19">
        <v>0</v>
      </c>
      <c r="AV285" s="19">
        <v>0</v>
      </c>
      <c r="AW285" s="19">
        <v>0</v>
      </c>
      <c r="AX285" s="19">
        <v>0</v>
      </c>
      <c r="AY285" s="19">
        <v>0</v>
      </c>
      <c r="AZ285" s="19">
        <v>0</v>
      </c>
      <c r="BA285" s="19">
        <v>0</v>
      </c>
      <c r="BB285" s="19">
        <v>0</v>
      </c>
      <c r="BC285" s="19">
        <v>0</v>
      </c>
      <c r="BD285" s="49" t="b">
        <v>0</v>
      </c>
      <c r="BE285" s="49" t="b">
        <v>1</v>
      </c>
      <c r="BF285" s="19">
        <v>7</v>
      </c>
      <c r="BG285" s="23" t="s">
        <v>89</v>
      </c>
      <c r="BH285" s="19">
        <v>295</v>
      </c>
      <c r="BI285" s="19">
        <v>295</v>
      </c>
      <c r="BJ285" s="19">
        <v>0</v>
      </c>
      <c r="BK285" s="49" t="b">
        <v>0</v>
      </c>
    </row>
    <row r="286" spans="1:63" ht="12.75">
      <c r="A286" s="19">
        <v>512</v>
      </c>
      <c r="B286" s="19">
        <v>194824</v>
      </c>
      <c r="C286" s="23" t="s">
        <v>1996</v>
      </c>
      <c r="D286" s="23" t="s">
        <v>1997</v>
      </c>
      <c r="E286" s="23" t="s">
        <v>1998</v>
      </c>
      <c r="F286" s="23" t="s">
        <v>1878</v>
      </c>
      <c r="G286" s="23" t="s">
        <v>1999</v>
      </c>
      <c r="H286" s="23" t="s">
        <v>538</v>
      </c>
      <c r="I286" s="23" t="s">
        <v>1797</v>
      </c>
      <c r="J286" s="47" t="s">
        <v>2000</v>
      </c>
      <c r="K286" s="19">
        <v>-73.678768000000005</v>
      </c>
      <c r="L286" s="19">
        <v>42.728982999999999</v>
      </c>
      <c r="M286" s="19">
        <v>-73.825013999999996</v>
      </c>
      <c r="N286" s="19">
        <v>42.686917000000001</v>
      </c>
      <c r="O286" s="53">
        <v>55600</v>
      </c>
      <c r="P286" s="53">
        <v>2725</v>
      </c>
      <c r="Q286" s="53">
        <v>55600</v>
      </c>
      <c r="R286" s="53">
        <v>2725</v>
      </c>
      <c r="S286" s="19">
        <v>2</v>
      </c>
      <c r="T286" s="19">
        <v>2</v>
      </c>
      <c r="U286" s="19">
        <v>2</v>
      </c>
      <c r="V286" s="19">
        <v>2</v>
      </c>
      <c r="W286" s="19">
        <v>2</v>
      </c>
      <c r="X286" s="19">
        <v>44</v>
      </c>
      <c r="Y286" s="19">
        <v>6265</v>
      </c>
      <c r="Z286" s="23" t="s">
        <v>123</v>
      </c>
      <c r="AA286" s="49" t="b">
        <v>0</v>
      </c>
      <c r="AB286" s="23" t="s">
        <v>245</v>
      </c>
      <c r="AC286" s="23" t="s">
        <v>89</v>
      </c>
      <c r="AD286" s="23" t="s">
        <v>90</v>
      </c>
      <c r="AE286" s="23" t="s">
        <v>172</v>
      </c>
      <c r="AF286" s="23" t="s">
        <v>89</v>
      </c>
      <c r="AG286" s="23" t="s">
        <v>79</v>
      </c>
      <c r="AH286" s="23" t="s">
        <v>36</v>
      </c>
      <c r="AI286" s="23" t="s">
        <v>92</v>
      </c>
      <c r="AJ286" s="50" t="b">
        <v>0</v>
      </c>
      <c r="AK286" s="51" t="s">
        <v>2004</v>
      </c>
      <c r="AL286" s="19">
        <v>0</v>
      </c>
      <c r="AM286" s="19">
        <v>0</v>
      </c>
      <c r="AN286" s="19">
        <v>0</v>
      </c>
      <c r="AO286" s="19">
        <v>0</v>
      </c>
      <c r="AP286" s="19">
        <v>0</v>
      </c>
      <c r="AQ286" s="19">
        <v>0</v>
      </c>
      <c r="AR286" s="19">
        <v>0</v>
      </c>
      <c r="AS286" s="19">
        <v>0</v>
      </c>
      <c r="AT286" s="19">
        <v>0</v>
      </c>
      <c r="AU286" s="19">
        <v>0</v>
      </c>
      <c r="AV286" s="19">
        <v>0</v>
      </c>
      <c r="AW286" s="19">
        <v>0</v>
      </c>
      <c r="AX286" s="19">
        <v>0</v>
      </c>
      <c r="AY286" s="19">
        <v>0</v>
      </c>
      <c r="AZ286" s="19">
        <v>0</v>
      </c>
      <c r="BA286" s="19">
        <v>0</v>
      </c>
      <c r="BB286" s="19">
        <v>0</v>
      </c>
      <c r="BC286" s="19">
        <v>0</v>
      </c>
      <c r="BD286" s="49" t="b">
        <v>1</v>
      </c>
      <c r="BE286" s="49" t="b">
        <v>1</v>
      </c>
      <c r="BF286" s="19">
        <v>7</v>
      </c>
      <c r="BG286" s="23" t="s">
        <v>89</v>
      </c>
      <c r="BH286" s="19">
        <v>295</v>
      </c>
      <c r="BI286" s="19">
        <v>295</v>
      </c>
      <c r="BJ286" s="19">
        <v>0</v>
      </c>
      <c r="BK286" s="49" t="b">
        <v>0</v>
      </c>
    </row>
    <row r="287" spans="1:63" ht="12.75">
      <c r="A287" s="19">
        <v>513</v>
      </c>
      <c r="B287" s="19">
        <v>194824</v>
      </c>
      <c r="C287" s="23" t="s">
        <v>1996</v>
      </c>
      <c r="D287" s="23" t="s">
        <v>1997</v>
      </c>
      <c r="E287" s="23" t="s">
        <v>1998</v>
      </c>
      <c r="F287" s="23" t="s">
        <v>1878</v>
      </c>
      <c r="G287" s="23" t="s">
        <v>1999</v>
      </c>
      <c r="H287" s="23" t="s">
        <v>538</v>
      </c>
      <c r="I287" s="23" t="s">
        <v>1797</v>
      </c>
      <c r="J287" s="47" t="s">
        <v>2000</v>
      </c>
      <c r="K287" s="19">
        <v>-73.678768000000005</v>
      </c>
      <c r="L287" s="19">
        <v>42.728982999999999</v>
      </c>
      <c r="M287" s="19">
        <v>-73.825013999999996</v>
      </c>
      <c r="N287" s="19">
        <v>42.686917000000001</v>
      </c>
      <c r="O287" s="53">
        <v>55600</v>
      </c>
      <c r="P287" s="53">
        <v>2725</v>
      </c>
      <c r="Q287" s="53">
        <v>55600</v>
      </c>
      <c r="R287" s="53">
        <v>2725</v>
      </c>
      <c r="S287" s="19">
        <v>2</v>
      </c>
      <c r="T287" s="19">
        <v>2</v>
      </c>
      <c r="U287" s="19">
        <v>2</v>
      </c>
      <c r="V287" s="19">
        <v>2</v>
      </c>
      <c r="W287" s="19">
        <v>2</v>
      </c>
      <c r="X287" s="19">
        <v>44</v>
      </c>
      <c r="Y287" s="19">
        <v>6265</v>
      </c>
      <c r="Z287" s="23" t="s">
        <v>123</v>
      </c>
      <c r="AA287" s="49" t="b">
        <v>0</v>
      </c>
      <c r="AB287" s="23" t="s">
        <v>245</v>
      </c>
      <c r="AC287" s="23" t="s">
        <v>89</v>
      </c>
      <c r="AD287" s="23" t="s">
        <v>90</v>
      </c>
      <c r="AE287" s="23" t="s">
        <v>236</v>
      </c>
      <c r="AF287" s="23" t="s">
        <v>89</v>
      </c>
      <c r="AG287" s="23" t="s">
        <v>79</v>
      </c>
      <c r="AH287" s="23" t="s">
        <v>99</v>
      </c>
      <c r="AI287" s="23" t="s">
        <v>100</v>
      </c>
      <c r="AJ287" s="50" t="b">
        <v>0</v>
      </c>
      <c r="AK287" s="51" t="s">
        <v>2005</v>
      </c>
      <c r="AL287" s="19">
        <v>0</v>
      </c>
      <c r="AM287" s="19">
        <v>0</v>
      </c>
      <c r="AN287" s="19">
        <v>0</v>
      </c>
      <c r="AO287" s="19">
        <v>0</v>
      </c>
      <c r="AP287" s="19">
        <v>0</v>
      </c>
      <c r="AQ287" s="19">
        <v>0</v>
      </c>
      <c r="AR287" s="19">
        <v>0</v>
      </c>
      <c r="AS287" s="19">
        <v>0</v>
      </c>
      <c r="AT287" s="19">
        <v>0</v>
      </c>
      <c r="AU287" s="19">
        <v>0</v>
      </c>
      <c r="AV287" s="19">
        <v>0</v>
      </c>
      <c r="AW287" s="19">
        <v>0</v>
      </c>
      <c r="AX287" s="19">
        <v>0</v>
      </c>
      <c r="AY287" s="19">
        <v>0</v>
      </c>
      <c r="AZ287" s="19">
        <v>0</v>
      </c>
      <c r="BA287" s="19">
        <v>0</v>
      </c>
      <c r="BB287" s="19">
        <v>0</v>
      </c>
      <c r="BC287" s="19">
        <v>0</v>
      </c>
      <c r="BD287" s="49" t="b">
        <v>0</v>
      </c>
      <c r="BE287" s="49" t="b">
        <v>1</v>
      </c>
      <c r="BF287" s="19">
        <v>7</v>
      </c>
      <c r="BG287" s="23" t="s">
        <v>89</v>
      </c>
      <c r="BH287" s="19">
        <v>295</v>
      </c>
      <c r="BI287" s="19">
        <v>295</v>
      </c>
      <c r="BJ287" s="19">
        <v>0</v>
      </c>
      <c r="BK287" s="49" t="b">
        <v>0</v>
      </c>
    </row>
    <row r="288" spans="1:63" ht="12.75">
      <c r="A288" s="19">
        <v>514</v>
      </c>
      <c r="B288" s="19">
        <v>194824</v>
      </c>
      <c r="C288" s="23" t="s">
        <v>1996</v>
      </c>
      <c r="D288" s="23" t="s">
        <v>1997</v>
      </c>
      <c r="E288" s="23" t="s">
        <v>1998</v>
      </c>
      <c r="F288" s="23" t="s">
        <v>1878</v>
      </c>
      <c r="G288" s="23" t="s">
        <v>1999</v>
      </c>
      <c r="H288" s="23" t="s">
        <v>538</v>
      </c>
      <c r="I288" s="23" t="s">
        <v>1797</v>
      </c>
      <c r="J288" s="47" t="s">
        <v>2000</v>
      </c>
      <c r="K288" s="19">
        <v>-73.678768000000005</v>
      </c>
      <c r="L288" s="19">
        <v>42.728982999999999</v>
      </c>
      <c r="M288" s="19">
        <v>-73.825013999999996</v>
      </c>
      <c r="N288" s="19">
        <v>42.686917000000001</v>
      </c>
      <c r="O288" s="53">
        <v>55600</v>
      </c>
      <c r="P288" s="53">
        <v>2725</v>
      </c>
      <c r="Q288" s="53">
        <v>55600</v>
      </c>
      <c r="R288" s="53">
        <v>2725</v>
      </c>
      <c r="S288" s="19">
        <v>2</v>
      </c>
      <c r="T288" s="19">
        <v>2</v>
      </c>
      <c r="U288" s="19">
        <v>2</v>
      </c>
      <c r="V288" s="19">
        <v>2</v>
      </c>
      <c r="W288" s="19">
        <v>2</v>
      </c>
      <c r="X288" s="19">
        <v>44</v>
      </c>
      <c r="Y288" s="19">
        <v>6265</v>
      </c>
      <c r="Z288" s="23" t="s">
        <v>123</v>
      </c>
      <c r="AA288" s="49" t="b">
        <v>0</v>
      </c>
      <c r="AB288" s="23" t="s">
        <v>245</v>
      </c>
      <c r="AC288" s="23" t="s">
        <v>89</v>
      </c>
      <c r="AD288" s="23" t="s">
        <v>90</v>
      </c>
      <c r="AE288" s="23" t="s">
        <v>2006</v>
      </c>
      <c r="AF288" s="23" t="s">
        <v>89</v>
      </c>
      <c r="AG288" s="23" t="s">
        <v>79</v>
      </c>
      <c r="AH288" s="23" t="s">
        <v>206</v>
      </c>
      <c r="AI288" s="23" t="s">
        <v>100</v>
      </c>
      <c r="AJ288" s="50" t="b">
        <v>0</v>
      </c>
      <c r="AK288" s="51" t="s">
        <v>2007</v>
      </c>
      <c r="AL288" s="19">
        <v>0</v>
      </c>
      <c r="AM288" s="19">
        <v>0</v>
      </c>
      <c r="AN288" s="19">
        <v>0</v>
      </c>
      <c r="AO288" s="19">
        <v>0</v>
      </c>
      <c r="AP288" s="19">
        <v>0</v>
      </c>
      <c r="AQ288" s="19">
        <v>0</v>
      </c>
      <c r="AR288" s="19">
        <v>0</v>
      </c>
      <c r="AS288" s="19">
        <v>0</v>
      </c>
      <c r="AT288" s="19">
        <v>0</v>
      </c>
      <c r="AU288" s="19">
        <v>0</v>
      </c>
      <c r="AV288" s="19">
        <v>0</v>
      </c>
      <c r="AW288" s="19">
        <v>0</v>
      </c>
      <c r="AX288" s="19">
        <v>0</v>
      </c>
      <c r="AY288" s="19">
        <v>0</v>
      </c>
      <c r="AZ288" s="19">
        <v>0</v>
      </c>
      <c r="BA288" s="19">
        <v>0</v>
      </c>
      <c r="BB288" s="19">
        <v>0</v>
      </c>
      <c r="BC288" s="19">
        <v>0</v>
      </c>
      <c r="BD288" s="49" t="b">
        <v>0</v>
      </c>
      <c r="BE288" s="49" t="b">
        <v>1</v>
      </c>
      <c r="BF288" s="19">
        <v>7</v>
      </c>
      <c r="BG288" s="23" t="s">
        <v>89</v>
      </c>
      <c r="BH288" s="19">
        <v>295</v>
      </c>
      <c r="BI288" s="19">
        <v>295</v>
      </c>
      <c r="BJ288" s="19">
        <v>0</v>
      </c>
      <c r="BK288" s="49" t="b">
        <v>0</v>
      </c>
    </row>
    <row r="289" spans="1:63" ht="12.75">
      <c r="A289" s="19">
        <v>515</v>
      </c>
      <c r="B289" s="19">
        <v>194824</v>
      </c>
      <c r="C289" s="23" t="s">
        <v>1996</v>
      </c>
      <c r="D289" s="23" t="s">
        <v>1997</v>
      </c>
      <c r="E289" s="23" t="s">
        <v>1998</v>
      </c>
      <c r="F289" s="23" t="s">
        <v>1878</v>
      </c>
      <c r="G289" s="23" t="s">
        <v>1999</v>
      </c>
      <c r="H289" s="23" t="s">
        <v>538</v>
      </c>
      <c r="I289" s="23" t="s">
        <v>1797</v>
      </c>
      <c r="J289" s="47" t="s">
        <v>2000</v>
      </c>
      <c r="K289" s="19">
        <v>-73.678768000000005</v>
      </c>
      <c r="L289" s="19">
        <v>42.728982999999999</v>
      </c>
      <c r="M289" s="19">
        <v>-73.825013999999996</v>
      </c>
      <c r="N289" s="19">
        <v>42.686917000000001</v>
      </c>
      <c r="O289" s="53">
        <v>55600</v>
      </c>
      <c r="P289" s="53">
        <v>2725</v>
      </c>
      <c r="Q289" s="53">
        <v>55600</v>
      </c>
      <c r="R289" s="53">
        <v>2725</v>
      </c>
      <c r="S289" s="19">
        <v>2</v>
      </c>
      <c r="T289" s="19">
        <v>2</v>
      </c>
      <c r="U289" s="19">
        <v>2</v>
      </c>
      <c r="V289" s="19">
        <v>2</v>
      </c>
      <c r="W289" s="19">
        <v>2</v>
      </c>
      <c r="X289" s="19">
        <v>44</v>
      </c>
      <c r="Y289" s="19">
        <v>6265</v>
      </c>
      <c r="Z289" s="23" t="s">
        <v>123</v>
      </c>
      <c r="AA289" s="49" t="b">
        <v>0</v>
      </c>
      <c r="AB289" s="23" t="s">
        <v>245</v>
      </c>
      <c r="AC289" s="23" t="s">
        <v>89</v>
      </c>
      <c r="AD289" s="23" t="s">
        <v>90</v>
      </c>
      <c r="AE289" s="23" t="s">
        <v>2008</v>
      </c>
      <c r="AF289" s="23" t="s">
        <v>135</v>
      </c>
      <c r="AG289" s="23" t="s">
        <v>79</v>
      </c>
      <c r="AH289" s="23" t="s">
        <v>206</v>
      </c>
      <c r="AI289" s="23" t="s">
        <v>100</v>
      </c>
      <c r="AJ289" s="50" t="b">
        <v>0</v>
      </c>
      <c r="AK289" s="51" t="s">
        <v>2009</v>
      </c>
      <c r="AL289" s="19">
        <v>0</v>
      </c>
      <c r="AM289" s="19">
        <v>0</v>
      </c>
      <c r="AN289" s="19">
        <v>0</v>
      </c>
      <c r="AO289" s="19">
        <v>0</v>
      </c>
      <c r="AP289" s="19">
        <v>0</v>
      </c>
      <c r="AQ289" s="19">
        <v>0</v>
      </c>
      <c r="AR289" s="19">
        <v>0</v>
      </c>
      <c r="AS289" s="19">
        <v>0</v>
      </c>
      <c r="AT289" s="19">
        <v>0</v>
      </c>
      <c r="AU289" s="19">
        <v>0</v>
      </c>
      <c r="AV289" s="19">
        <v>0</v>
      </c>
      <c r="AW289" s="19">
        <v>0</v>
      </c>
      <c r="AX289" s="19">
        <v>0</v>
      </c>
      <c r="AY289" s="19">
        <v>0</v>
      </c>
      <c r="AZ289" s="19">
        <v>0</v>
      </c>
      <c r="BA289" s="19">
        <v>0</v>
      </c>
      <c r="BB289" s="19">
        <v>0</v>
      </c>
      <c r="BC289" s="19">
        <v>0</v>
      </c>
      <c r="BD289" s="49" t="b">
        <v>0</v>
      </c>
      <c r="BE289" s="49" t="b">
        <v>1</v>
      </c>
      <c r="BF289" s="19">
        <v>7</v>
      </c>
      <c r="BG289" s="23" t="s">
        <v>117</v>
      </c>
      <c r="BH289" s="19">
        <v>295</v>
      </c>
      <c r="BI289" s="19">
        <v>295</v>
      </c>
      <c r="BJ289" s="19">
        <v>0</v>
      </c>
      <c r="BK289" s="49" t="b">
        <v>0</v>
      </c>
    </row>
    <row r="290" spans="1:63" ht="12.75">
      <c r="A290" s="19">
        <v>519</v>
      </c>
      <c r="B290" s="19">
        <v>217493</v>
      </c>
      <c r="C290" s="23" t="s">
        <v>2475</v>
      </c>
      <c r="D290" s="23" t="s">
        <v>2476</v>
      </c>
      <c r="E290" s="23" t="s">
        <v>2477</v>
      </c>
      <c r="F290" s="23" t="s">
        <v>2478</v>
      </c>
      <c r="G290" s="23" t="s">
        <v>2479</v>
      </c>
      <c r="H290" s="23" t="s">
        <v>538</v>
      </c>
      <c r="I290" s="23" t="s">
        <v>539</v>
      </c>
      <c r="J290" s="47" t="s">
        <v>2480</v>
      </c>
      <c r="K290" s="19">
        <v>-71.407691999999997</v>
      </c>
      <c r="L290" s="19">
        <v>41.825935000000001</v>
      </c>
      <c r="M290" s="19">
        <v>-71.527355999999997</v>
      </c>
      <c r="N290" s="19">
        <v>41.484690999999998</v>
      </c>
      <c r="O290" s="53">
        <v>53820</v>
      </c>
      <c r="P290" s="53">
        <v>1070</v>
      </c>
      <c r="Q290" s="53">
        <v>53820</v>
      </c>
      <c r="R290" s="53">
        <v>1070</v>
      </c>
      <c r="S290" s="19">
        <v>2</v>
      </c>
      <c r="T290" s="19">
        <v>2</v>
      </c>
      <c r="U290" s="19">
        <v>1</v>
      </c>
      <c r="V290" s="19">
        <v>2</v>
      </c>
      <c r="W290" s="19">
        <v>2</v>
      </c>
      <c r="X290" s="19">
        <v>34</v>
      </c>
      <c r="Y290" s="19">
        <v>1999</v>
      </c>
      <c r="Z290" s="23" t="s">
        <v>123</v>
      </c>
      <c r="AA290" s="49" t="b">
        <v>0</v>
      </c>
      <c r="AB290" s="23" t="s">
        <v>1129</v>
      </c>
      <c r="AC290" s="23" t="s">
        <v>89</v>
      </c>
      <c r="AD290" s="23" t="s">
        <v>159</v>
      </c>
      <c r="AE290" s="23" t="s">
        <v>172</v>
      </c>
      <c r="AF290" s="23" t="s">
        <v>89</v>
      </c>
      <c r="AG290" s="23" t="s">
        <v>79</v>
      </c>
      <c r="AH290" s="23" t="s">
        <v>36</v>
      </c>
      <c r="AI290" s="23" t="s">
        <v>92</v>
      </c>
      <c r="AJ290" s="50" t="b">
        <v>0</v>
      </c>
      <c r="AK290" s="51" t="s">
        <v>2481</v>
      </c>
      <c r="AL290" s="19">
        <v>0</v>
      </c>
      <c r="AM290" s="19">
        <v>0</v>
      </c>
      <c r="AN290" s="19">
        <v>0</v>
      </c>
      <c r="AO290" s="19">
        <v>0</v>
      </c>
      <c r="AP290" s="19">
        <v>0</v>
      </c>
      <c r="AQ290" s="19">
        <v>0</v>
      </c>
      <c r="AR290" s="19">
        <v>0</v>
      </c>
      <c r="AS290" s="19">
        <v>0</v>
      </c>
      <c r="AT290" s="19">
        <v>0</v>
      </c>
      <c r="AU290" s="19">
        <v>0</v>
      </c>
      <c r="AV290" s="19">
        <v>0</v>
      </c>
      <c r="AW290" s="19">
        <v>0</v>
      </c>
      <c r="AX290" s="19">
        <v>0</v>
      </c>
      <c r="AY290" s="19">
        <v>0</v>
      </c>
      <c r="AZ290" s="19">
        <v>0</v>
      </c>
      <c r="BA290" s="19">
        <v>0</v>
      </c>
      <c r="BB290" s="19">
        <v>0</v>
      </c>
      <c r="BC290" s="19">
        <v>0</v>
      </c>
      <c r="BD290" s="49" t="b">
        <v>1</v>
      </c>
      <c r="BE290" s="49" t="b">
        <v>0</v>
      </c>
      <c r="BF290" s="19">
        <v>6</v>
      </c>
      <c r="BG290" s="23" t="s">
        <v>89</v>
      </c>
      <c r="BH290" s="19">
        <v>295</v>
      </c>
      <c r="BI290" s="19">
        <v>295</v>
      </c>
      <c r="BJ290" s="19">
        <v>0</v>
      </c>
      <c r="BK290" s="49" t="b">
        <v>0</v>
      </c>
    </row>
    <row r="291" spans="1:63" ht="12.75">
      <c r="A291" s="19">
        <v>520</v>
      </c>
      <c r="B291" s="19">
        <v>217493</v>
      </c>
      <c r="C291" s="23" t="s">
        <v>2475</v>
      </c>
      <c r="D291" s="23" t="s">
        <v>2476</v>
      </c>
      <c r="E291" s="23" t="s">
        <v>2477</v>
      </c>
      <c r="F291" s="23" t="s">
        <v>2478</v>
      </c>
      <c r="G291" s="23" t="s">
        <v>2479</v>
      </c>
      <c r="H291" s="23" t="s">
        <v>538</v>
      </c>
      <c r="I291" s="23" t="s">
        <v>539</v>
      </c>
      <c r="J291" s="47" t="s">
        <v>2480</v>
      </c>
      <c r="K291" s="19">
        <v>-71.407691999999997</v>
      </c>
      <c r="L291" s="19">
        <v>41.825935000000001</v>
      </c>
      <c r="M291" s="19">
        <v>-71.527355999999997</v>
      </c>
      <c r="N291" s="19">
        <v>41.484690999999998</v>
      </c>
      <c r="O291" s="53">
        <v>53820</v>
      </c>
      <c r="P291" s="53">
        <v>1070</v>
      </c>
      <c r="Q291" s="53">
        <v>53820</v>
      </c>
      <c r="R291" s="53">
        <v>1070</v>
      </c>
      <c r="S291" s="19">
        <v>2</v>
      </c>
      <c r="T291" s="19">
        <v>2</v>
      </c>
      <c r="U291" s="19">
        <v>1</v>
      </c>
      <c r="V291" s="19">
        <v>2</v>
      </c>
      <c r="W291" s="19">
        <v>2</v>
      </c>
      <c r="X291" s="19">
        <v>34</v>
      </c>
      <c r="Y291" s="19">
        <v>1999</v>
      </c>
      <c r="Z291" s="23" t="s">
        <v>123</v>
      </c>
      <c r="AA291" s="49" t="b">
        <v>0</v>
      </c>
      <c r="AB291" s="23" t="s">
        <v>1129</v>
      </c>
      <c r="AC291" s="23" t="s">
        <v>94</v>
      </c>
      <c r="AD291" s="23" t="s">
        <v>159</v>
      </c>
      <c r="AE291" s="23" t="s">
        <v>95</v>
      </c>
      <c r="AF291" s="23" t="s">
        <v>94</v>
      </c>
      <c r="AG291" s="23" t="s">
        <v>79</v>
      </c>
      <c r="AH291" s="23" t="s">
        <v>36</v>
      </c>
      <c r="AI291" s="23" t="s">
        <v>96</v>
      </c>
      <c r="AJ291" s="50" t="b">
        <v>0</v>
      </c>
      <c r="AK291" s="23" t="s">
        <v>2483</v>
      </c>
      <c r="AL291" s="19">
        <v>0</v>
      </c>
      <c r="AM291" s="19">
        <v>0</v>
      </c>
      <c r="AN291" s="19">
        <v>0</v>
      </c>
      <c r="AO291" s="19">
        <v>1</v>
      </c>
      <c r="AP291" s="19">
        <v>0</v>
      </c>
      <c r="AQ291" s="19">
        <v>0</v>
      </c>
      <c r="AR291" s="19">
        <v>0</v>
      </c>
      <c r="AS291" s="19">
        <v>0</v>
      </c>
      <c r="AT291" s="19">
        <v>0</v>
      </c>
      <c r="AU291" s="19">
        <v>0</v>
      </c>
      <c r="AV291" s="19">
        <v>0</v>
      </c>
      <c r="AW291" s="19">
        <v>0</v>
      </c>
      <c r="AX291" s="19">
        <v>0</v>
      </c>
      <c r="AY291" s="19">
        <v>0</v>
      </c>
      <c r="AZ291" s="19">
        <v>0</v>
      </c>
      <c r="BA291" s="19">
        <v>0</v>
      </c>
      <c r="BB291" s="19">
        <v>0</v>
      </c>
      <c r="BC291" s="19">
        <v>1</v>
      </c>
      <c r="BD291" s="49" t="b">
        <v>1</v>
      </c>
      <c r="BE291" s="49" t="b">
        <v>0</v>
      </c>
      <c r="BF291" s="19">
        <v>6</v>
      </c>
      <c r="BG291" s="23" t="s">
        <v>94</v>
      </c>
      <c r="BH291" s="19">
        <v>295</v>
      </c>
      <c r="BI291" s="19">
        <v>295</v>
      </c>
      <c r="BJ291" s="19">
        <v>1</v>
      </c>
      <c r="BK291" s="49" t="b">
        <v>1</v>
      </c>
    </row>
    <row r="292" spans="1:63" ht="12.75">
      <c r="A292" s="19">
        <v>521</v>
      </c>
      <c r="B292" s="19">
        <v>217493</v>
      </c>
      <c r="C292" s="23" t="s">
        <v>2475</v>
      </c>
      <c r="D292" s="23" t="s">
        <v>2476</v>
      </c>
      <c r="E292" s="23" t="s">
        <v>2477</v>
      </c>
      <c r="F292" s="23" t="s">
        <v>2478</v>
      </c>
      <c r="G292" s="23" t="s">
        <v>2479</v>
      </c>
      <c r="H292" s="23" t="s">
        <v>538</v>
      </c>
      <c r="I292" s="23" t="s">
        <v>539</v>
      </c>
      <c r="J292" s="47" t="s">
        <v>2480</v>
      </c>
      <c r="K292" s="19">
        <v>-71.407691999999997</v>
      </c>
      <c r="L292" s="19">
        <v>41.825935000000001</v>
      </c>
      <c r="M292" s="19">
        <v>-71.527355999999997</v>
      </c>
      <c r="N292" s="19">
        <v>41.484690999999998</v>
      </c>
      <c r="O292" s="53">
        <v>53820</v>
      </c>
      <c r="P292" s="53">
        <v>1070</v>
      </c>
      <c r="Q292" s="53">
        <v>53820</v>
      </c>
      <c r="R292" s="53">
        <v>1070</v>
      </c>
      <c r="S292" s="19">
        <v>2</v>
      </c>
      <c r="T292" s="19">
        <v>2</v>
      </c>
      <c r="U292" s="19">
        <v>1</v>
      </c>
      <c r="V292" s="19">
        <v>2</v>
      </c>
      <c r="W292" s="19">
        <v>2</v>
      </c>
      <c r="X292" s="19">
        <v>34</v>
      </c>
      <c r="Y292" s="19">
        <v>1999</v>
      </c>
      <c r="Z292" s="23" t="s">
        <v>123</v>
      </c>
      <c r="AA292" s="49" t="b">
        <v>0</v>
      </c>
      <c r="AB292" s="23" t="s">
        <v>1129</v>
      </c>
      <c r="AC292" s="23" t="s">
        <v>107</v>
      </c>
      <c r="AD292" s="23" t="s">
        <v>159</v>
      </c>
      <c r="AE292" s="23" t="s">
        <v>252</v>
      </c>
      <c r="AF292" s="23" t="s">
        <v>109</v>
      </c>
      <c r="AG292" s="23" t="s">
        <v>79</v>
      </c>
      <c r="AH292" s="23" t="s">
        <v>99</v>
      </c>
      <c r="AI292" s="23" t="s">
        <v>100</v>
      </c>
      <c r="AJ292" s="50" t="b">
        <v>0</v>
      </c>
      <c r="AK292" s="51" t="s">
        <v>2484</v>
      </c>
      <c r="AL292" s="19">
        <v>0</v>
      </c>
      <c r="AM292" s="19">
        <v>0</v>
      </c>
      <c r="AN292" s="19">
        <v>0</v>
      </c>
      <c r="AO292" s="19">
        <v>0</v>
      </c>
      <c r="AP292" s="19">
        <v>0</v>
      </c>
      <c r="AQ292" s="19">
        <v>0</v>
      </c>
      <c r="AR292" s="19">
        <v>0</v>
      </c>
      <c r="AS292" s="19">
        <v>0</v>
      </c>
      <c r="AT292" s="19">
        <v>0</v>
      </c>
      <c r="AU292" s="19">
        <v>0</v>
      </c>
      <c r="AV292" s="19">
        <v>0</v>
      </c>
      <c r="AW292" s="19">
        <v>0</v>
      </c>
      <c r="AX292" s="19">
        <v>0</v>
      </c>
      <c r="AY292" s="19">
        <v>0</v>
      </c>
      <c r="AZ292" s="19">
        <v>0</v>
      </c>
      <c r="BA292" s="19">
        <v>0</v>
      </c>
      <c r="BB292" s="19">
        <v>0</v>
      </c>
      <c r="BC292" s="19">
        <v>0</v>
      </c>
      <c r="BD292" s="49" t="b">
        <v>0</v>
      </c>
      <c r="BE292" s="49" t="b">
        <v>0</v>
      </c>
      <c r="BF292" s="19">
        <v>6</v>
      </c>
      <c r="BG292" s="23" t="s">
        <v>109</v>
      </c>
      <c r="BH292" s="19">
        <v>295</v>
      </c>
      <c r="BI292" s="19">
        <v>295</v>
      </c>
      <c r="BJ292" s="19">
        <v>0</v>
      </c>
      <c r="BK292" s="49" t="b">
        <v>0</v>
      </c>
    </row>
    <row r="293" spans="1:63" ht="12.75">
      <c r="A293" s="19">
        <v>522</v>
      </c>
      <c r="B293" s="19">
        <v>217493</v>
      </c>
      <c r="C293" s="23" t="s">
        <v>2475</v>
      </c>
      <c r="D293" s="23" t="s">
        <v>2476</v>
      </c>
      <c r="E293" s="23" t="s">
        <v>2477</v>
      </c>
      <c r="F293" s="23" t="s">
        <v>2478</v>
      </c>
      <c r="G293" s="23" t="s">
        <v>2479</v>
      </c>
      <c r="H293" s="23" t="s">
        <v>538</v>
      </c>
      <c r="I293" s="23" t="s">
        <v>539</v>
      </c>
      <c r="J293" s="47" t="s">
        <v>2480</v>
      </c>
      <c r="K293" s="19">
        <v>-71.407691999999997</v>
      </c>
      <c r="L293" s="19">
        <v>41.825935000000001</v>
      </c>
      <c r="M293" s="19">
        <v>-71.527355999999997</v>
      </c>
      <c r="N293" s="19">
        <v>41.484690999999998</v>
      </c>
      <c r="O293" s="53">
        <v>53820</v>
      </c>
      <c r="P293" s="53">
        <v>1070</v>
      </c>
      <c r="Q293" s="53">
        <v>53820</v>
      </c>
      <c r="R293" s="53">
        <v>1070</v>
      </c>
      <c r="S293" s="19">
        <v>2</v>
      </c>
      <c r="T293" s="19">
        <v>2</v>
      </c>
      <c r="U293" s="19">
        <v>1</v>
      </c>
      <c r="V293" s="19">
        <v>2</v>
      </c>
      <c r="W293" s="19">
        <v>2</v>
      </c>
      <c r="X293" s="19">
        <v>34</v>
      </c>
      <c r="Y293" s="19">
        <v>1999</v>
      </c>
      <c r="Z293" s="23" t="s">
        <v>123</v>
      </c>
      <c r="AA293" s="49" t="b">
        <v>0</v>
      </c>
      <c r="AB293" s="52" t="s">
        <v>1129</v>
      </c>
      <c r="AC293" s="23" t="s">
        <v>107</v>
      </c>
      <c r="AD293" s="23" t="s">
        <v>159</v>
      </c>
      <c r="AE293" s="23" t="s">
        <v>2485</v>
      </c>
      <c r="AF293" s="23" t="s">
        <v>109</v>
      </c>
      <c r="AG293" s="23" t="s">
        <v>79</v>
      </c>
      <c r="AH293" s="23" t="s">
        <v>99</v>
      </c>
      <c r="AI293" s="23" t="s">
        <v>100</v>
      </c>
      <c r="AJ293" s="50" t="b">
        <v>0</v>
      </c>
      <c r="AK293" s="51" t="s">
        <v>2484</v>
      </c>
      <c r="AL293" s="19">
        <v>0</v>
      </c>
      <c r="AM293" s="19">
        <v>0</v>
      </c>
      <c r="AN293" s="19">
        <v>0</v>
      </c>
      <c r="AO293" s="19">
        <v>0</v>
      </c>
      <c r="AP293" s="19">
        <v>0</v>
      </c>
      <c r="AQ293" s="19">
        <v>0</v>
      </c>
      <c r="AR293" s="19">
        <v>0</v>
      </c>
      <c r="AS293" s="19">
        <v>0</v>
      </c>
      <c r="AT293" s="19">
        <v>0</v>
      </c>
      <c r="AU293" s="19">
        <v>0</v>
      </c>
      <c r="AV293" s="19">
        <v>0</v>
      </c>
      <c r="AW293" s="19">
        <v>0</v>
      </c>
      <c r="AX293" s="19">
        <v>0</v>
      </c>
      <c r="AY293" s="19">
        <v>0</v>
      </c>
      <c r="AZ293" s="19">
        <v>0</v>
      </c>
      <c r="BA293" s="19">
        <v>0</v>
      </c>
      <c r="BB293" s="19">
        <v>0</v>
      </c>
      <c r="BC293" s="19">
        <v>0</v>
      </c>
      <c r="BD293" s="49" t="b">
        <v>0</v>
      </c>
      <c r="BE293" s="49" t="b">
        <v>0</v>
      </c>
      <c r="BF293" s="19">
        <v>6</v>
      </c>
      <c r="BG293" s="23" t="s">
        <v>109</v>
      </c>
      <c r="BH293" s="19">
        <v>295</v>
      </c>
      <c r="BI293" s="19">
        <v>295</v>
      </c>
      <c r="BJ293" s="19">
        <v>0</v>
      </c>
      <c r="BK293" s="49" t="b">
        <v>0</v>
      </c>
    </row>
    <row r="294" spans="1:63" ht="12.75">
      <c r="A294" s="19">
        <v>525</v>
      </c>
      <c r="B294" s="19">
        <v>227757</v>
      </c>
      <c r="C294" s="23" t="s">
        <v>2622</v>
      </c>
      <c r="D294" s="23" t="s">
        <v>2623</v>
      </c>
      <c r="E294" s="23" t="s">
        <v>2624</v>
      </c>
      <c r="F294" s="23" t="s">
        <v>2605</v>
      </c>
      <c r="G294" s="23" t="s">
        <v>2625</v>
      </c>
      <c r="H294" s="23" t="s">
        <v>70</v>
      </c>
      <c r="I294" s="23" t="s">
        <v>130</v>
      </c>
      <c r="J294" s="47" t="s">
        <v>2626</v>
      </c>
      <c r="K294" s="19">
        <v>-95.402034999999998</v>
      </c>
      <c r="L294" s="19">
        <v>29.717896999999901</v>
      </c>
      <c r="M294" s="19">
        <v>-95.402034999999998</v>
      </c>
      <c r="N294" s="19">
        <v>29.717896999999901</v>
      </c>
      <c r="O294" s="53">
        <v>47306</v>
      </c>
      <c r="P294" s="54">
        <v>607</v>
      </c>
      <c r="Q294" s="53">
        <v>47306</v>
      </c>
      <c r="R294" s="54">
        <v>607</v>
      </c>
      <c r="S294" s="19">
        <v>2</v>
      </c>
      <c r="T294" s="19">
        <v>2</v>
      </c>
      <c r="U294" s="19">
        <v>6</v>
      </c>
      <c r="V294" s="19">
        <v>2</v>
      </c>
      <c r="W294" s="19">
        <v>2</v>
      </c>
      <c r="X294" s="19">
        <v>15</v>
      </c>
      <c r="Y294" s="19">
        <v>3893</v>
      </c>
      <c r="Z294" s="23" t="s">
        <v>123</v>
      </c>
      <c r="AA294" s="49" t="b">
        <v>0</v>
      </c>
      <c r="AB294" s="52" t="s">
        <v>245</v>
      </c>
      <c r="AC294" s="23" t="s">
        <v>89</v>
      </c>
      <c r="AD294" s="23" t="s">
        <v>90</v>
      </c>
      <c r="AE294" s="23" t="s">
        <v>172</v>
      </c>
      <c r="AF294" s="23" t="s">
        <v>89</v>
      </c>
      <c r="AG294" s="23" t="s">
        <v>79</v>
      </c>
      <c r="AH294" s="23" t="s">
        <v>36</v>
      </c>
      <c r="AI294" s="23" t="s">
        <v>92</v>
      </c>
      <c r="AJ294" s="55" t="b">
        <v>1</v>
      </c>
      <c r="AK294" s="51" t="s">
        <v>2628</v>
      </c>
      <c r="AL294" s="19">
        <v>0</v>
      </c>
      <c r="AM294" s="19">
        <v>0</v>
      </c>
      <c r="AN294" s="19">
        <v>0</v>
      </c>
      <c r="AO294" s="19">
        <v>0</v>
      </c>
      <c r="AP294" s="19">
        <v>0</v>
      </c>
      <c r="AQ294" s="19">
        <v>0</v>
      </c>
      <c r="AR294" s="19">
        <v>0</v>
      </c>
      <c r="AS294" s="19">
        <v>0</v>
      </c>
      <c r="AT294" s="19">
        <v>0</v>
      </c>
      <c r="AU294" s="19">
        <v>0</v>
      </c>
      <c r="AV294" s="19">
        <v>0</v>
      </c>
      <c r="AW294" s="19">
        <v>0</v>
      </c>
      <c r="AX294" s="19">
        <v>0</v>
      </c>
      <c r="AY294" s="19">
        <v>0</v>
      </c>
      <c r="AZ294" s="19">
        <v>0</v>
      </c>
      <c r="BA294" s="19">
        <v>0</v>
      </c>
      <c r="BB294" s="19">
        <v>0</v>
      </c>
      <c r="BC294" s="19">
        <v>0</v>
      </c>
      <c r="BD294" s="49" t="b">
        <v>1</v>
      </c>
      <c r="BE294" s="49" t="b">
        <v>0</v>
      </c>
      <c r="BF294" s="19">
        <v>4</v>
      </c>
      <c r="BG294" s="23" t="s">
        <v>89</v>
      </c>
      <c r="BH294" s="19">
        <v>363</v>
      </c>
      <c r="BI294" s="19">
        <v>363</v>
      </c>
      <c r="BJ294" s="19">
        <v>0</v>
      </c>
      <c r="BK294" s="49" t="b">
        <v>0</v>
      </c>
    </row>
    <row r="295" spans="1:63" ht="12.75">
      <c r="A295" s="19">
        <v>526</v>
      </c>
      <c r="B295" s="19">
        <v>227757</v>
      </c>
      <c r="C295" s="23" t="s">
        <v>2622</v>
      </c>
      <c r="D295" s="23" t="s">
        <v>2623</v>
      </c>
      <c r="E295" s="23" t="s">
        <v>2624</v>
      </c>
      <c r="F295" s="23" t="s">
        <v>2605</v>
      </c>
      <c r="G295" s="23" t="s">
        <v>2625</v>
      </c>
      <c r="H295" s="23" t="s">
        <v>70</v>
      </c>
      <c r="I295" s="23" t="s">
        <v>130</v>
      </c>
      <c r="J295" s="47" t="s">
        <v>2626</v>
      </c>
      <c r="K295" s="19">
        <v>-95.402034999999998</v>
      </c>
      <c r="L295" s="19">
        <v>29.717896999999901</v>
      </c>
      <c r="M295" s="19">
        <v>-95.402034999999998</v>
      </c>
      <c r="N295" s="19">
        <v>29.717896999999901</v>
      </c>
      <c r="O295" s="53">
        <v>47306</v>
      </c>
      <c r="P295" s="54">
        <v>607</v>
      </c>
      <c r="Q295" s="53">
        <v>47306</v>
      </c>
      <c r="R295" s="54">
        <v>607</v>
      </c>
      <c r="S295" s="19">
        <v>2</v>
      </c>
      <c r="T295" s="19">
        <v>2</v>
      </c>
      <c r="U295" s="19">
        <v>6</v>
      </c>
      <c r="V295" s="19">
        <v>2</v>
      </c>
      <c r="W295" s="19">
        <v>2</v>
      </c>
      <c r="X295" s="19">
        <v>15</v>
      </c>
      <c r="Y295" s="19">
        <v>3893</v>
      </c>
      <c r="Z295" s="23" t="s">
        <v>123</v>
      </c>
      <c r="AA295" s="49" t="b">
        <v>0</v>
      </c>
      <c r="AB295" s="52" t="s">
        <v>245</v>
      </c>
      <c r="AC295" s="23" t="s">
        <v>89</v>
      </c>
      <c r="AD295" s="23" t="s">
        <v>90</v>
      </c>
      <c r="AE295" s="23" t="s">
        <v>456</v>
      </c>
      <c r="AF295" s="23" t="s">
        <v>89</v>
      </c>
      <c r="AG295" s="23" t="s">
        <v>79</v>
      </c>
      <c r="AH295" s="23" t="s">
        <v>206</v>
      </c>
      <c r="AI295" s="23" t="s">
        <v>100</v>
      </c>
      <c r="AJ295" s="50" t="b">
        <v>0</v>
      </c>
      <c r="AK295" s="51" t="s">
        <v>2629</v>
      </c>
      <c r="AL295" s="19">
        <v>0</v>
      </c>
      <c r="AM295" s="19">
        <v>0</v>
      </c>
      <c r="AN295" s="19">
        <v>0</v>
      </c>
      <c r="AO295" s="19">
        <v>0</v>
      </c>
      <c r="AP295" s="19">
        <v>0</v>
      </c>
      <c r="AQ295" s="19">
        <v>0</v>
      </c>
      <c r="AR295" s="19">
        <v>0</v>
      </c>
      <c r="AS295" s="19">
        <v>0</v>
      </c>
      <c r="AT295" s="19">
        <v>0</v>
      </c>
      <c r="AU295" s="19">
        <v>0</v>
      </c>
      <c r="AV295" s="19">
        <v>0</v>
      </c>
      <c r="AW295" s="19">
        <v>0</v>
      </c>
      <c r="AX295" s="19">
        <v>0</v>
      </c>
      <c r="AY295" s="19">
        <v>0</v>
      </c>
      <c r="AZ295" s="19">
        <v>0</v>
      </c>
      <c r="BA295" s="19">
        <v>0</v>
      </c>
      <c r="BB295" s="19">
        <v>0</v>
      </c>
      <c r="BC295" s="19">
        <v>0</v>
      </c>
      <c r="BD295" s="49" t="b">
        <v>0</v>
      </c>
      <c r="BE295" s="49" t="b">
        <v>0</v>
      </c>
      <c r="BF295" s="19">
        <v>4</v>
      </c>
      <c r="BG295" s="23" t="s">
        <v>89</v>
      </c>
      <c r="BH295" s="19">
        <v>363</v>
      </c>
      <c r="BI295" s="19">
        <v>363</v>
      </c>
      <c r="BJ295" s="19">
        <v>0</v>
      </c>
      <c r="BK295" s="49" t="b">
        <v>0</v>
      </c>
    </row>
    <row r="296" spans="1:63" ht="12.75">
      <c r="A296" s="19">
        <v>528</v>
      </c>
      <c r="B296" s="19">
        <v>195003</v>
      </c>
      <c r="C296" s="23" t="s">
        <v>2012</v>
      </c>
      <c r="D296" s="23" t="s">
        <v>2013</v>
      </c>
      <c r="E296" s="23" t="s">
        <v>2014</v>
      </c>
      <c r="F296" s="23" t="s">
        <v>1878</v>
      </c>
      <c r="G296" s="23" t="s">
        <v>2015</v>
      </c>
      <c r="H296" s="23" t="s">
        <v>538</v>
      </c>
      <c r="I296" s="23" t="s">
        <v>1797</v>
      </c>
      <c r="J296" s="47" t="s">
        <v>2016</v>
      </c>
      <c r="K296" s="19">
        <v>-77.673859999999905</v>
      </c>
      <c r="L296" s="19">
        <v>43.084187999999997</v>
      </c>
      <c r="M296" s="19">
        <v>-77.673859999999905</v>
      </c>
      <c r="N296" s="19">
        <v>43.084187999999997</v>
      </c>
      <c r="O296" s="53">
        <v>50136</v>
      </c>
      <c r="P296" s="54">
        <v>306</v>
      </c>
      <c r="Q296" s="53">
        <v>50136</v>
      </c>
      <c r="R296" s="54">
        <v>306</v>
      </c>
      <c r="S296" s="19">
        <v>2</v>
      </c>
      <c r="T296" s="19">
        <v>2</v>
      </c>
      <c r="U296" s="19">
        <v>2</v>
      </c>
      <c r="V296" s="19">
        <v>2</v>
      </c>
      <c r="W296" s="19">
        <v>2</v>
      </c>
      <c r="X296" s="19">
        <v>55</v>
      </c>
      <c r="Y296" s="19">
        <v>13384</v>
      </c>
      <c r="Z296" s="23" t="s">
        <v>123</v>
      </c>
      <c r="AA296" s="49" t="b">
        <v>0</v>
      </c>
      <c r="AB296" s="23" t="s">
        <v>2019</v>
      </c>
      <c r="AC296" s="23" t="s">
        <v>2017</v>
      </c>
      <c r="AD296" s="23" t="s">
        <v>550</v>
      </c>
      <c r="AE296" s="23" t="s">
        <v>172</v>
      </c>
      <c r="AF296" s="23" t="s">
        <v>89</v>
      </c>
      <c r="AG296" s="23" t="s">
        <v>79</v>
      </c>
      <c r="AH296" s="23" t="s">
        <v>36</v>
      </c>
      <c r="AI296" s="23" t="s">
        <v>92</v>
      </c>
      <c r="AJ296" s="50" t="b">
        <v>0</v>
      </c>
      <c r="AK296" s="51" t="s">
        <v>2020</v>
      </c>
      <c r="AL296" s="19">
        <v>0</v>
      </c>
      <c r="AM296" s="19">
        <v>0</v>
      </c>
      <c r="AN296" s="19">
        <v>0</v>
      </c>
      <c r="AO296" s="19">
        <v>0</v>
      </c>
      <c r="AP296" s="19">
        <v>0</v>
      </c>
      <c r="AQ296" s="19">
        <v>0</v>
      </c>
      <c r="AR296" s="19">
        <v>0</v>
      </c>
      <c r="AS296" s="19">
        <v>0</v>
      </c>
      <c r="AT296" s="19">
        <v>0</v>
      </c>
      <c r="AU296" s="19">
        <v>0</v>
      </c>
      <c r="AV296" s="19">
        <v>0</v>
      </c>
      <c r="AW296" s="19">
        <v>0</v>
      </c>
      <c r="AX296" s="19">
        <v>0</v>
      </c>
      <c r="AY296" s="19">
        <v>0</v>
      </c>
      <c r="AZ296" s="19">
        <v>0</v>
      </c>
      <c r="BA296" s="19">
        <v>0</v>
      </c>
      <c r="BB296" s="19">
        <v>0</v>
      </c>
      <c r="BC296" s="19">
        <v>0</v>
      </c>
      <c r="BD296" s="49" t="b">
        <v>1</v>
      </c>
      <c r="BE296" s="49" t="b">
        <v>0</v>
      </c>
      <c r="BF296" s="19">
        <v>2</v>
      </c>
      <c r="BG296" s="23" t="s">
        <v>89</v>
      </c>
      <c r="BH296" s="19">
        <v>295</v>
      </c>
      <c r="BI296" s="19">
        <v>295</v>
      </c>
      <c r="BJ296" s="19">
        <v>0</v>
      </c>
      <c r="BK296" s="49" t="b">
        <v>0</v>
      </c>
    </row>
    <row r="297" spans="1:63" ht="12.75">
      <c r="A297" s="19">
        <v>531</v>
      </c>
      <c r="B297" s="19">
        <v>217518</v>
      </c>
      <c r="C297" s="23" t="s">
        <v>2486</v>
      </c>
      <c r="D297" s="23" t="s">
        <v>2487</v>
      </c>
      <c r="E297" s="23" t="s">
        <v>2488</v>
      </c>
      <c r="F297" s="23" t="s">
        <v>2478</v>
      </c>
      <c r="G297" s="23" t="s">
        <v>2489</v>
      </c>
      <c r="H297" s="23" t="s">
        <v>538</v>
      </c>
      <c r="I297" s="23" t="s">
        <v>539</v>
      </c>
      <c r="J297" s="47" t="s">
        <v>2490</v>
      </c>
      <c r="K297" s="19">
        <v>-71.260373999999999</v>
      </c>
      <c r="L297" s="19">
        <v>41.650213999999998</v>
      </c>
      <c r="M297" s="19">
        <v>-71.527355999999997</v>
      </c>
      <c r="N297" s="19">
        <v>41.484690999999998</v>
      </c>
      <c r="O297" s="53">
        <v>17016</v>
      </c>
      <c r="P297" s="54">
        <v>900</v>
      </c>
      <c r="Q297" s="53">
        <v>17016</v>
      </c>
      <c r="R297" s="54">
        <v>900</v>
      </c>
      <c r="S297" s="19">
        <v>2</v>
      </c>
      <c r="T297" s="19">
        <v>2</v>
      </c>
      <c r="U297" s="19">
        <v>1</v>
      </c>
      <c r="V297" s="19">
        <v>2</v>
      </c>
      <c r="W297" s="19">
        <v>2</v>
      </c>
      <c r="X297" s="19">
        <v>79</v>
      </c>
      <c r="Y297" s="19">
        <v>4902</v>
      </c>
      <c r="Z297" s="23" t="s">
        <v>123</v>
      </c>
      <c r="AA297" s="49" t="b">
        <v>0</v>
      </c>
      <c r="AB297" s="23" t="s">
        <v>2491</v>
      </c>
      <c r="AC297" s="23" t="s">
        <v>244</v>
      </c>
      <c r="AD297" s="23" t="s">
        <v>90</v>
      </c>
      <c r="AE297" s="23" t="s">
        <v>172</v>
      </c>
      <c r="AF297" s="23" t="s">
        <v>89</v>
      </c>
      <c r="AG297" s="23" t="s">
        <v>79</v>
      </c>
      <c r="AH297" s="23" t="s">
        <v>36</v>
      </c>
      <c r="AI297" s="23" t="s">
        <v>92</v>
      </c>
      <c r="AJ297" s="50" t="b">
        <v>0</v>
      </c>
      <c r="AK297" s="51" t="s">
        <v>2495</v>
      </c>
      <c r="AL297" s="19">
        <v>0</v>
      </c>
      <c r="AM297" s="19">
        <v>0</v>
      </c>
      <c r="AN297" s="19">
        <v>0</v>
      </c>
      <c r="AO297" s="19">
        <v>0</v>
      </c>
      <c r="AP297" s="19">
        <v>0</v>
      </c>
      <c r="AQ297" s="19">
        <v>0</v>
      </c>
      <c r="AR297" s="19">
        <v>0</v>
      </c>
      <c r="AS297" s="19">
        <v>0</v>
      </c>
      <c r="AT297" s="19">
        <v>0</v>
      </c>
      <c r="AU297" s="19">
        <v>0</v>
      </c>
      <c r="AV297" s="19">
        <v>0</v>
      </c>
      <c r="AW297" s="19">
        <v>0</v>
      </c>
      <c r="AX297" s="19">
        <v>0</v>
      </c>
      <c r="AY297" s="19">
        <v>0</v>
      </c>
      <c r="AZ297" s="19">
        <v>0</v>
      </c>
      <c r="BA297" s="19">
        <v>0</v>
      </c>
      <c r="BB297" s="19">
        <v>0</v>
      </c>
      <c r="BC297" s="19">
        <v>0</v>
      </c>
      <c r="BD297" s="49" t="b">
        <v>1</v>
      </c>
      <c r="BE297" s="49" t="b">
        <v>0</v>
      </c>
      <c r="BF297" s="19">
        <v>5</v>
      </c>
      <c r="BG297" s="23" t="s">
        <v>89</v>
      </c>
      <c r="BH297" s="19">
        <v>295</v>
      </c>
      <c r="BI297" s="19">
        <v>295</v>
      </c>
      <c r="BJ297" s="19">
        <v>0</v>
      </c>
      <c r="BK297" s="49" t="b">
        <v>0</v>
      </c>
    </row>
    <row r="298" spans="1:63" ht="12.75">
      <c r="A298" s="19">
        <v>532</v>
      </c>
      <c r="B298" s="19">
        <v>217518</v>
      </c>
      <c r="C298" s="23" t="s">
        <v>2486</v>
      </c>
      <c r="D298" s="23" t="s">
        <v>2487</v>
      </c>
      <c r="E298" s="23" t="s">
        <v>2488</v>
      </c>
      <c r="F298" s="23" t="s">
        <v>2478</v>
      </c>
      <c r="G298" s="23" t="s">
        <v>2489</v>
      </c>
      <c r="H298" s="23" t="s">
        <v>538</v>
      </c>
      <c r="I298" s="23" t="s">
        <v>539</v>
      </c>
      <c r="J298" s="47" t="s">
        <v>2490</v>
      </c>
      <c r="K298" s="19">
        <v>-71.260373999999999</v>
      </c>
      <c r="L298" s="19">
        <v>41.650213999999998</v>
      </c>
      <c r="M298" s="19">
        <v>-71.527355999999997</v>
      </c>
      <c r="N298" s="19">
        <v>41.484690999999998</v>
      </c>
      <c r="O298" s="53">
        <v>17016</v>
      </c>
      <c r="P298" s="54">
        <v>900</v>
      </c>
      <c r="Q298" s="53">
        <v>17016</v>
      </c>
      <c r="R298" s="54">
        <v>900</v>
      </c>
      <c r="S298" s="19">
        <v>2</v>
      </c>
      <c r="T298" s="19">
        <v>2</v>
      </c>
      <c r="U298" s="19">
        <v>1</v>
      </c>
      <c r="V298" s="19">
        <v>2</v>
      </c>
      <c r="W298" s="19">
        <v>2</v>
      </c>
      <c r="X298" s="19">
        <v>79</v>
      </c>
      <c r="Y298" s="19">
        <v>4902</v>
      </c>
      <c r="Z298" s="23" t="s">
        <v>123</v>
      </c>
      <c r="AA298" s="49" t="b">
        <v>0</v>
      </c>
      <c r="AB298" s="23" t="s">
        <v>2491</v>
      </c>
      <c r="AC298" s="23" t="s">
        <v>244</v>
      </c>
      <c r="AD298" s="23" t="s">
        <v>90</v>
      </c>
      <c r="AE298" s="23" t="s">
        <v>2496</v>
      </c>
      <c r="AF298" s="23" t="s">
        <v>224</v>
      </c>
      <c r="AG298" s="23" t="s">
        <v>79</v>
      </c>
      <c r="AH298" s="23" t="s">
        <v>36</v>
      </c>
      <c r="AI298" s="23" t="s">
        <v>100</v>
      </c>
      <c r="AJ298" s="50" t="b">
        <v>0</v>
      </c>
      <c r="AK298" s="51" t="s">
        <v>2497</v>
      </c>
      <c r="AL298" s="19">
        <v>0</v>
      </c>
      <c r="AM298" s="19">
        <v>0</v>
      </c>
      <c r="AN298" s="19">
        <v>0</v>
      </c>
      <c r="AO298" s="19">
        <v>1</v>
      </c>
      <c r="AP298" s="19">
        <v>0</v>
      </c>
      <c r="AQ298" s="19">
        <v>0</v>
      </c>
      <c r="AR298" s="19">
        <v>1</v>
      </c>
      <c r="AS298" s="19">
        <v>0</v>
      </c>
      <c r="AT298" s="19">
        <v>0</v>
      </c>
      <c r="AU298" s="19">
        <v>0</v>
      </c>
      <c r="AV298" s="19">
        <v>0</v>
      </c>
      <c r="AW298" s="19">
        <v>0</v>
      </c>
      <c r="AX298" s="19">
        <v>0</v>
      </c>
      <c r="AY298" s="19">
        <v>0</v>
      </c>
      <c r="AZ298" s="19">
        <v>0</v>
      </c>
      <c r="BA298" s="19">
        <v>0</v>
      </c>
      <c r="BB298" s="19">
        <v>0</v>
      </c>
      <c r="BC298" s="19">
        <v>0</v>
      </c>
      <c r="BD298" s="49" t="b">
        <v>0</v>
      </c>
      <c r="BE298" s="49" t="b">
        <v>0</v>
      </c>
      <c r="BF298" s="19">
        <v>5</v>
      </c>
      <c r="BG298" s="23" t="s">
        <v>117</v>
      </c>
      <c r="BH298" s="19">
        <v>295</v>
      </c>
      <c r="BI298" s="19">
        <v>295</v>
      </c>
      <c r="BJ298" s="19">
        <v>1</v>
      </c>
      <c r="BK298" s="49" t="b">
        <v>1</v>
      </c>
    </row>
    <row r="299" spans="1:63" ht="12.75">
      <c r="A299" s="19">
        <v>534</v>
      </c>
      <c r="B299" s="19">
        <v>184782</v>
      </c>
      <c r="C299" s="23" t="s">
        <v>1824</v>
      </c>
      <c r="D299" s="23" t="s">
        <v>1825</v>
      </c>
      <c r="E299" s="23" t="s">
        <v>1826</v>
      </c>
      <c r="F299" s="23" t="s">
        <v>1796</v>
      </c>
      <c r="G299" s="19">
        <v>8028</v>
      </c>
      <c r="H299" s="23" t="s">
        <v>538</v>
      </c>
      <c r="I299" s="23" t="s">
        <v>1797</v>
      </c>
      <c r="J299" s="47" t="s">
        <v>1827</v>
      </c>
      <c r="K299" s="19">
        <v>-75.117974000000004</v>
      </c>
      <c r="L299" s="19">
        <v>39.709767999999997</v>
      </c>
      <c r="M299" s="19">
        <v>-75.117974000000004</v>
      </c>
      <c r="N299" s="19">
        <v>39.709767999999997</v>
      </c>
      <c r="O299" s="53">
        <v>12879</v>
      </c>
      <c r="P299" s="53">
        <v>2908</v>
      </c>
      <c r="Q299" s="53">
        <v>12879</v>
      </c>
      <c r="R299" s="53">
        <v>2908</v>
      </c>
      <c r="S299" s="19">
        <v>2</v>
      </c>
      <c r="T299" s="19">
        <v>2</v>
      </c>
      <c r="U299" s="19">
        <v>2</v>
      </c>
      <c r="V299" s="19">
        <v>1</v>
      </c>
      <c r="W299" s="19">
        <v>1</v>
      </c>
      <c r="X299" s="19">
        <v>71</v>
      </c>
      <c r="Y299" s="19">
        <v>14345</v>
      </c>
      <c r="Z299" s="23" t="s">
        <v>73</v>
      </c>
      <c r="AA299" s="49" t="b">
        <v>0</v>
      </c>
      <c r="AB299" s="23" t="s">
        <v>1828</v>
      </c>
      <c r="AC299" s="23" t="s">
        <v>1829</v>
      </c>
      <c r="AD299" s="23" t="s">
        <v>76</v>
      </c>
      <c r="AE299" s="23" t="s">
        <v>675</v>
      </c>
      <c r="AF299" s="23" t="s">
        <v>78</v>
      </c>
      <c r="AG299" s="23" t="s">
        <v>79</v>
      </c>
      <c r="AH299" s="23" t="s">
        <v>36</v>
      </c>
      <c r="AI299" s="23" t="s">
        <v>100</v>
      </c>
      <c r="AJ299" s="50" t="b">
        <v>0</v>
      </c>
      <c r="AK299" s="51" t="s">
        <v>1830</v>
      </c>
      <c r="AL299" s="19">
        <v>0</v>
      </c>
      <c r="AM299" s="19">
        <v>0</v>
      </c>
      <c r="AN299" s="19">
        <v>0</v>
      </c>
      <c r="AO299" s="19">
        <v>0</v>
      </c>
      <c r="AP299" s="19">
        <v>0</v>
      </c>
      <c r="AQ299" s="19">
        <v>0</v>
      </c>
      <c r="AR299" s="19">
        <v>0</v>
      </c>
      <c r="AS299" s="19">
        <v>0</v>
      </c>
      <c r="AT299" s="19">
        <v>0</v>
      </c>
      <c r="AU299" s="19">
        <v>0</v>
      </c>
      <c r="AV299" s="19">
        <v>0</v>
      </c>
      <c r="AW299" s="19">
        <v>0</v>
      </c>
      <c r="AX299" s="19">
        <v>0</v>
      </c>
      <c r="AY299" s="19">
        <v>0</v>
      </c>
      <c r="AZ299" s="19">
        <v>0</v>
      </c>
      <c r="BA299" s="19">
        <v>0</v>
      </c>
      <c r="BB299" s="19">
        <v>0</v>
      </c>
      <c r="BC299" s="19">
        <v>0</v>
      </c>
      <c r="BD299" s="49" t="b">
        <v>0</v>
      </c>
      <c r="BE299" s="49" t="b">
        <v>0</v>
      </c>
      <c r="BF299" s="19">
        <v>1</v>
      </c>
      <c r="BG299" s="23" t="s">
        <v>78</v>
      </c>
      <c r="BH299" s="19">
        <v>295</v>
      </c>
      <c r="BI299" s="19">
        <v>295</v>
      </c>
      <c r="BJ299" s="19">
        <v>0</v>
      </c>
      <c r="BK299" s="49" t="b">
        <v>0</v>
      </c>
    </row>
    <row r="300" spans="1:63" ht="12.75">
      <c r="A300" s="19">
        <v>540</v>
      </c>
      <c r="B300" s="19">
        <v>186380</v>
      </c>
      <c r="C300" s="23" t="s">
        <v>1831</v>
      </c>
      <c r="D300" s="23" t="s">
        <v>1832</v>
      </c>
      <c r="E300" s="23" t="s">
        <v>1833</v>
      </c>
      <c r="F300" s="23" t="s">
        <v>1796</v>
      </c>
      <c r="G300" s="23" t="s">
        <v>1834</v>
      </c>
      <c r="H300" s="23" t="s">
        <v>538</v>
      </c>
      <c r="I300" s="23" t="s">
        <v>1797</v>
      </c>
      <c r="J300" s="47" t="s">
        <v>1835</v>
      </c>
      <c r="K300" s="19">
        <v>-74.446251000000004</v>
      </c>
      <c r="L300" s="19">
        <v>40.498769000000003</v>
      </c>
      <c r="M300" s="19">
        <v>-74.446251000000004</v>
      </c>
      <c r="N300" s="19">
        <v>40.498769000000003</v>
      </c>
      <c r="O300" s="53">
        <v>17736</v>
      </c>
      <c r="P300" s="53">
        <v>1988</v>
      </c>
      <c r="Q300" s="53">
        <v>30144</v>
      </c>
      <c r="R300" s="53">
        <v>1988</v>
      </c>
      <c r="S300" s="19">
        <v>2</v>
      </c>
      <c r="T300" s="19">
        <v>2</v>
      </c>
      <c r="U300" s="19">
        <v>2</v>
      </c>
      <c r="V300" s="19">
        <v>1</v>
      </c>
      <c r="W300" s="19">
        <v>1</v>
      </c>
      <c r="X300" s="19">
        <v>57</v>
      </c>
      <c r="Y300" s="19">
        <v>36168</v>
      </c>
      <c r="Z300" s="23" t="s">
        <v>73</v>
      </c>
      <c r="AA300" s="49" t="b">
        <v>1</v>
      </c>
      <c r="AB300" s="23" t="s">
        <v>1836</v>
      </c>
      <c r="AC300" s="23" t="s">
        <v>244</v>
      </c>
      <c r="AD300" s="23" t="s">
        <v>204</v>
      </c>
      <c r="AE300" s="23" t="s">
        <v>1844</v>
      </c>
      <c r="AF300" s="23" t="s">
        <v>78</v>
      </c>
      <c r="AG300" s="23" t="s">
        <v>179</v>
      </c>
      <c r="AH300" s="23" t="s">
        <v>179</v>
      </c>
      <c r="AI300" s="23" t="s">
        <v>100</v>
      </c>
      <c r="AJ300" s="50" t="b">
        <v>0</v>
      </c>
      <c r="AK300" s="51" t="s">
        <v>1845</v>
      </c>
      <c r="AL300" s="19">
        <v>0</v>
      </c>
      <c r="AM300" s="19">
        <v>0</v>
      </c>
      <c r="AN300" s="19">
        <v>0</v>
      </c>
      <c r="AO300" s="19">
        <v>0</v>
      </c>
      <c r="AP300" s="19">
        <v>0</v>
      </c>
      <c r="AQ300" s="19">
        <v>0</v>
      </c>
      <c r="AR300" s="19">
        <v>0</v>
      </c>
      <c r="AS300" s="19">
        <v>0</v>
      </c>
      <c r="AT300" s="19">
        <v>0</v>
      </c>
      <c r="AU300" s="19">
        <v>0</v>
      </c>
      <c r="AV300" s="19">
        <v>0</v>
      </c>
      <c r="AW300" s="19">
        <v>0</v>
      </c>
      <c r="AX300" s="19">
        <v>0</v>
      </c>
      <c r="AY300" s="19">
        <v>0</v>
      </c>
      <c r="AZ300" s="19">
        <v>0</v>
      </c>
      <c r="BA300" s="19">
        <v>0</v>
      </c>
      <c r="BB300" s="19">
        <v>0</v>
      </c>
      <c r="BC300" s="19">
        <v>0</v>
      </c>
      <c r="BD300" s="49" t="b">
        <v>0</v>
      </c>
      <c r="BE300" s="49" t="b">
        <v>1</v>
      </c>
      <c r="BF300" s="19">
        <v>9</v>
      </c>
      <c r="BG300" s="23" t="s">
        <v>78</v>
      </c>
      <c r="BH300" s="19">
        <v>295</v>
      </c>
      <c r="BI300" s="19">
        <v>295</v>
      </c>
      <c r="BJ300" s="19">
        <v>0</v>
      </c>
      <c r="BK300" s="49" t="b">
        <v>0</v>
      </c>
    </row>
    <row r="301" spans="1:63" ht="12.75">
      <c r="A301" s="19">
        <v>536</v>
      </c>
      <c r="B301" s="19">
        <v>186380</v>
      </c>
      <c r="C301" s="23" t="s">
        <v>1831</v>
      </c>
      <c r="D301" s="23" t="s">
        <v>1832</v>
      </c>
      <c r="E301" s="23" t="s">
        <v>1833</v>
      </c>
      <c r="F301" s="23" t="s">
        <v>1796</v>
      </c>
      <c r="G301" s="23" t="s">
        <v>1834</v>
      </c>
      <c r="H301" s="23" t="s">
        <v>538</v>
      </c>
      <c r="I301" s="23" t="s">
        <v>1797</v>
      </c>
      <c r="J301" s="47" t="s">
        <v>1835</v>
      </c>
      <c r="K301" s="19">
        <v>-74.446251000000004</v>
      </c>
      <c r="L301" s="19">
        <v>40.498769000000003</v>
      </c>
      <c r="M301" s="19">
        <v>-74.446251000000004</v>
      </c>
      <c r="N301" s="19">
        <v>40.498769000000003</v>
      </c>
      <c r="O301" s="53">
        <v>17736</v>
      </c>
      <c r="P301" s="53">
        <v>1988</v>
      </c>
      <c r="Q301" s="53">
        <v>30144</v>
      </c>
      <c r="R301" s="53">
        <v>1988</v>
      </c>
      <c r="S301" s="19">
        <v>2</v>
      </c>
      <c r="T301" s="19">
        <v>2</v>
      </c>
      <c r="U301" s="19">
        <v>2</v>
      </c>
      <c r="V301" s="19">
        <v>1</v>
      </c>
      <c r="W301" s="19">
        <v>1</v>
      </c>
      <c r="X301" s="19">
        <v>57</v>
      </c>
      <c r="Y301" s="19">
        <v>36168</v>
      </c>
      <c r="Z301" s="23" t="s">
        <v>73</v>
      </c>
      <c r="AA301" s="49" t="b">
        <v>1</v>
      </c>
      <c r="AB301" s="23" t="s">
        <v>1839</v>
      </c>
      <c r="AC301" s="23" t="s">
        <v>94</v>
      </c>
      <c r="AD301" s="23" t="s">
        <v>76</v>
      </c>
      <c r="AE301" s="23" t="s">
        <v>95</v>
      </c>
      <c r="AF301" s="23" t="s">
        <v>94</v>
      </c>
      <c r="AG301" s="23" t="s">
        <v>79</v>
      </c>
      <c r="AH301" s="23" t="s">
        <v>36</v>
      </c>
      <c r="AI301" s="23" t="s">
        <v>96</v>
      </c>
      <c r="AJ301" s="50" t="b">
        <v>0</v>
      </c>
      <c r="AK301" s="51" t="s">
        <v>1840</v>
      </c>
      <c r="AL301" s="19">
        <v>1</v>
      </c>
      <c r="AM301" s="19">
        <v>0</v>
      </c>
      <c r="AN301" s="19">
        <v>0</v>
      </c>
      <c r="AO301" s="19">
        <v>0</v>
      </c>
      <c r="AP301" s="19">
        <v>0</v>
      </c>
      <c r="AQ301" s="19">
        <v>0</v>
      </c>
      <c r="AR301" s="19">
        <v>0</v>
      </c>
      <c r="AS301" s="19">
        <v>0</v>
      </c>
      <c r="AT301" s="19">
        <v>0</v>
      </c>
      <c r="AU301" s="19">
        <v>1</v>
      </c>
      <c r="AV301" s="19">
        <v>0</v>
      </c>
      <c r="AW301" s="19">
        <v>0</v>
      </c>
      <c r="AX301" s="19">
        <v>0</v>
      </c>
      <c r="AY301" s="19">
        <v>0</v>
      </c>
      <c r="AZ301" s="19">
        <v>0</v>
      </c>
      <c r="BA301" s="19">
        <v>0</v>
      </c>
      <c r="BB301" s="19">
        <v>0</v>
      </c>
      <c r="BC301" s="19">
        <v>0</v>
      </c>
      <c r="BD301" s="49" t="b">
        <v>1</v>
      </c>
      <c r="BE301" s="49" t="b">
        <v>1</v>
      </c>
      <c r="BF301" s="19">
        <v>9</v>
      </c>
      <c r="BG301" s="23" t="s">
        <v>94</v>
      </c>
      <c r="BH301" s="19">
        <v>295</v>
      </c>
      <c r="BI301" s="19">
        <v>295</v>
      </c>
      <c r="BJ301" s="19">
        <v>0</v>
      </c>
      <c r="BK301" s="49" t="b">
        <v>0</v>
      </c>
    </row>
    <row r="302" spans="1:63" ht="12.75">
      <c r="A302" s="19">
        <v>537</v>
      </c>
      <c r="B302" s="19">
        <v>186380</v>
      </c>
      <c r="C302" s="23" t="s">
        <v>1831</v>
      </c>
      <c r="D302" s="23" t="s">
        <v>1832</v>
      </c>
      <c r="E302" s="23" t="s">
        <v>1833</v>
      </c>
      <c r="F302" s="23" t="s">
        <v>1796</v>
      </c>
      <c r="G302" s="23" t="s">
        <v>1834</v>
      </c>
      <c r="H302" s="23" t="s">
        <v>538</v>
      </c>
      <c r="I302" s="23" t="s">
        <v>1797</v>
      </c>
      <c r="J302" s="47" t="s">
        <v>1835</v>
      </c>
      <c r="K302" s="19">
        <v>-74.446251000000004</v>
      </c>
      <c r="L302" s="19">
        <v>40.498769000000003</v>
      </c>
      <c r="M302" s="19">
        <v>-74.446251000000004</v>
      </c>
      <c r="N302" s="19">
        <v>40.498769000000003</v>
      </c>
      <c r="O302" s="53">
        <v>17736</v>
      </c>
      <c r="P302" s="53">
        <v>1988</v>
      </c>
      <c r="Q302" s="53">
        <v>30144</v>
      </c>
      <c r="R302" s="53">
        <v>1988</v>
      </c>
      <c r="S302" s="19">
        <v>2</v>
      </c>
      <c r="T302" s="19">
        <v>2</v>
      </c>
      <c r="U302" s="19">
        <v>2</v>
      </c>
      <c r="V302" s="19">
        <v>1</v>
      </c>
      <c r="W302" s="19">
        <v>1</v>
      </c>
      <c r="X302" s="19">
        <v>57</v>
      </c>
      <c r="Y302" s="19">
        <v>36168</v>
      </c>
      <c r="Z302" s="23" t="s">
        <v>73</v>
      </c>
      <c r="AA302" s="49" t="b">
        <v>1</v>
      </c>
      <c r="AB302" s="23" t="s">
        <v>1836</v>
      </c>
      <c r="AC302" s="23" t="s">
        <v>244</v>
      </c>
      <c r="AD302" s="23" t="s">
        <v>204</v>
      </c>
      <c r="AE302" s="23" t="s">
        <v>292</v>
      </c>
      <c r="AF302" s="23" t="s">
        <v>78</v>
      </c>
      <c r="AG302" s="23" t="s">
        <v>79</v>
      </c>
      <c r="AH302" s="23" t="s">
        <v>36</v>
      </c>
      <c r="AI302" s="23" t="s">
        <v>80</v>
      </c>
      <c r="AJ302" s="50" t="b">
        <v>0</v>
      </c>
      <c r="AK302" s="51" t="s">
        <v>1841</v>
      </c>
      <c r="AL302" s="19">
        <v>0</v>
      </c>
      <c r="AM302" s="19">
        <v>0</v>
      </c>
      <c r="AN302" s="19">
        <v>0</v>
      </c>
      <c r="AO302" s="19">
        <v>0</v>
      </c>
      <c r="AP302" s="19">
        <v>0</v>
      </c>
      <c r="AQ302" s="19">
        <v>0</v>
      </c>
      <c r="AR302" s="19">
        <v>0</v>
      </c>
      <c r="AS302" s="19">
        <v>0</v>
      </c>
      <c r="AT302" s="19">
        <v>0</v>
      </c>
      <c r="AU302" s="19">
        <v>0</v>
      </c>
      <c r="AV302" s="19">
        <v>0</v>
      </c>
      <c r="AW302" s="19">
        <v>0</v>
      </c>
      <c r="AX302" s="19">
        <v>0</v>
      </c>
      <c r="AY302" s="19">
        <v>0</v>
      </c>
      <c r="AZ302" s="19">
        <v>0</v>
      </c>
      <c r="BA302" s="19">
        <v>0</v>
      </c>
      <c r="BB302" s="19">
        <v>0</v>
      </c>
      <c r="BC302" s="19">
        <v>0</v>
      </c>
      <c r="BD302" s="49" t="b">
        <v>1</v>
      </c>
      <c r="BE302" s="49" t="b">
        <v>1</v>
      </c>
      <c r="BF302" s="19">
        <v>9</v>
      </c>
      <c r="BG302" s="23" t="s">
        <v>78</v>
      </c>
      <c r="BH302" s="19">
        <v>295</v>
      </c>
      <c r="BI302" s="19">
        <v>295</v>
      </c>
      <c r="BJ302" s="19">
        <v>0</v>
      </c>
      <c r="BK302" s="49" t="b">
        <v>0</v>
      </c>
    </row>
    <row r="303" spans="1:63" ht="12.75">
      <c r="A303" s="19">
        <v>538</v>
      </c>
      <c r="B303" s="19">
        <v>186380</v>
      </c>
      <c r="C303" s="23" t="s">
        <v>1831</v>
      </c>
      <c r="D303" s="23" t="s">
        <v>1832</v>
      </c>
      <c r="E303" s="23" t="s">
        <v>1833</v>
      </c>
      <c r="F303" s="23" t="s">
        <v>1796</v>
      </c>
      <c r="G303" s="23" t="s">
        <v>1834</v>
      </c>
      <c r="H303" s="23" t="s">
        <v>538</v>
      </c>
      <c r="I303" s="23" t="s">
        <v>1797</v>
      </c>
      <c r="J303" s="47" t="s">
        <v>1835</v>
      </c>
      <c r="K303" s="19">
        <v>-74.446251000000004</v>
      </c>
      <c r="L303" s="19">
        <v>40.498769000000003</v>
      </c>
      <c r="M303" s="19">
        <v>-74.446251000000004</v>
      </c>
      <c r="N303" s="19">
        <v>40.498769000000003</v>
      </c>
      <c r="O303" s="53">
        <v>17736</v>
      </c>
      <c r="P303" s="53">
        <v>1988</v>
      </c>
      <c r="Q303" s="53">
        <v>30144</v>
      </c>
      <c r="R303" s="53">
        <v>1988</v>
      </c>
      <c r="S303" s="19">
        <v>2</v>
      </c>
      <c r="T303" s="19">
        <v>2</v>
      </c>
      <c r="U303" s="19">
        <v>2</v>
      </c>
      <c r="V303" s="19">
        <v>1</v>
      </c>
      <c r="W303" s="19">
        <v>1</v>
      </c>
      <c r="X303" s="19">
        <v>57</v>
      </c>
      <c r="Y303" s="19">
        <v>36168</v>
      </c>
      <c r="Z303" s="23" t="s">
        <v>73</v>
      </c>
      <c r="AA303" s="49" t="b">
        <v>1</v>
      </c>
      <c r="AB303" s="23" t="s">
        <v>1836</v>
      </c>
      <c r="AC303" s="23" t="s">
        <v>244</v>
      </c>
      <c r="AD303" s="23" t="s">
        <v>204</v>
      </c>
      <c r="AE303" s="23" t="s">
        <v>1842</v>
      </c>
      <c r="AF303" s="23" t="s">
        <v>78</v>
      </c>
      <c r="AG303" s="23" t="s">
        <v>79</v>
      </c>
      <c r="AH303" s="23" t="s">
        <v>99</v>
      </c>
      <c r="AI303" s="23" t="s">
        <v>100</v>
      </c>
      <c r="AJ303" s="50" t="b">
        <v>0</v>
      </c>
      <c r="AK303" s="51" t="s">
        <v>1843</v>
      </c>
      <c r="AL303" s="19">
        <v>0</v>
      </c>
      <c r="AM303" s="19">
        <v>0</v>
      </c>
      <c r="AN303" s="19">
        <v>0</v>
      </c>
      <c r="AO303" s="19">
        <v>0</v>
      </c>
      <c r="AP303" s="19">
        <v>0</v>
      </c>
      <c r="AQ303" s="19">
        <v>0</v>
      </c>
      <c r="AR303" s="19">
        <v>0</v>
      </c>
      <c r="AS303" s="19">
        <v>0</v>
      </c>
      <c r="AT303" s="19">
        <v>0</v>
      </c>
      <c r="AU303" s="19">
        <v>0</v>
      </c>
      <c r="AV303" s="19">
        <v>0</v>
      </c>
      <c r="AW303" s="19">
        <v>0</v>
      </c>
      <c r="AX303" s="19">
        <v>0</v>
      </c>
      <c r="AY303" s="19">
        <v>0</v>
      </c>
      <c r="AZ303" s="19">
        <v>0</v>
      </c>
      <c r="BA303" s="19">
        <v>0</v>
      </c>
      <c r="BB303" s="19">
        <v>0</v>
      </c>
      <c r="BC303" s="19">
        <v>0</v>
      </c>
      <c r="BD303" s="49" t="b">
        <v>0</v>
      </c>
      <c r="BE303" s="49" t="b">
        <v>1</v>
      </c>
      <c r="BF303" s="19">
        <v>9</v>
      </c>
      <c r="BG303" s="23" t="s">
        <v>78</v>
      </c>
      <c r="BH303" s="19">
        <v>295</v>
      </c>
      <c r="BI303" s="19">
        <v>295</v>
      </c>
      <c r="BJ303" s="19">
        <v>0</v>
      </c>
      <c r="BK303" s="49" t="b">
        <v>0</v>
      </c>
    </row>
    <row r="304" spans="1:63" ht="12.75">
      <c r="A304" s="19">
        <v>545</v>
      </c>
      <c r="B304" s="19">
        <v>179159</v>
      </c>
      <c r="C304" s="23" t="s">
        <v>1598</v>
      </c>
      <c r="D304" s="23" t="s">
        <v>1599</v>
      </c>
      <c r="E304" s="23" t="s">
        <v>1600</v>
      </c>
      <c r="F304" s="23" t="s">
        <v>1584</v>
      </c>
      <c r="G304" s="23" t="s">
        <v>1601</v>
      </c>
      <c r="H304" s="23" t="s">
        <v>834</v>
      </c>
      <c r="I304" s="23" t="s">
        <v>835</v>
      </c>
      <c r="J304" s="47" t="s">
        <v>1602</v>
      </c>
      <c r="K304" s="19">
        <v>-90.233429999999998</v>
      </c>
      <c r="L304" s="19">
        <v>38.636516</v>
      </c>
      <c r="M304" s="19">
        <v>-90.233429999999998</v>
      </c>
      <c r="N304" s="19">
        <v>38.636516</v>
      </c>
      <c r="O304" s="53">
        <v>21420</v>
      </c>
      <c r="P304" s="54">
        <v>654</v>
      </c>
      <c r="Q304" s="53">
        <v>21420</v>
      </c>
      <c r="R304" s="54">
        <v>654</v>
      </c>
      <c r="S304" s="19">
        <v>2</v>
      </c>
      <c r="T304" s="19">
        <v>2</v>
      </c>
      <c r="U304" s="19">
        <v>4</v>
      </c>
      <c r="V304" s="19">
        <v>2</v>
      </c>
      <c r="W304" s="19">
        <v>2</v>
      </c>
      <c r="X304" s="19">
        <v>65</v>
      </c>
      <c r="Y304" s="19">
        <v>11779</v>
      </c>
      <c r="Z304" s="23" t="s">
        <v>123</v>
      </c>
      <c r="AA304" s="49" t="b">
        <v>0</v>
      </c>
      <c r="AB304" s="23" t="s">
        <v>1603</v>
      </c>
      <c r="AC304" s="23" t="s">
        <v>1604</v>
      </c>
      <c r="AD304" s="23" t="s">
        <v>204</v>
      </c>
      <c r="AE304" s="23" t="s">
        <v>1605</v>
      </c>
      <c r="AF304" s="23" t="s">
        <v>78</v>
      </c>
      <c r="AG304" s="23" t="s">
        <v>79</v>
      </c>
      <c r="AH304" s="23" t="s">
        <v>36</v>
      </c>
      <c r="AI304" s="23" t="s">
        <v>100</v>
      </c>
      <c r="AJ304" s="50" t="b">
        <v>0</v>
      </c>
      <c r="AK304" s="51" t="s">
        <v>1606</v>
      </c>
      <c r="AL304" s="19">
        <v>0</v>
      </c>
      <c r="AM304" s="19">
        <v>0</v>
      </c>
      <c r="AN304" s="19">
        <v>0</v>
      </c>
      <c r="AO304" s="19">
        <v>0</v>
      </c>
      <c r="AP304" s="19">
        <v>0</v>
      </c>
      <c r="AQ304" s="19">
        <v>0</v>
      </c>
      <c r="AR304" s="19">
        <v>0</v>
      </c>
      <c r="AS304" s="19">
        <v>0</v>
      </c>
      <c r="AT304" s="19">
        <v>0</v>
      </c>
      <c r="AU304" s="19">
        <v>0</v>
      </c>
      <c r="AV304" s="19">
        <v>0</v>
      </c>
      <c r="AW304" s="19">
        <v>0</v>
      </c>
      <c r="AX304" s="19">
        <v>0</v>
      </c>
      <c r="AY304" s="19">
        <v>0</v>
      </c>
      <c r="AZ304" s="19">
        <v>0</v>
      </c>
      <c r="BA304" s="19">
        <v>0</v>
      </c>
      <c r="BB304" s="19">
        <v>0</v>
      </c>
      <c r="BC304" s="19">
        <v>0</v>
      </c>
      <c r="BD304" s="49" t="b">
        <v>0</v>
      </c>
      <c r="BE304" s="49" t="b">
        <v>0</v>
      </c>
      <c r="BF304" s="19">
        <v>1</v>
      </c>
      <c r="BG304" s="23" t="s">
        <v>78</v>
      </c>
      <c r="BH304" s="19">
        <v>253</v>
      </c>
      <c r="BI304" s="19">
        <v>253</v>
      </c>
      <c r="BJ304" s="19">
        <v>0</v>
      </c>
      <c r="BK304" s="49" t="b">
        <v>0</v>
      </c>
    </row>
    <row r="305" spans="1:63" ht="12.75">
      <c r="A305" s="19">
        <v>548</v>
      </c>
      <c r="B305" s="19">
        <v>122409</v>
      </c>
      <c r="C305" s="23" t="s">
        <v>358</v>
      </c>
      <c r="D305" s="23" t="s">
        <v>359</v>
      </c>
      <c r="E305" s="23" t="s">
        <v>336</v>
      </c>
      <c r="F305" s="23" t="s">
        <v>241</v>
      </c>
      <c r="G305" s="19">
        <v>92182</v>
      </c>
      <c r="H305" s="23" t="s">
        <v>167</v>
      </c>
      <c r="I305" s="23" t="s">
        <v>242</v>
      </c>
      <c r="J305" s="47" t="s">
        <v>360</v>
      </c>
      <c r="K305" s="19">
        <v>-117.071228</v>
      </c>
      <c r="L305" s="19">
        <v>32.77525</v>
      </c>
      <c r="M305" s="19">
        <v>-117.071228</v>
      </c>
      <c r="N305" s="19">
        <v>32.77525</v>
      </c>
      <c r="O305" s="53">
        <v>7176</v>
      </c>
      <c r="P305" s="53">
        <v>1978</v>
      </c>
      <c r="Q305" s="53">
        <v>16680</v>
      </c>
      <c r="R305" s="53">
        <v>1978</v>
      </c>
      <c r="S305" s="19">
        <v>2</v>
      </c>
      <c r="T305" s="19">
        <v>2</v>
      </c>
      <c r="U305" s="19">
        <v>8</v>
      </c>
      <c r="V305" s="19">
        <v>1</v>
      </c>
      <c r="W305" s="19">
        <v>1</v>
      </c>
      <c r="X305" s="19">
        <v>35</v>
      </c>
      <c r="Y305" s="19">
        <v>29860</v>
      </c>
      <c r="Z305" s="23" t="s">
        <v>73</v>
      </c>
      <c r="AA305" s="49" t="b">
        <v>0</v>
      </c>
      <c r="AB305" s="23" t="s">
        <v>361</v>
      </c>
      <c r="AC305" s="23" t="s">
        <v>362</v>
      </c>
      <c r="AD305" s="23" t="s">
        <v>204</v>
      </c>
      <c r="AE305" s="23" t="s">
        <v>363</v>
      </c>
      <c r="AF305" s="23" t="s">
        <v>78</v>
      </c>
      <c r="AG305" s="23" t="s">
        <v>79</v>
      </c>
      <c r="AH305" s="23" t="s">
        <v>36</v>
      </c>
      <c r="AI305" s="23" t="s">
        <v>80</v>
      </c>
      <c r="AJ305" s="50" t="b">
        <v>0</v>
      </c>
      <c r="AK305" s="51" t="s">
        <v>364</v>
      </c>
      <c r="AL305" s="19">
        <v>0</v>
      </c>
      <c r="AM305" s="19">
        <v>0</v>
      </c>
      <c r="AN305" s="19">
        <v>0</v>
      </c>
      <c r="AO305" s="19">
        <v>0</v>
      </c>
      <c r="AP305" s="19">
        <v>0</v>
      </c>
      <c r="AQ305" s="19">
        <v>0</v>
      </c>
      <c r="AR305" s="19">
        <v>0</v>
      </c>
      <c r="AS305" s="19">
        <v>0</v>
      </c>
      <c r="AT305" s="19">
        <v>0</v>
      </c>
      <c r="AU305" s="19">
        <v>0</v>
      </c>
      <c r="AV305" s="19">
        <v>0</v>
      </c>
      <c r="AW305" s="19">
        <v>0</v>
      </c>
      <c r="AX305" s="19">
        <v>0</v>
      </c>
      <c r="AY305" s="19">
        <v>0</v>
      </c>
      <c r="AZ305" s="19">
        <v>0</v>
      </c>
      <c r="BA305" s="19">
        <v>0</v>
      </c>
      <c r="BB305" s="19">
        <v>0</v>
      </c>
      <c r="BC305" s="19">
        <v>0</v>
      </c>
      <c r="BD305" s="49" t="b">
        <v>1</v>
      </c>
      <c r="BE305" s="49" t="b">
        <v>0</v>
      </c>
      <c r="BF305" s="19">
        <v>1</v>
      </c>
      <c r="BG305" s="23" t="s">
        <v>78</v>
      </c>
      <c r="BH305" s="19">
        <v>210</v>
      </c>
      <c r="BI305" s="19">
        <v>210</v>
      </c>
      <c r="BJ305" s="19">
        <v>0</v>
      </c>
      <c r="BK305" s="49" t="b">
        <v>0</v>
      </c>
    </row>
    <row r="306" spans="1:63" ht="12.75">
      <c r="A306" s="19">
        <v>549</v>
      </c>
      <c r="B306" s="19">
        <v>122755</v>
      </c>
      <c r="C306" s="23" t="s">
        <v>365</v>
      </c>
      <c r="D306" s="23" t="s">
        <v>366</v>
      </c>
      <c r="E306" s="23" t="s">
        <v>367</v>
      </c>
      <c r="F306" s="23" t="s">
        <v>241</v>
      </c>
      <c r="G306" s="23" t="s">
        <v>368</v>
      </c>
      <c r="H306" s="23" t="s">
        <v>167</v>
      </c>
      <c r="I306" s="23" t="s">
        <v>242</v>
      </c>
      <c r="J306" s="47" t="s">
        <v>369</v>
      </c>
      <c r="K306" s="19">
        <v>-121.880620999999</v>
      </c>
      <c r="L306" s="19">
        <v>37.336568999999997</v>
      </c>
      <c r="M306" s="19">
        <v>-121.880620999999</v>
      </c>
      <c r="N306" s="19">
        <v>37.336568999999997</v>
      </c>
      <c r="O306" s="53">
        <v>7176</v>
      </c>
      <c r="P306" s="53">
        <v>2110</v>
      </c>
      <c r="Q306" s="53">
        <v>16680</v>
      </c>
      <c r="R306" s="53">
        <v>2110</v>
      </c>
      <c r="S306" s="19">
        <v>2</v>
      </c>
      <c r="T306" s="19">
        <v>2</v>
      </c>
      <c r="U306" s="19">
        <v>8</v>
      </c>
      <c r="V306" s="19">
        <v>1</v>
      </c>
      <c r="W306" s="19">
        <v>1</v>
      </c>
      <c r="X306" s="19">
        <v>53</v>
      </c>
      <c r="Y306" s="19">
        <v>26432</v>
      </c>
      <c r="Z306" s="23" t="s">
        <v>73</v>
      </c>
      <c r="AA306" s="49" t="b">
        <v>0</v>
      </c>
      <c r="AB306" s="23" t="s">
        <v>370</v>
      </c>
      <c r="AC306" s="23" t="s">
        <v>323</v>
      </c>
      <c r="AD306" s="23" t="s">
        <v>204</v>
      </c>
      <c r="AE306" s="23" t="s">
        <v>330</v>
      </c>
      <c r="AF306" s="23" t="s">
        <v>78</v>
      </c>
      <c r="AG306" s="23" t="s">
        <v>79</v>
      </c>
      <c r="AH306" s="23" t="s">
        <v>36</v>
      </c>
      <c r="AI306" s="23" t="s">
        <v>80</v>
      </c>
      <c r="AJ306" s="50" t="b">
        <v>0</v>
      </c>
      <c r="AK306" s="51" t="s">
        <v>371</v>
      </c>
      <c r="AL306" s="19">
        <v>0</v>
      </c>
      <c r="AM306" s="19">
        <v>0</v>
      </c>
      <c r="AN306" s="19">
        <v>0</v>
      </c>
      <c r="AO306" s="19">
        <v>0</v>
      </c>
      <c r="AP306" s="19">
        <v>0</v>
      </c>
      <c r="AQ306" s="19">
        <v>0</v>
      </c>
      <c r="AR306" s="19">
        <v>0</v>
      </c>
      <c r="AS306" s="19">
        <v>0</v>
      </c>
      <c r="AT306" s="19">
        <v>0</v>
      </c>
      <c r="AU306" s="19">
        <v>0</v>
      </c>
      <c r="AV306" s="19">
        <v>0</v>
      </c>
      <c r="AW306" s="19">
        <v>0</v>
      </c>
      <c r="AX306" s="19">
        <v>0</v>
      </c>
      <c r="AY306" s="19">
        <v>0</v>
      </c>
      <c r="AZ306" s="19">
        <v>0</v>
      </c>
      <c r="BA306" s="19">
        <v>0</v>
      </c>
      <c r="BB306" s="19">
        <v>0</v>
      </c>
      <c r="BC306" s="19">
        <v>0</v>
      </c>
      <c r="BD306" s="49" t="b">
        <v>1</v>
      </c>
      <c r="BE306" s="49" t="b">
        <v>0</v>
      </c>
      <c r="BF306" s="19">
        <v>1</v>
      </c>
      <c r="BG306" s="23" t="s">
        <v>78</v>
      </c>
      <c r="BH306" s="19">
        <v>210</v>
      </c>
      <c r="BI306" s="19">
        <v>210</v>
      </c>
      <c r="BJ306" s="19">
        <v>0</v>
      </c>
      <c r="BK306" s="49" t="b">
        <v>0</v>
      </c>
    </row>
    <row r="307" spans="1:63" ht="12.75">
      <c r="A307" s="19">
        <v>552</v>
      </c>
      <c r="B307" s="19">
        <v>140951</v>
      </c>
      <c r="C307" s="23" t="s">
        <v>780</v>
      </c>
      <c r="D307" s="23" t="s">
        <v>781</v>
      </c>
      <c r="E307" s="23" t="s">
        <v>782</v>
      </c>
      <c r="F307" s="23" t="s">
        <v>736</v>
      </c>
      <c r="G307" s="23" t="s">
        <v>783</v>
      </c>
      <c r="H307" s="23" t="s">
        <v>70</v>
      </c>
      <c r="I307" s="23" t="s">
        <v>564</v>
      </c>
      <c r="J307" s="47" t="s">
        <v>784</v>
      </c>
      <c r="K307" s="19">
        <v>-81.093849000000006</v>
      </c>
      <c r="L307" s="19">
        <v>32.072963000000001</v>
      </c>
      <c r="M307" s="19">
        <v>-81.093849000000006</v>
      </c>
      <c r="N307" s="19">
        <v>32.072963000000001</v>
      </c>
      <c r="O307" s="53">
        <v>38475</v>
      </c>
      <c r="P307" s="54">
        <v>500</v>
      </c>
      <c r="Q307" s="53">
        <v>38475</v>
      </c>
      <c r="R307" s="54">
        <v>500</v>
      </c>
      <c r="S307" s="19">
        <v>2</v>
      </c>
      <c r="T307" s="19">
        <v>2</v>
      </c>
      <c r="U307" s="19">
        <v>5</v>
      </c>
      <c r="V307" s="19">
        <v>2</v>
      </c>
      <c r="W307" s="19">
        <v>2</v>
      </c>
      <c r="X307" s="19">
        <v>72</v>
      </c>
      <c r="Y307" s="19">
        <v>10005</v>
      </c>
      <c r="Z307" s="23" t="s">
        <v>123</v>
      </c>
      <c r="AA307" s="49" t="b">
        <v>0</v>
      </c>
      <c r="AB307" s="23" t="s">
        <v>785</v>
      </c>
      <c r="AC307" s="23" t="s">
        <v>788</v>
      </c>
      <c r="AD307" s="23" t="s">
        <v>90</v>
      </c>
      <c r="AE307" s="23" t="s">
        <v>791</v>
      </c>
      <c r="AF307" s="23" t="s">
        <v>224</v>
      </c>
      <c r="AG307" s="23" t="s">
        <v>79</v>
      </c>
      <c r="AH307" s="23" t="s">
        <v>36</v>
      </c>
      <c r="AI307" s="23" t="s">
        <v>100</v>
      </c>
      <c r="AJ307" s="50" t="b">
        <v>0</v>
      </c>
      <c r="AK307" s="51" t="s">
        <v>792</v>
      </c>
      <c r="AL307" s="19">
        <v>0</v>
      </c>
      <c r="AM307" s="19">
        <v>0</v>
      </c>
      <c r="AN307" s="19">
        <v>0</v>
      </c>
      <c r="AO307" s="19">
        <v>0</v>
      </c>
      <c r="AP307" s="19">
        <v>0</v>
      </c>
      <c r="AQ307" s="19">
        <v>0</v>
      </c>
      <c r="AR307" s="19">
        <v>0</v>
      </c>
      <c r="AS307" s="19">
        <v>0</v>
      </c>
      <c r="AT307" s="19">
        <v>0</v>
      </c>
      <c r="AU307" s="19">
        <v>0</v>
      </c>
      <c r="AV307" s="19">
        <v>0</v>
      </c>
      <c r="AW307" s="19">
        <v>0</v>
      </c>
      <c r="AX307" s="19">
        <v>0</v>
      </c>
      <c r="AY307" s="19">
        <v>0</v>
      </c>
      <c r="AZ307" s="19">
        <v>0</v>
      </c>
      <c r="BA307" s="19">
        <v>0</v>
      </c>
      <c r="BB307" s="19">
        <v>0</v>
      </c>
      <c r="BC307" s="19">
        <v>0</v>
      </c>
      <c r="BD307" s="49" t="b">
        <v>0</v>
      </c>
      <c r="BE307" s="49" t="b">
        <v>0</v>
      </c>
      <c r="BF307" s="19">
        <v>6</v>
      </c>
      <c r="BG307" s="23" t="s">
        <v>117</v>
      </c>
      <c r="BH307" s="19">
        <v>363</v>
      </c>
      <c r="BI307" s="19">
        <v>363</v>
      </c>
      <c r="BJ307" s="19">
        <v>0</v>
      </c>
      <c r="BK307" s="49" t="b">
        <v>0</v>
      </c>
    </row>
    <row r="308" spans="1:63" ht="12.75">
      <c r="A308" s="19">
        <v>553</v>
      </c>
      <c r="B308" s="19">
        <v>140951</v>
      </c>
      <c r="C308" s="23" t="s">
        <v>780</v>
      </c>
      <c r="D308" s="23" t="s">
        <v>781</v>
      </c>
      <c r="E308" s="23" t="s">
        <v>782</v>
      </c>
      <c r="F308" s="23" t="s">
        <v>736</v>
      </c>
      <c r="G308" s="23" t="s">
        <v>783</v>
      </c>
      <c r="H308" s="23" t="s">
        <v>70</v>
      </c>
      <c r="I308" s="23" t="s">
        <v>564</v>
      </c>
      <c r="J308" s="47" t="s">
        <v>784</v>
      </c>
      <c r="K308" s="19">
        <v>-81.093849000000006</v>
      </c>
      <c r="L308" s="19">
        <v>32.072963000000001</v>
      </c>
      <c r="M308" s="19">
        <v>-81.093849000000006</v>
      </c>
      <c r="N308" s="19">
        <v>32.072963000000001</v>
      </c>
      <c r="O308" s="53">
        <v>38475</v>
      </c>
      <c r="P308" s="54">
        <v>500</v>
      </c>
      <c r="Q308" s="53">
        <v>38475</v>
      </c>
      <c r="R308" s="54">
        <v>500</v>
      </c>
      <c r="S308" s="19">
        <v>2</v>
      </c>
      <c r="T308" s="19">
        <v>2</v>
      </c>
      <c r="U308" s="19">
        <v>5</v>
      </c>
      <c r="V308" s="19">
        <v>2</v>
      </c>
      <c r="W308" s="19">
        <v>2</v>
      </c>
      <c r="X308" s="19">
        <v>72</v>
      </c>
      <c r="Y308" s="19">
        <v>10005</v>
      </c>
      <c r="Z308" s="23" t="s">
        <v>123</v>
      </c>
      <c r="AA308" s="49" t="b">
        <v>0</v>
      </c>
      <c r="AB308" s="23" t="s">
        <v>785</v>
      </c>
      <c r="AC308" s="23" t="s">
        <v>788</v>
      </c>
      <c r="AD308" s="23" t="s">
        <v>90</v>
      </c>
      <c r="AE308" s="23" t="s">
        <v>793</v>
      </c>
      <c r="AF308" s="23" t="s">
        <v>224</v>
      </c>
      <c r="AG308" s="23" t="s">
        <v>79</v>
      </c>
      <c r="AH308" s="23" t="s">
        <v>36</v>
      </c>
      <c r="AI308" s="23" t="s">
        <v>100</v>
      </c>
      <c r="AJ308" s="50" t="b">
        <v>0</v>
      </c>
      <c r="AK308" s="51" t="s">
        <v>794</v>
      </c>
      <c r="AL308" s="19">
        <v>0</v>
      </c>
      <c r="AM308" s="19">
        <v>0</v>
      </c>
      <c r="AN308" s="19">
        <v>0</v>
      </c>
      <c r="AO308" s="19">
        <v>0</v>
      </c>
      <c r="AP308" s="19">
        <v>0</v>
      </c>
      <c r="AQ308" s="19">
        <v>0</v>
      </c>
      <c r="AR308" s="19">
        <v>0</v>
      </c>
      <c r="AS308" s="19">
        <v>0</v>
      </c>
      <c r="AT308" s="19">
        <v>0</v>
      </c>
      <c r="AU308" s="19">
        <v>0</v>
      </c>
      <c r="AV308" s="19">
        <v>0</v>
      </c>
      <c r="AW308" s="19">
        <v>0</v>
      </c>
      <c r="AX308" s="19">
        <v>0</v>
      </c>
      <c r="AY308" s="19">
        <v>0</v>
      </c>
      <c r="AZ308" s="19">
        <v>0</v>
      </c>
      <c r="BA308" s="19">
        <v>0</v>
      </c>
      <c r="BB308" s="19">
        <v>0</v>
      </c>
      <c r="BC308" s="19">
        <v>0</v>
      </c>
      <c r="BD308" s="49" t="b">
        <v>0</v>
      </c>
      <c r="BE308" s="49" t="b">
        <v>0</v>
      </c>
      <c r="BF308" s="19">
        <v>6</v>
      </c>
      <c r="BG308" s="23" t="s">
        <v>117</v>
      </c>
      <c r="BH308" s="19">
        <v>363</v>
      </c>
      <c r="BI308" s="19">
        <v>363</v>
      </c>
      <c r="BJ308" s="19">
        <v>0</v>
      </c>
      <c r="BK308" s="49" t="b">
        <v>0</v>
      </c>
    </row>
    <row r="309" spans="1:63" ht="12.75">
      <c r="A309" s="19">
        <v>554</v>
      </c>
      <c r="B309" s="19">
        <v>140951</v>
      </c>
      <c r="C309" s="23" t="s">
        <v>780</v>
      </c>
      <c r="D309" s="23" t="s">
        <v>781</v>
      </c>
      <c r="E309" s="23" t="s">
        <v>782</v>
      </c>
      <c r="F309" s="23" t="s">
        <v>736</v>
      </c>
      <c r="G309" s="23" t="s">
        <v>783</v>
      </c>
      <c r="H309" s="23" t="s">
        <v>70</v>
      </c>
      <c r="I309" s="23" t="s">
        <v>564</v>
      </c>
      <c r="J309" s="47" t="s">
        <v>784</v>
      </c>
      <c r="K309" s="19">
        <v>-81.093849000000006</v>
      </c>
      <c r="L309" s="19">
        <v>32.072963000000001</v>
      </c>
      <c r="M309" s="19">
        <v>-81.093849000000006</v>
      </c>
      <c r="N309" s="19">
        <v>32.072963000000001</v>
      </c>
      <c r="O309" s="53">
        <v>38475</v>
      </c>
      <c r="P309" s="54">
        <v>500</v>
      </c>
      <c r="Q309" s="53">
        <v>38475</v>
      </c>
      <c r="R309" s="54">
        <v>500</v>
      </c>
      <c r="S309" s="19">
        <v>2</v>
      </c>
      <c r="T309" s="19">
        <v>2</v>
      </c>
      <c r="U309" s="19">
        <v>5</v>
      </c>
      <c r="V309" s="19">
        <v>2</v>
      </c>
      <c r="W309" s="19">
        <v>2</v>
      </c>
      <c r="X309" s="19">
        <v>72</v>
      </c>
      <c r="Y309" s="19">
        <v>10005</v>
      </c>
      <c r="Z309" s="23" t="s">
        <v>123</v>
      </c>
      <c r="AA309" s="49" t="b">
        <v>0</v>
      </c>
      <c r="AB309" s="23" t="s">
        <v>785</v>
      </c>
      <c r="AC309" s="23" t="s">
        <v>89</v>
      </c>
      <c r="AD309" s="23" t="s">
        <v>90</v>
      </c>
      <c r="AE309" s="23" t="s">
        <v>172</v>
      </c>
      <c r="AF309" s="23" t="s">
        <v>89</v>
      </c>
      <c r="AG309" s="23" t="s">
        <v>79</v>
      </c>
      <c r="AH309" s="23" t="s">
        <v>36</v>
      </c>
      <c r="AI309" s="23" t="s">
        <v>92</v>
      </c>
      <c r="AJ309" s="50" t="b">
        <v>0</v>
      </c>
      <c r="AK309" s="51" t="s">
        <v>795</v>
      </c>
      <c r="AL309" s="19">
        <v>0</v>
      </c>
      <c r="AM309" s="19">
        <v>0</v>
      </c>
      <c r="AN309" s="19">
        <v>0</v>
      </c>
      <c r="AO309" s="19">
        <v>0</v>
      </c>
      <c r="AP309" s="19">
        <v>0</v>
      </c>
      <c r="AQ309" s="19">
        <v>0</v>
      </c>
      <c r="AR309" s="19">
        <v>0</v>
      </c>
      <c r="AS309" s="19">
        <v>0</v>
      </c>
      <c r="AT309" s="19">
        <v>0</v>
      </c>
      <c r="AU309" s="19">
        <v>0</v>
      </c>
      <c r="AV309" s="19">
        <v>0</v>
      </c>
      <c r="AW309" s="19">
        <v>0</v>
      </c>
      <c r="AX309" s="19">
        <v>0</v>
      </c>
      <c r="AY309" s="19">
        <v>0</v>
      </c>
      <c r="AZ309" s="19">
        <v>0</v>
      </c>
      <c r="BA309" s="19">
        <v>0</v>
      </c>
      <c r="BB309" s="19">
        <v>0</v>
      </c>
      <c r="BC309" s="19">
        <v>0</v>
      </c>
      <c r="BD309" s="49" t="b">
        <v>1</v>
      </c>
      <c r="BE309" s="49" t="b">
        <v>0</v>
      </c>
      <c r="BF309" s="19">
        <v>6</v>
      </c>
      <c r="BG309" s="23" t="s">
        <v>89</v>
      </c>
      <c r="BH309" s="19">
        <v>363</v>
      </c>
      <c r="BI309" s="19">
        <v>363</v>
      </c>
      <c r="BJ309" s="19">
        <v>0</v>
      </c>
      <c r="BK309" s="49" t="b">
        <v>0</v>
      </c>
    </row>
    <row r="310" spans="1:63" ht="12.75">
      <c r="A310" s="19">
        <v>555</v>
      </c>
      <c r="B310" s="19">
        <v>140951</v>
      </c>
      <c r="C310" s="23" t="s">
        <v>780</v>
      </c>
      <c r="D310" s="23" t="s">
        <v>781</v>
      </c>
      <c r="E310" s="23" t="s">
        <v>782</v>
      </c>
      <c r="F310" s="23" t="s">
        <v>736</v>
      </c>
      <c r="G310" s="23" t="s">
        <v>783</v>
      </c>
      <c r="H310" s="23" t="s">
        <v>70</v>
      </c>
      <c r="I310" s="23" t="s">
        <v>564</v>
      </c>
      <c r="J310" s="47" t="s">
        <v>784</v>
      </c>
      <c r="K310" s="19">
        <v>-81.093849000000006</v>
      </c>
      <c r="L310" s="19">
        <v>32.072963000000001</v>
      </c>
      <c r="M310" s="19">
        <v>-81.093849000000006</v>
      </c>
      <c r="N310" s="19">
        <v>32.072963000000001</v>
      </c>
      <c r="O310" s="53">
        <v>38475</v>
      </c>
      <c r="P310" s="54">
        <v>500</v>
      </c>
      <c r="Q310" s="53">
        <v>38475</v>
      </c>
      <c r="R310" s="54">
        <v>500</v>
      </c>
      <c r="S310" s="19">
        <v>2</v>
      </c>
      <c r="T310" s="19">
        <v>2</v>
      </c>
      <c r="U310" s="19">
        <v>5</v>
      </c>
      <c r="V310" s="19">
        <v>2</v>
      </c>
      <c r="W310" s="19">
        <v>2</v>
      </c>
      <c r="X310" s="19">
        <v>72</v>
      </c>
      <c r="Y310" s="19">
        <v>10005</v>
      </c>
      <c r="Z310" s="23" t="s">
        <v>123</v>
      </c>
      <c r="AA310" s="49" t="b">
        <v>0</v>
      </c>
      <c r="AB310" s="23" t="s">
        <v>785</v>
      </c>
      <c r="AC310" s="23" t="s">
        <v>417</v>
      </c>
      <c r="AD310" s="23" t="s">
        <v>90</v>
      </c>
      <c r="AE310" s="23" t="s">
        <v>418</v>
      </c>
      <c r="AF310" s="23" t="s">
        <v>114</v>
      </c>
      <c r="AG310" s="23" t="s">
        <v>79</v>
      </c>
      <c r="AH310" s="23" t="s">
        <v>36</v>
      </c>
      <c r="AI310" s="23" t="s">
        <v>100</v>
      </c>
      <c r="AJ310" s="50" t="b">
        <v>0</v>
      </c>
      <c r="AK310" s="51" t="s">
        <v>796</v>
      </c>
      <c r="AL310" s="19">
        <v>0</v>
      </c>
      <c r="AM310" s="19">
        <v>0</v>
      </c>
      <c r="AN310" s="19">
        <v>0</v>
      </c>
      <c r="AO310" s="19">
        <v>0</v>
      </c>
      <c r="AP310" s="19">
        <v>0</v>
      </c>
      <c r="AQ310" s="19">
        <v>0</v>
      </c>
      <c r="AR310" s="19">
        <v>0</v>
      </c>
      <c r="AS310" s="19">
        <v>0</v>
      </c>
      <c r="AT310" s="19">
        <v>0</v>
      </c>
      <c r="AU310" s="19">
        <v>0</v>
      </c>
      <c r="AV310" s="19">
        <v>0</v>
      </c>
      <c r="AW310" s="19">
        <v>0</v>
      </c>
      <c r="AX310" s="19">
        <v>0</v>
      </c>
      <c r="AY310" s="19">
        <v>0</v>
      </c>
      <c r="AZ310" s="19">
        <v>0</v>
      </c>
      <c r="BA310" s="19">
        <v>0</v>
      </c>
      <c r="BB310" s="19">
        <v>0</v>
      </c>
      <c r="BC310" s="19">
        <v>0</v>
      </c>
      <c r="BD310" s="49" t="b">
        <v>0</v>
      </c>
      <c r="BE310" s="49" t="b">
        <v>0</v>
      </c>
      <c r="BF310" s="19">
        <v>6</v>
      </c>
      <c r="BG310" s="23" t="s">
        <v>117</v>
      </c>
      <c r="BH310" s="19">
        <v>363</v>
      </c>
      <c r="BI310" s="19">
        <v>363</v>
      </c>
      <c r="BJ310" s="19">
        <v>0</v>
      </c>
      <c r="BK310" s="49" t="b">
        <v>0</v>
      </c>
    </row>
    <row r="311" spans="1:63" ht="12.75">
      <c r="A311" s="19">
        <v>561</v>
      </c>
      <c r="B311" s="19">
        <v>143048</v>
      </c>
      <c r="C311" s="23" t="s">
        <v>903</v>
      </c>
      <c r="D311" s="23" t="s">
        <v>904</v>
      </c>
      <c r="E311" s="23" t="s">
        <v>883</v>
      </c>
      <c r="F311" s="23" t="s">
        <v>884</v>
      </c>
      <c r="G311" s="19">
        <v>60603</v>
      </c>
      <c r="H311" s="23" t="s">
        <v>834</v>
      </c>
      <c r="I311" s="23" t="s">
        <v>885</v>
      </c>
      <c r="J311" s="47" t="s">
        <v>905</v>
      </c>
      <c r="K311" s="19">
        <v>-87.621410999999995</v>
      </c>
      <c r="L311" s="19">
        <v>41.879646000000001</v>
      </c>
      <c r="M311" s="19">
        <v>-87.627320999999995</v>
      </c>
      <c r="N311" s="19">
        <v>41.831299999999999</v>
      </c>
      <c r="O311" s="53">
        <v>42952</v>
      </c>
      <c r="P311" s="54">
        <v>960</v>
      </c>
      <c r="Q311" s="53">
        <v>42952</v>
      </c>
      <c r="R311" s="54">
        <v>960</v>
      </c>
      <c r="S311" s="19">
        <v>2</v>
      </c>
      <c r="T311" s="19">
        <v>2</v>
      </c>
      <c r="U311" s="19">
        <v>3</v>
      </c>
      <c r="V311" s="19">
        <v>2</v>
      </c>
      <c r="W311" s="19">
        <v>2</v>
      </c>
      <c r="X311" s="19">
        <v>59</v>
      </c>
      <c r="Y311" s="19">
        <v>2848</v>
      </c>
      <c r="Z311" s="23" t="s">
        <v>123</v>
      </c>
      <c r="AA311" s="49" t="b">
        <v>0</v>
      </c>
      <c r="AB311" s="23" t="s">
        <v>244</v>
      </c>
      <c r="AC311" s="23" t="s">
        <v>224</v>
      </c>
      <c r="AD311" s="23" t="s">
        <v>159</v>
      </c>
      <c r="AE311" s="23" t="s">
        <v>527</v>
      </c>
      <c r="AF311" s="23" t="s">
        <v>224</v>
      </c>
      <c r="AG311" s="23" t="s">
        <v>79</v>
      </c>
      <c r="AH311" s="23" t="s">
        <v>36</v>
      </c>
      <c r="AI311" s="23" t="s">
        <v>100</v>
      </c>
      <c r="AJ311" s="50" t="b">
        <v>0</v>
      </c>
      <c r="AK311" s="51" t="s">
        <v>910</v>
      </c>
      <c r="AL311" s="19">
        <v>0</v>
      </c>
      <c r="AM311" s="19">
        <v>0</v>
      </c>
      <c r="AN311" s="19">
        <v>0</v>
      </c>
      <c r="AO311" s="19">
        <v>0</v>
      </c>
      <c r="AP311" s="19">
        <v>0</v>
      </c>
      <c r="AQ311" s="19">
        <v>0</v>
      </c>
      <c r="AR311" s="19">
        <v>0</v>
      </c>
      <c r="AS311" s="19">
        <v>0</v>
      </c>
      <c r="AT311" s="19">
        <v>0</v>
      </c>
      <c r="AU311" s="19">
        <v>0</v>
      </c>
      <c r="AV311" s="19">
        <v>0</v>
      </c>
      <c r="AW311" s="19">
        <v>0</v>
      </c>
      <c r="AX311" s="19">
        <v>0</v>
      </c>
      <c r="AY311" s="19">
        <v>0</v>
      </c>
      <c r="AZ311" s="19">
        <v>0</v>
      </c>
      <c r="BA311" s="19">
        <v>0</v>
      </c>
      <c r="BB311" s="19">
        <v>0</v>
      </c>
      <c r="BC311" s="19">
        <v>0</v>
      </c>
      <c r="BD311" s="49" t="b">
        <v>0</v>
      </c>
      <c r="BE311" s="49" t="b">
        <v>0</v>
      </c>
      <c r="BF311" s="19">
        <v>5</v>
      </c>
      <c r="BG311" s="23" t="s">
        <v>117</v>
      </c>
      <c r="BH311" s="19">
        <v>253</v>
      </c>
      <c r="BI311" s="19">
        <v>253</v>
      </c>
      <c r="BJ311" s="19">
        <v>0</v>
      </c>
      <c r="BK311" s="49" t="b">
        <v>0</v>
      </c>
    </row>
    <row r="312" spans="1:63" ht="12.75">
      <c r="A312" s="19">
        <v>562</v>
      </c>
      <c r="B312" s="19">
        <v>143048</v>
      </c>
      <c r="C312" s="23" t="s">
        <v>903</v>
      </c>
      <c r="D312" s="23" t="s">
        <v>904</v>
      </c>
      <c r="E312" s="23" t="s">
        <v>883</v>
      </c>
      <c r="F312" s="23" t="s">
        <v>884</v>
      </c>
      <c r="G312" s="19">
        <v>60603</v>
      </c>
      <c r="H312" s="23" t="s">
        <v>834</v>
      </c>
      <c r="I312" s="23" t="s">
        <v>885</v>
      </c>
      <c r="J312" s="47" t="s">
        <v>905</v>
      </c>
      <c r="K312" s="19">
        <v>-87.621410999999995</v>
      </c>
      <c r="L312" s="19">
        <v>41.879646000000001</v>
      </c>
      <c r="M312" s="19">
        <v>-87.627320999999995</v>
      </c>
      <c r="N312" s="19">
        <v>41.831299999999999</v>
      </c>
      <c r="O312" s="53">
        <v>42952</v>
      </c>
      <c r="P312" s="54">
        <v>960</v>
      </c>
      <c r="Q312" s="53">
        <v>42952</v>
      </c>
      <c r="R312" s="54">
        <v>960</v>
      </c>
      <c r="S312" s="19">
        <v>2</v>
      </c>
      <c r="T312" s="19">
        <v>2</v>
      </c>
      <c r="U312" s="19">
        <v>3</v>
      </c>
      <c r="V312" s="19">
        <v>2</v>
      </c>
      <c r="W312" s="19">
        <v>2</v>
      </c>
      <c r="X312" s="19">
        <v>59</v>
      </c>
      <c r="Y312" s="19">
        <v>2848</v>
      </c>
      <c r="Z312" s="23" t="s">
        <v>123</v>
      </c>
      <c r="AA312" s="49" t="b">
        <v>0</v>
      </c>
      <c r="AB312" s="23" t="s">
        <v>244</v>
      </c>
      <c r="AC312" s="23" t="s">
        <v>906</v>
      </c>
      <c r="AD312" s="23" t="s">
        <v>159</v>
      </c>
      <c r="AE312" s="23" t="s">
        <v>172</v>
      </c>
      <c r="AF312" s="23" t="s">
        <v>89</v>
      </c>
      <c r="AG312" s="23" t="s">
        <v>79</v>
      </c>
      <c r="AH312" s="23" t="s">
        <v>36</v>
      </c>
      <c r="AI312" s="23" t="s">
        <v>92</v>
      </c>
      <c r="AJ312" s="50" t="b">
        <v>0</v>
      </c>
      <c r="AK312" s="51" t="s">
        <v>911</v>
      </c>
      <c r="AL312" s="19">
        <v>0</v>
      </c>
      <c r="AM312" s="19">
        <v>0</v>
      </c>
      <c r="AN312" s="19">
        <v>0</v>
      </c>
      <c r="AO312" s="19">
        <v>0</v>
      </c>
      <c r="AP312" s="19">
        <v>0</v>
      </c>
      <c r="AQ312" s="19">
        <v>0</v>
      </c>
      <c r="AR312" s="19">
        <v>0</v>
      </c>
      <c r="AS312" s="19">
        <v>0</v>
      </c>
      <c r="AT312" s="19">
        <v>0</v>
      </c>
      <c r="AU312" s="19">
        <v>0</v>
      </c>
      <c r="AV312" s="19">
        <v>0</v>
      </c>
      <c r="AW312" s="19">
        <v>0</v>
      </c>
      <c r="AX312" s="19">
        <v>0</v>
      </c>
      <c r="AY312" s="19">
        <v>0</v>
      </c>
      <c r="AZ312" s="19">
        <v>0</v>
      </c>
      <c r="BA312" s="19">
        <v>0</v>
      </c>
      <c r="BB312" s="19">
        <v>0</v>
      </c>
      <c r="BC312" s="19">
        <v>0</v>
      </c>
      <c r="BD312" s="49" t="b">
        <v>1</v>
      </c>
      <c r="BE312" s="49" t="b">
        <v>0</v>
      </c>
      <c r="BF312" s="19">
        <v>5</v>
      </c>
      <c r="BG312" s="23" t="s">
        <v>89</v>
      </c>
      <c r="BH312" s="19">
        <v>253</v>
      </c>
      <c r="BI312" s="19">
        <v>253</v>
      </c>
      <c r="BJ312" s="19">
        <v>0</v>
      </c>
      <c r="BK312" s="49" t="b">
        <v>0</v>
      </c>
    </row>
    <row r="313" spans="1:63" ht="12.75">
      <c r="A313" s="19">
        <v>563</v>
      </c>
      <c r="B313" s="19">
        <v>143048</v>
      </c>
      <c r="C313" s="23" t="s">
        <v>903</v>
      </c>
      <c r="D313" s="23" t="s">
        <v>904</v>
      </c>
      <c r="E313" s="23" t="s">
        <v>883</v>
      </c>
      <c r="F313" s="23" t="s">
        <v>884</v>
      </c>
      <c r="G313" s="19">
        <v>60603</v>
      </c>
      <c r="H313" s="23" t="s">
        <v>834</v>
      </c>
      <c r="I313" s="23" t="s">
        <v>885</v>
      </c>
      <c r="J313" s="47" t="s">
        <v>905</v>
      </c>
      <c r="K313" s="19">
        <v>-87.621410999999995</v>
      </c>
      <c r="L313" s="19">
        <v>41.879646000000001</v>
      </c>
      <c r="M313" s="19">
        <v>-87.627320999999995</v>
      </c>
      <c r="N313" s="19">
        <v>41.831299999999999</v>
      </c>
      <c r="O313" s="53">
        <v>42952</v>
      </c>
      <c r="P313" s="54">
        <v>960</v>
      </c>
      <c r="Q313" s="53">
        <v>42952</v>
      </c>
      <c r="R313" s="54">
        <v>960</v>
      </c>
      <c r="S313" s="19">
        <v>2</v>
      </c>
      <c r="T313" s="19">
        <v>2</v>
      </c>
      <c r="U313" s="19">
        <v>3</v>
      </c>
      <c r="V313" s="19">
        <v>2</v>
      </c>
      <c r="W313" s="19">
        <v>2</v>
      </c>
      <c r="X313" s="19">
        <v>59</v>
      </c>
      <c r="Y313" s="19">
        <v>2848</v>
      </c>
      <c r="Z313" s="23" t="s">
        <v>123</v>
      </c>
      <c r="AA313" s="49" t="b">
        <v>0</v>
      </c>
      <c r="AB313" s="23" t="s">
        <v>244</v>
      </c>
      <c r="AC313" s="23" t="s">
        <v>906</v>
      </c>
      <c r="AD313" s="23" t="s">
        <v>159</v>
      </c>
      <c r="AE313" s="23" t="s">
        <v>912</v>
      </c>
      <c r="AF313" s="23" t="s">
        <v>89</v>
      </c>
      <c r="AG313" s="23" t="s">
        <v>79</v>
      </c>
      <c r="AH313" s="23" t="s">
        <v>36</v>
      </c>
      <c r="AI313" s="23" t="s">
        <v>100</v>
      </c>
      <c r="AJ313" s="50" t="b">
        <v>0</v>
      </c>
      <c r="AK313" s="51" t="s">
        <v>913</v>
      </c>
      <c r="AL313" s="19">
        <v>0</v>
      </c>
      <c r="AM313" s="19">
        <v>0</v>
      </c>
      <c r="AN313" s="19">
        <v>0</v>
      </c>
      <c r="AO313" s="19">
        <v>0</v>
      </c>
      <c r="AP313" s="19">
        <v>0</v>
      </c>
      <c r="AQ313" s="19">
        <v>0</v>
      </c>
      <c r="AR313" s="19">
        <v>0</v>
      </c>
      <c r="AS313" s="19">
        <v>0</v>
      </c>
      <c r="AT313" s="19">
        <v>0</v>
      </c>
      <c r="AU313" s="19">
        <v>0</v>
      </c>
      <c r="AV313" s="19">
        <v>0</v>
      </c>
      <c r="AW313" s="19">
        <v>0</v>
      </c>
      <c r="AX313" s="19">
        <v>0</v>
      </c>
      <c r="AY313" s="19">
        <v>0</v>
      </c>
      <c r="AZ313" s="19">
        <v>0</v>
      </c>
      <c r="BA313" s="19">
        <v>0</v>
      </c>
      <c r="BB313" s="19">
        <v>0</v>
      </c>
      <c r="BC313" s="19">
        <v>0</v>
      </c>
      <c r="BD313" s="49" t="b">
        <v>0</v>
      </c>
      <c r="BE313" s="49" t="b">
        <v>0</v>
      </c>
      <c r="BF313" s="19">
        <v>5</v>
      </c>
      <c r="BG313" s="23" t="s">
        <v>89</v>
      </c>
      <c r="BH313" s="19">
        <v>253</v>
      </c>
      <c r="BI313" s="19">
        <v>253</v>
      </c>
      <c r="BJ313" s="19">
        <v>0</v>
      </c>
      <c r="BK313" s="49" t="b">
        <v>0</v>
      </c>
    </row>
    <row r="314" spans="1:63" ht="12.75">
      <c r="A314" s="19">
        <v>568</v>
      </c>
      <c r="B314" s="19">
        <v>219356</v>
      </c>
      <c r="C314" s="23" t="s">
        <v>2556</v>
      </c>
      <c r="D314" s="23" t="s">
        <v>2557</v>
      </c>
      <c r="E314" s="23" t="s">
        <v>2558</v>
      </c>
      <c r="F314" s="23" t="s">
        <v>2559</v>
      </c>
      <c r="G314" s="23" t="s">
        <v>2560</v>
      </c>
      <c r="H314" s="23" t="s">
        <v>834</v>
      </c>
      <c r="I314" s="23" t="s">
        <v>835</v>
      </c>
      <c r="J314" s="47" t="s">
        <v>2561</v>
      </c>
      <c r="K314" s="19">
        <v>-96.782139000000001</v>
      </c>
      <c r="L314" s="19">
        <v>44.317484999999998</v>
      </c>
      <c r="M314" s="19">
        <v>-96.782139000000001</v>
      </c>
      <c r="N314" s="19">
        <v>44.317484999999998</v>
      </c>
      <c r="O314" s="53">
        <v>8083</v>
      </c>
      <c r="P314" s="53">
        <v>1202</v>
      </c>
      <c r="Q314" s="53">
        <v>15541</v>
      </c>
      <c r="R314" s="53">
        <v>1202</v>
      </c>
      <c r="S314" s="19">
        <v>2</v>
      </c>
      <c r="T314" s="19">
        <v>2</v>
      </c>
      <c r="U314" s="19">
        <v>4</v>
      </c>
      <c r="V314" s="19">
        <v>1</v>
      </c>
      <c r="W314" s="19">
        <v>1</v>
      </c>
      <c r="X314" s="19">
        <v>91</v>
      </c>
      <c r="Y314" s="19">
        <v>10946</v>
      </c>
      <c r="Z314" s="23" t="s">
        <v>73</v>
      </c>
      <c r="AA314" s="49" t="b">
        <v>1</v>
      </c>
      <c r="AB314" s="23" t="s">
        <v>1105</v>
      </c>
      <c r="AC314" s="23" t="s">
        <v>89</v>
      </c>
      <c r="AD314" s="23" t="s">
        <v>159</v>
      </c>
      <c r="AE314" s="23" t="s">
        <v>172</v>
      </c>
      <c r="AF314" s="23" t="s">
        <v>89</v>
      </c>
      <c r="AG314" s="23" t="s">
        <v>79</v>
      </c>
      <c r="AH314" s="23" t="s">
        <v>36</v>
      </c>
      <c r="AI314" s="23" t="s">
        <v>92</v>
      </c>
      <c r="AJ314" s="50" t="b">
        <v>0</v>
      </c>
      <c r="AK314" s="51" t="s">
        <v>2565</v>
      </c>
      <c r="AL314" s="19">
        <v>0</v>
      </c>
      <c r="AM314" s="19">
        <v>0</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9">
        <v>0</v>
      </c>
      <c r="BC314" s="19">
        <v>0</v>
      </c>
      <c r="BD314" s="49" t="b">
        <v>1</v>
      </c>
      <c r="BE314" s="49" t="b">
        <v>0</v>
      </c>
      <c r="BF314" s="19">
        <v>4</v>
      </c>
      <c r="BG314" s="23" t="s">
        <v>89</v>
      </c>
      <c r="BH314" s="19">
        <v>253</v>
      </c>
      <c r="BI314" s="19">
        <v>253</v>
      </c>
      <c r="BJ314" s="19">
        <v>0</v>
      </c>
      <c r="BK314" s="49" t="b">
        <v>0</v>
      </c>
    </row>
    <row r="315" spans="1:63" ht="12.75">
      <c r="A315" s="19">
        <v>569</v>
      </c>
      <c r="B315" s="19">
        <v>179557</v>
      </c>
      <c r="C315" s="23" t="s">
        <v>1607</v>
      </c>
      <c r="D315" s="23" t="s">
        <v>1608</v>
      </c>
      <c r="E315" s="23" t="s">
        <v>1609</v>
      </c>
      <c r="F315" s="23" t="s">
        <v>1584</v>
      </c>
      <c r="G315" s="19">
        <v>63701</v>
      </c>
      <c r="H315" s="23" t="s">
        <v>834</v>
      </c>
      <c r="I315" s="23" t="s">
        <v>835</v>
      </c>
      <c r="J315" s="47" t="s">
        <v>1610</v>
      </c>
      <c r="K315" s="19">
        <v>-89.529118999999994</v>
      </c>
      <c r="L315" s="19">
        <v>37.315750000000001</v>
      </c>
      <c r="M315" s="19">
        <v>-89.529118999999994</v>
      </c>
      <c r="N315" s="19">
        <v>37.315750000000001</v>
      </c>
      <c r="O315" s="53">
        <v>5373</v>
      </c>
      <c r="P315" s="54">
        <v>753</v>
      </c>
      <c r="Q315" s="53">
        <v>10039</v>
      </c>
      <c r="R315" s="54">
        <v>753</v>
      </c>
      <c r="S315" s="19">
        <v>2</v>
      </c>
      <c r="T315" s="19">
        <v>2</v>
      </c>
      <c r="U315" s="19">
        <v>4</v>
      </c>
      <c r="V315" s="19">
        <v>1</v>
      </c>
      <c r="W315" s="19">
        <v>1</v>
      </c>
      <c r="X315" s="19">
        <v>83</v>
      </c>
      <c r="Y315" s="19">
        <v>10693</v>
      </c>
      <c r="Z315" s="23" t="s">
        <v>73</v>
      </c>
      <c r="AA315" s="49" t="b">
        <v>0</v>
      </c>
      <c r="AB315" s="23" t="s">
        <v>1611</v>
      </c>
      <c r="AC315" s="23" t="s">
        <v>1612</v>
      </c>
      <c r="AD315" s="23" t="s">
        <v>204</v>
      </c>
      <c r="AE315" s="23" t="s">
        <v>1613</v>
      </c>
      <c r="AF315" s="23" t="s">
        <v>224</v>
      </c>
      <c r="AG315" s="23" t="s">
        <v>79</v>
      </c>
      <c r="AH315" s="23" t="s">
        <v>36</v>
      </c>
      <c r="AI315" s="23" t="s">
        <v>100</v>
      </c>
      <c r="AJ315" s="50" t="b">
        <v>0</v>
      </c>
      <c r="AK315" s="51" t="s">
        <v>1614</v>
      </c>
      <c r="AL315" s="19">
        <v>0</v>
      </c>
      <c r="AM315" s="19">
        <v>0</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9">
        <v>0</v>
      </c>
      <c r="BC315" s="19">
        <v>0</v>
      </c>
      <c r="BD315" s="49" t="b">
        <v>0</v>
      </c>
      <c r="BE315" s="49" t="b">
        <v>0</v>
      </c>
      <c r="BF315" s="19">
        <v>2</v>
      </c>
      <c r="BG315" s="23" t="s">
        <v>117</v>
      </c>
      <c r="BH315" s="19">
        <v>253</v>
      </c>
      <c r="BI315" s="19">
        <v>253</v>
      </c>
      <c r="BJ315" s="19">
        <v>0</v>
      </c>
      <c r="BK315" s="49" t="b">
        <v>0</v>
      </c>
    </row>
    <row r="316" spans="1:63" ht="12.75">
      <c r="A316" s="19">
        <v>572</v>
      </c>
      <c r="B316" s="19">
        <v>123952</v>
      </c>
      <c r="C316" s="23" t="s">
        <v>382</v>
      </c>
      <c r="D316" s="23" t="s">
        <v>383</v>
      </c>
      <c r="E316" s="23" t="s">
        <v>384</v>
      </c>
      <c r="F316" s="23" t="s">
        <v>241</v>
      </c>
      <c r="G316" s="23" t="s">
        <v>385</v>
      </c>
      <c r="H316" s="23" t="s">
        <v>167</v>
      </c>
      <c r="I316" s="23" t="s">
        <v>242</v>
      </c>
      <c r="J316" s="47" t="s">
        <v>386</v>
      </c>
      <c r="K316" s="19">
        <v>-118.232703</v>
      </c>
      <c r="L316" s="19">
        <v>34.04365</v>
      </c>
      <c r="M316" s="19">
        <v>-118.232703</v>
      </c>
      <c r="N316" s="19">
        <v>34.04365</v>
      </c>
      <c r="O316" s="53">
        <v>46878</v>
      </c>
      <c r="P316" s="54">
        <v>850</v>
      </c>
      <c r="Q316" s="53">
        <v>46878</v>
      </c>
      <c r="R316" s="54">
        <v>850</v>
      </c>
      <c r="S316" s="19">
        <v>2</v>
      </c>
      <c r="T316" s="19">
        <v>2</v>
      </c>
      <c r="U316" s="19">
        <v>8</v>
      </c>
      <c r="V316" s="19">
        <v>2</v>
      </c>
      <c r="W316" s="19">
        <v>2</v>
      </c>
      <c r="X316" s="48" t="s">
        <v>1327</v>
      </c>
      <c r="Y316" s="19">
        <v>262</v>
      </c>
      <c r="Z316" s="23" t="s">
        <v>123</v>
      </c>
      <c r="AA316" s="49" t="b">
        <v>0</v>
      </c>
      <c r="AB316" s="23" t="s">
        <v>244</v>
      </c>
      <c r="AC316" s="23" t="s">
        <v>244</v>
      </c>
      <c r="AD316" s="23" t="s">
        <v>90</v>
      </c>
      <c r="AE316" s="23" t="s">
        <v>172</v>
      </c>
      <c r="AF316" s="23" t="s">
        <v>89</v>
      </c>
      <c r="AG316" s="23" t="s">
        <v>79</v>
      </c>
      <c r="AH316" s="23" t="s">
        <v>36</v>
      </c>
      <c r="AI316" s="23" t="s">
        <v>92</v>
      </c>
      <c r="AJ316" s="50" t="b">
        <v>0</v>
      </c>
      <c r="AK316" s="51" t="s">
        <v>388</v>
      </c>
      <c r="AL316" s="19">
        <v>0</v>
      </c>
      <c r="AM316" s="19">
        <v>0</v>
      </c>
      <c r="AN316" s="19">
        <v>0</v>
      </c>
      <c r="AO316" s="19">
        <v>0</v>
      </c>
      <c r="AP316" s="19">
        <v>0</v>
      </c>
      <c r="AQ316" s="19">
        <v>0</v>
      </c>
      <c r="AR316" s="19">
        <v>0</v>
      </c>
      <c r="AS316" s="19">
        <v>0</v>
      </c>
      <c r="AT316" s="19">
        <v>0</v>
      </c>
      <c r="AU316" s="19">
        <v>0</v>
      </c>
      <c r="AV316" s="19">
        <v>0</v>
      </c>
      <c r="AW316" s="19">
        <v>0</v>
      </c>
      <c r="AX316" s="19">
        <v>0</v>
      </c>
      <c r="AY316" s="19">
        <v>0</v>
      </c>
      <c r="AZ316" s="19">
        <v>0</v>
      </c>
      <c r="BA316" s="19">
        <v>0</v>
      </c>
      <c r="BB316" s="19">
        <v>0</v>
      </c>
      <c r="BC316" s="19">
        <v>0</v>
      </c>
      <c r="BD316" s="49" t="b">
        <v>1</v>
      </c>
      <c r="BE316" s="49" t="b">
        <v>0</v>
      </c>
      <c r="BF316" s="19">
        <v>6</v>
      </c>
      <c r="BG316" s="23" t="s">
        <v>89</v>
      </c>
      <c r="BH316" s="19">
        <v>210</v>
      </c>
      <c r="BI316" s="19">
        <v>210</v>
      </c>
      <c r="BJ316" s="19">
        <v>0</v>
      </c>
      <c r="BK316" s="49" t="b">
        <v>0</v>
      </c>
    </row>
    <row r="317" spans="1:63" ht="12.75">
      <c r="A317" s="19">
        <v>573</v>
      </c>
      <c r="B317" s="19">
        <v>123952</v>
      </c>
      <c r="C317" s="23" t="s">
        <v>382</v>
      </c>
      <c r="D317" s="23" t="s">
        <v>383</v>
      </c>
      <c r="E317" s="23" t="s">
        <v>384</v>
      </c>
      <c r="F317" s="23" t="s">
        <v>241</v>
      </c>
      <c r="G317" s="23" t="s">
        <v>385</v>
      </c>
      <c r="H317" s="23" t="s">
        <v>167</v>
      </c>
      <c r="I317" s="23" t="s">
        <v>242</v>
      </c>
      <c r="J317" s="47" t="s">
        <v>386</v>
      </c>
      <c r="K317" s="19">
        <v>-118.232703</v>
      </c>
      <c r="L317" s="19">
        <v>34.04365</v>
      </c>
      <c r="M317" s="19">
        <v>-118.232703</v>
      </c>
      <c r="N317" s="19">
        <v>34.04365</v>
      </c>
      <c r="O317" s="53">
        <v>46878</v>
      </c>
      <c r="P317" s="54">
        <v>850</v>
      </c>
      <c r="Q317" s="53">
        <v>46878</v>
      </c>
      <c r="R317" s="54">
        <v>850</v>
      </c>
      <c r="S317" s="19">
        <v>2</v>
      </c>
      <c r="T317" s="19">
        <v>2</v>
      </c>
      <c r="U317" s="19">
        <v>8</v>
      </c>
      <c r="V317" s="19">
        <v>2</v>
      </c>
      <c r="W317" s="19">
        <v>2</v>
      </c>
      <c r="X317" s="48" t="s">
        <v>1327</v>
      </c>
      <c r="Y317" s="19">
        <v>262</v>
      </c>
      <c r="Z317" s="23" t="s">
        <v>123</v>
      </c>
      <c r="AA317" s="49" t="b">
        <v>0</v>
      </c>
      <c r="AB317" s="23" t="s">
        <v>244</v>
      </c>
      <c r="AC317" s="23" t="s">
        <v>244</v>
      </c>
      <c r="AD317" s="23" t="s">
        <v>90</v>
      </c>
      <c r="AE317" s="23" t="s">
        <v>389</v>
      </c>
      <c r="AF317" s="23" t="s">
        <v>89</v>
      </c>
      <c r="AG317" s="23" t="s">
        <v>79</v>
      </c>
      <c r="AH317" s="23" t="s">
        <v>99</v>
      </c>
      <c r="AI317" s="23" t="s">
        <v>100</v>
      </c>
      <c r="AJ317" s="50" t="b">
        <v>0</v>
      </c>
      <c r="AK317" s="51" t="s">
        <v>390</v>
      </c>
      <c r="AL317" s="19">
        <v>0</v>
      </c>
      <c r="AM317" s="19">
        <v>0</v>
      </c>
      <c r="AN317" s="19">
        <v>0</v>
      </c>
      <c r="AO317" s="19">
        <v>0</v>
      </c>
      <c r="AP317" s="19">
        <v>0</v>
      </c>
      <c r="AQ317" s="19">
        <v>0</v>
      </c>
      <c r="AR317" s="19">
        <v>0</v>
      </c>
      <c r="AS317" s="19">
        <v>0</v>
      </c>
      <c r="AT317" s="19">
        <v>0</v>
      </c>
      <c r="AU317" s="19">
        <v>0</v>
      </c>
      <c r="AV317" s="19">
        <v>0</v>
      </c>
      <c r="AW317" s="19">
        <v>0</v>
      </c>
      <c r="AX317" s="19">
        <v>0</v>
      </c>
      <c r="AY317" s="19">
        <v>0</v>
      </c>
      <c r="AZ317" s="19">
        <v>0</v>
      </c>
      <c r="BA317" s="19">
        <v>0</v>
      </c>
      <c r="BB317" s="19">
        <v>0</v>
      </c>
      <c r="BC317" s="19">
        <v>0</v>
      </c>
      <c r="BD317" s="49" t="b">
        <v>0</v>
      </c>
      <c r="BE317" s="49" t="b">
        <v>0</v>
      </c>
      <c r="BF317" s="19">
        <v>6</v>
      </c>
      <c r="BG317" s="23" t="s">
        <v>89</v>
      </c>
      <c r="BH317" s="19">
        <v>210</v>
      </c>
      <c r="BI317" s="19">
        <v>210</v>
      </c>
      <c r="BJ317" s="19">
        <v>0</v>
      </c>
      <c r="BK317" s="49" t="b">
        <v>0</v>
      </c>
    </row>
    <row r="318" spans="1:63" ht="12.75">
      <c r="A318" s="19">
        <v>574</v>
      </c>
      <c r="B318" s="19">
        <v>123952</v>
      </c>
      <c r="C318" s="23" t="s">
        <v>382</v>
      </c>
      <c r="D318" s="23" t="s">
        <v>383</v>
      </c>
      <c r="E318" s="23" t="s">
        <v>384</v>
      </c>
      <c r="F318" s="23" t="s">
        <v>241</v>
      </c>
      <c r="G318" s="23" t="s">
        <v>385</v>
      </c>
      <c r="H318" s="23" t="s">
        <v>167</v>
      </c>
      <c r="I318" s="23" t="s">
        <v>242</v>
      </c>
      <c r="J318" s="47" t="s">
        <v>386</v>
      </c>
      <c r="K318" s="19">
        <v>-118.232703</v>
      </c>
      <c r="L318" s="19">
        <v>34.04365</v>
      </c>
      <c r="M318" s="19">
        <v>-118.232703</v>
      </c>
      <c r="N318" s="19">
        <v>34.04365</v>
      </c>
      <c r="O318" s="53">
        <v>46878</v>
      </c>
      <c r="P318" s="54">
        <v>850</v>
      </c>
      <c r="Q318" s="53">
        <v>46878</v>
      </c>
      <c r="R318" s="54">
        <v>850</v>
      </c>
      <c r="S318" s="19">
        <v>2</v>
      </c>
      <c r="T318" s="19">
        <v>2</v>
      </c>
      <c r="U318" s="19">
        <v>8</v>
      </c>
      <c r="V318" s="19">
        <v>2</v>
      </c>
      <c r="W318" s="19">
        <v>2</v>
      </c>
      <c r="X318" s="48" t="s">
        <v>1327</v>
      </c>
      <c r="Y318" s="19">
        <v>262</v>
      </c>
      <c r="Z318" s="23" t="s">
        <v>123</v>
      </c>
      <c r="AA318" s="49" t="b">
        <v>0</v>
      </c>
      <c r="AB318" s="23" t="s">
        <v>244</v>
      </c>
      <c r="AC318" s="23" t="s">
        <v>244</v>
      </c>
      <c r="AD318" s="23" t="s">
        <v>90</v>
      </c>
      <c r="AE318" s="23" t="s">
        <v>391</v>
      </c>
      <c r="AF318" s="23" t="s">
        <v>114</v>
      </c>
      <c r="AG318" s="23" t="s">
        <v>79</v>
      </c>
      <c r="AH318" s="23" t="s">
        <v>99</v>
      </c>
      <c r="AI318" s="23" t="s">
        <v>100</v>
      </c>
      <c r="AJ318" s="50" t="b">
        <v>0</v>
      </c>
      <c r="AK318" s="51" t="s">
        <v>392</v>
      </c>
      <c r="AL318" s="19">
        <v>0</v>
      </c>
      <c r="AM318" s="19">
        <v>0</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9">
        <v>0</v>
      </c>
      <c r="BC318" s="19">
        <v>0</v>
      </c>
      <c r="BD318" s="49" t="b">
        <v>0</v>
      </c>
      <c r="BE318" s="49" t="b">
        <v>0</v>
      </c>
      <c r="BF318" s="19">
        <v>6</v>
      </c>
      <c r="BG318" s="23" t="s">
        <v>117</v>
      </c>
      <c r="BH318" s="19">
        <v>210</v>
      </c>
      <c r="BI318" s="19">
        <v>210</v>
      </c>
      <c r="BJ318" s="19">
        <v>0</v>
      </c>
      <c r="BK318" s="49" t="b">
        <v>0</v>
      </c>
    </row>
    <row r="319" spans="1:63" ht="12.75">
      <c r="A319" s="19">
        <v>575</v>
      </c>
      <c r="B319" s="19">
        <v>123952</v>
      </c>
      <c r="C319" s="23" t="s">
        <v>382</v>
      </c>
      <c r="D319" s="23" t="s">
        <v>383</v>
      </c>
      <c r="E319" s="23" t="s">
        <v>384</v>
      </c>
      <c r="F319" s="23" t="s">
        <v>241</v>
      </c>
      <c r="G319" s="23" t="s">
        <v>385</v>
      </c>
      <c r="H319" s="23" t="s">
        <v>167</v>
      </c>
      <c r="I319" s="23" t="s">
        <v>242</v>
      </c>
      <c r="J319" s="47" t="s">
        <v>386</v>
      </c>
      <c r="K319" s="19">
        <v>-118.232703</v>
      </c>
      <c r="L319" s="19">
        <v>34.04365</v>
      </c>
      <c r="M319" s="19">
        <v>-118.232703</v>
      </c>
      <c r="N319" s="19">
        <v>34.04365</v>
      </c>
      <c r="O319" s="53">
        <v>46878</v>
      </c>
      <c r="P319" s="54">
        <v>850</v>
      </c>
      <c r="Q319" s="53">
        <v>46878</v>
      </c>
      <c r="R319" s="54">
        <v>850</v>
      </c>
      <c r="S319" s="19">
        <v>2</v>
      </c>
      <c r="T319" s="19">
        <v>2</v>
      </c>
      <c r="U319" s="19">
        <v>8</v>
      </c>
      <c r="V319" s="19">
        <v>2</v>
      </c>
      <c r="W319" s="19">
        <v>2</v>
      </c>
      <c r="X319" s="48" t="s">
        <v>1327</v>
      </c>
      <c r="Y319" s="19">
        <v>262</v>
      </c>
      <c r="Z319" s="23" t="s">
        <v>123</v>
      </c>
      <c r="AA319" s="49" t="b">
        <v>0</v>
      </c>
      <c r="AB319" s="23" t="s">
        <v>244</v>
      </c>
      <c r="AC319" s="23" t="s">
        <v>244</v>
      </c>
      <c r="AD319" s="23" t="s">
        <v>90</v>
      </c>
      <c r="AE319" s="23" t="s">
        <v>393</v>
      </c>
      <c r="AF319" s="23" t="s">
        <v>320</v>
      </c>
      <c r="AG319" s="23" t="s">
        <v>79</v>
      </c>
      <c r="AH319" s="23" t="s">
        <v>206</v>
      </c>
      <c r="AI319" s="23" t="s">
        <v>100</v>
      </c>
      <c r="AJ319" s="50" t="b">
        <v>0</v>
      </c>
      <c r="AK319" s="51" t="s">
        <v>394</v>
      </c>
      <c r="AL319" s="19">
        <v>0</v>
      </c>
      <c r="AM319" s="19">
        <v>0</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9">
        <v>0</v>
      </c>
      <c r="BC319" s="19">
        <v>0</v>
      </c>
      <c r="BD319" s="49" t="b">
        <v>0</v>
      </c>
      <c r="BE319" s="49" t="b">
        <v>0</v>
      </c>
      <c r="BF319" s="19">
        <v>6</v>
      </c>
      <c r="BG319" s="23" t="s">
        <v>117</v>
      </c>
      <c r="BH319" s="19">
        <v>210</v>
      </c>
      <c r="BI319" s="19">
        <v>210</v>
      </c>
      <c r="BJ319" s="19">
        <v>0</v>
      </c>
      <c r="BK319" s="49" t="b">
        <v>0</v>
      </c>
    </row>
    <row r="320" spans="1:63" ht="12.75">
      <c r="A320" s="19">
        <v>576</v>
      </c>
      <c r="B320" s="19">
        <v>123952</v>
      </c>
      <c r="C320" s="23" t="s">
        <v>382</v>
      </c>
      <c r="D320" s="23" t="s">
        <v>383</v>
      </c>
      <c r="E320" s="23" t="s">
        <v>384</v>
      </c>
      <c r="F320" s="23" t="s">
        <v>241</v>
      </c>
      <c r="G320" s="23" t="s">
        <v>385</v>
      </c>
      <c r="H320" s="23" t="s">
        <v>167</v>
      </c>
      <c r="I320" s="23" t="s">
        <v>242</v>
      </c>
      <c r="J320" s="47" t="s">
        <v>386</v>
      </c>
      <c r="K320" s="19">
        <v>-118.232703</v>
      </c>
      <c r="L320" s="19">
        <v>34.04365</v>
      </c>
      <c r="M320" s="19">
        <v>-118.232703</v>
      </c>
      <c r="N320" s="19">
        <v>34.04365</v>
      </c>
      <c r="O320" s="53">
        <v>46878</v>
      </c>
      <c r="P320" s="54">
        <v>850</v>
      </c>
      <c r="Q320" s="53">
        <v>46878</v>
      </c>
      <c r="R320" s="54">
        <v>850</v>
      </c>
      <c r="S320" s="19">
        <v>2</v>
      </c>
      <c r="T320" s="19">
        <v>2</v>
      </c>
      <c r="U320" s="19">
        <v>8</v>
      </c>
      <c r="V320" s="19">
        <v>2</v>
      </c>
      <c r="W320" s="19">
        <v>2</v>
      </c>
      <c r="X320" s="48" t="s">
        <v>1327</v>
      </c>
      <c r="Y320" s="19">
        <v>262</v>
      </c>
      <c r="Z320" s="23" t="s">
        <v>123</v>
      </c>
      <c r="AA320" s="49" t="b">
        <v>0</v>
      </c>
      <c r="AB320" s="23" t="s">
        <v>244</v>
      </c>
      <c r="AC320" s="23" t="s">
        <v>244</v>
      </c>
      <c r="AD320" s="23" t="s">
        <v>90</v>
      </c>
      <c r="AE320" s="23" t="s">
        <v>395</v>
      </c>
      <c r="AF320" s="23" t="s">
        <v>94</v>
      </c>
      <c r="AG320" s="23" t="s">
        <v>79</v>
      </c>
      <c r="AH320" s="23" t="s">
        <v>99</v>
      </c>
      <c r="AI320" s="23" t="s">
        <v>100</v>
      </c>
      <c r="AJ320" s="50" t="b">
        <v>0</v>
      </c>
      <c r="AK320" s="51" t="s">
        <v>396</v>
      </c>
      <c r="AL320" s="19">
        <v>0</v>
      </c>
      <c r="AM320" s="19">
        <v>0</v>
      </c>
      <c r="AN320" s="19">
        <v>0</v>
      </c>
      <c r="AO320" s="19">
        <v>0</v>
      </c>
      <c r="AP320" s="19">
        <v>0</v>
      </c>
      <c r="AQ320" s="19">
        <v>0</v>
      </c>
      <c r="AR320" s="19">
        <v>0</v>
      </c>
      <c r="AS320" s="19">
        <v>0</v>
      </c>
      <c r="AT320" s="19">
        <v>0</v>
      </c>
      <c r="AU320" s="19">
        <v>0</v>
      </c>
      <c r="AV320" s="19">
        <v>0</v>
      </c>
      <c r="AW320" s="19">
        <v>0</v>
      </c>
      <c r="AX320" s="19">
        <v>0</v>
      </c>
      <c r="AY320" s="19">
        <v>0</v>
      </c>
      <c r="AZ320" s="19">
        <v>0</v>
      </c>
      <c r="BA320" s="19">
        <v>0</v>
      </c>
      <c r="BB320" s="19">
        <v>0</v>
      </c>
      <c r="BC320" s="19">
        <v>0</v>
      </c>
      <c r="BD320" s="49" t="b">
        <v>0</v>
      </c>
      <c r="BE320" s="49" t="b">
        <v>0</v>
      </c>
      <c r="BF320" s="19">
        <v>6</v>
      </c>
      <c r="BG320" s="23" t="s">
        <v>94</v>
      </c>
      <c r="BH320" s="19">
        <v>210</v>
      </c>
      <c r="BI320" s="19">
        <v>210</v>
      </c>
      <c r="BJ320" s="19">
        <v>0</v>
      </c>
      <c r="BK320" s="49" t="b">
        <v>0</v>
      </c>
    </row>
    <row r="321" spans="1:63" ht="12.75">
      <c r="A321" s="19">
        <v>578</v>
      </c>
      <c r="B321" s="19">
        <v>149222</v>
      </c>
      <c r="C321" s="23" t="s">
        <v>914</v>
      </c>
      <c r="D321" s="23" t="s">
        <v>915</v>
      </c>
      <c r="E321" s="23" t="s">
        <v>916</v>
      </c>
      <c r="F321" s="23" t="s">
        <v>884</v>
      </c>
      <c r="G321" s="23" t="s">
        <v>917</v>
      </c>
      <c r="H321" s="23" t="s">
        <v>834</v>
      </c>
      <c r="I321" s="23" t="s">
        <v>885</v>
      </c>
      <c r="J321" s="47" t="s">
        <v>918</v>
      </c>
      <c r="K321" s="19">
        <v>-89.217272999999906</v>
      </c>
      <c r="L321" s="19">
        <v>37.714193000000002</v>
      </c>
      <c r="M321" s="19">
        <v>-89.217272999999906</v>
      </c>
      <c r="N321" s="19">
        <v>37.714193000000002</v>
      </c>
      <c r="O321" s="53">
        <v>11268</v>
      </c>
      <c r="P321" s="53">
        <v>4758</v>
      </c>
      <c r="Q321" s="53">
        <v>28170</v>
      </c>
      <c r="R321" s="53">
        <v>4758</v>
      </c>
      <c r="S321" s="19">
        <v>2</v>
      </c>
      <c r="T321" s="19">
        <v>2</v>
      </c>
      <c r="U321" s="19">
        <v>3</v>
      </c>
      <c r="V321" s="19">
        <v>1</v>
      </c>
      <c r="W321" s="19">
        <v>1</v>
      </c>
      <c r="X321" s="19">
        <v>77</v>
      </c>
      <c r="Y321" s="19">
        <v>12182</v>
      </c>
      <c r="Z321" s="23" t="s">
        <v>73</v>
      </c>
      <c r="AA321" s="49" t="b">
        <v>0</v>
      </c>
      <c r="AB321" s="23" t="s">
        <v>919</v>
      </c>
      <c r="AC321" s="23" t="s">
        <v>245</v>
      </c>
      <c r="AD321" s="23" t="s">
        <v>90</v>
      </c>
      <c r="AE321" s="23" t="s">
        <v>172</v>
      </c>
      <c r="AF321" s="23" t="s">
        <v>89</v>
      </c>
      <c r="AG321" s="23" t="s">
        <v>79</v>
      </c>
      <c r="AH321" s="23" t="s">
        <v>36</v>
      </c>
      <c r="AI321" s="23" t="s">
        <v>92</v>
      </c>
      <c r="AJ321" s="50" t="b">
        <v>0</v>
      </c>
      <c r="AK321" s="51" t="s">
        <v>921</v>
      </c>
      <c r="AL321" s="19">
        <v>0</v>
      </c>
      <c r="AM321" s="19">
        <v>0</v>
      </c>
      <c r="AN321" s="19">
        <v>0</v>
      </c>
      <c r="AO321" s="19">
        <v>0</v>
      </c>
      <c r="AP321" s="19">
        <v>0</v>
      </c>
      <c r="AQ321" s="19">
        <v>0</v>
      </c>
      <c r="AR321" s="19">
        <v>0</v>
      </c>
      <c r="AS321" s="19">
        <v>0</v>
      </c>
      <c r="AT321" s="19">
        <v>0</v>
      </c>
      <c r="AU321" s="19">
        <v>0</v>
      </c>
      <c r="AV321" s="19">
        <v>0</v>
      </c>
      <c r="AW321" s="19">
        <v>0</v>
      </c>
      <c r="AX321" s="19">
        <v>0</v>
      </c>
      <c r="AY321" s="19">
        <v>0</v>
      </c>
      <c r="AZ321" s="19">
        <v>0</v>
      </c>
      <c r="BA321" s="19">
        <v>0</v>
      </c>
      <c r="BB321" s="19">
        <v>0</v>
      </c>
      <c r="BC321" s="19">
        <v>0</v>
      </c>
      <c r="BD321" s="49" t="b">
        <v>1</v>
      </c>
      <c r="BE321" s="49" t="b">
        <v>1</v>
      </c>
      <c r="BF321" s="19">
        <v>5</v>
      </c>
      <c r="BG321" s="23" t="s">
        <v>89</v>
      </c>
      <c r="BH321" s="19">
        <v>253</v>
      </c>
      <c r="BI321" s="19">
        <v>253</v>
      </c>
      <c r="BJ321" s="19">
        <v>0</v>
      </c>
      <c r="BK321" s="49" t="b">
        <v>0</v>
      </c>
    </row>
    <row r="322" spans="1:63" ht="12.75">
      <c r="A322" s="19">
        <v>579</v>
      </c>
      <c r="B322" s="19">
        <v>149222</v>
      </c>
      <c r="C322" s="23" t="s">
        <v>914</v>
      </c>
      <c r="D322" s="23" t="s">
        <v>915</v>
      </c>
      <c r="E322" s="23" t="s">
        <v>916</v>
      </c>
      <c r="F322" s="23" t="s">
        <v>884</v>
      </c>
      <c r="G322" s="23" t="s">
        <v>917</v>
      </c>
      <c r="H322" s="23" t="s">
        <v>834</v>
      </c>
      <c r="I322" s="23" t="s">
        <v>885</v>
      </c>
      <c r="J322" s="47" t="s">
        <v>918</v>
      </c>
      <c r="K322" s="19">
        <v>-89.217272999999906</v>
      </c>
      <c r="L322" s="19">
        <v>37.714193000000002</v>
      </c>
      <c r="M322" s="19">
        <v>-89.217272999999906</v>
      </c>
      <c r="N322" s="19">
        <v>37.714193000000002</v>
      </c>
      <c r="O322" s="53">
        <v>11268</v>
      </c>
      <c r="P322" s="53">
        <v>4758</v>
      </c>
      <c r="Q322" s="53">
        <v>28170</v>
      </c>
      <c r="R322" s="53">
        <v>4758</v>
      </c>
      <c r="S322" s="19">
        <v>2</v>
      </c>
      <c r="T322" s="19">
        <v>2</v>
      </c>
      <c r="U322" s="19">
        <v>3</v>
      </c>
      <c r="V322" s="19">
        <v>1</v>
      </c>
      <c r="W322" s="19">
        <v>1</v>
      </c>
      <c r="X322" s="19">
        <v>77</v>
      </c>
      <c r="Y322" s="19">
        <v>12182</v>
      </c>
      <c r="Z322" s="23" t="s">
        <v>73</v>
      </c>
      <c r="AA322" s="49" t="b">
        <v>0</v>
      </c>
      <c r="AB322" s="23" t="s">
        <v>922</v>
      </c>
      <c r="AC322" s="23" t="s">
        <v>923</v>
      </c>
      <c r="AD322" s="23" t="s">
        <v>90</v>
      </c>
      <c r="AE322" s="23" t="s">
        <v>924</v>
      </c>
      <c r="AF322" s="23" t="s">
        <v>320</v>
      </c>
      <c r="AG322" s="23" t="s">
        <v>79</v>
      </c>
      <c r="AH322" s="23" t="s">
        <v>99</v>
      </c>
      <c r="AI322" s="23" t="s">
        <v>100</v>
      </c>
      <c r="AJ322" s="50" t="b">
        <v>0</v>
      </c>
      <c r="AK322" s="51" t="s">
        <v>925</v>
      </c>
      <c r="AL322" s="19">
        <v>0</v>
      </c>
      <c r="AM322" s="19">
        <v>0</v>
      </c>
      <c r="AN322" s="19">
        <v>0</v>
      </c>
      <c r="AO322" s="19">
        <v>0</v>
      </c>
      <c r="AP322" s="19">
        <v>0</v>
      </c>
      <c r="AQ322" s="19">
        <v>0</v>
      </c>
      <c r="AR322" s="19">
        <v>0</v>
      </c>
      <c r="AS322" s="19">
        <v>0</v>
      </c>
      <c r="AT322" s="19">
        <v>0</v>
      </c>
      <c r="AU322" s="19">
        <v>0</v>
      </c>
      <c r="AV322" s="19">
        <v>0</v>
      </c>
      <c r="AW322" s="19">
        <v>0</v>
      </c>
      <c r="AX322" s="19">
        <v>0</v>
      </c>
      <c r="AY322" s="19">
        <v>0</v>
      </c>
      <c r="AZ322" s="19">
        <v>0</v>
      </c>
      <c r="BA322" s="19">
        <v>0</v>
      </c>
      <c r="BB322" s="19">
        <v>0</v>
      </c>
      <c r="BC322" s="19">
        <v>0</v>
      </c>
      <c r="BD322" s="49" t="b">
        <v>0</v>
      </c>
      <c r="BE322" s="49" t="b">
        <v>1</v>
      </c>
      <c r="BF322" s="19">
        <v>5</v>
      </c>
      <c r="BG322" s="23" t="s">
        <v>117</v>
      </c>
      <c r="BH322" s="19">
        <v>253</v>
      </c>
      <c r="BI322" s="19">
        <v>253</v>
      </c>
      <c r="BJ322" s="19">
        <v>0</v>
      </c>
      <c r="BK322" s="49" t="b">
        <v>0</v>
      </c>
    </row>
    <row r="323" spans="1:63" ht="12.75">
      <c r="A323" s="19">
        <v>583</v>
      </c>
      <c r="B323" s="19">
        <v>196060</v>
      </c>
      <c r="C323" s="23" t="s">
        <v>2021</v>
      </c>
      <c r="D323" s="23" t="s">
        <v>2022</v>
      </c>
      <c r="E323" s="23" t="s">
        <v>2023</v>
      </c>
      <c r="F323" s="23" t="s">
        <v>1878</v>
      </c>
      <c r="G323" s="19">
        <v>12222</v>
      </c>
      <c r="H323" s="23" t="s">
        <v>538</v>
      </c>
      <c r="I323" s="23" t="s">
        <v>1797</v>
      </c>
      <c r="J323" s="47" t="s">
        <v>2024</v>
      </c>
      <c r="K323" s="19">
        <v>-73.825013999999996</v>
      </c>
      <c r="L323" s="19">
        <v>42.686917000000001</v>
      </c>
      <c r="M323" s="19">
        <v>-73.825013999999996</v>
      </c>
      <c r="N323" s="19">
        <v>42.686917000000001</v>
      </c>
      <c r="O323" s="53">
        <v>11310</v>
      </c>
      <c r="P323" s="53">
        <v>2125</v>
      </c>
      <c r="Q323" s="53">
        <v>23100</v>
      </c>
      <c r="R323" s="53">
        <v>2125</v>
      </c>
      <c r="S323" s="19">
        <v>2</v>
      </c>
      <c r="T323" s="19">
        <v>2</v>
      </c>
      <c r="U323" s="19">
        <v>2</v>
      </c>
      <c r="V323" s="19">
        <v>1</v>
      </c>
      <c r="W323" s="19">
        <v>1</v>
      </c>
      <c r="X323" s="19">
        <v>54</v>
      </c>
      <c r="Y323" s="19">
        <v>13139</v>
      </c>
      <c r="Z323" s="23" t="s">
        <v>73</v>
      </c>
      <c r="AA323" s="49" t="b">
        <v>0</v>
      </c>
      <c r="AB323" s="23" t="s">
        <v>731</v>
      </c>
      <c r="AC323" s="23" t="s">
        <v>1545</v>
      </c>
      <c r="AD323" s="23" t="s">
        <v>320</v>
      </c>
      <c r="AE323" s="23" t="s">
        <v>1279</v>
      </c>
      <c r="AF323" s="23" t="s">
        <v>78</v>
      </c>
      <c r="AG323" s="23" t="s">
        <v>79</v>
      </c>
      <c r="AH323" s="23" t="s">
        <v>36</v>
      </c>
      <c r="AI323" s="23" t="s">
        <v>80</v>
      </c>
      <c r="AJ323" s="50" t="b">
        <v>0</v>
      </c>
      <c r="AK323" s="51" t="s">
        <v>2026</v>
      </c>
      <c r="AL323" s="19">
        <v>0</v>
      </c>
      <c r="AM323" s="19">
        <v>0</v>
      </c>
      <c r="AN323" s="19">
        <v>0</v>
      </c>
      <c r="AO323" s="19">
        <v>0</v>
      </c>
      <c r="AP323" s="19">
        <v>0</v>
      </c>
      <c r="AQ323" s="19">
        <v>0</v>
      </c>
      <c r="AR323" s="19">
        <v>0</v>
      </c>
      <c r="AS323" s="19">
        <v>0</v>
      </c>
      <c r="AT323" s="19">
        <v>0</v>
      </c>
      <c r="AU323" s="19">
        <v>0</v>
      </c>
      <c r="AV323" s="19">
        <v>0</v>
      </c>
      <c r="AW323" s="19">
        <v>0</v>
      </c>
      <c r="AX323" s="19">
        <v>0</v>
      </c>
      <c r="AY323" s="19">
        <v>0</v>
      </c>
      <c r="AZ323" s="19">
        <v>0</v>
      </c>
      <c r="BA323" s="19">
        <v>0</v>
      </c>
      <c r="BB323" s="19">
        <v>0</v>
      </c>
      <c r="BC323" s="19">
        <v>0</v>
      </c>
      <c r="BD323" s="49" t="b">
        <v>1</v>
      </c>
      <c r="BE323" s="49" t="b">
        <v>0</v>
      </c>
      <c r="BF323" s="19">
        <v>2</v>
      </c>
      <c r="BG323" s="23" t="s">
        <v>78</v>
      </c>
      <c r="BH323" s="19">
        <v>295</v>
      </c>
      <c r="BI323" s="19">
        <v>295</v>
      </c>
      <c r="BJ323" s="19">
        <v>0</v>
      </c>
      <c r="BK323" s="49" t="b">
        <v>0</v>
      </c>
    </row>
    <row r="324" spans="1:63" ht="12.75">
      <c r="A324" s="19">
        <v>590</v>
      </c>
      <c r="B324" s="19">
        <v>196103</v>
      </c>
      <c r="C324" s="23" t="s">
        <v>2027</v>
      </c>
      <c r="D324" s="23" t="s">
        <v>2028</v>
      </c>
      <c r="E324" s="23" t="s">
        <v>2029</v>
      </c>
      <c r="F324" s="23" t="s">
        <v>1878</v>
      </c>
      <c r="G324" s="19">
        <v>13210</v>
      </c>
      <c r="H324" s="23" t="s">
        <v>538</v>
      </c>
      <c r="I324" s="23" t="s">
        <v>1797</v>
      </c>
      <c r="J324" s="47" t="s">
        <v>2030</v>
      </c>
      <c r="K324" s="19">
        <v>-76.138723999999996</v>
      </c>
      <c r="L324" s="19">
        <v>43.034765</v>
      </c>
      <c r="M324" s="19">
        <v>-76.138723999999996</v>
      </c>
      <c r="N324" s="19">
        <v>43.034765</v>
      </c>
      <c r="O324" s="53">
        <v>11310</v>
      </c>
      <c r="P324" s="53">
        <v>1890</v>
      </c>
      <c r="Q324" s="53">
        <v>23100</v>
      </c>
      <c r="R324" s="53">
        <v>1890</v>
      </c>
      <c r="S324" s="19">
        <v>2</v>
      </c>
      <c r="T324" s="19">
        <v>2</v>
      </c>
      <c r="U324" s="19">
        <v>2</v>
      </c>
      <c r="V324" s="19">
        <v>1</v>
      </c>
      <c r="W324" s="19">
        <v>1</v>
      </c>
      <c r="X324" s="19">
        <v>54</v>
      </c>
      <c r="Y324" s="19">
        <v>1751</v>
      </c>
      <c r="Z324" s="23" t="s">
        <v>73</v>
      </c>
      <c r="AA324" s="49" t="b">
        <v>0</v>
      </c>
      <c r="AB324" s="23" t="s">
        <v>2031</v>
      </c>
      <c r="AC324" s="23" t="s">
        <v>2037</v>
      </c>
      <c r="AD324" s="23" t="s">
        <v>76</v>
      </c>
      <c r="AE324" s="23" t="s">
        <v>2041</v>
      </c>
      <c r="AF324" s="23" t="s">
        <v>138</v>
      </c>
      <c r="AG324" s="23" t="s">
        <v>179</v>
      </c>
      <c r="AH324" s="23" t="s">
        <v>179</v>
      </c>
      <c r="AI324" s="23" t="s">
        <v>100</v>
      </c>
      <c r="AJ324" s="50" t="b">
        <v>0</v>
      </c>
      <c r="AK324" s="51" t="s">
        <v>2042</v>
      </c>
      <c r="AL324" s="19">
        <v>0</v>
      </c>
      <c r="AM324" s="19">
        <v>0</v>
      </c>
      <c r="AN324" s="19">
        <v>0</v>
      </c>
      <c r="AO324" s="19">
        <v>0</v>
      </c>
      <c r="AP324" s="19">
        <v>0</v>
      </c>
      <c r="AQ324" s="19">
        <v>0</v>
      </c>
      <c r="AR324" s="19">
        <v>0</v>
      </c>
      <c r="AS324" s="19">
        <v>0</v>
      </c>
      <c r="AT324" s="19">
        <v>0</v>
      </c>
      <c r="AU324" s="19">
        <v>0</v>
      </c>
      <c r="AV324" s="19">
        <v>0</v>
      </c>
      <c r="AW324" s="19">
        <v>0</v>
      </c>
      <c r="AX324" s="19">
        <v>0</v>
      </c>
      <c r="AY324" s="19">
        <v>0</v>
      </c>
      <c r="AZ324" s="19">
        <v>0</v>
      </c>
      <c r="BA324" s="19">
        <v>0</v>
      </c>
      <c r="BB324" s="19">
        <v>0</v>
      </c>
      <c r="BC324" s="19">
        <v>0</v>
      </c>
      <c r="BD324" s="49" t="b">
        <v>0</v>
      </c>
      <c r="BE324" s="49" t="b">
        <v>0</v>
      </c>
      <c r="BF324" s="19">
        <v>10</v>
      </c>
      <c r="BG324" s="23" t="s">
        <v>117</v>
      </c>
      <c r="BH324" s="19">
        <v>295</v>
      </c>
      <c r="BI324" s="19">
        <v>295</v>
      </c>
      <c r="BJ324" s="19">
        <v>0</v>
      </c>
      <c r="BK324" s="49" t="b">
        <v>0</v>
      </c>
    </row>
    <row r="325" spans="1:63" ht="12.75">
      <c r="A325" s="19">
        <v>593</v>
      </c>
      <c r="B325" s="19">
        <v>196103</v>
      </c>
      <c r="C325" s="23" t="s">
        <v>2027</v>
      </c>
      <c r="D325" s="23" t="s">
        <v>2028</v>
      </c>
      <c r="E325" s="23" t="s">
        <v>2029</v>
      </c>
      <c r="F325" s="23" t="s">
        <v>1878</v>
      </c>
      <c r="G325" s="19">
        <v>13210</v>
      </c>
      <c r="H325" s="23" t="s">
        <v>538</v>
      </c>
      <c r="I325" s="23" t="s">
        <v>1797</v>
      </c>
      <c r="J325" s="47" t="s">
        <v>2030</v>
      </c>
      <c r="K325" s="19">
        <v>-76.138723999999996</v>
      </c>
      <c r="L325" s="19">
        <v>43.034765</v>
      </c>
      <c r="M325" s="19">
        <v>-76.138723999999996</v>
      </c>
      <c r="N325" s="19">
        <v>43.034765</v>
      </c>
      <c r="O325" s="53">
        <v>11310</v>
      </c>
      <c r="P325" s="53">
        <v>1890</v>
      </c>
      <c r="Q325" s="53">
        <v>23100</v>
      </c>
      <c r="R325" s="53">
        <v>1890</v>
      </c>
      <c r="S325" s="19">
        <v>2</v>
      </c>
      <c r="T325" s="19">
        <v>2</v>
      </c>
      <c r="U325" s="19">
        <v>2</v>
      </c>
      <c r="V325" s="19">
        <v>1</v>
      </c>
      <c r="W325" s="19">
        <v>1</v>
      </c>
      <c r="X325" s="19">
        <v>54</v>
      </c>
      <c r="Y325" s="19">
        <v>1751</v>
      </c>
      <c r="Z325" s="23" t="s">
        <v>73</v>
      </c>
      <c r="AA325" s="49" t="b">
        <v>0</v>
      </c>
      <c r="AB325" s="23" t="s">
        <v>2031</v>
      </c>
      <c r="AC325" s="23" t="s">
        <v>2033</v>
      </c>
      <c r="AD325" s="23" t="s">
        <v>76</v>
      </c>
      <c r="AE325" s="23" t="s">
        <v>2047</v>
      </c>
      <c r="AF325" s="23" t="s">
        <v>135</v>
      </c>
      <c r="AG325" s="23" t="s">
        <v>179</v>
      </c>
      <c r="AH325" s="23" t="s">
        <v>179</v>
      </c>
      <c r="AI325" s="23" t="s">
        <v>100</v>
      </c>
      <c r="AJ325" s="50" t="b">
        <v>0</v>
      </c>
      <c r="AK325" s="51" t="s">
        <v>2045</v>
      </c>
      <c r="AL325" s="19">
        <v>0</v>
      </c>
      <c r="AM325" s="19">
        <v>0</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9">
        <v>0</v>
      </c>
      <c r="BC325" s="19">
        <v>0</v>
      </c>
      <c r="BD325" s="49" t="b">
        <v>0</v>
      </c>
      <c r="BE325" s="49" t="b">
        <v>0</v>
      </c>
      <c r="BF325" s="19">
        <v>10</v>
      </c>
      <c r="BG325" s="23" t="s">
        <v>117</v>
      </c>
      <c r="BH325" s="19">
        <v>295</v>
      </c>
      <c r="BI325" s="19">
        <v>295</v>
      </c>
      <c r="BJ325" s="19">
        <v>0</v>
      </c>
      <c r="BK325" s="49" t="b">
        <v>0</v>
      </c>
    </row>
    <row r="326" spans="1:63" ht="12.75">
      <c r="A326" s="19">
        <v>586</v>
      </c>
      <c r="B326" s="19">
        <v>196103</v>
      </c>
      <c r="C326" s="23" t="s">
        <v>2027</v>
      </c>
      <c r="D326" s="23" t="s">
        <v>2028</v>
      </c>
      <c r="E326" s="23" t="s">
        <v>2029</v>
      </c>
      <c r="F326" s="23" t="s">
        <v>1878</v>
      </c>
      <c r="G326" s="19">
        <v>13210</v>
      </c>
      <c r="H326" s="23" t="s">
        <v>538</v>
      </c>
      <c r="I326" s="23" t="s">
        <v>1797</v>
      </c>
      <c r="J326" s="47" t="s">
        <v>2030</v>
      </c>
      <c r="K326" s="19">
        <v>-76.138723999999996</v>
      </c>
      <c r="L326" s="19">
        <v>43.034765</v>
      </c>
      <c r="M326" s="19">
        <v>-76.138723999999996</v>
      </c>
      <c r="N326" s="19">
        <v>43.034765</v>
      </c>
      <c r="O326" s="53">
        <v>11310</v>
      </c>
      <c r="P326" s="53">
        <v>1890</v>
      </c>
      <c r="Q326" s="53">
        <v>23100</v>
      </c>
      <c r="R326" s="53">
        <v>1890</v>
      </c>
      <c r="S326" s="19">
        <v>2</v>
      </c>
      <c r="T326" s="19">
        <v>2</v>
      </c>
      <c r="U326" s="19">
        <v>2</v>
      </c>
      <c r="V326" s="19">
        <v>1</v>
      </c>
      <c r="W326" s="19">
        <v>1</v>
      </c>
      <c r="X326" s="19">
        <v>54</v>
      </c>
      <c r="Y326" s="19">
        <v>1751</v>
      </c>
      <c r="Z326" s="23" t="s">
        <v>73</v>
      </c>
      <c r="AA326" s="49" t="b">
        <v>0</v>
      </c>
      <c r="AB326" s="23" t="s">
        <v>2031</v>
      </c>
      <c r="AC326" s="23" t="s">
        <v>314</v>
      </c>
      <c r="AD326" s="23" t="s">
        <v>76</v>
      </c>
      <c r="AE326" s="23" t="s">
        <v>95</v>
      </c>
      <c r="AF326" s="23" t="s">
        <v>94</v>
      </c>
      <c r="AG326" s="23" t="s">
        <v>79</v>
      </c>
      <c r="AH326" s="23" t="s">
        <v>36</v>
      </c>
      <c r="AI326" s="23" t="s">
        <v>96</v>
      </c>
      <c r="AJ326" s="50" t="b">
        <v>0</v>
      </c>
      <c r="AK326" s="51" t="s">
        <v>2035</v>
      </c>
      <c r="AL326" s="19">
        <v>0</v>
      </c>
      <c r="AM326" s="19">
        <v>0</v>
      </c>
      <c r="AN326" s="19">
        <v>0</v>
      </c>
      <c r="AO326" s="19">
        <v>0</v>
      </c>
      <c r="AP326" s="19">
        <v>0</v>
      </c>
      <c r="AQ326" s="19">
        <v>0</v>
      </c>
      <c r="AR326" s="19">
        <v>0</v>
      </c>
      <c r="AS326" s="19">
        <v>0</v>
      </c>
      <c r="AT326" s="19">
        <v>0</v>
      </c>
      <c r="AU326" s="19">
        <v>0</v>
      </c>
      <c r="AV326" s="19">
        <v>0</v>
      </c>
      <c r="AW326" s="19">
        <v>0</v>
      </c>
      <c r="AX326" s="19">
        <v>0</v>
      </c>
      <c r="AY326" s="19">
        <v>0</v>
      </c>
      <c r="AZ326" s="19">
        <v>0</v>
      </c>
      <c r="BA326" s="19">
        <v>0</v>
      </c>
      <c r="BB326" s="19">
        <v>0</v>
      </c>
      <c r="BC326" s="19">
        <v>0</v>
      </c>
      <c r="BD326" s="49" t="b">
        <v>1</v>
      </c>
      <c r="BE326" s="49" t="b">
        <v>0</v>
      </c>
      <c r="BF326" s="19">
        <v>10</v>
      </c>
      <c r="BG326" s="23" t="s">
        <v>94</v>
      </c>
      <c r="BH326" s="19">
        <v>295</v>
      </c>
      <c r="BI326" s="19">
        <v>295</v>
      </c>
      <c r="BJ326" s="19">
        <v>0</v>
      </c>
      <c r="BK326" s="49" t="b">
        <v>0</v>
      </c>
    </row>
    <row r="327" spans="1:63" ht="12.75">
      <c r="A327" s="19">
        <v>587</v>
      </c>
      <c r="B327" s="19">
        <v>196103</v>
      </c>
      <c r="C327" s="23" t="s">
        <v>2027</v>
      </c>
      <c r="D327" s="23" t="s">
        <v>2028</v>
      </c>
      <c r="E327" s="23" t="s">
        <v>2029</v>
      </c>
      <c r="F327" s="23" t="s">
        <v>1878</v>
      </c>
      <c r="G327" s="19">
        <v>13210</v>
      </c>
      <c r="H327" s="23" t="s">
        <v>538</v>
      </c>
      <c r="I327" s="23" t="s">
        <v>1797</v>
      </c>
      <c r="J327" s="47" t="s">
        <v>2030</v>
      </c>
      <c r="K327" s="19">
        <v>-76.138723999999996</v>
      </c>
      <c r="L327" s="19">
        <v>43.034765</v>
      </c>
      <c r="M327" s="19">
        <v>-76.138723999999996</v>
      </c>
      <c r="N327" s="19">
        <v>43.034765</v>
      </c>
      <c r="O327" s="53">
        <v>11310</v>
      </c>
      <c r="P327" s="53">
        <v>1890</v>
      </c>
      <c r="Q327" s="53">
        <v>23100</v>
      </c>
      <c r="R327" s="53">
        <v>1890</v>
      </c>
      <c r="S327" s="19">
        <v>2</v>
      </c>
      <c r="T327" s="19">
        <v>2</v>
      </c>
      <c r="U327" s="19">
        <v>2</v>
      </c>
      <c r="V327" s="19">
        <v>1</v>
      </c>
      <c r="W327" s="19">
        <v>1</v>
      </c>
      <c r="X327" s="19">
        <v>54</v>
      </c>
      <c r="Y327" s="19">
        <v>1751</v>
      </c>
      <c r="Z327" s="23" t="s">
        <v>73</v>
      </c>
      <c r="AA327" s="49" t="b">
        <v>0</v>
      </c>
      <c r="AB327" s="23" t="s">
        <v>2031</v>
      </c>
      <c r="AC327" s="23" t="s">
        <v>314</v>
      </c>
      <c r="AD327" s="23" t="s">
        <v>76</v>
      </c>
      <c r="AE327" s="23" t="s">
        <v>1569</v>
      </c>
      <c r="AF327" s="23" t="s">
        <v>94</v>
      </c>
      <c r="AG327" s="23" t="s">
        <v>79</v>
      </c>
      <c r="AH327" s="23" t="s">
        <v>99</v>
      </c>
      <c r="AI327" s="23" t="s">
        <v>100</v>
      </c>
      <c r="AJ327" s="50" t="b">
        <v>0</v>
      </c>
      <c r="AK327" s="51" t="s">
        <v>2036</v>
      </c>
      <c r="AL327" s="19">
        <v>0</v>
      </c>
      <c r="AM327" s="19">
        <v>0</v>
      </c>
      <c r="AN327" s="19">
        <v>0</v>
      </c>
      <c r="AO327" s="19">
        <v>0</v>
      </c>
      <c r="AP327" s="19">
        <v>0</v>
      </c>
      <c r="AQ327" s="19">
        <v>0</v>
      </c>
      <c r="AR327" s="19">
        <v>0</v>
      </c>
      <c r="AS327" s="19">
        <v>0</v>
      </c>
      <c r="AT327" s="19">
        <v>0</v>
      </c>
      <c r="AU327" s="19">
        <v>0</v>
      </c>
      <c r="AV327" s="19">
        <v>0</v>
      </c>
      <c r="AW327" s="19">
        <v>0</v>
      </c>
      <c r="AX327" s="19">
        <v>0</v>
      </c>
      <c r="AY327" s="19">
        <v>0</v>
      </c>
      <c r="AZ327" s="19">
        <v>0</v>
      </c>
      <c r="BA327" s="19">
        <v>0</v>
      </c>
      <c r="BB327" s="19">
        <v>0</v>
      </c>
      <c r="BC327" s="19">
        <v>0</v>
      </c>
      <c r="BD327" s="49" t="b">
        <v>0</v>
      </c>
      <c r="BE327" s="49" t="b">
        <v>0</v>
      </c>
      <c r="BF327" s="19">
        <v>10</v>
      </c>
      <c r="BG327" s="23" t="s">
        <v>94</v>
      </c>
      <c r="BH327" s="19">
        <v>295</v>
      </c>
      <c r="BI327" s="19">
        <v>295</v>
      </c>
      <c r="BJ327" s="19">
        <v>0</v>
      </c>
      <c r="BK327" s="49" t="b">
        <v>0</v>
      </c>
    </row>
    <row r="328" spans="1:63" ht="12.75">
      <c r="A328" s="19">
        <v>588</v>
      </c>
      <c r="B328" s="19">
        <v>196103</v>
      </c>
      <c r="C328" s="23" t="s">
        <v>2027</v>
      </c>
      <c r="D328" s="23" t="s">
        <v>2028</v>
      </c>
      <c r="E328" s="23" t="s">
        <v>2029</v>
      </c>
      <c r="F328" s="23" t="s">
        <v>1878</v>
      </c>
      <c r="G328" s="19">
        <v>13210</v>
      </c>
      <c r="H328" s="23" t="s">
        <v>538</v>
      </c>
      <c r="I328" s="23" t="s">
        <v>1797</v>
      </c>
      <c r="J328" s="47" t="s">
        <v>2030</v>
      </c>
      <c r="K328" s="19">
        <v>-76.138723999999996</v>
      </c>
      <c r="L328" s="19">
        <v>43.034765</v>
      </c>
      <c r="M328" s="19">
        <v>-76.138723999999996</v>
      </c>
      <c r="N328" s="19">
        <v>43.034765</v>
      </c>
      <c r="O328" s="53">
        <v>11310</v>
      </c>
      <c r="P328" s="53">
        <v>1890</v>
      </c>
      <c r="Q328" s="53">
        <v>23100</v>
      </c>
      <c r="R328" s="53">
        <v>1890</v>
      </c>
      <c r="S328" s="19">
        <v>2</v>
      </c>
      <c r="T328" s="19">
        <v>2</v>
      </c>
      <c r="U328" s="19">
        <v>2</v>
      </c>
      <c r="V328" s="19">
        <v>1</v>
      </c>
      <c r="W328" s="19">
        <v>1</v>
      </c>
      <c r="X328" s="19">
        <v>54</v>
      </c>
      <c r="Y328" s="19">
        <v>1751</v>
      </c>
      <c r="Z328" s="23" t="s">
        <v>73</v>
      </c>
      <c r="AA328" s="49" t="b">
        <v>0</v>
      </c>
      <c r="AB328" s="23" t="s">
        <v>2031</v>
      </c>
      <c r="AC328" s="23" t="s">
        <v>2037</v>
      </c>
      <c r="AD328" s="23" t="s">
        <v>76</v>
      </c>
      <c r="AE328" s="23" t="s">
        <v>2038</v>
      </c>
      <c r="AF328" s="23" t="s">
        <v>138</v>
      </c>
      <c r="AG328" s="23" t="s">
        <v>79</v>
      </c>
      <c r="AH328" s="23" t="s">
        <v>36</v>
      </c>
      <c r="AI328" s="23" t="s">
        <v>100</v>
      </c>
      <c r="AJ328" s="50" t="b">
        <v>0</v>
      </c>
      <c r="AK328" s="51" t="s">
        <v>2039</v>
      </c>
      <c r="AL328" s="19">
        <v>0</v>
      </c>
      <c r="AM328" s="19">
        <v>0</v>
      </c>
      <c r="AN328" s="19">
        <v>0</v>
      </c>
      <c r="AO328" s="19">
        <v>0</v>
      </c>
      <c r="AP328" s="19">
        <v>0</v>
      </c>
      <c r="AQ328" s="19">
        <v>0</v>
      </c>
      <c r="AR328" s="19">
        <v>0</v>
      </c>
      <c r="AS328" s="19">
        <v>0</v>
      </c>
      <c r="AT328" s="19">
        <v>0</v>
      </c>
      <c r="AU328" s="19">
        <v>0</v>
      </c>
      <c r="AV328" s="19">
        <v>0</v>
      </c>
      <c r="AW328" s="19">
        <v>0</v>
      </c>
      <c r="AX328" s="19">
        <v>0</v>
      </c>
      <c r="AY328" s="19">
        <v>0</v>
      </c>
      <c r="AZ328" s="19">
        <v>0</v>
      </c>
      <c r="BA328" s="19">
        <v>0</v>
      </c>
      <c r="BB328" s="19">
        <v>0</v>
      </c>
      <c r="BC328" s="19">
        <v>0</v>
      </c>
      <c r="BD328" s="49" t="b">
        <v>0</v>
      </c>
      <c r="BE328" s="49" t="b">
        <v>0</v>
      </c>
      <c r="BF328" s="19">
        <v>10</v>
      </c>
      <c r="BG328" s="23" t="s">
        <v>117</v>
      </c>
      <c r="BH328" s="19">
        <v>295</v>
      </c>
      <c r="BI328" s="19">
        <v>295</v>
      </c>
      <c r="BJ328" s="19">
        <v>0</v>
      </c>
      <c r="BK328" s="49" t="b">
        <v>0</v>
      </c>
    </row>
    <row r="329" spans="1:63" ht="12.75">
      <c r="A329" s="19">
        <v>589</v>
      </c>
      <c r="B329" s="19">
        <v>196103</v>
      </c>
      <c r="C329" s="23" t="s">
        <v>2027</v>
      </c>
      <c r="D329" s="23" t="s">
        <v>2028</v>
      </c>
      <c r="E329" s="23" t="s">
        <v>2029</v>
      </c>
      <c r="F329" s="23" t="s">
        <v>1878</v>
      </c>
      <c r="G329" s="19">
        <v>13210</v>
      </c>
      <c r="H329" s="23" t="s">
        <v>538</v>
      </c>
      <c r="I329" s="23" t="s">
        <v>1797</v>
      </c>
      <c r="J329" s="47" t="s">
        <v>2030</v>
      </c>
      <c r="K329" s="19">
        <v>-76.138723999999996</v>
      </c>
      <c r="L329" s="19">
        <v>43.034765</v>
      </c>
      <c r="M329" s="19">
        <v>-76.138723999999996</v>
      </c>
      <c r="N329" s="19">
        <v>43.034765</v>
      </c>
      <c r="O329" s="53">
        <v>11310</v>
      </c>
      <c r="P329" s="53">
        <v>1890</v>
      </c>
      <c r="Q329" s="53">
        <v>23100</v>
      </c>
      <c r="R329" s="53">
        <v>1890</v>
      </c>
      <c r="S329" s="19">
        <v>2</v>
      </c>
      <c r="T329" s="19">
        <v>2</v>
      </c>
      <c r="U329" s="19">
        <v>2</v>
      </c>
      <c r="V329" s="19">
        <v>1</v>
      </c>
      <c r="W329" s="19">
        <v>1</v>
      </c>
      <c r="X329" s="19">
        <v>54</v>
      </c>
      <c r="Y329" s="19">
        <v>1751</v>
      </c>
      <c r="Z329" s="23" t="s">
        <v>73</v>
      </c>
      <c r="AA329" s="49" t="b">
        <v>0</v>
      </c>
      <c r="AB329" s="23" t="s">
        <v>2031</v>
      </c>
      <c r="AC329" s="23" t="s">
        <v>2037</v>
      </c>
      <c r="AD329" s="23" t="s">
        <v>76</v>
      </c>
      <c r="AE329" s="23" t="s">
        <v>2040</v>
      </c>
      <c r="AF329" s="23" t="s">
        <v>138</v>
      </c>
      <c r="AG329" s="23" t="s">
        <v>79</v>
      </c>
      <c r="AH329" s="23" t="s">
        <v>206</v>
      </c>
      <c r="AI329" s="23" t="s">
        <v>100</v>
      </c>
      <c r="AJ329" s="50" t="b">
        <v>0</v>
      </c>
      <c r="AK329" s="51" t="s">
        <v>2039</v>
      </c>
      <c r="AL329" s="19">
        <v>0</v>
      </c>
      <c r="AM329" s="19">
        <v>0</v>
      </c>
      <c r="AN329" s="19">
        <v>0</v>
      </c>
      <c r="AO329" s="19">
        <v>0</v>
      </c>
      <c r="AP329" s="19">
        <v>0</v>
      </c>
      <c r="AQ329" s="19">
        <v>0</v>
      </c>
      <c r="AR329" s="19">
        <v>0</v>
      </c>
      <c r="AS329" s="19">
        <v>0</v>
      </c>
      <c r="AT329" s="19">
        <v>0</v>
      </c>
      <c r="AU329" s="19">
        <v>0</v>
      </c>
      <c r="AV329" s="19">
        <v>0</v>
      </c>
      <c r="AW329" s="19">
        <v>0</v>
      </c>
      <c r="AX329" s="19">
        <v>0</v>
      </c>
      <c r="AY329" s="19">
        <v>0</v>
      </c>
      <c r="AZ329" s="19">
        <v>0</v>
      </c>
      <c r="BA329" s="19">
        <v>0</v>
      </c>
      <c r="BB329" s="19">
        <v>0</v>
      </c>
      <c r="BC329" s="19">
        <v>0</v>
      </c>
      <c r="BD329" s="49" t="b">
        <v>0</v>
      </c>
      <c r="BE329" s="49" t="b">
        <v>0</v>
      </c>
      <c r="BF329" s="19">
        <v>10</v>
      </c>
      <c r="BG329" s="23" t="s">
        <v>117</v>
      </c>
      <c r="BH329" s="19">
        <v>295</v>
      </c>
      <c r="BI329" s="19">
        <v>295</v>
      </c>
      <c r="BJ329" s="19">
        <v>0</v>
      </c>
      <c r="BK329" s="49" t="b">
        <v>0</v>
      </c>
    </row>
    <row r="330" spans="1:63" ht="12.75">
      <c r="A330" s="19">
        <v>591</v>
      </c>
      <c r="B330" s="19">
        <v>196103</v>
      </c>
      <c r="C330" s="23" t="s">
        <v>2027</v>
      </c>
      <c r="D330" s="23" t="s">
        <v>2028</v>
      </c>
      <c r="E330" s="23" t="s">
        <v>2029</v>
      </c>
      <c r="F330" s="23" t="s">
        <v>1878</v>
      </c>
      <c r="G330" s="19">
        <v>13210</v>
      </c>
      <c r="H330" s="23" t="s">
        <v>538</v>
      </c>
      <c r="I330" s="23" t="s">
        <v>1797</v>
      </c>
      <c r="J330" s="47" t="s">
        <v>2030</v>
      </c>
      <c r="K330" s="19">
        <v>-76.138723999999996</v>
      </c>
      <c r="L330" s="19">
        <v>43.034765</v>
      </c>
      <c r="M330" s="19">
        <v>-76.138723999999996</v>
      </c>
      <c r="N330" s="19">
        <v>43.034765</v>
      </c>
      <c r="O330" s="53">
        <v>11310</v>
      </c>
      <c r="P330" s="53">
        <v>1890</v>
      </c>
      <c r="Q330" s="53">
        <v>23100</v>
      </c>
      <c r="R330" s="53">
        <v>1890</v>
      </c>
      <c r="S330" s="19">
        <v>2</v>
      </c>
      <c r="T330" s="19">
        <v>2</v>
      </c>
      <c r="U330" s="19">
        <v>2</v>
      </c>
      <c r="V330" s="19">
        <v>1</v>
      </c>
      <c r="W330" s="19">
        <v>1</v>
      </c>
      <c r="X330" s="19">
        <v>54</v>
      </c>
      <c r="Y330" s="19">
        <v>1751</v>
      </c>
      <c r="Z330" s="23" t="s">
        <v>73</v>
      </c>
      <c r="AA330" s="49" t="b">
        <v>0</v>
      </c>
      <c r="AB330" s="23" t="s">
        <v>2031</v>
      </c>
      <c r="AC330" s="23" t="s">
        <v>2043</v>
      </c>
      <c r="AD330" s="23" t="s">
        <v>76</v>
      </c>
      <c r="AE330" s="23" t="s">
        <v>2044</v>
      </c>
      <c r="AF330" s="23" t="s">
        <v>135</v>
      </c>
      <c r="AG330" s="23" t="s">
        <v>79</v>
      </c>
      <c r="AH330" s="23" t="s">
        <v>36</v>
      </c>
      <c r="AI330" s="23" t="s">
        <v>100</v>
      </c>
      <c r="AJ330" s="50" t="b">
        <v>0</v>
      </c>
      <c r="AK330" s="51" t="s">
        <v>2045</v>
      </c>
      <c r="AL330" s="19">
        <v>0</v>
      </c>
      <c r="AM330" s="19">
        <v>0</v>
      </c>
      <c r="AN330" s="19">
        <v>0</v>
      </c>
      <c r="AO330" s="19">
        <v>0</v>
      </c>
      <c r="AP330" s="19">
        <v>0</v>
      </c>
      <c r="AQ330" s="19">
        <v>0</v>
      </c>
      <c r="AR330" s="19">
        <v>0</v>
      </c>
      <c r="AS330" s="19">
        <v>0</v>
      </c>
      <c r="AT330" s="19">
        <v>0</v>
      </c>
      <c r="AU330" s="19">
        <v>0</v>
      </c>
      <c r="AV330" s="19">
        <v>0</v>
      </c>
      <c r="AW330" s="19">
        <v>0</v>
      </c>
      <c r="AX330" s="19">
        <v>0</v>
      </c>
      <c r="AY330" s="19">
        <v>0</v>
      </c>
      <c r="AZ330" s="19">
        <v>0</v>
      </c>
      <c r="BA330" s="19">
        <v>0</v>
      </c>
      <c r="BB330" s="19">
        <v>0</v>
      </c>
      <c r="BC330" s="19">
        <v>0</v>
      </c>
      <c r="BD330" s="49" t="b">
        <v>0</v>
      </c>
      <c r="BE330" s="49" t="b">
        <v>0</v>
      </c>
      <c r="BF330" s="19">
        <v>10</v>
      </c>
      <c r="BG330" s="23" t="s">
        <v>117</v>
      </c>
      <c r="BH330" s="19">
        <v>295</v>
      </c>
      <c r="BI330" s="19">
        <v>295</v>
      </c>
      <c r="BJ330" s="19">
        <v>0</v>
      </c>
      <c r="BK330" s="49" t="b">
        <v>0</v>
      </c>
    </row>
    <row r="331" spans="1:63" ht="12.75">
      <c r="A331" s="19">
        <v>592</v>
      </c>
      <c r="B331" s="19">
        <v>196103</v>
      </c>
      <c r="C331" s="23" t="s">
        <v>2027</v>
      </c>
      <c r="D331" s="23" t="s">
        <v>2028</v>
      </c>
      <c r="E331" s="23" t="s">
        <v>2029</v>
      </c>
      <c r="F331" s="23" t="s">
        <v>1878</v>
      </c>
      <c r="G331" s="19">
        <v>13210</v>
      </c>
      <c r="H331" s="23" t="s">
        <v>538</v>
      </c>
      <c r="I331" s="23" t="s">
        <v>1797</v>
      </c>
      <c r="J331" s="47" t="s">
        <v>2030</v>
      </c>
      <c r="K331" s="19">
        <v>-76.138723999999996</v>
      </c>
      <c r="L331" s="19">
        <v>43.034765</v>
      </c>
      <c r="M331" s="19">
        <v>-76.138723999999996</v>
      </c>
      <c r="N331" s="19">
        <v>43.034765</v>
      </c>
      <c r="O331" s="53">
        <v>11310</v>
      </c>
      <c r="P331" s="53">
        <v>1890</v>
      </c>
      <c r="Q331" s="53">
        <v>23100</v>
      </c>
      <c r="R331" s="53">
        <v>1890</v>
      </c>
      <c r="S331" s="19">
        <v>2</v>
      </c>
      <c r="T331" s="19">
        <v>2</v>
      </c>
      <c r="U331" s="19">
        <v>2</v>
      </c>
      <c r="V331" s="19">
        <v>1</v>
      </c>
      <c r="W331" s="19">
        <v>1</v>
      </c>
      <c r="X331" s="19">
        <v>54</v>
      </c>
      <c r="Y331" s="19">
        <v>1751</v>
      </c>
      <c r="Z331" s="23" t="s">
        <v>73</v>
      </c>
      <c r="AA331" s="49" t="b">
        <v>0</v>
      </c>
      <c r="AB331" s="23" t="s">
        <v>2031</v>
      </c>
      <c r="AC331" s="23" t="s">
        <v>2033</v>
      </c>
      <c r="AD331" s="23" t="s">
        <v>76</v>
      </c>
      <c r="AE331" s="23" t="s">
        <v>2046</v>
      </c>
      <c r="AF331" s="23" t="s">
        <v>135</v>
      </c>
      <c r="AG331" s="23" t="s">
        <v>79</v>
      </c>
      <c r="AH331" s="23" t="s">
        <v>206</v>
      </c>
      <c r="AI331" s="23" t="s">
        <v>100</v>
      </c>
      <c r="AJ331" s="50" t="b">
        <v>0</v>
      </c>
      <c r="AK331" s="51" t="s">
        <v>2045</v>
      </c>
      <c r="AL331" s="19">
        <v>0</v>
      </c>
      <c r="AM331" s="19">
        <v>0</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9">
        <v>0</v>
      </c>
      <c r="BC331" s="19">
        <v>0</v>
      </c>
      <c r="BD331" s="49" t="b">
        <v>0</v>
      </c>
      <c r="BE331" s="49" t="b">
        <v>0</v>
      </c>
      <c r="BF331" s="19">
        <v>10</v>
      </c>
      <c r="BG331" s="23" t="s">
        <v>117</v>
      </c>
      <c r="BH331" s="19">
        <v>295</v>
      </c>
      <c r="BI331" s="19">
        <v>295</v>
      </c>
      <c r="BJ331" s="19">
        <v>0</v>
      </c>
      <c r="BK331" s="49" t="b">
        <v>0</v>
      </c>
    </row>
    <row r="332" spans="1:63" ht="12.75">
      <c r="A332" s="19">
        <v>690</v>
      </c>
      <c r="B332" s="19">
        <v>196088</v>
      </c>
      <c r="C332" s="23" t="s">
        <v>2056</v>
      </c>
      <c r="D332" s="23" t="s">
        <v>2057</v>
      </c>
      <c r="E332" s="23" t="s">
        <v>2058</v>
      </c>
      <c r="F332" s="23" t="s">
        <v>1878</v>
      </c>
      <c r="G332" s="23" t="s">
        <v>2059</v>
      </c>
      <c r="H332" s="23" t="s">
        <v>538</v>
      </c>
      <c r="I332" s="23" t="s">
        <v>1797</v>
      </c>
      <c r="J332" s="47" t="s">
        <v>2060</v>
      </c>
      <c r="K332" s="19">
        <v>-78.789457999999996</v>
      </c>
      <c r="L332" s="19">
        <v>43.000941999999903</v>
      </c>
      <c r="M332" s="19">
        <v>-78.789457999999996</v>
      </c>
      <c r="N332" s="19">
        <v>43.000941999999903</v>
      </c>
      <c r="O332" s="53">
        <v>11310</v>
      </c>
      <c r="P332" s="53">
        <v>1890</v>
      </c>
      <c r="Q332" s="53">
        <v>23100</v>
      </c>
      <c r="R332" s="53">
        <v>1890</v>
      </c>
      <c r="S332" s="19">
        <v>2</v>
      </c>
      <c r="T332" s="19">
        <v>2</v>
      </c>
      <c r="U332" s="19">
        <v>2</v>
      </c>
      <c r="V332" s="19">
        <v>1</v>
      </c>
      <c r="W332" s="19">
        <v>1</v>
      </c>
      <c r="X332" s="19">
        <v>59</v>
      </c>
      <c r="Y332" s="19">
        <v>20412</v>
      </c>
      <c r="Z332" s="23" t="s">
        <v>73</v>
      </c>
      <c r="AA332" s="49" t="b">
        <v>0</v>
      </c>
      <c r="AB332" s="23" t="s">
        <v>566</v>
      </c>
      <c r="AC332" s="23" t="s">
        <v>323</v>
      </c>
      <c r="AD332" s="23" t="s">
        <v>90</v>
      </c>
      <c r="AE332" s="23" t="s">
        <v>667</v>
      </c>
      <c r="AF332" s="23" t="s">
        <v>78</v>
      </c>
      <c r="AG332" s="23" t="s">
        <v>179</v>
      </c>
      <c r="AH332" s="23" t="s">
        <v>179</v>
      </c>
      <c r="AI332" s="23" t="s">
        <v>100</v>
      </c>
      <c r="AJ332" s="50" t="b">
        <v>0</v>
      </c>
      <c r="AK332" s="51" t="s">
        <v>2067</v>
      </c>
      <c r="AL332" s="19">
        <v>0</v>
      </c>
      <c r="AM332" s="19">
        <v>0</v>
      </c>
      <c r="AN332" s="19">
        <v>0</v>
      </c>
      <c r="AO332" s="19">
        <v>0</v>
      </c>
      <c r="AP332" s="19">
        <v>0</v>
      </c>
      <c r="AQ332" s="19">
        <v>0</v>
      </c>
      <c r="AR332" s="19">
        <v>0</v>
      </c>
      <c r="AS332" s="19">
        <v>0</v>
      </c>
      <c r="AT332" s="19">
        <v>0</v>
      </c>
      <c r="AU332" s="19">
        <v>0</v>
      </c>
      <c r="AV332" s="19">
        <v>0</v>
      </c>
      <c r="AW332" s="19">
        <v>0</v>
      </c>
      <c r="AX332" s="19">
        <v>0</v>
      </c>
      <c r="AY332" s="19">
        <v>0</v>
      </c>
      <c r="AZ332" s="19">
        <v>0</v>
      </c>
      <c r="BA332" s="19">
        <v>0</v>
      </c>
      <c r="BB332" s="19">
        <v>0</v>
      </c>
      <c r="BC332" s="19">
        <v>0</v>
      </c>
      <c r="BD332" s="49" t="b">
        <v>0</v>
      </c>
      <c r="BE332" s="49" t="b">
        <v>0</v>
      </c>
      <c r="BF332" s="19">
        <v>7</v>
      </c>
      <c r="BG332" s="23" t="s">
        <v>78</v>
      </c>
      <c r="BH332" s="19">
        <v>295</v>
      </c>
      <c r="BI332" s="19">
        <v>295</v>
      </c>
      <c r="BJ332" s="19">
        <v>0</v>
      </c>
      <c r="BK332" s="49" t="b">
        <v>0</v>
      </c>
    </row>
    <row r="333" spans="1:63" ht="12.75">
      <c r="A333" s="19">
        <v>686</v>
      </c>
      <c r="B333" s="19">
        <v>196088</v>
      </c>
      <c r="C333" s="23" t="s">
        <v>2056</v>
      </c>
      <c r="D333" s="23" t="s">
        <v>2057</v>
      </c>
      <c r="E333" s="23" t="s">
        <v>2058</v>
      </c>
      <c r="F333" s="23" t="s">
        <v>1878</v>
      </c>
      <c r="G333" s="23" t="s">
        <v>2059</v>
      </c>
      <c r="H333" s="23" t="s">
        <v>538</v>
      </c>
      <c r="I333" s="23" t="s">
        <v>1797</v>
      </c>
      <c r="J333" s="47" t="s">
        <v>2060</v>
      </c>
      <c r="K333" s="19">
        <v>-78.789457999999996</v>
      </c>
      <c r="L333" s="19">
        <v>43.000941999999903</v>
      </c>
      <c r="M333" s="19">
        <v>-78.789457999999996</v>
      </c>
      <c r="N333" s="19">
        <v>43.000941999999903</v>
      </c>
      <c r="O333" s="53">
        <v>11310</v>
      </c>
      <c r="P333" s="53">
        <v>1890</v>
      </c>
      <c r="Q333" s="53">
        <v>23100</v>
      </c>
      <c r="R333" s="53">
        <v>1890</v>
      </c>
      <c r="S333" s="19">
        <v>2</v>
      </c>
      <c r="T333" s="19">
        <v>2</v>
      </c>
      <c r="U333" s="19">
        <v>2</v>
      </c>
      <c r="V333" s="19">
        <v>1</v>
      </c>
      <c r="W333" s="19">
        <v>1</v>
      </c>
      <c r="X333" s="19">
        <v>59</v>
      </c>
      <c r="Y333" s="19">
        <v>20412</v>
      </c>
      <c r="Z333" s="23" t="s">
        <v>73</v>
      </c>
      <c r="AA333" s="49" t="b">
        <v>0</v>
      </c>
      <c r="AB333" s="23" t="s">
        <v>566</v>
      </c>
      <c r="AC333" s="23" t="s">
        <v>89</v>
      </c>
      <c r="AD333" s="23" t="s">
        <v>90</v>
      </c>
      <c r="AE333" s="23" t="s">
        <v>172</v>
      </c>
      <c r="AF333" s="23" t="s">
        <v>89</v>
      </c>
      <c r="AG333" s="23" t="s">
        <v>79</v>
      </c>
      <c r="AH333" s="23" t="s">
        <v>36</v>
      </c>
      <c r="AI333" s="23" t="s">
        <v>92</v>
      </c>
      <c r="AJ333" s="50" t="b">
        <v>0</v>
      </c>
      <c r="AK333" s="51" t="s">
        <v>2063</v>
      </c>
      <c r="AL333" s="19">
        <v>0</v>
      </c>
      <c r="AM333" s="19">
        <v>0</v>
      </c>
      <c r="AN333" s="19">
        <v>1</v>
      </c>
      <c r="AO333" s="19">
        <v>2</v>
      </c>
      <c r="AP333" s="19">
        <v>1</v>
      </c>
      <c r="AQ333" s="19">
        <v>0</v>
      </c>
      <c r="AR333" s="19">
        <v>0</v>
      </c>
      <c r="AS333" s="19">
        <v>0</v>
      </c>
      <c r="AT333" s="19">
        <v>0</v>
      </c>
      <c r="AU333" s="19">
        <v>0</v>
      </c>
      <c r="AV333" s="19">
        <v>0</v>
      </c>
      <c r="AW333" s="19">
        <v>0</v>
      </c>
      <c r="AX333" s="19">
        <v>1</v>
      </c>
      <c r="AY333" s="19">
        <v>0</v>
      </c>
      <c r="AZ333" s="19">
        <v>0</v>
      </c>
      <c r="BA333" s="19">
        <v>0</v>
      </c>
      <c r="BB333" s="19">
        <v>0</v>
      </c>
      <c r="BC333" s="19">
        <v>1</v>
      </c>
      <c r="BD333" s="49" t="b">
        <v>1</v>
      </c>
      <c r="BE333" s="49" t="b">
        <v>0</v>
      </c>
      <c r="BF333" s="19">
        <v>7</v>
      </c>
      <c r="BG333" s="23" t="s">
        <v>89</v>
      </c>
      <c r="BH333" s="19">
        <v>295</v>
      </c>
      <c r="BI333" s="19">
        <v>295</v>
      </c>
      <c r="BJ333" s="19">
        <v>3</v>
      </c>
      <c r="BK333" s="49" t="b">
        <v>1</v>
      </c>
    </row>
    <row r="334" spans="1:63" ht="12.75">
      <c r="A334" s="19">
        <v>687</v>
      </c>
      <c r="B334" s="19">
        <v>196088</v>
      </c>
      <c r="C334" s="23" t="s">
        <v>2056</v>
      </c>
      <c r="D334" s="23" t="s">
        <v>2057</v>
      </c>
      <c r="E334" s="23" t="s">
        <v>2058</v>
      </c>
      <c r="F334" s="23" t="s">
        <v>1878</v>
      </c>
      <c r="G334" s="23" t="s">
        <v>2059</v>
      </c>
      <c r="H334" s="23" t="s">
        <v>538</v>
      </c>
      <c r="I334" s="23" t="s">
        <v>1797</v>
      </c>
      <c r="J334" s="47" t="s">
        <v>2060</v>
      </c>
      <c r="K334" s="19">
        <v>-78.789457999999996</v>
      </c>
      <c r="L334" s="19">
        <v>43.000941999999903</v>
      </c>
      <c r="M334" s="19">
        <v>-78.789457999999996</v>
      </c>
      <c r="N334" s="19">
        <v>43.000941999999903</v>
      </c>
      <c r="O334" s="53">
        <v>11310</v>
      </c>
      <c r="P334" s="53">
        <v>1890</v>
      </c>
      <c r="Q334" s="53">
        <v>23100</v>
      </c>
      <c r="R334" s="53">
        <v>1890</v>
      </c>
      <c r="S334" s="19">
        <v>2</v>
      </c>
      <c r="T334" s="19">
        <v>2</v>
      </c>
      <c r="U334" s="19">
        <v>2</v>
      </c>
      <c r="V334" s="19">
        <v>1</v>
      </c>
      <c r="W334" s="19">
        <v>1</v>
      </c>
      <c r="X334" s="19">
        <v>59</v>
      </c>
      <c r="Y334" s="19">
        <v>20412</v>
      </c>
      <c r="Z334" s="23" t="s">
        <v>73</v>
      </c>
      <c r="AA334" s="49" t="b">
        <v>0</v>
      </c>
      <c r="AB334" s="23" t="s">
        <v>566</v>
      </c>
      <c r="AC334" s="23" t="s">
        <v>89</v>
      </c>
      <c r="AD334" s="23" t="s">
        <v>90</v>
      </c>
      <c r="AE334" s="23" t="s">
        <v>236</v>
      </c>
      <c r="AF334" s="23" t="s">
        <v>89</v>
      </c>
      <c r="AG334" s="23" t="s">
        <v>79</v>
      </c>
      <c r="AH334" s="23" t="s">
        <v>206</v>
      </c>
      <c r="AI334" s="23" t="s">
        <v>100</v>
      </c>
      <c r="AJ334" s="50" t="b">
        <v>0</v>
      </c>
      <c r="AK334" s="51" t="s">
        <v>2064</v>
      </c>
      <c r="AL334" s="19">
        <v>0</v>
      </c>
      <c r="AM334" s="19">
        <v>0</v>
      </c>
      <c r="AN334" s="19">
        <v>0</v>
      </c>
      <c r="AO334" s="19">
        <v>1</v>
      </c>
      <c r="AP334" s="19">
        <v>0</v>
      </c>
      <c r="AQ334" s="19">
        <v>0</v>
      </c>
      <c r="AR334" s="19">
        <v>0</v>
      </c>
      <c r="AS334" s="19">
        <v>0</v>
      </c>
      <c r="AT334" s="19">
        <v>0</v>
      </c>
      <c r="AU334" s="19">
        <v>0</v>
      </c>
      <c r="AV334" s="19">
        <v>0</v>
      </c>
      <c r="AW334" s="19">
        <v>0</v>
      </c>
      <c r="AX334" s="19">
        <v>0</v>
      </c>
      <c r="AY334" s="19">
        <v>0</v>
      </c>
      <c r="AZ334" s="19">
        <v>0</v>
      </c>
      <c r="BA334" s="19">
        <v>0</v>
      </c>
      <c r="BB334" s="19">
        <v>0</v>
      </c>
      <c r="BC334" s="19">
        <v>1</v>
      </c>
      <c r="BD334" s="49" t="b">
        <v>0</v>
      </c>
      <c r="BE334" s="49" t="b">
        <v>0</v>
      </c>
      <c r="BF334" s="19">
        <v>7</v>
      </c>
      <c r="BG334" s="23" t="s">
        <v>89</v>
      </c>
      <c r="BH334" s="19">
        <v>295</v>
      </c>
      <c r="BI334" s="19">
        <v>295</v>
      </c>
      <c r="BJ334" s="19">
        <v>1</v>
      </c>
      <c r="BK334" s="49" t="b">
        <v>1</v>
      </c>
    </row>
    <row r="335" spans="1:63" ht="12.75">
      <c r="A335" s="19">
        <v>688</v>
      </c>
      <c r="B335" s="19">
        <v>196088</v>
      </c>
      <c r="C335" s="23" t="s">
        <v>2056</v>
      </c>
      <c r="D335" s="23" t="s">
        <v>2057</v>
      </c>
      <c r="E335" s="23" t="s">
        <v>2058</v>
      </c>
      <c r="F335" s="23" t="s">
        <v>1878</v>
      </c>
      <c r="G335" s="23" t="s">
        <v>2059</v>
      </c>
      <c r="H335" s="23" t="s">
        <v>538</v>
      </c>
      <c r="I335" s="23" t="s">
        <v>1797</v>
      </c>
      <c r="J335" s="47" t="s">
        <v>2060</v>
      </c>
      <c r="K335" s="19">
        <v>-78.789457999999996</v>
      </c>
      <c r="L335" s="19">
        <v>43.000941999999903</v>
      </c>
      <c r="M335" s="19">
        <v>-78.789457999999996</v>
      </c>
      <c r="N335" s="19">
        <v>43.000941999999903</v>
      </c>
      <c r="O335" s="53">
        <v>11310</v>
      </c>
      <c r="P335" s="53">
        <v>1890</v>
      </c>
      <c r="Q335" s="53">
        <v>23100</v>
      </c>
      <c r="R335" s="53">
        <v>1890</v>
      </c>
      <c r="S335" s="19">
        <v>2</v>
      </c>
      <c r="T335" s="19">
        <v>2</v>
      </c>
      <c r="U335" s="19">
        <v>2</v>
      </c>
      <c r="V335" s="19">
        <v>1</v>
      </c>
      <c r="W335" s="19">
        <v>1</v>
      </c>
      <c r="X335" s="19">
        <v>59</v>
      </c>
      <c r="Y335" s="19">
        <v>20412</v>
      </c>
      <c r="Z335" s="23" t="s">
        <v>73</v>
      </c>
      <c r="AA335" s="49" t="b">
        <v>0</v>
      </c>
      <c r="AB335" s="23" t="s">
        <v>566</v>
      </c>
      <c r="AC335" s="23" t="s">
        <v>323</v>
      </c>
      <c r="AD335" s="23" t="s">
        <v>90</v>
      </c>
      <c r="AE335" s="23" t="s">
        <v>330</v>
      </c>
      <c r="AF335" s="23" t="s">
        <v>78</v>
      </c>
      <c r="AG335" s="23" t="s">
        <v>79</v>
      </c>
      <c r="AH335" s="23" t="s">
        <v>36</v>
      </c>
      <c r="AI335" s="23" t="s">
        <v>80</v>
      </c>
      <c r="AJ335" s="50" t="b">
        <v>0</v>
      </c>
      <c r="AK335" s="51" t="s">
        <v>2065</v>
      </c>
      <c r="AL335" s="19">
        <v>0</v>
      </c>
      <c r="AM335" s="19">
        <v>0</v>
      </c>
      <c r="AN335" s="19">
        <v>0</v>
      </c>
      <c r="AO335" s="19">
        <v>2</v>
      </c>
      <c r="AP335" s="19">
        <v>0</v>
      </c>
      <c r="AQ335" s="19">
        <v>1</v>
      </c>
      <c r="AR335" s="19">
        <v>1</v>
      </c>
      <c r="AS335" s="19">
        <v>0</v>
      </c>
      <c r="AT335" s="19">
        <v>0</v>
      </c>
      <c r="AU335" s="19">
        <v>0</v>
      </c>
      <c r="AV335" s="19">
        <v>0</v>
      </c>
      <c r="AW335" s="19">
        <v>0</v>
      </c>
      <c r="AX335" s="19">
        <v>0</v>
      </c>
      <c r="AY335" s="19">
        <v>0</v>
      </c>
      <c r="AZ335" s="19">
        <v>0</v>
      </c>
      <c r="BA335" s="19">
        <v>0</v>
      </c>
      <c r="BB335" s="19">
        <v>0</v>
      </c>
      <c r="BC335" s="19">
        <v>0</v>
      </c>
      <c r="BD335" s="49" t="b">
        <v>1</v>
      </c>
      <c r="BE335" s="49" t="b">
        <v>0</v>
      </c>
      <c r="BF335" s="19">
        <v>7</v>
      </c>
      <c r="BG335" s="23" t="s">
        <v>78</v>
      </c>
      <c r="BH335" s="19">
        <v>295</v>
      </c>
      <c r="BI335" s="19">
        <v>295</v>
      </c>
      <c r="BJ335" s="19">
        <v>2</v>
      </c>
      <c r="BK335" s="49" t="b">
        <v>1</v>
      </c>
    </row>
    <row r="336" spans="1:63" ht="12.75">
      <c r="A336" s="19">
        <v>689</v>
      </c>
      <c r="B336" s="19">
        <v>196088</v>
      </c>
      <c r="C336" s="23" t="s">
        <v>2056</v>
      </c>
      <c r="D336" s="23" t="s">
        <v>2057</v>
      </c>
      <c r="E336" s="23" t="s">
        <v>2058</v>
      </c>
      <c r="F336" s="23" t="s">
        <v>1878</v>
      </c>
      <c r="G336" s="23" t="s">
        <v>2059</v>
      </c>
      <c r="H336" s="23" t="s">
        <v>538</v>
      </c>
      <c r="I336" s="23" t="s">
        <v>1797</v>
      </c>
      <c r="J336" s="47" t="s">
        <v>2060</v>
      </c>
      <c r="K336" s="19">
        <v>-78.789457999999996</v>
      </c>
      <c r="L336" s="19">
        <v>43.000941999999903</v>
      </c>
      <c r="M336" s="19">
        <v>-78.789457999999996</v>
      </c>
      <c r="N336" s="19">
        <v>43.000941999999903</v>
      </c>
      <c r="O336" s="53">
        <v>11310</v>
      </c>
      <c r="P336" s="53">
        <v>1890</v>
      </c>
      <c r="Q336" s="53">
        <v>23100</v>
      </c>
      <c r="R336" s="53">
        <v>1890</v>
      </c>
      <c r="S336" s="19">
        <v>2</v>
      </c>
      <c r="T336" s="19">
        <v>2</v>
      </c>
      <c r="U336" s="19">
        <v>2</v>
      </c>
      <c r="V336" s="19">
        <v>1</v>
      </c>
      <c r="W336" s="19">
        <v>1</v>
      </c>
      <c r="X336" s="19">
        <v>59</v>
      </c>
      <c r="Y336" s="19">
        <v>20412</v>
      </c>
      <c r="Z336" s="23" t="s">
        <v>73</v>
      </c>
      <c r="AA336" s="49" t="b">
        <v>0</v>
      </c>
      <c r="AB336" s="23" t="s">
        <v>566</v>
      </c>
      <c r="AC336" s="23" t="s">
        <v>323</v>
      </c>
      <c r="AD336" s="23" t="s">
        <v>90</v>
      </c>
      <c r="AE336" s="23" t="s">
        <v>1227</v>
      </c>
      <c r="AF336" s="23" t="s">
        <v>219</v>
      </c>
      <c r="AG336" s="23" t="s">
        <v>79</v>
      </c>
      <c r="AH336" s="23" t="s">
        <v>36</v>
      </c>
      <c r="AI336" s="23" t="s">
        <v>100</v>
      </c>
      <c r="AJ336" s="50" t="b">
        <v>0</v>
      </c>
      <c r="AK336" s="51" t="s">
        <v>2066</v>
      </c>
      <c r="AL336" s="19">
        <v>0</v>
      </c>
      <c r="AM336" s="19">
        <v>0</v>
      </c>
      <c r="AN336" s="19">
        <v>0</v>
      </c>
      <c r="AO336" s="19">
        <v>2</v>
      </c>
      <c r="AP336" s="19">
        <v>1</v>
      </c>
      <c r="AQ336" s="19">
        <v>0</v>
      </c>
      <c r="AR336" s="19">
        <v>0</v>
      </c>
      <c r="AS336" s="19">
        <v>0</v>
      </c>
      <c r="AT336" s="19">
        <v>0</v>
      </c>
      <c r="AU336" s="19">
        <v>0</v>
      </c>
      <c r="AV336" s="19">
        <v>0</v>
      </c>
      <c r="AW336" s="19">
        <v>0</v>
      </c>
      <c r="AX336" s="19">
        <v>0</v>
      </c>
      <c r="AY336" s="19">
        <v>0</v>
      </c>
      <c r="AZ336" s="19">
        <v>0</v>
      </c>
      <c r="BA336" s="19">
        <v>0</v>
      </c>
      <c r="BB336" s="19">
        <v>0</v>
      </c>
      <c r="BC336" s="19">
        <v>1</v>
      </c>
      <c r="BD336" s="49" t="b">
        <v>0</v>
      </c>
      <c r="BE336" s="49" t="b">
        <v>0</v>
      </c>
      <c r="BF336" s="19">
        <v>7</v>
      </c>
      <c r="BG336" s="23" t="s">
        <v>117</v>
      </c>
      <c r="BH336" s="19">
        <v>295</v>
      </c>
      <c r="BI336" s="19">
        <v>295</v>
      </c>
      <c r="BJ336" s="19">
        <v>2</v>
      </c>
      <c r="BK336" s="49" t="b">
        <v>1</v>
      </c>
    </row>
    <row r="337" spans="1:63" ht="12.75">
      <c r="A337" s="19">
        <v>598</v>
      </c>
      <c r="B337" s="19">
        <v>196413</v>
      </c>
      <c r="C337" s="23" t="s">
        <v>2068</v>
      </c>
      <c r="D337" s="23" t="s">
        <v>2069</v>
      </c>
      <c r="E337" s="23" t="s">
        <v>2029</v>
      </c>
      <c r="F337" s="23" t="s">
        <v>1878</v>
      </c>
      <c r="G337" s="19">
        <v>13244</v>
      </c>
      <c r="H337" s="23" t="s">
        <v>538</v>
      </c>
      <c r="I337" s="23" t="s">
        <v>1797</v>
      </c>
      <c r="J337" s="47" t="s">
        <v>2070</v>
      </c>
      <c r="K337" s="19">
        <v>-76.136975000000007</v>
      </c>
      <c r="L337" s="19">
        <v>43.040176000000002</v>
      </c>
      <c r="M337" s="19">
        <v>-76.138723999999996</v>
      </c>
      <c r="N337" s="19">
        <v>43.034765</v>
      </c>
      <c r="O337" s="53">
        <v>40392</v>
      </c>
      <c r="P337" s="53">
        <v>1322</v>
      </c>
      <c r="Q337" s="53">
        <v>40392</v>
      </c>
      <c r="R337" s="53">
        <v>1322</v>
      </c>
      <c r="S337" s="19">
        <v>2</v>
      </c>
      <c r="T337" s="19">
        <v>2</v>
      </c>
      <c r="U337" s="19">
        <v>2</v>
      </c>
      <c r="V337" s="19">
        <v>2</v>
      </c>
      <c r="W337" s="19">
        <v>2</v>
      </c>
      <c r="X337" s="19">
        <v>52</v>
      </c>
      <c r="Y337" s="19">
        <v>15218</v>
      </c>
      <c r="Z337" s="23" t="s">
        <v>123</v>
      </c>
      <c r="AA337" s="49" t="b">
        <v>0</v>
      </c>
      <c r="AB337" s="23" t="s">
        <v>245</v>
      </c>
      <c r="AC337" s="23" t="s">
        <v>244</v>
      </c>
      <c r="AD337" s="23" t="s">
        <v>90</v>
      </c>
      <c r="AE337" s="23" t="s">
        <v>172</v>
      </c>
      <c r="AF337" s="23" t="s">
        <v>89</v>
      </c>
      <c r="AG337" s="23" t="s">
        <v>79</v>
      </c>
      <c r="AH337" s="23" t="s">
        <v>36</v>
      </c>
      <c r="AI337" s="23" t="s">
        <v>92</v>
      </c>
      <c r="AJ337" s="55" t="b">
        <v>1</v>
      </c>
      <c r="AK337" s="51" t="s">
        <v>2071</v>
      </c>
      <c r="AL337" s="19">
        <v>0</v>
      </c>
      <c r="AM337" s="19">
        <v>0</v>
      </c>
      <c r="AN337" s="19">
        <v>0</v>
      </c>
      <c r="AO337" s="19">
        <v>0</v>
      </c>
      <c r="AP337" s="19">
        <v>0</v>
      </c>
      <c r="AQ337" s="19">
        <v>0</v>
      </c>
      <c r="AR337" s="19">
        <v>0</v>
      </c>
      <c r="AS337" s="19">
        <v>0</v>
      </c>
      <c r="AT337" s="19">
        <v>0</v>
      </c>
      <c r="AU337" s="19">
        <v>0</v>
      </c>
      <c r="AV337" s="19">
        <v>0</v>
      </c>
      <c r="AW337" s="19">
        <v>0</v>
      </c>
      <c r="AX337" s="19">
        <v>0</v>
      </c>
      <c r="AY337" s="19">
        <v>0</v>
      </c>
      <c r="AZ337" s="19">
        <v>0</v>
      </c>
      <c r="BA337" s="19">
        <v>0</v>
      </c>
      <c r="BB337" s="19">
        <v>0</v>
      </c>
      <c r="BC337" s="19">
        <v>0</v>
      </c>
      <c r="BD337" s="49" t="b">
        <v>1</v>
      </c>
      <c r="BE337" s="49" t="b">
        <v>0</v>
      </c>
      <c r="BF337" s="19">
        <v>3</v>
      </c>
      <c r="BG337" s="23" t="s">
        <v>89</v>
      </c>
      <c r="BH337" s="19">
        <v>295</v>
      </c>
      <c r="BI337" s="19">
        <v>295</v>
      </c>
      <c r="BJ337" s="19">
        <v>0</v>
      </c>
      <c r="BK337" s="49" t="b">
        <v>0</v>
      </c>
    </row>
    <row r="338" spans="1:63" ht="12.75">
      <c r="A338" s="19">
        <v>599</v>
      </c>
      <c r="B338" s="19">
        <v>196413</v>
      </c>
      <c r="C338" s="23" t="s">
        <v>2068</v>
      </c>
      <c r="D338" s="23" t="s">
        <v>2069</v>
      </c>
      <c r="E338" s="23" t="s">
        <v>2029</v>
      </c>
      <c r="F338" s="23" t="s">
        <v>1878</v>
      </c>
      <c r="G338" s="19">
        <v>13244</v>
      </c>
      <c r="H338" s="23" t="s">
        <v>538</v>
      </c>
      <c r="I338" s="23" t="s">
        <v>1797</v>
      </c>
      <c r="J338" s="47" t="s">
        <v>2070</v>
      </c>
      <c r="K338" s="19">
        <v>-76.136975000000007</v>
      </c>
      <c r="L338" s="19">
        <v>43.040176000000002</v>
      </c>
      <c r="M338" s="19">
        <v>-76.138723999999996</v>
      </c>
      <c r="N338" s="19">
        <v>43.034765</v>
      </c>
      <c r="O338" s="53">
        <v>40392</v>
      </c>
      <c r="P338" s="53">
        <v>1322</v>
      </c>
      <c r="Q338" s="53">
        <v>40392</v>
      </c>
      <c r="R338" s="53">
        <v>1322</v>
      </c>
      <c r="S338" s="19">
        <v>2</v>
      </c>
      <c r="T338" s="19">
        <v>2</v>
      </c>
      <c r="U338" s="19">
        <v>2</v>
      </c>
      <c r="V338" s="19">
        <v>2</v>
      </c>
      <c r="W338" s="19">
        <v>2</v>
      </c>
      <c r="X338" s="19">
        <v>52</v>
      </c>
      <c r="Y338" s="19">
        <v>15218</v>
      </c>
      <c r="Z338" s="23" t="s">
        <v>123</v>
      </c>
      <c r="AA338" s="49" t="b">
        <v>0</v>
      </c>
      <c r="AB338" s="23" t="s">
        <v>245</v>
      </c>
      <c r="AC338" s="23" t="s">
        <v>244</v>
      </c>
      <c r="AD338" s="23" t="s">
        <v>90</v>
      </c>
      <c r="AE338" s="23" t="s">
        <v>236</v>
      </c>
      <c r="AF338" s="23" t="s">
        <v>89</v>
      </c>
      <c r="AG338" s="23" t="s">
        <v>79</v>
      </c>
      <c r="AH338" s="23" t="s">
        <v>99</v>
      </c>
      <c r="AI338" s="23" t="s">
        <v>100</v>
      </c>
      <c r="AJ338" s="55" t="b">
        <v>1</v>
      </c>
      <c r="AK338" s="51" t="s">
        <v>2072</v>
      </c>
      <c r="AL338" s="19">
        <v>0</v>
      </c>
      <c r="AM338" s="19">
        <v>0</v>
      </c>
      <c r="AN338" s="19">
        <v>0</v>
      </c>
      <c r="AO338" s="19">
        <v>0</v>
      </c>
      <c r="AP338" s="19">
        <v>0</v>
      </c>
      <c r="AQ338" s="19">
        <v>0</v>
      </c>
      <c r="AR338" s="19">
        <v>0</v>
      </c>
      <c r="AS338" s="19">
        <v>0</v>
      </c>
      <c r="AT338" s="19">
        <v>0</v>
      </c>
      <c r="AU338" s="19">
        <v>0</v>
      </c>
      <c r="AV338" s="19">
        <v>0</v>
      </c>
      <c r="AW338" s="19">
        <v>0</v>
      </c>
      <c r="AX338" s="19">
        <v>0</v>
      </c>
      <c r="AY338" s="19">
        <v>0</v>
      </c>
      <c r="AZ338" s="19">
        <v>0</v>
      </c>
      <c r="BA338" s="19">
        <v>0</v>
      </c>
      <c r="BB338" s="19">
        <v>0</v>
      </c>
      <c r="BC338" s="19">
        <v>0</v>
      </c>
      <c r="BD338" s="49" t="b">
        <v>0</v>
      </c>
      <c r="BE338" s="49" t="b">
        <v>0</v>
      </c>
      <c r="BF338" s="19">
        <v>3</v>
      </c>
      <c r="BG338" s="23" t="s">
        <v>89</v>
      </c>
      <c r="BH338" s="19">
        <v>295</v>
      </c>
      <c r="BI338" s="19">
        <v>295</v>
      </c>
      <c r="BJ338" s="19">
        <v>0</v>
      </c>
      <c r="BK338" s="49" t="b">
        <v>0</v>
      </c>
    </row>
    <row r="339" spans="1:63" ht="12.75">
      <c r="A339" s="19">
        <v>603</v>
      </c>
      <c r="B339" s="19">
        <v>216339</v>
      </c>
      <c r="C339" s="23" t="s">
        <v>2380</v>
      </c>
      <c r="D339" s="23" t="s">
        <v>2381</v>
      </c>
      <c r="E339" s="23" t="s">
        <v>2315</v>
      </c>
      <c r="F339" s="23" t="s">
        <v>2274</v>
      </c>
      <c r="G339" s="23" t="s">
        <v>2382</v>
      </c>
      <c r="H339" s="23" t="s">
        <v>538</v>
      </c>
      <c r="I339" s="23" t="s">
        <v>1797</v>
      </c>
      <c r="J339" s="47" t="s">
        <v>2383</v>
      </c>
      <c r="K339" s="19">
        <v>-75.158266999999995</v>
      </c>
      <c r="L339" s="19">
        <v>39.980942999999897</v>
      </c>
      <c r="M339" s="19">
        <v>-75.188744999999997</v>
      </c>
      <c r="N339" s="19">
        <v>39.954855000000002</v>
      </c>
      <c r="O339" s="53">
        <v>16956</v>
      </c>
      <c r="P339" s="54">
        <v>890</v>
      </c>
      <c r="Q339" s="53">
        <v>23346</v>
      </c>
      <c r="R339" s="54">
        <v>890</v>
      </c>
      <c r="S339" s="19">
        <v>2</v>
      </c>
      <c r="T339" s="19">
        <v>2</v>
      </c>
      <c r="U339" s="19">
        <v>2</v>
      </c>
      <c r="V339" s="19">
        <v>1</v>
      </c>
      <c r="W339" s="19">
        <v>1</v>
      </c>
      <c r="X339" s="19">
        <v>52</v>
      </c>
      <c r="Y339" s="19">
        <v>29275</v>
      </c>
      <c r="Z339" s="23" t="s">
        <v>73</v>
      </c>
      <c r="AA339" s="49" t="b">
        <v>0</v>
      </c>
      <c r="AB339" s="23" t="s">
        <v>2384</v>
      </c>
      <c r="AC339" s="57" t="s">
        <v>2387</v>
      </c>
      <c r="AD339" s="23" t="s">
        <v>159</v>
      </c>
      <c r="AE339" s="23" t="s">
        <v>1746</v>
      </c>
      <c r="AF339" s="23" t="s">
        <v>78</v>
      </c>
      <c r="AG339" s="23" t="s">
        <v>79</v>
      </c>
      <c r="AH339" s="23" t="s">
        <v>36</v>
      </c>
      <c r="AI339" s="23" t="s">
        <v>80</v>
      </c>
      <c r="AJ339" s="50" t="b">
        <v>0</v>
      </c>
      <c r="AK339" s="51" t="s">
        <v>2388</v>
      </c>
      <c r="AL339" s="19">
        <v>1</v>
      </c>
      <c r="AM339" s="19">
        <v>0</v>
      </c>
      <c r="AN339" s="19">
        <v>0</v>
      </c>
      <c r="AO339" s="19">
        <v>0</v>
      </c>
      <c r="AP339" s="19">
        <v>0</v>
      </c>
      <c r="AQ339" s="19">
        <v>0</v>
      </c>
      <c r="AR339" s="19">
        <v>0</v>
      </c>
      <c r="AS339" s="19">
        <v>0</v>
      </c>
      <c r="AT339" s="19">
        <v>0</v>
      </c>
      <c r="AU339" s="19">
        <v>0</v>
      </c>
      <c r="AV339" s="19">
        <v>0</v>
      </c>
      <c r="AW339" s="19">
        <v>0</v>
      </c>
      <c r="AX339" s="19">
        <v>1</v>
      </c>
      <c r="AY339" s="19">
        <v>0</v>
      </c>
      <c r="AZ339" s="19">
        <v>0</v>
      </c>
      <c r="BA339" s="19">
        <v>0</v>
      </c>
      <c r="BB339" s="19">
        <v>0</v>
      </c>
      <c r="BC339" s="19">
        <v>0</v>
      </c>
      <c r="BD339" s="49" t="b">
        <v>1</v>
      </c>
      <c r="BE339" s="49" t="b">
        <v>0</v>
      </c>
      <c r="BF339" s="19">
        <v>9</v>
      </c>
      <c r="BG339" s="23" t="s">
        <v>78</v>
      </c>
      <c r="BH339" s="19">
        <v>295</v>
      </c>
      <c r="BI339" s="19">
        <v>295</v>
      </c>
      <c r="BJ339" s="19">
        <v>0</v>
      </c>
      <c r="BK339" s="49" t="b">
        <v>0</v>
      </c>
    </row>
    <row r="340" spans="1:63" ht="12.75">
      <c r="A340" s="19">
        <v>604</v>
      </c>
      <c r="B340" s="19">
        <v>216339</v>
      </c>
      <c r="C340" s="23" t="s">
        <v>2380</v>
      </c>
      <c r="D340" s="23" t="s">
        <v>2381</v>
      </c>
      <c r="E340" s="23" t="s">
        <v>2315</v>
      </c>
      <c r="F340" s="23" t="s">
        <v>2274</v>
      </c>
      <c r="G340" s="23" t="s">
        <v>2382</v>
      </c>
      <c r="H340" s="23" t="s">
        <v>538</v>
      </c>
      <c r="I340" s="23" t="s">
        <v>1797</v>
      </c>
      <c r="J340" s="47" t="s">
        <v>2383</v>
      </c>
      <c r="K340" s="19">
        <v>-75.158266999999995</v>
      </c>
      <c r="L340" s="19">
        <v>39.980942999999897</v>
      </c>
      <c r="M340" s="19">
        <v>-75.188744999999997</v>
      </c>
      <c r="N340" s="19">
        <v>39.954855000000002</v>
      </c>
      <c r="O340" s="53">
        <v>16956</v>
      </c>
      <c r="P340" s="54">
        <v>890</v>
      </c>
      <c r="Q340" s="53">
        <v>23346</v>
      </c>
      <c r="R340" s="54">
        <v>890</v>
      </c>
      <c r="S340" s="19">
        <v>2</v>
      </c>
      <c r="T340" s="19">
        <v>2</v>
      </c>
      <c r="U340" s="19">
        <v>2</v>
      </c>
      <c r="V340" s="19">
        <v>1</v>
      </c>
      <c r="W340" s="19">
        <v>1</v>
      </c>
      <c r="X340" s="19">
        <v>52</v>
      </c>
      <c r="Y340" s="19">
        <v>29275</v>
      </c>
      <c r="Z340" s="23" t="s">
        <v>73</v>
      </c>
      <c r="AA340" s="49" t="b">
        <v>0</v>
      </c>
      <c r="AB340" s="23" t="s">
        <v>2384</v>
      </c>
      <c r="AC340" s="23" t="s">
        <v>89</v>
      </c>
      <c r="AD340" s="23" t="s">
        <v>159</v>
      </c>
      <c r="AE340" s="23" t="s">
        <v>172</v>
      </c>
      <c r="AF340" s="23" t="s">
        <v>89</v>
      </c>
      <c r="AG340" s="23" t="s">
        <v>79</v>
      </c>
      <c r="AH340" s="23" t="s">
        <v>36</v>
      </c>
      <c r="AI340" s="23" t="s">
        <v>92</v>
      </c>
      <c r="AJ340" s="50" t="b">
        <v>0</v>
      </c>
      <c r="AK340" s="51" t="s">
        <v>2385</v>
      </c>
      <c r="AL340" s="19">
        <v>0</v>
      </c>
      <c r="AM340" s="19">
        <v>0</v>
      </c>
      <c r="AN340" s="19">
        <v>0</v>
      </c>
      <c r="AO340" s="19">
        <v>0</v>
      </c>
      <c r="AP340" s="19">
        <v>0</v>
      </c>
      <c r="AQ340" s="19">
        <v>0</v>
      </c>
      <c r="AR340" s="19">
        <v>0</v>
      </c>
      <c r="AS340" s="19">
        <v>0</v>
      </c>
      <c r="AT340" s="19">
        <v>0</v>
      </c>
      <c r="AU340" s="19">
        <v>0</v>
      </c>
      <c r="AV340" s="19">
        <v>0</v>
      </c>
      <c r="AW340" s="19">
        <v>0</v>
      </c>
      <c r="AX340" s="19">
        <v>0</v>
      </c>
      <c r="AY340" s="19">
        <v>0</v>
      </c>
      <c r="AZ340" s="19">
        <v>0</v>
      </c>
      <c r="BA340" s="19">
        <v>0</v>
      </c>
      <c r="BB340" s="19">
        <v>0</v>
      </c>
      <c r="BC340" s="19">
        <v>0</v>
      </c>
      <c r="BD340" s="49" t="b">
        <v>1</v>
      </c>
      <c r="BE340" s="49" t="b">
        <v>0</v>
      </c>
      <c r="BF340" s="19">
        <v>9</v>
      </c>
      <c r="BG340" s="23" t="s">
        <v>89</v>
      </c>
      <c r="BH340" s="19">
        <v>295</v>
      </c>
      <c r="BI340" s="19">
        <v>295</v>
      </c>
      <c r="BJ340" s="19">
        <v>0</v>
      </c>
      <c r="BK340" s="49" t="b">
        <v>0</v>
      </c>
    </row>
    <row r="341" spans="1:63" ht="12.75">
      <c r="A341" s="19">
        <v>605</v>
      </c>
      <c r="B341" s="19">
        <v>216339</v>
      </c>
      <c r="C341" s="23" t="s">
        <v>2380</v>
      </c>
      <c r="D341" s="23" t="s">
        <v>2381</v>
      </c>
      <c r="E341" s="23" t="s">
        <v>2315</v>
      </c>
      <c r="F341" s="23" t="s">
        <v>2274</v>
      </c>
      <c r="G341" s="23" t="s">
        <v>2382</v>
      </c>
      <c r="H341" s="23" t="s">
        <v>538</v>
      </c>
      <c r="I341" s="23" t="s">
        <v>1797</v>
      </c>
      <c r="J341" s="47" t="s">
        <v>2383</v>
      </c>
      <c r="K341" s="19">
        <v>-75.158266999999995</v>
      </c>
      <c r="L341" s="19">
        <v>39.980942999999897</v>
      </c>
      <c r="M341" s="19">
        <v>-75.188744999999997</v>
      </c>
      <c r="N341" s="19">
        <v>39.954855000000002</v>
      </c>
      <c r="O341" s="53">
        <v>16956</v>
      </c>
      <c r="P341" s="54">
        <v>890</v>
      </c>
      <c r="Q341" s="53">
        <v>23346</v>
      </c>
      <c r="R341" s="54">
        <v>890</v>
      </c>
      <c r="S341" s="19">
        <v>2</v>
      </c>
      <c r="T341" s="19">
        <v>2</v>
      </c>
      <c r="U341" s="19">
        <v>2</v>
      </c>
      <c r="V341" s="19">
        <v>1</v>
      </c>
      <c r="W341" s="19">
        <v>1</v>
      </c>
      <c r="X341" s="19">
        <v>52</v>
      </c>
      <c r="Y341" s="19">
        <v>29275</v>
      </c>
      <c r="Z341" s="23" t="s">
        <v>73</v>
      </c>
      <c r="AA341" s="49" t="b">
        <v>0</v>
      </c>
      <c r="AB341" s="23" t="s">
        <v>2384</v>
      </c>
      <c r="AC341" s="23" t="s">
        <v>89</v>
      </c>
      <c r="AD341" s="23" t="s">
        <v>159</v>
      </c>
      <c r="AE341" s="23" t="s">
        <v>236</v>
      </c>
      <c r="AF341" s="23" t="s">
        <v>89</v>
      </c>
      <c r="AG341" s="23" t="s">
        <v>79</v>
      </c>
      <c r="AH341" s="23" t="s">
        <v>99</v>
      </c>
      <c r="AI341" s="23" t="s">
        <v>100</v>
      </c>
      <c r="AJ341" s="50" t="b">
        <v>0</v>
      </c>
      <c r="AK341" s="51" t="s">
        <v>2385</v>
      </c>
      <c r="AL341" s="19">
        <v>0</v>
      </c>
      <c r="AM341" s="19">
        <v>0</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9">
        <v>0</v>
      </c>
      <c r="BC341" s="19">
        <v>0</v>
      </c>
      <c r="BD341" s="49" t="b">
        <v>0</v>
      </c>
      <c r="BE341" s="49" t="b">
        <v>0</v>
      </c>
      <c r="BF341" s="19">
        <v>9</v>
      </c>
      <c r="BG341" s="23" t="s">
        <v>89</v>
      </c>
      <c r="BH341" s="19">
        <v>295</v>
      </c>
      <c r="BI341" s="19">
        <v>295</v>
      </c>
      <c r="BJ341" s="19">
        <v>0</v>
      </c>
      <c r="BK341" s="49" t="b">
        <v>0</v>
      </c>
    </row>
    <row r="342" spans="1:63" ht="12.75">
      <c r="A342" s="19">
        <v>606</v>
      </c>
      <c r="B342" s="19">
        <v>216339</v>
      </c>
      <c r="C342" s="23" t="s">
        <v>2380</v>
      </c>
      <c r="D342" s="23" t="s">
        <v>2381</v>
      </c>
      <c r="E342" s="23" t="s">
        <v>2315</v>
      </c>
      <c r="F342" s="23" t="s">
        <v>2274</v>
      </c>
      <c r="G342" s="23" t="s">
        <v>2382</v>
      </c>
      <c r="H342" s="23" t="s">
        <v>538</v>
      </c>
      <c r="I342" s="23" t="s">
        <v>1797</v>
      </c>
      <c r="J342" s="47" t="s">
        <v>2383</v>
      </c>
      <c r="K342" s="19">
        <v>-75.158266999999995</v>
      </c>
      <c r="L342" s="19">
        <v>39.980942999999897</v>
      </c>
      <c r="M342" s="19">
        <v>-75.188744999999997</v>
      </c>
      <c r="N342" s="19">
        <v>39.954855000000002</v>
      </c>
      <c r="O342" s="53">
        <v>16956</v>
      </c>
      <c r="P342" s="54">
        <v>890</v>
      </c>
      <c r="Q342" s="53">
        <v>23346</v>
      </c>
      <c r="R342" s="54">
        <v>890</v>
      </c>
      <c r="S342" s="19">
        <v>2</v>
      </c>
      <c r="T342" s="19">
        <v>2</v>
      </c>
      <c r="U342" s="19">
        <v>2</v>
      </c>
      <c r="V342" s="19">
        <v>1</v>
      </c>
      <c r="W342" s="19">
        <v>1</v>
      </c>
      <c r="X342" s="19">
        <v>52</v>
      </c>
      <c r="Y342" s="19">
        <v>29275</v>
      </c>
      <c r="Z342" s="23" t="s">
        <v>73</v>
      </c>
      <c r="AA342" s="49" t="b">
        <v>0</v>
      </c>
      <c r="AB342" s="23" t="s">
        <v>2384</v>
      </c>
      <c r="AC342" s="23" t="s">
        <v>89</v>
      </c>
      <c r="AD342" s="23" t="s">
        <v>159</v>
      </c>
      <c r="AE342" s="23" t="s">
        <v>2389</v>
      </c>
      <c r="AF342" s="23" t="s">
        <v>320</v>
      </c>
      <c r="AG342" s="23" t="s">
        <v>79</v>
      </c>
      <c r="AH342" s="23" t="s">
        <v>99</v>
      </c>
      <c r="AI342" s="23" t="s">
        <v>100</v>
      </c>
      <c r="AJ342" s="50" t="b">
        <v>0</v>
      </c>
      <c r="AK342" s="51" t="s">
        <v>2385</v>
      </c>
      <c r="AL342" s="19">
        <v>0</v>
      </c>
      <c r="AM342" s="19">
        <v>0</v>
      </c>
      <c r="AN342" s="19">
        <v>0</v>
      </c>
      <c r="AO342" s="19">
        <v>0</v>
      </c>
      <c r="AP342" s="19">
        <v>0</v>
      </c>
      <c r="AQ342" s="19">
        <v>0</v>
      </c>
      <c r="AR342" s="19">
        <v>0</v>
      </c>
      <c r="AS342" s="19">
        <v>0</v>
      </c>
      <c r="AT342" s="19">
        <v>0</v>
      </c>
      <c r="AU342" s="19">
        <v>0</v>
      </c>
      <c r="AV342" s="19">
        <v>0</v>
      </c>
      <c r="AW342" s="19">
        <v>0</v>
      </c>
      <c r="AX342" s="19">
        <v>0</v>
      </c>
      <c r="AY342" s="19">
        <v>0</v>
      </c>
      <c r="AZ342" s="19">
        <v>0</v>
      </c>
      <c r="BA342" s="19">
        <v>0</v>
      </c>
      <c r="BB342" s="19">
        <v>0</v>
      </c>
      <c r="BC342" s="19">
        <v>0</v>
      </c>
      <c r="BD342" s="49" t="b">
        <v>0</v>
      </c>
      <c r="BE342" s="49" t="b">
        <v>0</v>
      </c>
      <c r="BF342" s="19">
        <v>9</v>
      </c>
      <c r="BG342" s="23" t="s">
        <v>117</v>
      </c>
      <c r="BH342" s="19">
        <v>295</v>
      </c>
      <c r="BI342" s="19">
        <v>295</v>
      </c>
      <c r="BJ342" s="19">
        <v>0</v>
      </c>
      <c r="BK342" s="49" t="b">
        <v>0</v>
      </c>
    </row>
    <row r="343" spans="1:63" ht="12.75">
      <c r="A343" s="19">
        <v>607</v>
      </c>
      <c r="B343" s="19">
        <v>216339</v>
      </c>
      <c r="C343" s="23" t="s">
        <v>2380</v>
      </c>
      <c r="D343" s="23" t="s">
        <v>2381</v>
      </c>
      <c r="E343" s="23" t="s">
        <v>2315</v>
      </c>
      <c r="F343" s="23" t="s">
        <v>2274</v>
      </c>
      <c r="G343" s="23" t="s">
        <v>2382</v>
      </c>
      <c r="H343" s="23" t="s">
        <v>538</v>
      </c>
      <c r="I343" s="23" t="s">
        <v>1797</v>
      </c>
      <c r="J343" s="47" t="s">
        <v>2383</v>
      </c>
      <c r="K343" s="19">
        <v>-75.158266999999995</v>
      </c>
      <c r="L343" s="19">
        <v>39.980942999999897</v>
      </c>
      <c r="M343" s="19">
        <v>-75.188744999999997</v>
      </c>
      <c r="N343" s="19">
        <v>39.954855000000002</v>
      </c>
      <c r="O343" s="53">
        <v>16956</v>
      </c>
      <c r="P343" s="54">
        <v>890</v>
      </c>
      <c r="Q343" s="53">
        <v>23346</v>
      </c>
      <c r="R343" s="54">
        <v>890</v>
      </c>
      <c r="S343" s="19">
        <v>2</v>
      </c>
      <c r="T343" s="19">
        <v>2</v>
      </c>
      <c r="U343" s="19">
        <v>2</v>
      </c>
      <c r="V343" s="19">
        <v>1</v>
      </c>
      <c r="W343" s="19">
        <v>1</v>
      </c>
      <c r="X343" s="19">
        <v>52</v>
      </c>
      <c r="Y343" s="19">
        <v>29275</v>
      </c>
      <c r="Z343" s="23" t="s">
        <v>73</v>
      </c>
      <c r="AA343" s="49" t="b">
        <v>0</v>
      </c>
      <c r="AB343" s="23" t="s">
        <v>2384</v>
      </c>
      <c r="AC343" s="23" t="s">
        <v>2390</v>
      </c>
      <c r="AD343" s="23" t="s">
        <v>159</v>
      </c>
      <c r="AE343" s="23" t="s">
        <v>95</v>
      </c>
      <c r="AF343" s="23" t="s">
        <v>94</v>
      </c>
      <c r="AG343" s="23" t="s">
        <v>79</v>
      </c>
      <c r="AH343" s="23" t="s">
        <v>36</v>
      </c>
      <c r="AI343" s="23" t="s">
        <v>96</v>
      </c>
      <c r="AJ343" s="50" t="b">
        <v>0</v>
      </c>
      <c r="AK343" s="51" t="s">
        <v>2391</v>
      </c>
      <c r="AL343" s="19">
        <v>0</v>
      </c>
      <c r="AM343" s="19">
        <v>0</v>
      </c>
      <c r="AN343" s="19">
        <v>0</v>
      </c>
      <c r="AO343" s="19">
        <v>0</v>
      </c>
      <c r="AP343" s="19">
        <v>0</v>
      </c>
      <c r="AQ343" s="19">
        <v>0</v>
      </c>
      <c r="AR343" s="19">
        <v>0</v>
      </c>
      <c r="AS343" s="19">
        <v>0</v>
      </c>
      <c r="AT343" s="19">
        <v>0</v>
      </c>
      <c r="AU343" s="19">
        <v>0</v>
      </c>
      <c r="AV343" s="19">
        <v>0</v>
      </c>
      <c r="AW343" s="19">
        <v>0</v>
      </c>
      <c r="AX343" s="19">
        <v>0</v>
      </c>
      <c r="AY343" s="19">
        <v>0</v>
      </c>
      <c r="AZ343" s="19">
        <v>0</v>
      </c>
      <c r="BA343" s="19">
        <v>0</v>
      </c>
      <c r="BB343" s="19">
        <v>0</v>
      </c>
      <c r="BC343" s="19">
        <v>0</v>
      </c>
      <c r="BD343" s="49" t="b">
        <v>1</v>
      </c>
      <c r="BE343" s="49" t="b">
        <v>0</v>
      </c>
      <c r="BF343" s="19">
        <v>9</v>
      </c>
      <c r="BG343" s="23" t="s">
        <v>94</v>
      </c>
      <c r="BH343" s="19">
        <v>295</v>
      </c>
      <c r="BI343" s="19">
        <v>295</v>
      </c>
      <c r="BJ343" s="19">
        <v>0</v>
      </c>
      <c r="BK343" s="49" t="b">
        <v>0</v>
      </c>
    </row>
    <row r="344" spans="1:63" ht="12.75">
      <c r="A344" s="19">
        <v>613</v>
      </c>
      <c r="B344" s="19">
        <v>228723</v>
      </c>
      <c r="C344" s="23" t="s">
        <v>2630</v>
      </c>
      <c r="D344" s="23" t="s">
        <v>2631</v>
      </c>
      <c r="E344" s="23" t="s">
        <v>2632</v>
      </c>
      <c r="F344" s="23" t="s">
        <v>2605</v>
      </c>
      <c r="G344" s="23" t="s">
        <v>2633</v>
      </c>
      <c r="H344" s="23" t="s">
        <v>70</v>
      </c>
      <c r="I344" s="23" t="s">
        <v>130</v>
      </c>
      <c r="J344" s="47" t="s">
        <v>2634</v>
      </c>
      <c r="K344" s="19">
        <v>-96.336474999999993</v>
      </c>
      <c r="L344" s="19">
        <v>30.618725999999999</v>
      </c>
      <c r="M344" s="19">
        <v>-96.336474999999993</v>
      </c>
      <c r="N344" s="19">
        <v>30.618725999999999</v>
      </c>
      <c r="O344" s="53">
        <v>6775</v>
      </c>
      <c r="P344" s="53">
        <v>3695</v>
      </c>
      <c r="Q344" s="53">
        <v>19048</v>
      </c>
      <c r="R344" s="53">
        <v>3695</v>
      </c>
      <c r="S344" s="19">
        <v>2</v>
      </c>
      <c r="T344" s="19">
        <v>2</v>
      </c>
      <c r="U344" s="19">
        <v>6</v>
      </c>
      <c r="V344" s="19">
        <v>1</v>
      </c>
      <c r="W344" s="19">
        <v>1</v>
      </c>
      <c r="X344" s="19">
        <v>67</v>
      </c>
      <c r="Y344" s="19">
        <v>50735</v>
      </c>
      <c r="Z344" s="23" t="s">
        <v>73</v>
      </c>
      <c r="AA344" s="49" t="b">
        <v>1</v>
      </c>
      <c r="AB344" s="23" t="s">
        <v>887</v>
      </c>
      <c r="AC344" s="23" t="s">
        <v>2635</v>
      </c>
      <c r="AD344" s="23" t="s">
        <v>90</v>
      </c>
      <c r="AE344" s="23" t="s">
        <v>2641</v>
      </c>
      <c r="AF344" s="23" t="s">
        <v>78</v>
      </c>
      <c r="AG344" s="23" t="s">
        <v>179</v>
      </c>
      <c r="AH344" s="23" t="s">
        <v>179</v>
      </c>
      <c r="AI344" s="23" t="s">
        <v>100</v>
      </c>
      <c r="AJ344" s="50" t="b">
        <v>0</v>
      </c>
      <c r="AK344" s="51" t="s">
        <v>2642</v>
      </c>
      <c r="AL344" s="19">
        <v>0</v>
      </c>
      <c r="AM344" s="19">
        <v>0</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9">
        <v>0</v>
      </c>
      <c r="BC344" s="19">
        <v>0</v>
      </c>
      <c r="BD344" s="49" t="b">
        <v>0</v>
      </c>
      <c r="BE344" s="49" t="b">
        <v>0</v>
      </c>
      <c r="BF344" s="19">
        <v>12</v>
      </c>
      <c r="BG344" s="23" t="s">
        <v>78</v>
      </c>
      <c r="BH344" s="19">
        <v>363</v>
      </c>
      <c r="BI344" s="19">
        <v>363</v>
      </c>
      <c r="BJ344" s="19">
        <v>0</v>
      </c>
      <c r="BK344" s="49" t="b">
        <v>0</v>
      </c>
    </row>
    <row r="345" spans="1:63" ht="12.75">
      <c r="A345" s="19">
        <v>620</v>
      </c>
      <c r="B345" s="19">
        <v>228723</v>
      </c>
      <c r="C345" s="23" t="s">
        <v>2630</v>
      </c>
      <c r="D345" s="23" t="s">
        <v>2631</v>
      </c>
      <c r="E345" s="23" t="s">
        <v>2632</v>
      </c>
      <c r="F345" s="23" t="s">
        <v>2605</v>
      </c>
      <c r="G345" s="23" t="s">
        <v>2633</v>
      </c>
      <c r="H345" s="23" t="s">
        <v>70</v>
      </c>
      <c r="I345" s="23" t="s">
        <v>130</v>
      </c>
      <c r="J345" s="47" t="s">
        <v>2634</v>
      </c>
      <c r="K345" s="19">
        <v>-96.336474999999993</v>
      </c>
      <c r="L345" s="19">
        <v>30.618725999999999</v>
      </c>
      <c r="M345" s="19">
        <v>-96.336474999999993</v>
      </c>
      <c r="N345" s="19">
        <v>30.618725999999999</v>
      </c>
      <c r="O345" s="53">
        <v>6775</v>
      </c>
      <c r="P345" s="53">
        <v>3695</v>
      </c>
      <c r="Q345" s="53">
        <v>19048</v>
      </c>
      <c r="R345" s="53">
        <v>3695</v>
      </c>
      <c r="S345" s="19">
        <v>2</v>
      </c>
      <c r="T345" s="19">
        <v>2</v>
      </c>
      <c r="U345" s="19">
        <v>6</v>
      </c>
      <c r="V345" s="19">
        <v>1</v>
      </c>
      <c r="W345" s="19">
        <v>1</v>
      </c>
      <c r="X345" s="19">
        <v>67</v>
      </c>
      <c r="Y345" s="19">
        <v>50735</v>
      </c>
      <c r="Z345" s="23" t="s">
        <v>73</v>
      </c>
      <c r="AA345" s="49" t="b">
        <v>1</v>
      </c>
      <c r="AB345" s="23" t="s">
        <v>887</v>
      </c>
      <c r="AC345" s="23" t="s">
        <v>89</v>
      </c>
      <c r="AD345" s="23" t="s">
        <v>90</v>
      </c>
      <c r="AE345" s="23" t="s">
        <v>405</v>
      </c>
      <c r="AF345" s="23" t="s">
        <v>89</v>
      </c>
      <c r="AG345" s="23" t="s">
        <v>179</v>
      </c>
      <c r="AH345" s="23" t="s">
        <v>179</v>
      </c>
      <c r="AI345" s="23" t="s">
        <v>100</v>
      </c>
      <c r="AJ345" s="50" t="b">
        <v>0</v>
      </c>
      <c r="AK345" s="51" t="s">
        <v>2650</v>
      </c>
      <c r="AL345" s="19">
        <v>0</v>
      </c>
      <c r="AM345" s="19">
        <v>0</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9">
        <v>0</v>
      </c>
      <c r="BC345" s="19">
        <v>0</v>
      </c>
      <c r="BD345" s="49" t="b">
        <v>0</v>
      </c>
      <c r="BE345" s="49" t="b">
        <v>0</v>
      </c>
      <c r="BF345" s="19">
        <v>12</v>
      </c>
      <c r="BG345" s="23" t="s">
        <v>89</v>
      </c>
      <c r="BH345" s="19">
        <v>363</v>
      </c>
      <c r="BI345" s="19">
        <v>363</v>
      </c>
      <c r="BJ345" s="19">
        <v>0</v>
      </c>
      <c r="BK345" s="49" t="b">
        <v>0</v>
      </c>
    </row>
    <row r="346" spans="1:63" ht="12.75">
      <c r="A346" s="19">
        <v>610</v>
      </c>
      <c r="B346" s="19">
        <v>228723</v>
      </c>
      <c r="C346" s="23" t="s">
        <v>2630</v>
      </c>
      <c r="D346" s="23" t="s">
        <v>2631</v>
      </c>
      <c r="E346" s="23" t="s">
        <v>2632</v>
      </c>
      <c r="F346" s="23" t="s">
        <v>2605</v>
      </c>
      <c r="G346" s="23" t="s">
        <v>2633</v>
      </c>
      <c r="H346" s="23" t="s">
        <v>70</v>
      </c>
      <c r="I346" s="23" t="s">
        <v>130</v>
      </c>
      <c r="J346" s="47" t="s">
        <v>2634</v>
      </c>
      <c r="K346" s="19">
        <v>-96.336474999999993</v>
      </c>
      <c r="L346" s="19">
        <v>30.618725999999999</v>
      </c>
      <c r="M346" s="19">
        <v>-96.336474999999993</v>
      </c>
      <c r="N346" s="19">
        <v>30.618725999999999</v>
      </c>
      <c r="O346" s="53">
        <v>6775</v>
      </c>
      <c r="P346" s="53">
        <v>3695</v>
      </c>
      <c r="Q346" s="53">
        <v>19048</v>
      </c>
      <c r="R346" s="53">
        <v>3695</v>
      </c>
      <c r="S346" s="19">
        <v>2</v>
      </c>
      <c r="T346" s="19">
        <v>2</v>
      </c>
      <c r="U346" s="19">
        <v>6</v>
      </c>
      <c r="V346" s="19">
        <v>1</v>
      </c>
      <c r="W346" s="19">
        <v>1</v>
      </c>
      <c r="X346" s="19">
        <v>67</v>
      </c>
      <c r="Y346" s="19">
        <v>50735</v>
      </c>
      <c r="Z346" s="23" t="s">
        <v>73</v>
      </c>
      <c r="AA346" s="49" t="b">
        <v>1</v>
      </c>
      <c r="AB346" s="23" t="s">
        <v>887</v>
      </c>
      <c r="AC346" s="23" t="s">
        <v>2635</v>
      </c>
      <c r="AD346" s="23" t="s">
        <v>90</v>
      </c>
      <c r="AE346" s="23" t="s">
        <v>95</v>
      </c>
      <c r="AF346" s="23" t="s">
        <v>94</v>
      </c>
      <c r="AG346" s="23" t="s">
        <v>79</v>
      </c>
      <c r="AH346" s="23" t="s">
        <v>36</v>
      </c>
      <c r="AI346" s="23" t="s">
        <v>96</v>
      </c>
      <c r="AJ346" s="50" t="b">
        <v>0</v>
      </c>
      <c r="AK346" s="51" t="s">
        <v>2637</v>
      </c>
      <c r="AL346" s="19">
        <v>0</v>
      </c>
      <c r="AM346" s="19">
        <v>0</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9">
        <v>0</v>
      </c>
      <c r="BC346" s="19">
        <v>0</v>
      </c>
      <c r="BD346" s="49" t="b">
        <v>1</v>
      </c>
      <c r="BE346" s="49" t="b">
        <v>0</v>
      </c>
      <c r="BF346" s="19">
        <v>12</v>
      </c>
      <c r="BG346" s="23" t="s">
        <v>94</v>
      </c>
      <c r="BH346" s="19">
        <v>363</v>
      </c>
      <c r="BI346" s="19">
        <v>363</v>
      </c>
      <c r="BJ346" s="19">
        <v>0</v>
      </c>
      <c r="BK346" s="49" t="b">
        <v>0</v>
      </c>
    </row>
    <row r="347" spans="1:63" ht="12.75">
      <c r="A347" s="19">
        <v>611</v>
      </c>
      <c r="B347" s="19">
        <v>228723</v>
      </c>
      <c r="C347" s="23" t="s">
        <v>2630</v>
      </c>
      <c r="D347" s="23" t="s">
        <v>2631</v>
      </c>
      <c r="E347" s="23" t="s">
        <v>2632</v>
      </c>
      <c r="F347" s="23" t="s">
        <v>2605</v>
      </c>
      <c r="G347" s="23" t="s">
        <v>2633</v>
      </c>
      <c r="H347" s="23" t="s">
        <v>70</v>
      </c>
      <c r="I347" s="23" t="s">
        <v>130</v>
      </c>
      <c r="J347" s="47" t="s">
        <v>2634</v>
      </c>
      <c r="K347" s="19">
        <v>-96.336474999999993</v>
      </c>
      <c r="L347" s="19">
        <v>30.618725999999999</v>
      </c>
      <c r="M347" s="19">
        <v>-96.336474999999993</v>
      </c>
      <c r="N347" s="19">
        <v>30.618725999999999</v>
      </c>
      <c r="O347" s="53">
        <v>6775</v>
      </c>
      <c r="P347" s="53">
        <v>3695</v>
      </c>
      <c r="Q347" s="53">
        <v>19048</v>
      </c>
      <c r="R347" s="53">
        <v>3695</v>
      </c>
      <c r="S347" s="19">
        <v>2</v>
      </c>
      <c r="T347" s="19">
        <v>2</v>
      </c>
      <c r="U347" s="19">
        <v>6</v>
      </c>
      <c r="V347" s="19">
        <v>1</v>
      </c>
      <c r="W347" s="19">
        <v>1</v>
      </c>
      <c r="X347" s="19">
        <v>67</v>
      </c>
      <c r="Y347" s="19">
        <v>50735</v>
      </c>
      <c r="Z347" s="23" t="s">
        <v>73</v>
      </c>
      <c r="AA347" s="49" t="b">
        <v>1</v>
      </c>
      <c r="AB347" s="23" t="s">
        <v>887</v>
      </c>
      <c r="AC347" s="23" t="s">
        <v>2635</v>
      </c>
      <c r="AD347" s="23" t="s">
        <v>90</v>
      </c>
      <c r="AE347" s="23" t="s">
        <v>330</v>
      </c>
      <c r="AF347" s="23" t="s">
        <v>78</v>
      </c>
      <c r="AG347" s="23" t="s">
        <v>79</v>
      </c>
      <c r="AH347" s="23" t="s">
        <v>36</v>
      </c>
      <c r="AI347" s="23" t="s">
        <v>80</v>
      </c>
      <c r="AJ347" s="50" t="b">
        <v>0</v>
      </c>
      <c r="AK347" s="51" t="s">
        <v>2638</v>
      </c>
      <c r="AL347" s="19">
        <v>0</v>
      </c>
      <c r="AM347" s="19">
        <v>0</v>
      </c>
      <c r="AN347" s="19">
        <v>0</v>
      </c>
      <c r="AO347" s="19">
        <v>0</v>
      </c>
      <c r="AP347" s="19">
        <v>0</v>
      </c>
      <c r="AQ347" s="19">
        <v>0</v>
      </c>
      <c r="AR347" s="19">
        <v>0</v>
      </c>
      <c r="AS347" s="19">
        <v>0</v>
      </c>
      <c r="AT347" s="19">
        <v>0</v>
      </c>
      <c r="AU347" s="19">
        <v>0</v>
      </c>
      <c r="AV347" s="19">
        <v>0</v>
      </c>
      <c r="AW347" s="19">
        <v>0</v>
      </c>
      <c r="AX347" s="19">
        <v>0</v>
      </c>
      <c r="AY347" s="19">
        <v>0</v>
      </c>
      <c r="AZ347" s="19">
        <v>0</v>
      </c>
      <c r="BA347" s="19">
        <v>0</v>
      </c>
      <c r="BB347" s="19">
        <v>0</v>
      </c>
      <c r="BC347" s="19">
        <v>0</v>
      </c>
      <c r="BD347" s="49" t="b">
        <v>1</v>
      </c>
      <c r="BE347" s="49" t="b">
        <v>0</v>
      </c>
      <c r="BF347" s="19">
        <v>12</v>
      </c>
      <c r="BG347" s="23" t="s">
        <v>78</v>
      </c>
      <c r="BH347" s="19">
        <v>363</v>
      </c>
      <c r="BI347" s="19">
        <v>363</v>
      </c>
      <c r="BJ347" s="19">
        <v>0</v>
      </c>
      <c r="BK347" s="49" t="b">
        <v>0</v>
      </c>
    </row>
    <row r="348" spans="1:63" ht="12.75">
      <c r="A348" s="19">
        <v>612</v>
      </c>
      <c r="B348" s="19">
        <v>228723</v>
      </c>
      <c r="C348" s="23" t="s">
        <v>2630</v>
      </c>
      <c r="D348" s="23" t="s">
        <v>2631</v>
      </c>
      <c r="E348" s="23" t="s">
        <v>2632</v>
      </c>
      <c r="F348" s="23" t="s">
        <v>2605</v>
      </c>
      <c r="G348" s="23" t="s">
        <v>2633</v>
      </c>
      <c r="H348" s="23" t="s">
        <v>70</v>
      </c>
      <c r="I348" s="23" t="s">
        <v>130</v>
      </c>
      <c r="J348" s="47" t="s">
        <v>2634</v>
      </c>
      <c r="K348" s="19">
        <v>-96.336474999999993</v>
      </c>
      <c r="L348" s="19">
        <v>30.618725999999999</v>
      </c>
      <c r="M348" s="19">
        <v>-96.336474999999993</v>
      </c>
      <c r="N348" s="19">
        <v>30.618725999999999</v>
      </c>
      <c r="O348" s="53">
        <v>6775</v>
      </c>
      <c r="P348" s="53">
        <v>3695</v>
      </c>
      <c r="Q348" s="53">
        <v>19048</v>
      </c>
      <c r="R348" s="53">
        <v>3695</v>
      </c>
      <c r="S348" s="19">
        <v>2</v>
      </c>
      <c r="T348" s="19">
        <v>2</v>
      </c>
      <c r="U348" s="19">
        <v>6</v>
      </c>
      <c r="V348" s="19">
        <v>1</v>
      </c>
      <c r="W348" s="19">
        <v>1</v>
      </c>
      <c r="X348" s="19">
        <v>67</v>
      </c>
      <c r="Y348" s="19">
        <v>50735</v>
      </c>
      <c r="Z348" s="23" t="s">
        <v>73</v>
      </c>
      <c r="AA348" s="49" t="b">
        <v>1</v>
      </c>
      <c r="AB348" s="23" t="s">
        <v>887</v>
      </c>
      <c r="AC348" s="23" t="s">
        <v>2635</v>
      </c>
      <c r="AD348" s="23" t="s">
        <v>90</v>
      </c>
      <c r="AE348" s="23" t="s">
        <v>2639</v>
      </c>
      <c r="AF348" s="23" t="s">
        <v>219</v>
      </c>
      <c r="AG348" s="23" t="s">
        <v>79</v>
      </c>
      <c r="AH348" s="23" t="s">
        <v>36</v>
      </c>
      <c r="AI348" s="23" t="s">
        <v>100</v>
      </c>
      <c r="AJ348" s="50" t="b">
        <v>0</v>
      </c>
      <c r="AK348" s="51" t="s">
        <v>2640</v>
      </c>
      <c r="AL348" s="19">
        <v>0</v>
      </c>
      <c r="AM348" s="19">
        <v>0</v>
      </c>
      <c r="AN348" s="19">
        <v>0</v>
      </c>
      <c r="AO348" s="19">
        <v>0</v>
      </c>
      <c r="AP348" s="19">
        <v>0</v>
      </c>
      <c r="AQ348" s="19">
        <v>0</v>
      </c>
      <c r="AR348" s="19">
        <v>0</v>
      </c>
      <c r="AS348" s="19">
        <v>0</v>
      </c>
      <c r="AT348" s="19">
        <v>0</v>
      </c>
      <c r="AU348" s="19">
        <v>0</v>
      </c>
      <c r="AV348" s="19">
        <v>0</v>
      </c>
      <c r="AW348" s="19">
        <v>0</v>
      </c>
      <c r="AX348" s="19">
        <v>0</v>
      </c>
      <c r="AY348" s="19">
        <v>0</v>
      </c>
      <c r="AZ348" s="19">
        <v>0</v>
      </c>
      <c r="BA348" s="19">
        <v>0</v>
      </c>
      <c r="BB348" s="19">
        <v>0</v>
      </c>
      <c r="BC348" s="19">
        <v>0</v>
      </c>
      <c r="BD348" s="49" t="b">
        <v>0</v>
      </c>
      <c r="BE348" s="49" t="b">
        <v>0</v>
      </c>
      <c r="BF348" s="19">
        <v>12</v>
      </c>
      <c r="BG348" s="23" t="s">
        <v>117</v>
      </c>
      <c r="BH348" s="19">
        <v>363</v>
      </c>
      <c r="BI348" s="19">
        <v>363</v>
      </c>
      <c r="BJ348" s="19">
        <v>0</v>
      </c>
      <c r="BK348" s="49" t="b">
        <v>0</v>
      </c>
    </row>
    <row r="349" spans="1:63" ht="12.75">
      <c r="A349" s="19">
        <v>616</v>
      </c>
      <c r="B349" s="19">
        <v>228723</v>
      </c>
      <c r="C349" s="23" t="s">
        <v>2630</v>
      </c>
      <c r="D349" s="23" t="s">
        <v>2631</v>
      </c>
      <c r="E349" s="23" t="s">
        <v>2632</v>
      </c>
      <c r="F349" s="23" t="s">
        <v>2605</v>
      </c>
      <c r="G349" s="23" t="s">
        <v>2633</v>
      </c>
      <c r="H349" s="23" t="s">
        <v>70</v>
      </c>
      <c r="I349" s="23" t="s">
        <v>130</v>
      </c>
      <c r="J349" s="47" t="s">
        <v>2634</v>
      </c>
      <c r="K349" s="19">
        <v>-96.336474999999993</v>
      </c>
      <c r="L349" s="19">
        <v>30.618725999999999</v>
      </c>
      <c r="M349" s="19">
        <v>-96.336474999999993</v>
      </c>
      <c r="N349" s="19">
        <v>30.618725999999999</v>
      </c>
      <c r="O349" s="53">
        <v>6775</v>
      </c>
      <c r="P349" s="53">
        <v>3695</v>
      </c>
      <c r="Q349" s="53">
        <v>19048</v>
      </c>
      <c r="R349" s="53">
        <v>3695</v>
      </c>
      <c r="S349" s="19">
        <v>2</v>
      </c>
      <c r="T349" s="19">
        <v>2</v>
      </c>
      <c r="U349" s="19">
        <v>6</v>
      </c>
      <c r="V349" s="19">
        <v>1</v>
      </c>
      <c r="W349" s="19">
        <v>1</v>
      </c>
      <c r="X349" s="19">
        <v>67</v>
      </c>
      <c r="Y349" s="19">
        <v>50735</v>
      </c>
      <c r="Z349" s="23" t="s">
        <v>73</v>
      </c>
      <c r="AA349" s="49" t="b">
        <v>1</v>
      </c>
      <c r="AB349" s="23" t="s">
        <v>887</v>
      </c>
      <c r="AC349" s="23" t="s">
        <v>2635</v>
      </c>
      <c r="AD349" s="23" t="s">
        <v>90</v>
      </c>
      <c r="AE349" s="23" t="s">
        <v>1309</v>
      </c>
      <c r="AF349" s="23" t="s">
        <v>135</v>
      </c>
      <c r="AG349" s="23" t="s">
        <v>79</v>
      </c>
      <c r="AH349" s="23" t="s">
        <v>36</v>
      </c>
      <c r="AI349" s="23" t="s">
        <v>300</v>
      </c>
      <c r="AJ349" s="55" t="b">
        <v>1</v>
      </c>
      <c r="AK349" s="51" t="s">
        <v>2645</v>
      </c>
      <c r="AL349" s="19">
        <v>0</v>
      </c>
      <c r="AM349" s="19">
        <v>0</v>
      </c>
      <c r="AN349" s="19">
        <v>0</v>
      </c>
      <c r="AO349" s="19">
        <v>0</v>
      </c>
      <c r="AP349" s="19">
        <v>0</v>
      </c>
      <c r="AQ349" s="19">
        <v>0</v>
      </c>
      <c r="AR349" s="19">
        <v>0</v>
      </c>
      <c r="AS349" s="19">
        <v>0</v>
      </c>
      <c r="AT349" s="19">
        <v>0</v>
      </c>
      <c r="AU349" s="19">
        <v>0</v>
      </c>
      <c r="AV349" s="19">
        <v>0</v>
      </c>
      <c r="AW349" s="19">
        <v>0</v>
      </c>
      <c r="AX349" s="19">
        <v>0</v>
      </c>
      <c r="AY349" s="19">
        <v>0</v>
      </c>
      <c r="AZ349" s="19">
        <v>0</v>
      </c>
      <c r="BA349" s="19">
        <v>0</v>
      </c>
      <c r="BB349" s="19">
        <v>0</v>
      </c>
      <c r="BC349" s="19">
        <v>0</v>
      </c>
      <c r="BD349" s="49" t="b">
        <v>1</v>
      </c>
      <c r="BE349" s="49" t="b">
        <v>0</v>
      </c>
      <c r="BF349" s="19">
        <v>12</v>
      </c>
      <c r="BG349" s="23" t="s">
        <v>117</v>
      </c>
      <c r="BH349" s="19">
        <v>363</v>
      </c>
      <c r="BI349" s="19">
        <v>363</v>
      </c>
      <c r="BJ349" s="19">
        <v>0</v>
      </c>
      <c r="BK349" s="49" t="b">
        <v>0</v>
      </c>
    </row>
    <row r="350" spans="1:63" ht="12.75">
      <c r="A350" s="19">
        <v>618</v>
      </c>
      <c r="B350" s="19">
        <v>228723</v>
      </c>
      <c r="C350" s="23" t="s">
        <v>2630</v>
      </c>
      <c r="D350" s="23" t="s">
        <v>2631</v>
      </c>
      <c r="E350" s="23" t="s">
        <v>2632</v>
      </c>
      <c r="F350" s="23" t="s">
        <v>2605</v>
      </c>
      <c r="G350" s="23" t="s">
        <v>2633</v>
      </c>
      <c r="H350" s="23" t="s">
        <v>70</v>
      </c>
      <c r="I350" s="23" t="s">
        <v>130</v>
      </c>
      <c r="J350" s="47" t="s">
        <v>2634</v>
      </c>
      <c r="K350" s="19">
        <v>-96.336474999999993</v>
      </c>
      <c r="L350" s="19">
        <v>30.618725999999999</v>
      </c>
      <c r="M350" s="19">
        <v>-96.336474999999993</v>
      </c>
      <c r="N350" s="19">
        <v>30.618725999999999</v>
      </c>
      <c r="O350" s="53">
        <v>6775</v>
      </c>
      <c r="P350" s="53">
        <v>3695</v>
      </c>
      <c r="Q350" s="53">
        <v>19048</v>
      </c>
      <c r="R350" s="53">
        <v>3695</v>
      </c>
      <c r="S350" s="19">
        <v>2</v>
      </c>
      <c r="T350" s="19">
        <v>2</v>
      </c>
      <c r="U350" s="19">
        <v>6</v>
      </c>
      <c r="V350" s="19">
        <v>1</v>
      </c>
      <c r="W350" s="19">
        <v>1</v>
      </c>
      <c r="X350" s="19">
        <v>67</v>
      </c>
      <c r="Y350" s="19">
        <v>50735</v>
      </c>
      <c r="Z350" s="23" t="s">
        <v>73</v>
      </c>
      <c r="AA350" s="49" t="b">
        <v>1</v>
      </c>
      <c r="AB350" s="23" t="s">
        <v>887</v>
      </c>
      <c r="AC350" s="23" t="s">
        <v>89</v>
      </c>
      <c r="AD350" s="23" t="s">
        <v>90</v>
      </c>
      <c r="AE350" s="23" t="s">
        <v>172</v>
      </c>
      <c r="AF350" s="23" t="s">
        <v>89</v>
      </c>
      <c r="AG350" s="23" t="s">
        <v>79</v>
      </c>
      <c r="AH350" s="23" t="s">
        <v>36</v>
      </c>
      <c r="AI350" s="23" t="s">
        <v>92</v>
      </c>
      <c r="AJ350" s="50" t="b">
        <v>0</v>
      </c>
      <c r="AK350" s="51" t="s">
        <v>2648</v>
      </c>
      <c r="AL350" s="19">
        <v>0</v>
      </c>
      <c r="AM350" s="19">
        <v>0</v>
      </c>
      <c r="AN350" s="19">
        <v>1</v>
      </c>
      <c r="AO350" s="19">
        <v>0</v>
      </c>
      <c r="AP350" s="19">
        <v>0</v>
      </c>
      <c r="AQ350" s="19">
        <v>0</v>
      </c>
      <c r="AR350" s="19">
        <v>0</v>
      </c>
      <c r="AS350" s="19">
        <v>0</v>
      </c>
      <c r="AT350" s="19">
        <v>0</v>
      </c>
      <c r="AU350" s="19">
        <v>0</v>
      </c>
      <c r="AV350" s="19">
        <v>0</v>
      </c>
      <c r="AW350" s="19">
        <v>0</v>
      </c>
      <c r="AX350" s="19">
        <v>0</v>
      </c>
      <c r="AY350" s="19">
        <v>0</v>
      </c>
      <c r="AZ350" s="19">
        <v>1</v>
      </c>
      <c r="BA350" s="19">
        <v>0</v>
      </c>
      <c r="BB350" s="19">
        <v>0</v>
      </c>
      <c r="BC350" s="19">
        <v>0</v>
      </c>
      <c r="BD350" s="49" t="b">
        <v>1</v>
      </c>
      <c r="BE350" s="49" t="b">
        <v>0</v>
      </c>
      <c r="BF350" s="19">
        <v>12</v>
      </c>
      <c r="BG350" s="23" t="s">
        <v>89</v>
      </c>
      <c r="BH350" s="19">
        <v>363</v>
      </c>
      <c r="BI350" s="19">
        <v>363</v>
      </c>
      <c r="BJ350" s="19">
        <v>1</v>
      </c>
      <c r="BK350" s="49" t="b">
        <v>1</v>
      </c>
    </row>
    <row r="351" spans="1:63" ht="12.75">
      <c r="A351" s="19">
        <v>619</v>
      </c>
      <c r="B351" s="19">
        <v>228723</v>
      </c>
      <c r="C351" s="23" t="s">
        <v>2630</v>
      </c>
      <c r="D351" s="23" t="s">
        <v>2631</v>
      </c>
      <c r="E351" s="23" t="s">
        <v>2632</v>
      </c>
      <c r="F351" s="23" t="s">
        <v>2605</v>
      </c>
      <c r="G351" s="23" t="s">
        <v>2633</v>
      </c>
      <c r="H351" s="23" t="s">
        <v>70</v>
      </c>
      <c r="I351" s="23" t="s">
        <v>130</v>
      </c>
      <c r="J351" s="47" t="s">
        <v>2634</v>
      </c>
      <c r="K351" s="19">
        <v>-96.336474999999993</v>
      </c>
      <c r="L351" s="19">
        <v>30.618725999999999</v>
      </c>
      <c r="M351" s="19">
        <v>-96.336474999999993</v>
      </c>
      <c r="N351" s="19">
        <v>30.618725999999999</v>
      </c>
      <c r="O351" s="53">
        <v>6775</v>
      </c>
      <c r="P351" s="53">
        <v>3695</v>
      </c>
      <c r="Q351" s="53">
        <v>19048</v>
      </c>
      <c r="R351" s="53">
        <v>3695</v>
      </c>
      <c r="S351" s="19">
        <v>2</v>
      </c>
      <c r="T351" s="19">
        <v>2</v>
      </c>
      <c r="U351" s="19">
        <v>6</v>
      </c>
      <c r="V351" s="19">
        <v>1</v>
      </c>
      <c r="W351" s="19">
        <v>1</v>
      </c>
      <c r="X351" s="19">
        <v>67</v>
      </c>
      <c r="Y351" s="19">
        <v>50735</v>
      </c>
      <c r="Z351" s="23" t="s">
        <v>73</v>
      </c>
      <c r="AA351" s="49" t="b">
        <v>1</v>
      </c>
      <c r="AB351" s="23" t="s">
        <v>887</v>
      </c>
      <c r="AC351" s="23" t="s">
        <v>89</v>
      </c>
      <c r="AD351" s="23" t="s">
        <v>90</v>
      </c>
      <c r="AE351" s="23" t="s">
        <v>236</v>
      </c>
      <c r="AF351" s="23" t="s">
        <v>89</v>
      </c>
      <c r="AG351" s="23" t="s">
        <v>79</v>
      </c>
      <c r="AH351" s="23" t="s">
        <v>206</v>
      </c>
      <c r="AI351" s="23" t="s">
        <v>100</v>
      </c>
      <c r="AJ351" s="50" t="b">
        <v>0</v>
      </c>
      <c r="AK351" s="51" t="s">
        <v>2649</v>
      </c>
      <c r="AL351" s="19">
        <v>0</v>
      </c>
      <c r="AM351" s="19">
        <v>0</v>
      </c>
      <c r="AN351" s="19">
        <v>1</v>
      </c>
      <c r="AO351" s="19">
        <v>0</v>
      </c>
      <c r="AP351" s="19">
        <v>0</v>
      </c>
      <c r="AQ351" s="19">
        <v>0</v>
      </c>
      <c r="AR351" s="19">
        <v>0</v>
      </c>
      <c r="AS351" s="19">
        <v>0</v>
      </c>
      <c r="AT351" s="19">
        <v>0</v>
      </c>
      <c r="AU351" s="19">
        <v>0</v>
      </c>
      <c r="AV351" s="19">
        <v>0</v>
      </c>
      <c r="AW351" s="19">
        <v>0</v>
      </c>
      <c r="AX351" s="19">
        <v>0</v>
      </c>
      <c r="AY351" s="19">
        <v>0</v>
      </c>
      <c r="AZ351" s="19">
        <v>1</v>
      </c>
      <c r="BA351" s="19">
        <v>0</v>
      </c>
      <c r="BB351" s="19">
        <v>0</v>
      </c>
      <c r="BC351" s="19">
        <v>0</v>
      </c>
      <c r="BD351" s="49" t="b">
        <v>0</v>
      </c>
      <c r="BE351" s="49" t="b">
        <v>0</v>
      </c>
      <c r="BF351" s="19">
        <v>12</v>
      </c>
      <c r="BG351" s="23" t="s">
        <v>89</v>
      </c>
      <c r="BH351" s="19">
        <v>363</v>
      </c>
      <c r="BI351" s="19">
        <v>363</v>
      </c>
      <c r="BJ351" s="19">
        <v>1</v>
      </c>
      <c r="BK351" s="49" t="b">
        <v>1</v>
      </c>
    </row>
    <row r="352" spans="1:63" ht="12.75">
      <c r="A352" s="19">
        <v>622</v>
      </c>
      <c r="B352" s="19">
        <v>229063</v>
      </c>
      <c r="C352" s="23" t="s">
        <v>2651</v>
      </c>
      <c r="D352" s="23" t="s">
        <v>2652</v>
      </c>
      <c r="E352" s="23" t="s">
        <v>2624</v>
      </c>
      <c r="F352" s="23" t="s">
        <v>2605</v>
      </c>
      <c r="G352" s="19">
        <v>77004</v>
      </c>
      <c r="H352" s="23" t="s">
        <v>70</v>
      </c>
      <c r="I352" s="23" t="s">
        <v>130</v>
      </c>
      <c r="J352" s="47" t="s">
        <v>2653</v>
      </c>
      <c r="K352" s="19">
        <v>-95.361960999999994</v>
      </c>
      <c r="L352" s="19">
        <v>29.722467999999999</v>
      </c>
      <c r="M352" s="19">
        <v>-95.402034999999998</v>
      </c>
      <c r="N352" s="19">
        <v>29.717896999999901</v>
      </c>
      <c r="O352" s="53">
        <v>4767</v>
      </c>
      <c r="P352" s="53">
        <v>1324</v>
      </c>
      <c r="Q352" s="53">
        <v>11824</v>
      </c>
      <c r="R352" s="53">
        <v>1324</v>
      </c>
      <c r="S352" s="19">
        <v>1</v>
      </c>
      <c r="T352" s="19">
        <v>2</v>
      </c>
      <c r="U352" s="19">
        <v>6</v>
      </c>
      <c r="V352" s="19">
        <v>1</v>
      </c>
      <c r="W352" s="19">
        <v>1</v>
      </c>
      <c r="X352" s="19">
        <v>51</v>
      </c>
      <c r="Y352" s="19">
        <v>6562</v>
      </c>
      <c r="Z352" s="23" t="s">
        <v>73</v>
      </c>
      <c r="AA352" s="49" t="b">
        <v>0</v>
      </c>
      <c r="AB352" s="23" t="s">
        <v>361</v>
      </c>
      <c r="AC352" s="23" t="s">
        <v>2654</v>
      </c>
      <c r="AD352" s="23" t="s">
        <v>204</v>
      </c>
      <c r="AE352" s="23" t="s">
        <v>2657</v>
      </c>
      <c r="AF352" s="23" t="s">
        <v>78</v>
      </c>
      <c r="AG352" s="23" t="s">
        <v>179</v>
      </c>
      <c r="AH352" s="23" t="s">
        <v>179</v>
      </c>
      <c r="AI352" s="23" t="s">
        <v>100</v>
      </c>
      <c r="AJ352" s="50" t="b">
        <v>0</v>
      </c>
      <c r="AK352" s="51" t="s">
        <v>2658</v>
      </c>
      <c r="AL352" s="19">
        <v>0</v>
      </c>
      <c r="AM352" s="19">
        <v>0</v>
      </c>
      <c r="AN352" s="19">
        <v>0</v>
      </c>
      <c r="AO352" s="19">
        <v>0</v>
      </c>
      <c r="AP352" s="19">
        <v>0</v>
      </c>
      <c r="AQ352" s="19">
        <v>0</v>
      </c>
      <c r="AR352" s="19">
        <v>0</v>
      </c>
      <c r="AS352" s="19">
        <v>0</v>
      </c>
      <c r="AT352" s="19">
        <v>0</v>
      </c>
      <c r="AU352" s="19">
        <v>0</v>
      </c>
      <c r="AV352" s="19">
        <v>0</v>
      </c>
      <c r="AW352" s="19">
        <v>0</v>
      </c>
      <c r="AX352" s="19">
        <v>0</v>
      </c>
      <c r="AY352" s="19">
        <v>0</v>
      </c>
      <c r="AZ352" s="19">
        <v>0</v>
      </c>
      <c r="BA352" s="19">
        <v>0</v>
      </c>
      <c r="BB352" s="19">
        <v>0</v>
      </c>
      <c r="BC352" s="19">
        <v>0</v>
      </c>
      <c r="BD352" s="49" t="b">
        <v>0</v>
      </c>
      <c r="BE352" s="49" t="b">
        <v>1</v>
      </c>
      <c r="BF352" s="19">
        <v>2</v>
      </c>
      <c r="BG352" s="23" t="s">
        <v>78</v>
      </c>
      <c r="BH352" s="19">
        <v>363</v>
      </c>
      <c r="BI352" s="19">
        <v>363</v>
      </c>
      <c r="BJ352" s="19">
        <v>0</v>
      </c>
      <c r="BK352" s="49" t="b">
        <v>0</v>
      </c>
    </row>
    <row r="353" spans="1:63" ht="12.75">
      <c r="A353" s="19">
        <v>621</v>
      </c>
      <c r="B353" s="19">
        <v>229063</v>
      </c>
      <c r="C353" s="23" t="s">
        <v>2651</v>
      </c>
      <c r="D353" s="23" t="s">
        <v>2652</v>
      </c>
      <c r="E353" s="23" t="s">
        <v>2624</v>
      </c>
      <c r="F353" s="23" t="s">
        <v>2605</v>
      </c>
      <c r="G353" s="19">
        <v>77004</v>
      </c>
      <c r="H353" s="23" t="s">
        <v>70</v>
      </c>
      <c r="I353" s="23" t="s">
        <v>130</v>
      </c>
      <c r="J353" s="47" t="s">
        <v>2653</v>
      </c>
      <c r="K353" s="19">
        <v>-95.361960999999994</v>
      </c>
      <c r="L353" s="19">
        <v>29.722467999999999</v>
      </c>
      <c r="M353" s="19">
        <v>-95.402034999999998</v>
      </c>
      <c r="N353" s="19">
        <v>29.717896999999901</v>
      </c>
      <c r="O353" s="53">
        <v>4767</v>
      </c>
      <c r="P353" s="53">
        <v>1324</v>
      </c>
      <c r="Q353" s="53">
        <v>11824</v>
      </c>
      <c r="R353" s="53">
        <v>1324</v>
      </c>
      <c r="S353" s="19">
        <v>1</v>
      </c>
      <c r="T353" s="19">
        <v>2</v>
      </c>
      <c r="U353" s="19">
        <v>6</v>
      </c>
      <c r="V353" s="19">
        <v>1</v>
      </c>
      <c r="W353" s="19">
        <v>1</v>
      </c>
      <c r="X353" s="19">
        <v>51</v>
      </c>
      <c r="Y353" s="19">
        <v>6562</v>
      </c>
      <c r="Z353" s="23" t="s">
        <v>73</v>
      </c>
      <c r="AA353" s="49" t="b">
        <v>0</v>
      </c>
      <c r="AB353" s="23" t="s">
        <v>361</v>
      </c>
      <c r="AC353" s="23" t="s">
        <v>2654</v>
      </c>
      <c r="AD353" s="23" t="s">
        <v>204</v>
      </c>
      <c r="AE353" s="23" t="s">
        <v>2655</v>
      </c>
      <c r="AF353" s="23" t="s">
        <v>78</v>
      </c>
      <c r="AG353" s="23" t="s">
        <v>79</v>
      </c>
      <c r="AH353" s="23" t="s">
        <v>36</v>
      </c>
      <c r="AI353" s="23" t="s">
        <v>80</v>
      </c>
      <c r="AJ353" s="50" t="b">
        <v>0</v>
      </c>
      <c r="AK353" s="51" t="s">
        <v>2656</v>
      </c>
      <c r="AL353" s="19">
        <v>0</v>
      </c>
      <c r="AM353" s="19">
        <v>0</v>
      </c>
      <c r="AN353" s="19">
        <v>0</v>
      </c>
      <c r="AO353" s="19">
        <v>0</v>
      </c>
      <c r="AP353" s="19">
        <v>0</v>
      </c>
      <c r="AQ353" s="19">
        <v>0</v>
      </c>
      <c r="AR353" s="19">
        <v>0</v>
      </c>
      <c r="AS353" s="19">
        <v>0</v>
      </c>
      <c r="AT353" s="19">
        <v>0</v>
      </c>
      <c r="AU353" s="19">
        <v>0</v>
      </c>
      <c r="AV353" s="19">
        <v>0</v>
      </c>
      <c r="AW353" s="19">
        <v>0</v>
      </c>
      <c r="AX353" s="19">
        <v>0</v>
      </c>
      <c r="AY353" s="19">
        <v>0</v>
      </c>
      <c r="AZ353" s="19">
        <v>0</v>
      </c>
      <c r="BA353" s="19">
        <v>0</v>
      </c>
      <c r="BB353" s="19">
        <v>0</v>
      </c>
      <c r="BC353" s="19">
        <v>0</v>
      </c>
      <c r="BD353" s="49" t="b">
        <v>1</v>
      </c>
      <c r="BE353" s="49" t="b">
        <v>1</v>
      </c>
      <c r="BF353" s="19">
        <v>2</v>
      </c>
      <c r="BG353" s="23" t="s">
        <v>78</v>
      </c>
      <c r="BH353" s="19">
        <v>363</v>
      </c>
      <c r="BI353" s="19">
        <v>363</v>
      </c>
      <c r="BJ353" s="19">
        <v>0</v>
      </c>
      <c r="BK353" s="49" t="b">
        <v>0</v>
      </c>
    </row>
    <row r="354" spans="1:63" ht="12.75">
      <c r="A354" s="19">
        <v>625</v>
      </c>
      <c r="B354" s="19">
        <v>229115</v>
      </c>
      <c r="C354" s="23" t="s">
        <v>2659</v>
      </c>
      <c r="D354" s="23" t="s">
        <v>2660</v>
      </c>
      <c r="E354" s="23" t="s">
        <v>2661</v>
      </c>
      <c r="F354" s="23" t="s">
        <v>2605</v>
      </c>
      <c r="G354" s="23" t="s">
        <v>2662</v>
      </c>
      <c r="H354" s="23" t="s">
        <v>70</v>
      </c>
      <c r="I354" s="23" t="s">
        <v>130</v>
      </c>
      <c r="J354" s="47" t="s">
        <v>2663</v>
      </c>
      <c r="K354" s="19">
        <v>-101.87478299999999</v>
      </c>
      <c r="L354" s="19">
        <v>33.583447999999997</v>
      </c>
      <c r="M354" s="19">
        <v>-101.87478299999999</v>
      </c>
      <c r="N354" s="19">
        <v>33.583447999999997</v>
      </c>
      <c r="O354" s="53">
        <v>6788</v>
      </c>
      <c r="P354" s="53">
        <v>2562</v>
      </c>
      <c r="Q354" s="53">
        <v>14968</v>
      </c>
      <c r="R354" s="53">
        <v>2562</v>
      </c>
      <c r="S354" s="19">
        <v>2</v>
      </c>
      <c r="T354" s="19">
        <v>2</v>
      </c>
      <c r="U354" s="19">
        <v>6</v>
      </c>
      <c r="V354" s="19">
        <v>1</v>
      </c>
      <c r="W354" s="19">
        <v>1</v>
      </c>
      <c r="X354" s="19">
        <v>63</v>
      </c>
      <c r="Y354" s="19">
        <v>29963</v>
      </c>
      <c r="Z354" s="23" t="s">
        <v>73</v>
      </c>
      <c r="AA354" s="49" t="b">
        <v>0</v>
      </c>
      <c r="AB354" s="23" t="s">
        <v>2664</v>
      </c>
      <c r="AC354" s="23" t="s">
        <v>314</v>
      </c>
      <c r="AD354" s="23" t="s">
        <v>76</v>
      </c>
      <c r="AE354" s="23" t="s">
        <v>95</v>
      </c>
      <c r="AF354" s="23" t="s">
        <v>94</v>
      </c>
      <c r="AG354" s="23" t="s">
        <v>79</v>
      </c>
      <c r="AH354" s="23" t="s">
        <v>36</v>
      </c>
      <c r="AI354" s="23" t="s">
        <v>96</v>
      </c>
      <c r="AJ354" s="50" t="b">
        <v>0</v>
      </c>
      <c r="AK354" s="51" t="s">
        <v>2667</v>
      </c>
      <c r="AL354" s="19">
        <v>0</v>
      </c>
      <c r="AM354" s="19">
        <v>0</v>
      </c>
      <c r="AN354" s="19">
        <v>0</v>
      </c>
      <c r="AO354" s="19">
        <v>0</v>
      </c>
      <c r="AP354" s="19">
        <v>0</v>
      </c>
      <c r="AQ354" s="19">
        <v>0</v>
      </c>
      <c r="AR354" s="19">
        <v>0</v>
      </c>
      <c r="AS354" s="19">
        <v>0</v>
      </c>
      <c r="AT354" s="19">
        <v>0</v>
      </c>
      <c r="AU354" s="19">
        <v>0</v>
      </c>
      <c r="AV354" s="19">
        <v>0</v>
      </c>
      <c r="AW354" s="19">
        <v>0</v>
      </c>
      <c r="AX354" s="19">
        <v>0</v>
      </c>
      <c r="AY354" s="19">
        <v>0</v>
      </c>
      <c r="AZ354" s="19">
        <v>0</v>
      </c>
      <c r="BA354" s="19">
        <v>0</v>
      </c>
      <c r="BB354" s="19">
        <v>0</v>
      </c>
      <c r="BC354" s="19">
        <v>0</v>
      </c>
      <c r="BD354" s="49" t="b">
        <v>1</v>
      </c>
      <c r="BE354" s="49" t="b">
        <v>0</v>
      </c>
      <c r="BF354" s="19">
        <v>4</v>
      </c>
      <c r="BG354" s="23" t="s">
        <v>94</v>
      </c>
      <c r="BH354" s="19">
        <v>363</v>
      </c>
      <c r="BI354" s="19">
        <v>363</v>
      </c>
      <c r="BJ354" s="19">
        <v>0</v>
      </c>
      <c r="BK354" s="49" t="b">
        <v>0</v>
      </c>
    </row>
    <row r="355" spans="1:63" ht="12.75">
      <c r="A355" s="19">
        <v>626</v>
      </c>
      <c r="B355" s="19">
        <v>229115</v>
      </c>
      <c r="C355" s="23" t="s">
        <v>2659</v>
      </c>
      <c r="D355" s="23" t="s">
        <v>2660</v>
      </c>
      <c r="E355" s="23" t="s">
        <v>2661</v>
      </c>
      <c r="F355" s="23" t="s">
        <v>2605</v>
      </c>
      <c r="G355" s="23" t="s">
        <v>2662</v>
      </c>
      <c r="H355" s="23" t="s">
        <v>70</v>
      </c>
      <c r="I355" s="23" t="s">
        <v>130</v>
      </c>
      <c r="J355" s="47" t="s">
        <v>2663</v>
      </c>
      <c r="K355" s="19">
        <v>-101.87478299999999</v>
      </c>
      <c r="L355" s="19">
        <v>33.583447999999997</v>
      </c>
      <c r="M355" s="19">
        <v>-101.87478299999999</v>
      </c>
      <c r="N355" s="19">
        <v>33.583447999999997</v>
      </c>
      <c r="O355" s="53">
        <v>6788</v>
      </c>
      <c r="P355" s="53">
        <v>2562</v>
      </c>
      <c r="Q355" s="53">
        <v>14968</v>
      </c>
      <c r="R355" s="53">
        <v>2562</v>
      </c>
      <c r="S355" s="19">
        <v>2</v>
      </c>
      <c r="T355" s="19">
        <v>2</v>
      </c>
      <c r="U355" s="19">
        <v>6</v>
      </c>
      <c r="V355" s="19">
        <v>1</v>
      </c>
      <c r="W355" s="19">
        <v>1</v>
      </c>
      <c r="X355" s="19">
        <v>63</v>
      </c>
      <c r="Y355" s="19">
        <v>29963</v>
      </c>
      <c r="Z355" s="23" t="s">
        <v>73</v>
      </c>
      <c r="AA355" s="49" t="b">
        <v>0</v>
      </c>
      <c r="AB355" s="23" t="s">
        <v>887</v>
      </c>
      <c r="AC355" s="23" t="s">
        <v>89</v>
      </c>
      <c r="AD355" s="23" t="s">
        <v>90</v>
      </c>
      <c r="AE355" s="23" t="s">
        <v>172</v>
      </c>
      <c r="AF355" s="23" t="s">
        <v>89</v>
      </c>
      <c r="AG355" s="23" t="s">
        <v>79</v>
      </c>
      <c r="AH355" s="23" t="s">
        <v>36</v>
      </c>
      <c r="AI355" s="23" t="s">
        <v>92</v>
      </c>
      <c r="AJ355" s="50" t="b">
        <v>0</v>
      </c>
      <c r="AK355" s="51" t="s">
        <v>2668</v>
      </c>
      <c r="AL355" s="19">
        <v>0</v>
      </c>
      <c r="AM355" s="19">
        <v>0</v>
      </c>
      <c r="AN355" s="19">
        <v>0</v>
      </c>
      <c r="AO355" s="19">
        <v>0</v>
      </c>
      <c r="AP355" s="19">
        <v>0</v>
      </c>
      <c r="AQ355" s="19">
        <v>0</v>
      </c>
      <c r="AR355" s="19">
        <v>0</v>
      </c>
      <c r="AS355" s="19">
        <v>0</v>
      </c>
      <c r="AT355" s="19">
        <v>0</v>
      </c>
      <c r="AU355" s="19">
        <v>0</v>
      </c>
      <c r="AV355" s="19">
        <v>0</v>
      </c>
      <c r="AW355" s="19">
        <v>0</v>
      </c>
      <c r="AX355" s="19">
        <v>0</v>
      </c>
      <c r="AY355" s="19">
        <v>0</v>
      </c>
      <c r="AZ355" s="19">
        <v>0</v>
      </c>
      <c r="BA355" s="19">
        <v>0</v>
      </c>
      <c r="BB355" s="19">
        <v>0</v>
      </c>
      <c r="BC355" s="19">
        <v>0</v>
      </c>
      <c r="BD355" s="49" t="b">
        <v>1</v>
      </c>
      <c r="BE355" s="49" t="b">
        <v>0</v>
      </c>
      <c r="BF355" s="19">
        <v>4</v>
      </c>
      <c r="BG355" s="23" t="s">
        <v>89</v>
      </c>
      <c r="BH355" s="19">
        <v>363</v>
      </c>
      <c r="BI355" s="19">
        <v>363</v>
      </c>
      <c r="BJ355" s="19">
        <v>0</v>
      </c>
      <c r="BK355" s="49" t="b">
        <v>0</v>
      </c>
    </row>
    <row r="356" spans="1:63" ht="12.75">
      <c r="A356" s="19">
        <v>629</v>
      </c>
      <c r="B356" s="19">
        <v>193654</v>
      </c>
      <c r="C356" s="23" t="s">
        <v>2073</v>
      </c>
      <c r="D356" s="23" t="s">
        <v>2074</v>
      </c>
      <c r="E356" s="23" t="s">
        <v>1877</v>
      </c>
      <c r="F356" s="23" t="s">
        <v>1878</v>
      </c>
      <c r="G356" s="23" t="s">
        <v>2075</v>
      </c>
      <c r="H356" s="23" t="s">
        <v>538</v>
      </c>
      <c r="I356" s="23" t="s">
        <v>1797</v>
      </c>
      <c r="J356" s="47" t="s">
        <v>2076</v>
      </c>
      <c r="K356" s="19">
        <v>-73.994636</v>
      </c>
      <c r="L356" s="19">
        <v>40.735275000000001</v>
      </c>
      <c r="M356" s="19">
        <v>-73.961884999999995</v>
      </c>
      <c r="N356" s="19">
        <v>40.808285999999903</v>
      </c>
      <c r="O356" s="53">
        <v>47176</v>
      </c>
      <c r="P356" s="54">
        <v>466</v>
      </c>
      <c r="Q356" s="53">
        <v>47176</v>
      </c>
      <c r="R356" s="54">
        <v>466</v>
      </c>
      <c r="S356" s="19">
        <v>2</v>
      </c>
      <c r="T356" s="19">
        <v>2</v>
      </c>
      <c r="U356" s="19">
        <v>2</v>
      </c>
      <c r="V356" s="19">
        <v>2</v>
      </c>
      <c r="W356" s="19">
        <v>2</v>
      </c>
      <c r="X356" s="19">
        <v>60</v>
      </c>
      <c r="Y356" s="19">
        <v>7106</v>
      </c>
      <c r="Z356" s="23" t="s">
        <v>123</v>
      </c>
      <c r="AA356" s="49" t="b">
        <v>0</v>
      </c>
      <c r="AB356" s="23" t="s">
        <v>2077</v>
      </c>
      <c r="AC356" s="23" t="s">
        <v>2078</v>
      </c>
      <c r="AD356" s="23" t="s">
        <v>159</v>
      </c>
      <c r="AE356" s="23" t="s">
        <v>172</v>
      </c>
      <c r="AF356" s="23" t="s">
        <v>89</v>
      </c>
      <c r="AG356" s="23" t="s">
        <v>79</v>
      </c>
      <c r="AH356" s="23" t="s">
        <v>36</v>
      </c>
      <c r="AI356" s="23" t="s">
        <v>92</v>
      </c>
      <c r="AJ356" s="50" t="b">
        <v>0</v>
      </c>
      <c r="AK356" s="51" t="s">
        <v>2081</v>
      </c>
      <c r="AL356" s="19">
        <v>0</v>
      </c>
      <c r="AM356" s="19">
        <v>0</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9">
        <v>0</v>
      </c>
      <c r="BC356" s="19">
        <v>0</v>
      </c>
      <c r="BD356" s="49" t="b">
        <v>1</v>
      </c>
      <c r="BE356" s="49" t="b">
        <v>0</v>
      </c>
      <c r="BF356" s="19">
        <v>6</v>
      </c>
      <c r="BG356" s="23" t="s">
        <v>89</v>
      </c>
      <c r="BH356" s="19">
        <v>295</v>
      </c>
      <c r="BI356" s="19">
        <v>295</v>
      </c>
      <c r="BJ356" s="19">
        <v>0</v>
      </c>
      <c r="BK356" s="49" t="b">
        <v>0</v>
      </c>
    </row>
    <row r="357" spans="1:63" ht="12.75">
      <c r="A357" s="19">
        <v>630</v>
      </c>
      <c r="B357" s="19">
        <v>193654</v>
      </c>
      <c r="C357" s="23" t="s">
        <v>2073</v>
      </c>
      <c r="D357" s="23" t="s">
        <v>2074</v>
      </c>
      <c r="E357" s="23" t="s">
        <v>1877</v>
      </c>
      <c r="F357" s="23" t="s">
        <v>1878</v>
      </c>
      <c r="G357" s="23" t="s">
        <v>2075</v>
      </c>
      <c r="H357" s="23" t="s">
        <v>538</v>
      </c>
      <c r="I357" s="23" t="s">
        <v>1797</v>
      </c>
      <c r="J357" s="47" t="s">
        <v>2076</v>
      </c>
      <c r="K357" s="19">
        <v>-73.994636</v>
      </c>
      <c r="L357" s="19">
        <v>40.735275000000001</v>
      </c>
      <c r="M357" s="19">
        <v>-73.961884999999995</v>
      </c>
      <c r="N357" s="19">
        <v>40.808285999999903</v>
      </c>
      <c r="O357" s="53">
        <v>47176</v>
      </c>
      <c r="P357" s="54">
        <v>466</v>
      </c>
      <c r="Q357" s="53">
        <v>47176</v>
      </c>
      <c r="R357" s="54">
        <v>466</v>
      </c>
      <c r="S357" s="19">
        <v>2</v>
      </c>
      <c r="T357" s="19">
        <v>2</v>
      </c>
      <c r="U357" s="19">
        <v>2</v>
      </c>
      <c r="V357" s="19">
        <v>2</v>
      </c>
      <c r="W357" s="19">
        <v>2</v>
      </c>
      <c r="X357" s="19">
        <v>60</v>
      </c>
      <c r="Y357" s="19">
        <v>7106</v>
      </c>
      <c r="Z357" s="23" t="s">
        <v>123</v>
      </c>
      <c r="AA357" s="49" t="b">
        <v>0</v>
      </c>
      <c r="AB357" s="23" t="s">
        <v>2077</v>
      </c>
      <c r="AC357" s="23" t="s">
        <v>2078</v>
      </c>
      <c r="AD357" s="23" t="s">
        <v>159</v>
      </c>
      <c r="AE357" s="23" t="s">
        <v>847</v>
      </c>
      <c r="AF357" s="23" t="s">
        <v>109</v>
      </c>
      <c r="AG357" s="23" t="s">
        <v>79</v>
      </c>
      <c r="AH357" s="23" t="s">
        <v>36</v>
      </c>
      <c r="AI357" s="23" t="s">
        <v>100</v>
      </c>
      <c r="AJ357" s="50" t="b">
        <v>0</v>
      </c>
      <c r="AK357" s="51" t="s">
        <v>2082</v>
      </c>
      <c r="AL357" s="19">
        <v>0</v>
      </c>
      <c r="AM357" s="19">
        <v>0</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9">
        <v>0</v>
      </c>
      <c r="BC357" s="19">
        <v>0</v>
      </c>
      <c r="BD357" s="49" t="b">
        <v>0</v>
      </c>
      <c r="BE357" s="49" t="b">
        <v>0</v>
      </c>
      <c r="BF357" s="19">
        <v>6</v>
      </c>
      <c r="BG357" s="23" t="s">
        <v>109</v>
      </c>
      <c r="BH357" s="19">
        <v>295</v>
      </c>
      <c r="BI357" s="19">
        <v>295</v>
      </c>
      <c r="BJ357" s="19">
        <v>0</v>
      </c>
      <c r="BK357" s="49" t="b">
        <v>0</v>
      </c>
    </row>
    <row r="358" spans="1:63" ht="12.75">
      <c r="A358" s="19">
        <v>631</v>
      </c>
      <c r="B358" s="19">
        <v>193654</v>
      </c>
      <c r="C358" s="23" t="s">
        <v>2073</v>
      </c>
      <c r="D358" s="23" t="s">
        <v>2074</v>
      </c>
      <c r="E358" s="23" t="s">
        <v>1877</v>
      </c>
      <c r="F358" s="23" t="s">
        <v>1878</v>
      </c>
      <c r="G358" s="23" t="s">
        <v>2075</v>
      </c>
      <c r="H358" s="23" t="s">
        <v>538</v>
      </c>
      <c r="I358" s="23" t="s">
        <v>1797</v>
      </c>
      <c r="J358" s="47" t="s">
        <v>2076</v>
      </c>
      <c r="K358" s="19">
        <v>-73.994636</v>
      </c>
      <c r="L358" s="19">
        <v>40.735275000000001</v>
      </c>
      <c r="M358" s="19">
        <v>-73.961884999999995</v>
      </c>
      <c r="N358" s="19">
        <v>40.808285999999903</v>
      </c>
      <c r="O358" s="53">
        <v>47176</v>
      </c>
      <c r="P358" s="54">
        <v>466</v>
      </c>
      <c r="Q358" s="53">
        <v>47176</v>
      </c>
      <c r="R358" s="54">
        <v>466</v>
      </c>
      <c r="S358" s="19">
        <v>2</v>
      </c>
      <c r="T358" s="19">
        <v>2</v>
      </c>
      <c r="U358" s="19">
        <v>2</v>
      </c>
      <c r="V358" s="19">
        <v>2</v>
      </c>
      <c r="W358" s="19">
        <v>2</v>
      </c>
      <c r="X358" s="19">
        <v>60</v>
      </c>
      <c r="Y358" s="19">
        <v>7106</v>
      </c>
      <c r="Z358" s="23" t="s">
        <v>123</v>
      </c>
      <c r="AA358" s="49" t="b">
        <v>0</v>
      </c>
      <c r="AB358" s="23" t="s">
        <v>2077</v>
      </c>
      <c r="AC358" s="23" t="s">
        <v>2083</v>
      </c>
      <c r="AD358" s="23" t="s">
        <v>159</v>
      </c>
      <c r="AE358" s="23" t="s">
        <v>2084</v>
      </c>
      <c r="AF358" s="23" t="s">
        <v>114</v>
      </c>
      <c r="AG358" s="23" t="s">
        <v>79</v>
      </c>
      <c r="AH358" s="23" t="s">
        <v>36</v>
      </c>
      <c r="AI358" s="23" t="s">
        <v>100</v>
      </c>
      <c r="AJ358" s="50" t="b">
        <v>0</v>
      </c>
      <c r="AK358" s="51" t="s">
        <v>2085</v>
      </c>
      <c r="AL358" s="19">
        <v>0</v>
      </c>
      <c r="AM358" s="19">
        <v>0</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9">
        <v>0</v>
      </c>
      <c r="BC358" s="19">
        <v>0</v>
      </c>
      <c r="BD358" s="49" t="b">
        <v>0</v>
      </c>
      <c r="BE358" s="49" t="b">
        <v>0</v>
      </c>
      <c r="BF358" s="19">
        <v>6</v>
      </c>
      <c r="BG358" s="23" t="s">
        <v>117</v>
      </c>
      <c r="BH358" s="19">
        <v>295</v>
      </c>
      <c r="BI358" s="19">
        <v>295</v>
      </c>
      <c r="BJ358" s="19">
        <v>0</v>
      </c>
      <c r="BK358" s="49" t="b">
        <v>0</v>
      </c>
    </row>
    <row r="359" spans="1:63" ht="12.75">
      <c r="A359" s="19">
        <v>632</v>
      </c>
      <c r="B359" s="19">
        <v>193654</v>
      </c>
      <c r="C359" s="23" t="s">
        <v>2073</v>
      </c>
      <c r="D359" s="23" t="s">
        <v>2074</v>
      </c>
      <c r="E359" s="23" t="s">
        <v>1877</v>
      </c>
      <c r="F359" s="23" t="s">
        <v>1878</v>
      </c>
      <c r="G359" s="23" t="s">
        <v>2075</v>
      </c>
      <c r="H359" s="23" t="s">
        <v>538</v>
      </c>
      <c r="I359" s="23" t="s">
        <v>1797</v>
      </c>
      <c r="J359" s="47" t="s">
        <v>2076</v>
      </c>
      <c r="K359" s="19">
        <v>-73.994636</v>
      </c>
      <c r="L359" s="19">
        <v>40.735275000000001</v>
      </c>
      <c r="M359" s="19">
        <v>-73.961884999999995</v>
      </c>
      <c r="N359" s="19">
        <v>40.808285999999903</v>
      </c>
      <c r="O359" s="53">
        <v>47176</v>
      </c>
      <c r="P359" s="54">
        <v>466</v>
      </c>
      <c r="Q359" s="53">
        <v>47176</v>
      </c>
      <c r="R359" s="54">
        <v>466</v>
      </c>
      <c r="S359" s="19">
        <v>2</v>
      </c>
      <c r="T359" s="19">
        <v>2</v>
      </c>
      <c r="U359" s="19">
        <v>2</v>
      </c>
      <c r="V359" s="19">
        <v>2</v>
      </c>
      <c r="W359" s="19">
        <v>2</v>
      </c>
      <c r="X359" s="19">
        <v>60</v>
      </c>
      <c r="Y359" s="19">
        <v>7106</v>
      </c>
      <c r="Z359" s="23" t="s">
        <v>123</v>
      </c>
      <c r="AA359" s="49" t="b">
        <v>0</v>
      </c>
      <c r="AB359" s="23" t="s">
        <v>2077</v>
      </c>
      <c r="AC359" s="23" t="s">
        <v>2083</v>
      </c>
      <c r="AD359" s="23" t="s">
        <v>159</v>
      </c>
      <c r="AE359" s="23" t="s">
        <v>2086</v>
      </c>
      <c r="AF359" s="23" t="s">
        <v>78</v>
      </c>
      <c r="AG359" s="23" t="s">
        <v>79</v>
      </c>
      <c r="AH359" s="23" t="s">
        <v>206</v>
      </c>
      <c r="AI359" s="23" t="s">
        <v>100</v>
      </c>
      <c r="AJ359" s="50" t="b">
        <v>0</v>
      </c>
      <c r="AK359" s="51" t="s">
        <v>2087</v>
      </c>
      <c r="AL359" s="19">
        <v>0</v>
      </c>
      <c r="AM359" s="19">
        <v>0</v>
      </c>
      <c r="AN359" s="19">
        <v>0</v>
      </c>
      <c r="AO359" s="19">
        <v>0</v>
      </c>
      <c r="AP359" s="19">
        <v>0</v>
      </c>
      <c r="AQ359" s="19">
        <v>0</v>
      </c>
      <c r="AR359" s="19">
        <v>0</v>
      </c>
      <c r="AS359" s="19">
        <v>0</v>
      </c>
      <c r="AT359" s="19">
        <v>0</v>
      </c>
      <c r="AU359" s="19">
        <v>0</v>
      </c>
      <c r="AV359" s="19">
        <v>0</v>
      </c>
      <c r="AW359" s="19">
        <v>0</v>
      </c>
      <c r="AX359" s="19">
        <v>0</v>
      </c>
      <c r="AY359" s="19">
        <v>0</v>
      </c>
      <c r="AZ359" s="19">
        <v>0</v>
      </c>
      <c r="BA359" s="19">
        <v>0</v>
      </c>
      <c r="BB359" s="19">
        <v>0</v>
      </c>
      <c r="BC359" s="19">
        <v>0</v>
      </c>
      <c r="BD359" s="49" t="b">
        <v>0</v>
      </c>
      <c r="BE359" s="49" t="b">
        <v>0</v>
      </c>
      <c r="BF359" s="19">
        <v>6</v>
      </c>
      <c r="BG359" s="23" t="s">
        <v>78</v>
      </c>
      <c r="BH359" s="19">
        <v>295</v>
      </c>
      <c r="BI359" s="19">
        <v>295</v>
      </c>
      <c r="BJ359" s="19">
        <v>0</v>
      </c>
      <c r="BK359" s="49" t="b">
        <v>0</v>
      </c>
    </row>
    <row r="360" spans="1:63" ht="12.75">
      <c r="A360" s="19">
        <v>635</v>
      </c>
      <c r="B360" s="19">
        <v>221759</v>
      </c>
      <c r="C360" s="23" t="s">
        <v>2584</v>
      </c>
      <c r="D360" s="23" t="s">
        <v>2585</v>
      </c>
      <c r="E360" s="23" t="s">
        <v>2586</v>
      </c>
      <c r="F360" s="23" t="s">
        <v>2569</v>
      </c>
      <c r="G360" s="19">
        <v>37996</v>
      </c>
      <c r="H360" s="23" t="s">
        <v>70</v>
      </c>
      <c r="I360" s="23" t="s">
        <v>71</v>
      </c>
      <c r="J360" s="47" t="s">
        <v>2587</v>
      </c>
      <c r="K360" s="19">
        <v>-83.925852000000006</v>
      </c>
      <c r="L360" s="19">
        <v>35.952081999999997</v>
      </c>
      <c r="M360" s="19">
        <v>-83.925852000000006</v>
      </c>
      <c r="N360" s="19">
        <v>35.952081999999997</v>
      </c>
      <c r="O360" s="53">
        <v>11468</v>
      </c>
      <c r="P360" s="53">
        <v>1912</v>
      </c>
      <c r="Q360" s="53">
        <v>29656</v>
      </c>
      <c r="R360" s="53">
        <v>1912</v>
      </c>
      <c r="S360" s="19">
        <v>2</v>
      </c>
      <c r="T360" s="19">
        <v>2</v>
      </c>
      <c r="U360" s="19">
        <v>5</v>
      </c>
      <c r="V360" s="19">
        <v>1</v>
      </c>
      <c r="W360" s="19">
        <v>1</v>
      </c>
      <c r="X360" s="19">
        <v>77</v>
      </c>
      <c r="Y360" s="19">
        <v>22139</v>
      </c>
      <c r="Z360" s="23" t="s">
        <v>73</v>
      </c>
      <c r="AA360" s="49" t="b">
        <v>1</v>
      </c>
      <c r="AB360" s="23" t="s">
        <v>2588</v>
      </c>
      <c r="AC360" s="23" t="s">
        <v>254</v>
      </c>
      <c r="AD360" s="23" t="s">
        <v>159</v>
      </c>
      <c r="AE360" s="23" t="s">
        <v>95</v>
      </c>
      <c r="AF360" s="23" t="s">
        <v>94</v>
      </c>
      <c r="AG360" s="23" t="s">
        <v>79</v>
      </c>
      <c r="AH360" s="23" t="s">
        <v>36</v>
      </c>
      <c r="AI360" s="23" t="s">
        <v>96</v>
      </c>
      <c r="AJ360" s="50" t="b">
        <v>0</v>
      </c>
      <c r="AK360" s="51" t="s">
        <v>2591</v>
      </c>
      <c r="AL360" s="19">
        <v>0</v>
      </c>
      <c r="AM360" s="19">
        <v>0</v>
      </c>
      <c r="AN360" s="19">
        <v>0</v>
      </c>
      <c r="AO360" s="19">
        <v>0</v>
      </c>
      <c r="AP360" s="19">
        <v>0</v>
      </c>
      <c r="AQ360" s="19">
        <v>0</v>
      </c>
      <c r="AR360" s="19">
        <v>0</v>
      </c>
      <c r="AS360" s="19">
        <v>0</v>
      </c>
      <c r="AT360" s="19">
        <v>0</v>
      </c>
      <c r="AU360" s="19">
        <v>0</v>
      </c>
      <c r="AV360" s="19">
        <v>0</v>
      </c>
      <c r="AW360" s="19">
        <v>0</v>
      </c>
      <c r="AX360" s="19">
        <v>0</v>
      </c>
      <c r="AY360" s="19">
        <v>0</v>
      </c>
      <c r="AZ360" s="19">
        <v>0</v>
      </c>
      <c r="BA360" s="19">
        <v>0</v>
      </c>
      <c r="BB360" s="19">
        <v>0</v>
      </c>
      <c r="BC360" s="19">
        <v>0</v>
      </c>
      <c r="BD360" s="49" t="b">
        <v>1</v>
      </c>
      <c r="BE360" s="49" t="b">
        <v>0</v>
      </c>
      <c r="BF360" s="19">
        <v>4</v>
      </c>
      <c r="BG360" s="23" t="s">
        <v>94</v>
      </c>
      <c r="BH360" s="19">
        <v>363</v>
      </c>
      <c r="BI360" s="19">
        <v>363</v>
      </c>
      <c r="BJ360" s="19">
        <v>0</v>
      </c>
      <c r="BK360" s="49" t="b">
        <v>0</v>
      </c>
    </row>
    <row r="361" spans="1:63" ht="12.75">
      <c r="A361" s="19">
        <v>636</v>
      </c>
      <c r="B361" s="19">
        <v>221759</v>
      </c>
      <c r="C361" s="23" t="s">
        <v>2584</v>
      </c>
      <c r="D361" s="23" t="s">
        <v>2585</v>
      </c>
      <c r="E361" s="23" t="s">
        <v>2586</v>
      </c>
      <c r="F361" s="23" t="s">
        <v>2569</v>
      </c>
      <c r="G361" s="19">
        <v>37996</v>
      </c>
      <c r="H361" s="23" t="s">
        <v>70</v>
      </c>
      <c r="I361" s="23" t="s">
        <v>71</v>
      </c>
      <c r="J361" s="47" t="s">
        <v>2587</v>
      </c>
      <c r="K361" s="19">
        <v>-83.925852000000006</v>
      </c>
      <c r="L361" s="19">
        <v>35.952081999999997</v>
      </c>
      <c r="M361" s="19">
        <v>-83.925852000000006</v>
      </c>
      <c r="N361" s="19">
        <v>35.952081999999997</v>
      </c>
      <c r="O361" s="53">
        <v>11468</v>
      </c>
      <c r="P361" s="53">
        <v>1912</v>
      </c>
      <c r="Q361" s="53">
        <v>29656</v>
      </c>
      <c r="R361" s="53">
        <v>1912</v>
      </c>
      <c r="S361" s="19">
        <v>2</v>
      </c>
      <c r="T361" s="19">
        <v>2</v>
      </c>
      <c r="U361" s="19">
        <v>5</v>
      </c>
      <c r="V361" s="19">
        <v>1</v>
      </c>
      <c r="W361" s="19">
        <v>1</v>
      </c>
      <c r="X361" s="19">
        <v>77</v>
      </c>
      <c r="Y361" s="19">
        <v>22139</v>
      </c>
      <c r="Z361" s="23" t="s">
        <v>73</v>
      </c>
      <c r="AA361" s="49" t="b">
        <v>1</v>
      </c>
      <c r="AB361" s="23" t="s">
        <v>2588</v>
      </c>
      <c r="AC361" s="23" t="s">
        <v>245</v>
      </c>
      <c r="AD361" s="23" t="s">
        <v>159</v>
      </c>
      <c r="AE361" s="23" t="s">
        <v>172</v>
      </c>
      <c r="AF361" s="23" t="s">
        <v>89</v>
      </c>
      <c r="AG361" s="23" t="s">
        <v>79</v>
      </c>
      <c r="AH361" s="23" t="s">
        <v>36</v>
      </c>
      <c r="AI361" s="23" t="s">
        <v>92</v>
      </c>
      <c r="AJ361" s="50" t="b">
        <v>0</v>
      </c>
      <c r="AK361" s="51" t="s">
        <v>2592</v>
      </c>
      <c r="AL361" s="19">
        <v>0</v>
      </c>
      <c r="AM361" s="19">
        <v>0</v>
      </c>
      <c r="AN361" s="19">
        <v>1</v>
      </c>
      <c r="AO361" s="19">
        <v>0</v>
      </c>
      <c r="AP361" s="19">
        <v>0</v>
      </c>
      <c r="AQ361" s="19">
        <v>0</v>
      </c>
      <c r="AR361" s="19">
        <v>0</v>
      </c>
      <c r="AS361" s="19">
        <v>0</v>
      </c>
      <c r="AT361" s="19">
        <v>0</v>
      </c>
      <c r="AU361" s="19">
        <v>1</v>
      </c>
      <c r="AV361" s="19">
        <v>0</v>
      </c>
      <c r="AW361" s="19">
        <v>0</v>
      </c>
      <c r="AX361" s="19">
        <v>0</v>
      </c>
      <c r="AY361" s="19">
        <v>0</v>
      </c>
      <c r="AZ361" s="19">
        <v>0</v>
      </c>
      <c r="BA361" s="19">
        <v>0</v>
      </c>
      <c r="BB361" s="19">
        <v>0</v>
      </c>
      <c r="BC361" s="19">
        <v>0</v>
      </c>
      <c r="BD361" s="49" t="b">
        <v>1</v>
      </c>
      <c r="BE361" s="49" t="b">
        <v>0</v>
      </c>
      <c r="BF361" s="19">
        <v>4</v>
      </c>
      <c r="BG361" s="23" t="s">
        <v>89</v>
      </c>
      <c r="BH361" s="19">
        <v>363</v>
      </c>
      <c r="BI361" s="19">
        <v>363</v>
      </c>
      <c r="BJ361" s="19">
        <v>1</v>
      </c>
      <c r="BK361" s="49" t="b">
        <v>1</v>
      </c>
    </row>
    <row r="362" spans="1:63" ht="12.75">
      <c r="A362" s="19">
        <v>640</v>
      </c>
      <c r="B362" s="19">
        <v>228769</v>
      </c>
      <c r="C362" s="23" t="s">
        <v>2669</v>
      </c>
      <c r="D362" s="23" t="s">
        <v>2670</v>
      </c>
      <c r="E362" s="23" t="s">
        <v>2671</v>
      </c>
      <c r="F362" s="23" t="s">
        <v>2605</v>
      </c>
      <c r="G362" s="19">
        <v>76013</v>
      </c>
      <c r="H362" s="23" t="s">
        <v>70</v>
      </c>
      <c r="I362" s="23" t="s">
        <v>130</v>
      </c>
      <c r="J362" s="47" t="s">
        <v>2672</v>
      </c>
      <c r="K362" s="19">
        <v>-97.115087000000003</v>
      </c>
      <c r="L362" s="19">
        <v>32.728437</v>
      </c>
      <c r="M362" s="19">
        <v>-97.115087000000003</v>
      </c>
      <c r="N362" s="19">
        <v>32.728437</v>
      </c>
      <c r="O362" s="53">
        <v>8739</v>
      </c>
      <c r="P362" s="53">
        <v>1805</v>
      </c>
      <c r="Q362" s="53">
        <v>21571</v>
      </c>
      <c r="R362" s="53">
        <v>1805</v>
      </c>
      <c r="S362" s="19">
        <v>2</v>
      </c>
      <c r="T362" s="19">
        <v>2</v>
      </c>
      <c r="U362" s="19">
        <v>6</v>
      </c>
      <c r="V362" s="19">
        <v>1</v>
      </c>
      <c r="W362" s="19">
        <v>1</v>
      </c>
      <c r="X362" s="19">
        <v>70</v>
      </c>
      <c r="Y362" s="19">
        <v>32775</v>
      </c>
      <c r="Z362" s="23" t="s">
        <v>73</v>
      </c>
      <c r="AA362" s="49" t="b">
        <v>0</v>
      </c>
      <c r="AB362" s="23" t="s">
        <v>2673</v>
      </c>
      <c r="AC362" s="23" t="s">
        <v>2676</v>
      </c>
      <c r="AD362" s="23" t="s">
        <v>204</v>
      </c>
      <c r="AE362" s="23" t="s">
        <v>2678</v>
      </c>
      <c r="AF362" s="23" t="s">
        <v>78</v>
      </c>
      <c r="AG362" s="23" t="s">
        <v>179</v>
      </c>
      <c r="AH362" s="23" t="s">
        <v>179</v>
      </c>
      <c r="AI362" s="23" t="s">
        <v>100</v>
      </c>
      <c r="AJ362" s="50" t="b">
        <v>0</v>
      </c>
      <c r="AK362" s="51" t="s">
        <v>2679</v>
      </c>
      <c r="AL362" s="19">
        <v>0</v>
      </c>
      <c r="AM362" s="19">
        <v>0</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9">
        <v>0</v>
      </c>
      <c r="BC362" s="19">
        <v>0</v>
      </c>
      <c r="BD362" s="49" t="b">
        <v>0</v>
      </c>
      <c r="BE362" s="49" t="b">
        <v>0</v>
      </c>
      <c r="BF362" s="19">
        <v>7</v>
      </c>
      <c r="BG362" s="23" t="s">
        <v>78</v>
      </c>
      <c r="BH362" s="19">
        <v>363</v>
      </c>
      <c r="BI362" s="19">
        <v>363</v>
      </c>
      <c r="BJ362" s="19">
        <v>0</v>
      </c>
      <c r="BK362" s="49" t="b">
        <v>0</v>
      </c>
    </row>
    <row r="363" spans="1:63" ht="12.75">
      <c r="A363" s="19">
        <v>641</v>
      </c>
      <c r="B363" s="19">
        <v>228769</v>
      </c>
      <c r="C363" s="23" t="s">
        <v>2669</v>
      </c>
      <c r="D363" s="23" t="s">
        <v>2670</v>
      </c>
      <c r="E363" s="23" t="s">
        <v>2671</v>
      </c>
      <c r="F363" s="23" t="s">
        <v>2605</v>
      </c>
      <c r="G363" s="19">
        <v>76013</v>
      </c>
      <c r="H363" s="23" t="s">
        <v>70</v>
      </c>
      <c r="I363" s="23" t="s">
        <v>130</v>
      </c>
      <c r="J363" s="47" t="s">
        <v>2672</v>
      </c>
      <c r="K363" s="19">
        <v>-97.115087000000003</v>
      </c>
      <c r="L363" s="19">
        <v>32.728437</v>
      </c>
      <c r="M363" s="19">
        <v>-97.115087000000003</v>
      </c>
      <c r="N363" s="19">
        <v>32.728437</v>
      </c>
      <c r="O363" s="53">
        <v>8739</v>
      </c>
      <c r="P363" s="53">
        <v>1805</v>
      </c>
      <c r="Q363" s="53">
        <v>21571</v>
      </c>
      <c r="R363" s="53">
        <v>1805</v>
      </c>
      <c r="S363" s="19">
        <v>2</v>
      </c>
      <c r="T363" s="19">
        <v>2</v>
      </c>
      <c r="U363" s="19">
        <v>6</v>
      </c>
      <c r="V363" s="19">
        <v>1</v>
      </c>
      <c r="W363" s="19">
        <v>1</v>
      </c>
      <c r="X363" s="19">
        <v>70</v>
      </c>
      <c r="Y363" s="19">
        <v>32775</v>
      </c>
      <c r="Z363" s="23" t="s">
        <v>73</v>
      </c>
      <c r="AA363" s="49" t="b">
        <v>0</v>
      </c>
      <c r="AB363" s="23" t="s">
        <v>2673</v>
      </c>
      <c r="AC363" s="23" t="s">
        <v>2676</v>
      </c>
      <c r="AD363" s="23" t="s">
        <v>204</v>
      </c>
      <c r="AE363" s="23" t="s">
        <v>2680</v>
      </c>
      <c r="AF363" s="23" t="s">
        <v>78</v>
      </c>
      <c r="AG363" s="23" t="s">
        <v>179</v>
      </c>
      <c r="AH363" s="23" t="s">
        <v>179</v>
      </c>
      <c r="AI363" s="23" t="s">
        <v>100</v>
      </c>
      <c r="AJ363" s="50" t="b">
        <v>0</v>
      </c>
      <c r="AK363" s="51" t="s">
        <v>2681</v>
      </c>
      <c r="AL363" s="19">
        <v>0</v>
      </c>
      <c r="AM363" s="19">
        <v>0</v>
      </c>
      <c r="AN363" s="19">
        <v>0</v>
      </c>
      <c r="AO363" s="19">
        <v>0</v>
      </c>
      <c r="AP363" s="19">
        <v>0</v>
      </c>
      <c r="AQ363" s="19">
        <v>0</v>
      </c>
      <c r="AR363" s="19">
        <v>0</v>
      </c>
      <c r="AS363" s="19">
        <v>0</v>
      </c>
      <c r="AT363" s="19">
        <v>0</v>
      </c>
      <c r="AU363" s="19">
        <v>0</v>
      </c>
      <c r="AV363" s="19">
        <v>0</v>
      </c>
      <c r="AW363" s="19">
        <v>0</v>
      </c>
      <c r="AX363" s="19">
        <v>0</v>
      </c>
      <c r="AY363" s="19">
        <v>0</v>
      </c>
      <c r="AZ363" s="19">
        <v>0</v>
      </c>
      <c r="BA363" s="19">
        <v>0</v>
      </c>
      <c r="BB363" s="19">
        <v>0</v>
      </c>
      <c r="BC363" s="19">
        <v>0</v>
      </c>
      <c r="BD363" s="49" t="b">
        <v>0</v>
      </c>
      <c r="BE363" s="49" t="b">
        <v>0</v>
      </c>
      <c r="BF363" s="19">
        <v>7</v>
      </c>
      <c r="BG363" s="23" t="s">
        <v>78</v>
      </c>
      <c r="BH363" s="19">
        <v>363</v>
      </c>
      <c r="BI363" s="19">
        <v>363</v>
      </c>
      <c r="BJ363" s="19">
        <v>0</v>
      </c>
      <c r="BK363" s="49" t="b">
        <v>0</v>
      </c>
    </row>
    <row r="364" spans="1:63" ht="12.75">
      <c r="A364" s="19">
        <v>638</v>
      </c>
      <c r="B364" s="19">
        <v>228769</v>
      </c>
      <c r="C364" s="23" t="s">
        <v>2669</v>
      </c>
      <c r="D364" s="23" t="s">
        <v>2670</v>
      </c>
      <c r="E364" s="23" t="s">
        <v>2671</v>
      </c>
      <c r="F364" s="23" t="s">
        <v>2605</v>
      </c>
      <c r="G364" s="19">
        <v>76013</v>
      </c>
      <c r="H364" s="23" t="s">
        <v>70</v>
      </c>
      <c r="I364" s="23" t="s">
        <v>130</v>
      </c>
      <c r="J364" s="47" t="s">
        <v>2672</v>
      </c>
      <c r="K364" s="19">
        <v>-97.115087000000003</v>
      </c>
      <c r="L364" s="19">
        <v>32.728437</v>
      </c>
      <c r="M364" s="19">
        <v>-97.115087000000003</v>
      </c>
      <c r="N364" s="19">
        <v>32.728437</v>
      </c>
      <c r="O364" s="53">
        <v>8739</v>
      </c>
      <c r="P364" s="53">
        <v>1805</v>
      </c>
      <c r="Q364" s="53">
        <v>21571</v>
      </c>
      <c r="R364" s="53">
        <v>1805</v>
      </c>
      <c r="S364" s="19">
        <v>2</v>
      </c>
      <c r="T364" s="19">
        <v>2</v>
      </c>
      <c r="U364" s="19">
        <v>6</v>
      </c>
      <c r="V364" s="19">
        <v>1</v>
      </c>
      <c r="W364" s="19">
        <v>1</v>
      </c>
      <c r="X364" s="19">
        <v>70</v>
      </c>
      <c r="Y364" s="19">
        <v>32775</v>
      </c>
      <c r="Z364" s="23" t="s">
        <v>73</v>
      </c>
      <c r="AA364" s="49" t="b">
        <v>0</v>
      </c>
      <c r="AB364" s="23" t="s">
        <v>2673</v>
      </c>
      <c r="AC364" s="23" t="s">
        <v>89</v>
      </c>
      <c r="AD364" s="23" t="s">
        <v>204</v>
      </c>
      <c r="AE364" s="23" t="s">
        <v>172</v>
      </c>
      <c r="AF364" s="23" t="s">
        <v>89</v>
      </c>
      <c r="AG364" s="23" t="s">
        <v>79</v>
      </c>
      <c r="AH364" s="23" t="s">
        <v>36</v>
      </c>
      <c r="AI364" s="23" t="s">
        <v>92</v>
      </c>
      <c r="AJ364" s="50" t="b">
        <v>0</v>
      </c>
      <c r="AK364" s="51" t="s">
        <v>2675</v>
      </c>
      <c r="AL364" s="19">
        <v>0</v>
      </c>
      <c r="AM364" s="19">
        <v>0</v>
      </c>
      <c r="AN364" s="19">
        <v>0</v>
      </c>
      <c r="AO364" s="19">
        <v>0</v>
      </c>
      <c r="AP364" s="19">
        <v>0</v>
      </c>
      <c r="AQ364" s="19">
        <v>0</v>
      </c>
      <c r="AR364" s="19">
        <v>0</v>
      </c>
      <c r="AS364" s="19">
        <v>0</v>
      </c>
      <c r="AT364" s="19">
        <v>0</v>
      </c>
      <c r="AU364" s="19">
        <v>0</v>
      </c>
      <c r="AV364" s="19">
        <v>0</v>
      </c>
      <c r="AW364" s="19">
        <v>0</v>
      </c>
      <c r="AX364" s="19">
        <v>0</v>
      </c>
      <c r="AY364" s="19">
        <v>0</v>
      </c>
      <c r="AZ364" s="19">
        <v>0</v>
      </c>
      <c r="BA364" s="19">
        <v>0</v>
      </c>
      <c r="BB364" s="19">
        <v>0</v>
      </c>
      <c r="BC364" s="19">
        <v>0</v>
      </c>
      <c r="BD364" s="49" t="b">
        <v>1</v>
      </c>
      <c r="BE364" s="49" t="b">
        <v>0</v>
      </c>
      <c r="BF364" s="19">
        <v>7</v>
      </c>
      <c r="BG364" s="23" t="s">
        <v>89</v>
      </c>
      <c r="BH364" s="19">
        <v>363</v>
      </c>
      <c r="BI364" s="19">
        <v>363</v>
      </c>
      <c r="BJ364" s="19">
        <v>0</v>
      </c>
      <c r="BK364" s="49" t="b">
        <v>0</v>
      </c>
    </row>
    <row r="365" spans="1:63" ht="12.75">
      <c r="A365" s="19">
        <v>639</v>
      </c>
      <c r="B365" s="19">
        <v>228769</v>
      </c>
      <c r="C365" s="23" t="s">
        <v>2669</v>
      </c>
      <c r="D365" s="23" t="s">
        <v>2670</v>
      </c>
      <c r="E365" s="23" t="s">
        <v>2671</v>
      </c>
      <c r="F365" s="23" t="s">
        <v>2605</v>
      </c>
      <c r="G365" s="19">
        <v>76013</v>
      </c>
      <c r="H365" s="23" t="s">
        <v>70</v>
      </c>
      <c r="I365" s="23" t="s">
        <v>130</v>
      </c>
      <c r="J365" s="47" t="s">
        <v>2672</v>
      </c>
      <c r="K365" s="19">
        <v>-97.115087000000003</v>
      </c>
      <c r="L365" s="19">
        <v>32.728437</v>
      </c>
      <c r="M365" s="19">
        <v>-97.115087000000003</v>
      </c>
      <c r="N365" s="19">
        <v>32.728437</v>
      </c>
      <c r="O365" s="53">
        <v>8739</v>
      </c>
      <c r="P365" s="53">
        <v>1805</v>
      </c>
      <c r="Q365" s="53">
        <v>21571</v>
      </c>
      <c r="R365" s="53">
        <v>1805</v>
      </c>
      <c r="S365" s="19">
        <v>2</v>
      </c>
      <c r="T365" s="19">
        <v>2</v>
      </c>
      <c r="U365" s="19">
        <v>6</v>
      </c>
      <c r="V365" s="19">
        <v>1</v>
      </c>
      <c r="W365" s="19">
        <v>1</v>
      </c>
      <c r="X365" s="19">
        <v>70</v>
      </c>
      <c r="Y365" s="19">
        <v>32775</v>
      </c>
      <c r="Z365" s="23" t="s">
        <v>73</v>
      </c>
      <c r="AA365" s="49" t="b">
        <v>0</v>
      </c>
      <c r="AB365" s="23" t="s">
        <v>2673</v>
      </c>
      <c r="AC365" s="23" t="s">
        <v>2676</v>
      </c>
      <c r="AD365" s="23" t="s">
        <v>204</v>
      </c>
      <c r="AE365" s="23" t="s">
        <v>292</v>
      </c>
      <c r="AF365" s="23" t="s">
        <v>78</v>
      </c>
      <c r="AG365" s="23" t="s">
        <v>79</v>
      </c>
      <c r="AH365" s="23" t="s">
        <v>36</v>
      </c>
      <c r="AI365" s="23" t="s">
        <v>80</v>
      </c>
      <c r="AJ365" s="50" t="b">
        <v>0</v>
      </c>
      <c r="AK365" s="51" t="s">
        <v>2677</v>
      </c>
      <c r="AL365" s="19">
        <v>0</v>
      </c>
      <c r="AM365" s="19">
        <v>0</v>
      </c>
      <c r="AN365" s="19">
        <v>2</v>
      </c>
      <c r="AO365" s="19">
        <v>6</v>
      </c>
      <c r="AP365" s="19">
        <v>0</v>
      </c>
      <c r="AQ365" s="19">
        <v>0</v>
      </c>
      <c r="AR365" s="19">
        <v>0</v>
      </c>
      <c r="AS365" s="19">
        <v>1</v>
      </c>
      <c r="AT365" s="19">
        <v>0</v>
      </c>
      <c r="AU365" s="19">
        <v>1</v>
      </c>
      <c r="AV365" s="19">
        <v>0</v>
      </c>
      <c r="AW365" s="19">
        <v>2</v>
      </c>
      <c r="AX365" s="19">
        <v>2</v>
      </c>
      <c r="AY365" s="19">
        <v>0</v>
      </c>
      <c r="AZ365" s="19">
        <v>1</v>
      </c>
      <c r="BA365" s="19">
        <v>0</v>
      </c>
      <c r="BB365" s="19">
        <v>1</v>
      </c>
      <c r="BC365" s="19">
        <v>0</v>
      </c>
      <c r="BD365" s="49" t="b">
        <v>1</v>
      </c>
      <c r="BE365" s="49" t="b">
        <v>0</v>
      </c>
      <c r="BF365" s="19">
        <v>7</v>
      </c>
      <c r="BG365" s="23" t="s">
        <v>78</v>
      </c>
      <c r="BH365" s="19">
        <v>363</v>
      </c>
      <c r="BI365" s="19">
        <v>363</v>
      </c>
      <c r="BJ365" s="19">
        <v>8</v>
      </c>
      <c r="BK365" s="49" t="b">
        <v>1</v>
      </c>
    </row>
    <row r="366" spans="1:63" ht="12.75">
      <c r="A366" s="19">
        <v>642</v>
      </c>
      <c r="B366" s="19">
        <v>228769</v>
      </c>
      <c r="C366" s="23" t="s">
        <v>2669</v>
      </c>
      <c r="D366" s="23" t="s">
        <v>2670</v>
      </c>
      <c r="E366" s="23" t="s">
        <v>2671</v>
      </c>
      <c r="F366" s="23" t="s">
        <v>2605</v>
      </c>
      <c r="G366" s="19">
        <v>76013</v>
      </c>
      <c r="H366" s="23" t="s">
        <v>70</v>
      </c>
      <c r="I366" s="23" t="s">
        <v>130</v>
      </c>
      <c r="J366" s="47" t="s">
        <v>2672</v>
      </c>
      <c r="K366" s="19">
        <v>-97.115087000000003</v>
      </c>
      <c r="L366" s="19">
        <v>32.728437</v>
      </c>
      <c r="M366" s="19">
        <v>-97.115087000000003</v>
      </c>
      <c r="N366" s="19">
        <v>32.728437</v>
      </c>
      <c r="O366" s="53">
        <v>8739</v>
      </c>
      <c r="P366" s="53">
        <v>1805</v>
      </c>
      <c r="Q366" s="53">
        <v>21571</v>
      </c>
      <c r="R366" s="53">
        <v>1805</v>
      </c>
      <c r="S366" s="19">
        <v>2</v>
      </c>
      <c r="T366" s="19">
        <v>2</v>
      </c>
      <c r="U366" s="19">
        <v>6</v>
      </c>
      <c r="V366" s="19">
        <v>1</v>
      </c>
      <c r="W366" s="19">
        <v>1</v>
      </c>
      <c r="X366" s="19">
        <v>70</v>
      </c>
      <c r="Y366" s="19">
        <v>32775</v>
      </c>
      <c r="Z366" s="23" t="s">
        <v>73</v>
      </c>
      <c r="AA366" s="49" t="b">
        <v>0</v>
      </c>
      <c r="AB366" s="23" t="s">
        <v>2673</v>
      </c>
      <c r="AC366" s="23" t="s">
        <v>94</v>
      </c>
      <c r="AD366" s="23" t="s">
        <v>204</v>
      </c>
      <c r="AE366" s="23" t="s">
        <v>95</v>
      </c>
      <c r="AF366" s="23" t="s">
        <v>94</v>
      </c>
      <c r="AG366" s="23" t="s">
        <v>79</v>
      </c>
      <c r="AH366" s="23" t="s">
        <v>36</v>
      </c>
      <c r="AI366" s="23" t="s">
        <v>96</v>
      </c>
      <c r="AJ366" s="50" t="b">
        <v>0</v>
      </c>
      <c r="AK366" s="51" t="s">
        <v>2682</v>
      </c>
      <c r="AL366" s="19">
        <v>0</v>
      </c>
      <c r="AM366" s="19">
        <v>0</v>
      </c>
      <c r="AN366" s="19">
        <v>0</v>
      </c>
      <c r="AO366" s="19">
        <v>0</v>
      </c>
      <c r="AP366" s="19">
        <v>0</v>
      </c>
      <c r="AQ366" s="19">
        <v>0</v>
      </c>
      <c r="AR366" s="19">
        <v>0</v>
      </c>
      <c r="AS366" s="19">
        <v>0</v>
      </c>
      <c r="AT366" s="19">
        <v>0</v>
      </c>
      <c r="AU366" s="19">
        <v>0</v>
      </c>
      <c r="AV366" s="19">
        <v>0</v>
      </c>
      <c r="AW366" s="19">
        <v>0</v>
      </c>
      <c r="AX366" s="19">
        <v>0</v>
      </c>
      <c r="AY366" s="19">
        <v>0</v>
      </c>
      <c r="AZ366" s="19">
        <v>0</v>
      </c>
      <c r="BA366" s="19">
        <v>0</v>
      </c>
      <c r="BB366" s="19">
        <v>0</v>
      </c>
      <c r="BC366" s="19">
        <v>0</v>
      </c>
      <c r="BD366" s="49" t="b">
        <v>1</v>
      </c>
      <c r="BE366" s="49" t="b">
        <v>0</v>
      </c>
      <c r="BF366" s="19">
        <v>7</v>
      </c>
      <c r="BG366" s="23" t="s">
        <v>94</v>
      </c>
      <c r="BH366" s="19">
        <v>363</v>
      </c>
      <c r="BI366" s="19">
        <v>363</v>
      </c>
      <c r="BJ366" s="19">
        <v>0</v>
      </c>
      <c r="BK366" s="49" t="b">
        <v>0</v>
      </c>
    </row>
    <row r="367" spans="1:63" ht="12.75">
      <c r="A367" s="19">
        <v>656</v>
      </c>
      <c r="B367" s="19">
        <v>228778</v>
      </c>
      <c r="C367" s="23" t="s">
        <v>2684</v>
      </c>
      <c r="D367" s="23" t="s">
        <v>2685</v>
      </c>
      <c r="E367" s="23" t="s">
        <v>2686</v>
      </c>
      <c r="F367" s="23" t="s">
        <v>2605</v>
      </c>
      <c r="G367" s="19">
        <v>78712</v>
      </c>
      <c r="H367" s="23" t="s">
        <v>70</v>
      </c>
      <c r="I367" s="23" t="s">
        <v>130</v>
      </c>
      <c r="J367" s="47" t="s">
        <v>2687</v>
      </c>
      <c r="K367" s="19">
        <v>-97.739290999999994</v>
      </c>
      <c r="L367" s="19">
        <v>30.286090000000002</v>
      </c>
      <c r="M367" s="19">
        <v>-97.739290999999994</v>
      </c>
      <c r="N367" s="19">
        <v>30.286090000000002</v>
      </c>
      <c r="O367" s="53">
        <v>12028</v>
      </c>
      <c r="P367" s="54">
        <v>0</v>
      </c>
      <c r="Q367" s="53">
        <v>22886</v>
      </c>
      <c r="R367" s="54">
        <v>0</v>
      </c>
      <c r="S367" s="19">
        <v>2</v>
      </c>
      <c r="T367" s="19">
        <v>2</v>
      </c>
      <c r="U367" s="19">
        <v>6</v>
      </c>
      <c r="V367" s="19">
        <v>1</v>
      </c>
      <c r="W367" s="19">
        <v>1</v>
      </c>
      <c r="X367" s="19">
        <v>40</v>
      </c>
      <c r="Y367" s="19">
        <v>40168</v>
      </c>
      <c r="Z367" s="23" t="s">
        <v>73</v>
      </c>
      <c r="AA367" s="49" t="b">
        <v>0</v>
      </c>
      <c r="AB367" s="23" t="s">
        <v>245</v>
      </c>
      <c r="AC367" s="23" t="s">
        <v>244</v>
      </c>
      <c r="AD367" s="23" t="s">
        <v>90</v>
      </c>
      <c r="AE367" s="23" t="s">
        <v>2701</v>
      </c>
      <c r="AF367" s="23" t="s">
        <v>89</v>
      </c>
      <c r="AG367" s="23" t="s">
        <v>179</v>
      </c>
      <c r="AH367" s="23" t="s">
        <v>179</v>
      </c>
      <c r="AI367" s="23" t="s">
        <v>100</v>
      </c>
      <c r="AJ367" s="50" t="b">
        <v>0</v>
      </c>
      <c r="AK367" s="51" t="s">
        <v>2702</v>
      </c>
      <c r="AL367" s="19">
        <v>0</v>
      </c>
      <c r="AM367" s="19">
        <v>0</v>
      </c>
      <c r="AN367" s="19">
        <v>0</v>
      </c>
      <c r="AO367" s="19">
        <v>0</v>
      </c>
      <c r="AP367" s="19">
        <v>0</v>
      </c>
      <c r="AQ367" s="19">
        <v>0</v>
      </c>
      <c r="AR367" s="19">
        <v>0</v>
      </c>
      <c r="AS367" s="19">
        <v>0</v>
      </c>
      <c r="AT367" s="19">
        <v>0</v>
      </c>
      <c r="AU367" s="19">
        <v>0</v>
      </c>
      <c r="AV367" s="19">
        <v>0</v>
      </c>
      <c r="AW367" s="19">
        <v>0</v>
      </c>
      <c r="AX367" s="19">
        <v>0</v>
      </c>
      <c r="AY367" s="19">
        <v>0</v>
      </c>
      <c r="AZ367" s="19">
        <v>0</v>
      </c>
      <c r="BA367" s="19">
        <v>0</v>
      </c>
      <c r="BB367" s="19">
        <v>0</v>
      </c>
      <c r="BC367" s="19">
        <v>0</v>
      </c>
      <c r="BD367" s="49" t="b">
        <v>0</v>
      </c>
      <c r="BE367" s="49" t="b">
        <v>0</v>
      </c>
      <c r="BF367" s="19">
        <v>15</v>
      </c>
      <c r="BG367" s="23" t="s">
        <v>89</v>
      </c>
      <c r="BH367" s="19">
        <v>363</v>
      </c>
      <c r="BI367" s="19">
        <v>363</v>
      </c>
      <c r="BJ367" s="19">
        <v>0</v>
      </c>
      <c r="BK367" s="49" t="b">
        <v>0</v>
      </c>
    </row>
    <row r="368" spans="1:63" ht="12.75">
      <c r="A368" s="19">
        <v>657</v>
      </c>
      <c r="B368" s="19">
        <v>228778</v>
      </c>
      <c r="C368" s="23" t="s">
        <v>2684</v>
      </c>
      <c r="D368" s="23" t="s">
        <v>2685</v>
      </c>
      <c r="E368" s="23" t="s">
        <v>2686</v>
      </c>
      <c r="F368" s="23" t="s">
        <v>2605</v>
      </c>
      <c r="G368" s="19">
        <v>78712</v>
      </c>
      <c r="H368" s="23" t="s">
        <v>70</v>
      </c>
      <c r="I368" s="23" t="s">
        <v>130</v>
      </c>
      <c r="J368" s="47" t="s">
        <v>2687</v>
      </c>
      <c r="K368" s="19">
        <v>-97.739290999999994</v>
      </c>
      <c r="L368" s="19">
        <v>30.286090000000002</v>
      </c>
      <c r="M368" s="19">
        <v>-97.739290999999994</v>
      </c>
      <c r="N368" s="19">
        <v>30.286090000000002</v>
      </c>
      <c r="O368" s="53">
        <v>12028</v>
      </c>
      <c r="P368" s="54">
        <v>0</v>
      </c>
      <c r="Q368" s="53">
        <v>22886</v>
      </c>
      <c r="R368" s="54">
        <v>0</v>
      </c>
      <c r="S368" s="19">
        <v>2</v>
      </c>
      <c r="T368" s="19">
        <v>2</v>
      </c>
      <c r="U368" s="19">
        <v>6</v>
      </c>
      <c r="V368" s="19">
        <v>1</v>
      </c>
      <c r="W368" s="19">
        <v>1</v>
      </c>
      <c r="X368" s="19">
        <v>40</v>
      </c>
      <c r="Y368" s="19">
        <v>40168</v>
      </c>
      <c r="Z368" s="23" t="s">
        <v>73</v>
      </c>
      <c r="AA368" s="49" t="b">
        <v>0</v>
      </c>
      <c r="AB368" s="23" t="s">
        <v>245</v>
      </c>
      <c r="AC368" s="23" t="s">
        <v>244</v>
      </c>
      <c r="AD368" s="23" t="s">
        <v>90</v>
      </c>
      <c r="AE368" s="23" t="s">
        <v>702</v>
      </c>
      <c r="AF368" s="23" t="s">
        <v>224</v>
      </c>
      <c r="AG368" s="23" t="s">
        <v>179</v>
      </c>
      <c r="AH368" s="23" t="s">
        <v>179</v>
      </c>
      <c r="AI368" s="23" t="s">
        <v>100</v>
      </c>
      <c r="AJ368" s="50" t="b">
        <v>0</v>
      </c>
      <c r="AK368" s="51" t="s">
        <v>2702</v>
      </c>
      <c r="AL368" s="19">
        <v>0</v>
      </c>
      <c r="AM368" s="19">
        <v>0</v>
      </c>
      <c r="AN368" s="19">
        <v>0</v>
      </c>
      <c r="AO368" s="19">
        <v>0</v>
      </c>
      <c r="AP368" s="19">
        <v>0</v>
      </c>
      <c r="AQ368" s="19">
        <v>0</v>
      </c>
      <c r="AR368" s="19">
        <v>0</v>
      </c>
      <c r="AS368" s="19">
        <v>0</v>
      </c>
      <c r="AT368" s="19">
        <v>0</v>
      </c>
      <c r="AU368" s="19">
        <v>0</v>
      </c>
      <c r="AV368" s="19">
        <v>0</v>
      </c>
      <c r="AW368" s="19">
        <v>0</v>
      </c>
      <c r="AX368" s="19">
        <v>0</v>
      </c>
      <c r="AY368" s="19">
        <v>0</v>
      </c>
      <c r="AZ368" s="19">
        <v>0</v>
      </c>
      <c r="BA368" s="19">
        <v>0</v>
      </c>
      <c r="BB368" s="19">
        <v>0</v>
      </c>
      <c r="BC368" s="19">
        <v>0</v>
      </c>
      <c r="BD368" s="49" t="b">
        <v>0</v>
      </c>
      <c r="BE368" s="49" t="b">
        <v>0</v>
      </c>
      <c r="BF368" s="19">
        <v>15</v>
      </c>
      <c r="BG368" s="23" t="s">
        <v>117</v>
      </c>
      <c r="BH368" s="19">
        <v>363</v>
      </c>
      <c r="BI368" s="19">
        <v>363</v>
      </c>
      <c r="BJ368" s="19">
        <v>0</v>
      </c>
      <c r="BK368" s="49" t="b">
        <v>0</v>
      </c>
    </row>
    <row r="369" spans="1:63" ht="12.75">
      <c r="A369" s="19">
        <v>658</v>
      </c>
      <c r="B369" s="19">
        <v>228778</v>
      </c>
      <c r="C369" s="23" t="s">
        <v>2684</v>
      </c>
      <c r="D369" s="23" t="s">
        <v>2685</v>
      </c>
      <c r="E369" s="23" t="s">
        <v>2686</v>
      </c>
      <c r="F369" s="23" t="s">
        <v>2605</v>
      </c>
      <c r="G369" s="19">
        <v>78712</v>
      </c>
      <c r="H369" s="23" t="s">
        <v>70</v>
      </c>
      <c r="I369" s="23" t="s">
        <v>130</v>
      </c>
      <c r="J369" s="47" t="s">
        <v>2687</v>
      </c>
      <c r="K369" s="19">
        <v>-97.739290999999994</v>
      </c>
      <c r="L369" s="19">
        <v>30.286090000000002</v>
      </c>
      <c r="M369" s="19">
        <v>-97.739290999999994</v>
      </c>
      <c r="N369" s="19">
        <v>30.286090000000002</v>
      </c>
      <c r="O369" s="53">
        <v>12028</v>
      </c>
      <c r="P369" s="54">
        <v>0</v>
      </c>
      <c r="Q369" s="53">
        <v>22886</v>
      </c>
      <c r="R369" s="54">
        <v>0</v>
      </c>
      <c r="S369" s="19">
        <v>2</v>
      </c>
      <c r="T369" s="19">
        <v>2</v>
      </c>
      <c r="U369" s="19">
        <v>6</v>
      </c>
      <c r="V369" s="19">
        <v>1</v>
      </c>
      <c r="W369" s="19">
        <v>1</v>
      </c>
      <c r="X369" s="19">
        <v>40</v>
      </c>
      <c r="Y369" s="19">
        <v>40168</v>
      </c>
      <c r="Z369" s="23" t="s">
        <v>73</v>
      </c>
      <c r="AA369" s="49" t="b">
        <v>0</v>
      </c>
      <c r="AB369" s="23" t="s">
        <v>245</v>
      </c>
      <c r="AC369" s="23" t="s">
        <v>244</v>
      </c>
      <c r="AD369" s="23" t="s">
        <v>90</v>
      </c>
      <c r="AE369" s="23" t="s">
        <v>2703</v>
      </c>
      <c r="AF369" s="23" t="s">
        <v>138</v>
      </c>
      <c r="AG369" s="23" t="s">
        <v>179</v>
      </c>
      <c r="AH369" s="23" t="s">
        <v>179</v>
      </c>
      <c r="AI369" s="23" t="s">
        <v>100</v>
      </c>
      <c r="AJ369" s="50" t="b">
        <v>0</v>
      </c>
      <c r="AK369" s="51" t="s">
        <v>2702</v>
      </c>
      <c r="AL369" s="19">
        <v>0</v>
      </c>
      <c r="AM369" s="19">
        <v>0</v>
      </c>
      <c r="AN369" s="19">
        <v>0</v>
      </c>
      <c r="AO369" s="19">
        <v>0</v>
      </c>
      <c r="AP369" s="19">
        <v>0</v>
      </c>
      <c r="AQ369" s="19">
        <v>0</v>
      </c>
      <c r="AR369" s="19">
        <v>0</v>
      </c>
      <c r="AS369" s="19">
        <v>0</v>
      </c>
      <c r="AT369" s="19">
        <v>0</v>
      </c>
      <c r="AU369" s="19">
        <v>0</v>
      </c>
      <c r="AV369" s="19">
        <v>0</v>
      </c>
      <c r="AW369" s="19">
        <v>0</v>
      </c>
      <c r="AX369" s="19">
        <v>0</v>
      </c>
      <c r="AY369" s="19">
        <v>0</v>
      </c>
      <c r="AZ369" s="19">
        <v>0</v>
      </c>
      <c r="BA369" s="19">
        <v>0</v>
      </c>
      <c r="BB369" s="19">
        <v>0</v>
      </c>
      <c r="BC369" s="19">
        <v>0</v>
      </c>
      <c r="BD369" s="49" t="b">
        <v>0</v>
      </c>
      <c r="BE369" s="49" t="b">
        <v>0</v>
      </c>
      <c r="BF369" s="19">
        <v>15</v>
      </c>
      <c r="BG369" s="23" t="s">
        <v>117</v>
      </c>
      <c r="BH369" s="19">
        <v>363</v>
      </c>
      <c r="BI369" s="19">
        <v>363</v>
      </c>
      <c r="BJ369" s="19">
        <v>0</v>
      </c>
      <c r="BK369" s="49" t="b">
        <v>0</v>
      </c>
    </row>
    <row r="370" spans="1:63" ht="12.75">
      <c r="A370" s="19">
        <v>647</v>
      </c>
      <c r="B370" s="19">
        <v>228778</v>
      </c>
      <c r="C370" s="23" t="s">
        <v>2684</v>
      </c>
      <c r="D370" s="23" t="s">
        <v>2685</v>
      </c>
      <c r="E370" s="23" t="s">
        <v>2686</v>
      </c>
      <c r="F370" s="23" t="s">
        <v>2605</v>
      </c>
      <c r="G370" s="19">
        <v>78712</v>
      </c>
      <c r="H370" s="23" t="s">
        <v>70</v>
      </c>
      <c r="I370" s="23" t="s">
        <v>130</v>
      </c>
      <c r="J370" s="47" t="s">
        <v>2687</v>
      </c>
      <c r="K370" s="19">
        <v>-97.739290999999994</v>
      </c>
      <c r="L370" s="19">
        <v>30.286090000000002</v>
      </c>
      <c r="M370" s="19">
        <v>-97.739290999999994</v>
      </c>
      <c r="N370" s="19">
        <v>30.286090000000002</v>
      </c>
      <c r="O370" s="53">
        <v>12028</v>
      </c>
      <c r="P370" s="54">
        <v>0</v>
      </c>
      <c r="Q370" s="53">
        <v>22886</v>
      </c>
      <c r="R370" s="54">
        <v>0</v>
      </c>
      <c r="S370" s="19">
        <v>2</v>
      </c>
      <c r="T370" s="19">
        <v>2</v>
      </c>
      <c r="U370" s="19">
        <v>6</v>
      </c>
      <c r="V370" s="19">
        <v>1</v>
      </c>
      <c r="W370" s="19">
        <v>1</v>
      </c>
      <c r="X370" s="19">
        <v>40</v>
      </c>
      <c r="Y370" s="19">
        <v>40168</v>
      </c>
      <c r="Z370" s="23" t="s">
        <v>73</v>
      </c>
      <c r="AA370" s="49" t="b">
        <v>0</v>
      </c>
      <c r="AB370" s="23" t="s">
        <v>245</v>
      </c>
      <c r="AC370" s="23" t="s">
        <v>244</v>
      </c>
      <c r="AD370" s="23" t="s">
        <v>90</v>
      </c>
      <c r="AE370" s="23" t="s">
        <v>839</v>
      </c>
      <c r="AF370" s="23" t="s">
        <v>78</v>
      </c>
      <c r="AG370" s="23" t="s">
        <v>79</v>
      </c>
      <c r="AH370" s="23" t="s">
        <v>36</v>
      </c>
      <c r="AI370" s="23" t="s">
        <v>80</v>
      </c>
      <c r="AJ370" s="50" t="b">
        <v>0</v>
      </c>
      <c r="AK370" s="51" t="s">
        <v>2689</v>
      </c>
      <c r="AL370" s="19">
        <v>0</v>
      </c>
      <c r="AM370" s="19">
        <v>0</v>
      </c>
      <c r="AN370" s="19">
        <v>2</v>
      </c>
      <c r="AO370" s="19">
        <v>3</v>
      </c>
      <c r="AP370" s="19">
        <v>0</v>
      </c>
      <c r="AQ370" s="19">
        <v>0</v>
      </c>
      <c r="AR370" s="19">
        <v>1</v>
      </c>
      <c r="AS370" s="19">
        <v>0</v>
      </c>
      <c r="AT370" s="19">
        <v>0</v>
      </c>
      <c r="AU370" s="19">
        <v>0</v>
      </c>
      <c r="AV370" s="19">
        <v>0</v>
      </c>
      <c r="AW370" s="19">
        <v>0</v>
      </c>
      <c r="AX370" s="19">
        <v>1</v>
      </c>
      <c r="AY370" s="19">
        <v>2</v>
      </c>
      <c r="AZ370" s="19">
        <v>0</v>
      </c>
      <c r="BA370" s="19">
        <v>0</v>
      </c>
      <c r="BB370" s="19">
        <v>0</v>
      </c>
      <c r="BC370" s="19">
        <v>1</v>
      </c>
      <c r="BD370" s="49" t="b">
        <v>1</v>
      </c>
      <c r="BE370" s="49" t="b">
        <v>0</v>
      </c>
      <c r="BF370" s="19">
        <v>15</v>
      </c>
      <c r="BG370" s="23" t="s">
        <v>78</v>
      </c>
      <c r="BH370" s="19">
        <v>363</v>
      </c>
      <c r="BI370" s="19">
        <v>363</v>
      </c>
      <c r="BJ370" s="19">
        <v>5</v>
      </c>
      <c r="BK370" s="49" t="b">
        <v>1</v>
      </c>
    </row>
    <row r="371" spans="1:63" ht="12.75">
      <c r="A371" s="19">
        <v>648</v>
      </c>
      <c r="B371" s="19">
        <v>228778</v>
      </c>
      <c r="C371" s="23" t="s">
        <v>2684</v>
      </c>
      <c r="D371" s="23" t="s">
        <v>2685</v>
      </c>
      <c r="E371" s="23" t="s">
        <v>2686</v>
      </c>
      <c r="F371" s="23" t="s">
        <v>2605</v>
      </c>
      <c r="G371" s="19">
        <v>78712</v>
      </c>
      <c r="H371" s="23" t="s">
        <v>70</v>
      </c>
      <c r="I371" s="23" t="s">
        <v>130</v>
      </c>
      <c r="J371" s="47" t="s">
        <v>2687</v>
      </c>
      <c r="K371" s="19">
        <v>-97.739290999999994</v>
      </c>
      <c r="L371" s="19">
        <v>30.286090000000002</v>
      </c>
      <c r="M371" s="19">
        <v>-97.739290999999994</v>
      </c>
      <c r="N371" s="19">
        <v>30.286090000000002</v>
      </c>
      <c r="O371" s="53">
        <v>12028</v>
      </c>
      <c r="P371" s="54">
        <v>0</v>
      </c>
      <c r="Q371" s="53">
        <v>22886</v>
      </c>
      <c r="R371" s="54">
        <v>0</v>
      </c>
      <c r="S371" s="19">
        <v>2</v>
      </c>
      <c r="T371" s="19">
        <v>2</v>
      </c>
      <c r="U371" s="19">
        <v>6</v>
      </c>
      <c r="V371" s="19">
        <v>1</v>
      </c>
      <c r="W371" s="19">
        <v>1</v>
      </c>
      <c r="X371" s="19">
        <v>40</v>
      </c>
      <c r="Y371" s="19">
        <v>40168</v>
      </c>
      <c r="Z371" s="23" t="s">
        <v>73</v>
      </c>
      <c r="AA371" s="49" t="b">
        <v>0</v>
      </c>
      <c r="AB371" s="23" t="s">
        <v>245</v>
      </c>
      <c r="AC371" s="23" t="s">
        <v>244</v>
      </c>
      <c r="AD371" s="23" t="s">
        <v>90</v>
      </c>
      <c r="AE371" s="23" t="s">
        <v>95</v>
      </c>
      <c r="AF371" s="23" t="s">
        <v>94</v>
      </c>
      <c r="AG371" s="23" t="s">
        <v>79</v>
      </c>
      <c r="AH371" s="23" t="s">
        <v>36</v>
      </c>
      <c r="AI371" s="23" t="s">
        <v>96</v>
      </c>
      <c r="AJ371" s="50" t="b">
        <v>0</v>
      </c>
      <c r="AK371" s="51" t="s">
        <v>2690</v>
      </c>
      <c r="AL371" s="19">
        <v>0</v>
      </c>
      <c r="AM371" s="19">
        <v>0</v>
      </c>
      <c r="AN371" s="19">
        <v>0</v>
      </c>
      <c r="AO371" s="19">
        <v>0</v>
      </c>
      <c r="AP371" s="19">
        <v>0</v>
      </c>
      <c r="AQ371" s="19">
        <v>0</v>
      </c>
      <c r="AR371" s="19">
        <v>0</v>
      </c>
      <c r="AS371" s="19">
        <v>0</v>
      </c>
      <c r="AT371" s="19">
        <v>0</v>
      </c>
      <c r="AU371" s="19">
        <v>0</v>
      </c>
      <c r="AV371" s="19">
        <v>0</v>
      </c>
      <c r="AW371" s="19">
        <v>0</v>
      </c>
      <c r="AX371" s="19">
        <v>0</v>
      </c>
      <c r="AY371" s="19">
        <v>0</v>
      </c>
      <c r="AZ371" s="19">
        <v>0</v>
      </c>
      <c r="BA371" s="19">
        <v>0</v>
      </c>
      <c r="BB371" s="19">
        <v>0</v>
      </c>
      <c r="BC371" s="19">
        <v>0</v>
      </c>
      <c r="BD371" s="49" t="b">
        <v>1</v>
      </c>
      <c r="BE371" s="49" t="b">
        <v>0</v>
      </c>
      <c r="BF371" s="19">
        <v>15</v>
      </c>
      <c r="BG371" s="23" t="s">
        <v>94</v>
      </c>
      <c r="BH371" s="19">
        <v>363</v>
      </c>
      <c r="BI371" s="19">
        <v>363</v>
      </c>
      <c r="BJ371" s="19">
        <v>0</v>
      </c>
      <c r="BK371" s="49" t="b">
        <v>0</v>
      </c>
    </row>
    <row r="372" spans="1:63" ht="12.75">
      <c r="A372" s="19">
        <v>650</v>
      </c>
      <c r="B372" s="19">
        <v>228778</v>
      </c>
      <c r="C372" s="23" t="s">
        <v>2684</v>
      </c>
      <c r="D372" s="23" t="s">
        <v>2685</v>
      </c>
      <c r="E372" s="23" t="s">
        <v>2686</v>
      </c>
      <c r="F372" s="23" t="s">
        <v>2605</v>
      </c>
      <c r="G372" s="19">
        <v>78712</v>
      </c>
      <c r="H372" s="23" t="s">
        <v>70</v>
      </c>
      <c r="I372" s="23" t="s">
        <v>130</v>
      </c>
      <c r="J372" s="47" t="s">
        <v>2687</v>
      </c>
      <c r="K372" s="19">
        <v>-97.739290999999994</v>
      </c>
      <c r="L372" s="19">
        <v>30.286090000000002</v>
      </c>
      <c r="M372" s="19">
        <v>-97.739290999999994</v>
      </c>
      <c r="N372" s="19">
        <v>30.286090000000002</v>
      </c>
      <c r="O372" s="53">
        <v>12028</v>
      </c>
      <c r="P372" s="54">
        <v>0</v>
      </c>
      <c r="Q372" s="53">
        <v>22886</v>
      </c>
      <c r="R372" s="54">
        <v>0</v>
      </c>
      <c r="S372" s="19">
        <v>2</v>
      </c>
      <c r="T372" s="19">
        <v>2</v>
      </c>
      <c r="U372" s="19">
        <v>6</v>
      </c>
      <c r="V372" s="19">
        <v>1</v>
      </c>
      <c r="W372" s="19">
        <v>1</v>
      </c>
      <c r="X372" s="19">
        <v>40</v>
      </c>
      <c r="Y372" s="19">
        <v>40168</v>
      </c>
      <c r="Z372" s="23" t="s">
        <v>73</v>
      </c>
      <c r="AA372" s="49" t="b">
        <v>0</v>
      </c>
      <c r="AB372" s="23" t="s">
        <v>245</v>
      </c>
      <c r="AC372" s="23" t="s">
        <v>244</v>
      </c>
      <c r="AD372" s="23" t="s">
        <v>90</v>
      </c>
      <c r="AE372" s="23" t="s">
        <v>172</v>
      </c>
      <c r="AF372" s="23" t="s">
        <v>89</v>
      </c>
      <c r="AG372" s="23" t="s">
        <v>79</v>
      </c>
      <c r="AH372" s="23" t="s">
        <v>36</v>
      </c>
      <c r="AI372" s="23" t="s">
        <v>92</v>
      </c>
      <c r="AJ372" s="50" t="b">
        <v>0</v>
      </c>
      <c r="AK372" s="51" t="s">
        <v>2693</v>
      </c>
      <c r="AL372" s="19">
        <v>0</v>
      </c>
      <c r="AM372" s="19">
        <v>0</v>
      </c>
      <c r="AN372" s="19">
        <v>0</v>
      </c>
      <c r="AO372" s="19">
        <v>0</v>
      </c>
      <c r="AP372" s="19">
        <v>0</v>
      </c>
      <c r="AQ372" s="19">
        <v>0</v>
      </c>
      <c r="AR372" s="19">
        <v>0</v>
      </c>
      <c r="AS372" s="19">
        <v>0</v>
      </c>
      <c r="AT372" s="19">
        <v>0</v>
      </c>
      <c r="AU372" s="19">
        <v>0</v>
      </c>
      <c r="AV372" s="19">
        <v>0</v>
      </c>
      <c r="AW372" s="19">
        <v>0</v>
      </c>
      <c r="AX372" s="19">
        <v>0</v>
      </c>
      <c r="AY372" s="19">
        <v>0</v>
      </c>
      <c r="AZ372" s="19">
        <v>0</v>
      </c>
      <c r="BA372" s="19">
        <v>0</v>
      </c>
      <c r="BB372" s="19">
        <v>0</v>
      </c>
      <c r="BC372" s="19">
        <v>0</v>
      </c>
      <c r="BD372" s="49" t="b">
        <v>1</v>
      </c>
      <c r="BE372" s="49" t="b">
        <v>0</v>
      </c>
      <c r="BF372" s="19">
        <v>15</v>
      </c>
      <c r="BG372" s="23" t="s">
        <v>89</v>
      </c>
      <c r="BH372" s="19">
        <v>363</v>
      </c>
      <c r="BI372" s="19">
        <v>363</v>
      </c>
      <c r="BJ372" s="19">
        <v>0</v>
      </c>
      <c r="BK372" s="49" t="b">
        <v>0</v>
      </c>
    </row>
    <row r="373" spans="1:63" ht="12.75">
      <c r="A373" s="19">
        <v>651</v>
      </c>
      <c r="B373" s="19">
        <v>228778</v>
      </c>
      <c r="C373" s="23" t="s">
        <v>2684</v>
      </c>
      <c r="D373" s="23" t="s">
        <v>2685</v>
      </c>
      <c r="E373" s="23" t="s">
        <v>2686</v>
      </c>
      <c r="F373" s="23" t="s">
        <v>2605</v>
      </c>
      <c r="G373" s="19">
        <v>78712</v>
      </c>
      <c r="H373" s="23" t="s">
        <v>70</v>
      </c>
      <c r="I373" s="23" t="s">
        <v>130</v>
      </c>
      <c r="J373" s="47" t="s">
        <v>2687</v>
      </c>
      <c r="K373" s="19">
        <v>-97.739290999999994</v>
      </c>
      <c r="L373" s="19">
        <v>30.286090000000002</v>
      </c>
      <c r="M373" s="19">
        <v>-97.739290999999994</v>
      </c>
      <c r="N373" s="19">
        <v>30.286090000000002</v>
      </c>
      <c r="O373" s="53">
        <v>12028</v>
      </c>
      <c r="P373" s="54">
        <v>0</v>
      </c>
      <c r="Q373" s="53">
        <v>22886</v>
      </c>
      <c r="R373" s="54">
        <v>0</v>
      </c>
      <c r="S373" s="19">
        <v>2</v>
      </c>
      <c r="T373" s="19">
        <v>2</v>
      </c>
      <c r="U373" s="19">
        <v>6</v>
      </c>
      <c r="V373" s="19">
        <v>1</v>
      </c>
      <c r="W373" s="19">
        <v>1</v>
      </c>
      <c r="X373" s="19">
        <v>40</v>
      </c>
      <c r="Y373" s="19">
        <v>40168</v>
      </c>
      <c r="Z373" s="23" t="s">
        <v>73</v>
      </c>
      <c r="AA373" s="49" t="b">
        <v>0</v>
      </c>
      <c r="AB373" s="23" t="s">
        <v>245</v>
      </c>
      <c r="AC373" s="23" t="s">
        <v>244</v>
      </c>
      <c r="AD373" s="23" t="s">
        <v>90</v>
      </c>
      <c r="AE373" s="23" t="s">
        <v>2694</v>
      </c>
      <c r="AF373" s="23" t="s">
        <v>89</v>
      </c>
      <c r="AG373" s="23" t="s">
        <v>79</v>
      </c>
      <c r="AH373" s="23" t="s">
        <v>99</v>
      </c>
      <c r="AI373" s="23" t="s">
        <v>100</v>
      </c>
      <c r="AJ373" s="50" t="b">
        <v>0</v>
      </c>
      <c r="AK373" s="51" t="s">
        <v>2695</v>
      </c>
      <c r="AL373" s="19">
        <v>0</v>
      </c>
      <c r="AM373" s="19">
        <v>0</v>
      </c>
      <c r="AN373" s="19">
        <v>0</v>
      </c>
      <c r="AO373" s="19">
        <v>0</v>
      </c>
      <c r="AP373" s="19">
        <v>0</v>
      </c>
      <c r="AQ373" s="19">
        <v>0</v>
      </c>
      <c r="AR373" s="19">
        <v>0</v>
      </c>
      <c r="AS373" s="19">
        <v>0</v>
      </c>
      <c r="AT373" s="19">
        <v>0</v>
      </c>
      <c r="AU373" s="19">
        <v>0</v>
      </c>
      <c r="AV373" s="19">
        <v>0</v>
      </c>
      <c r="AW373" s="19">
        <v>0</v>
      </c>
      <c r="AX373" s="19">
        <v>0</v>
      </c>
      <c r="AY373" s="19">
        <v>0</v>
      </c>
      <c r="AZ373" s="19">
        <v>0</v>
      </c>
      <c r="BA373" s="19">
        <v>0</v>
      </c>
      <c r="BB373" s="19">
        <v>0</v>
      </c>
      <c r="BC373" s="19">
        <v>0</v>
      </c>
      <c r="BD373" s="49" t="b">
        <v>0</v>
      </c>
      <c r="BE373" s="49" t="b">
        <v>0</v>
      </c>
      <c r="BF373" s="19">
        <v>15</v>
      </c>
      <c r="BG373" s="23" t="s">
        <v>89</v>
      </c>
      <c r="BH373" s="19">
        <v>363</v>
      </c>
      <c r="BI373" s="19">
        <v>363</v>
      </c>
      <c r="BJ373" s="19">
        <v>0</v>
      </c>
      <c r="BK373" s="49" t="b">
        <v>0</v>
      </c>
    </row>
    <row r="374" spans="1:63" ht="12.75">
      <c r="A374" s="19">
        <v>652</v>
      </c>
      <c r="B374" s="19">
        <v>228778</v>
      </c>
      <c r="C374" s="23" t="s">
        <v>2684</v>
      </c>
      <c r="D374" s="23" t="s">
        <v>2685</v>
      </c>
      <c r="E374" s="23" t="s">
        <v>2686</v>
      </c>
      <c r="F374" s="23" t="s">
        <v>2605</v>
      </c>
      <c r="G374" s="19">
        <v>78712</v>
      </c>
      <c r="H374" s="23" t="s">
        <v>70</v>
      </c>
      <c r="I374" s="23" t="s">
        <v>130</v>
      </c>
      <c r="J374" s="47" t="s">
        <v>2687</v>
      </c>
      <c r="K374" s="19">
        <v>-97.739290999999994</v>
      </c>
      <c r="L374" s="19">
        <v>30.286090000000002</v>
      </c>
      <c r="M374" s="19">
        <v>-97.739290999999994</v>
      </c>
      <c r="N374" s="19">
        <v>30.286090000000002</v>
      </c>
      <c r="O374" s="53">
        <v>12028</v>
      </c>
      <c r="P374" s="54">
        <v>0</v>
      </c>
      <c r="Q374" s="53">
        <v>22886</v>
      </c>
      <c r="R374" s="54">
        <v>0</v>
      </c>
      <c r="S374" s="19">
        <v>2</v>
      </c>
      <c r="T374" s="19">
        <v>2</v>
      </c>
      <c r="U374" s="19">
        <v>6</v>
      </c>
      <c r="V374" s="19">
        <v>1</v>
      </c>
      <c r="W374" s="19">
        <v>1</v>
      </c>
      <c r="X374" s="19">
        <v>40</v>
      </c>
      <c r="Y374" s="19">
        <v>40168</v>
      </c>
      <c r="Z374" s="23" t="s">
        <v>73</v>
      </c>
      <c r="AA374" s="49" t="b">
        <v>0</v>
      </c>
      <c r="AB374" s="23" t="s">
        <v>245</v>
      </c>
      <c r="AC374" s="23" t="s">
        <v>244</v>
      </c>
      <c r="AD374" s="23" t="s">
        <v>90</v>
      </c>
      <c r="AE374" s="23" t="s">
        <v>2696</v>
      </c>
      <c r="AF374" s="23" t="s">
        <v>89</v>
      </c>
      <c r="AG374" s="23" t="s">
        <v>79</v>
      </c>
      <c r="AH374" s="23" t="s">
        <v>99</v>
      </c>
      <c r="AI374" s="23" t="s">
        <v>100</v>
      </c>
      <c r="AJ374" s="50" t="b">
        <v>0</v>
      </c>
      <c r="AK374" s="51" t="s">
        <v>2695</v>
      </c>
      <c r="AL374" s="19">
        <v>0</v>
      </c>
      <c r="AM374" s="19">
        <v>0</v>
      </c>
      <c r="AN374" s="19">
        <v>0</v>
      </c>
      <c r="AO374" s="19">
        <v>0</v>
      </c>
      <c r="AP374" s="19">
        <v>0</v>
      </c>
      <c r="AQ374" s="19">
        <v>0</v>
      </c>
      <c r="AR374" s="19">
        <v>0</v>
      </c>
      <c r="AS374" s="19">
        <v>0</v>
      </c>
      <c r="AT374" s="19">
        <v>0</v>
      </c>
      <c r="AU374" s="19">
        <v>0</v>
      </c>
      <c r="AV374" s="19">
        <v>0</v>
      </c>
      <c r="AW374" s="19">
        <v>0</v>
      </c>
      <c r="AX374" s="19">
        <v>0</v>
      </c>
      <c r="AY374" s="19">
        <v>0</v>
      </c>
      <c r="AZ374" s="19">
        <v>0</v>
      </c>
      <c r="BA374" s="19">
        <v>0</v>
      </c>
      <c r="BB374" s="19">
        <v>0</v>
      </c>
      <c r="BC374" s="19">
        <v>0</v>
      </c>
      <c r="BD374" s="49" t="b">
        <v>0</v>
      </c>
      <c r="BE374" s="49" t="b">
        <v>0</v>
      </c>
      <c r="BF374" s="19">
        <v>15</v>
      </c>
      <c r="BG374" s="23" t="s">
        <v>89</v>
      </c>
      <c r="BH374" s="19">
        <v>363</v>
      </c>
      <c r="BI374" s="19">
        <v>363</v>
      </c>
      <c r="BJ374" s="19">
        <v>0</v>
      </c>
      <c r="BK374" s="49" t="b">
        <v>0</v>
      </c>
    </row>
    <row r="375" spans="1:63" ht="12.75">
      <c r="A375" s="19">
        <v>653</v>
      </c>
      <c r="B375" s="19">
        <v>228778</v>
      </c>
      <c r="C375" s="23" t="s">
        <v>2684</v>
      </c>
      <c r="D375" s="23" t="s">
        <v>2685</v>
      </c>
      <c r="E375" s="23" t="s">
        <v>2686</v>
      </c>
      <c r="F375" s="23" t="s">
        <v>2605</v>
      </c>
      <c r="G375" s="19">
        <v>78712</v>
      </c>
      <c r="H375" s="23" t="s">
        <v>70</v>
      </c>
      <c r="I375" s="23" t="s">
        <v>130</v>
      </c>
      <c r="J375" s="47" t="s">
        <v>2687</v>
      </c>
      <c r="K375" s="19">
        <v>-97.739290999999994</v>
      </c>
      <c r="L375" s="19">
        <v>30.286090000000002</v>
      </c>
      <c r="M375" s="19">
        <v>-97.739290999999994</v>
      </c>
      <c r="N375" s="19">
        <v>30.286090000000002</v>
      </c>
      <c r="O375" s="53">
        <v>12028</v>
      </c>
      <c r="P375" s="54">
        <v>0</v>
      </c>
      <c r="Q375" s="53">
        <v>22886</v>
      </c>
      <c r="R375" s="54">
        <v>0</v>
      </c>
      <c r="S375" s="19">
        <v>2</v>
      </c>
      <c r="T375" s="19">
        <v>2</v>
      </c>
      <c r="U375" s="19">
        <v>6</v>
      </c>
      <c r="V375" s="19">
        <v>1</v>
      </c>
      <c r="W375" s="19">
        <v>1</v>
      </c>
      <c r="X375" s="19">
        <v>40</v>
      </c>
      <c r="Y375" s="19">
        <v>40168</v>
      </c>
      <c r="Z375" s="23" t="s">
        <v>73</v>
      </c>
      <c r="AA375" s="49" t="b">
        <v>0</v>
      </c>
      <c r="AB375" s="23" t="s">
        <v>245</v>
      </c>
      <c r="AC375" s="23" t="s">
        <v>244</v>
      </c>
      <c r="AD375" s="23" t="s">
        <v>90</v>
      </c>
      <c r="AE375" s="23" t="s">
        <v>2697</v>
      </c>
      <c r="AF375" s="23" t="s">
        <v>89</v>
      </c>
      <c r="AG375" s="23" t="s">
        <v>79</v>
      </c>
      <c r="AH375" s="23" t="s">
        <v>99</v>
      </c>
      <c r="AI375" s="23" t="s">
        <v>100</v>
      </c>
      <c r="AJ375" s="50" t="b">
        <v>0</v>
      </c>
      <c r="AK375" s="51" t="s">
        <v>2695</v>
      </c>
      <c r="AL375" s="19">
        <v>0</v>
      </c>
      <c r="AM375" s="19">
        <v>0</v>
      </c>
      <c r="AN375" s="19">
        <v>0</v>
      </c>
      <c r="AO375" s="19">
        <v>0</v>
      </c>
      <c r="AP375" s="19">
        <v>0</v>
      </c>
      <c r="AQ375" s="19">
        <v>0</v>
      </c>
      <c r="AR375" s="19">
        <v>0</v>
      </c>
      <c r="AS375" s="19">
        <v>0</v>
      </c>
      <c r="AT375" s="19">
        <v>0</v>
      </c>
      <c r="AU375" s="19">
        <v>0</v>
      </c>
      <c r="AV375" s="19">
        <v>0</v>
      </c>
      <c r="AW375" s="19">
        <v>0</v>
      </c>
      <c r="AX375" s="19">
        <v>0</v>
      </c>
      <c r="AY375" s="19">
        <v>0</v>
      </c>
      <c r="AZ375" s="19">
        <v>0</v>
      </c>
      <c r="BA375" s="19">
        <v>0</v>
      </c>
      <c r="BB375" s="19">
        <v>0</v>
      </c>
      <c r="BC375" s="19">
        <v>0</v>
      </c>
      <c r="BD375" s="49" t="b">
        <v>0</v>
      </c>
      <c r="BE375" s="49" t="b">
        <v>0</v>
      </c>
      <c r="BF375" s="19">
        <v>15</v>
      </c>
      <c r="BG375" s="23" t="s">
        <v>89</v>
      </c>
      <c r="BH375" s="19">
        <v>363</v>
      </c>
      <c r="BI375" s="19">
        <v>363</v>
      </c>
      <c r="BJ375" s="19">
        <v>0</v>
      </c>
      <c r="BK375" s="49" t="b">
        <v>0</v>
      </c>
    </row>
    <row r="376" spans="1:63" ht="12.75">
      <c r="A376" s="19">
        <v>654</v>
      </c>
      <c r="B376" s="19">
        <v>228778</v>
      </c>
      <c r="C376" s="23" t="s">
        <v>2684</v>
      </c>
      <c r="D376" s="23" t="s">
        <v>2685</v>
      </c>
      <c r="E376" s="23" t="s">
        <v>2686</v>
      </c>
      <c r="F376" s="23" t="s">
        <v>2605</v>
      </c>
      <c r="G376" s="19">
        <v>78712</v>
      </c>
      <c r="H376" s="23" t="s">
        <v>70</v>
      </c>
      <c r="I376" s="23" t="s">
        <v>130</v>
      </c>
      <c r="J376" s="47" t="s">
        <v>2687</v>
      </c>
      <c r="K376" s="19">
        <v>-97.739290999999994</v>
      </c>
      <c r="L376" s="19">
        <v>30.286090000000002</v>
      </c>
      <c r="M376" s="19">
        <v>-97.739290999999994</v>
      </c>
      <c r="N376" s="19">
        <v>30.286090000000002</v>
      </c>
      <c r="O376" s="53">
        <v>12028</v>
      </c>
      <c r="P376" s="54">
        <v>0</v>
      </c>
      <c r="Q376" s="53">
        <v>22886</v>
      </c>
      <c r="R376" s="54">
        <v>0</v>
      </c>
      <c r="S376" s="19">
        <v>2</v>
      </c>
      <c r="T376" s="19">
        <v>2</v>
      </c>
      <c r="U376" s="19">
        <v>6</v>
      </c>
      <c r="V376" s="19">
        <v>1</v>
      </c>
      <c r="W376" s="19">
        <v>1</v>
      </c>
      <c r="X376" s="19">
        <v>40</v>
      </c>
      <c r="Y376" s="19">
        <v>40168</v>
      </c>
      <c r="Z376" s="23" t="s">
        <v>73</v>
      </c>
      <c r="AA376" s="49" t="b">
        <v>0</v>
      </c>
      <c r="AB376" s="23" t="s">
        <v>245</v>
      </c>
      <c r="AC376" s="23" t="s">
        <v>244</v>
      </c>
      <c r="AD376" s="23" t="s">
        <v>90</v>
      </c>
      <c r="AE376" s="23" t="s">
        <v>2698</v>
      </c>
      <c r="AF376" s="23" t="s">
        <v>89</v>
      </c>
      <c r="AG376" s="23" t="s">
        <v>79</v>
      </c>
      <c r="AH376" s="23" t="s">
        <v>99</v>
      </c>
      <c r="AI376" s="23" t="s">
        <v>100</v>
      </c>
      <c r="AJ376" s="50" t="b">
        <v>0</v>
      </c>
      <c r="AK376" s="51" t="s">
        <v>2695</v>
      </c>
      <c r="AL376" s="19">
        <v>0</v>
      </c>
      <c r="AM376" s="19">
        <v>0</v>
      </c>
      <c r="AN376" s="19">
        <v>0</v>
      </c>
      <c r="AO376" s="19">
        <v>0</v>
      </c>
      <c r="AP376" s="19">
        <v>0</v>
      </c>
      <c r="AQ376" s="19">
        <v>0</v>
      </c>
      <c r="AR376" s="19">
        <v>0</v>
      </c>
      <c r="AS376" s="19">
        <v>0</v>
      </c>
      <c r="AT376" s="19">
        <v>0</v>
      </c>
      <c r="AU376" s="19">
        <v>0</v>
      </c>
      <c r="AV376" s="19">
        <v>0</v>
      </c>
      <c r="AW376" s="19">
        <v>0</v>
      </c>
      <c r="AX376" s="19">
        <v>0</v>
      </c>
      <c r="AY376" s="19">
        <v>0</v>
      </c>
      <c r="AZ376" s="19">
        <v>0</v>
      </c>
      <c r="BA376" s="19">
        <v>0</v>
      </c>
      <c r="BB376" s="19">
        <v>0</v>
      </c>
      <c r="BC376" s="19">
        <v>0</v>
      </c>
      <c r="BD376" s="49" t="b">
        <v>0</v>
      </c>
      <c r="BE376" s="49" t="b">
        <v>0</v>
      </c>
      <c r="BF376" s="19">
        <v>15</v>
      </c>
      <c r="BG376" s="23" t="s">
        <v>89</v>
      </c>
      <c r="BH376" s="19">
        <v>363</v>
      </c>
      <c r="BI376" s="19">
        <v>363</v>
      </c>
      <c r="BJ376" s="19">
        <v>0</v>
      </c>
      <c r="BK376" s="49" t="b">
        <v>0</v>
      </c>
    </row>
    <row r="377" spans="1:63" ht="12.75">
      <c r="A377" s="19">
        <v>655</v>
      </c>
      <c r="B377" s="19">
        <v>228778</v>
      </c>
      <c r="C377" s="23" t="s">
        <v>2684</v>
      </c>
      <c r="D377" s="23" t="s">
        <v>2685</v>
      </c>
      <c r="E377" s="23" t="s">
        <v>2686</v>
      </c>
      <c r="F377" s="23" t="s">
        <v>2605</v>
      </c>
      <c r="G377" s="19">
        <v>78712</v>
      </c>
      <c r="H377" s="23" t="s">
        <v>70</v>
      </c>
      <c r="I377" s="23" t="s">
        <v>130</v>
      </c>
      <c r="J377" s="47" t="s">
        <v>2687</v>
      </c>
      <c r="K377" s="19">
        <v>-97.739290999999994</v>
      </c>
      <c r="L377" s="19">
        <v>30.286090000000002</v>
      </c>
      <c r="M377" s="19">
        <v>-97.739290999999994</v>
      </c>
      <c r="N377" s="19">
        <v>30.286090000000002</v>
      </c>
      <c r="O377" s="53">
        <v>12028</v>
      </c>
      <c r="P377" s="54">
        <v>0</v>
      </c>
      <c r="Q377" s="53">
        <v>22886</v>
      </c>
      <c r="R377" s="54">
        <v>0</v>
      </c>
      <c r="S377" s="19">
        <v>2</v>
      </c>
      <c r="T377" s="19">
        <v>2</v>
      </c>
      <c r="U377" s="19">
        <v>6</v>
      </c>
      <c r="V377" s="19">
        <v>1</v>
      </c>
      <c r="W377" s="19">
        <v>1</v>
      </c>
      <c r="X377" s="19">
        <v>40</v>
      </c>
      <c r="Y377" s="19">
        <v>40168</v>
      </c>
      <c r="Z377" s="23" t="s">
        <v>73</v>
      </c>
      <c r="AA377" s="49" t="b">
        <v>0</v>
      </c>
      <c r="AB377" s="23" t="s">
        <v>245</v>
      </c>
      <c r="AC377" s="23" t="s">
        <v>244</v>
      </c>
      <c r="AD377" s="23" t="s">
        <v>90</v>
      </c>
      <c r="AE377" s="23" t="s">
        <v>2699</v>
      </c>
      <c r="AF377" s="23" t="s">
        <v>89</v>
      </c>
      <c r="AG377" s="23" t="s">
        <v>79</v>
      </c>
      <c r="AH377" s="23" t="s">
        <v>206</v>
      </c>
      <c r="AI377" s="23" t="s">
        <v>100</v>
      </c>
      <c r="AJ377" s="50" t="b">
        <v>0</v>
      </c>
      <c r="AK377" s="51" t="s">
        <v>2700</v>
      </c>
      <c r="AL377" s="19">
        <v>0</v>
      </c>
      <c r="AM377" s="19">
        <v>0</v>
      </c>
      <c r="AN377" s="19">
        <v>0</v>
      </c>
      <c r="AO377" s="19">
        <v>0</v>
      </c>
      <c r="AP377" s="19">
        <v>0</v>
      </c>
      <c r="AQ377" s="19">
        <v>0</v>
      </c>
      <c r="AR377" s="19">
        <v>0</v>
      </c>
      <c r="AS377" s="19">
        <v>0</v>
      </c>
      <c r="AT377" s="19">
        <v>0</v>
      </c>
      <c r="AU377" s="19">
        <v>0</v>
      </c>
      <c r="AV377" s="19">
        <v>0</v>
      </c>
      <c r="AW377" s="19">
        <v>0</v>
      </c>
      <c r="AX377" s="19">
        <v>0</v>
      </c>
      <c r="AY377" s="19">
        <v>0</v>
      </c>
      <c r="AZ377" s="19">
        <v>0</v>
      </c>
      <c r="BA377" s="19">
        <v>0</v>
      </c>
      <c r="BB377" s="19">
        <v>0</v>
      </c>
      <c r="BC377" s="19">
        <v>0</v>
      </c>
      <c r="BD377" s="49" t="b">
        <v>0</v>
      </c>
      <c r="BE377" s="49" t="b">
        <v>0</v>
      </c>
      <c r="BF377" s="19">
        <v>15</v>
      </c>
      <c r="BG377" s="23" t="s">
        <v>89</v>
      </c>
      <c r="BH377" s="19">
        <v>363</v>
      </c>
      <c r="BI377" s="19">
        <v>363</v>
      </c>
      <c r="BJ377" s="19">
        <v>0</v>
      </c>
      <c r="BK377" s="49" t="b">
        <v>0</v>
      </c>
    </row>
    <row r="378" spans="1:63" ht="12.75">
      <c r="A378" s="77">
        <v>664</v>
      </c>
      <c r="B378" s="77">
        <v>229027</v>
      </c>
      <c r="C378" s="52" t="s">
        <v>2704</v>
      </c>
      <c r="D378" s="52" t="s">
        <v>2705</v>
      </c>
      <c r="E378" s="52" t="s">
        <v>2706</v>
      </c>
      <c r="F378" s="52" t="s">
        <v>2605</v>
      </c>
      <c r="G378" s="52" t="s">
        <v>2707</v>
      </c>
      <c r="H378" s="52" t="s">
        <v>70</v>
      </c>
      <c r="I378" s="52" t="s">
        <v>130</v>
      </c>
      <c r="J378" s="78" t="s">
        <v>2708</v>
      </c>
      <c r="K378" s="77">
        <v>-98.621386000000001</v>
      </c>
      <c r="L378" s="77">
        <v>29.582418000000001</v>
      </c>
      <c r="M378" s="77">
        <v>-98.621386000000001</v>
      </c>
      <c r="N378" s="77">
        <v>29.582418000000001</v>
      </c>
      <c r="O378" s="79">
        <v>6002</v>
      </c>
      <c r="P378" s="53">
        <v>2289</v>
      </c>
      <c r="Q378" s="53">
        <v>23518</v>
      </c>
      <c r="R378" s="53">
        <v>2289</v>
      </c>
      <c r="S378" s="77">
        <v>2</v>
      </c>
      <c r="T378" s="77">
        <v>2</v>
      </c>
      <c r="U378" s="77">
        <v>6</v>
      </c>
      <c r="V378" s="77">
        <v>1</v>
      </c>
      <c r="W378" s="77">
        <v>1</v>
      </c>
      <c r="X378" s="77">
        <v>76</v>
      </c>
      <c r="Y378" s="77">
        <v>24724</v>
      </c>
      <c r="Z378" s="52" t="s">
        <v>73</v>
      </c>
      <c r="AA378" s="80" t="b">
        <v>0</v>
      </c>
      <c r="AB378" s="52" t="s">
        <v>2709</v>
      </c>
      <c r="AC378" s="52" t="s">
        <v>89</v>
      </c>
      <c r="AD378" s="52" t="s">
        <v>90</v>
      </c>
      <c r="AE378" s="52" t="s">
        <v>2715</v>
      </c>
      <c r="AF378" s="52" t="s">
        <v>135</v>
      </c>
      <c r="AG378" s="52" t="s">
        <v>179</v>
      </c>
      <c r="AH378" s="52" t="s">
        <v>179</v>
      </c>
      <c r="AI378" s="52" t="s">
        <v>100</v>
      </c>
      <c r="AJ378" s="62" t="b">
        <v>0</v>
      </c>
      <c r="AK378" s="61" t="s">
        <v>2716</v>
      </c>
      <c r="AL378" s="77">
        <v>0</v>
      </c>
      <c r="AM378" s="77">
        <v>0</v>
      </c>
      <c r="AN378" s="77">
        <v>0</v>
      </c>
      <c r="AO378" s="77">
        <v>0</v>
      </c>
      <c r="AP378" s="77">
        <v>0</v>
      </c>
      <c r="AQ378" s="77">
        <v>0</v>
      </c>
      <c r="AR378" s="77">
        <v>0</v>
      </c>
      <c r="AS378" s="77">
        <v>0</v>
      </c>
      <c r="AT378" s="77">
        <v>0</v>
      </c>
      <c r="AU378" s="77">
        <v>0</v>
      </c>
      <c r="AV378" s="77">
        <v>0</v>
      </c>
      <c r="AW378" s="77">
        <v>0</v>
      </c>
      <c r="AX378" s="77">
        <v>0</v>
      </c>
      <c r="AY378" s="77">
        <v>0</v>
      </c>
      <c r="AZ378" s="77">
        <v>0</v>
      </c>
      <c r="BA378" s="77">
        <v>0</v>
      </c>
      <c r="BB378" s="77">
        <v>0</v>
      </c>
      <c r="BC378" s="77">
        <v>0</v>
      </c>
      <c r="BD378" s="80" t="b">
        <v>0</v>
      </c>
      <c r="BE378" s="80" t="b">
        <v>0</v>
      </c>
      <c r="BF378" s="77">
        <v>9</v>
      </c>
      <c r="BG378" s="52" t="s">
        <v>117</v>
      </c>
      <c r="BH378" s="77">
        <v>363</v>
      </c>
      <c r="BI378" s="77">
        <v>363</v>
      </c>
      <c r="BJ378" s="77">
        <v>0</v>
      </c>
      <c r="BK378" s="80" t="b">
        <v>0</v>
      </c>
    </row>
    <row r="379" spans="1:63" ht="12.75">
      <c r="A379" s="77">
        <v>665</v>
      </c>
      <c r="B379" s="77">
        <v>229027</v>
      </c>
      <c r="C379" s="52" t="s">
        <v>2704</v>
      </c>
      <c r="D379" s="52" t="s">
        <v>2705</v>
      </c>
      <c r="E379" s="52" t="s">
        <v>2706</v>
      </c>
      <c r="F379" s="52" t="s">
        <v>2605</v>
      </c>
      <c r="G379" s="52" t="s">
        <v>2707</v>
      </c>
      <c r="H379" s="52" t="s">
        <v>70</v>
      </c>
      <c r="I379" s="52" t="s">
        <v>130</v>
      </c>
      <c r="J379" s="78" t="s">
        <v>2708</v>
      </c>
      <c r="K379" s="77">
        <v>-98.621386000000001</v>
      </c>
      <c r="L379" s="77">
        <v>29.582418000000001</v>
      </c>
      <c r="M379" s="77">
        <v>-98.621386000000001</v>
      </c>
      <c r="N379" s="77">
        <v>29.582418000000001</v>
      </c>
      <c r="O379" s="79">
        <v>6002</v>
      </c>
      <c r="P379" s="53">
        <v>2289</v>
      </c>
      <c r="Q379" s="53">
        <v>23518</v>
      </c>
      <c r="R379" s="53">
        <v>2289</v>
      </c>
      <c r="S379" s="77">
        <v>2</v>
      </c>
      <c r="T379" s="77">
        <v>2</v>
      </c>
      <c r="U379" s="77">
        <v>6</v>
      </c>
      <c r="V379" s="77">
        <v>1</v>
      </c>
      <c r="W379" s="77">
        <v>1</v>
      </c>
      <c r="X379" s="77">
        <v>76</v>
      </c>
      <c r="Y379" s="77">
        <v>24724</v>
      </c>
      <c r="Z379" s="52" t="s">
        <v>73</v>
      </c>
      <c r="AA379" s="80" t="b">
        <v>0</v>
      </c>
      <c r="AB379" s="52" t="s">
        <v>2709</v>
      </c>
      <c r="AC379" s="52" t="s">
        <v>2717</v>
      </c>
      <c r="AD379" s="52" t="s">
        <v>90</v>
      </c>
      <c r="AE379" s="52" t="s">
        <v>2718</v>
      </c>
      <c r="AF379" s="52" t="s">
        <v>135</v>
      </c>
      <c r="AG379" s="52" t="s">
        <v>179</v>
      </c>
      <c r="AH379" s="52" t="s">
        <v>179</v>
      </c>
      <c r="AI379" s="52" t="s">
        <v>100</v>
      </c>
      <c r="AJ379" s="62" t="b">
        <v>0</v>
      </c>
      <c r="AK379" s="61" t="s">
        <v>2719</v>
      </c>
      <c r="AL379" s="77">
        <v>0</v>
      </c>
      <c r="AM379" s="77">
        <v>0</v>
      </c>
      <c r="AN379" s="77">
        <v>0</v>
      </c>
      <c r="AO379" s="77">
        <v>0</v>
      </c>
      <c r="AP379" s="77">
        <v>0</v>
      </c>
      <c r="AQ379" s="77">
        <v>0</v>
      </c>
      <c r="AR379" s="77">
        <v>0</v>
      </c>
      <c r="AS379" s="77">
        <v>0</v>
      </c>
      <c r="AT379" s="77">
        <v>0</v>
      </c>
      <c r="AU379" s="77">
        <v>0</v>
      </c>
      <c r="AV379" s="77">
        <v>0</v>
      </c>
      <c r="AW379" s="77">
        <v>0</v>
      </c>
      <c r="AX379" s="77">
        <v>0</v>
      </c>
      <c r="AY379" s="77">
        <v>0</v>
      </c>
      <c r="AZ379" s="77">
        <v>0</v>
      </c>
      <c r="BA379" s="77">
        <v>0</v>
      </c>
      <c r="BB379" s="77">
        <v>0</v>
      </c>
      <c r="BC379" s="77">
        <v>0</v>
      </c>
      <c r="BD379" s="80" t="b">
        <v>0</v>
      </c>
      <c r="BE379" s="80" t="b">
        <v>0</v>
      </c>
      <c r="BF379" s="77">
        <v>9</v>
      </c>
      <c r="BG379" s="52" t="s">
        <v>117</v>
      </c>
      <c r="BH379" s="77">
        <v>363</v>
      </c>
      <c r="BI379" s="77">
        <v>363</v>
      </c>
      <c r="BJ379" s="77">
        <v>0</v>
      </c>
      <c r="BK379" s="80" t="b">
        <v>0</v>
      </c>
    </row>
    <row r="380" spans="1:63" ht="12.75">
      <c r="A380" s="19">
        <v>661</v>
      </c>
      <c r="B380" s="19">
        <v>229027</v>
      </c>
      <c r="C380" s="23" t="s">
        <v>2704</v>
      </c>
      <c r="D380" s="23" t="s">
        <v>2705</v>
      </c>
      <c r="E380" s="23" t="s">
        <v>2706</v>
      </c>
      <c r="F380" s="23" t="s">
        <v>2605</v>
      </c>
      <c r="G380" s="23" t="s">
        <v>2707</v>
      </c>
      <c r="H380" s="23" t="s">
        <v>70</v>
      </c>
      <c r="I380" s="23" t="s">
        <v>130</v>
      </c>
      <c r="J380" s="47" t="s">
        <v>2708</v>
      </c>
      <c r="K380" s="19">
        <v>-98.621386000000001</v>
      </c>
      <c r="L380" s="19">
        <v>29.582418000000001</v>
      </c>
      <c r="M380" s="19">
        <v>-98.621386000000001</v>
      </c>
      <c r="N380" s="19">
        <v>29.582418000000001</v>
      </c>
      <c r="O380" s="79">
        <v>6002</v>
      </c>
      <c r="P380" s="53">
        <v>2289</v>
      </c>
      <c r="Q380" s="53">
        <v>23518</v>
      </c>
      <c r="R380" s="53">
        <v>2289</v>
      </c>
      <c r="S380" s="19">
        <v>2</v>
      </c>
      <c r="T380" s="19">
        <v>2</v>
      </c>
      <c r="U380" s="19">
        <v>6</v>
      </c>
      <c r="V380" s="19">
        <v>1</v>
      </c>
      <c r="W380" s="19">
        <v>1</v>
      </c>
      <c r="X380" s="19">
        <v>76</v>
      </c>
      <c r="Y380" s="19">
        <v>24724</v>
      </c>
      <c r="Z380" s="23" t="s">
        <v>73</v>
      </c>
      <c r="AA380" s="49" t="b">
        <v>0</v>
      </c>
      <c r="AB380" s="23" t="s">
        <v>2709</v>
      </c>
      <c r="AC380" s="23" t="s">
        <v>89</v>
      </c>
      <c r="AD380" s="23" t="s">
        <v>90</v>
      </c>
      <c r="AE380" s="23" t="s">
        <v>172</v>
      </c>
      <c r="AF380" s="23" t="s">
        <v>89</v>
      </c>
      <c r="AG380" s="23" t="s">
        <v>79</v>
      </c>
      <c r="AH380" s="23" t="s">
        <v>36</v>
      </c>
      <c r="AI380" s="23" t="s">
        <v>92</v>
      </c>
      <c r="AJ380" s="50" t="b">
        <v>0</v>
      </c>
      <c r="AK380" s="51" t="s">
        <v>2712</v>
      </c>
      <c r="AL380" s="19">
        <v>0</v>
      </c>
      <c r="AM380" s="19">
        <v>0</v>
      </c>
      <c r="AN380" s="19">
        <v>0</v>
      </c>
      <c r="AO380" s="19">
        <v>0</v>
      </c>
      <c r="AP380" s="19">
        <v>0</v>
      </c>
      <c r="AQ380" s="19">
        <v>0</v>
      </c>
      <c r="AR380" s="19">
        <v>0</v>
      </c>
      <c r="AS380" s="19">
        <v>0</v>
      </c>
      <c r="AT380" s="19">
        <v>0</v>
      </c>
      <c r="AU380" s="19">
        <v>0</v>
      </c>
      <c r="AV380" s="19">
        <v>0</v>
      </c>
      <c r="AW380" s="19">
        <v>0</v>
      </c>
      <c r="AX380" s="19">
        <v>0</v>
      </c>
      <c r="AY380" s="19">
        <v>0</v>
      </c>
      <c r="AZ380" s="19">
        <v>0</v>
      </c>
      <c r="BA380" s="19">
        <v>0</v>
      </c>
      <c r="BB380" s="19">
        <v>0</v>
      </c>
      <c r="BC380" s="19">
        <v>0</v>
      </c>
      <c r="BD380" s="49" t="b">
        <v>1</v>
      </c>
      <c r="BE380" s="49" t="b">
        <v>0</v>
      </c>
      <c r="BF380" s="19">
        <v>9</v>
      </c>
      <c r="BG380" s="23" t="s">
        <v>89</v>
      </c>
      <c r="BH380" s="19">
        <v>363</v>
      </c>
      <c r="BI380" s="19">
        <v>363</v>
      </c>
      <c r="BJ380" s="19">
        <v>0</v>
      </c>
      <c r="BK380" s="49" t="b">
        <v>0</v>
      </c>
    </row>
    <row r="381" spans="1:63" ht="12.75">
      <c r="A381" s="19">
        <v>662</v>
      </c>
      <c r="B381" s="19">
        <v>229027</v>
      </c>
      <c r="C381" s="23" t="s">
        <v>2704</v>
      </c>
      <c r="D381" s="23" t="s">
        <v>2705</v>
      </c>
      <c r="E381" s="23" t="s">
        <v>2706</v>
      </c>
      <c r="F381" s="23" t="s">
        <v>2605</v>
      </c>
      <c r="G381" s="23" t="s">
        <v>2707</v>
      </c>
      <c r="H381" s="23" t="s">
        <v>70</v>
      </c>
      <c r="I381" s="23" t="s">
        <v>130</v>
      </c>
      <c r="J381" s="47" t="s">
        <v>2708</v>
      </c>
      <c r="K381" s="19">
        <v>-98.621386000000001</v>
      </c>
      <c r="L381" s="19">
        <v>29.582418000000001</v>
      </c>
      <c r="M381" s="19">
        <v>-98.621386000000001</v>
      </c>
      <c r="N381" s="19">
        <v>29.582418000000001</v>
      </c>
      <c r="O381" s="79">
        <v>6002</v>
      </c>
      <c r="P381" s="53">
        <v>2289</v>
      </c>
      <c r="Q381" s="53">
        <v>23518</v>
      </c>
      <c r="R381" s="53">
        <v>2289</v>
      </c>
      <c r="S381" s="19">
        <v>2</v>
      </c>
      <c r="T381" s="19">
        <v>2</v>
      </c>
      <c r="U381" s="19">
        <v>6</v>
      </c>
      <c r="V381" s="19">
        <v>1</v>
      </c>
      <c r="W381" s="19">
        <v>1</v>
      </c>
      <c r="X381" s="19">
        <v>76</v>
      </c>
      <c r="Y381" s="19">
        <v>24724</v>
      </c>
      <c r="Z381" s="23" t="s">
        <v>73</v>
      </c>
      <c r="AA381" s="49" t="b">
        <v>0</v>
      </c>
      <c r="AB381" s="23" t="s">
        <v>2709</v>
      </c>
      <c r="AC381" s="23" t="s">
        <v>89</v>
      </c>
      <c r="AD381" s="23" t="s">
        <v>90</v>
      </c>
      <c r="AE381" s="23" t="s">
        <v>236</v>
      </c>
      <c r="AF381" s="23" t="s">
        <v>89</v>
      </c>
      <c r="AG381" s="23" t="s">
        <v>79</v>
      </c>
      <c r="AH381" s="23" t="s">
        <v>206</v>
      </c>
      <c r="AI381" s="23" t="s">
        <v>100</v>
      </c>
      <c r="AJ381" s="50" t="b">
        <v>0</v>
      </c>
      <c r="AK381" s="51" t="s">
        <v>2713</v>
      </c>
      <c r="AL381" s="19">
        <v>0</v>
      </c>
      <c r="AM381" s="19">
        <v>0</v>
      </c>
      <c r="AN381" s="19">
        <v>0</v>
      </c>
      <c r="AO381" s="19">
        <v>0</v>
      </c>
      <c r="AP381" s="19">
        <v>0</v>
      </c>
      <c r="AQ381" s="19">
        <v>0</v>
      </c>
      <c r="AR381" s="19">
        <v>0</v>
      </c>
      <c r="AS381" s="19">
        <v>0</v>
      </c>
      <c r="AT381" s="19">
        <v>0</v>
      </c>
      <c r="AU381" s="19">
        <v>0</v>
      </c>
      <c r="AV381" s="19">
        <v>0</v>
      </c>
      <c r="AW381" s="19">
        <v>0</v>
      </c>
      <c r="AX381" s="19">
        <v>0</v>
      </c>
      <c r="AY381" s="19">
        <v>0</v>
      </c>
      <c r="AZ381" s="19">
        <v>0</v>
      </c>
      <c r="BA381" s="19">
        <v>0</v>
      </c>
      <c r="BB381" s="19">
        <v>0</v>
      </c>
      <c r="BC381" s="19">
        <v>0</v>
      </c>
      <c r="BD381" s="49" t="b">
        <v>0</v>
      </c>
      <c r="BE381" s="49" t="b">
        <v>0</v>
      </c>
      <c r="BF381" s="19">
        <v>9</v>
      </c>
      <c r="BG381" s="23" t="s">
        <v>89</v>
      </c>
      <c r="BH381" s="19">
        <v>363</v>
      </c>
      <c r="BI381" s="19">
        <v>363</v>
      </c>
      <c r="BJ381" s="19">
        <v>0</v>
      </c>
      <c r="BK381" s="49" t="b">
        <v>0</v>
      </c>
    </row>
    <row r="382" spans="1:63" ht="12.75">
      <c r="A382" s="19">
        <v>663</v>
      </c>
      <c r="B382" s="19">
        <v>229027</v>
      </c>
      <c r="C382" s="23" t="s">
        <v>2704</v>
      </c>
      <c r="D382" s="23" t="s">
        <v>2705</v>
      </c>
      <c r="E382" s="23" t="s">
        <v>2706</v>
      </c>
      <c r="F382" s="23" t="s">
        <v>2605</v>
      </c>
      <c r="G382" s="23" t="s">
        <v>2707</v>
      </c>
      <c r="H382" s="23" t="s">
        <v>70</v>
      </c>
      <c r="I382" s="23" t="s">
        <v>130</v>
      </c>
      <c r="J382" s="47" t="s">
        <v>2708</v>
      </c>
      <c r="K382" s="19">
        <v>-98.621386000000001</v>
      </c>
      <c r="L382" s="19">
        <v>29.582418000000001</v>
      </c>
      <c r="M382" s="19">
        <v>-98.621386000000001</v>
      </c>
      <c r="N382" s="19">
        <v>29.582418000000001</v>
      </c>
      <c r="O382" s="79">
        <v>6002</v>
      </c>
      <c r="P382" s="53">
        <v>2289</v>
      </c>
      <c r="Q382" s="53">
        <v>23518</v>
      </c>
      <c r="R382" s="53">
        <v>2289</v>
      </c>
      <c r="S382" s="19">
        <v>2</v>
      </c>
      <c r="T382" s="19">
        <v>2</v>
      </c>
      <c r="U382" s="19">
        <v>6</v>
      </c>
      <c r="V382" s="19">
        <v>1</v>
      </c>
      <c r="W382" s="19">
        <v>1</v>
      </c>
      <c r="X382" s="19">
        <v>76</v>
      </c>
      <c r="Y382" s="19">
        <v>24724</v>
      </c>
      <c r="Z382" s="23" t="s">
        <v>73</v>
      </c>
      <c r="AA382" s="49" t="b">
        <v>0</v>
      </c>
      <c r="AB382" s="23" t="s">
        <v>2709</v>
      </c>
      <c r="AC382" s="23" t="s">
        <v>89</v>
      </c>
      <c r="AD382" s="23" t="s">
        <v>90</v>
      </c>
      <c r="AE382" s="23" t="s">
        <v>675</v>
      </c>
      <c r="AF382" s="23" t="s">
        <v>78</v>
      </c>
      <c r="AG382" s="23" t="s">
        <v>79</v>
      </c>
      <c r="AH382" s="23" t="s">
        <v>36</v>
      </c>
      <c r="AI382" s="23" t="s">
        <v>100</v>
      </c>
      <c r="AJ382" s="50" t="b">
        <v>0</v>
      </c>
      <c r="AK382" s="51" t="s">
        <v>2714</v>
      </c>
      <c r="AL382" s="19">
        <v>0</v>
      </c>
      <c r="AM382" s="19">
        <v>0</v>
      </c>
      <c r="AN382" s="19">
        <v>0</v>
      </c>
      <c r="AO382" s="19">
        <v>0</v>
      </c>
      <c r="AP382" s="19">
        <v>0</v>
      </c>
      <c r="AQ382" s="19">
        <v>0</v>
      </c>
      <c r="AR382" s="19">
        <v>0</v>
      </c>
      <c r="AS382" s="19">
        <v>0</v>
      </c>
      <c r="AT382" s="19">
        <v>0</v>
      </c>
      <c r="AU382" s="19">
        <v>0</v>
      </c>
      <c r="AV382" s="19">
        <v>0</v>
      </c>
      <c r="AW382" s="19">
        <v>0</v>
      </c>
      <c r="AX382" s="19">
        <v>0</v>
      </c>
      <c r="AY382" s="19">
        <v>0</v>
      </c>
      <c r="AZ382" s="19">
        <v>0</v>
      </c>
      <c r="BA382" s="19">
        <v>0</v>
      </c>
      <c r="BB382" s="19">
        <v>0</v>
      </c>
      <c r="BC382" s="19">
        <v>0</v>
      </c>
      <c r="BD382" s="49" t="b">
        <v>0</v>
      </c>
      <c r="BE382" s="49" t="b">
        <v>0</v>
      </c>
      <c r="BF382" s="19">
        <v>9</v>
      </c>
      <c r="BG382" s="23" t="s">
        <v>78</v>
      </c>
      <c r="BH382" s="19">
        <v>363</v>
      </c>
      <c r="BI382" s="19">
        <v>363</v>
      </c>
      <c r="BJ382" s="19">
        <v>0</v>
      </c>
      <c r="BK382" s="49" t="b">
        <v>0</v>
      </c>
    </row>
    <row r="383" spans="1:63" ht="12.75">
      <c r="A383" s="19">
        <v>666</v>
      </c>
      <c r="B383" s="19">
        <v>229027</v>
      </c>
      <c r="C383" s="23" t="s">
        <v>2704</v>
      </c>
      <c r="D383" s="23" t="s">
        <v>2705</v>
      </c>
      <c r="E383" s="23" t="s">
        <v>2706</v>
      </c>
      <c r="F383" s="23" t="s">
        <v>2605</v>
      </c>
      <c r="G383" s="23" t="s">
        <v>2707</v>
      </c>
      <c r="H383" s="23" t="s">
        <v>70</v>
      </c>
      <c r="I383" s="23" t="s">
        <v>130</v>
      </c>
      <c r="J383" s="47" t="s">
        <v>2708</v>
      </c>
      <c r="K383" s="19">
        <v>-98.621386000000001</v>
      </c>
      <c r="L383" s="19">
        <v>29.582418000000001</v>
      </c>
      <c r="M383" s="19">
        <v>-98.621386000000001</v>
      </c>
      <c r="N383" s="19">
        <v>29.582418000000001</v>
      </c>
      <c r="O383" s="79">
        <v>6002</v>
      </c>
      <c r="P383" s="53">
        <v>2289</v>
      </c>
      <c r="Q383" s="53">
        <v>23518</v>
      </c>
      <c r="R383" s="53">
        <v>2289</v>
      </c>
      <c r="S383" s="19">
        <v>2</v>
      </c>
      <c r="T383" s="19">
        <v>2</v>
      </c>
      <c r="U383" s="19">
        <v>6</v>
      </c>
      <c r="V383" s="19">
        <v>1</v>
      </c>
      <c r="W383" s="19">
        <v>1</v>
      </c>
      <c r="X383" s="19">
        <v>76</v>
      </c>
      <c r="Y383" s="19">
        <v>24724</v>
      </c>
      <c r="Z383" s="23" t="s">
        <v>73</v>
      </c>
      <c r="AA383" s="49" t="b">
        <v>0</v>
      </c>
      <c r="AB383" s="23" t="s">
        <v>2709</v>
      </c>
      <c r="AC383" s="23" t="s">
        <v>2176</v>
      </c>
      <c r="AD383" s="23" t="s">
        <v>90</v>
      </c>
      <c r="AE383" s="23" t="s">
        <v>1655</v>
      </c>
      <c r="AF383" s="23" t="s">
        <v>78</v>
      </c>
      <c r="AG383" s="23" t="s">
        <v>79</v>
      </c>
      <c r="AH383" s="23" t="s">
        <v>36</v>
      </c>
      <c r="AI383" s="23" t="s">
        <v>100</v>
      </c>
      <c r="AJ383" s="50" t="b">
        <v>0</v>
      </c>
      <c r="AK383" s="51" t="s">
        <v>2714</v>
      </c>
      <c r="AL383" s="19">
        <v>0</v>
      </c>
      <c r="AM383" s="19">
        <v>0</v>
      </c>
      <c r="AN383" s="19">
        <v>0</v>
      </c>
      <c r="AO383" s="19">
        <v>0</v>
      </c>
      <c r="AP383" s="19">
        <v>0</v>
      </c>
      <c r="AQ383" s="19">
        <v>0</v>
      </c>
      <c r="AR383" s="19">
        <v>0</v>
      </c>
      <c r="AS383" s="19">
        <v>0</v>
      </c>
      <c r="AT383" s="19">
        <v>0</v>
      </c>
      <c r="AU383" s="19">
        <v>0</v>
      </c>
      <c r="AV383" s="19">
        <v>0</v>
      </c>
      <c r="AW383" s="19">
        <v>0</v>
      </c>
      <c r="AX383" s="19">
        <v>0</v>
      </c>
      <c r="AY383" s="19">
        <v>0</v>
      </c>
      <c r="AZ383" s="19">
        <v>0</v>
      </c>
      <c r="BA383" s="19">
        <v>0</v>
      </c>
      <c r="BB383" s="19">
        <v>0</v>
      </c>
      <c r="BC383" s="19">
        <v>0</v>
      </c>
      <c r="BD383" s="49" t="b">
        <v>0</v>
      </c>
      <c r="BE383" s="49" t="b">
        <v>0</v>
      </c>
      <c r="BF383" s="19">
        <v>9</v>
      </c>
      <c r="BG383" s="23" t="s">
        <v>78</v>
      </c>
      <c r="BH383" s="19">
        <v>363</v>
      </c>
      <c r="BI383" s="19">
        <v>363</v>
      </c>
      <c r="BJ383" s="19">
        <v>0</v>
      </c>
      <c r="BK383" s="49" t="b">
        <v>0</v>
      </c>
    </row>
    <row r="384" spans="1:63" ht="12.75">
      <c r="A384" s="19">
        <v>668</v>
      </c>
      <c r="B384" s="19">
        <v>168148</v>
      </c>
      <c r="C384" s="23" t="s">
        <v>1258</v>
      </c>
      <c r="D384" s="48"/>
      <c r="E384" s="23" t="s">
        <v>1259</v>
      </c>
      <c r="F384" s="23" t="s">
        <v>1151</v>
      </c>
      <c r="G384" s="23" t="s">
        <v>1260</v>
      </c>
      <c r="H384" s="23" t="s">
        <v>538</v>
      </c>
      <c r="I384" s="23" t="s">
        <v>539</v>
      </c>
      <c r="J384" s="47" t="s">
        <v>1261</v>
      </c>
      <c r="K384" s="19">
        <v>-71.120316000000003</v>
      </c>
      <c r="L384" s="19">
        <v>42.408465</v>
      </c>
      <c r="M384" s="19">
        <v>-71.088781999999995</v>
      </c>
      <c r="N384" s="19">
        <v>42.339991999999903</v>
      </c>
      <c r="O384" s="53">
        <v>54196</v>
      </c>
      <c r="P384" s="54">
        <v>972</v>
      </c>
      <c r="Q384" s="53">
        <v>54196</v>
      </c>
      <c r="R384" s="54">
        <v>972</v>
      </c>
      <c r="S384" s="19">
        <v>2</v>
      </c>
      <c r="T384" s="19">
        <v>2</v>
      </c>
      <c r="U384" s="19">
        <v>1</v>
      </c>
      <c r="V384" s="19">
        <v>2</v>
      </c>
      <c r="W384" s="19">
        <v>2</v>
      </c>
      <c r="X384" s="19">
        <v>14</v>
      </c>
      <c r="Y384" s="19">
        <v>5508</v>
      </c>
      <c r="Z384" s="23" t="s">
        <v>123</v>
      </c>
      <c r="AA384" s="49" t="b">
        <v>0</v>
      </c>
      <c r="AB384" s="23" t="s">
        <v>1262</v>
      </c>
      <c r="AC384" s="23" t="s">
        <v>1263</v>
      </c>
      <c r="AD384" s="23" t="s">
        <v>104</v>
      </c>
      <c r="AE384" s="23" t="s">
        <v>1264</v>
      </c>
      <c r="AF384" s="23" t="s">
        <v>78</v>
      </c>
      <c r="AG384" s="23" t="s">
        <v>79</v>
      </c>
      <c r="AH384" s="23" t="s">
        <v>36</v>
      </c>
      <c r="AI384" s="23" t="s">
        <v>80</v>
      </c>
      <c r="AJ384" s="50" t="b">
        <v>0</v>
      </c>
      <c r="AK384" s="51" t="s">
        <v>1265</v>
      </c>
      <c r="AL384" s="19">
        <v>0</v>
      </c>
      <c r="AM384" s="19">
        <v>0</v>
      </c>
      <c r="AN384" s="19">
        <v>0</v>
      </c>
      <c r="AO384" s="19">
        <v>6</v>
      </c>
      <c r="AP384" s="19">
        <v>1</v>
      </c>
      <c r="AQ384" s="19">
        <v>1</v>
      </c>
      <c r="AR384" s="19">
        <v>1</v>
      </c>
      <c r="AS384" s="19">
        <v>0</v>
      </c>
      <c r="AT384" s="19">
        <v>0</v>
      </c>
      <c r="AU384" s="19">
        <v>0</v>
      </c>
      <c r="AV384" s="19">
        <v>0</v>
      </c>
      <c r="AW384" s="19">
        <v>1</v>
      </c>
      <c r="AX384" s="19">
        <v>0</v>
      </c>
      <c r="AY384" s="19">
        <v>0</v>
      </c>
      <c r="AZ384" s="19">
        <v>0</v>
      </c>
      <c r="BA384" s="19">
        <v>0</v>
      </c>
      <c r="BB384" s="19">
        <v>0</v>
      </c>
      <c r="BC384" s="19">
        <v>2</v>
      </c>
      <c r="BD384" s="49" t="b">
        <v>1</v>
      </c>
      <c r="BE384" s="49" t="b">
        <v>0</v>
      </c>
      <c r="BF384" s="19">
        <v>4</v>
      </c>
      <c r="BG384" s="23" t="s">
        <v>78</v>
      </c>
      <c r="BH384" s="19">
        <v>295</v>
      </c>
      <c r="BI384" s="19">
        <v>295</v>
      </c>
      <c r="BJ384" s="19">
        <v>6</v>
      </c>
      <c r="BK384" s="49" t="b">
        <v>1</v>
      </c>
    </row>
    <row r="385" spans="1:63" ht="12.75">
      <c r="A385" s="19">
        <v>669</v>
      </c>
      <c r="B385" s="19">
        <v>168148</v>
      </c>
      <c r="C385" s="23" t="s">
        <v>1258</v>
      </c>
      <c r="D385" s="48"/>
      <c r="E385" s="23" t="s">
        <v>1259</v>
      </c>
      <c r="F385" s="23" t="s">
        <v>1151</v>
      </c>
      <c r="G385" s="23" t="s">
        <v>1260</v>
      </c>
      <c r="H385" s="23" t="s">
        <v>538</v>
      </c>
      <c r="I385" s="23" t="s">
        <v>539</v>
      </c>
      <c r="J385" s="47" t="s">
        <v>1261</v>
      </c>
      <c r="K385" s="19">
        <v>-71.120316000000003</v>
      </c>
      <c r="L385" s="19">
        <v>42.408465</v>
      </c>
      <c r="M385" s="19">
        <v>-71.088781999999995</v>
      </c>
      <c r="N385" s="19">
        <v>42.339991999999903</v>
      </c>
      <c r="O385" s="53">
        <v>54196</v>
      </c>
      <c r="P385" s="54">
        <v>972</v>
      </c>
      <c r="Q385" s="53">
        <v>54196</v>
      </c>
      <c r="R385" s="54">
        <v>972</v>
      </c>
      <c r="S385" s="19">
        <v>2</v>
      </c>
      <c r="T385" s="19">
        <v>2</v>
      </c>
      <c r="U385" s="19">
        <v>1</v>
      </c>
      <c r="V385" s="19">
        <v>2</v>
      </c>
      <c r="W385" s="19">
        <v>2</v>
      </c>
      <c r="X385" s="19">
        <v>14</v>
      </c>
      <c r="Y385" s="19">
        <v>5508</v>
      </c>
      <c r="Z385" s="23" t="s">
        <v>123</v>
      </c>
      <c r="AA385" s="49" t="b">
        <v>0</v>
      </c>
      <c r="AB385" s="23" t="s">
        <v>1262</v>
      </c>
      <c r="AC385" s="23" t="s">
        <v>1263</v>
      </c>
      <c r="AD385" s="23" t="s">
        <v>104</v>
      </c>
      <c r="AE385" s="23" t="s">
        <v>1266</v>
      </c>
      <c r="AF385" s="23" t="s">
        <v>78</v>
      </c>
      <c r="AG385" s="23" t="s">
        <v>79</v>
      </c>
      <c r="AH385" s="23" t="s">
        <v>36</v>
      </c>
      <c r="AI385" s="23" t="s">
        <v>80</v>
      </c>
      <c r="AJ385" s="50" t="b">
        <v>0</v>
      </c>
      <c r="AK385" s="51" t="s">
        <v>1267</v>
      </c>
      <c r="AL385" s="19">
        <v>1</v>
      </c>
      <c r="AM385" s="19">
        <v>0</v>
      </c>
      <c r="AN385" s="19">
        <v>0</v>
      </c>
      <c r="AO385" s="19">
        <v>3</v>
      </c>
      <c r="AP385" s="19">
        <v>0</v>
      </c>
      <c r="AQ385" s="19">
        <v>0</v>
      </c>
      <c r="AR385" s="19">
        <v>1</v>
      </c>
      <c r="AS385" s="19">
        <v>0</v>
      </c>
      <c r="AT385" s="19">
        <v>0</v>
      </c>
      <c r="AU385" s="19">
        <v>0</v>
      </c>
      <c r="AV385" s="19">
        <v>0</v>
      </c>
      <c r="AW385" s="19">
        <v>1</v>
      </c>
      <c r="AX385" s="19">
        <v>2</v>
      </c>
      <c r="AY385" s="19">
        <v>0</v>
      </c>
      <c r="AZ385" s="19">
        <v>0</v>
      </c>
      <c r="BA385" s="19">
        <v>0</v>
      </c>
      <c r="BB385" s="19">
        <v>0</v>
      </c>
      <c r="BC385" s="19">
        <v>2</v>
      </c>
      <c r="BD385" s="49" t="b">
        <v>1</v>
      </c>
      <c r="BE385" s="49" t="b">
        <v>0</v>
      </c>
      <c r="BF385" s="19">
        <v>4</v>
      </c>
      <c r="BG385" s="23" t="s">
        <v>78</v>
      </c>
      <c r="BH385" s="19">
        <v>295</v>
      </c>
      <c r="BI385" s="19">
        <v>295</v>
      </c>
      <c r="BJ385" s="19">
        <v>3</v>
      </c>
      <c r="BK385" s="49" t="b">
        <v>1</v>
      </c>
    </row>
    <row r="386" spans="1:63" ht="12.75">
      <c r="A386" s="19">
        <v>670</v>
      </c>
      <c r="B386" s="19">
        <v>168148</v>
      </c>
      <c r="C386" s="23" t="s">
        <v>1258</v>
      </c>
      <c r="D386" s="48"/>
      <c r="E386" s="23" t="s">
        <v>1259</v>
      </c>
      <c r="F386" s="23" t="s">
        <v>1151</v>
      </c>
      <c r="G386" s="23" t="s">
        <v>1260</v>
      </c>
      <c r="H386" s="23" t="s">
        <v>538</v>
      </c>
      <c r="I386" s="23" t="s">
        <v>539</v>
      </c>
      <c r="J386" s="47" t="s">
        <v>1261</v>
      </c>
      <c r="K386" s="19">
        <v>-71.120316000000003</v>
      </c>
      <c r="L386" s="19">
        <v>42.408465</v>
      </c>
      <c r="M386" s="19">
        <v>-71.088781999999995</v>
      </c>
      <c r="N386" s="19">
        <v>42.339991999999903</v>
      </c>
      <c r="O386" s="53">
        <v>54196</v>
      </c>
      <c r="P386" s="54">
        <v>972</v>
      </c>
      <c r="Q386" s="53">
        <v>54196</v>
      </c>
      <c r="R386" s="54">
        <v>972</v>
      </c>
      <c r="S386" s="19">
        <v>2</v>
      </c>
      <c r="T386" s="19">
        <v>2</v>
      </c>
      <c r="U386" s="19">
        <v>1</v>
      </c>
      <c r="V386" s="19">
        <v>2</v>
      </c>
      <c r="W386" s="19">
        <v>2</v>
      </c>
      <c r="X386" s="19">
        <v>14</v>
      </c>
      <c r="Y386" s="19">
        <v>5508</v>
      </c>
      <c r="Z386" s="23" t="s">
        <v>123</v>
      </c>
      <c r="AA386" s="49" t="b">
        <v>0</v>
      </c>
      <c r="AB386" s="23" t="s">
        <v>1262</v>
      </c>
      <c r="AC386" s="23" t="s">
        <v>1263</v>
      </c>
      <c r="AD386" s="23" t="s">
        <v>104</v>
      </c>
      <c r="AE386" s="23" t="s">
        <v>1268</v>
      </c>
      <c r="AF386" s="23" t="s">
        <v>78</v>
      </c>
      <c r="AG386" s="23" t="s">
        <v>79</v>
      </c>
      <c r="AH386" s="23" t="s">
        <v>99</v>
      </c>
      <c r="AI386" s="23" t="s">
        <v>100</v>
      </c>
      <c r="AJ386" s="50" t="b">
        <v>0</v>
      </c>
      <c r="AK386" s="51" t="s">
        <v>1269</v>
      </c>
      <c r="AL386" s="19">
        <v>0</v>
      </c>
      <c r="AM386" s="19">
        <v>0</v>
      </c>
      <c r="AN386" s="19">
        <v>0</v>
      </c>
      <c r="AO386" s="19">
        <v>0</v>
      </c>
      <c r="AP386" s="19">
        <v>0</v>
      </c>
      <c r="AQ386" s="19">
        <v>0</v>
      </c>
      <c r="AR386" s="19">
        <v>0</v>
      </c>
      <c r="AS386" s="19">
        <v>0</v>
      </c>
      <c r="AT386" s="19">
        <v>0</v>
      </c>
      <c r="AU386" s="19">
        <v>0</v>
      </c>
      <c r="AV386" s="19">
        <v>0</v>
      </c>
      <c r="AW386" s="19">
        <v>0</v>
      </c>
      <c r="AX386" s="19">
        <v>0</v>
      </c>
      <c r="AY386" s="19">
        <v>0</v>
      </c>
      <c r="AZ386" s="19">
        <v>0</v>
      </c>
      <c r="BA386" s="19">
        <v>0</v>
      </c>
      <c r="BB386" s="19">
        <v>0</v>
      </c>
      <c r="BC386" s="19">
        <v>0</v>
      </c>
      <c r="BD386" s="49" t="b">
        <v>0</v>
      </c>
      <c r="BE386" s="49" t="b">
        <v>0</v>
      </c>
      <c r="BF386" s="19">
        <v>4</v>
      </c>
      <c r="BG386" s="23" t="s">
        <v>78</v>
      </c>
      <c r="BH386" s="19">
        <v>295</v>
      </c>
      <c r="BI386" s="19">
        <v>295</v>
      </c>
      <c r="BJ386" s="19">
        <v>0</v>
      </c>
      <c r="BK386" s="49" t="b">
        <v>0</v>
      </c>
    </row>
    <row r="387" spans="1:63" ht="12.75">
      <c r="A387" s="19">
        <v>671</v>
      </c>
      <c r="B387" s="19">
        <v>168148</v>
      </c>
      <c r="C387" s="23" t="s">
        <v>1258</v>
      </c>
      <c r="D387" s="48"/>
      <c r="E387" s="23" t="s">
        <v>1259</v>
      </c>
      <c r="F387" s="23" t="s">
        <v>1151</v>
      </c>
      <c r="G387" s="23" t="s">
        <v>1260</v>
      </c>
      <c r="H387" s="23" t="s">
        <v>538</v>
      </c>
      <c r="I387" s="23" t="s">
        <v>539</v>
      </c>
      <c r="J387" s="47" t="s">
        <v>1261</v>
      </c>
      <c r="K387" s="19">
        <v>-71.120316000000003</v>
      </c>
      <c r="L387" s="19">
        <v>42.408465</v>
      </c>
      <c r="M387" s="19">
        <v>-71.088781999999995</v>
      </c>
      <c r="N387" s="19">
        <v>42.339991999999903</v>
      </c>
      <c r="O387" s="53">
        <v>54196</v>
      </c>
      <c r="P387" s="54">
        <v>972</v>
      </c>
      <c r="Q387" s="53">
        <v>54196</v>
      </c>
      <c r="R387" s="54">
        <v>972</v>
      </c>
      <c r="S387" s="19">
        <v>2</v>
      </c>
      <c r="T387" s="19">
        <v>2</v>
      </c>
      <c r="U387" s="19">
        <v>1</v>
      </c>
      <c r="V387" s="19">
        <v>2</v>
      </c>
      <c r="W387" s="19">
        <v>2</v>
      </c>
      <c r="X387" s="19">
        <v>14</v>
      </c>
      <c r="Y387" s="19">
        <v>5508</v>
      </c>
      <c r="Z387" s="23" t="s">
        <v>123</v>
      </c>
      <c r="AA387" s="49" t="b">
        <v>0</v>
      </c>
      <c r="AB387" s="23" t="s">
        <v>1262</v>
      </c>
      <c r="AC387" s="23" t="s">
        <v>1263</v>
      </c>
      <c r="AD387" s="23" t="s">
        <v>104</v>
      </c>
      <c r="AE387" s="23" t="s">
        <v>1270</v>
      </c>
      <c r="AF387" s="23" t="s">
        <v>138</v>
      </c>
      <c r="AG387" s="23" t="s">
        <v>79</v>
      </c>
      <c r="AH387" s="23" t="s">
        <v>36</v>
      </c>
      <c r="AI387" s="23" t="s">
        <v>100</v>
      </c>
      <c r="AJ387" s="50" t="b">
        <v>0</v>
      </c>
      <c r="AK387" s="51" t="s">
        <v>1271</v>
      </c>
      <c r="AL387" s="19">
        <v>0</v>
      </c>
      <c r="AM387" s="19">
        <v>0</v>
      </c>
      <c r="AN387" s="19">
        <v>0</v>
      </c>
      <c r="AO387" s="19">
        <v>0</v>
      </c>
      <c r="AP387" s="19">
        <v>0</v>
      </c>
      <c r="AQ387" s="19">
        <v>0</v>
      </c>
      <c r="AR387" s="19">
        <v>0</v>
      </c>
      <c r="AS387" s="19">
        <v>0</v>
      </c>
      <c r="AT387" s="19">
        <v>0</v>
      </c>
      <c r="AU387" s="19">
        <v>0</v>
      </c>
      <c r="AV387" s="19">
        <v>0</v>
      </c>
      <c r="AW387" s="19">
        <v>0</v>
      </c>
      <c r="AX387" s="19">
        <v>0</v>
      </c>
      <c r="AY387" s="19">
        <v>0</v>
      </c>
      <c r="AZ387" s="19">
        <v>0</v>
      </c>
      <c r="BA387" s="19">
        <v>0</v>
      </c>
      <c r="BB387" s="19">
        <v>0</v>
      </c>
      <c r="BC387" s="19">
        <v>0</v>
      </c>
      <c r="BD387" s="49" t="b">
        <v>0</v>
      </c>
      <c r="BE387" s="49" t="b">
        <v>0</v>
      </c>
      <c r="BF387" s="19">
        <v>4</v>
      </c>
      <c r="BG387" s="23" t="s">
        <v>117</v>
      </c>
      <c r="BH387" s="19">
        <v>295</v>
      </c>
      <c r="BI387" s="19">
        <v>295</v>
      </c>
      <c r="BJ387" s="19">
        <v>0</v>
      </c>
      <c r="BK387" s="49" t="b">
        <v>0</v>
      </c>
    </row>
    <row r="388" spans="1:63" ht="12.75">
      <c r="A388" s="19">
        <v>672</v>
      </c>
      <c r="B388" s="19">
        <v>160755</v>
      </c>
      <c r="C388" s="23" t="s">
        <v>1110</v>
      </c>
      <c r="D388" s="23" t="s">
        <v>1111</v>
      </c>
      <c r="E388" s="23" t="s">
        <v>1112</v>
      </c>
      <c r="F388" s="23" t="s">
        <v>1088</v>
      </c>
      <c r="G388" s="23" t="s">
        <v>1113</v>
      </c>
      <c r="H388" s="23" t="s">
        <v>70</v>
      </c>
      <c r="I388" s="23" t="s">
        <v>130</v>
      </c>
      <c r="J388" s="47" t="s">
        <v>1114</v>
      </c>
      <c r="K388" s="19">
        <v>-90.120408999999995</v>
      </c>
      <c r="L388" s="19">
        <v>29.939696000000001</v>
      </c>
      <c r="M388" s="19">
        <v>-90.120408999999995</v>
      </c>
      <c r="N388" s="19">
        <v>29.939696000000001</v>
      </c>
      <c r="O388" s="53">
        <v>59090</v>
      </c>
      <c r="P388" s="53">
        <v>2086</v>
      </c>
      <c r="Q388" s="53">
        <v>59090</v>
      </c>
      <c r="R388" s="53">
        <v>2086</v>
      </c>
      <c r="S388" s="19">
        <v>2</v>
      </c>
      <c r="T388" s="19">
        <v>2</v>
      </c>
      <c r="U388" s="19">
        <v>5</v>
      </c>
      <c r="V388" s="19">
        <v>2</v>
      </c>
      <c r="W388" s="19">
        <v>2</v>
      </c>
      <c r="X388" s="19">
        <v>26</v>
      </c>
      <c r="Y388" s="19">
        <v>7924</v>
      </c>
      <c r="Z388" s="23" t="s">
        <v>123</v>
      </c>
      <c r="AA388" s="49" t="b">
        <v>0</v>
      </c>
      <c r="AB388" s="23" t="s">
        <v>245</v>
      </c>
      <c r="AC388" s="23" t="s">
        <v>1115</v>
      </c>
      <c r="AD388" s="23" t="s">
        <v>90</v>
      </c>
      <c r="AE388" s="23" t="s">
        <v>1116</v>
      </c>
      <c r="AF388" s="23" t="s">
        <v>224</v>
      </c>
      <c r="AG388" s="23" t="s">
        <v>79</v>
      </c>
      <c r="AH388" s="23" t="s">
        <v>36</v>
      </c>
      <c r="AI388" s="23" t="s">
        <v>528</v>
      </c>
      <c r="AJ388" s="50" t="b">
        <v>0</v>
      </c>
      <c r="AK388" s="51" t="s">
        <v>1117</v>
      </c>
      <c r="AL388" s="19">
        <v>0</v>
      </c>
      <c r="AM388" s="19">
        <v>0</v>
      </c>
      <c r="AN388" s="19">
        <v>1</v>
      </c>
      <c r="AO388" s="19">
        <v>0</v>
      </c>
      <c r="AP388" s="19">
        <v>0</v>
      </c>
      <c r="AQ388" s="19">
        <v>0</v>
      </c>
      <c r="AR388" s="19">
        <v>0</v>
      </c>
      <c r="AS388" s="19">
        <v>0</v>
      </c>
      <c r="AT388" s="19">
        <v>0</v>
      </c>
      <c r="AU388" s="19">
        <v>0</v>
      </c>
      <c r="AV388" s="19">
        <v>0</v>
      </c>
      <c r="AW388" s="19">
        <v>0</v>
      </c>
      <c r="AX388" s="19">
        <v>0</v>
      </c>
      <c r="AY388" s="19">
        <v>0</v>
      </c>
      <c r="AZ388" s="19">
        <v>1</v>
      </c>
      <c r="BA388" s="19">
        <v>0</v>
      </c>
      <c r="BB388" s="19">
        <v>0</v>
      </c>
      <c r="BC388" s="19">
        <v>0</v>
      </c>
      <c r="BD388" s="49" t="b">
        <v>1</v>
      </c>
      <c r="BE388" s="49" t="b">
        <v>0</v>
      </c>
      <c r="BF388" s="19">
        <v>6</v>
      </c>
      <c r="BG388" s="23" t="s">
        <v>117</v>
      </c>
      <c r="BH388" s="19">
        <v>363</v>
      </c>
      <c r="BI388" s="19">
        <v>363</v>
      </c>
      <c r="BJ388" s="19">
        <v>1</v>
      </c>
      <c r="BK388" s="49" t="b">
        <v>1</v>
      </c>
    </row>
    <row r="389" spans="1:63" ht="12.75">
      <c r="A389" s="19">
        <v>675</v>
      </c>
      <c r="B389" s="19">
        <v>160755</v>
      </c>
      <c r="C389" s="23" t="s">
        <v>1110</v>
      </c>
      <c r="D389" s="23" t="s">
        <v>1111</v>
      </c>
      <c r="E389" s="23" t="s">
        <v>1112</v>
      </c>
      <c r="F389" s="23" t="s">
        <v>1088</v>
      </c>
      <c r="G389" s="23" t="s">
        <v>1113</v>
      </c>
      <c r="H389" s="23" t="s">
        <v>70</v>
      </c>
      <c r="I389" s="23" t="s">
        <v>130</v>
      </c>
      <c r="J389" s="47" t="s">
        <v>1114</v>
      </c>
      <c r="K389" s="19">
        <v>-90.120408999999995</v>
      </c>
      <c r="L389" s="19">
        <v>29.939696000000001</v>
      </c>
      <c r="M389" s="19">
        <v>-90.120408999999995</v>
      </c>
      <c r="N389" s="19">
        <v>29.939696000000001</v>
      </c>
      <c r="O389" s="53">
        <v>59090</v>
      </c>
      <c r="P389" s="53">
        <v>2086</v>
      </c>
      <c r="Q389" s="53">
        <v>59090</v>
      </c>
      <c r="R389" s="53">
        <v>2086</v>
      </c>
      <c r="S389" s="19">
        <v>2</v>
      </c>
      <c r="T389" s="19">
        <v>2</v>
      </c>
      <c r="U389" s="19">
        <v>5</v>
      </c>
      <c r="V389" s="19">
        <v>2</v>
      </c>
      <c r="W389" s="19">
        <v>2</v>
      </c>
      <c r="X389" s="19">
        <v>26</v>
      </c>
      <c r="Y389" s="19">
        <v>7924</v>
      </c>
      <c r="Z389" s="23" t="s">
        <v>123</v>
      </c>
      <c r="AA389" s="49" t="b">
        <v>0</v>
      </c>
      <c r="AB389" s="23" t="s">
        <v>245</v>
      </c>
      <c r="AC389" s="23" t="s">
        <v>1115</v>
      </c>
      <c r="AD389" s="23" t="s">
        <v>90</v>
      </c>
      <c r="AE389" s="23" t="s">
        <v>172</v>
      </c>
      <c r="AF389" s="23" t="s">
        <v>89</v>
      </c>
      <c r="AG389" s="23" t="s">
        <v>79</v>
      </c>
      <c r="AH389" s="23" t="s">
        <v>36</v>
      </c>
      <c r="AI389" s="23" t="s">
        <v>92</v>
      </c>
      <c r="AJ389" s="50" t="b">
        <v>0</v>
      </c>
      <c r="AK389" s="51" t="s">
        <v>1120</v>
      </c>
      <c r="AL389" s="19">
        <v>0</v>
      </c>
      <c r="AM389" s="19">
        <v>0</v>
      </c>
      <c r="AN389" s="19">
        <v>2</v>
      </c>
      <c r="AO389" s="19">
        <v>1</v>
      </c>
      <c r="AP389" s="19">
        <v>0</v>
      </c>
      <c r="AQ389" s="19">
        <v>0</v>
      </c>
      <c r="AR389" s="19">
        <v>0</v>
      </c>
      <c r="AS389" s="19">
        <v>0</v>
      </c>
      <c r="AT389" s="19">
        <v>0</v>
      </c>
      <c r="AU389" s="19">
        <v>0</v>
      </c>
      <c r="AV389" s="19">
        <v>1</v>
      </c>
      <c r="AW389" s="19">
        <v>0</v>
      </c>
      <c r="AX389" s="19">
        <v>0</v>
      </c>
      <c r="AY389" s="19">
        <v>0</v>
      </c>
      <c r="AZ389" s="19">
        <v>1</v>
      </c>
      <c r="BA389" s="19">
        <v>0</v>
      </c>
      <c r="BB389" s="19">
        <v>1</v>
      </c>
      <c r="BC389" s="19">
        <v>0</v>
      </c>
      <c r="BD389" s="49" t="b">
        <v>1</v>
      </c>
      <c r="BE389" s="49" t="b">
        <v>0</v>
      </c>
      <c r="BF389" s="19">
        <v>6</v>
      </c>
      <c r="BG389" s="23" t="s">
        <v>89</v>
      </c>
      <c r="BH389" s="19">
        <v>363</v>
      </c>
      <c r="BI389" s="19">
        <v>363</v>
      </c>
      <c r="BJ389" s="19">
        <v>3</v>
      </c>
      <c r="BK389" s="49" t="b">
        <v>1</v>
      </c>
    </row>
    <row r="390" spans="1:63" ht="12.75">
      <c r="A390" s="19">
        <v>676</v>
      </c>
      <c r="B390" s="19">
        <v>160755</v>
      </c>
      <c r="C390" s="23" t="s">
        <v>1110</v>
      </c>
      <c r="D390" s="23" t="s">
        <v>1111</v>
      </c>
      <c r="E390" s="23" t="s">
        <v>1112</v>
      </c>
      <c r="F390" s="23" t="s">
        <v>1088</v>
      </c>
      <c r="G390" s="23" t="s">
        <v>1113</v>
      </c>
      <c r="H390" s="23" t="s">
        <v>70</v>
      </c>
      <c r="I390" s="23" t="s">
        <v>130</v>
      </c>
      <c r="J390" s="47" t="s">
        <v>1114</v>
      </c>
      <c r="K390" s="19">
        <v>-90.120408999999995</v>
      </c>
      <c r="L390" s="19">
        <v>29.939696000000001</v>
      </c>
      <c r="M390" s="19">
        <v>-90.120408999999995</v>
      </c>
      <c r="N390" s="19">
        <v>29.939696000000001</v>
      </c>
      <c r="O390" s="53">
        <v>59090</v>
      </c>
      <c r="P390" s="53">
        <v>2086</v>
      </c>
      <c r="Q390" s="53">
        <v>59090</v>
      </c>
      <c r="R390" s="53">
        <v>2086</v>
      </c>
      <c r="S390" s="19">
        <v>2</v>
      </c>
      <c r="T390" s="19">
        <v>2</v>
      </c>
      <c r="U390" s="19">
        <v>5</v>
      </c>
      <c r="V390" s="19">
        <v>2</v>
      </c>
      <c r="W390" s="19">
        <v>2</v>
      </c>
      <c r="X390" s="19">
        <v>26</v>
      </c>
      <c r="Y390" s="19">
        <v>7924</v>
      </c>
      <c r="Z390" s="23" t="s">
        <v>123</v>
      </c>
      <c r="AA390" s="49" t="b">
        <v>0</v>
      </c>
      <c r="AB390" s="23" t="s">
        <v>245</v>
      </c>
      <c r="AC390" s="23" t="s">
        <v>1115</v>
      </c>
      <c r="AD390" s="23" t="s">
        <v>90</v>
      </c>
      <c r="AE390" s="23" t="s">
        <v>1121</v>
      </c>
      <c r="AF390" s="23" t="s">
        <v>89</v>
      </c>
      <c r="AG390" s="23" t="s">
        <v>79</v>
      </c>
      <c r="AH390" s="23" t="s">
        <v>99</v>
      </c>
      <c r="AI390" s="23" t="s">
        <v>100</v>
      </c>
      <c r="AJ390" s="55" t="b">
        <v>1</v>
      </c>
      <c r="AK390" s="51" t="s">
        <v>1122</v>
      </c>
      <c r="AL390" s="19">
        <v>0</v>
      </c>
      <c r="AM390" s="19">
        <v>0</v>
      </c>
      <c r="AN390" s="19">
        <v>0</v>
      </c>
      <c r="AO390" s="19">
        <v>0</v>
      </c>
      <c r="AP390" s="19">
        <v>0</v>
      </c>
      <c r="AQ390" s="19">
        <v>0</v>
      </c>
      <c r="AR390" s="19">
        <v>0</v>
      </c>
      <c r="AS390" s="19">
        <v>0</v>
      </c>
      <c r="AT390" s="19">
        <v>0</v>
      </c>
      <c r="AU390" s="19">
        <v>0</v>
      </c>
      <c r="AV390" s="19">
        <v>0</v>
      </c>
      <c r="AW390" s="19">
        <v>0</v>
      </c>
      <c r="AX390" s="19">
        <v>0</v>
      </c>
      <c r="AY390" s="19">
        <v>0</v>
      </c>
      <c r="AZ390" s="19">
        <v>0</v>
      </c>
      <c r="BA390" s="19">
        <v>0</v>
      </c>
      <c r="BB390" s="19">
        <v>0</v>
      </c>
      <c r="BC390" s="19">
        <v>0</v>
      </c>
      <c r="BD390" s="49" t="b">
        <v>0</v>
      </c>
      <c r="BE390" s="49" t="b">
        <v>0</v>
      </c>
      <c r="BF390" s="19">
        <v>6</v>
      </c>
      <c r="BG390" s="23" t="s">
        <v>89</v>
      </c>
      <c r="BH390" s="19">
        <v>363</v>
      </c>
      <c r="BI390" s="19">
        <v>363</v>
      </c>
      <c r="BJ390" s="19">
        <v>0</v>
      </c>
      <c r="BK390" s="49" t="b">
        <v>0</v>
      </c>
    </row>
    <row r="391" spans="1:63" ht="12.75">
      <c r="A391" s="19">
        <v>677</v>
      </c>
      <c r="B391" s="19">
        <v>160755</v>
      </c>
      <c r="C391" s="23" t="s">
        <v>1110</v>
      </c>
      <c r="D391" s="23" t="s">
        <v>1111</v>
      </c>
      <c r="E391" s="23" t="s">
        <v>1112</v>
      </c>
      <c r="F391" s="23" t="s">
        <v>1088</v>
      </c>
      <c r="G391" s="23" t="s">
        <v>1113</v>
      </c>
      <c r="H391" s="23" t="s">
        <v>70</v>
      </c>
      <c r="I391" s="23" t="s">
        <v>130</v>
      </c>
      <c r="J391" s="47" t="s">
        <v>1114</v>
      </c>
      <c r="K391" s="19">
        <v>-90.120408999999995</v>
      </c>
      <c r="L391" s="19">
        <v>29.939696000000001</v>
      </c>
      <c r="M391" s="19">
        <v>-90.120408999999995</v>
      </c>
      <c r="N391" s="19">
        <v>29.939696000000001</v>
      </c>
      <c r="O391" s="53">
        <v>59090</v>
      </c>
      <c r="P391" s="53">
        <v>2086</v>
      </c>
      <c r="Q391" s="53">
        <v>59090</v>
      </c>
      <c r="R391" s="53">
        <v>2086</v>
      </c>
      <c r="S391" s="19">
        <v>2</v>
      </c>
      <c r="T391" s="19">
        <v>2</v>
      </c>
      <c r="U391" s="19">
        <v>5</v>
      </c>
      <c r="V391" s="19">
        <v>2</v>
      </c>
      <c r="W391" s="19">
        <v>2</v>
      </c>
      <c r="X391" s="19">
        <v>26</v>
      </c>
      <c r="Y391" s="19">
        <v>7924</v>
      </c>
      <c r="Z391" s="23" t="s">
        <v>123</v>
      </c>
      <c r="AA391" s="49" t="b">
        <v>0</v>
      </c>
      <c r="AB391" s="23" t="s">
        <v>245</v>
      </c>
      <c r="AC391" s="23" t="s">
        <v>1115</v>
      </c>
      <c r="AD391" s="23" t="s">
        <v>90</v>
      </c>
      <c r="AE391" s="23" t="s">
        <v>1123</v>
      </c>
      <c r="AF391" s="23" t="s">
        <v>219</v>
      </c>
      <c r="AG391" s="23" t="s">
        <v>79</v>
      </c>
      <c r="AH391" s="23" t="s">
        <v>36</v>
      </c>
      <c r="AI391" s="23" t="s">
        <v>100</v>
      </c>
      <c r="AJ391" s="50" t="b">
        <v>0</v>
      </c>
      <c r="AK391" s="51" t="s">
        <v>1124</v>
      </c>
      <c r="AL391" s="19">
        <v>0</v>
      </c>
      <c r="AM391" s="19">
        <v>0</v>
      </c>
      <c r="AN391" s="19">
        <v>1</v>
      </c>
      <c r="AO391" s="19">
        <v>2</v>
      </c>
      <c r="AP391" s="19">
        <v>1</v>
      </c>
      <c r="AQ391" s="19">
        <v>0</v>
      </c>
      <c r="AR391" s="19">
        <v>0</v>
      </c>
      <c r="AS391" s="19">
        <v>0</v>
      </c>
      <c r="AT391" s="19">
        <v>0</v>
      </c>
      <c r="AU391" s="19">
        <v>0</v>
      </c>
      <c r="AV391" s="19">
        <v>0</v>
      </c>
      <c r="AW391" s="19">
        <v>0</v>
      </c>
      <c r="AX391" s="19">
        <v>0</v>
      </c>
      <c r="AY391" s="19">
        <v>0</v>
      </c>
      <c r="AZ391" s="19">
        <v>1</v>
      </c>
      <c r="BA391" s="19">
        <v>0</v>
      </c>
      <c r="BB391" s="19">
        <v>0</v>
      </c>
      <c r="BC391" s="19">
        <v>1</v>
      </c>
      <c r="BD391" s="49" t="b">
        <v>0</v>
      </c>
      <c r="BE391" s="49" t="b">
        <v>0</v>
      </c>
      <c r="BF391" s="19">
        <v>6</v>
      </c>
      <c r="BG391" s="23" t="s">
        <v>117</v>
      </c>
      <c r="BH391" s="19">
        <v>363</v>
      </c>
      <c r="BI391" s="19">
        <v>363</v>
      </c>
      <c r="BJ391" s="19">
        <v>3</v>
      </c>
      <c r="BK391" s="49" t="b">
        <v>1</v>
      </c>
    </row>
    <row r="392" spans="1:63" ht="12.75">
      <c r="A392" s="19">
        <v>679</v>
      </c>
      <c r="B392" s="48"/>
      <c r="C392" s="23" t="s">
        <v>2451</v>
      </c>
      <c r="D392" s="23" t="s">
        <v>2452</v>
      </c>
      <c r="E392" s="23" t="s">
        <v>2435</v>
      </c>
      <c r="F392" s="23" t="s">
        <v>2436</v>
      </c>
      <c r="G392" s="48"/>
      <c r="H392" s="23" t="s">
        <v>2437</v>
      </c>
      <c r="I392" s="23" t="s">
        <v>2437</v>
      </c>
      <c r="J392" s="47" t="s">
        <v>2453</v>
      </c>
      <c r="K392" s="19">
        <v>-66.061443299999993</v>
      </c>
      <c r="L392" s="19">
        <v>18.387037299999999</v>
      </c>
      <c r="M392" s="19">
        <v>-66.050040499999994</v>
      </c>
      <c r="N392" s="19">
        <v>18.402809099999999</v>
      </c>
      <c r="O392" s="53">
        <v>2652</v>
      </c>
      <c r="P392" s="54">
        <v>900</v>
      </c>
      <c r="Q392" s="53">
        <v>2652</v>
      </c>
      <c r="R392" s="54">
        <v>900</v>
      </c>
      <c r="S392" s="48" t="s">
        <v>1327</v>
      </c>
      <c r="T392" s="48" t="s">
        <v>1327</v>
      </c>
      <c r="U392" s="48" t="s">
        <v>1327</v>
      </c>
      <c r="V392" s="48" t="s">
        <v>1327</v>
      </c>
      <c r="W392" s="48" t="s">
        <v>1327</v>
      </c>
      <c r="X392" s="48" t="s">
        <v>1327</v>
      </c>
      <c r="Y392" s="48" t="s">
        <v>1327</v>
      </c>
      <c r="Z392" s="23" t="s">
        <v>123</v>
      </c>
      <c r="AA392" s="49" t="b">
        <v>0</v>
      </c>
      <c r="AB392" s="23" t="s">
        <v>2454</v>
      </c>
      <c r="AC392" s="23" t="s">
        <v>89</v>
      </c>
      <c r="AD392" s="23" t="s">
        <v>90</v>
      </c>
      <c r="AE392" s="23" t="s">
        <v>172</v>
      </c>
      <c r="AF392" s="23" t="s">
        <v>89</v>
      </c>
      <c r="AG392" s="23" t="s">
        <v>79</v>
      </c>
      <c r="AH392" s="23" t="s">
        <v>36</v>
      </c>
      <c r="AI392" s="23" t="s">
        <v>92</v>
      </c>
      <c r="AJ392" s="50" t="b">
        <v>0</v>
      </c>
      <c r="AK392" s="51" t="s">
        <v>2455</v>
      </c>
      <c r="AL392" s="19">
        <v>0</v>
      </c>
      <c r="AM392" s="19">
        <v>0</v>
      </c>
      <c r="AN392" s="19">
        <v>0</v>
      </c>
      <c r="AO392" s="19">
        <v>0</v>
      </c>
      <c r="AP392" s="19">
        <v>0</v>
      </c>
      <c r="AQ392" s="19">
        <v>0</v>
      </c>
      <c r="AR392" s="19">
        <v>0</v>
      </c>
      <c r="AS392" s="19">
        <v>0</v>
      </c>
      <c r="AT392" s="19">
        <v>0</v>
      </c>
      <c r="AU392" s="19">
        <v>0</v>
      </c>
      <c r="AV392" s="19">
        <v>0</v>
      </c>
      <c r="AW392" s="19">
        <v>0</v>
      </c>
      <c r="AX392" s="19">
        <v>0</v>
      </c>
      <c r="AY392" s="19">
        <v>0</v>
      </c>
      <c r="AZ392" s="19">
        <v>0</v>
      </c>
      <c r="BA392" s="19">
        <v>0</v>
      </c>
      <c r="BB392" s="19">
        <v>0</v>
      </c>
      <c r="BC392" s="19">
        <v>0</v>
      </c>
      <c r="BD392" s="49" t="b">
        <v>1</v>
      </c>
      <c r="BE392" s="49" t="b">
        <v>0</v>
      </c>
      <c r="BF392" s="19">
        <v>5</v>
      </c>
      <c r="BG392" s="23" t="s">
        <v>89</v>
      </c>
      <c r="BH392" s="19">
        <v>12</v>
      </c>
      <c r="BI392" s="19">
        <v>12</v>
      </c>
      <c r="BJ392" s="19">
        <v>0</v>
      </c>
      <c r="BK392" s="49" t="b">
        <v>0</v>
      </c>
    </row>
    <row r="393" spans="1:63" ht="12.75">
      <c r="A393" s="19">
        <v>681</v>
      </c>
      <c r="B393" s="48"/>
      <c r="C393" s="23" t="s">
        <v>2451</v>
      </c>
      <c r="D393" s="23" t="s">
        <v>2458</v>
      </c>
      <c r="E393" s="23" t="s">
        <v>2435</v>
      </c>
      <c r="F393" s="23" t="s">
        <v>2436</v>
      </c>
      <c r="G393" s="48"/>
      <c r="H393" s="23" t="s">
        <v>2437</v>
      </c>
      <c r="I393" s="23" t="s">
        <v>2437</v>
      </c>
      <c r="J393" s="47" t="s">
        <v>2453</v>
      </c>
      <c r="K393" s="19">
        <v>-66.061443299999993</v>
      </c>
      <c r="L393" s="19">
        <v>18.387037299999999</v>
      </c>
      <c r="M393" s="19">
        <v>-66.050040499999994</v>
      </c>
      <c r="N393" s="19">
        <v>18.402809099999999</v>
      </c>
      <c r="O393" s="53">
        <v>2652</v>
      </c>
      <c r="P393" s="54">
        <v>900</v>
      </c>
      <c r="Q393" s="53">
        <v>2652</v>
      </c>
      <c r="R393" s="54">
        <v>900</v>
      </c>
      <c r="S393" s="48" t="s">
        <v>1327</v>
      </c>
      <c r="T393" s="48" t="s">
        <v>1327</v>
      </c>
      <c r="U393" s="48" t="s">
        <v>1327</v>
      </c>
      <c r="V393" s="48" t="s">
        <v>1327</v>
      </c>
      <c r="W393" s="48" t="s">
        <v>1327</v>
      </c>
      <c r="X393" s="48" t="s">
        <v>1327</v>
      </c>
      <c r="Y393" s="48" t="s">
        <v>1327</v>
      </c>
      <c r="Z393" s="23" t="s">
        <v>123</v>
      </c>
      <c r="AA393" s="49" t="b">
        <v>0</v>
      </c>
      <c r="AB393" s="23" t="s">
        <v>2454</v>
      </c>
      <c r="AC393" s="23" t="s">
        <v>89</v>
      </c>
      <c r="AD393" s="23" t="s">
        <v>90</v>
      </c>
      <c r="AE393" s="23" t="s">
        <v>172</v>
      </c>
      <c r="AF393" s="23" t="s">
        <v>89</v>
      </c>
      <c r="AG393" s="23" t="s">
        <v>79</v>
      </c>
      <c r="AH393" s="23" t="s">
        <v>36</v>
      </c>
      <c r="AI393" s="23" t="s">
        <v>92</v>
      </c>
      <c r="AJ393" s="50" t="b">
        <v>0</v>
      </c>
      <c r="AK393" s="51" t="s">
        <v>2459</v>
      </c>
      <c r="AL393" s="19">
        <v>0</v>
      </c>
      <c r="AM393" s="19">
        <v>0</v>
      </c>
      <c r="AN393" s="19">
        <v>0</v>
      </c>
      <c r="AO393" s="19">
        <v>0</v>
      </c>
      <c r="AP393" s="19">
        <v>0</v>
      </c>
      <c r="AQ393" s="19">
        <v>0</v>
      </c>
      <c r="AR393" s="19">
        <v>0</v>
      </c>
      <c r="AS393" s="19">
        <v>0</v>
      </c>
      <c r="AT393" s="19">
        <v>0</v>
      </c>
      <c r="AU393" s="19">
        <v>0</v>
      </c>
      <c r="AV393" s="19">
        <v>0</v>
      </c>
      <c r="AW393" s="19">
        <v>0</v>
      </c>
      <c r="AX393" s="19">
        <v>0</v>
      </c>
      <c r="AY393" s="19">
        <v>0</v>
      </c>
      <c r="AZ393" s="19">
        <v>0</v>
      </c>
      <c r="BA393" s="19">
        <v>0</v>
      </c>
      <c r="BB393" s="19">
        <v>0</v>
      </c>
      <c r="BC393" s="19">
        <v>0</v>
      </c>
      <c r="BD393" s="49" t="b">
        <v>1</v>
      </c>
      <c r="BE393" s="49" t="b">
        <v>0</v>
      </c>
      <c r="BF393" s="19">
        <v>5</v>
      </c>
      <c r="BG393" s="23" t="s">
        <v>89</v>
      </c>
      <c r="BH393" s="19">
        <v>12</v>
      </c>
      <c r="BI393" s="19">
        <v>12</v>
      </c>
      <c r="BJ393" s="19">
        <v>0</v>
      </c>
      <c r="BK393" s="49" t="b">
        <v>0</v>
      </c>
    </row>
    <row r="394" spans="1:63" ht="12.75">
      <c r="A394" s="19">
        <v>691</v>
      </c>
      <c r="B394" s="19">
        <v>104179</v>
      </c>
      <c r="C394" s="23" t="s">
        <v>210</v>
      </c>
      <c r="D394" s="23" t="s">
        <v>211</v>
      </c>
      <c r="E394" s="23" t="s">
        <v>212</v>
      </c>
      <c r="F394" s="23" t="s">
        <v>166</v>
      </c>
      <c r="G394" s="23" t="s">
        <v>213</v>
      </c>
      <c r="H394" s="23" t="s">
        <v>167</v>
      </c>
      <c r="I394" s="23" t="s">
        <v>168</v>
      </c>
      <c r="J394" s="47" t="s">
        <v>214</v>
      </c>
      <c r="K394" s="19">
        <v>-110.950814999999</v>
      </c>
      <c r="L394" s="19">
        <v>32.232671999999901</v>
      </c>
      <c r="M394" s="19">
        <v>-110.950814999999</v>
      </c>
      <c r="N394" s="19">
        <v>32.232671999999901</v>
      </c>
      <c r="O394" s="53">
        <v>11938</v>
      </c>
      <c r="P394" s="53">
        <v>1334</v>
      </c>
      <c r="Q394" s="53">
        <v>32065</v>
      </c>
      <c r="R394" s="53">
        <v>1334</v>
      </c>
      <c r="S394" s="19">
        <v>2</v>
      </c>
      <c r="T394" s="19">
        <v>2</v>
      </c>
      <c r="U394" s="19">
        <v>6</v>
      </c>
      <c r="V394" s="19">
        <v>1</v>
      </c>
      <c r="W394" s="19">
        <v>1</v>
      </c>
      <c r="X394" s="19">
        <v>79</v>
      </c>
      <c r="Y394" s="19">
        <v>33694</v>
      </c>
      <c r="Z394" s="23" t="s">
        <v>73</v>
      </c>
      <c r="AA394" s="49" t="b">
        <v>1</v>
      </c>
      <c r="AB394" s="23" t="s">
        <v>215</v>
      </c>
      <c r="AC394" s="23" t="s">
        <v>216</v>
      </c>
      <c r="AD394" s="23" t="s">
        <v>90</v>
      </c>
      <c r="AE394" s="23" t="s">
        <v>95</v>
      </c>
      <c r="AF394" s="23" t="s">
        <v>94</v>
      </c>
      <c r="AG394" s="23" t="s">
        <v>79</v>
      </c>
      <c r="AH394" s="23" t="s">
        <v>36</v>
      </c>
      <c r="AI394" s="23" t="s">
        <v>96</v>
      </c>
      <c r="AJ394" s="55" t="b">
        <v>1</v>
      </c>
      <c r="AK394" s="51" t="s">
        <v>217</v>
      </c>
      <c r="AL394" s="19">
        <v>0</v>
      </c>
      <c r="AM394" s="19">
        <v>0</v>
      </c>
      <c r="AN394" s="19">
        <v>0</v>
      </c>
      <c r="AO394" s="19">
        <v>0</v>
      </c>
      <c r="AP394" s="19">
        <v>0</v>
      </c>
      <c r="AQ394" s="19">
        <v>0</v>
      </c>
      <c r="AR394" s="19">
        <v>0</v>
      </c>
      <c r="AS394" s="19">
        <v>0</v>
      </c>
      <c r="AT394" s="19">
        <v>0</v>
      </c>
      <c r="AU394" s="19">
        <v>0</v>
      </c>
      <c r="AV394" s="19">
        <v>0</v>
      </c>
      <c r="AW394" s="19">
        <v>0</v>
      </c>
      <c r="AX394" s="19">
        <v>0</v>
      </c>
      <c r="AY394" s="19">
        <v>0</v>
      </c>
      <c r="AZ394" s="19">
        <v>0</v>
      </c>
      <c r="BA394" s="19">
        <v>0</v>
      </c>
      <c r="BB394" s="19">
        <v>0</v>
      </c>
      <c r="BC394" s="19">
        <v>0</v>
      </c>
      <c r="BD394" s="49" t="b">
        <v>1</v>
      </c>
      <c r="BE394" s="49" t="b">
        <v>0</v>
      </c>
      <c r="BF394" s="19">
        <v>13</v>
      </c>
      <c r="BG394" s="23" t="s">
        <v>94</v>
      </c>
      <c r="BH394" s="19">
        <v>210</v>
      </c>
      <c r="BI394" s="19">
        <v>210</v>
      </c>
      <c r="BJ394" s="19">
        <v>0</v>
      </c>
      <c r="BK394" s="49" t="b">
        <v>0</v>
      </c>
    </row>
    <row r="395" spans="1:63" ht="12.75">
      <c r="A395" s="19">
        <v>692</v>
      </c>
      <c r="B395" s="19">
        <v>104179</v>
      </c>
      <c r="C395" s="23" t="s">
        <v>210</v>
      </c>
      <c r="D395" s="23" t="s">
        <v>211</v>
      </c>
      <c r="E395" s="23" t="s">
        <v>212</v>
      </c>
      <c r="F395" s="23" t="s">
        <v>166</v>
      </c>
      <c r="G395" s="23" t="s">
        <v>213</v>
      </c>
      <c r="H395" s="23" t="s">
        <v>167</v>
      </c>
      <c r="I395" s="23" t="s">
        <v>168</v>
      </c>
      <c r="J395" s="47" t="s">
        <v>214</v>
      </c>
      <c r="K395" s="19">
        <v>-110.950814999999</v>
      </c>
      <c r="L395" s="19">
        <v>32.232671999999901</v>
      </c>
      <c r="M395" s="19">
        <v>-110.950814999999</v>
      </c>
      <c r="N395" s="19">
        <v>32.232671999999901</v>
      </c>
      <c r="O395" s="53">
        <v>11938</v>
      </c>
      <c r="P395" s="53">
        <v>1334</v>
      </c>
      <c r="Q395" s="53">
        <v>32065</v>
      </c>
      <c r="R395" s="53">
        <v>1334</v>
      </c>
      <c r="S395" s="19">
        <v>2</v>
      </c>
      <c r="T395" s="19">
        <v>2</v>
      </c>
      <c r="U395" s="19">
        <v>6</v>
      </c>
      <c r="V395" s="19">
        <v>1</v>
      </c>
      <c r="W395" s="19">
        <v>1</v>
      </c>
      <c r="X395" s="19">
        <v>79</v>
      </c>
      <c r="Y395" s="19">
        <v>33694</v>
      </c>
      <c r="Z395" s="23" t="s">
        <v>73</v>
      </c>
      <c r="AA395" s="49" t="b">
        <v>1</v>
      </c>
      <c r="AB395" s="57" t="s">
        <v>215</v>
      </c>
      <c r="AC395" s="23" t="s">
        <v>216</v>
      </c>
      <c r="AD395" s="23" t="s">
        <v>90</v>
      </c>
      <c r="AE395" s="23" t="s">
        <v>218</v>
      </c>
      <c r="AF395" s="23" t="s">
        <v>219</v>
      </c>
      <c r="AG395" s="23" t="s">
        <v>79</v>
      </c>
      <c r="AH395" s="23" t="s">
        <v>36</v>
      </c>
      <c r="AI395" s="23" t="s">
        <v>100</v>
      </c>
      <c r="AJ395" s="50" t="b">
        <v>0</v>
      </c>
      <c r="AK395" s="51" t="s">
        <v>220</v>
      </c>
      <c r="AL395" s="19">
        <v>0</v>
      </c>
      <c r="AM395" s="19">
        <v>0</v>
      </c>
      <c r="AN395" s="19">
        <v>1</v>
      </c>
      <c r="AO395" s="19">
        <v>0</v>
      </c>
      <c r="AP395" s="19">
        <v>0</v>
      </c>
      <c r="AQ395" s="19">
        <v>0</v>
      </c>
      <c r="AR395" s="19">
        <v>0</v>
      </c>
      <c r="AS395" s="19">
        <v>0</v>
      </c>
      <c r="AT395" s="19">
        <v>0</v>
      </c>
      <c r="AU395" s="19">
        <v>0</v>
      </c>
      <c r="AV395" s="19">
        <v>0</v>
      </c>
      <c r="AW395" s="19">
        <v>0</v>
      </c>
      <c r="AX395" s="19">
        <v>1</v>
      </c>
      <c r="AY395" s="19">
        <v>0</v>
      </c>
      <c r="AZ395" s="19">
        <v>0</v>
      </c>
      <c r="BA395" s="19">
        <v>0</v>
      </c>
      <c r="BB395" s="19">
        <v>0</v>
      </c>
      <c r="BC395" s="19">
        <v>0</v>
      </c>
      <c r="BD395" s="49" t="b">
        <v>0</v>
      </c>
      <c r="BE395" s="49" t="b">
        <v>0</v>
      </c>
      <c r="BF395" s="19">
        <v>13</v>
      </c>
      <c r="BG395" s="23" t="s">
        <v>117</v>
      </c>
      <c r="BH395" s="19">
        <v>210</v>
      </c>
      <c r="BI395" s="19">
        <v>210</v>
      </c>
      <c r="BJ395" s="19">
        <v>1</v>
      </c>
      <c r="BK395" s="49" t="b">
        <v>1</v>
      </c>
    </row>
    <row r="396" spans="1:63" ht="12.75">
      <c r="A396" s="19">
        <v>693</v>
      </c>
      <c r="B396" s="19">
        <v>104179</v>
      </c>
      <c r="C396" s="23" t="s">
        <v>210</v>
      </c>
      <c r="D396" s="23" t="s">
        <v>211</v>
      </c>
      <c r="E396" s="23" t="s">
        <v>212</v>
      </c>
      <c r="F396" s="23" t="s">
        <v>166</v>
      </c>
      <c r="G396" s="23" t="s">
        <v>213</v>
      </c>
      <c r="H396" s="23" t="s">
        <v>167</v>
      </c>
      <c r="I396" s="23" t="s">
        <v>168</v>
      </c>
      <c r="J396" s="47" t="s">
        <v>214</v>
      </c>
      <c r="K396" s="19">
        <v>-110.950814999999</v>
      </c>
      <c r="L396" s="19">
        <v>32.232671999999901</v>
      </c>
      <c r="M396" s="19">
        <v>-110.950814999999</v>
      </c>
      <c r="N396" s="19">
        <v>32.232671999999901</v>
      </c>
      <c r="O396" s="53">
        <v>11938</v>
      </c>
      <c r="P396" s="53">
        <v>1334</v>
      </c>
      <c r="Q396" s="53">
        <v>32065</v>
      </c>
      <c r="R396" s="53">
        <v>1334</v>
      </c>
      <c r="S396" s="19">
        <v>2</v>
      </c>
      <c r="T396" s="19">
        <v>2</v>
      </c>
      <c r="U396" s="19">
        <v>6</v>
      </c>
      <c r="V396" s="19">
        <v>1</v>
      </c>
      <c r="W396" s="19">
        <v>1</v>
      </c>
      <c r="X396" s="19">
        <v>79</v>
      </c>
      <c r="Y396" s="19">
        <v>33694</v>
      </c>
      <c r="Z396" s="23" t="s">
        <v>73</v>
      </c>
      <c r="AA396" s="49" t="b">
        <v>1</v>
      </c>
      <c r="AB396" s="57" t="s">
        <v>215</v>
      </c>
      <c r="AC396" s="23" t="s">
        <v>216</v>
      </c>
      <c r="AD396" s="23" t="s">
        <v>90</v>
      </c>
      <c r="AE396" s="23" t="s">
        <v>221</v>
      </c>
      <c r="AF396" s="23" t="s">
        <v>78</v>
      </c>
      <c r="AG396" s="23" t="s">
        <v>79</v>
      </c>
      <c r="AH396" s="23" t="s">
        <v>36</v>
      </c>
      <c r="AI396" s="23" t="s">
        <v>80</v>
      </c>
      <c r="AJ396" s="50" t="b">
        <v>0</v>
      </c>
      <c r="AK396" s="51" t="s">
        <v>222</v>
      </c>
      <c r="AL396" s="19">
        <v>0</v>
      </c>
      <c r="AM396" s="19">
        <v>0</v>
      </c>
      <c r="AN396" s="19">
        <v>1</v>
      </c>
      <c r="AO396" s="19">
        <v>1</v>
      </c>
      <c r="AP396" s="19">
        <v>1</v>
      </c>
      <c r="AQ396" s="19">
        <v>0</v>
      </c>
      <c r="AR396" s="19">
        <v>0</v>
      </c>
      <c r="AS396" s="19">
        <v>0</v>
      </c>
      <c r="AT396" s="19">
        <v>0</v>
      </c>
      <c r="AU396" s="19">
        <v>0</v>
      </c>
      <c r="AV396" s="19">
        <v>0</v>
      </c>
      <c r="AW396" s="19">
        <v>0</v>
      </c>
      <c r="AX396" s="19">
        <v>0</v>
      </c>
      <c r="AY396" s="19">
        <v>0</v>
      </c>
      <c r="AZ396" s="19">
        <v>0</v>
      </c>
      <c r="BA396" s="19">
        <v>0</v>
      </c>
      <c r="BB396" s="19">
        <v>1</v>
      </c>
      <c r="BC396" s="19">
        <v>0</v>
      </c>
      <c r="BD396" s="49" t="b">
        <v>1</v>
      </c>
      <c r="BE396" s="49" t="b">
        <v>0</v>
      </c>
      <c r="BF396" s="19">
        <v>13</v>
      </c>
      <c r="BG396" s="23" t="s">
        <v>78</v>
      </c>
      <c r="BH396" s="19">
        <v>210</v>
      </c>
      <c r="BI396" s="19">
        <v>210</v>
      </c>
      <c r="BJ396" s="19">
        <v>2</v>
      </c>
      <c r="BK396" s="49" t="b">
        <v>1</v>
      </c>
    </row>
    <row r="397" spans="1:63" ht="12.75">
      <c r="A397" s="19">
        <v>701</v>
      </c>
      <c r="B397" s="19">
        <v>104179</v>
      </c>
      <c r="C397" s="23" t="s">
        <v>210</v>
      </c>
      <c r="D397" s="23" t="s">
        <v>211</v>
      </c>
      <c r="E397" s="23" t="s">
        <v>212</v>
      </c>
      <c r="F397" s="23" t="s">
        <v>166</v>
      </c>
      <c r="G397" s="23" t="s">
        <v>213</v>
      </c>
      <c r="H397" s="23" t="s">
        <v>167</v>
      </c>
      <c r="I397" s="23" t="s">
        <v>168</v>
      </c>
      <c r="J397" s="47" t="s">
        <v>214</v>
      </c>
      <c r="K397" s="19">
        <v>-110.950814999999</v>
      </c>
      <c r="L397" s="19">
        <v>32.232671999999901</v>
      </c>
      <c r="M397" s="19">
        <v>-110.950814999999</v>
      </c>
      <c r="N397" s="19">
        <v>32.232671999999901</v>
      </c>
      <c r="O397" s="53">
        <v>11938</v>
      </c>
      <c r="P397" s="53">
        <v>1334</v>
      </c>
      <c r="Q397" s="53">
        <v>32065</v>
      </c>
      <c r="R397" s="53">
        <v>1334</v>
      </c>
      <c r="S397" s="19">
        <v>2</v>
      </c>
      <c r="T397" s="19">
        <v>2</v>
      </c>
      <c r="U397" s="19">
        <v>6</v>
      </c>
      <c r="V397" s="19">
        <v>1</v>
      </c>
      <c r="W397" s="19">
        <v>1</v>
      </c>
      <c r="X397" s="19">
        <v>79</v>
      </c>
      <c r="Y397" s="19">
        <v>33694</v>
      </c>
      <c r="Z397" s="23" t="s">
        <v>73</v>
      </c>
      <c r="AA397" s="49" t="b">
        <v>1</v>
      </c>
      <c r="AB397" s="57" t="s">
        <v>215</v>
      </c>
      <c r="AC397" s="23" t="s">
        <v>89</v>
      </c>
      <c r="AD397" s="23" t="s">
        <v>90</v>
      </c>
      <c r="AE397" s="23" t="s">
        <v>172</v>
      </c>
      <c r="AF397" s="23" t="s">
        <v>89</v>
      </c>
      <c r="AG397" s="23" t="s">
        <v>79</v>
      </c>
      <c r="AH397" s="23" t="s">
        <v>36</v>
      </c>
      <c r="AI397" s="23" t="s">
        <v>92</v>
      </c>
      <c r="AJ397" s="55" t="b">
        <v>1</v>
      </c>
      <c r="AK397" s="51" t="s">
        <v>234</v>
      </c>
      <c r="AL397" s="19">
        <v>0</v>
      </c>
      <c r="AM397" s="19">
        <v>0</v>
      </c>
      <c r="AN397" s="19">
        <v>0</v>
      </c>
      <c r="AO397" s="19">
        <v>0</v>
      </c>
      <c r="AP397" s="19">
        <v>0</v>
      </c>
      <c r="AQ397" s="19">
        <v>0</v>
      </c>
      <c r="AR397" s="19">
        <v>0</v>
      </c>
      <c r="AS397" s="19">
        <v>0</v>
      </c>
      <c r="AT397" s="19">
        <v>0</v>
      </c>
      <c r="AU397" s="19">
        <v>0</v>
      </c>
      <c r="AV397" s="19">
        <v>0</v>
      </c>
      <c r="AW397" s="19">
        <v>0</v>
      </c>
      <c r="AX397" s="19">
        <v>0</v>
      </c>
      <c r="AY397" s="19">
        <v>0</v>
      </c>
      <c r="AZ397" s="19">
        <v>0</v>
      </c>
      <c r="BA397" s="19">
        <v>0</v>
      </c>
      <c r="BB397" s="19">
        <v>0</v>
      </c>
      <c r="BC397" s="19">
        <v>0</v>
      </c>
      <c r="BD397" s="49" t="b">
        <v>1</v>
      </c>
      <c r="BE397" s="49" t="b">
        <v>0</v>
      </c>
      <c r="BF397" s="19">
        <v>13</v>
      </c>
      <c r="BG397" s="23" t="s">
        <v>89</v>
      </c>
      <c r="BH397" s="19">
        <v>210</v>
      </c>
      <c r="BI397" s="19">
        <v>210</v>
      </c>
      <c r="BJ397" s="19">
        <v>0</v>
      </c>
      <c r="BK397" s="49" t="b">
        <v>0</v>
      </c>
    </row>
    <row r="398" spans="1:63" ht="12.75">
      <c r="A398" s="19">
        <v>703</v>
      </c>
      <c r="B398" s="19">
        <v>104179</v>
      </c>
      <c r="C398" s="23" t="s">
        <v>210</v>
      </c>
      <c r="D398" s="23" t="s">
        <v>211</v>
      </c>
      <c r="E398" s="23" t="s">
        <v>212</v>
      </c>
      <c r="F398" s="23" t="s">
        <v>166</v>
      </c>
      <c r="G398" s="23" t="s">
        <v>213</v>
      </c>
      <c r="H398" s="23" t="s">
        <v>167</v>
      </c>
      <c r="I398" s="23" t="s">
        <v>168</v>
      </c>
      <c r="J398" s="47" t="s">
        <v>214</v>
      </c>
      <c r="K398" s="19">
        <v>-110.950814999999</v>
      </c>
      <c r="L398" s="19">
        <v>32.232671999999901</v>
      </c>
      <c r="M398" s="19">
        <v>-110.950814999999</v>
      </c>
      <c r="N398" s="19">
        <v>32.232671999999901</v>
      </c>
      <c r="O398" s="53">
        <v>11938</v>
      </c>
      <c r="P398" s="53">
        <v>1334</v>
      </c>
      <c r="Q398" s="53">
        <v>32065</v>
      </c>
      <c r="R398" s="53">
        <v>1334</v>
      </c>
      <c r="S398" s="19">
        <v>2</v>
      </c>
      <c r="T398" s="19">
        <v>2</v>
      </c>
      <c r="U398" s="19">
        <v>6</v>
      </c>
      <c r="V398" s="19">
        <v>1</v>
      </c>
      <c r="W398" s="19">
        <v>1</v>
      </c>
      <c r="X398" s="19">
        <v>79</v>
      </c>
      <c r="Y398" s="19">
        <v>33694</v>
      </c>
      <c r="Z398" s="23" t="s">
        <v>73</v>
      </c>
      <c r="AA398" s="49" t="b">
        <v>1</v>
      </c>
      <c r="AB398" s="57" t="s">
        <v>215</v>
      </c>
      <c r="AC398" s="23" t="s">
        <v>89</v>
      </c>
      <c r="AD398" s="23" t="s">
        <v>90</v>
      </c>
      <c r="AE398" s="23" t="s">
        <v>236</v>
      </c>
      <c r="AF398" s="23" t="s">
        <v>89</v>
      </c>
      <c r="AG398" s="23" t="s">
        <v>79</v>
      </c>
      <c r="AH398" s="23" t="s">
        <v>206</v>
      </c>
      <c r="AI398" s="23" t="s">
        <v>100</v>
      </c>
      <c r="AJ398" s="55" t="b">
        <v>1</v>
      </c>
      <c r="AK398" s="51" t="s">
        <v>237</v>
      </c>
      <c r="AL398" s="19">
        <v>0</v>
      </c>
      <c r="AM398" s="19">
        <v>0</v>
      </c>
      <c r="AN398" s="19">
        <v>0</v>
      </c>
      <c r="AO398" s="19">
        <v>0</v>
      </c>
      <c r="AP398" s="19">
        <v>0</v>
      </c>
      <c r="AQ398" s="19">
        <v>0</v>
      </c>
      <c r="AR398" s="19">
        <v>0</v>
      </c>
      <c r="AS398" s="19">
        <v>0</v>
      </c>
      <c r="AT398" s="19">
        <v>0</v>
      </c>
      <c r="AU398" s="19">
        <v>0</v>
      </c>
      <c r="AV398" s="19">
        <v>0</v>
      </c>
      <c r="AW398" s="19">
        <v>0</v>
      </c>
      <c r="AX398" s="19">
        <v>0</v>
      </c>
      <c r="AY398" s="19">
        <v>0</v>
      </c>
      <c r="AZ398" s="19">
        <v>0</v>
      </c>
      <c r="BA398" s="19">
        <v>0</v>
      </c>
      <c r="BB398" s="19">
        <v>0</v>
      </c>
      <c r="BC398" s="19">
        <v>0</v>
      </c>
      <c r="BD398" s="49" t="b">
        <v>0</v>
      </c>
      <c r="BE398" s="49" t="b">
        <v>0</v>
      </c>
      <c r="BF398" s="19">
        <v>13</v>
      </c>
      <c r="BG398" s="23" t="s">
        <v>89</v>
      </c>
      <c r="BH398" s="19">
        <v>210</v>
      </c>
      <c r="BI398" s="19">
        <v>210</v>
      </c>
      <c r="BJ398" s="19">
        <v>0</v>
      </c>
      <c r="BK398" s="49" t="b">
        <v>0</v>
      </c>
    </row>
    <row r="399" spans="1:63" ht="12.75">
      <c r="A399" s="19">
        <v>704</v>
      </c>
      <c r="B399" s="19">
        <v>106397</v>
      </c>
      <c r="C399" s="23" t="s">
        <v>126</v>
      </c>
      <c r="D399" s="23" t="s">
        <v>127</v>
      </c>
      <c r="E399" s="23" t="s">
        <v>128</v>
      </c>
      <c r="F399" s="23" t="s">
        <v>129</v>
      </c>
      <c r="G399" s="19">
        <v>72701</v>
      </c>
      <c r="H399" s="23" t="s">
        <v>70</v>
      </c>
      <c r="I399" s="23" t="s">
        <v>130</v>
      </c>
      <c r="J399" s="47" t="s">
        <v>131</v>
      </c>
      <c r="K399" s="19">
        <v>-94.176980999999998</v>
      </c>
      <c r="L399" s="19">
        <v>36.070008999999999</v>
      </c>
      <c r="M399" s="19">
        <v>-94.176980999999998</v>
      </c>
      <c r="N399" s="19">
        <v>36.070008999999999</v>
      </c>
      <c r="O399" s="53">
        <v>7752</v>
      </c>
      <c r="P399" s="53">
        <v>1089</v>
      </c>
      <c r="Q399" s="53">
        <v>21032</v>
      </c>
      <c r="R399" s="53">
        <v>1089</v>
      </c>
      <c r="S399" s="19">
        <v>2</v>
      </c>
      <c r="T399" s="19">
        <v>2</v>
      </c>
      <c r="U399" s="19">
        <v>5</v>
      </c>
      <c r="V399" s="19">
        <v>1</v>
      </c>
      <c r="W399" s="19">
        <v>1</v>
      </c>
      <c r="X399" s="19">
        <v>63</v>
      </c>
      <c r="Y399" s="19">
        <v>22548</v>
      </c>
      <c r="Z399" s="23" t="s">
        <v>73</v>
      </c>
      <c r="AA399" s="49" t="b">
        <v>1</v>
      </c>
      <c r="AB399" s="23" t="s">
        <v>132</v>
      </c>
      <c r="AC399" s="23" t="s">
        <v>89</v>
      </c>
      <c r="AD399" s="23" t="s">
        <v>90</v>
      </c>
      <c r="AE399" s="23" t="s">
        <v>91</v>
      </c>
      <c r="AF399" s="23" t="s">
        <v>89</v>
      </c>
      <c r="AG399" s="23" t="s">
        <v>79</v>
      </c>
      <c r="AH399" s="23" t="s">
        <v>36</v>
      </c>
      <c r="AI399" s="23" t="s">
        <v>92</v>
      </c>
      <c r="AJ399" s="50" t="b">
        <v>0</v>
      </c>
      <c r="AK399" s="51" t="s">
        <v>133</v>
      </c>
      <c r="AL399" s="19">
        <v>0</v>
      </c>
      <c r="AM399" s="19">
        <v>0</v>
      </c>
      <c r="AN399" s="19">
        <v>0</v>
      </c>
      <c r="AO399" s="19">
        <v>0</v>
      </c>
      <c r="AP399" s="19">
        <v>0</v>
      </c>
      <c r="AQ399" s="19">
        <v>0</v>
      </c>
      <c r="AR399" s="19">
        <v>0</v>
      </c>
      <c r="AS399" s="19">
        <v>0</v>
      </c>
      <c r="AT399" s="19">
        <v>0</v>
      </c>
      <c r="AU399" s="19">
        <v>0</v>
      </c>
      <c r="AV399" s="19">
        <v>0</v>
      </c>
      <c r="AW399" s="19">
        <v>0</v>
      </c>
      <c r="AX399" s="19">
        <v>0</v>
      </c>
      <c r="AY399" s="19">
        <v>0</v>
      </c>
      <c r="AZ399" s="19">
        <v>0</v>
      </c>
      <c r="BA399" s="19">
        <v>0</v>
      </c>
      <c r="BB399" s="19">
        <v>0</v>
      </c>
      <c r="BC399" s="19">
        <v>0</v>
      </c>
      <c r="BD399" s="49" t="b">
        <v>1</v>
      </c>
      <c r="BE399" s="49" t="b">
        <v>0</v>
      </c>
      <c r="BF399" s="19">
        <v>8</v>
      </c>
      <c r="BG399" s="23" t="s">
        <v>89</v>
      </c>
      <c r="BH399" s="19">
        <v>363</v>
      </c>
      <c r="BI399" s="19">
        <v>363</v>
      </c>
      <c r="BJ399" s="19">
        <v>0</v>
      </c>
      <c r="BK399" s="49" t="b">
        <v>0</v>
      </c>
    </row>
    <row r="400" spans="1:63" ht="12.75">
      <c r="A400" s="19">
        <v>705</v>
      </c>
      <c r="B400" s="19">
        <v>106397</v>
      </c>
      <c r="C400" s="23" t="s">
        <v>126</v>
      </c>
      <c r="D400" s="23" t="s">
        <v>127</v>
      </c>
      <c r="E400" s="23" t="s">
        <v>128</v>
      </c>
      <c r="F400" s="23" t="s">
        <v>129</v>
      </c>
      <c r="G400" s="19">
        <v>72701</v>
      </c>
      <c r="H400" s="23" t="s">
        <v>70</v>
      </c>
      <c r="I400" s="23" t="s">
        <v>130</v>
      </c>
      <c r="J400" s="47" t="s">
        <v>131</v>
      </c>
      <c r="K400" s="19">
        <v>-94.176980999999998</v>
      </c>
      <c r="L400" s="19">
        <v>36.070008999999999</v>
      </c>
      <c r="M400" s="19">
        <v>-94.176980999999998</v>
      </c>
      <c r="N400" s="19">
        <v>36.070008999999999</v>
      </c>
      <c r="O400" s="53">
        <v>7752</v>
      </c>
      <c r="P400" s="53">
        <v>1089</v>
      </c>
      <c r="Q400" s="53">
        <v>21032</v>
      </c>
      <c r="R400" s="53">
        <v>1089</v>
      </c>
      <c r="S400" s="19">
        <v>2</v>
      </c>
      <c r="T400" s="19">
        <v>2</v>
      </c>
      <c r="U400" s="19">
        <v>5</v>
      </c>
      <c r="V400" s="19">
        <v>1</v>
      </c>
      <c r="W400" s="19">
        <v>1</v>
      </c>
      <c r="X400" s="19">
        <v>63</v>
      </c>
      <c r="Y400" s="19">
        <v>22548</v>
      </c>
      <c r="Z400" s="23" t="s">
        <v>73</v>
      </c>
      <c r="AA400" s="49" t="b">
        <v>1</v>
      </c>
      <c r="AB400" s="23" t="s">
        <v>132</v>
      </c>
      <c r="AC400" s="23" t="s">
        <v>89</v>
      </c>
      <c r="AD400" s="23" t="s">
        <v>90</v>
      </c>
      <c r="AE400" s="23" t="s">
        <v>134</v>
      </c>
      <c r="AF400" s="23" t="s">
        <v>135</v>
      </c>
      <c r="AG400" s="23" t="s">
        <v>79</v>
      </c>
      <c r="AH400" s="23" t="s">
        <v>99</v>
      </c>
      <c r="AI400" s="23" t="s">
        <v>100</v>
      </c>
      <c r="AJ400" s="50" t="b">
        <v>0</v>
      </c>
      <c r="AK400" s="51" t="s">
        <v>136</v>
      </c>
      <c r="AL400" s="19">
        <v>0</v>
      </c>
      <c r="AM400" s="19">
        <v>0</v>
      </c>
      <c r="AN400" s="19">
        <v>0</v>
      </c>
      <c r="AO400" s="19">
        <v>0</v>
      </c>
      <c r="AP400" s="19">
        <v>0</v>
      </c>
      <c r="AQ400" s="19">
        <v>0</v>
      </c>
      <c r="AR400" s="19">
        <v>0</v>
      </c>
      <c r="AS400" s="19">
        <v>0</v>
      </c>
      <c r="AT400" s="19">
        <v>0</v>
      </c>
      <c r="AU400" s="19">
        <v>0</v>
      </c>
      <c r="AV400" s="19">
        <v>0</v>
      </c>
      <c r="AW400" s="19">
        <v>0</v>
      </c>
      <c r="AX400" s="19">
        <v>0</v>
      </c>
      <c r="AY400" s="19">
        <v>0</v>
      </c>
      <c r="AZ400" s="19">
        <v>0</v>
      </c>
      <c r="BA400" s="19">
        <v>0</v>
      </c>
      <c r="BB400" s="19">
        <v>0</v>
      </c>
      <c r="BC400" s="19">
        <v>0</v>
      </c>
      <c r="BD400" s="49" t="b">
        <v>0</v>
      </c>
      <c r="BE400" s="49" t="b">
        <v>0</v>
      </c>
      <c r="BF400" s="19">
        <v>8</v>
      </c>
      <c r="BG400" s="23" t="s">
        <v>117</v>
      </c>
      <c r="BH400" s="19">
        <v>363</v>
      </c>
      <c r="BI400" s="19">
        <v>363</v>
      </c>
      <c r="BJ400" s="19">
        <v>0</v>
      </c>
      <c r="BK400" s="49" t="b">
        <v>0</v>
      </c>
    </row>
    <row r="401" spans="1:63" ht="12.75">
      <c r="A401" s="19">
        <v>706</v>
      </c>
      <c r="B401" s="19">
        <v>106397</v>
      </c>
      <c r="C401" s="23" t="s">
        <v>126</v>
      </c>
      <c r="D401" s="23" t="s">
        <v>127</v>
      </c>
      <c r="E401" s="23" t="s">
        <v>128</v>
      </c>
      <c r="F401" s="23" t="s">
        <v>129</v>
      </c>
      <c r="G401" s="19">
        <v>72701</v>
      </c>
      <c r="H401" s="23" t="s">
        <v>70</v>
      </c>
      <c r="I401" s="23" t="s">
        <v>130</v>
      </c>
      <c r="J401" s="47" t="s">
        <v>131</v>
      </c>
      <c r="K401" s="19">
        <v>-94.176980999999998</v>
      </c>
      <c r="L401" s="19">
        <v>36.070008999999999</v>
      </c>
      <c r="M401" s="19">
        <v>-94.176980999999998</v>
      </c>
      <c r="N401" s="19">
        <v>36.070008999999999</v>
      </c>
      <c r="O401" s="53">
        <v>7752</v>
      </c>
      <c r="P401" s="53">
        <v>1089</v>
      </c>
      <c r="Q401" s="53">
        <v>21032</v>
      </c>
      <c r="R401" s="53">
        <v>1089</v>
      </c>
      <c r="S401" s="19">
        <v>2</v>
      </c>
      <c r="T401" s="19">
        <v>2</v>
      </c>
      <c r="U401" s="19">
        <v>5</v>
      </c>
      <c r="V401" s="19">
        <v>1</v>
      </c>
      <c r="W401" s="19">
        <v>1</v>
      </c>
      <c r="X401" s="19">
        <v>63</v>
      </c>
      <c r="Y401" s="19">
        <v>22548</v>
      </c>
      <c r="Z401" s="23" t="s">
        <v>73</v>
      </c>
      <c r="AA401" s="49" t="b">
        <v>1</v>
      </c>
      <c r="AB401" s="23" t="s">
        <v>132</v>
      </c>
      <c r="AC401" s="23" t="s">
        <v>89</v>
      </c>
      <c r="AD401" s="23" t="s">
        <v>90</v>
      </c>
      <c r="AE401" s="23" t="s">
        <v>137</v>
      </c>
      <c r="AF401" s="23" t="s">
        <v>138</v>
      </c>
      <c r="AG401" s="23" t="s">
        <v>79</v>
      </c>
      <c r="AH401" s="23" t="s">
        <v>99</v>
      </c>
      <c r="AI401" s="23" t="s">
        <v>100</v>
      </c>
      <c r="AJ401" s="50" t="b">
        <v>0</v>
      </c>
      <c r="AK401" s="51" t="s">
        <v>2991</v>
      </c>
      <c r="AL401" s="19">
        <v>0</v>
      </c>
      <c r="AM401" s="19">
        <v>0</v>
      </c>
      <c r="AN401" s="19">
        <v>0</v>
      </c>
      <c r="AO401" s="19">
        <v>0</v>
      </c>
      <c r="AP401" s="19">
        <v>0</v>
      </c>
      <c r="AQ401" s="19">
        <v>0</v>
      </c>
      <c r="AR401" s="19">
        <v>0</v>
      </c>
      <c r="AS401" s="19">
        <v>0</v>
      </c>
      <c r="AT401" s="19">
        <v>0</v>
      </c>
      <c r="AU401" s="19">
        <v>0</v>
      </c>
      <c r="AV401" s="19">
        <v>0</v>
      </c>
      <c r="AW401" s="19">
        <v>0</v>
      </c>
      <c r="AX401" s="19">
        <v>0</v>
      </c>
      <c r="AY401" s="19">
        <v>0</v>
      </c>
      <c r="AZ401" s="19">
        <v>0</v>
      </c>
      <c r="BA401" s="19">
        <v>0</v>
      </c>
      <c r="BB401" s="19">
        <v>0</v>
      </c>
      <c r="BC401" s="19">
        <v>0</v>
      </c>
      <c r="BD401" s="49" t="b">
        <v>0</v>
      </c>
      <c r="BE401" s="49" t="b">
        <v>0</v>
      </c>
      <c r="BF401" s="19">
        <v>8</v>
      </c>
      <c r="BG401" s="23" t="s">
        <v>117</v>
      </c>
      <c r="BH401" s="19">
        <v>363</v>
      </c>
      <c r="BI401" s="19">
        <v>363</v>
      </c>
      <c r="BJ401" s="19">
        <v>0</v>
      </c>
      <c r="BK401" s="49" t="b">
        <v>0</v>
      </c>
    </row>
    <row r="402" spans="1:63" ht="12.75">
      <c r="A402" s="19">
        <v>707</v>
      </c>
      <c r="B402" s="19">
        <v>106397</v>
      </c>
      <c r="C402" s="23" t="s">
        <v>126</v>
      </c>
      <c r="D402" s="23" t="s">
        <v>127</v>
      </c>
      <c r="E402" s="23" t="s">
        <v>128</v>
      </c>
      <c r="F402" s="23" t="s">
        <v>129</v>
      </c>
      <c r="G402" s="19">
        <v>72701</v>
      </c>
      <c r="H402" s="23" t="s">
        <v>70</v>
      </c>
      <c r="I402" s="23" t="s">
        <v>130</v>
      </c>
      <c r="J402" s="47" t="s">
        <v>131</v>
      </c>
      <c r="K402" s="19">
        <v>-94.176980999999998</v>
      </c>
      <c r="L402" s="19">
        <v>36.070008999999999</v>
      </c>
      <c r="M402" s="19">
        <v>-94.176980999999998</v>
      </c>
      <c r="N402" s="19">
        <v>36.070008999999999</v>
      </c>
      <c r="O402" s="53">
        <v>7752</v>
      </c>
      <c r="P402" s="53">
        <v>1089</v>
      </c>
      <c r="Q402" s="53">
        <v>21032</v>
      </c>
      <c r="R402" s="53">
        <v>1089</v>
      </c>
      <c r="S402" s="19">
        <v>2</v>
      </c>
      <c r="T402" s="19">
        <v>2</v>
      </c>
      <c r="U402" s="19">
        <v>5</v>
      </c>
      <c r="V402" s="19">
        <v>1</v>
      </c>
      <c r="W402" s="19">
        <v>1</v>
      </c>
      <c r="X402" s="19">
        <v>63</v>
      </c>
      <c r="Y402" s="19">
        <v>22548</v>
      </c>
      <c r="Z402" s="23" t="s">
        <v>73</v>
      </c>
      <c r="AA402" s="49" t="b">
        <v>1</v>
      </c>
      <c r="AB402" s="23" t="s">
        <v>132</v>
      </c>
      <c r="AC402" s="23" t="s">
        <v>89</v>
      </c>
      <c r="AD402" s="23" t="s">
        <v>90</v>
      </c>
      <c r="AE402" s="23" t="s">
        <v>140</v>
      </c>
      <c r="AF402" s="23" t="s">
        <v>141</v>
      </c>
      <c r="AG402" s="23" t="s">
        <v>79</v>
      </c>
      <c r="AH402" s="23" t="s">
        <v>99</v>
      </c>
      <c r="AI402" s="23" t="s">
        <v>100</v>
      </c>
      <c r="AJ402" s="50" t="b">
        <v>0</v>
      </c>
      <c r="AK402" s="51" t="s">
        <v>142</v>
      </c>
      <c r="AL402" s="19">
        <v>0</v>
      </c>
      <c r="AM402" s="19">
        <v>0</v>
      </c>
      <c r="AN402" s="19">
        <v>0</v>
      </c>
      <c r="AO402" s="19">
        <v>0</v>
      </c>
      <c r="AP402" s="19">
        <v>0</v>
      </c>
      <c r="AQ402" s="19">
        <v>0</v>
      </c>
      <c r="AR402" s="19">
        <v>0</v>
      </c>
      <c r="AS402" s="19">
        <v>0</v>
      </c>
      <c r="AT402" s="19">
        <v>0</v>
      </c>
      <c r="AU402" s="19">
        <v>0</v>
      </c>
      <c r="AV402" s="19">
        <v>0</v>
      </c>
      <c r="AW402" s="19">
        <v>0</v>
      </c>
      <c r="AX402" s="19">
        <v>0</v>
      </c>
      <c r="AY402" s="19">
        <v>0</v>
      </c>
      <c r="AZ402" s="19">
        <v>0</v>
      </c>
      <c r="BA402" s="19">
        <v>0</v>
      </c>
      <c r="BB402" s="19">
        <v>0</v>
      </c>
      <c r="BC402" s="19">
        <v>0</v>
      </c>
      <c r="BD402" s="49" t="b">
        <v>0</v>
      </c>
      <c r="BE402" s="49" t="b">
        <v>0</v>
      </c>
      <c r="BF402" s="19">
        <v>8</v>
      </c>
      <c r="BG402" s="23" t="s">
        <v>117</v>
      </c>
      <c r="BH402" s="19">
        <v>363</v>
      </c>
      <c r="BI402" s="19">
        <v>363</v>
      </c>
      <c r="BJ402" s="19">
        <v>0</v>
      </c>
      <c r="BK402" s="49" t="b">
        <v>0</v>
      </c>
    </row>
    <row r="403" spans="1:63" ht="12.75">
      <c r="A403" s="19">
        <v>715</v>
      </c>
      <c r="B403" s="19">
        <v>110635</v>
      </c>
      <c r="C403" s="23" t="s">
        <v>397</v>
      </c>
      <c r="D403" s="23" t="s">
        <v>398</v>
      </c>
      <c r="E403" s="23" t="s">
        <v>399</v>
      </c>
      <c r="F403" s="23" t="s">
        <v>241</v>
      </c>
      <c r="G403" s="19">
        <v>94720</v>
      </c>
      <c r="H403" s="23" t="s">
        <v>167</v>
      </c>
      <c r="I403" s="23" t="s">
        <v>242</v>
      </c>
      <c r="J403" s="47" t="s">
        <v>400</v>
      </c>
      <c r="K403" s="19">
        <v>-122.26046299999901</v>
      </c>
      <c r="L403" s="19">
        <v>37.871918000000001</v>
      </c>
      <c r="M403" s="19">
        <v>-122.40068599999999</v>
      </c>
      <c r="N403" s="19">
        <v>37.787748000000001</v>
      </c>
      <c r="O403" s="53">
        <v>11442</v>
      </c>
      <c r="P403" s="53">
        <v>2803</v>
      </c>
      <c r="Q403" s="53">
        <v>26544</v>
      </c>
      <c r="R403" s="53">
        <v>2803</v>
      </c>
      <c r="S403" s="19">
        <v>2</v>
      </c>
      <c r="T403" s="19">
        <v>2</v>
      </c>
      <c r="U403" s="19">
        <v>8</v>
      </c>
      <c r="V403" s="19">
        <v>1</v>
      </c>
      <c r="W403" s="19">
        <v>1</v>
      </c>
      <c r="X403" s="19">
        <v>17</v>
      </c>
      <c r="Y403" s="19">
        <v>29310</v>
      </c>
      <c r="Z403" s="23" t="s">
        <v>73</v>
      </c>
      <c r="AA403" s="49" t="b">
        <v>1</v>
      </c>
      <c r="AB403" s="23" t="s">
        <v>308</v>
      </c>
      <c r="AC403" s="23" t="s">
        <v>89</v>
      </c>
      <c r="AD403" s="23" t="s">
        <v>90</v>
      </c>
      <c r="AE403" s="23" t="s">
        <v>405</v>
      </c>
      <c r="AF403" s="23" t="s">
        <v>89</v>
      </c>
      <c r="AG403" s="23" t="s">
        <v>179</v>
      </c>
      <c r="AH403" s="23" t="s">
        <v>179</v>
      </c>
      <c r="AI403" s="23" t="s">
        <v>100</v>
      </c>
      <c r="AJ403" s="50" t="b">
        <v>0</v>
      </c>
      <c r="AK403" s="51" t="s">
        <v>406</v>
      </c>
      <c r="AL403" s="19">
        <v>0</v>
      </c>
      <c r="AM403" s="19">
        <v>0</v>
      </c>
      <c r="AN403" s="19">
        <v>0</v>
      </c>
      <c r="AO403" s="19">
        <v>0</v>
      </c>
      <c r="AP403" s="19">
        <v>0</v>
      </c>
      <c r="AQ403" s="19">
        <v>0</v>
      </c>
      <c r="AR403" s="19">
        <v>0</v>
      </c>
      <c r="AS403" s="19">
        <v>0</v>
      </c>
      <c r="AT403" s="19">
        <v>0</v>
      </c>
      <c r="AU403" s="19">
        <v>0</v>
      </c>
      <c r="AV403" s="19">
        <v>0</v>
      </c>
      <c r="AW403" s="19">
        <v>0</v>
      </c>
      <c r="AX403" s="19">
        <v>0</v>
      </c>
      <c r="AY403" s="19">
        <v>0</v>
      </c>
      <c r="AZ403" s="19">
        <v>0</v>
      </c>
      <c r="BA403" s="19">
        <v>0</v>
      </c>
      <c r="BB403" s="19">
        <v>0</v>
      </c>
      <c r="BC403" s="19">
        <v>0</v>
      </c>
      <c r="BD403" s="49" t="b">
        <v>0</v>
      </c>
      <c r="BE403" s="49" t="b">
        <v>0</v>
      </c>
      <c r="BF403" s="19">
        <v>14</v>
      </c>
      <c r="BG403" s="23" t="s">
        <v>89</v>
      </c>
      <c r="BH403" s="19">
        <v>210</v>
      </c>
      <c r="BI403" s="19">
        <v>210</v>
      </c>
      <c r="BJ403" s="19">
        <v>0</v>
      </c>
      <c r="BK403" s="49" t="b">
        <v>0</v>
      </c>
    </row>
    <row r="404" spans="1:63" ht="12.75">
      <c r="A404" s="19">
        <v>717</v>
      </c>
      <c r="B404" s="19">
        <v>110635</v>
      </c>
      <c r="C404" s="23" t="s">
        <v>397</v>
      </c>
      <c r="D404" s="23" t="s">
        <v>398</v>
      </c>
      <c r="E404" s="23" t="s">
        <v>399</v>
      </c>
      <c r="F404" s="23" t="s">
        <v>241</v>
      </c>
      <c r="G404" s="19">
        <v>94720</v>
      </c>
      <c r="H404" s="23" t="s">
        <v>167</v>
      </c>
      <c r="I404" s="23" t="s">
        <v>242</v>
      </c>
      <c r="J404" s="47" t="s">
        <v>400</v>
      </c>
      <c r="K404" s="19">
        <v>-122.26046299999901</v>
      </c>
      <c r="L404" s="19">
        <v>37.871918000000001</v>
      </c>
      <c r="M404" s="19">
        <v>-122.40068599999999</v>
      </c>
      <c r="N404" s="19">
        <v>37.787748000000001</v>
      </c>
      <c r="O404" s="53">
        <v>11442</v>
      </c>
      <c r="P404" s="53">
        <v>2803</v>
      </c>
      <c r="Q404" s="53">
        <v>26544</v>
      </c>
      <c r="R404" s="53">
        <v>2803</v>
      </c>
      <c r="S404" s="19">
        <v>2</v>
      </c>
      <c r="T404" s="19">
        <v>2</v>
      </c>
      <c r="U404" s="19">
        <v>8</v>
      </c>
      <c r="V404" s="19">
        <v>1</v>
      </c>
      <c r="W404" s="19">
        <v>1</v>
      </c>
      <c r="X404" s="19">
        <v>17</v>
      </c>
      <c r="Y404" s="19">
        <v>29310</v>
      </c>
      <c r="Z404" s="23" t="s">
        <v>73</v>
      </c>
      <c r="AA404" s="49" t="b">
        <v>1</v>
      </c>
      <c r="AB404" s="23" t="s">
        <v>308</v>
      </c>
      <c r="AC404" s="23" t="s">
        <v>291</v>
      </c>
      <c r="AD404" s="23" t="s">
        <v>90</v>
      </c>
      <c r="AE404" s="23" t="s">
        <v>408</v>
      </c>
      <c r="AF404" s="23" t="s">
        <v>78</v>
      </c>
      <c r="AG404" s="23" t="s">
        <v>179</v>
      </c>
      <c r="AH404" s="23" t="s">
        <v>179</v>
      </c>
      <c r="AI404" s="23" t="s">
        <v>100</v>
      </c>
      <c r="AJ404" s="50" t="b">
        <v>0</v>
      </c>
      <c r="AK404" s="51" t="s">
        <v>409</v>
      </c>
      <c r="AL404" s="19">
        <v>0</v>
      </c>
      <c r="AM404" s="19">
        <v>0</v>
      </c>
      <c r="AN404" s="19">
        <v>0</v>
      </c>
      <c r="AO404" s="19">
        <v>0</v>
      </c>
      <c r="AP404" s="19">
        <v>0</v>
      </c>
      <c r="AQ404" s="19">
        <v>0</v>
      </c>
      <c r="AR404" s="19">
        <v>0</v>
      </c>
      <c r="AS404" s="19">
        <v>0</v>
      </c>
      <c r="AT404" s="19">
        <v>0</v>
      </c>
      <c r="AU404" s="19">
        <v>0</v>
      </c>
      <c r="AV404" s="19">
        <v>0</v>
      </c>
      <c r="AW404" s="19">
        <v>0</v>
      </c>
      <c r="AX404" s="19">
        <v>0</v>
      </c>
      <c r="AY404" s="19">
        <v>0</v>
      </c>
      <c r="AZ404" s="19">
        <v>0</v>
      </c>
      <c r="BA404" s="19">
        <v>0</v>
      </c>
      <c r="BB404" s="19">
        <v>0</v>
      </c>
      <c r="BC404" s="19">
        <v>0</v>
      </c>
      <c r="BD404" s="49" t="b">
        <v>0</v>
      </c>
      <c r="BE404" s="49" t="b">
        <v>0</v>
      </c>
      <c r="BF404" s="19">
        <v>14</v>
      </c>
      <c r="BG404" s="23" t="s">
        <v>78</v>
      </c>
      <c r="BH404" s="19">
        <v>210</v>
      </c>
      <c r="BI404" s="19">
        <v>210</v>
      </c>
      <c r="BJ404" s="19">
        <v>0</v>
      </c>
      <c r="BK404" s="49" t="b">
        <v>0</v>
      </c>
    </row>
    <row r="405" spans="1:63" ht="12.75">
      <c r="A405" s="19">
        <v>719</v>
      </c>
      <c r="B405" s="19">
        <v>110635</v>
      </c>
      <c r="C405" s="23" t="s">
        <v>397</v>
      </c>
      <c r="D405" s="23" t="s">
        <v>398</v>
      </c>
      <c r="E405" s="23" t="s">
        <v>399</v>
      </c>
      <c r="F405" s="23" t="s">
        <v>241</v>
      </c>
      <c r="G405" s="19">
        <v>94720</v>
      </c>
      <c r="H405" s="23" t="s">
        <v>167</v>
      </c>
      <c r="I405" s="23" t="s">
        <v>242</v>
      </c>
      <c r="J405" s="47" t="s">
        <v>400</v>
      </c>
      <c r="K405" s="19">
        <v>-122.26046299999901</v>
      </c>
      <c r="L405" s="19">
        <v>37.871918000000001</v>
      </c>
      <c r="M405" s="19">
        <v>-122.40068599999999</v>
      </c>
      <c r="N405" s="19">
        <v>37.787748000000001</v>
      </c>
      <c r="O405" s="53">
        <v>11442</v>
      </c>
      <c r="P405" s="53">
        <v>2803</v>
      </c>
      <c r="Q405" s="53">
        <v>26544</v>
      </c>
      <c r="R405" s="53">
        <v>2803</v>
      </c>
      <c r="S405" s="19">
        <v>2</v>
      </c>
      <c r="T405" s="19">
        <v>2</v>
      </c>
      <c r="U405" s="19">
        <v>8</v>
      </c>
      <c r="V405" s="19">
        <v>1</v>
      </c>
      <c r="W405" s="19">
        <v>1</v>
      </c>
      <c r="X405" s="19">
        <v>17</v>
      </c>
      <c r="Y405" s="19">
        <v>29310</v>
      </c>
      <c r="Z405" s="23" t="s">
        <v>73</v>
      </c>
      <c r="AA405" s="49" t="b">
        <v>1</v>
      </c>
      <c r="AB405" s="23" t="s">
        <v>308</v>
      </c>
      <c r="AC405" s="23" t="s">
        <v>410</v>
      </c>
      <c r="AD405" s="23" t="s">
        <v>90</v>
      </c>
      <c r="AE405" s="23" t="s">
        <v>412</v>
      </c>
      <c r="AF405" s="23" t="s">
        <v>94</v>
      </c>
      <c r="AG405" s="23" t="s">
        <v>179</v>
      </c>
      <c r="AH405" s="23" t="s">
        <v>36</v>
      </c>
      <c r="AI405" s="23" t="s">
        <v>100</v>
      </c>
      <c r="AJ405" s="50" t="b">
        <v>0</v>
      </c>
      <c r="AK405" s="51" t="s">
        <v>413</v>
      </c>
      <c r="AL405" s="19">
        <v>0</v>
      </c>
      <c r="AM405" s="19">
        <v>0</v>
      </c>
      <c r="AN405" s="19">
        <v>0</v>
      </c>
      <c r="AO405" s="19">
        <v>0</v>
      </c>
      <c r="AP405" s="19">
        <v>0</v>
      </c>
      <c r="AQ405" s="19">
        <v>0</v>
      </c>
      <c r="AR405" s="19">
        <v>0</v>
      </c>
      <c r="AS405" s="19">
        <v>0</v>
      </c>
      <c r="AT405" s="19">
        <v>0</v>
      </c>
      <c r="AU405" s="19">
        <v>0</v>
      </c>
      <c r="AV405" s="19">
        <v>0</v>
      </c>
      <c r="AW405" s="19">
        <v>0</v>
      </c>
      <c r="AX405" s="19">
        <v>0</v>
      </c>
      <c r="AY405" s="19">
        <v>0</v>
      </c>
      <c r="AZ405" s="19">
        <v>0</v>
      </c>
      <c r="BA405" s="19">
        <v>0</v>
      </c>
      <c r="BB405" s="19">
        <v>0</v>
      </c>
      <c r="BC405" s="19">
        <v>0</v>
      </c>
      <c r="BD405" s="49" t="b">
        <v>0</v>
      </c>
      <c r="BE405" s="49" t="b">
        <v>0</v>
      </c>
      <c r="BF405" s="19">
        <v>14</v>
      </c>
      <c r="BG405" s="23" t="s">
        <v>94</v>
      </c>
      <c r="BH405" s="19">
        <v>210</v>
      </c>
      <c r="BI405" s="19">
        <v>210</v>
      </c>
      <c r="BJ405" s="19">
        <v>0</v>
      </c>
      <c r="BK405" s="49" t="b">
        <v>0</v>
      </c>
    </row>
    <row r="406" spans="1:63" ht="12.75">
      <c r="A406" s="19">
        <v>712</v>
      </c>
      <c r="B406" s="19">
        <v>110635</v>
      </c>
      <c r="C406" s="23" t="s">
        <v>397</v>
      </c>
      <c r="D406" s="23" t="s">
        <v>398</v>
      </c>
      <c r="E406" s="23" t="s">
        <v>399</v>
      </c>
      <c r="F406" s="23" t="s">
        <v>241</v>
      </c>
      <c r="G406" s="19">
        <v>94720</v>
      </c>
      <c r="H406" s="23" t="s">
        <v>167</v>
      </c>
      <c r="I406" s="23" t="s">
        <v>242</v>
      </c>
      <c r="J406" s="47" t="s">
        <v>400</v>
      </c>
      <c r="K406" s="19">
        <v>-122.26046299999901</v>
      </c>
      <c r="L406" s="19">
        <v>37.871918000000001</v>
      </c>
      <c r="M406" s="19">
        <v>-122.40068599999999</v>
      </c>
      <c r="N406" s="19">
        <v>37.787748000000001</v>
      </c>
      <c r="O406" s="53">
        <v>11442</v>
      </c>
      <c r="P406" s="53">
        <v>2803</v>
      </c>
      <c r="Q406" s="53">
        <v>26544</v>
      </c>
      <c r="R406" s="53">
        <v>2803</v>
      </c>
      <c r="S406" s="19">
        <v>2</v>
      </c>
      <c r="T406" s="19">
        <v>2</v>
      </c>
      <c r="U406" s="19">
        <v>8</v>
      </c>
      <c r="V406" s="19">
        <v>1</v>
      </c>
      <c r="W406" s="19">
        <v>1</v>
      </c>
      <c r="X406" s="19">
        <v>17</v>
      </c>
      <c r="Y406" s="19">
        <v>29310</v>
      </c>
      <c r="Z406" s="23" t="s">
        <v>73</v>
      </c>
      <c r="AA406" s="49" t="b">
        <v>1</v>
      </c>
      <c r="AB406" s="23" t="s">
        <v>308</v>
      </c>
      <c r="AC406" s="23" t="s">
        <v>89</v>
      </c>
      <c r="AD406" s="23" t="s">
        <v>90</v>
      </c>
      <c r="AE406" s="23" t="s">
        <v>172</v>
      </c>
      <c r="AF406" s="23" t="s">
        <v>89</v>
      </c>
      <c r="AG406" s="23" t="s">
        <v>79</v>
      </c>
      <c r="AH406" s="23" t="s">
        <v>36</v>
      </c>
      <c r="AI406" s="23" t="s">
        <v>92</v>
      </c>
      <c r="AJ406" s="50" t="b">
        <v>0</v>
      </c>
      <c r="AK406" s="51" t="s">
        <v>401</v>
      </c>
      <c r="AL406" s="19">
        <v>0</v>
      </c>
      <c r="AM406" s="19">
        <v>0</v>
      </c>
      <c r="AN406" s="19">
        <v>2</v>
      </c>
      <c r="AO406" s="19">
        <v>1</v>
      </c>
      <c r="AP406" s="19">
        <v>0</v>
      </c>
      <c r="AQ406" s="19">
        <v>0</v>
      </c>
      <c r="AR406" s="19">
        <v>0</v>
      </c>
      <c r="AS406" s="19">
        <v>0</v>
      </c>
      <c r="AT406" s="19">
        <v>0</v>
      </c>
      <c r="AU406" s="19">
        <v>1</v>
      </c>
      <c r="AV406" s="19">
        <v>0</v>
      </c>
      <c r="AW406" s="19">
        <v>1</v>
      </c>
      <c r="AX406" s="19">
        <v>1</v>
      </c>
      <c r="AY406" s="19">
        <v>0</v>
      </c>
      <c r="AZ406" s="19">
        <v>0</v>
      </c>
      <c r="BA406" s="19">
        <v>0</v>
      </c>
      <c r="BB406" s="19">
        <v>0</v>
      </c>
      <c r="BC406" s="19">
        <v>0</v>
      </c>
      <c r="BD406" s="49" t="b">
        <v>1</v>
      </c>
      <c r="BE406" s="49" t="b">
        <v>0</v>
      </c>
      <c r="BF406" s="19">
        <v>14</v>
      </c>
      <c r="BG406" s="23" t="s">
        <v>89</v>
      </c>
      <c r="BH406" s="19">
        <v>210</v>
      </c>
      <c r="BI406" s="19">
        <v>210</v>
      </c>
      <c r="BJ406" s="19">
        <v>3</v>
      </c>
      <c r="BK406" s="49" t="b">
        <v>1</v>
      </c>
    </row>
    <row r="407" spans="1:63" ht="12.75">
      <c r="A407" s="19">
        <v>713</v>
      </c>
      <c r="B407" s="19">
        <v>110635</v>
      </c>
      <c r="C407" s="23" t="s">
        <v>397</v>
      </c>
      <c r="D407" s="23" t="s">
        <v>398</v>
      </c>
      <c r="E407" s="23" t="s">
        <v>399</v>
      </c>
      <c r="F407" s="23" t="s">
        <v>241</v>
      </c>
      <c r="G407" s="19">
        <v>94720</v>
      </c>
      <c r="H407" s="23" t="s">
        <v>167</v>
      </c>
      <c r="I407" s="23" t="s">
        <v>242</v>
      </c>
      <c r="J407" s="47" t="s">
        <v>400</v>
      </c>
      <c r="K407" s="19">
        <v>-122.26046299999901</v>
      </c>
      <c r="L407" s="19">
        <v>37.871918000000001</v>
      </c>
      <c r="M407" s="19">
        <v>-122.40068599999999</v>
      </c>
      <c r="N407" s="19">
        <v>37.787748000000001</v>
      </c>
      <c r="O407" s="53">
        <v>11442</v>
      </c>
      <c r="P407" s="53">
        <v>2803</v>
      </c>
      <c r="Q407" s="53">
        <v>26544</v>
      </c>
      <c r="R407" s="53">
        <v>2803</v>
      </c>
      <c r="S407" s="19">
        <v>2</v>
      </c>
      <c r="T407" s="19">
        <v>2</v>
      </c>
      <c r="U407" s="19">
        <v>8</v>
      </c>
      <c r="V407" s="19">
        <v>1</v>
      </c>
      <c r="W407" s="19">
        <v>1</v>
      </c>
      <c r="X407" s="19">
        <v>17</v>
      </c>
      <c r="Y407" s="19">
        <v>29310</v>
      </c>
      <c r="Z407" s="23" t="s">
        <v>73</v>
      </c>
      <c r="AA407" s="49" t="b">
        <v>1</v>
      </c>
      <c r="AB407" s="23" t="s">
        <v>308</v>
      </c>
      <c r="AC407" s="23" t="s">
        <v>89</v>
      </c>
      <c r="AD407" s="23" t="s">
        <v>90</v>
      </c>
      <c r="AE407" s="23" t="s">
        <v>402</v>
      </c>
      <c r="AF407" s="23" t="s">
        <v>89</v>
      </c>
      <c r="AG407" s="23" t="s">
        <v>79</v>
      </c>
      <c r="AH407" s="23" t="s">
        <v>99</v>
      </c>
      <c r="AI407" s="23" t="s">
        <v>100</v>
      </c>
      <c r="AJ407" s="50" t="b">
        <v>0</v>
      </c>
      <c r="AK407" s="51" t="s">
        <v>403</v>
      </c>
      <c r="AL407" s="19">
        <v>0</v>
      </c>
      <c r="AM407" s="19">
        <v>0</v>
      </c>
      <c r="AN407" s="19">
        <v>0</v>
      </c>
      <c r="AO407" s="19">
        <v>0</v>
      </c>
      <c r="AP407" s="19">
        <v>0</v>
      </c>
      <c r="AQ407" s="19">
        <v>0</v>
      </c>
      <c r="AR407" s="19">
        <v>0</v>
      </c>
      <c r="AS407" s="19">
        <v>0</v>
      </c>
      <c r="AT407" s="19">
        <v>0</v>
      </c>
      <c r="AU407" s="19">
        <v>0</v>
      </c>
      <c r="AV407" s="19">
        <v>0</v>
      </c>
      <c r="AW407" s="19">
        <v>0</v>
      </c>
      <c r="AX407" s="19">
        <v>0</v>
      </c>
      <c r="AY407" s="19">
        <v>0</v>
      </c>
      <c r="AZ407" s="19">
        <v>0</v>
      </c>
      <c r="BA407" s="19">
        <v>0</v>
      </c>
      <c r="BB407" s="19">
        <v>0</v>
      </c>
      <c r="BC407" s="19">
        <v>0</v>
      </c>
      <c r="BD407" s="49" t="b">
        <v>0</v>
      </c>
      <c r="BE407" s="49" t="b">
        <v>0</v>
      </c>
      <c r="BF407" s="19">
        <v>14</v>
      </c>
      <c r="BG407" s="23" t="s">
        <v>89</v>
      </c>
      <c r="BH407" s="19">
        <v>210</v>
      </c>
      <c r="BI407" s="19">
        <v>210</v>
      </c>
      <c r="BJ407" s="19">
        <v>0</v>
      </c>
      <c r="BK407" s="49" t="b">
        <v>0</v>
      </c>
    </row>
    <row r="408" spans="1:63" ht="12.75">
      <c r="A408" s="19">
        <v>714</v>
      </c>
      <c r="B408" s="19">
        <v>110635</v>
      </c>
      <c r="C408" s="23" t="s">
        <v>397</v>
      </c>
      <c r="D408" s="23" t="s">
        <v>398</v>
      </c>
      <c r="E408" s="23" t="s">
        <v>399</v>
      </c>
      <c r="F408" s="23" t="s">
        <v>241</v>
      </c>
      <c r="G408" s="19">
        <v>94720</v>
      </c>
      <c r="H408" s="23" t="s">
        <v>167</v>
      </c>
      <c r="I408" s="23" t="s">
        <v>242</v>
      </c>
      <c r="J408" s="47" t="s">
        <v>400</v>
      </c>
      <c r="K408" s="19">
        <v>-122.26046299999901</v>
      </c>
      <c r="L408" s="19">
        <v>37.871918000000001</v>
      </c>
      <c r="M408" s="19">
        <v>-122.40068599999999</v>
      </c>
      <c r="N408" s="19">
        <v>37.787748000000001</v>
      </c>
      <c r="O408" s="53">
        <v>11442</v>
      </c>
      <c r="P408" s="53">
        <v>2803</v>
      </c>
      <c r="Q408" s="53">
        <v>26544</v>
      </c>
      <c r="R408" s="53">
        <v>2803</v>
      </c>
      <c r="S408" s="19">
        <v>2</v>
      </c>
      <c r="T408" s="19">
        <v>2</v>
      </c>
      <c r="U408" s="19">
        <v>8</v>
      </c>
      <c r="V408" s="19">
        <v>1</v>
      </c>
      <c r="W408" s="19">
        <v>1</v>
      </c>
      <c r="X408" s="19">
        <v>17</v>
      </c>
      <c r="Y408" s="19">
        <v>29310</v>
      </c>
      <c r="Z408" s="23" t="s">
        <v>73</v>
      </c>
      <c r="AA408" s="49" t="b">
        <v>1</v>
      </c>
      <c r="AB408" s="23" t="s">
        <v>308</v>
      </c>
      <c r="AC408" s="23" t="s">
        <v>89</v>
      </c>
      <c r="AD408" s="23" t="s">
        <v>90</v>
      </c>
      <c r="AE408" s="23" t="s">
        <v>236</v>
      </c>
      <c r="AF408" s="23" t="s">
        <v>89</v>
      </c>
      <c r="AG408" s="23" t="s">
        <v>79</v>
      </c>
      <c r="AH408" s="23" t="s">
        <v>206</v>
      </c>
      <c r="AI408" s="23" t="s">
        <v>100</v>
      </c>
      <c r="AJ408" s="50" t="b">
        <v>0</v>
      </c>
      <c r="AK408" s="51" t="s">
        <v>404</v>
      </c>
      <c r="AL408" s="19">
        <v>0</v>
      </c>
      <c r="AM408" s="19">
        <v>0</v>
      </c>
      <c r="AN408" s="19">
        <v>0</v>
      </c>
      <c r="AO408" s="19">
        <v>0</v>
      </c>
      <c r="AP408" s="19">
        <v>0</v>
      </c>
      <c r="AQ408" s="19">
        <v>0</v>
      </c>
      <c r="AR408" s="19">
        <v>0</v>
      </c>
      <c r="AS408" s="19">
        <v>0</v>
      </c>
      <c r="AT408" s="19">
        <v>0</v>
      </c>
      <c r="AU408" s="19">
        <v>0</v>
      </c>
      <c r="AV408" s="19">
        <v>0</v>
      </c>
      <c r="AW408" s="19">
        <v>0</v>
      </c>
      <c r="AX408" s="19">
        <v>0</v>
      </c>
      <c r="AY408" s="19">
        <v>0</v>
      </c>
      <c r="AZ408" s="19">
        <v>0</v>
      </c>
      <c r="BA408" s="19">
        <v>0</v>
      </c>
      <c r="BB408" s="19">
        <v>0</v>
      </c>
      <c r="BC408" s="19">
        <v>0</v>
      </c>
      <c r="BD408" s="49" t="b">
        <v>0</v>
      </c>
      <c r="BE408" s="49" t="b">
        <v>0</v>
      </c>
      <c r="BF408" s="19">
        <v>14</v>
      </c>
      <c r="BG408" s="23" t="s">
        <v>89</v>
      </c>
      <c r="BH408" s="19">
        <v>210</v>
      </c>
      <c r="BI408" s="19">
        <v>210</v>
      </c>
      <c r="BJ408" s="19">
        <v>0</v>
      </c>
      <c r="BK408" s="49" t="b">
        <v>0</v>
      </c>
    </row>
    <row r="409" spans="1:63" ht="12.75">
      <c r="A409" s="19">
        <v>716</v>
      </c>
      <c r="B409" s="19">
        <v>110635</v>
      </c>
      <c r="C409" s="23" t="s">
        <v>397</v>
      </c>
      <c r="D409" s="23" t="s">
        <v>398</v>
      </c>
      <c r="E409" s="23" t="s">
        <v>399</v>
      </c>
      <c r="F409" s="23" t="s">
        <v>241</v>
      </c>
      <c r="G409" s="19">
        <v>94720</v>
      </c>
      <c r="H409" s="23" t="s">
        <v>167</v>
      </c>
      <c r="I409" s="23" t="s">
        <v>242</v>
      </c>
      <c r="J409" s="47" t="s">
        <v>400</v>
      </c>
      <c r="K409" s="19">
        <v>-122.26046299999901</v>
      </c>
      <c r="L409" s="19">
        <v>37.871918000000001</v>
      </c>
      <c r="M409" s="19">
        <v>-122.40068599999999</v>
      </c>
      <c r="N409" s="19">
        <v>37.787748000000001</v>
      </c>
      <c r="O409" s="53">
        <v>11442</v>
      </c>
      <c r="P409" s="53">
        <v>2803</v>
      </c>
      <c r="Q409" s="53">
        <v>26544</v>
      </c>
      <c r="R409" s="53">
        <v>2803</v>
      </c>
      <c r="S409" s="19">
        <v>2</v>
      </c>
      <c r="T409" s="19">
        <v>2</v>
      </c>
      <c r="U409" s="19">
        <v>8</v>
      </c>
      <c r="V409" s="19">
        <v>1</v>
      </c>
      <c r="W409" s="19">
        <v>1</v>
      </c>
      <c r="X409" s="19">
        <v>17</v>
      </c>
      <c r="Y409" s="19">
        <v>29310</v>
      </c>
      <c r="Z409" s="23" t="s">
        <v>73</v>
      </c>
      <c r="AA409" s="49" t="b">
        <v>1</v>
      </c>
      <c r="AB409" s="23" t="s">
        <v>308</v>
      </c>
      <c r="AC409" s="23" t="s">
        <v>291</v>
      </c>
      <c r="AD409" s="23" t="s">
        <v>90</v>
      </c>
      <c r="AE409" s="23" t="s">
        <v>363</v>
      </c>
      <c r="AF409" s="23" t="s">
        <v>78</v>
      </c>
      <c r="AG409" s="23" t="s">
        <v>79</v>
      </c>
      <c r="AH409" s="23" t="s">
        <v>36</v>
      </c>
      <c r="AI409" s="23" t="s">
        <v>80</v>
      </c>
      <c r="AJ409" s="50" t="b">
        <v>0</v>
      </c>
      <c r="AK409" s="51" t="s">
        <v>407</v>
      </c>
      <c r="AL409" s="19">
        <v>0</v>
      </c>
      <c r="AM409" s="19">
        <v>0</v>
      </c>
      <c r="AN409" s="19">
        <v>1</v>
      </c>
      <c r="AO409" s="19">
        <v>0</v>
      </c>
      <c r="AP409" s="19">
        <v>0</v>
      </c>
      <c r="AQ409" s="19">
        <v>0</v>
      </c>
      <c r="AR409" s="19">
        <v>0</v>
      </c>
      <c r="AS409" s="19">
        <v>0</v>
      </c>
      <c r="AT409" s="19">
        <v>0</v>
      </c>
      <c r="AU409" s="19">
        <v>0</v>
      </c>
      <c r="AV409" s="19">
        <v>0</v>
      </c>
      <c r="AW409" s="19">
        <v>0</v>
      </c>
      <c r="AX409" s="19">
        <v>0</v>
      </c>
      <c r="AY409" s="19">
        <v>0</v>
      </c>
      <c r="AZ409" s="19">
        <v>1</v>
      </c>
      <c r="BA409" s="19">
        <v>0</v>
      </c>
      <c r="BB409" s="19">
        <v>0</v>
      </c>
      <c r="BC409" s="19">
        <v>0</v>
      </c>
      <c r="BD409" s="49" t="b">
        <v>1</v>
      </c>
      <c r="BE409" s="49" t="b">
        <v>0</v>
      </c>
      <c r="BF409" s="19">
        <v>14</v>
      </c>
      <c r="BG409" s="23" t="s">
        <v>78</v>
      </c>
      <c r="BH409" s="19">
        <v>210</v>
      </c>
      <c r="BI409" s="19">
        <v>210</v>
      </c>
      <c r="BJ409" s="19">
        <v>1</v>
      </c>
      <c r="BK409" s="49" t="b">
        <v>1</v>
      </c>
    </row>
    <row r="410" spans="1:63" ht="12.75">
      <c r="A410" s="19">
        <v>718</v>
      </c>
      <c r="B410" s="19">
        <v>110635</v>
      </c>
      <c r="C410" s="23" t="s">
        <v>397</v>
      </c>
      <c r="D410" s="23" t="s">
        <v>398</v>
      </c>
      <c r="E410" s="23" t="s">
        <v>399</v>
      </c>
      <c r="F410" s="23" t="s">
        <v>241</v>
      </c>
      <c r="G410" s="19">
        <v>94720</v>
      </c>
      <c r="H410" s="23" t="s">
        <v>167</v>
      </c>
      <c r="I410" s="23" t="s">
        <v>242</v>
      </c>
      <c r="J410" s="47" t="s">
        <v>400</v>
      </c>
      <c r="K410" s="19">
        <v>-122.26046299999901</v>
      </c>
      <c r="L410" s="19">
        <v>37.871918000000001</v>
      </c>
      <c r="M410" s="19">
        <v>-122.40068599999999</v>
      </c>
      <c r="N410" s="19">
        <v>37.787748000000001</v>
      </c>
      <c r="O410" s="53">
        <v>11442</v>
      </c>
      <c r="P410" s="53">
        <v>2803</v>
      </c>
      <c r="Q410" s="53">
        <v>26544</v>
      </c>
      <c r="R410" s="53">
        <v>2803</v>
      </c>
      <c r="S410" s="19">
        <v>2</v>
      </c>
      <c r="T410" s="19">
        <v>2</v>
      </c>
      <c r="U410" s="19">
        <v>8</v>
      </c>
      <c r="V410" s="19">
        <v>1</v>
      </c>
      <c r="W410" s="19">
        <v>1</v>
      </c>
      <c r="X410" s="19">
        <v>17</v>
      </c>
      <c r="Y410" s="19">
        <v>29310</v>
      </c>
      <c r="Z410" s="23" t="s">
        <v>73</v>
      </c>
      <c r="AA410" s="49" t="b">
        <v>1</v>
      </c>
      <c r="AB410" s="23" t="s">
        <v>308</v>
      </c>
      <c r="AC410" s="23" t="s">
        <v>410</v>
      </c>
      <c r="AD410" s="23" t="s">
        <v>90</v>
      </c>
      <c r="AE410" s="23" t="s">
        <v>95</v>
      </c>
      <c r="AF410" s="23" t="s">
        <v>94</v>
      </c>
      <c r="AG410" s="23" t="s">
        <v>79</v>
      </c>
      <c r="AH410" s="23" t="s">
        <v>36</v>
      </c>
      <c r="AI410" s="23" t="s">
        <v>96</v>
      </c>
      <c r="AJ410" s="50" t="b">
        <v>0</v>
      </c>
      <c r="AK410" s="51" t="s">
        <v>411</v>
      </c>
      <c r="AL410" s="19">
        <v>0</v>
      </c>
      <c r="AM410" s="19">
        <v>0</v>
      </c>
      <c r="AN410" s="19">
        <v>1</v>
      </c>
      <c r="AO410" s="19">
        <v>0</v>
      </c>
      <c r="AP410" s="19">
        <v>0</v>
      </c>
      <c r="AQ410" s="19">
        <v>0</v>
      </c>
      <c r="AR410" s="19">
        <v>0</v>
      </c>
      <c r="AS410" s="19">
        <v>0</v>
      </c>
      <c r="AT410" s="19">
        <v>0</v>
      </c>
      <c r="AU410" s="19">
        <v>0</v>
      </c>
      <c r="AV410" s="19">
        <v>0</v>
      </c>
      <c r="AW410" s="19">
        <v>0</v>
      </c>
      <c r="AX410" s="19">
        <v>0</v>
      </c>
      <c r="AY410" s="19">
        <v>0</v>
      </c>
      <c r="AZ410" s="19">
        <v>1</v>
      </c>
      <c r="BA410" s="19">
        <v>0</v>
      </c>
      <c r="BB410" s="19">
        <v>0</v>
      </c>
      <c r="BC410" s="19">
        <v>0</v>
      </c>
      <c r="BD410" s="49" t="b">
        <v>1</v>
      </c>
      <c r="BE410" s="49" t="b">
        <v>0</v>
      </c>
      <c r="BF410" s="19">
        <v>14</v>
      </c>
      <c r="BG410" s="23" t="s">
        <v>94</v>
      </c>
      <c r="BH410" s="19">
        <v>210</v>
      </c>
      <c r="BI410" s="19">
        <v>210</v>
      </c>
      <c r="BJ410" s="19">
        <v>1</v>
      </c>
      <c r="BK410" s="49" t="b">
        <v>1</v>
      </c>
    </row>
    <row r="411" spans="1:63" ht="12.75">
      <c r="A411" s="19">
        <v>720</v>
      </c>
      <c r="B411" s="19">
        <v>110635</v>
      </c>
      <c r="C411" s="23" t="s">
        <v>397</v>
      </c>
      <c r="D411" s="23" t="s">
        <v>398</v>
      </c>
      <c r="E411" s="23" t="s">
        <v>399</v>
      </c>
      <c r="F411" s="23" t="s">
        <v>241</v>
      </c>
      <c r="G411" s="19">
        <v>94720</v>
      </c>
      <c r="H411" s="23" t="s">
        <v>167</v>
      </c>
      <c r="I411" s="23" t="s">
        <v>242</v>
      </c>
      <c r="J411" s="47" t="s">
        <v>400</v>
      </c>
      <c r="K411" s="19">
        <v>-122.26046299999901</v>
      </c>
      <c r="L411" s="19">
        <v>37.871918000000001</v>
      </c>
      <c r="M411" s="19">
        <v>-122.40068599999999</v>
      </c>
      <c r="N411" s="19">
        <v>37.787748000000001</v>
      </c>
      <c r="O411" s="53">
        <v>11442</v>
      </c>
      <c r="P411" s="53">
        <v>2803</v>
      </c>
      <c r="Q411" s="53">
        <v>26544</v>
      </c>
      <c r="R411" s="53">
        <v>2803</v>
      </c>
      <c r="S411" s="19">
        <v>2</v>
      </c>
      <c r="T411" s="19">
        <v>2</v>
      </c>
      <c r="U411" s="19">
        <v>8</v>
      </c>
      <c r="V411" s="19">
        <v>1</v>
      </c>
      <c r="W411" s="19">
        <v>1</v>
      </c>
      <c r="X411" s="19">
        <v>17</v>
      </c>
      <c r="Y411" s="19">
        <v>29310</v>
      </c>
      <c r="Z411" s="23" t="s">
        <v>73</v>
      </c>
      <c r="AA411" s="49" t="b">
        <v>1</v>
      </c>
      <c r="AB411" s="23" t="s">
        <v>308</v>
      </c>
      <c r="AC411" s="23" t="s">
        <v>414</v>
      </c>
      <c r="AD411" s="23" t="s">
        <v>90</v>
      </c>
      <c r="AE411" s="23" t="s">
        <v>415</v>
      </c>
      <c r="AF411" s="23" t="s">
        <v>219</v>
      </c>
      <c r="AG411" s="23" t="s">
        <v>79</v>
      </c>
      <c r="AH411" s="23" t="s">
        <v>36</v>
      </c>
      <c r="AI411" s="23" t="s">
        <v>100</v>
      </c>
      <c r="AJ411" s="50" t="b">
        <v>0</v>
      </c>
      <c r="AK411" s="51" t="s">
        <v>416</v>
      </c>
      <c r="AL411" s="19">
        <v>0</v>
      </c>
      <c r="AM411" s="19">
        <v>0</v>
      </c>
      <c r="AN411" s="19">
        <v>0</v>
      </c>
      <c r="AO411" s="19">
        <v>0</v>
      </c>
      <c r="AP411" s="19">
        <v>0</v>
      </c>
      <c r="AQ411" s="19">
        <v>0</v>
      </c>
      <c r="AR411" s="19">
        <v>0</v>
      </c>
      <c r="AS411" s="19">
        <v>0</v>
      </c>
      <c r="AT411" s="19">
        <v>0</v>
      </c>
      <c r="AU411" s="19">
        <v>0</v>
      </c>
      <c r="AV411" s="19">
        <v>0</v>
      </c>
      <c r="AW411" s="19">
        <v>0</v>
      </c>
      <c r="AX411" s="19">
        <v>0</v>
      </c>
      <c r="AY411" s="19">
        <v>0</v>
      </c>
      <c r="AZ411" s="19">
        <v>0</v>
      </c>
      <c r="BA411" s="19">
        <v>0</v>
      </c>
      <c r="BB411" s="19">
        <v>0</v>
      </c>
      <c r="BC411" s="19">
        <v>0</v>
      </c>
      <c r="BD411" s="49" t="b">
        <v>0</v>
      </c>
      <c r="BE411" s="49" t="b">
        <v>0</v>
      </c>
      <c r="BF411" s="19">
        <v>14</v>
      </c>
      <c r="BG411" s="23" t="s">
        <v>117</v>
      </c>
      <c r="BH411" s="19">
        <v>210</v>
      </c>
      <c r="BI411" s="19">
        <v>210</v>
      </c>
      <c r="BJ411" s="19">
        <v>0</v>
      </c>
      <c r="BK411" s="49" t="b">
        <v>0</v>
      </c>
    </row>
    <row r="412" spans="1:63" ht="12.75">
      <c r="A412" s="19">
        <v>721</v>
      </c>
      <c r="B412" s="19">
        <v>110635</v>
      </c>
      <c r="C412" s="23" t="s">
        <v>397</v>
      </c>
      <c r="D412" s="23" t="s">
        <v>398</v>
      </c>
      <c r="E412" s="23" t="s">
        <v>399</v>
      </c>
      <c r="F412" s="23" t="s">
        <v>241</v>
      </c>
      <c r="G412" s="19">
        <v>94720</v>
      </c>
      <c r="H412" s="23" t="s">
        <v>167</v>
      </c>
      <c r="I412" s="23" t="s">
        <v>242</v>
      </c>
      <c r="J412" s="47" t="s">
        <v>400</v>
      </c>
      <c r="K412" s="19">
        <v>-122.26046299999901</v>
      </c>
      <c r="L412" s="19">
        <v>37.871918000000001</v>
      </c>
      <c r="M412" s="19">
        <v>-122.40068599999999</v>
      </c>
      <c r="N412" s="19">
        <v>37.787748000000001</v>
      </c>
      <c r="O412" s="53">
        <v>11442</v>
      </c>
      <c r="P412" s="53">
        <v>2803</v>
      </c>
      <c r="Q412" s="53">
        <v>26544</v>
      </c>
      <c r="R412" s="53">
        <v>2803</v>
      </c>
      <c r="S412" s="19">
        <v>2</v>
      </c>
      <c r="T412" s="19">
        <v>2</v>
      </c>
      <c r="U412" s="19">
        <v>8</v>
      </c>
      <c r="V412" s="19">
        <v>1</v>
      </c>
      <c r="W412" s="19">
        <v>1</v>
      </c>
      <c r="X412" s="19">
        <v>17</v>
      </c>
      <c r="Y412" s="19">
        <v>29310</v>
      </c>
      <c r="Z412" s="23" t="s">
        <v>73</v>
      </c>
      <c r="AA412" s="49" t="b">
        <v>1</v>
      </c>
      <c r="AB412" s="23" t="s">
        <v>308</v>
      </c>
      <c r="AC412" s="23" t="s">
        <v>417</v>
      </c>
      <c r="AD412" s="23" t="s">
        <v>90</v>
      </c>
      <c r="AE412" s="23" t="s">
        <v>418</v>
      </c>
      <c r="AF412" s="23" t="s">
        <v>114</v>
      </c>
      <c r="AG412" s="23" t="s">
        <v>79</v>
      </c>
      <c r="AH412" s="23" t="s">
        <v>99</v>
      </c>
      <c r="AI412" s="23" t="s">
        <v>100</v>
      </c>
      <c r="AJ412" s="50" t="b">
        <v>0</v>
      </c>
      <c r="AK412" s="51" t="s">
        <v>419</v>
      </c>
      <c r="AL412" s="19">
        <v>0</v>
      </c>
      <c r="AM412" s="19">
        <v>0</v>
      </c>
      <c r="AN412" s="19">
        <v>0</v>
      </c>
      <c r="AO412" s="19">
        <v>0</v>
      </c>
      <c r="AP412" s="19">
        <v>0</v>
      </c>
      <c r="AQ412" s="19">
        <v>0</v>
      </c>
      <c r="AR412" s="19">
        <v>0</v>
      </c>
      <c r="AS412" s="19">
        <v>0</v>
      </c>
      <c r="AT412" s="19">
        <v>0</v>
      </c>
      <c r="AU412" s="19">
        <v>0</v>
      </c>
      <c r="AV412" s="19">
        <v>0</v>
      </c>
      <c r="AW412" s="19">
        <v>0</v>
      </c>
      <c r="AX412" s="19">
        <v>0</v>
      </c>
      <c r="AY412" s="19">
        <v>0</v>
      </c>
      <c r="AZ412" s="19">
        <v>0</v>
      </c>
      <c r="BA412" s="19">
        <v>0</v>
      </c>
      <c r="BB412" s="19">
        <v>0</v>
      </c>
      <c r="BC412" s="19">
        <v>0</v>
      </c>
      <c r="BD412" s="49" t="b">
        <v>0</v>
      </c>
      <c r="BE412" s="49" t="b">
        <v>0</v>
      </c>
      <c r="BF412" s="19">
        <v>14</v>
      </c>
      <c r="BG412" s="23" t="s">
        <v>117</v>
      </c>
      <c r="BH412" s="19">
        <v>210</v>
      </c>
      <c r="BI412" s="19">
        <v>210</v>
      </c>
      <c r="BJ412" s="19">
        <v>0</v>
      </c>
      <c r="BK412" s="49" t="b">
        <v>0</v>
      </c>
    </row>
    <row r="413" spans="1:63" ht="12.75">
      <c r="A413" s="19">
        <v>728</v>
      </c>
      <c r="B413" s="19">
        <v>110653</v>
      </c>
      <c r="C413" s="23" t="s">
        <v>434</v>
      </c>
      <c r="D413" s="23" t="s">
        <v>435</v>
      </c>
      <c r="E413" s="23" t="s">
        <v>436</v>
      </c>
      <c r="F413" s="23" t="s">
        <v>241</v>
      </c>
      <c r="G413" s="19">
        <v>92697</v>
      </c>
      <c r="H413" s="23" t="s">
        <v>167</v>
      </c>
      <c r="I413" s="23" t="s">
        <v>242</v>
      </c>
      <c r="J413" s="47" t="s">
        <v>437</v>
      </c>
      <c r="K413" s="19">
        <v>-117.84124799999999</v>
      </c>
      <c r="L413" s="19">
        <v>33.648434000000002</v>
      </c>
      <c r="M413" s="19">
        <v>-118.232703</v>
      </c>
      <c r="N413" s="19">
        <v>34.04365</v>
      </c>
      <c r="O413" s="53">
        <v>11442</v>
      </c>
      <c r="P413" s="53">
        <v>1912</v>
      </c>
      <c r="Q413" s="53">
        <v>26544</v>
      </c>
      <c r="R413" s="53">
        <v>1912</v>
      </c>
      <c r="S413" s="19">
        <v>2</v>
      </c>
      <c r="T413" s="19">
        <v>2</v>
      </c>
      <c r="U413" s="19">
        <v>8</v>
      </c>
      <c r="V413" s="19">
        <v>1</v>
      </c>
      <c r="W413" s="19">
        <v>1</v>
      </c>
      <c r="X413" s="19">
        <v>41</v>
      </c>
      <c r="Y413" s="19">
        <v>27331</v>
      </c>
      <c r="Z413" s="23" t="s">
        <v>73</v>
      </c>
      <c r="AA413" s="49" t="b">
        <v>1</v>
      </c>
      <c r="AB413" s="23" t="s">
        <v>438</v>
      </c>
      <c r="AC413" s="23" t="s">
        <v>439</v>
      </c>
      <c r="AD413" s="23" t="s">
        <v>204</v>
      </c>
      <c r="AE413" s="23" t="s">
        <v>441</v>
      </c>
      <c r="AF413" s="23" t="s">
        <v>78</v>
      </c>
      <c r="AG413" s="23" t="s">
        <v>179</v>
      </c>
      <c r="AH413" s="23" t="s">
        <v>179</v>
      </c>
      <c r="AI413" s="23" t="s">
        <v>100</v>
      </c>
      <c r="AJ413" s="50" t="b">
        <v>0</v>
      </c>
      <c r="AK413" s="51" t="s">
        <v>442</v>
      </c>
      <c r="AL413" s="19">
        <v>0</v>
      </c>
      <c r="AM413" s="19">
        <v>0</v>
      </c>
      <c r="AN413" s="19">
        <v>0</v>
      </c>
      <c r="AO413" s="19">
        <v>0</v>
      </c>
      <c r="AP413" s="19">
        <v>0</v>
      </c>
      <c r="AQ413" s="19">
        <v>0</v>
      </c>
      <c r="AR413" s="19">
        <v>0</v>
      </c>
      <c r="AS413" s="19">
        <v>0</v>
      </c>
      <c r="AT413" s="19">
        <v>0</v>
      </c>
      <c r="AU413" s="19">
        <v>0</v>
      </c>
      <c r="AV413" s="19">
        <v>0</v>
      </c>
      <c r="AW413" s="19">
        <v>0</v>
      </c>
      <c r="AX413" s="19">
        <v>0</v>
      </c>
      <c r="AY413" s="19">
        <v>0</v>
      </c>
      <c r="AZ413" s="19">
        <v>0</v>
      </c>
      <c r="BA413" s="19">
        <v>0</v>
      </c>
      <c r="BB413" s="19">
        <v>0</v>
      </c>
      <c r="BC413" s="19">
        <v>0</v>
      </c>
      <c r="BD413" s="49" t="b">
        <v>0</v>
      </c>
      <c r="BE413" s="49" t="b">
        <v>0</v>
      </c>
      <c r="BF413" s="19">
        <v>3</v>
      </c>
      <c r="BG413" s="23" t="s">
        <v>78</v>
      </c>
      <c r="BH413" s="19">
        <v>210</v>
      </c>
      <c r="BI413" s="19">
        <v>210</v>
      </c>
      <c r="BJ413" s="19">
        <v>0</v>
      </c>
      <c r="BK413" s="49" t="b">
        <v>0</v>
      </c>
    </row>
    <row r="414" spans="1:63" ht="12.75">
      <c r="A414" s="19">
        <v>727</v>
      </c>
      <c r="B414" s="19">
        <v>110653</v>
      </c>
      <c r="C414" s="23" t="s">
        <v>434</v>
      </c>
      <c r="D414" s="23" t="s">
        <v>435</v>
      </c>
      <c r="E414" s="23" t="s">
        <v>436</v>
      </c>
      <c r="F414" s="23" t="s">
        <v>241</v>
      </c>
      <c r="G414" s="19">
        <v>92697</v>
      </c>
      <c r="H414" s="23" t="s">
        <v>167</v>
      </c>
      <c r="I414" s="23" t="s">
        <v>242</v>
      </c>
      <c r="J414" s="47" t="s">
        <v>437</v>
      </c>
      <c r="K414" s="19">
        <v>-117.84124799999999</v>
      </c>
      <c r="L414" s="19">
        <v>33.648434000000002</v>
      </c>
      <c r="M414" s="19">
        <v>-118.232703</v>
      </c>
      <c r="N414" s="19">
        <v>34.04365</v>
      </c>
      <c r="O414" s="53">
        <v>11442</v>
      </c>
      <c r="P414" s="53">
        <v>1912</v>
      </c>
      <c r="Q414" s="53">
        <v>26544</v>
      </c>
      <c r="R414" s="53">
        <v>1912</v>
      </c>
      <c r="S414" s="19">
        <v>2</v>
      </c>
      <c r="T414" s="19">
        <v>2</v>
      </c>
      <c r="U414" s="19">
        <v>8</v>
      </c>
      <c r="V414" s="19">
        <v>1</v>
      </c>
      <c r="W414" s="19">
        <v>1</v>
      </c>
      <c r="X414" s="19">
        <v>41</v>
      </c>
      <c r="Y414" s="19">
        <v>27331</v>
      </c>
      <c r="Z414" s="23" t="s">
        <v>73</v>
      </c>
      <c r="AA414" s="49" t="b">
        <v>1</v>
      </c>
      <c r="AB414" s="23" t="s">
        <v>438</v>
      </c>
      <c r="AC414" s="23" t="s">
        <v>439</v>
      </c>
      <c r="AD414" s="23" t="s">
        <v>204</v>
      </c>
      <c r="AE414" s="23" t="s">
        <v>77</v>
      </c>
      <c r="AF414" s="23" t="s">
        <v>78</v>
      </c>
      <c r="AG414" s="23" t="s">
        <v>79</v>
      </c>
      <c r="AH414" s="23" t="s">
        <v>36</v>
      </c>
      <c r="AI414" s="23" t="s">
        <v>80</v>
      </c>
      <c r="AJ414" s="50" t="b">
        <v>0</v>
      </c>
      <c r="AK414" s="51" t="s">
        <v>440</v>
      </c>
      <c r="AL414" s="19">
        <v>0</v>
      </c>
      <c r="AM414" s="19">
        <v>0</v>
      </c>
      <c r="AN414" s="19">
        <v>0</v>
      </c>
      <c r="AO414" s="19">
        <v>0</v>
      </c>
      <c r="AP414" s="19">
        <v>0</v>
      </c>
      <c r="AQ414" s="19">
        <v>0</v>
      </c>
      <c r="AR414" s="19">
        <v>0</v>
      </c>
      <c r="AS414" s="19">
        <v>0</v>
      </c>
      <c r="AT414" s="19">
        <v>0</v>
      </c>
      <c r="AU414" s="19">
        <v>0</v>
      </c>
      <c r="AV414" s="19">
        <v>0</v>
      </c>
      <c r="AW414" s="19">
        <v>0</v>
      </c>
      <c r="AX414" s="19">
        <v>0</v>
      </c>
      <c r="AY414" s="19">
        <v>0</v>
      </c>
      <c r="AZ414" s="19">
        <v>0</v>
      </c>
      <c r="BA414" s="19">
        <v>0</v>
      </c>
      <c r="BB414" s="19">
        <v>0</v>
      </c>
      <c r="BC414" s="19">
        <v>0</v>
      </c>
      <c r="BD414" s="49" t="b">
        <v>1</v>
      </c>
      <c r="BE414" s="49" t="b">
        <v>0</v>
      </c>
      <c r="BF414" s="19">
        <v>3</v>
      </c>
      <c r="BG414" s="23" t="s">
        <v>78</v>
      </c>
      <c r="BH414" s="19">
        <v>210</v>
      </c>
      <c r="BI414" s="19">
        <v>210</v>
      </c>
      <c r="BJ414" s="19">
        <v>0</v>
      </c>
      <c r="BK414" s="49" t="b">
        <v>0</v>
      </c>
    </row>
    <row r="415" spans="1:63" ht="12.75">
      <c r="A415" s="19">
        <v>734</v>
      </c>
      <c r="B415" s="19">
        <v>110662</v>
      </c>
      <c r="C415" s="23" t="s">
        <v>445</v>
      </c>
      <c r="D415" s="23" t="s">
        <v>446</v>
      </c>
      <c r="E415" s="23" t="s">
        <v>384</v>
      </c>
      <c r="F415" s="23" t="s">
        <v>241</v>
      </c>
      <c r="G415" s="23" t="s">
        <v>447</v>
      </c>
      <c r="H415" s="23" t="s">
        <v>167</v>
      </c>
      <c r="I415" s="23" t="s">
        <v>242</v>
      </c>
      <c r="J415" s="47" t="s">
        <v>448</v>
      </c>
      <c r="K415" s="19">
        <v>-118.443901</v>
      </c>
      <c r="L415" s="19">
        <v>34.068891999999998</v>
      </c>
      <c r="M415" s="19">
        <v>-118.232703</v>
      </c>
      <c r="N415" s="19">
        <v>34.04365</v>
      </c>
      <c r="O415" s="53">
        <v>11442</v>
      </c>
      <c r="P415" s="53">
        <v>1587</v>
      </c>
      <c r="Q415" s="53">
        <v>26544</v>
      </c>
      <c r="R415" s="53">
        <v>1587</v>
      </c>
      <c r="S415" s="19">
        <v>2</v>
      </c>
      <c r="T415" s="19">
        <v>2</v>
      </c>
      <c r="U415" s="19">
        <v>8</v>
      </c>
      <c r="V415" s="19">
        <v>1</v>
      </c>
      <c r="W415" s="19">
        <v>1</v>
      </c>
      <c r="X415" s="19">
        <v>18</v>
      </c>
      <c r="Y415" s="19">
        <v>30873</v>
      </c>
      <c r="Z415" s="23" t="s">
        <v>73</v>
      </c>
      <c r="AA415" s="49" t="b">
        <v>1</v>
      </c>
      <c r="AB415" s="57" t="s">
        <v>449</v>
      </c>
      <c r="AC415" s="23" t="s">
        <v>450</v>
      </c>
      <c r="AD415" s="23" t="s">
        <v>90</v>
      </c>
      <c r="AE415" s="23" t="s">
        <v>405</v>
      </c>
      <c r="AF415" s="23" t="s">
        <v>89</v>
      </c>
      <c r="AG415" s="23" t="s">
        <v>179</v>
      </c>
      <c r="AH415" s="23" t="s">
        <v>179</v>
      </c>
      <c r="AI415" s="23" t="s">
        <v>100</v>
      </c>
      <c r="AJ415" s="50" t="b">
        <v>0</v>
      </c>
      <c r="AK415" s="51" t="s">
        <v>458</v>
      </c>
      <c r="AL415" s="19">
        <v>0</v>
      </c>
      <c r="AM415" s="19">
        <v>0</v>
      </c>
      <c r="AN415" s="19">
        <v>0</v>
      </c>
      <c r="AO415" s="19">
        <v>0</v>
      </c>
      <c r="AP415" s="19">
        <v>0</v>
      </c>
      <c r="AQ415" s="19">
        <v>0</v>
      </c>
      <c r="AR415" s="19">
        <v>0</v>
      </c>
      <c r="AS415" s="19">
        <v>0</v>
      </c>
      <c r="AT415" s="19">
        <v>0</v>
      </c>
      <c r="AU415" s="19">
        <v>0</v>
      </c>
      <c r="AV415" s="19">
        <v>0</v>
      </c>
      <c r="AW415" s="19">
        <v>0</v>
      </c>
      <c r="AX415" s="19">
        <v>0</v>
      </c>
      <c r="AY415" s="19">
        <v>0</v>
      </c>
      <c r="AZ415" s="19">
        <v>0</v>
      </c>
      <c r="BA415" s="19">
        <v>0</v>
      </c>
      <c r="BB415" s="19">
        <v>0</v>
      </c>
      <c r="BC415" s="19">
        <v>0</v>
      </c>
      <c r="BD415" s="49" t="b">
        <v>0</v>
      </c>
      <c r="BE415" s="49" t="b">
        <v>1</v>
      </c>
      <c r="BF415" s="19">
        <v>8</v>
      </c>
      <c r="BG415" s="23" t="s">
        <v>89</v>
      </c>
      <c r="BH415" s="19">
        <v>210</v>
      </c>
      <c r="BI415" s="19">
        <v>210</v>
      </c>
      <c r="BJ415" s="19">
        <v>0</v>
      </c>
      <c r="BK415" s="49" t="b">
        <v>0</v>
      </c>
    </row>
    <row r="416" spans="1:63" ht="12.75">
      <c r="A416" s="19">
        <v>736</v>
      </c>
      <c r="B416" s="19">
        <v>110662</v>
      </c>
      <c r="C416" s="23" t="s">
        <v>445</v>
      </c>
      <c r="D416" s="23" t="s">
        <v>446</v>
      </c>
      <c r="E416" s="23" t="s">
        <v>384</v>
      </c>
      <c r="F416" s="23" t="s">
        <v>241</v>
      </c>
      <c r="G416" s="23" t="s">
        <v>447</v>
      </c>
      <c r="H416" s="23" t="s">
        <v>167</v>
      </c>
      <c r="I416" s="23" t="s">
        <v>242</v>
      </c>
      <c r="J416" s="47" t="s">
        <v>448</v>
      </c>
      <c r="K416" s="19">
        <v>-118.443901</v>
      </c>
      <c r="L416" s="19">
        <v>34.068891999999998</v>
      </c>
      <c r="M416" s="19">
        <v>-118.232703</v>
      </c>
      <c r="N416" s="19">
        <v>34.04365</v>
      </c>
      <c r="O416" s="53">
        <v>11442</v>
      </c>
      <c r="P416" s="53">
        <v>1587</v>
      </c>
      <c r="Q416" s="53">
        <v>26544</v>
      </c>
      <c r="R416" s="53">
        <v>1587</v>
      </c>
      <c r="S416" s="19">
        <v>2</v>
      </c>
      <c r="T416" s="19">
        <v>2</v>
      </c>
      <c r="U416" s="19">
        <v>8</v>
      </c>
      <c r="V416" s="19">
        <v>1</v>
      </c>
      <c r="W416" s="19">
        <v>1</v>
      </c>
      <c r="X416" s="19">
        <v>18</v>
      </c>
      <c r="Y416" s="19">
        <v>30873</v>
      </c>
      <c r="Z416" s="23" t="s">
        <v>73</v>
      </c>
      <c r="AA416" s="49" t="b">
        <v>1</v>
      </c>
      <c r="AB416" s="23" t="s">
        <v>459</v>
      </c>
      <c r="AC416" s="23" t="s">
        <v>460</v>
      </c>
      <c r="AD416" s="23" t="s">
        <v>204</v>
      </c>
      <c r="AE416" s="23" t="s">
        <v>183</v>
      </c>
      <c r="AF416" s="23" t="s">
        <v>78</v>
      </c>
      <c r="AG416" s="23" t="s">
        <v>179</v>
      </c>
      <c r="AH416" s="23" t="s">
        <v>179</v>
      </c>
      <c r="AI416" s="23" t="s">
        <v>100</v>
      </c>
      <c r="AJ416" s="50" t="b">
        <v>0</v>
      </c>
      <c r="AK416" s="51" t="s">
        <v>462</v>
      </c>
      <c r="AL416" s="19">
        <v>0</v>
      </c>
      <c r="AM416" s="19">
        <v>0</v>
      </c>
      <c r="AN416" s="19">
        <v>0</v>
      </c>
      <c r="AO416" s="19">
        <v>0</v>
      </c>
      <c r="AP416" s="19">
        <v>0</v>
      </c>
      <c r="AQ416" s="19">
        <v>0</v>
      </c>
      <c r="AR416" s="19">
        <v>0</v>
      </c>
      <c r="AS416" s="19">
        <v>0</v>
      </c>
      <c r="AT416" s="19">
        <v>0</v>
      </c>
      <c r="AU416" s="19">
        <v>0</v>
      </c>
      <c r="AV416" s="19">
        <v>0</v>
      </c>
      <c r="AW416" s="19">
        <v>0</v>
      </c>
      <c r="AX416" s="19">
        <v>0</v>
      </c>
      <c r="AY416" s="19">
        <v>0</v>
      </c>
      <c r="AZ416" s="19">
        <v>0</v>
      </c>
      <c r="BA416" s="19">
        <v>0</v>
      </c>
      <c r="BB416" s="19">
        <v>0</v>
      </c>
      <c r="BC416" s="19">
        <v>0</v>
      </c>
      <c r="BD416" s="49" t="b">
        <v>0</v>
      </c>
      <c r="BE416" s="49" t="b">
        <v>1</v>
      </c>
      <c r="BF416" s="19">
        <v>8</v>
      </c>
      <c r="BG416" s="23" t="s">
        <v>78</v>
      </c>
      <c r="BH416" s="19">
        <v>210</v>
      </c>
      <c r="BI416" s="19">
        <v>210</v>
      </c>
      <c r="BJ416" s="19">
        <v>0</v>
      </c>
      <c r="BK416" s="49" t="b">
        <v>0</v>
      </c>
    </row>
    <row r="417" spans="1:63" ht="12.75">
      <c r="A417" s="19">
        <v>731</v>
      </c>
      <c r="B417" s="19">
        <v>110662</v>
      </c>
      <c r="C417" s="23" t="s">
        <v>445</v>
      </c>
      <c r="D417" s="23" t="s">
        <v>446</v>
      </c>
      <c r="E417" s="23" t="s">
        <v>384</v>
      </c>
      <c r="F417" s="23" t="s">
        <v>241</v>
      </c>
      <c r="G417" s="23" t="s">
        <v>447</v>
      </c>
      <c r="H417" s="23" t="s">
        <v>167</v>
      </c>
      <c r="I417" s="23" t="s">
        <v>242</v>
      </c>
      <c r="J417" s="47" t="s">
        <v>448</v>
      </c>
      <c r="K417" s="19">
        <v>-118.443901</v>
      </c>
      <c r="L417" s="19">
        <v>34.068891999999998</v>
      </c>
      <c r="M417" s="19">
        <v>-118.232703</v>
      </c>
      <c r="N417" s="19">
        <v>34.04365</v>
      </c>
      <c r="O417" s="53">
        <v>11442</v>
      </c>
      <c r="P417" s="53">
        <v>1587</v>
      </c>
      <c r="Q417" s="53">
        <v>26544</v>
      </c>
      <c r="R417" s="53">
        <v>1587</v>
      </c>
      <c r="S417" s="19">
        <v>2</v>
      </c>
      <c r="T417" s="19">
        <v>2</v>
      </c>
      <c r="U417" s="19">
        <v>8</v>
      </c>
      <c r="V417" s="19">
        <v>1</v>
      </c>
      <c r="W417" s="19">
        <v>1</v>
      </c>
      <c r="X417" s="19">
        <v>18</v>
      </c>
      <c r="Y417" s="19">
        <v>30873</v>
      </c>
      <c r="Z417" s="23" t="s">
        <v>73</v>
      </c>
      <c r="AA417" s="49" t="b">
        <v>1</v>
      </c>
      <c r="AB417" s="23" t="s">
        <v>449</v>
      </c>
      <c r="AC417" s="23" t="s">
        <v>450</v>
      </c>
      <c r="AD417" s="23" t="s">
        <v>90</v>
      </c>
      <c r="AE417" s="23" t="s">
        <v>172</v>
      </c>
      <c r="AF417" s="23" t="s">
        <v>89</v>
      </c>
      <c r="AG417" s="23" t="s">
        <v>79</v>
      </c>
      <c r="AH417" s="23" t="s">
        <v>99</v>
      </c>
      <c r="AI417" s="23" t="s">
        <v>92</v>
      </c>
      <c r="AJ417" s="50" t="b">
        <v>0</v>
      </c>
      <c r="AK417" s="51" t="s">
        <v>453</v>
      </c>
      <c r="AL417" s="19">
        <v>0</v>
      </c>
      <c r="AM417" s="19">
        <v>0</v>
      </c>
      <c r="AN417" s="19">
        <v>1</v>
      </c>
      <c r="AO417" s="19">
        <v>0</v>
      </c>
      <c r="AP417" s="19">
        <v>0</v>
      </c>
      <c r="AQ417" s="19">
        <v>0</v>
      </c>
      <c r="AR417" s="19">
        <v>0</v>
      </c>
      <c r="AS417" s="19">
        <v>0</v>
      </c>
      <c r="AT417" s="19">
        <v>0</v>
      </c>
      <c r="AU417" s="19">
        <v>0</v>
      </c>
      <c r="AV417" s="19">
        <v>0</v>
      </c>
      <c r="AW417" s="19">
        <v>0</v>
      </c>
      <c r="AX417" s="19">
        <v>1</v>
      </c>
      <c r="AY417" s="19">
        <v>0</v>
      </c>
      <c r="AZ417" s="19">
        <v>0</v>
      </c>
      <c r="BA417" s="19">
        <v>0</v>
      </c>
      <c r="BB417" s="19">
        <v>0</v>
      </c>
      <c r="BC417" s="19">
        <v>0</v>
      </c>
      <c r="BD417" s="49" t="b">
        <v>1</v>
      </c>
      <c r="BE417" s="49" t="b">
        <v>1</v>
      </c>
      <c r="BF417" s="19">
        <v>8</v>
      </c>
      <c r="BG417" s="23" t="s">
        <v>89</v>
      </c>
      <c r="BH417" s="19">
        <v>210</v>
      </c>
      <c r="BI417" s="19">
        <v>210</v>
      </c>
      <c r="BJ417" s="19">
        <v>1</v>
      </c>
      <c r="BK417" s="49" t="b">
        <v>1</v>
      </c>
    </row>
    <row r="418" spans="1:63" ht="12.75">
      <c r="A418" s="19">
        <v>732</v>
      </c>
      <c r="B418" s="19">
        <v>110662</v>
      </c>
      <c r="C418" s="23" t="s">
        <v>445</v>
      </c>
      <c r="D418" s="23" t="s">
        <v>446</v>
      </c>
      <c r="E418" s="23" t="s">
        <v>384</v>
      </c>
      <c r="F418" s="23" t="s">
        <v>241</v>
      </c>
      <c r="G418" s="23" t="s">
        <v>447</v>
      </c>
      <c r="H418" s="23" t="s">
        <v>167</v>
      </c>
      <c r="I418" s="23" t="s">
        <v>242</v>
      </c>
      <c r="J418" s="47" t="s">
        <v>448</v>
      </c>
      <c r="K418" s="19">
        <v>-118.443901</v>
      </c>
      <c r="L418" s="19">
        <v>34.068891999999998</v>
      </c>
      <c r="M418" s="19">
        <v>-118.232703</v>
      </c>
      <c r="N418" s="19">
        <v>34.04365</v>
      </c>
      <c r="O418" s="53">
        <v>11442</v>
      </c>
      <c r="P418" s="53">
        <v>1587</v>
      </c>
      <c r="Q418" s="53">
        <v>26544</v>
      </c>
      <c r="R418" s="53">
        <v>1587</v>
      </c>
      <c r="S418" s="19">
        <v>2</v>
      </c>
      <c r="T418" s="19">
        <v>2</v>
      </c>
      <c r="U418" s="19">
        <v>8</v>
      </c>
      <c r="V418" s="19">
        <v>1</v>
      </c>
      <c r="W418" s="19">
        <v>1</v>
      </c>
      <c r="X418" s="19">
        <v>18</v>
      </c>
      <c r="Y418" s="19">
        <v>30873</v>
      </c>
      <c r="Z418" s="23" t="s">
        <v>73</v>
      </c>
      <c r="AA418" s="49" t="b">
        <v>1</v>
      </c>
      <c r="AB418" s="57" t="s">
        <v>449</v>
      </c>
      <c r="AC418" s="23" t="s">
        <v>450</v>
      </c>
      <c r="AD418" s="23" t="s">
        <v>90</v>
      </c>
      <c r="AE418" s="23" t="s">
        <v>454</v>
      </c>
      <c r="AF418" s="23" t="s">
        <v>89</v>
      </c>
      <c r="AG418" s="23" t="s">
        <v>79</v>
      </c>
      <c r="AH418" s="23" t="s">
        <v>99</v>
      </c>
      <c r="AI418" s="23" t="s">
        <v>100</v>
      </c>
      <c r="AJ418" s="50" t="b">
        <v>0</v>
      </c>
      <c r="AK418" s="51" t="s">
        <v>455</v>
      </c>
      <c r="AL418" s="19">
        <v>0</v>
      </c>
      <c r="AM418" s="19">
        <v>0</v>
      </c>
      <c r="AN418" s="19">
        <v>0</v>
      </c>
      <c r="AO418" s="19">
        <v>0</v>
      </c>
      <c r="AP418" s="19">
        <v>0</v>
      </c>
      <c r="AQ418" s="19">
        <v>0</v>
      </c>
      <c r="AR418" s="19">
        <v>0</v>
      </c>
      <c r="AS418" s="19">
        <v>0</v>
      </c>
      <c r="AT418" s="19">
        <v>0</v>
      </c>
      <c r="AU418" s="19">
        <v>0</v>
      </c>
      <c r="AV418" s="19">
        <v>0</v>
      </c>
      <c r="AW418" s="19">
        <v>0</v>
      </c>
      <c r="AX418" s="19">
        <v>0</v>
      </c>
      <c r="AY418" s="19">
        <v>0</v>
      </c>
      <c r="AZ418" s="19">
        <v>0</v>
      </c>
      <c r="BA418" s="19">
        <v>0</v>
      </c>
      <c r="BB418" s="19">
        <v>0</v>
      </c>
      <c r="BC418" s="19">
        <v>0</v>
      </c>
      <c r="BD418" s="49" t="b">
        <v>0</v>
      </c>
      <c r="BE418" s="49" t="b">
        <v>1</v>
      </c>
      <c r="BF418" s="19">
        <v>8</v>
      </c>
      <c r="BG418" s="23" t="s">
        <v>89</v>
      </c>
      <c r="BH418" s="19">
        <v>210</v>
      </c>
      <c r="BI418" s="19">
        <v>210</v>
      </c>
      <c r="BJ418" s="19">
        <v>0</v>
      </c>
      <c r="BK418" s="49" t="b">
        <v>0</v>
      </c>
    </row>
    <row r="419" spans="1:63" ht="12.75">
      <c r="A419" s="19">
        <v>733</v>
      </c>
      <c r="B419" s="19">
        <v>110662</v>
      </c>
      <c r="C419" s="23" t="s">
        <v>445</v>
      </c>
      <c r="D419" s="23" t="s">
        <v>446</v>
      </c>
      <c r="E419" s="23" t="s">
        <v>384</v>
      </c>
      <c r="F419" s="23" t="s">
        <v>241</v>
      </c>
      <c r="G419" s="23" t="s">
        <v>447</v>
      </c>
      <c r="H419" s="23" t="s">
        <v>167</v>
      </c>
      <c r="I419" s="23" t="s">
        <v>242</v>
      </c>
      <c r="J419" s="47" t="s">
        <v>448</v>
      </c>
      <c r="K419" s="19">
        <v>-118.443901</v>
      </c>
      <c r="L419" s="19">
        <v>34.068891999999998</v>
      </c>
      <c r="M419" s="19">
        <v>-118.232703</v>
      </c>
      <c r="N419" s="19">
        <v>34.04365</v>
      </c>
      <c r="O419" s="53">
        <v>11442</v>
      </c>
      <c r="P419" s="53">
        <v>1587</v>
      </c>
      <c r="Q419" s="53">
        <v>26544</v>
      </c>
      <c r="R419" s="53">
        <v>1587</v>
      </c>
      <c r="S419" s="19">
        <v>2</v>
      </c>
      <c r="T419" s="19">
        <v>2</v>
      </c>
      <c r="U419" s="19">
        <v>8</v>
      </c>
      <c r="V419" s="19">
        <v>1</v>
      </c>
      <c r="W419" s="19">
        <v>1</v>
      </c>
      <c r="X419" s="19">
        <v>18</v>
      </c>
      <c r="Y419" s="19">
        <v>30873</v>
      </c>
      <c r="Z419" s="23" t="s">
        <v>73</v>
      </c>
      <c r="AA419" s="49" t="b">
        <v>1</v>
      </c>
      <c r="AB419" s="57" t="s">
        <v>449</v>
      </c>
      <c r="AC419" s="23" t="s">
        <v>450</v>
      </c>
      <c r="AD419" s="23" t="s">
        <v>90</v>
      </c>
      <c r="AE419" s="23" t="s">
        <v>456</v>
      </c>
      <c r="AF419" s="23" t="s">
        <v>89</v>
      </c>
      <c r="AG419" s="23" t="s">
        <v>79</v>
      </c>
      <c r="AH419" s="23" t="s">
        <v>206</v>
      </c>
      <c r="AI419" s="23" t="s">
        <v>100</v>
      </c>
      <c r="AJ419" s="50" t="b">
        <v>0</v>
      </c>
      <c r="AK419" s="51" t="s">
        <v>457</v>
      </c>
      <c r="AL419" s="19">
        <v>0</v>
      </c>
      <c r="AM419" s="19">
        <v>0</v>
      </c>
      <c r="AN419" s="19">
        <v>0</v>
      </c>
      <c r="AO419" s="19">
        <v>0</v>
      </c>
      <c r="AP419" s="19">
        <v>0</v>
      </c>
      <c r="AQ419" s="19">
        <v>0</v>
      </c>
      <c r="AR419" s="19">
        <v>0</v>
      </c>
      <c r="AS419" s="19">
        <v>0</v>
      </c>
      <c r="AT419" s="19">
        <v>0</v>
      </c>
      <c r="AU419" s="19">
        <v>0</v>
      </c>
      <c r="AV419" s="19">
        <v>0</v>
      </c>
      <c r="AW419" s="19">
        <v>0</v>
      </c>
      <c r="AX419" s="19">
        <v>0</v>
      </c>
      <c r="AY419" s="19">
        <v>0</v>
      </c>
      <c r="AZ419" s="19">
        <v>0</v>
      </c>
      <c r="BA419" s="19">
        <v>0</v>
      </c>
      <c r="BB419" s="19">
        <v>0</v>
      </c>
      <c r="BC419" s="19">
        <v>0</v>
      </c>
      <c r="BD419" s="49" t="b">
        <v>0</v>
      </c>
      <c r="BE419" s="49" t="b">
        <v>1</v>
      </c>
      <c r="BF419" s="19">
        <v>8</v>
      </c>
      <c r="BG419" s="23" t="s">
        <v>89</v>
      </c>
      <c r="BH419" s="19">
        <v>210</v>
      </c>
      <c r="BI419" s="19">
        <v>210</v>
      </c>
      <c r="BJ419" s="19">
        <v>0</v>
      </c>
      <c r="BK419" s="49" t="b">
        <v>0</v>
      </c>
    </row>
    <row r="420" spans="1:63" ht="12.75">
      <c r="A420" s="19">
        <v>735</v>
      </c>
      <c r="B420" s="19">
        <v>110662</v>
      </c>
      <c r="C420" s="23" t="s">
        <v>445</v>
      </c>
      <c r="D420" s="23" t="s">
        <v>446</v>
      </c>
      <c r="E420" s="23" t="s">
        <v>384</v>
      </c>
      <c r="F420" s="23" t="s">
        <v>241</v>
      </c>
      <c r="G420" s="23" t="s">
        <v>447</v>
      </c>
      <c r="H420" s="23" t="s">
        <v>167</v>
      </c>
      <c r="I420" s="23" t="s">
        <v>242</v>
      </c>
      <c r="J420" s="47" t="s">
        <v>448</v>
      </c>
      <c r="K420" s="19">
        <v>-118.443901</v>
      </c>
      <c r="L420" s="19">
        <v>34.068891999999998</v>
      </c>
      <c r="M420" s="19">
        <v>-118.232703</v>
      </c>
      <c r="N420" s="19">
        <v>34.04365</v>
      </c>
      <c r="O420" s="53">
        <v>11442</v>
      </c>
      <c r="P420" s="53">
        <v>1587</v>
      </c>
      <c r="Q420" s="53">
        <v>26544</v>
      </c>
      <c r="R420" s="53">
        <v>1587</v>
      </c>
      <c r="S420" s="19">
        <v>2</v>
      </c>
      <c r="T420" s="19">
        <v>2</v>
      </c>
      <c r="U420" s="19">
        <v>8</v>
      </c>
      <c r="V420" s="19">
        <v>1</v>
      </c>
      <c r="W420" s="19">
        <v>1</v>
      </c>
      <c r="X420" s="19">
        <v>18</v>
      </c>
      <c r="Y420" s="19">
        <v>30873</v>
      </c>
      <c r="Z420" s="23" t="s">
        <v>73</v>
      </c>
      <c r="AA420" s="49" t="b">
        <v>1</v>
      </c>
      <c r="AB420" s="23" t="s">
        <v>459</v>
      </c>
      <c r="AC420" s="23" t="s">
        <v>460</v>
      </c>
      <c r="AD420" s="23" t="s">
        <v>204</v>
      </c>
      <c r="AE420" s="23" t="s">
        <v>77</v>
      </c>
      <c r="AF420" s="23" t="s">
        <v>78</v>
      </c>
      <c r="AG420" s="23" t="s">
        <v>79</v>
      </c>
      <c r="AH420" s="23" t="s">
        <v>36</v>
      </c>
      <c r="AI420" s="23" t="s">
        <v>80</v>
      </c>
      <c r="AJ420" s="50" t="b">
        <v>0</v>
      </c>
      <c r="AK420" s="51" t="s">
        <v>461</v>
      </c>
      <c r="AL420" s="19">
        <v>0</v>
      </c>
      <c r="AM420" s="19">
        <v>0</v>
      </c>
      <c r="AN420" s="19">
        <v>1</v>
      </c>
      <c r="AO420" s="19">
        <v>0</v>
      </c>
      <c r="AP420" s="19">
        <v>1</v>
      </c>
      <c r="AQ420" s="19">
        <v>2</v>
      </c>
      <c r="AR420" s="19">
        <v>1</v>
      </c>
      <c r="AS420" s="19">
        <v>0</v>
      </c>
      <c r="AT420" s="19">
        <v>0</v>
      </c>
      <c r="AU420" s="19">
        <v>0</v>
      </c>
      <c r="AV420" s="19">
        <v>0</v>
      </c>
      <c r="AW420" s="19">
        <v>0</v>
      </c>
      <c r="AX420" s="19">
        <v>0</v>
      </c>
      <c r="AY420" s="19">
        <v>0</v>
      </c>
      <c r="AZ420" s="19">
        <v>1</v>
      </c>
      <c r="BA420" s="19">
        <v>0</v>
      </c>
      <c r="BB420" s="19">
        <v>0</v>
      </c>
      <c r="BC420" s="19">
        <v>1</v>
      </c>
      <c r="BD420" s="49" t="b">
        <v>1</v>
      </c>
      <c r="BE420" s="49" t="b">
        <v>1</v>
      </c>
      <c r="BF420" s="19">
        <v>8</v>
      </c>
      <c r="BG420" s="23" t="s">
        <v>78</v>
      </c>
      <c r="BH420" s="19">
        <v>210</v>
      </c>
      <c r="BI420" s="19">
        <v>210</v>
      </c>
      <c r="BJ420" s="19">
        <v>1</v>
      </c>
      <c r="BK420" s="49" t="b">
        <v>1</v>
      </c>
    </row>
    <row r="421" spans="1:63" ht="12.75">
      <c r="A421" s="19">
        <v>740</v>
      </c>
      <c r="B421" s="19">
        <v>132903</v>
      </c>
      <c r="C421" s="23" t="s">
        <v>669</v>
      </c>
      <c r="D421" s="23" t="s">
        <v>670</v>
      </c>
      <c r="E421" s="23" t="s">
        <v>671</v>
      </c>
      <c r="F421" s="23" t="s">
        <v>625</v>
      </c>
      <c r="G421" s="19">
        <v>32816</v>
      </c>
      <c r="H421" s="23" t="s">
        <v>70</v>
      </c>
      <c r="I421" s="23" t="s">
        <v>564</v>
      </c>
      <c r="J421" s="47" t="s">
        <v>672</v>
      </c>
      <c r="K421" s="19">
        <v>-81.198804999999993</v>
      </c>
      <c r="L421" s="19">
        <v>28.601059999999901</v>
      </c>
      <c r="M421" s="19">
        <v>-73.961884999999995</v>
      </c>
      <c r="N421" s="19">
        <v>40.808285999999903</v>
      </c>
      <c r="O421" s="53">
        <v>6916</v>
      </c>
      <c r="P421" s="53">
        <v>1956</v>
      </c>
      <c r="Q421" s="53">
        <v>25759</v>
      </c>
      <c r="R421" s="53">
        <v>1956</v>
      </c>
      <c r="S421" s="19">
        <v>2</v>
      </c>
      <c r="T421" s="19">
        <v>2</v>
      </c>
      <c r="U421" s="19">
        <v>5</v>
      </c>
      <c r="V421" s="19">
        <v>1</v>
      </c>
      <c r="W421" s="19">
        <v>1</v>
      </c>
      <c r="X421" s="19">
        <v>50</v>
      </c>
      <c r="Y421" s="19">
        <v>55723</v>
      </c>
      <c r="Z421" s="23" t="s">
        <v>73</v>
      </c>
      <c r="AA421" s="49" t="b">
        <v>0</v>
      </c>
      <c r="AB421" s="23" t="s">
        <v>673</v>
      </c>
      <c r="AC421" s="23" t="s">
        <v>674</v>
      </c>
      <c r="AD421" s="23" t="s">
        <v>204</v>
      </c>
      <c r="AE421" s="23" t="s">
        <v>675</v>
      </c>
      <c r="AF421" s="23" t="s">
        <v>78</v>
      </c>
      <c r="AG421" s="23" t="s">
        <v>79</v>
      </c>
      <c r="AH421" s="23" t="s">
        <v>36</v>
      </c>
      <c r="AI421" s="23" t="s">
        <v>80</v>
      </c>
      <c r="AJ421" s="50" t="b">
        <v>0</v>
      </c>
      <c r="AK421" s="51" t="s">
        <v>676</v>
      </c>
      <c r="AL421" s="19">
        <v>0</v>
      </c>
      <c r="AM421" s="19">
        <v>0</v>
      </c>
      <c r="AN421" s="19">
        <v>0</v>
      </c>
      <c r="AO421" s="19">
        <v>0</v>
      </c>
      <c r="AP421" s="19">
        <v>0</v>
      </c>
      <c r="AQ421" s="19">
        <v>0</v>
      </c>
      <c r="AR421" s="19">
        <v>0</v>
      </c>
      <c r="AS421" s="19">
        <v>0</v>
      </c>
      <c r="AT421" s="19">
        <v>0</v>
      </c>
      <c r="AU421" s="19">
        <v>0</v>
      </c>
      <c r="AV421" s="19">
        <v>0</v>
      </c>
      <c r="AW421" s="19">
        <v>0</v>
      </c>
      <c r="AX421" s="19">
        <v>0</v>
      </c>
      <c r="AY421" s="19">
        <v>0</v>
      </c>
      <c r="AZ421" s="19">
        <v>0</v>
      </c>
      <c r="BA421" s="19">
        <v>0</v>
      </c>
      <c r="BB421" s="19">
        <v>0</v>
      </c>
      <c r="BC421" s="19">
        <v>0</v>
      </c>
      <c r="BD421" s="49" t="b">
        <v>1</v>
      </c>
      <c r="BE421" s="49" t="b">
        <v>0</v>
      </c>
      <c r="BF421" s="19">
        <v>1</v>
      </c>
      <c r="BG421" s="23" t="s">
        <v>78</v>
      </c>
      <c r="BH421" s="19">
        <v>363</v>
      </c>
      <c r="BI421" s="19">
        <v>363</v>
      </c>
      <c r="BJ421" s="19">
        <v>0</v>
      </c>
      <c r="BK421" s="49" t="b">
        <v>0</v>
      </c>
    </row>
    <row r="422" spans="1:63" ht="12.75">
      <c r="A422" s="19">
        <v>743</v>
      </c>
      <c r="B422" s="19">
        <v>201885</v>
      </c>
      <c r="C422" s="23" t="s">
        <v>2162</v>
      </c>
      <c r="D422" s="23" t="s">
        <v>2163</v>
      </c>
      <c r="E422" s="23" t="s">
        <v>2164</v>
      </c>
      <c r="F422" s="23" t="s">
        <v>2091</v>
      </c>
      <c r="G422" s="23" t="s">
        <v>2165</v>
      </c>
      <c r="H422" s="23" t="s">
        <v>834</v>
      </c>
      <c r="I422" s="23" t="s">
        <v>885</v>
      </c>
      <c r="J422" s="47" t="s">
        <v>2166</v>
      </c>
      <c r="K422" s="19">
        <v>-84.514279999999999</v>
      </c>
      <c r="L422" s="19">
        <v>39.131158999999997</v>
      </c>
      <c r="M422" s="19">
        <v>-84.514279999999999</v>
      </c>
      <c r="N422" s="19">
        <v>39.131158999999997</v>
      </c>
      <c r="O422" s="53">
        <v>13224</v>
      </c>
      <c r="P422" s="53">
        <v>1678</v>
      </c>
      <c r="Q422" s="53">
        <v>24966</v>
      </c>
      <c r="R422" s="53">
        <v>1678</v>
      </c>
      <c r="S422" s="19">
        <v>2</v>
      </c>
      <c r="T422" s="19">
        <v>2</v>
      </c>
      <c r="U422" s="19">
        <v>3</v>
      </c>
      <c r="V422" s="19">
        <v>1</v>
      </c>
      <c r="W422" s="19">
        <v>1</v>
      </c>
      <c r="X422" s="19">
        <v>76</v>
      </c>
      <c r="Y422" s="19">
        <v>25820</v>
      </c>
      <c r="Z422" s="23" t="s">
        <v>73</v>
      </c>
      <c r="AA422" s="49" t="b">
        <v>0</v>
      </c>
      <c r="AB422" s="23" t="s">
        <v>2167</v>
      </c>
      <c r="AC422" s="23" t="s">
        <v>1405</v>
      </c>
      <c r="AD422" s="23" t="s">
        <v>90</v>
      </c>
      <c r="AE422" s="23" t="s">
        <v>405</v>
      </c>
      <c r="AF422" s="23" t="s">
        <v>89</v>
      </c>
      <c r="AG422" s="23" t="s">
        <v>179</v>
      </c>
      <c r="AH422" s="23" t="s">
        <v>179</v>
      </c>
      <c r="AI422" s="23" t="s">
        <v>100</v>
      </c>
      <c r="AJ422" s="50" t="b">
        <v>0</v>
      </c>
      <c r="AK422" s="51" t="s">
        <v>2170</v>
      </c>
      <c r="AL422" s="19">
        <v>0</v>
      </c>
      <c r="AM422" s="19">
        <v>0</v>
      </c>
      <c r="AN422" s="19">
        <v>0</v>
      </c>
      <c r="AO422" s="19">
        <v>0</v>
      </c>
      <c r="AP422" s="19">
        <v>0</v>
      </c>
      <c r="AQ422" s="19">
        <v>0</v>
      </c>
      <c r="AR422" s="19">
        <v>0</v>
      </c>
      <c r="AS422" s="19">
        <v>0</v>
      </c>
      <c r="AT422" s="19">
        <v>0</v>
      </c>
      <c r="AU422" s="19">
        <v>0</v>
      </c>
      <c r="AV422" s="19">
        <v>0</v>
      </c>
      <c r="AW422" s="19">
        <v>0</v>
      </c>
      <c r="AX422" s="19">
        <v>0</v>
      </c>
      <c r="AY422" s="19">
        <v>0</v>
      </c>
      <c r="AZ422" s="19">
        <v>0</v>
      </c>
      <c r="BA422" s="19">
        <v>0</v>
      </c>
      <c r="BB422" s="19">
        <v>0</v>
      </c>
      <c r="BC422" s="19">
        <v>0</v>
      </c>
      <c r="BD422" s="49" t="b">
        <v>0</v>
      </c>
      <c r="BE422" s="49" t="b">
        <v>0</v>
      </c>
      <c r="BF422" s="19">
        <v>13</v>
      </c>
      <c r="BG422" s="23" t="s">
        <v>89</v>
      </c>
      <c r="BH422" s="19">
        <v>253</v>
      </c>
      <c r="BI422" s="19">
        <v>253</v>
      </c>
      <c r="BJ422" s="19">
        <v>0</v>
      </c>
      <c r="BK422" s="49" t="b">
        <v>0</v>
      </c>
    </row>
    <row r="423" spans="1:63" ht="12.75">
      <c r="A423" s="19">
        <v>749</v>
      </c>
      <c r="B423" s="19">
        <v>201885</v>
      </c>
      <c r="C423" s="23" t="s">
        <v>2162</v>
      </c>
      <c r="D423" s="23" t="s">
        <v>2163</v>
      </c>
      <c r="E423" s="23" t="s">
        <v>2164</v>
      </c>
      <c r="F423" s="23" t="s">
        <v>2091</v>
      </c>
      <c r="G423" s="23" t="s">
        <v>2165</v>
      </c>
      <c r="H423" s="23" t="s">
        <v>834</v>
      </c>
      <c r="I423" s="23" t="s">
        <v>885</v>
      </c>
      <c r="J423" s="47" t="s">
        <v>2166</v>
      </c>
      <c r="K423" s="19">
        <v>-84.514279999999999</v>
      </c>
      <c r="L423" s="19">
        <v>39.131158999999997</v>
      </c>
      <c r="M423" s="19">
        <v>-84.514279999999999</v>
      </c>
      <c r="N423" s="19">
        <v>39.131158999999997</v>
      </c>
      <c r="O423" s="53">
        <v>13224</v>
      </c>
      <c r="P423" s="53">
        <v>1678</v>
      </c>
      <c r="Q423" s="53">
        <v>24966</v>
      </c>
      <c r="R423" s="53">
        <v>1678</v>
      </c>
      <c r="S423" s="19">
        <v>2</v>
      </c>
      <c r="T423" s="19">
        <v>2</v>
      </c>
      <c r="U423" s="19">
        <v>3</v>
      </c>
      <c r="V423" s="19">
        <v>1</v>
      </c>
      <c r="W423" s="19">
        <v>1</v>
      </c>
      <c r="X423" s="19">
        <v>76</v>
      </c>
      <c r="Y423" s="19">
        <v>25820</v>
      </c>
      <c r="Z423" s="23" t="s">
        <v>73</v>
      </c>
      <c r="AA423" s="49" t="b">
        <v>0</v>
      </c>
      <c r="AB423" s="23" t="s">
        <v>2167</v>
      </c>
      <c r="AC423" s="23" t="s">
        <v>2176</v>
      </c>
      <c r="AD423" s="23" t="s">
        <v>90</v>
      </c>
      <c r="AE423" s="23" t="s">
        <v>2179</v>
      </c>
      <c r="AF423" s="23" t="s">
        <v>78</v>
      </c>
      <c r="AG423" s="23" t="s">
        <v>179</v>
      </c>
      <c r="AH423" s="23" t="s">
        <v>179</v>
      </c>
      <c r="AI423" s="23" t="s">
        <v>100</v>
      </c>
      <c r="AJ423" s="50" t="b">
        <v>0</v>
      </c>
      <c r="AK423" s="51" t="s">
        <v>2180</v>
      </c>
      <c r="AL423" s="19">
        <v>0</v>
      </c>
      <c r="AM423" s="19">
        <v>0</v>
      </c>
      <c r="AN423" s="19">
        <v>0</v>
      </c>
      <c r="AO423" s="19">
        <v>0</v>
      </c>
      <c r="AP423" s="19">
        <v>0</v>
      </c>
      <c r="AQ423" s="19">
        <v>0</v>
      </c>
      <c r="AR423" s="19">
        <v>0</v>
      </c>
      <c r="AS423" s="19">
        <v>0</v>
      </c>
      <c r="AT423" s="19">
        <v>0</v>
      </c>
      <c r="AU423" s="19">
        <v>0</v>
      </c>
      <c r="AV423" s="19">
        <v>0</v>
      </c>
      <c r="AW423" s="19">
        <v>0</v>
      </c>
      <c r="AX423" s="19">
        <v>0</v>
      </c>
      <c r="AY423" s="19">
        <v>0</v>
      </c>
      <c r="AZ423" s="19">
        <v>0</v>
      </c>
      <c r="BA423" s="19">
        <v>0</v>
      </c>
      <c r="BB423" s="19">
        <v>0</v>
      </c>
      <c r="BC423" s="19">
        <v>0</v>
      </c>
      <c r="BD423" s="49" t="b">
        <v>0</v>
      </c>
      <c r="BE423" s="49" t="b">
        <v>0</v>
      </c>
      <c r="BF423" s="19">
        <v>13</v>
      </c>
      <c r="BG423" s="23" t="s">
        <v>78</v>
      </c>
      <c r="BH423" s="19">
        <v>253</v>
      </c>
      <c r="BI423" s="19">
        <v>253</v>
      </c>
      <c r="BJ423" s="19">
        <v>0</v>
      </c>
      <c r="BK423" s="49" t="b">
        <v>0</v>
      </c>
    </row>
    <row r="424" spans="1:63" ht="12.75">
      <c r="A424" s="19">
        <v>741</v>
      </c>
      <c r="B424" s="19">
        <v>201885</v>
      </c>
      <c r="C424" s="23" t="s">
        <v>2162</v>
      </c>
      <c r="D424" s="23" t="s">
        <v>2163</v>
      </c>
      <c r="E424" s="23" t="s">
        <v>2164</v>
      </c>
      <c r="F424" s="23" t="s">
        <v>2091</v>
      </c>
      <c r="G424" s="23" t="s">
        <v>2165</v>
      </c>
      <c r="H424" s="23" t="s">
        <v>834</v>
      </c>
      <c r="I424" s="23" t="s">
        <v>885</v>
      </c>
      <c r="J424" s="47" t="s">
        <v>2166</v>
      </c>
      <c r="K424" s="19">
        <v>-84.514279999999999</v>
      </c>
      <c r="L424" s="19">
        <v>39.131158999999997</v>
      </c>
      <c r="M424" s="19">
        <v>-84.514279999999999</v>
      </c>
      <c r="N424" s="19">
        <v>39.131158999999997</v>
      </c>
      <c r="O424" s="53">
        <v>13224</v>
      </c>
      <c r="P424" s="53">
        <v>1678</v>
      </c>
      <c r="Q424" s="53">
        <v>24966</v>
      </c>
      <c r="R424" s="53">
        <v>1678</v>
      </c>
      <c r="S424" s="19">
        <v>2</v>
      </c>
      <c r="T424" s="19">
        <v>2</v>
      </c>
      <c r="U424" s="19">
        <v>3</v>
      </c>
      <c r="V424" s="19">
        <v>1</v>
      </c>
      <c r="W424" s="19">
        <v>1</v>
      </c>
      <c r="X424" s="19">
        <v>76</v>
      </c>
      <c r="Y424" s="19">
        <v>25820</v>
      </c>
      <c r="Z424" s="23" t="s">
        <v>73</v>
      </c>
      <c r="AA424" s="49" t="b">
        <v>0</v>
      </c>
      <c r="AB424" s="23" t="s">
        <v>2167</v>
      </c>
      <c r="AC424" s="23" t="s">
        <v>1405</v>
      </c>
      <c r="AD424" s="23" t="s">
        <v>90</v>
      </c>
      <c r="AE424" s="23" t="s">
        <v>172</v>
      </c>
      <c r="AF424" s="23" t="s">
        <v>89</v>
      </c>
      <c r="AG424" s="23" t="s">
        <v>79</v>
      </c>
      <c r="AH424" s="23" t="s">
        <v>36</v>
      </c>
      <c r="AI424" s="23" t="s">
        <v>92</v>
      </c>
      <c r="AJ424" s="50" t="b">
        <v>0</v>
      </c>
      <c r="AK424" s="51" t="s">
        <v>2168</v>
      </c>
      <c r="AL424" s="19">
        <v>0</v>
      </c>
      <c r="AM424" s="19">
        <v>0</v>
      </c>
      <c r="AN424" s="19">
        <v>0</v>
      </c>
      <c r="AO424" s="19">
        <v>0</v>
      </c>
      <c r="AP424" s="19">
        <v>0</v>
      </c>
      <c r="AQ424" s="19">
        <v>0</v>
      </c>
      <c r="AR424" s="19">
        <v>0</v>
      </c>
      <c r="AS424" s="19">
        <v>0</v>
      </c>
      <c r="AT424" s="19">
        <v>0</v>
      </c>
      <c r="AU424" s="19">
        <v>0</v>
      </c>
      <c r="AV424" s="19">
        <v>0</v>
      </c>
      <c r="AW424" s="19">
        <v>0</v>
      </c>
      <c r="AX424" s="19">
        <v>0</v>
      </c>
      <c r="AY424" s="19">
        <v>0</v>
      </c>
      <c r="AZ424" s="19">
        <v>0</v>
      </c>
      <c r="BA424" s="19">
        <v>0</v>
      </c>
      <c r="BB424" s="19">
        <v>0</v>
      </c>
      <c r="BC424" s="19">
        <v>0</v>
      </c>
      <c r="BD424" s="49" t="b">
        <v>1</v>
      </c>
      <c r="BE424" s="49" t="b">
        <v>0</v>
      </c>
      <c r="BF424" s="19">
        <v>13</v>
      </c>
      <c r="BG424" s="23" t="s">
        <v>89</v>
      </c>
      <c r="BH424" s="19">
        <v>253</v>
      </c>
      <c r="BI424" s="19">
        <v>253</v>
      </c>
      <c r="BJ424" s="19">
        <v>0</v>
      </c>
      <c r="BK424" s="49" t="b">
        <v>0</v>
      </c>
    </row>
    <row r="425" spans="1:63" ht="12.75">
      <c r="A425" s="19">
        <v>742</v>
      </c>
      <c r="B425" s="19">
        <v>201885</v>
      </c>
      <c r="C425" s="23" t="s">
        <v>2162</v>
      </c>
      <c r="D425" s="23" t="s">
        <v>2163</v>
      </c>
      <c r="E425" s="23" t="s">
        <v>2164</v>
      </c>
      <c r="F425" s="23" t="s">
        <v>2091</v>
      </c>
      <c r="G425" s="23" t="s">
        <v>2165</v>
      </c>
      <c r="H425" s="23" t="s">
        <v>834</v>
      </c>
      <c r="I425" s="23" t="s">
        <v>885</v>
      </c>
      <c r="J425" s="47" t="s">
        <v>2166</v>
      </c>
      <c r="K425" s="19">
        <v>-84.514279999999999</v>
      </c>
      <c r="L425" s="19">
        <v>39.131158999999997</v>
      </c>
      <c r="M425" s="19">
        <v>-84.514279999999999</v>
      </c>
      <c r="N425" s="19">
        <v>39.131158999999997</v>
      </c>
      <c r="O425" s="53">
        <v>13224</v>
      </c>
      <c r="P425" s="53">
        <v>1678</v>
      </c>
      <c r="Q425" s="53">
        <v>24966</v>
      </c>
      <c r="R425" s="53">
        <v>1678</v>
      </c>
      <c r="S425" s="19">
        <v>2</v>
      </c>
      <c r="T425" s="19">
        <v>2</v>
      </c>
      <c r="U425" s="19">
        <v>3</v>
      </c>
      <c r="V425" s="19">
        <v>1</v>
      </c>
      <c r="W425" s="19">
        <v>1</v>
      </c>
      <c r="X425" s="19">
        <v>76</v>
      </c>
      <c r="Y425" s="19">
        <v>25820</v>
      </c>
      <c r="Z425" s="23" t="s">
        <v>73</v>
      </c>
      <c r="AA425" s="49" t="b">
        <v>0</v>
      </c>
      <c r="AB425" s="23" t="s">
        <v>2167</v>
      </c>
      <c r="AC425" s="23" t="s">
        <v>1405</v>
      </c>
      <c r="AD425" s="23" t="s">
        <v>90</v>
      </c>
      <c r="AE425" s="23" t="s">
        <v>236</v>
      </c>
      <c r="AF425" s="23" t="s">
        <v>89</v>
      </c>
      <c r="AG425" s="23" t="s">
        <v>79</v>
      </c>
      <c r="AH425" s="23" t="s">
        <v>99</v>
      </c>
      <c r="AI425" s="23" t="s">
        <v>100</v>
      </c>
      <c r="AJ425" s="50" t="b">
        <v>0</v>
      </c>
      <c r="AK425" s="51" t="s">
        <v>2169</v>
      </c>
      <c r="AL425" s="19">
        <v>0</v>
      </c>
      <c r="AM425" s="19">
        <v>0</v>
      </c>
      <c r="AN425" s="19">
        <v>0</v>
      </c>
      <c r="AO425" s="19">
        <v>0</v>
      </c>
      <c r="AP425" s="19">
        <v>0</v>
      </c>
      <c r="AQ425" s="19">
        <v>0</v>
      </c>
      <c r="AR425" s="19">
        <v>0</v>
      </c>
      <c r="AS425" s="19">
        <v>0</v>
      </c>
      <c r="AT425" s="19">
        <v>0</v>
      </c>
      <c r="AU425" s="19">
        <v>0</v>
      </c>
      <c r="AV425" s="19">
        <v>0</v>
      </c>
      <c r="AW425" s="19">
        <v>0</v>
      </c>
      <c r="AX425" s="19">
        <v>0</v>
      </c>
      <c r="AY425" s="19">
        <v>0</v>
      </c>
      <c r="AZ425" s="19">
        <v>0</v>
      </c>
      <c r="BA425" s="19">
        <v>0</v>
      </c>
      <c r="BB425" s="19">
        <v>0</v>
      </c>
      <c r="BC425" s="19">
        <v>0</v>
      </c>
      <c r="BD425" s="49" t="b">
        <v>0</v>
      </c>
      <c r="BE425" s="49" t="b">
        <v>0</v>
      </c>
      <c r="BF425" s="19">
        <v>13</v>
      </c>
      <c r="BG425" s="23" t="s">
        <v>89</v>
      </c>
      <c r="BH425" s="19">
        <v>253</v>
      </c>
      <c r="BI425" s="19">
        <v>253</v>
      </c>
      <c r="BJ425" s="19">
        <v>0</v>
      </c>
      <c r="BK425" s="49" t="b">
        <v>0</v>
      </c>
    </row>
    <row r="426" spans="1:63" ht="12.75">
      <c r="A426" s="19">
        <v>744</v>
      </c>
      <c r="B426" s="19">
        <v>201885</v>
      </c>
      <c r="C426" s="23" t="s">
        <v>2162</v>
      </c>
      <c r="D426" s="23" t="s">
        <v>2163</v>
      </c>
      <c r="E426" s="23" t="s">
        <v>2164</v>
      </c>
      <c r="F426" s="23" t="s">
        <v>2091</v>
      </c>
      <c r="G426" s="23" t="s">
        <v>2165</v>
      </c>
      <c r="H426" s="23" t="s">
        <v>834</v>
      </c>
      <c r="I426" s="23" t="s">
        <v>885</v>
      </c>
      <c r="J426" s="47" t="s">
        <v>2166</v>
      </c>
      <c r="K426" s="19">
        <v>-84.514279999999999</v>
      </c>
      <c r="L426" s="19">
        <v>39.131158999999997</v>
      </c>
      <c r="M426" s="19">
        <v>-84.514279999999999</v>
      </c>
      <c r="N426" s="19">
        <v>39.131158999999997</v>
      </c>
      <c r="O426" s="53">
        <v>13224</v>
      </c>
      <c r="P426" s="53">
        <v>1678</v>
      </c>
      <c r="Q426" s="53">
        <v>24966</v>
      </c>
      <c r="R426" s="53">
        <v>1678</v>
      </c>
      <c r="S426" s="19">
        <v>2</v>
      </c>
      <c r="T426" s="19">
        <v>2</v>
      </c>
      <c r="U426" s="19">
        <v>3</v>
      </c>
      <c r="V426" s="19">
        <v>1</v>
      </c>
      <c r="W426" s="19">
        <v>1</v>
      </c>
      <c r="X426" s="19">
        <v>76</v>
      </c>
      <c r="Y426" s="19">
        <v>25820</v>
      </c>
      <c r="Z426" s="23" t="s">
        <v>73</v>
      </c>
      <c r="AA426" s="49" t="b">
        <v>0</v>
      </c>
      <c r="AB426" s="23" t="s">
        <v>2167</v>
      </c>
      <c r="AC426" s="23" t="s">
        <v>1405</v>
      </c>
      <c r="AD426" s="23" t="s">
        <v>90</v>
      </c>
      <c r="AE426" s="23" t="s">
        <v>491</v>
      </c>
      <c r="AF426" s="23" t="s">
        <v>109</v>
      </c>
      <c r="AG426" s="23" t="s">
        <v>79</v>
      </c>
      <c r="AH426" s="23" t="s">
        <v>36</v>
      </c>
      <c r="AI426" s="23" t="s">
        <v>100</v>
      </c>
      <c r="AJ426" s="50" t="b">
        <v>0</v>
      </c>
      <c r="AK426" s="51" t="s">
        <v>2171</v>
      </c>
      <c r="AL426" s="19">
        <v>0</v>
      </c>
      <c r="AM426" s="19">
        <v>0</v>
      </c>
      <c r="AN426" s="19">
        <v>0</v>
      </c>
      <c r="AO426" s="19">
        <v>0</v>
      </c>
      <c r="AP426" s="19">
        <v>0</v>
      </c>
      <c r="AQ426" s="19">
        <v>0</v>
      </c>
      <c r="AR426" s="19">
        <v>0</v>
      </c>
      <c r="AS426" s="19">
        <v>0</v>
      </c>
      <c r="AT426" s="19">
        <v>0</v>
      </c>
      <c r="AU426" s="19">
        <v>0</v>
      </c>
      <c r="AV426" s="19">
        <v>0</v>
      </c>
      <c r="AW426" s="19">
        <v>0</v>
      </c>
      <c r="AX426" s="19">
        <v>0</v>
      </c>
      <c r="AY426" s="19">
        <v>0</v>
      </c>
      <c r="AZ426" s="19">
        <v>0</v>
      </c>
      <c r="BA426" s="19">
        <v>0</v>
      </c>
      <c r="BB426" s="19">
        <v>0</v>
      </c>
      <c r="BC426" s="19">
        <v>0</v>
      </c>
      <c r="BD426" s="49" t="b">
        <v>0</v>
      </c>
      <c r="BE426" s="49" t="b">
        <v>0</v>
      </c>
      <c r="BF426" s="19">
        <v>13</v>
      </c>
      <c r="BG426" s="23" t="s">
        <v>109</v>
      </c>
      <c r="BH426" s="19">
        <v>253</v>
      </c>
      <c r="BI426" s="19">
        <v>253</v>
      </c>
      <c r="BJ426" s="19">
        <v>0</v>
      </c>
      <c r="BK426" s="49" t="b">
        <v>0</v>
      </c>
    </row>
    <row r="427" spans="1:63" ht="12.75">
      <c r="A427" s="19">
        <v>745</v>
      </c>
      <c r="B427" s="19">
        <v>201885</v>
      </c>
      <c r="C427" s="23" t="s">
        <v>2162</v>
      </c>
      <c r="D427" s="23" t="s">
        <v>2163</v>
      </c>
      <c r="E427" s="23" t="s">
        <v>2164</v>
      </c>
      <c r="F427" s="23" t="s">
        <v>2091</v>
      </c>
      <c r="G427" s="23" t="s">
        <v>2165</v>
      </c>
      <c r="H427" s="23" t="s">
        <v>834</v>
      </c>
      <c r="I427" s="23" t="s">
        <v>885</v>
      </c>
      <c r="J427" s="47" t="s">
        <v>2166</v>
      </c>
      <c r="K427" s="19">
        <v>-84.514279999999999</v>
      </c>
      <c r="L427" s="19">
        <v>39.131158999999997</v>
      </c>
      <c r="M427" s="19">
        <v>-84.514279999999999</v>
      </c>
      <c r="N427" s="19">
        <v>39.131158999999997</v>
      </c>
      <c r="O427" s="53">
        <v>13224</v>
      </c>
      <c r="P427" s="53">
        <v>1678</v>
      </c>
      <c r="Q427" s="53">
        <v>24966</v>
      </c>
      <c r="R427" s="53">
        <v>1678</v>
      </c>
      <c r="S427" s="19">
        <v>2</v>
      </c>
      <c r="T427" s="19">
        <v>2</v>
      </c>
      <c r="U427" s="19">
        <v>3</v>
      </c>
      <c r="V427" s="19">
        <v>1</v>
      </c>
      <c r="W427" s="19">
        <v>1</v>
      </c>
      <c r="X427" s="19">
        <v>76</v>
      </c>
      <c r="Y427" s="19">
        <v>25820</v>
      </c>
      <c r="Z427" s="23" t="s">
        <v>73</v>
      </c>
      <c r="AA427" s="49" t="b">
        <v>0</v>
      </c>
      <c r="AB427" s="23" t="s">
        <v>2167</v>
      </c>
      <c r="AC427" s="23" t="s">
        <v>2172</v>
      </c>
      <c r="AD427" s="23" t="s">
        <v>90</v>
      </c>
      <c r="AE427" s="23" t="s">
        <v>2173</v>
      </c>
      <c r="AF427" s="23" t="s">
        <v>320</v>
      </c>
      <c r="AG427" s="23" t="s">
        <v>79</v>
      </c>
      <c r="AH427" s="23" t="s">
        <v>36</v>
      </c>
      <c r="AI427" s="23" t="s">
        <v>100</v>
      </c>
      <c r="AJ427" s="50" t="b">
        <v>0</v>
      </c>
      <c r="AK427" s="51" t="s">
        <v>2174</v>
      </c>
      <c r="AL427" s="19">
        <v>0</v>
      </c>
      <c r="AM427" s="19">
        <v>0</v>
      </c>
      <c r="AN427" s="19">
        <v>0</v>
      </c>
      <c r="AO427" s="19">
        <v>0</v>
      </c>
      <c r="AP427" s="19">
        <v>0</v>
      </c>
      <c r="AQ427" s="19">
        <v>0</v>
      </c>
      <c r="AR427" s="19">
        <v>0</v>
      </c>
      <c r="AS427" s="19">
        <v>0</v>
      </c>
      <c r="AT427" s="19">
        <v>0</v>
      </c>
      <c r="AU427" s="19">
        <v>0</v>
      </c>
      <c r="AV427" s="19">
        <v>0</v>
      </c>
      <c r="AW427" s="19">
        <v>0</v>
      </c>
      <c r="AX427" s="19">
        <v>0</v>
      </c>
      <c r="AY427" s="19">
        <v>0</v>
      </c>
      <c r="AZ427" s="19">
        <v>0</v>
      </c>
      <c r="BA427" s="19">
        <v>0</v>
      </c>
      <c r="BB427" s="19">
        <v>0</v>
      </c>
      <c r="BC427" s="19">
        <v>0</v>
      </c>
      <c r="BD427" s="49" t="b">
        <v>0</v>
      </c>
      <c r="BE427" s="49" t="b">
        <v>0</v>
      </c>
      <c r="BF427" s="19">
        <v>13</v>
      </c>
      <c r="BG427" s="23" t="s">
        <v>117</v>
      </c>
      <c r="BH427" s="19">
        <v>253</v>
      </c>
      <c r="BI427" s="19">
        <v>253</v>
      </c>
      <c r="BJ427" s="19">
        <v>0</v>
      </c>
      <c r="BK427" s="49" t="b">
        <v>0</v>
      </c>
    </row>
    <row r="428" spans="1:63" ht="12.75">
      <c r="A428" s="19">
        <v>747</v>
      </c>
      <c r="B428" s="19">
        <v>201885</v>
      </c>
      <c r="C428" s="23" t="s">
        <v>2162</v>
      </c>
      <c r="D428" s="23" t="s">
        <v>2163</v>
      </c>
      <c r="E428" s="23" t="s">
        <v>2164</v>
      </c>
      <c r="F428" s="23" t="s">
        <v>2091</v>
      </c>
      <c r="G428" s="23" t="s">
        <v>2165</v>
      </c>
      <c r="H428" s="23" t="s">
        <v>834</v>
      </c>
      <c r="I428" s="23" t="s">
        <v>885</v>
      </c>
      <c r="J428" s="47" t="s">
        <v>2166</v>
      </c>
      <c r="K428" s="19">
        <v>-84.514279999999999</v>
      </c>
      <c r="L428" s="19">
        <v>39.131158999999997</v>
      </c>
      <c r="M428" s="19">
        <v>-84.514279999999999</v>
      </c>
      <c r="N428" s="19">
        <v>39.131158999999997</v>
      </c>
      <c r="O428" s="53">
        <v>13224</v>
      </c>
      <c r="P428" s="53">
        <v>1678</v>
      </c>
      <c r="Q428" s="53">
        <v>24966</v>
      </c>
      <c r="R428" s="53">
        <v>1678</v>
      </c>
      <c r="S428" s="19">
        <v>2</v>
      </c>
      <c r="T428" s="19">
        <v>2</v>
      </c>
      <c r="U428" s="19">
        <v>3</v>
      </c>
      <c r="V428" s="19">
        <v>1</v>
      </c>
      <c r="W428" s="19">
        <v>1</v>
      </c>
      <c r="X428" s="19">
        <v>76</v>
      </c>
      <c r="Y428" s="19">
        <v>25820</v>
      </c>
      <c r="Z428" s="23" t="s">
        <v>73</v>
      </c>
      <c r="AA428" s="49" t="b">
        <v>0</v>
      </c>
      <c r="AB428" s="23" t="s">
        <v>2167</v>
      </c>
      <c r="AC428" s="23" t="s">
        <v>2176</v>
      </c>
      <c r="AD428" s="23" t="s">
        <v>90</v>
      </c>
      <c r="AE428" s="23" t="s">
        <v>105</v>
      </c>
      <c r="AF428" s="23" t="s">
        <v>78</v>
      </c>
      <c r="AG428" s="23" t="s">
        <v>79</v>
      </c>
      <c r="AH428" s="23" t="s">
        <v>36</v>
      </c>
      <c r="AI428" s="23" t="s">
        <v>80</v>
      </c>
      <c r="AJ428" s="50" t="b">
        <v>0</v>
      </c>
      <c r="AK428" s="51" t="s">
        <v>2177</v>
      </c>
      <c r="AL428" s="19">
        <v>0</v>
      </c>
      <c r="AM428" s="19">
        <v>0</v>
      </c>
      <c r="AN428" s="19">
        <v>0</v>
      </c>
      <c r="AO428" s="19">
        <v>0</v>
      </c>
      <c r="AP428" s="19">
        <v>0</v>
      </c>
      <c r="AQ428" s="19">
        <v>0</v>
      </c>
      <c r="AR428" s="19">
        <v>0</v>
      </c>
      <c r="AS428" s="19">
        <v>0</v>
      </c>
      <c r="AT428" s="19">
        <v>0</v>
      </c>
      <c r="AU428" s="19">
        <v>0</v>
      </c>
      <c r="AV428" s="19">
        <v>0</v>
      </c>
      <c r="AW428" s="19">
        <v>0</v>
      </c>
      <c r="AX428" s="19">
        <v>0</v>
      </c>
      <c r="AY428" s="19">
        <v>0</v>
      </c>
      <c r="AZ428" s="19">
        <v>0</v>
      </c>
      <c r="BA428" s="19">
        <v>0</v>
      </c>
      <c r="BB428" s="19">
        <v>0</v>
      </c>
      <c r="BC428" s="19">
        <v>0</v>
      </c>
      <c r="BD428" s="49" t="b">
        <v>1</v>
      </c>
      <c r="BE428" s="49" t="b">
        <v>0</v>
      </c>
      <c r="BF428" s="19">
        <v>13</v>
      </c>
      <c r="BG428" s="23" t="s">
        <v>78</v>
      </c>
      <c r="BH428" s="19">
        <v>253</v>
      </c>
      <c r="BI428" s="19">
        <v>253</v>
      </c>
      <c r="BJ428" s="19">
        <v>0</v>
      </c>
      <c r="BK428" s="49" t="b">
        <v>0</v>
      </c>
    </row>
    <row r="429" spans="1:63" ht="12.75">
      <c r="A429" s="19">
        <v>748</v>
      </c>
      <c r="B429" s="19">
        <v>201885</v>
      </c>
      <c r="C429" s="23" t="s">
        <v>2162</v>
      </c>
      <c r="D429" s="23" t="s">
        <v>2163</v>
      </c>
      <c r="E429" s="23" t="s">
        <v>2164</v>
      </c>
      <c r="F429" s="23" t="s">
        <v>2091</v>
      </c>
      <c r="G429" s="23" t="s">
        <v>2165</v>
      </c>
      <c r="H429" s="23" t="s">
        <v>834</v>
      </c>
      <c r="I429" s="23" t="s">
        <v>885</v>
      </c>
      <c r="J429" s="47" t="s">
        <v>2166</v>
      </c>
      <c r="K429" s="19">
        <v>-84.514279999999999</v>
      </c>
      <c r="L429" s="19">
        <v>39.131158999999997</v>
      </c>
      <c r="M429" s="19">
        <v>-84.514279999999999</v>
      </c>
      <c r="N429" s="19">
        <v>39.131158999999997</v>
      </c>
      <c r="O429" s="53">
        <v>13224</v>
      </c>
      <c r="P429" s="53">
        <v>1678</v>
      </c>
      <c r="Q429" s="53">
        <v>24966</v>
      </c>
      <c r="R429" s="53">
        <v>1678</v>
      </c>
      <c r="S429" s="19">
        <v>2</v>
      </c>
      <c r="T429" s="19">
        <v>2</v>
      </c>
      <c r="U429" s="19">
        <v>3</v>
      </c>
      <c r="V429" s="19">
        <v>1</v>
      </c>
      <c r="W429" s="19">
        <v>1</v>
      </c>
      <c r="X429" s="19">
        <v>76</v>
      </c>
      <c r="Y429" s="19">
        <v>25820</v>
      </c>
      <c r="Z429" s="23" t="s">
        <v>73</v>
      </c>
      <c r="AA429" s="49" t="b">
        <v>0</v>
      </c>
      <c r="AB429" s="23" t="s">
        <v>2167</v>
      </c>
      <c r="AC429" s="23" t="s">
        <v>2176</v>
      </c>
      <c r="AD429" s="23" t="s">
        <v>90</v>
      </c>
      <c r="AE429" s="23" t="s">
        <v>95</v>
      </c>
      <c r="AF429" s="23" t="s">
        <v>94</v>
      </c>
      <c r="AG429" s="23" t="s">
        <v>79</v>
      </c>
      <c r="AH429" s="23" t="s">
        <v>36</v>
      </c>
      <c r="AI429" s="23" t="s">
        <v>100</v>
      </c>
      <c r="AJ429" s="50" t="b">
        <v>0</v>
      </c>
      <c r="AK429" s="51" t="s">
        <v>2178</v>
      </c>
      <c r="AL429" s="19">
        <v>0</v>
      </c>
      <c r="AM429" s="19">
        <v>0</v>
      </c>
      <c r="AN429" s="19">
        <v>0</v>
      </c>
      <c r="AO429" s="19">
        <v>0</v>
      </c>
      <c r="AP429" s="19">
        <v>0</v>
      </c>
      <c r="AQ429" s="19">
        <v>0</v>
      </c>
      <c r="AR429" s="19">
        <v>0</v>
      </c>
      <c r="AS429" s="19">
        <v>0</v>
      </c>
      <c r="AT429" s="19">
        <v>0</v>
      </c>
      <c r="AU429" s="19">
        <v>0</v>
      </c>
      <c r="AV429" s="19">
        <v>0</v>
      </c>
      <c r="AW429" s="19">
        <v>0</v>
      </c>
      <c r="AX429" s="19">
        <v>0</v>
      </c>
      <c r="AY429" s="19">
        <v>0</v>
      </c>
      <c r="AZ429" s="19">
        <v>0</v>
      </c>
      <c r="BA429" s="19">
        <v>0</v>
      </c>
      <c r="BB429" s="19">
        <v>0</v>
      </c>
      <c r="BC429" s="19">
        <v>0</v>
      </c>
      <c r="BD429" s="49" t="b">
        <v>0</v>
      </c>
      <c r="BE429" s="49" t="b">
        <v>0</v>
      </c>
      <c r="BF429" s="19">
        <v>13</v>
      </c>
      <c r="BG429" s="23" t="s">
        <v>94</v>
      </c>
      <c r="BH429" s="19">
        <v>253</v>
      </c>
      <c r="BI429" s="19">
        <v>253</v>
      </c>
      <c r="BJ429" s="19">
        <v>0</v>
      </c>
      <c r="BK429" s="49" t="b">
        <v>0</v>
      </c>
    </row>
    <row r="430" spans="1:63" ht="12.75">
      <c r="A430" s="19">
        <v>762</v>
      </c>
      <c r="B430" s="19">
        <v>126562</v>
      </c>
      <c r="C430" s="23" t="s">
        <v>517</v>
      </c>
      <c r="D430" s="23" t="s">
        <v>518</v>
      </c>
      <c r="E430" s="23" t="s">
        <v>519</v>
      </c>
      <c r="F430" s="23" t="s">
        <v>502</v>
      </c>
      <c r="G430" s="23" t="s">
        <v>520</v>
      </c>
      <c r="H430" s="23" t="s">
        <v>167</v>
      </c>
      <c r="I430" s="23" t="s">
        <v>168</v>
      </c>
      <c r="J430" s="47" t="s">
        <v>521</v>
      </c>
      <c r="K430" s="19">
        <v>-104.837722</v>
      </c>
      <c r="L430" s="19">
        <v>39.745148999999998</v>
      </c>
      <c r="M430" s="19">
        <v>-104.837722</v>
      </c>
      <c r="N430" s="19">
        <v>39.745148999999998</v>
      </c>
      <c r="O430" s="53">
        <v>6786</v>
      </c>
      <c r="P430" s="53">
        <v>1325</v>
      </c>
      <c r="Q430" s="53">
        <v>22590</v>
      </c>
      <c r="R430" s="53">
        <v>1325</v>
      </c>
      <c r="S430" s="19">
        <v>2</v>
      </c>
      <c r="T430" s="19">
        <v>2</v>
      </c>
      <c r="U430" s="19">
        <v>7</v>
      </c>
      <c r="V430" s="19">
        <v>1</v>
      </c>
      <c r="W430" s="19">
        <v>1</v>
      </c>
      <c r="X430" s="19">
        <v>61</v>
      </c>
      <c r="Y430" s="19">
        <v>14622</v>
      </c>
      <c r="Z430" s="23" t="s">
        <v>73</v>
      </c>
      <c r="AA430" s="49" t="b">
        <v>0</v>
      </c>
      <c r="AB430" s="23" t="s">
        <v>522</v>
      </c>
      <c r="AC430" s="23" t="s">
        <v>244</v>
      </c>
      <c r="AD430" s="23" t="s">
        <v>90</v>
      </c>
      <c r="AE430" s="23" t="s">
        <v>530</v>
      </c>
      <c r="AF430" s="23" t="s">
        <v>78</v>
      </c>
      <c r="AG430" s="23" t="s">
        <v>179</v>
      </c>
      <c r="AH430" s="23" t="s">
        <v>179</v>
      </c>
      <c r="AI430" s="23" t="s">
        <v>100</v>
      </c>
      <c r="AJ430" s="50" t="b">
        <v>0</v>
      </c>
      <c r="AK430" s="51" t="s">
        <v>531</v>
      </c>
      <c r="AL430" s="19">
        <v>0</v>
      </c>
      <c r="AM430" s="19">
        <v>0</v>
      </c>
      <c r="AN430" s="19">
        <v>0</v>
      </c>
      <c r="AO430" s="19">
        <v>0</v>
      </c>
      <c r="AP430" s="19">
        <v>0</v>
      </c>
      <c r="AQ430" s="19">
        <v>0</v>
      </c>
      <c r="AR430" s="19">
        <v>0</v>
      </c>
      <c r="AS430" s="19">
        <v>0</v>
      </c>
      <c r="AT430" s="19">
        <v>0</v>
      </c>
      <c r="AU430" s="19">
        <v>0</v>
      </c>
      <c r="AV430" s="19">
        <v>0</v>
      </c>
      <c r="AW430" s="19">
        <v>0</v>
      </c>
      <c r="AX430" s="19">
        <v>0</v>
      </c>
      <c r="AY430" s="19">
        <v>0</v>
      </c>
      <c r="AZ430" s="19">
        <v>0</v>
      </c>
      <c r="BA430" s="19">
        <v>0</v>
      </c>
      <c r="BB430" s="19">
        <v>0</v>
      </c>
      <c r="BC430" s="19">
        <v>0</v>
      </c>
      <c r="BD430" s="49" t="b">
        <v>0</v>
      </c>
      <c r="BE430" s="49" t="b">
        <v>0</v>
      </c>
      <c r="BF430" s="19">
        <v>7</v>
      </c>
      <c r="BG430" s="23" t="s">
        <v>78</v>
      </c>
      <c r="BH430" s="19">
        <v>210</v>
      </c>
      <c r="BI430" s="19">
        <v>210</v>
      </c>
      <c r="BJ430" s="19">
        <v>0</v>
      </c>
      <c r="BK430" s="49" t="b">
        <v>0</v>
      </c>
    </row>
    <row r="431" spans="1:63" ht="12.75">
      <c r="A431" s="19">
        <v>757</v>
      </c>
      <c r="B431" s="19">
        <v>126562</v>
      </c>
      <c r="C431" s="23" t="s">
        <v>517</v>
      </c>
      <c r="D431" s="23" t="s">
        <v>518</v>
      </c>
      <c r="E431" s="23" t="s">
        <v>519</v>
      </c>
      <c r="F431" s="23" t="s">
        <v>502</v>
      </c>
      <c r="G431" s="23" t="s">
        <v>520</v>
      </c>
      <c r="H431" s="23" t="s">
        <v>167</v>
      </c>
      <c r="I431" s="23" t="s">
        <v>168</v>
      </c>
      <c r="J431" s="47" t="s">
        <v>521</v>
      </c>
      <c r="K431" s="19">
        <v>-104.837722</v>
      </c>
      <c r="L431" s="19">
        <v>39.745148999999998</v>
      </c>
      <c r="M431" s="19">
        <v>-104.837722</v>
      </c>
      <c r="N431" s="19">
        <v>39.745148999999998</v>
      </c>
      <c r="O431" s="53">
        <v>6786</v>
      </c>
      <c r="P431" s="53">
        <v>1325</v>
      </c>
      <c r="Q431" s="53">
        <v>22590</v>
      </c>
      <c r="R431" s="53">
        <v>1325</v>
      </c>
      <c r="S431" s="19">
        <v>2</v>
      </c>
      <c r="T431" s="19">
        <v>2</v>
      </c>
      <c r="U431" s="19">
        <v>7</v>
      </c>
      <c r="V431" s="19">
        <v>1</v>
      </c>
      <c r="W431" s="19">
        <v>1</v>
      </c>
      <c r="X431" s="19">
        <v>61</v>
      </c>
      <c r="Y431" s="19">
        <v>14622</v>
      </c>
      <c r="Z431" s="23" t="s">
        <v>73</v>
      </c>
      <c r="AA431" s="49" t="b">
        <v>0</v>
      </c>
      <c r="AB431" s="23" t="s">
        <v>522</v>
      </c>
      <c r="AC431" s="23" t="s">
        <v>89</v>
      </c>
      <c r="AD431" s="23" t="s">
        <v>90</v>
      </c>
      <c r="AE431" s="23" t="s">
        <v>172</v>
      </c>
      <c r="AF431" s="23" t="s">
        <v>89</v>
      </c>
      <c r="AG431" s="23" t="s">
        <v>79</v>
      </c>
      <c r="AH431" s="23" t="s">
        <v>36</v>
      </c>
      <c r="AI431" s="23" t="s">
        <v>92</v>
      </c>
      <c r="AJ431" s="50" t="b">
        <v>0</v>
      </c>
      <c r="AK431" s="51" t="s">
        <v>523</v>
      </c>
      <c r="AL431" s="19">
        <v>0</v>
      </c>
      <c r="AM431" s="19">
        <v>0</v>
      </c>
      <c r="AN431" s="19">
        <v>0</v>
      </c>
      <c r="AO431" s="19">
        <v>0</v>
      </c>
      <c r="AP431" s="19">
        <v>0</v>
      </c>
      <c r="AQ431" s="19">
        <v>0</v>
      </c>
      <c r="AR431" s="19">
        <v>0</v>
      </c>
      <c r="AS431" s="19">
        <v>0</v>
      </c>
      <c r="AT431" s="19">
        <v>0</v>
      </c>
      <c r="AU431" s="19">
        <v>0</v>
      </c>
      <c r="AV431" s="19">
        <v>0</v>
      </c>
      <c r="AW431" s="19">
        <v>0</v>
      </c>
      <c r="AX431" s="19">
        <v>0</v>
      </c>
      <c r="AY431" s="19">
        <v>0</v>
      </c>
      <c r="AZ431" s="19">
        <v>0</v>
      </c>
      <c r="BA431" s="19">
        <v>0</v>
      </c>
      <c r="BB431" s="19">
        <v>0</v>
      </c>
      <c r="BC431" s="19">
        <v>0</v>
      </c>
      <c r="BD431" s="49" t="b">
        <v>1</v>
      </c>
      <c r="BE431" s="49" t="b">
        <v>0</v>
      </c>
      <c r="BF431" s="19">
        <v>7</v>
      </c>
      <c r="BG431" s="23" t="s">
        <v>89</v>
      </c>
      <c r="BH431" s="19">
        <v>210</v>
      </c>
      <c r="BI431" s="19">
        <v>210</v>
      </c>
      <c r="BJ431" s="19">
        <v>0</v>
      </c>
      <c r="BK431" s="49" t="b">
        <v>0</v>
      </c>
    </row>
    <row r="432" spans="1:63" ht="12.75">
      <c r="A432" s="19">
        <v>758</v>
      </c>
      <c r="B432" s="19">
        <v>126562</v>
      </c>
      <c r="C432" s="23" t="s">
        <v>517</v>
      </c>
      <c r="D432" s="23" t="s">
        <v>518</v>
      </c>
      <c r="E432" s="23" t="s">
        <v>519</v>
      </c>
      <c r="F432" s="23" t="s">
        <v>502</v>
      </c>
      <c r="G432" s="23" t="s">
        <v>520</v>
      </c>
      <c r="H432" s="23" t="s">
        <v>167</v>
      </c>
      <c r="I432" s="23" t="s">
        <v>168</v>
      </c>
      <c r="J432" s="47" t="s">
        <v>521</v>
      </c>
      <c r="K432" s="19">
        <v>-104.837722</v>
      </c>
      <c r="L432" s="19">
        <v>39.745148999999998</v>
      </c>
      <c r="M432" s="19">
        <v>-104.837722</v>
      </c>
      <c r="N432" s="19">
        <v>39.745148999999998</v>
      </c>
      <c r="O432" s="53">
        <v>6786</v>
      </c>
      <c r="P432" s="53">
        <v>1325</v>
      </c>
      <c r="Q432" s="53">
        <v>22590</v>
      </c>
      <c r="R432" s="53">
        <v>1325</v>
      </c>
      <c r="S432" s="19">
        <v>2</v>
      </c>
      <c r="T432" s="19">
        <v>2</v>
      </c>
      <c r="U432" s="19">
        <v>7</v>
      </c>
      <c r="V432" s="19">
        <v>1</v>
      </c>
      <c r="W432" s="19">
        <v>1</v>
      </c>
      <c r="X432" s="19">
        <v>61</v>
      </c>
      <c r="Y432" s="19">
        <v>14622</v>
      </c>
      <c r="Z432" s="23" t="s">
        <v>73</v>
      </c>
      <c r="AA432" s="49" t="b">
        <v>0</v>
      </c>
      <c r="AB432" s="23" t="s">
        <v>522</v>
      </c>
      <c r="AC432" s="23" t="s">
        <v>94</v>
      </c>
      <c r="AD432" s="23" t="s">
        <v>90</v>
      </c>
      <c r="AE432" s="23" t="s">
        <v>95</v>
      </c>
      <c r="AF432" s="23" t="s">
        <v>94</v>
      </c>
      <c r="AG432" s="23" t="s">
        <v>79</v>
      </c>
      <c r="AH432" s="23" t="s">
        <v>36</v>
      </c>
      <c r="AI432" s="23" t="s">
        <v>96</v>
      </c>
      <c r="AJ432" s="50" t="b">
        <v>0</v>
      </c>
      <c r="AK432" s="51" t="s">
        <v>524</v>
      </c>
      <c r="AL432" s="19">
        <v>0</v>
      </c>
      <c r="AM432" s="19">
        <v>0</v>
      </c>
      <c r="AN432" s="19">
        <v>0</v>
      </c>
      <c r="AO432" s="19">
        <v>0</v>
      </c>
      <c r="AP432" s="19">
        <v>0</v>
      </c>
      <c r="AQ432" s="19">
        <v>0</v>
      </c>
      <c r="AR432" s="19">
        <v>0</v>
      </c>
      <c r="AS432" s="19">
        <v>0</v>
      </c>
      <c r="AT432" s="19">
        <v>0</v>
      </c>
      <c r="AU432" s="19">
        <v>0</v>
      </c>
      <c r="AV432" s="19">
        <v>0</v>
      </c>
      <c r="AW432" s="19">
        <v>0</v>
      </c>
      <c r="AX432" s="19">
        <v>0</v>
      </c>
      <c r="AY432" s="19">
        <v>0</v>
      </c>
      <c r="AZ432" s="19">
        <v>0</v>
      </c>
      <c r="BA432" s="19">
        <v>0</v>
      </c>
      <c r="BB432" s="19">
        <v>0</v>
      </c>
      <c r="BC432" s="19">
        <v>0</v>
      </c>
      <c r="BD432" s="49" t="b">
        <v>1</v>
      </c>
      <c r="BE432" s="49" t="b">
        <v>0</v>
      </c>
      <c r="BF432" s="19">
        <v>7</v>
      </c>
      <c r="BG432" s="23" t="s">
        <v>94</v>
      </c>
      <c r="BH432" s="19">
        <v>210</v>
      </c>
      <c r="BI432" s="19">
        <v>210</v>
      </c>
      <c r="BJ432" s="19">
        <v>0</v>
      </c>
      <c r="BK432" s="49" t="b">
        <v>0</v>
      </c>
    </row>
    <row r="433" spans="1:63" ht="12.75">
      <c r="A433" s="19">
        <v>759</v>
      </c>
      <c r="B433" s="19">
        <v>126562</v>
      </c>
      <c r="C433" s="23" t="s">
        <v>517</v>
      </c>
      <c r="D433" s="23" t="s">
        <v>518</v>
      </c>
      <c r="E433" s="23" t="s">
        <v>519</v>
      </c>
      <c r="F433" s="23" t="s">
        <v>502</v>
      </c>
      <c r="G433" s="23" t="s">
        <v>520</v>
      </c>
      <c r="H433" s="23" t="s">
        <v>167</v>
      </c>
      <c r="I433" s="23" t="s">
        <v>168</v>
      </c>
      <c r="J433" s="47" t="s">
        <v>521</v>
      </c>
      <c r="K433" s="19">
        <v>-104.837722</v>
      </c>
      <c r="L433" s="19">
        <v>39.745148999999998</v>
      </c>
      <c r="M433" s="19">
        <v>-104.837722</v>
      </c>
      <c r="N433" s="19">
        <v>39.745148999999998</v>
      </c>
      <c r="O433" s="53">
        <v>6786</v>
      </c>
      <c r="P433" s="53">
        <v>1325</v>
      </c>
      <c r="Q433" s="53">
        <v>22590</v>
      </c>
      <c r="R433" s="53">
        <v>1325</v>
      </c>
      <c r="S433" s="19">
        <v>2</v>
      </c>
      <c r="T433" s="19">
        <v>2</v>
      </c>
      <c r="U433" s="19">
        <v>7</v>
      </c>
      <c r="V433" s="19">
        <v>1</v>
      </c>
      <c r="W433" s="19">
        <v>1</v>
      </c>
      <c r="X433" s="19">
        <v>61</v>
      </c>
      <c r="Y433" s="19">
        <v>14622</v>
      </c>
      <c r="Z433" s="23" t="s">
        <v>73</v>
      </c>
      <c r="AA433" s="49" t="b">
        <v>0</v>
      </c>
      <c r="AB433" s="23" t="s">
        <v>522</v>
      </c>
      <c r="AC433" s="23" t="s">
        <v>323</v>
      </c>
      <c r="AD433" s="23" t="s">
        <v>90</v>
      </c>
      <c r="AE433" s="23" t="s">
        <v>77</v>
      </c>
      <c r="AF433" s="23" t="s">
        <v>78</v>
      </c>
      <c r="AG433" s="23" t="s">
        <v>79</v>
      </c>
      <c r="AH433" s="23" t="s">
        <v>36</v>
      </c>
      <c r="AI433" s="23" t="s">
        <v>80</v>
      </c>
      <c r="AJ433" s="50" t="b">
        <v>0</v>
      </c>
      <c r="AK433" s="51" t="s">
        <v>525</v>
      </c>
      <c r="AL433" s="19">
        <v>0</v>
      </c>
      <c r="AM433" s="19">
        <v>0</v>
      </c>
      <c r="AN433" s="19">
        <v>0</v>
      </c>
      <c r="AO433" s="19">
        <v>0</v>
      </c>
      <c r="AP433" s="19">
        <v>0</v>
      </c>
      <c r="AQ433" s="19">
        <v>0</v>
      </c>
      <c r="AR433" s="19">
        <v>0</v>
      </c>
      <c r="AS433" s="19">
        <v>0</v>
      </c>
      <c r="AT433" s="19">
        <v>0</v>
      </c>
      <c r="AU433" s="19">
        <v>0</v>
      </c>
      <c r="AV433" s="19">
        <v>0</v>
      </c>
      <c r="AW433" s="19">
        <v>0</v>
      </c>
      <c r="AX433" s="19">
        <v>0</v>
      </c>
      <c r="AY433" s="19">
        <v>0</v>
      </c>
      <c r="AZ433" s="19">
        <v>0</v>
      </c>
      <c r="BA433" s="19">
        <v>0</v>
      </c>
      <c r="BB433" s="19">
        <v>0</v>
      </c>
      <c r="BC433" s="19">
        <v>0</v>
      </c>
      <c r="BD433" s="49" t="b">
        <v>1</v>
      </c>
      <c r="BE433" s="49" t="b">
        <v>0</v>
      </c>
      <c r="BF433" s="19">
        <v>7</v>
      </c>
      <c r="BG433" s="23" t="s">
        <v>78</v>
      </c>
      <c r="BH433" s="19">
        <v>210</v>
      </c>
      <c r="BI433" s="19">
        <v>210</v>
      </c>
      <c r="BJ433" s="19">
        <v>0</v>
      </c>
      <c r="BK433" s="49" t="b">
        <v>0</v>
      </c>
    </row>
    <row r="434" spans="1:63" ht="12.75">
      <c r="A434" s="19">
        <v>760</v>
      </c>
      <c r="B434" s="19">
        <v>126562</v>
      </c>
      <c r="C434" s="23" t="s">
        <v>517</v>
      </c>
      <c r="D434" s="23" t="s">
        <v>518</v>
      </c>
      <c r="E434" s="23" t="s">
        <v>519</v>
      </c>
      <c r="F434" s="23" t="s">
        <v>502</v>
      </c>
      <c r="G434" s="23" t="s">
        <v>520</v>
      </c>
      <c r="H434" s="23" t="s">
        <v>167</v>
      </c>
      <c r="I434" s="23" t="s">
        <v>168</v>
      </c>
      <c r="J434" s="47" t="s">
        <v>521</v>
      </c>
      <c r="K434" s="19">
        <v>-104.837722</v>
      </c>
      <c r="L434" s="19">
        <v>39.745148999999998</v>
      </c>
      <c r="M434" s="19">
        <v>-104.837722</v>
      </c>
      <c r="N434" s="19">
        <v>39.745148999999998</v>
      </c>
      <c r="O434" s="53">
        <v>6786</v>
      </c>
      <c r="P434" s="53">
        <v>1325</v>
      </c>
      <c r="Q434" s="53">
        <v>22590</v>
      </c>
      <c r="R434" s="53">
        <v>1325</v>
      </c>
      <c r="S434" s="19">
        <v>2</v>
      </c>
      <c r="T434" s="19">
        <v>2</v>
      </c>
      <c r="U434" s="19">
        <v>7</v>
      </c>
      <c r="V434" s="19">
        <v>1</v>
      </c>
      <c r="W434" s="19">
        <v>1</v>
      </c>
      <c r="X434" s="19">
        <v>61</v>
      </c>
      <c r="Y434" s="19">
        <v>14622</v>
      </c>
      <c r="Z434" s="23" t="s">
        <v>73</v>
      </c>
      <c r="AA434" s="49" t="b">
        <v>0</v>
      </c>
      <c r="AB434" s="23" t="s">
        <v>522</v>
      </c>
      <c r="AC434" s="23" t="s">
        <v>244</v>
      </c>
      <c r="AD434" s="23" t="s">
        <v>90</v>
      </c>
      <c r="AE434" s="23" t="s">
        <v>418</v>
      </c>
      <c r="AF434" s="23" t="s">
        <v>114</v>
      </c>
      <c r="AG434" s="23" t="s">
        <v>79</v>
      </c>
      <c r="AH434" s="23" t="s">
        <v>99</v>
      </c>
      <c r="AI434" s="23" t="s">
        <v>100</v>
      </c>
      <c r="AJ434" s="50" t="b">
        <v>0</v>
      </c>
      <c r="AK434" s="51" t="s">
        <v>526</v>
      </c>
      <c r="AL434" s="19">
        <v>0</v>
      </c>
      <c r="AM434" s="19">
        <v>0</v>
      </c>
      <c r="AN434" s="19">
        <v>0</v>
      </c>
      <c r="AO434" s="19">
        <v>0</v>
      </c>
      <c r="AP434" s="19">
        <v>0</v>
      </c>
      <c r="AQ434" s="19">
        <v>0</v>
      </c>
      <c r="AR434" s="19">
        <v>0</v>
      </c>
      <c r="AS434" s="19">
        <v>0</v>
      </c>
      <c r="AT434" s="19">
        <v>0</v>
      </c>
      <c r="AU434" s="19">
        <v>0</v>
      </c>
      <c r="AV434" s="19">
        <v>0</v>
      </c>
      <c r="AW434" s="19">
        <v>0</v>
      </c>
      <c r="AX434" s="19">
        <v>0</v>
      </c>
      <c r="AY434" s="19">
        <v>0</v>
      </c>
      <c r="AZ434" s="19">
        <v>0</v>
      </c>
      <c r="BA434" s="19">
        <v>0</v>
      </c>
      <c r="BB434" s="19">
        <v>0</v>
      </c>
      <c r="BC434" s="19">
        <v>0</v>
      </c>
      <c r="BD434" s="49" t="b">
        <v>0</v>
      </c>
      <c r="BE434" s="49" t="b">
        <v>0</v>
      </c>
      <c r="BF434" s="19">
        <v>7</v>
      </c>
      <c r="BG434" s="23" t="s">
        <v>117</v>
      </c>
      <c r="BH434" s="19">
        <v>210</v>
      </c>
      <c r="BI434" s="19">
        <v>210</v>
      </c>
      <c r="BJ434" s="19">
        <v>0</v>
      </c>
      <c r="BK434" s="49" t="b">
        <v>0</v>
      </c>
    </row>
    <row r="435" spans="1:63" ht="12.75">
      <c r="A435" s="19">
        <v>761</v>
      </c>
      <c r="B435" s="19">
        <v>126562</v>
      </c>
      <c r="C435" s="23" t="s">
        <v>517</v>
      </c>
      <c r="D435" s="23" t="s">
        <v>518</v>
      </c>
      <c r="E435" s="23" t="s">
        <v>519</v>
      </c>
      <c r="F435" s="23" t="s">
        <v>502</v>
      </c>
      <c r="G435" s="23" t="s">
        <v>520</v>
      </c>
      <c r="H435" s="23" t="s">
        <v>167</v>
      </c>
      <c r="I435" s="23" t="s">
        <v>168</v>
      </c>
      <c r="J435" s="47" t="s">
        <v>521</v>
      </c>
      <c r="K435" s="19">
        <v>-104.837722</v>
      </c>
      <c r="L435" s="19">
        <v>39.745148999999998</v>
      </c>
      <c r="M435" s="19">
        <v>-104.837722</v>
      </c>
      <c r="N435" s="19">
        <v>39.745148999999998</v>
      </c>
      <c r="O435" s="53">
        <v>6786</v>
      </c>
      <c r="P435" s="53">
        <v>1325</v>
      </c>
      <c r="Q435" s="53">
        <v>22590</v>
      </c>
      <c r="R435" s="53">
        <v>1325</v>
      </c>
      <c r="S435" s="19">
        <v>2</v>
      </c>
      <c r="T435" s="19">
        <v>2</v>
      </c>
      <c r="U435" s="19">
        <v>7</v>
      </c>
      <c r="V435" s="19">
        <v>1</v>
      </c>
      <c r="W435" s="19">
        <v>1</v>
      </c>
      <c r="X435" s="19">
        <v>61</v>
      </c>
      <c r="Y435" s="19">
        <v>14622</v>
      </c>
      <c r="Z435" s="23" t="s">
        <v>73</v>
      </c>
      <c r="AA435" s="49" t="b">
        <v>0</v>
      </c>
      <c r="AB435" s="23" t="s">
        <v>522</v>
      </c>
      <c r="AC435" s="23" t="s">
        <v>244</v>
      </c>
      <c r="AD435" s="23" t="s">
        <v>90</v>
      </c>
      <c r="AE435" s="23" t="s">
        <v>527</v>
      </c>
      <c r="AF435" s="23" t="s">
        <v>224</v>
      </c>
      <c r="AG435" s="23" t="s">
        <v>79</v>
      </c>
      <c r="AH435" s="23" t="s">
        <v>36</v>
      </c>
      <c r="AI435" s="23" t="s">
        <v>528</v>
      </c>
      <c r="AJ435" s="50" t="b">
        <v>0</v>
      </c>
      <c r="AK435" s="51" t="s">
        <v>529</v>
      </c>
      <c r="AL435" s="19">
        <v>0</v>
      </c>
      <c r="AM435" s="19">
        <v>0</v>
      </c>
      <c r="AN435" s="19">
        <v>0</v>
      </c>
      <c r="AO435" s="19">
        <v>0</v>
      </c>
      <c r="AP435" s="19">
        <v>0</v>
      </c>
      <c r="AQ435" s="19">
        <v>0</v>
      </c>
      <c r="AR435" s="19">
        <v>0</v>
      </c>
      <c r="AS435" s="19">
        <v>0</v>
      </c>
      <c r="AT435" s="19">
        <v>0</v>
      </c>
      <c r="AU435" s="19">
        <v>0</v>
      </c>
      <c r="AV435" s="19">
        <v>0</v>
      </c>
      <c r="AW435" s="19">
        <v>0</v>
      </c>
      <c r="AX435" s="19">
        <v>0</v>
      </c>
      <c r="AY435" s="19">
        <v>0</v>
      </c>
      <c r="AZ435" s="19">
        <v>0</v>
      </c>
      <c r="BA435" s="19">
        <v>0</v>
      </c>
      <c r="BB435" s="19">
        <v>0</v>
      </c>
      <c r="BC435" s="19">
        <v>0</v>
      </c>
      <c r="BD435" s="49" t="b">
        <v>1</v>
      </c>
      <c r="BE435" s="49" t="b">
        <v>0</v>
      </c>
      <c r="BF435" s="19">
        <v>7</v>
      </c>
      <c r="BG435" s="23" t="s">
        <v>117</v>
      </c>
      <c r="BH435" s="19">
        <v>210</v>
      </c>
      <c r="BI435" s="19">
        <v>210</v>
      </c>
      <c r="BJ435" s="19">
        <v>0</v>
      </c>
      <c r="BK435" s="49" t="b">
        <v>0</v>
      </c>
    </row>
    <row r="436" spans="1:63" ht="12.75">
      <c r="A436" s="19">
        <v>766</v>
      </c>
      <c r="B436" s="19">
        <v>130943</v>
      </c>
      <c r="C436" s="23" t="s">
        <v>608</v>
      </c>
      <c r="D436" s="23" t="s">
        <v>609</v>
      </c>
      <c r="E436" s="23" t="s">
        <v>610</v>
      </c>
      <c r="F436" s="23" t="s">
        <v>611</v>
      </c>
      <c r="G436" s="19">
        <v>19716</v>
      </c>
      <c r="H436" s="23" t="s">
        <v>70</v>
      </c>
      <c r="I436" s="23" t="s">
        <v>564</v>
      </c>
      <c r="J436" s="47" t="s">
        <v>612</v>
      </c>
      <c r="K436" s="19">
        <v>-75.752821999999995</v>
      </c>
      <c r="L436" s="19">
        <v>39.679577000000002</v>
      </c>
      <c r="M436" s="19">
        <v>-75.752821999999995</v>
      </c>
      <c r="N436" s="19">
        <v>39.679577000000002</v>
      </c>
      <c r="O436" s="53">
        <v>34164</v>
      </c>
      <c r="P436" s="53">
        <v>1028</v>
      </c>
      <c r="Q436" s="53">
        <v>34164</v>
      </c>
      <c r="R436" s="53">
        <v>1028</v>
      </c>
      <c r="S436" s="19">
        <v>2</v>
      </c>
      <c r="T436" s="19">
        <v>2</v>
      </c>
      <c r="U436" s="19">
        <v>2</v>
      </c>
      <c r="V436" s="19">
        <v>1</v>
      </c>
      <c r="W436" s="19">
        <v>1</v>
      </c>
      <c r="X436" s="19">
        <v>70</v>
      </c>
      <c r="Y436" s="19">
        <v>19215</v>
      </c>
      <c r="Z436" s="23" t="s">
        <v>73</v>
      </c>
      <c r="AA436" s="49" t="b">
        <v>1</v>
      </c>
      <c r="AB436" s="23" t="s">
        <v>613</v>
      </c>
      <c r="AC436" s="23" t="s">
        <v>614</v>
      </c>
      <c r="AD436" s="23" t="s">
        <v>204</v>
      </c>
      <c r="AE436" s="23" t="s">
        <v>617</v>
      </c>
      <c r="AF436" s="23" t="s">
        <v>78</v>
      </c>
      <c r="AG436" s="23" t="s">
        <v>179</v>
      </c>
      <c r="AH436" s="23" t="s">
        <v>179</v>
      </c>
      <c r="AI436" s="23" t="s">
        <v>100</v>
      </c>
      <c r="AJ436" s="50" t="b">
        <v>0</v>
      </c>
      <c r="AK436" s="51" t="s">
        <v>618</v>
      </c>
      <c r="AL436" s="19">
        <v>0</v>
      </c>
      <c r="AM436" s="19">
        <v>0</v>
      </c>
      <c r="AN436" s="19">
        <v>0</v>
      </c>
      <c r="AO436" s="19">
        <v>0</v>
      </c>
      <c r="AP436" s="19">
        <v>0</v>
      </c>
      <c r="AQ436" s="19">
        <v>0</v>
      </c>
      <c r="AR436" s="19">
        <v>0</v>
      </c>
      <c r="AS436" s="19">
        <v>0</v>
      </c>
      <c r="AT436" s="19">
        <v>0</v>
      </c>
      <c r="AU436" s="19">
        <v>0</v>
      </c>
      <c r="AV436" s="19">
        <v>0</v>
      </c>
      <c r="AW436" s="19">
        <v>0</v>
      </c>
      <c r="AX436" s="19">
        <v>0</v>
      </c>
      <c r="AY436" s="19">
        <v>0</v>
      </c>
      <c r="AZ436" s="19">
        <v>0</v>
      </c>
      <c r="BA436" s="19">
        <v>0</v>
      </c>
      <c r="BB436" s="19">
        <v>0</v>
      </c>
      <c r="BC436" s="19">
        <v>0</v>
      </c>
      <c r="BD436" s="49" t="b">
        <v>0</v>
      </c>
      <c r="BE436" s="49" t="b">
        <v>1</v>
      </c>
      <c r="BF436" s="19">
        <v>3</v>
      </c>
      <c r="BG436" s="23" t="s">
        <v>78</v>
      </c>
      <c r="BH436" s="19">
        <v>363</v>
      </c>
      <c r="BI436" s="19">
        <v>363</v>
      </c>
      <c r="BJ436" s="19">
        <v>0</v>
      </c>
      <c r="BK436" s="49" t="b">
        <v>0</v>
      </c>
    </row>
    <row r="437" spans="1:63" ht="12.75">
      <c r="A437" s="19">
        <v>765</v>
      </c>
      <c r="B437" s="19">
        <v>130943</v>
      </c>
      <c r="C437" s="23" t="s">
        <v>608</v>
      </c>
      <c r="D437" s="23" t="s">
        <v>609</v>
      </c>
      <c r="E437" s="23" t="s">
        <v>610</v>
      </c>
      <c r="F437" s="23" t="s">
        <v>611</v>
      </c>
      <c r="G437" s="19">
        <v>19716</v>
      </c>
      <c r="H437" s="23" t="s">
        <v>70</v>
      </c>
      <c r="I437" s="23" t="s">
        <v>564</v>
      </c>
      <c r="J437" s="47" t="s">
        <v>612</v>
      </c>
      <c r="K437" s="19">
        <v>-75.752821999999995</v>
      </c>
      <c r="L437" s="19">
        <v>39.679577000000002</v>
      </c>
      <c r="M437" s="19">
        <v>-75.752821999999995</v>
      </c>
      <c r="N437" s="19">
        <v>39.679577000000002</v>
      </c>
      <c r="O437" s="53">
        <v>34164</v>
      </c>
      <c r="P437" s="53">
        <v>1028</v>
      </c>
      <c r="Q437" s="53">
        <v>34164</v>
      </c>
      <c r="R437" s="53">
        <v>1028</v>
      </c>
      <c r="S437" s="19">
        <v>2</v>
      </c>
      <c r="T437" s="19">
        <v>2</v>
      </c>
      <c r="U437" s="19">
        <v>2</v>
      </c>
      <c r="V437" s="19">
        <v>1</v>
      </c>
      <c r="W437" s="19">
        <v>1</v>
      </c>
      <c r="X437" s="19">
        <v>70</v>
      </c>
      <c r="Y437" s="19">
        <v>19215</v>
      </c>
      <c r="Z437" s="23" t="s">
        <v>73</v>
      </c>
      <c r="AA437" s="49" t="b">
        <v>1</v>
      </c>
      <c r="AB437" s="23" t="s">
        <v>613</v>
      </c>
      <c r="AC437" s="23" t="s">
        <v>614</v>
      </c>
      <c r="AD437" s="23" t="s">
        <v>204</v>
      </c>
      <c r="AE437" s="23" t="s">
        <v>615</v>
      </c>
      <c r="AF437" s="23" t="s">
        <v>78</v>
      </c>
      <c r="AG437" s="23" t="s">
        <v>79</v>
      </c>
      <c r="AH437" s="23" t="s">
        <v>36</v>
      </c>
      <c r="AI437" s="23" t="s">
        <v>100</v>
      </c>
      <c r="AJ437" s="50" t="b">
        <v>0</v>
      </c>
      <c r="AK437" s="51" t="s">
        <v>616</v>
      </c>
      <c r="AL437" s="19">
        <v>0</v>
      </c>
      <c r="AM437" s="19">
        <v>0</v>
      </c>
      <c r="AN437" s="19">
        <v>0</v>
      </c>
      <c r="AO437" s="19">
        <v>0</v>
      </c>
      <c r="AP437" s="19">
        <v>0</v>
      </c>
      <c r="AQ437" s="19">
        <v>0</v>
      </c>
      <c r="AR437" s="19">
        <v>0</v>
      </c>
      <c r="AS437" s="19">
        <v>0</v>
      </c>
      <c r="AT437" s="19">
        <v>0</v>
      </c>
      <c r="AU437" s="19">
        <v>0</v>
      </c>
      <c r="AV437" s="19">
        <v>0</v>
      </c>
      <c r="AW437" s="19">
        <v>0</v>
      </c>
      <c r="AX437" s="19">
        <v>0</v>
      </c>
      <c r="AY437" s="19">
        <v>0</v>
      </c>
      <c r="AZ437" s="19">
        <v>0</v>
      </c>
      <c r="BA437" s="19">
        <v>0</v>
      </c>
      <c r="BB437" s="19">
        <v>0</v>
      </c>
      <c r="BC437" s="19">
        <v>0</v>
      </c>
      <c r="BD437" s="49" t="b">
        <v>0</v>
      </c>
      <c r="BE437" s="49" t="b">
        <v>1</v>
      </c>
      <c r="BF437" s="19">
        <v>3</v>
      </c>
      <c r="BG437" s="23" t="s">
        <v>78</v>
      </c>
      <c r="BH437" s="19">
        <v>363</v>
      </c>
      <c r="BI437" s="19">
        <v>363</v>
      </c>
      <c r="BJ437" s="19">
        <v>0</v>
      </c>
      <c r="BK437" s="49" t="b">
        <v>0</v>
      </c>
    </row>
    <row r="438" spans="1:63" ht="12.75">
      <c r="A438" s="19">
        <v>769</v>
      </c>
      <c r="B438" s="19">
        <v>169716</v>
      </c>
      <c r="C438" s="23" t="s">
        <v>1456</v>
      </c>
      <c r="D438" s="23" t="s">
        <v>1457</v>
      </c>
      <c r="E438" s="23" t="s">
        <v>1458</v>
      </c>
      <c r="F438" s="23" t="s">
        <v>1403</v>
      </c>
      <c r="G438" s="23" t="s">
        <v>1459</v>
      </c>
      <c r="H438" s="23" t="s">
        <v>834</v>
      </c>
      <c r="I438" s="23" t="s">
        <v>885</v>
      </c>
      <c r="J438" s="47" t="s">
        <v>1460</v>
      </c>
      <c r="K438" s="19">
        <v>-83.138368999999997</v>
      </c>
      <c r="L438" s="19">
        <v>42.417167999999997</v>
      </c>
      <c r="M438" s="19">
        <v>-83.138368999999997</v>
      </c>
      <c r="N438" s="19">
        <v>42.417167999999997</v>
      </c>
      <c r="O438" s="53">
        <v>20047</v>
      </c>
      <c r="P438" s="54">
        <v>0</v>
      </c>
      <c r="Q438" s="53">
        <v>20047</v>
      </c>
      <c r="R438" s="54">
        <v>0</v>
      </c>
      <c r="S438" s="19">
        <v>2</v>
      </c>
      <c r="T438" s="19">
        <v>2</v>
      </c>
      <c r="U438" s="19">
        <v>3</v>
      </c>
      <c r="V438" s="19">
        <v>2</v>
      </c>
      <c r="W438" s="19">
        <v>2</v>
      </c>
      <c r="X438" s="19">
        <v>78</v>
      </c>
      <c r="Y438" s="19">
        <v>2646</v>
      </c>
      <c r="Z438" s="23" t="s">
        <v>123</v>
      </c>
      <c r="AA438" s="49" t="b">
        <v>0</v>
      </c>
      <c r="AB438" s="23" t="s">
        <v>245</v>
      </c>
      <c r="AC438" s="23" t="s">
        <v>244</v>
      </c>
      <c r="AD438" s="23" t="s">
        <v>90</v>
      </c>
      <c r="AE438" s="23" t="s">
        <v>172</v>
      </c>
      <c r="AF438" s="23" t="s">
        <v>89</v>
      </c>
      <c r="AG438" s="23" t="s">
        <v>79</v>
      </c>
      <c r="AH438" s="23" t="s">
        <v>36</v>
      </c>
      <c r="AI438" s="23" t="s">
        <v>92</v>
      </c>
      <c r="AJ438" s="50" t="b">
        <v>0</v>
      </c>
      <c r="AK438" s="51" t="s">
        <v>1465</v>
      </c>
      <c r="AL438" s="19">
        <v>1</v>
      </c>
      <c r="AM438" s="19">
        <v>0</v>
      </c>
      <c r="AN438" s="19">
        <v>0</v>
      </c>
      <c r="AO438" s="19">
        <v>0</v>
      </c>
      <c r="AP438" s="19">
        <v>0</v>
      </c>
      <c r="AQ438" s="19">
        <v>0</v>
      </c>
      <c r="AR438" s="19">
        <v>0</v>
      </c>
      <c r="AS438" s="19">
        <v>0</v>
      </c>
      <c r="AT438" s="19">
        <v>0</v>
      </c>
      <c r="AU438" s="19">
        <v>0</v>
      </c>
      <c r="AV438" s="19">
        <v>0</v>
      </c>
      <c r="AW438" s="19">
        <v>0</v>
      </c>
      <c r="AX438" s="19">
        <v>0</v>
      </c>
      <c r="AY438" s="19">
        <v>0</v>
      </c>
      <c r="AZ438" s="19">
        <v>1</v>
      </c>
      <c r="BA438" s="19">
        <v>0</v>
      </c>
      <c r="BB438" s="19">
        <v>0</v>
      </c>
      <c r="BC438" s="19">
        <v>0</v>
      </c>
      <c r="BD438" s="49" t="b">
        <v>1</v>
      </c>
      <c r="BE438" s="49" t="b">
        <v>1</v>
      </c>
      <c r="BF438" s="19">
        <v>4</v>
      </c>
      <c r="BG438" s="23" t="s">
        <v>89</v>
      </c>
      <c r="BH438" s="19">
        <v>253</v>
      </c>
      <c r="BI438" s="19">
        <v>253</v>
      </c>
      <c r="BJ438" s="19">
        <v>0</v>
      </c>
      <c r="BK438" s="49" t="b">
        <v>0</v>
      </c>
    </row>
    <row r="439" spans="1:63" ht="12.75">
      <c r="A439" s="19">
        <v>770</v>
      </c>
      <c r="B439" s="19">
        <v>169716</v>
      </c>
      <c r="C439" s="23" t="s">
        <v>1456</v>
      </c>
      <c r="D439" s="23" t="s">
        <v>1457</v>
      </c>
      <c r="E439" s="23" t="s">
        <v>1458</v>
      </c>
      <c r="F439" s="23" t="s">
        <v>1403</v>
      </c>
      <c r="G439" s="23" t="s">
        <v>1459</v>
      </c>
      <c r="H439" s="23" t="s">
        <v>834</v>
      </c>
      <c r="I439" s="23" t="s">
        <v>885</v>
      </c>
      <c r="J439" s="47" t="s">
        <v>1460</v>
      </c>
      <c r="K439" s="19">
        <v>-83.138368999999997</v>
      </c>
      <c r="L439" s="19">
        <v>42.417167999999997</v>
      </c>
      <c r="M439" s="19">
        <v>-83.138368999999997</v>
      </c>
      <c r="N439" s="19">
        <v>42.417167999999997</v>
      </c>
      <c r="O439" s="53">
        <v>20047</v>
      </c>
      <c r="P439" s="54">
        <v>0</v>
      </c>
      <c r="Q439" s="53">
        <v>20047</v>
      </c>
      <c r="R439" s="54">
        <v>0</v>
      </c>
      <c r="S439" s="19">
        <v>2</v>
      </c>
      <c r="T439" s="19">
        <v>2</v>
      </c>
      <c r="U439" s="19">
        <v>3</v>
      </c>
      <c r="V439" s="19">
        <v>2</v>
      </c>
      <c r="W439" s="19">
        <v>2</v>
      </c>
      <c r="X439" s="19">
        <v>78</v>
      </c>
      <c r="Y439" s="19">
        <v>2646</v>
      </c>
      <c r="Z439" s="23" t="s">
        <v>123</v>
      </c>
      <c r="AA439" s="49" t="b">
        <v>0</v>
      </c>
      <c r="AB439" s="23" t="s">
        <v>245</v>
      </c>
      <c r="AC439" s="23" t="s">
        <v>244</v>
      </c>
      <c r="AD439" s="23" t="s">
        <v>90</v>
      </c>
      <c r="AE439" s="23" t="s">
        <v>1466</v>
      </c>
      <c r="AF439" s="23" t="s">
        <v>78</v>
      </c>
      <c r="AG439" s="23" t="s">
        <v>79</v>
      </c>
      <c r="AH439" s="23" t="s">
        <v>36</v>
      </c>
      <c r="AI439" s="23" t="s">
        <v>100</v>
      </c>
      <c r="AJ439" s="50" t="b">
        <v>0</v>
      </c>
      <c r="AK439" s="51" t="s">
        <v>1467</v>
      </c>
      <c r="AL439" s="19">
        <v>0</v>
      </c>
      <c r="AM439" s="19">
        <v>0</v>
      </c>
      <c r="AN439" s="19">
        <v>0</v>
      </c>
      <c r="AO439" s="19">
        <v>0</v>
      </c>
      <c r="AP439" s="19">
        <v>0</v>
      </c>
      <c r="AQ439" s="19">
        <v>0</v>
      </c>
      <c r="AR439" s="19">
        <v>0</v>
      </c>
      <c r="AS439" s="19">
        <v>0</v>
      </c>
      <c r="AT439" s="19">
        <v>0</v>
      </c>
      <c r="AU439" s="19">
        <v>0</v>
      </c>
      <c r="AV439" s="19">
        <v>0</v>
      </c>
      <c r="AW439" s="19">
        <v>0</v>
      </c>
      <c r="AX439" s="19">
        <v>0</v>
      </c>
      <c r="AY439" s="19">
        <v>0</v>
      </c>
      <c r="AZ439" s="19">
        <v>0</v>
      </c>
      <c r="BA439" s="19">
        <v>0</v>
      </c>
      <c r="BB439" s="19">
        <v>0</v>
      </c>
      <c r="BC439" s="19">
        <v>0</v>
      </c>
      <c r="BD439" s="49" t="b">
        <v>0</v>
      </c>
      <c r="BE439" s="49" t="b">
        <v>1</v>
      </c>
      <c r="BF439" s="19">
        <v>4</v>
      </c>
      <c r="BG439" s="23" t="s">
        <v>78</v>
      </c>
      <c r="BH439" s="19">
        <v>253</v>
      </c>
      <c r="BI439" s="19">
        <v>253</v>
      </c>
      <c r="BJ439" s="19">
        <v>0</v>
      </c>
      <c r="BK439" s="49" t="b">
        <v>0</v>
      </c>
    </row>
    <row r="440" spans="1:63" ht="12.75">
      <c r="A440" s="19">
        <v>777</v>
      </c>
      <c r="B440" s="19">
        <v>134130</v>
      </c>
      <c r="C440" s="56" t="s">
        <v>677</v>
      </c>
      <c r="D440" s="48"/>
      <c r="E440" s="23" t="s">
        <v>678</v>
      </c>
      <c r="F440" s="23" t="s">
        <v>625</v>
      </c>
      <c r="G440" s="19">
        <v>32611</v>
      </c>
      <c r="H440" s="23" t="s">
        <v>70</v>
      </c>
      <c r="I440" s="23" t="s">
        <v>564</v>
      </c>
      <c r="J440" s="47" t="s">
        <v>679</v>
      </c>
      <c r="K440" s="19">
        <v>-82.347910999999996</v>
      </c>
      <c r="L440" s="19">
        <v>29.64629</v>
      </c>
      <c r="M440" s="19">
        <v>-82.347910999999996</v>
      </c>
      <c r="N440" s="19">
        <v>29.64629</v>
      </c>
      <c r="O440" s="53">
        <v>10770</v>
      </c>
      <c r="P440" s="53">
        <v>1967</v>
      </c>
      <c r="Q440" s="53">
        <v>27335</v>
      </c>
      <c r="R440" s="53">
        <v>1967</v>
      </c>
      <c r="S440" s="19">
        <v>2</v>
      </c>
      <c r="T440" s="19">
        <v>2</v>
      </c>
      <c r="U440" s="19">
        <v>5</v>
      </c>
      <c r="V440" s="19">
        <v>1</v>
      </c>
      <c r="W440" s="19">
        <v>1</v>
      </c>
      <c r="X440" s="19">
        <v>46</v>
      </c>
      <c r="Y440" s="19">
        <v>34554</v>
      </c>
      <c r="Z440" s="23" t="s">
        <v>73</v>
      </c>
      <c r="AA440" s="49" t="b">
        <v>1</v>
      </c>
      <c r="AB440" s="23" t="s">
        <v>680</v>
      </c>
      <c r="AC440" s="23" t="s">
        <v>309</v>
      </c>
      <c r="AD440" s="23" t="s">
        <v>90</v>
      </c>
      <c r="AE440" s="23" t="s">
        <v>405</v>
      </c>
      <c r="AF440" s="23" t="s">
        <v>89</v>
      </c>
      <c r="AG440" s="23" t="s">
        <v>179</v>
      </c>
      <c r="AH440" s="23" t="s">
        <v>179</v>
      </c>
      <c r="AI440" s="23" t="s">
        <v>100</v>
      </c>
      <c r="AJ440" s="50" t="b">
        <v>0</v>
      </c>
      <c r="AK440" s="51" t="s">
        <v>690</v>
      </c>
      <c r="AL440" s="19">
        <v>0</v>
      </c>
      <c r="AM440" s="19">
        <v>0</v>
      </c>
      <c r="AN440" s="19">
        <v>0</v>
      </c>
      <c r="AO440" s="19">
        <v>0</v>
      </c>
      <c r="AP440" s="19">
        <v>0</v>
      </c>
      <c r="AQ440" s="19">
        <v>0</v>
      </c>
      <c r="AR440" s="19">
        <v>0</v>
      </c>
      <c r="AS440" s="19">
        <v>0</v>
      </c>
      <c r="AT440" s="19">
        <v>0</v>
      </c>
      <c r="AU440" s="19">
        <v>0</v>
      </c>
      <c r="AV440" s="19">
        <v>0</v>
      </c>
      <c r="AW440" s="19">
        <v>0</v>
      </c>
      <c r="AX440" s="19">
        <v>0</v>
      </c>
      <c r="AY440" s="19">
        <v>0</v>
      </c>
      <c r="AZ440" s="19">
        <v>0</v>
      </c>
      <c r="BA440" s="19">
        <v>0</v>
      </c>
      <c r="BB440" s="19">
        <v>0</v>
      </c>
      <c r="BC440" s="19">
        <v>0</v>
      </c>
      <c r="BD440" s="49" t="b">
        <v>0</v>
      </c>
      <c r="BE440" s="49" t="b">
        <v>0</v>
      </c>
      <c r="BF440" s="19">
        <v>17</v>
      </c>
      <c r="BG440" s="23" t="s">
        <v>89</v>
      </c>
      <c r="BH440" s="19">
        <v>363</v>
      </c>
      <c r="BI440" s="19">
        <v>363</v>
      </c>
      <c r="BJ440" s="19">
        <v>0</v>
      </c>
      <c r="BK440" s="49" t="b">
        <v>0</v>
      </c>
    </row>
    <row r="441" spans="1:63" ht="12.75">
      <c r="A441" s="19">
        <v>779</v>
      </c>
      <c r="B441" s="19">
        <v>134130</v>
      </c>
      <c r="C441" s="56" t="s">
        <v>677</v>
      </c>
      <c r="D441" s="48"/>
      <c r="E441" s="23" t="s">
        <v>678</v>
      </c>
      <c r="F441" s="23" t="s">
        <v>625</v>
      </c>
      <c r="G441" s="19">
        <v>32611</v>
      </c>
      <c r="H441" s="23" t="s">
        <v>70</v>
      </c>
      <c r="I441" s="23" t="s">
        <v>564</v>
      </c>
      <c r="J441" s="47" t="s">
        <v>679</v>
      </c>
      <c r="K441" s="19">
        <v>-82.347910999999996</v>
      </c>
      <c r="L441" s="19">
        <v>29.64629</v>
      </c>
      <c r="M441" s="19">
        <v>-82.347910999999996</v>
      </c>
      <c r="N441" s="19">
        <v>29.64629</v>
      </c>
      <c r="O441" s="53">
        <v>10770</v>
      </c>
      <c r="P441" s="53">
        <v>1967</v>
      </c>
      <c r="Q441" s="53">
        <v>27335</v>
      </c>
      <c r="R441" s="53">
        <v>1967</v>
      </c>
      <c r="S441" s="19">
        <v>2</v>
      </c>
      <c r="T441" s="19">
        <v>2</v>
      </c>
      <c r="U441" s="19">
        <v>5</v>
      </c>
      <c r="V441" s="19">
        <v>1</v>
      </c>
      <c r="W441" s="19">
        <v>1</v>
      </c>
      <c r="X441" s="19">
        <v>46</v>
      </c>
      <c r="Y441" s="19">
        <v>34554</v>
      </c>
      <c r="Z441" s="23" t="s">
        <v>73</v>
      </c>
      <c r="AA441" s="49" t="b">
        <v>1</v>
      </c>
      <c r="AB441" s="23" t="s">
        <v>680</v>
      </c>
      <c r="AC441" s="23" t="s">
        <v>691</v>
      </c>
      <c r="AD441" s="23" t="s">
        <v>90</v>
      </c>
      <c r="AE441" s="23" t="s">
        <v>693</v>
      </c>
      <c r="AF441" s="23" t="s">
        <v>135</v>
      </c>
      <c r="AG441" s="23" t="s">
        <v>179</v>
      </c>
      <c r="AH441" s="23" t="s">
        <v>179</v>
      </c>
      <c r="AI441" s="23" t="s">
        <v>100</v>
      </c>
      <c r="AJ441" s="50" t="b">
        <v>0</v>
      </c>
      <c r="AK441" s="51" t="s">
        <v>694</v>
      </c>
      <c r="AL441" s="19">
        <v>0</v>
      </c>
      <c r="AM441" s="19">
        <v>0</v>
      </c>
      <c r="AN441" s="19">
        <v>0</v>
      </c>
      <c r="AO441" s="19">
        <v>0</v>
      </c>
      <c r="AP441" s="19">
        <v>0</v>
      </c>
      <c r="AQ441" s="19">
        <v>0</v>
      </c>
      <c r="AR441" s="19">
        <v>0</v>
      </c>
      <c r="AS441" s="19">
        <v>0</v>
      </c>
      <c r="AT441" s="19">
        <v>0</v>
      </c>
      <c r="AU441" s="19">
        <v>0</v>
      </c>
      <c r="AV441" s="19">
        <v>0</v>
      </c>
      <c r="AW441" s="19">
        <v>0</v>
      </c>
      <c r="AX441" s="19">
        <v>0</v>
      </c>
      <c r="AY441" s="19">
        <v>0</v>
      </c>
      <c r="AZ441" s="19">
        <v>0</v>
      </c>
      <c r="BA441" s="19">
        <v>0</v>
      </c>
      <c r="BB441" s="19">
        <v>0</v>
      </c>
      <c r="BC441" s="19">
        <v>0</v>
      </c>
      <c r="BD441" s="49" t="b">
        <v>0</v>
      </c>
      <c r="BE441" s="49" t="b">
        <v>0</v>
      </c>
      <c r="BF441" s="19">
        <v>17</v>
      </c>
      <c r="BG441" s="23" t="s">
        <v>117</v>
      </c>
      <c r="BH441" s="19">
        <v>363</v>
      </c>
      <c r="BI441" s="19">
        <v>363</v>
      </c>
      <c r="BJ441" s="19">
        <v>0</v>
      </c>
      <c r="BK441" s="49" t="b">
        <v>0</v>
      </c>
    </row>
    <row r="442" spans="1:63" ht="12.75">
      <c r="A442" s="19">
        <v>781</v>
      </c>
      <c r="B442" s="19">
        <v>134130</v>
      </c>
      <c r="C442" s="56" t="s">
        <v>677</v>
      </c>
      <c r="D442" s="48"/>
      <c r="E442" s="23" t="s">
        <v>678</v>
      </c>
      <c r="F442" s="23" t="s">
        <v>625</v>
      </c>
      <c r="G442" s="19">
        <v>32611</v>
      </c>
      <c r="H442" s="23" t="s">
        <v>70</v>
      </c>
      <c r="I442" s="23" t="s">
        <v>564</v>
      </c>
      <c r="J442" s="47" t="s">
        <v>679</v>
      </c>
      <c r="K442" s="19">
        <v>-82.347910999999996</v>
      </c>
      <c r="L442" s="19">
        <v>29.64629</v>
      </c>
      <c r="M442" s="19">
        <v>-82.347910999999996</v>
      </c>
      <c r="N442" s="19">
        <v>29.64629</v>
      </c>
      <c r="O442" s="53">
        <v>10770</v>
      </c>
      <c r="P442" s="53">
        <v>1967</v>
      </c>
      <c r="Q442" s="53">
        <v>27335</v>
      </c>
      <c r="R442" s="53">
        <v>1967</v>
      </c>
      <c r="S442" s="19">
        <v>2</v>
      </c>
      <c r="T442" s="19">
        <v>2</v>
      </c>
      <c r="U442" s="19">
        <v>5</v>
      </c>
      <c r="V442" s="19">
        <v>1</v>
      </c>
      <c r="W442" s="19">
        <v>1</v>
      </c>
      <c r="X442" s="19">
        <v>46</v>
      </c>
      <c r="Y442" s="19">
        <v>34554</v>
      </c>
      <c r="Z442" s="23" t="s">
        <v>73</v>
      </c>
      <c r="AA442" s="49" t="b">
        <v>1</v>
      </c>
      <c r="AB442" s="23" t="s">
        <v>680</v>
      </c>
      <c r="AC442" s="23" t="s">
        <v>683</v>
      </c>
      <c r="AD442" s="23" t="s">
        <v>90</v>
      </c>
      <c r="AE442" s="23" t="s">
        <v>696</v>
      </c>
      <c r="AF442" s="23" t="s">
        <v>109</v>
      </c>
      <c r="AG442" s="23" t="s">
        <v>179</v>
      </c>
      <c r="AH442" s="23" t="s">
        <v>179</v>
      </c>
      <c r="AI442" s="23" t="s">
        <v>100</v>
      </c>
      <c r="AJ442" s="50" t="b">
        <v>0</v>
      </c>
      <c r="AK442" s="51" t="s">
        <v>697</v>
      </c>
      <c r="AL442" s="19">
        <v>0</v>
      </c>
      <c r="AM442" s="19">
        <v>0</v>
      </c>
      <c r="AN442" s="19">
        <v>0</v>
      </c>
      <c r="AO442" s="19">
        <v>0</v>
      </c>
      <c r="AP442" s="19">
        <v>0</v>
      </c>
      <c r="AQ442" s="19">
        <v>0</v>
      </c>
      <c r="AR442" s="19">
        <v>0</v>
      </c>
      <c r="AS442" s="19">
        <v>0</v>
      </c>
      <c r="AT442" s="19">
        <v>0</v>
      </c>
      <c r="AU442" s="19">
        <v>0</v>
      </c>
      <c r="AV442" s="19">
        <v>0</v>
      </c>
      <c r="AW442" s="19">
        <v>0</v>
      </c>
      <c r="AX442" s="19">
        <v>0</v>
      </c>
      <c r="AY442" s="19">
        <v>0</v>
      </c>
      <c r="AZ442" s="19">
        <v>0</v>
      </c>
      <c r="BA442" s="19">
        <v>0</v>
      </c>
      <c r="BB442" s="19">
        <v>0</v>
      </c>
      <c r="BC442" s="19">
        <v>0</v>
      </c>
      <c r="BD442" s="49" t="b">
        <v>0</v>
      </c>
      <c r="BE442" s="49" t="b">
        <v>0</v>
      </c>
      <c r="BF442" s="19">
        <v>17</v>
      </c>
      <c r="BG442" s="23" t="s">
        <v>109</v>
      </c>
      <c r="BH442" s="19">
        <v>363</v>
      </c>
      <c r="BI442" s="19">
        <v>363</v>
      </c>
      <c r="BJ442" s="19">
        <v>0</v>
      </c>
      <c r="BK442" s="49" t="b">
        <v>0</v>
      </c>
    </row>
    <row r="443" spans="1:63" ht="12.75">
      <c r="A443" s="19">
        <v>784</v>
      </c>
      <c r="B443" s="19">
        <v>134130</v>
      </c>
      <c r="C443" s="56" t="s">
        <v>677</v>
      </c>
      <c r="D443" s="48"/>
      <c r="E443" s="23" t="s">
        <v>678</v>
      </c>
      <c r="F443" s="23" t="s">
        <v>625</v>
      </c>
      <c r="G443" s="19">
        <v>32611</v>
      </c>
      <c r="H443" s="23" t="s">
        <v>70</v>
      </c>
      <c r="I443" s="23" t="s">
        <v>564</v>
      </c>
      <c r="J443" s="47" t="s">
        <v>679</v>
      </c>
      <c r="K443" s="19">
        <v>-82.347910999999996</v>
      </c>
      <c r="L443" s="19">
        <v>29.64629</v>
      </c>
      <c r="M443" s="19">
        <v>-82.347910999999996</v>
      </c>
      <c r="N443" s="19">
        <v>29.64629</v>
      </c>
      <c r="O443" s="53">
        <v>10770</v>
      </c>
      <c r="P443" s="53">
        <v>1967</v>
      </c>
      <c r="Q443" s="53">
        <v>27335</v>
      </c>
      <c r="R443" s="53">
        <v>1967</v>
      </c>
      <c r="S443" s="19">
        <v>2</v>
      </c>
      <c r="T443" s="19">
        <v>2</v>
      </c>
      <c r="U443" s="19">
        <v>5</v>
      </c>
      <c r="V443" s="19">
        <v>1</v>
      </c>
      <c r="W443" s="19">
        <v>1</v>
      </c>
      <c r="X443" s="19">
        <v>46</v>
      </c>
      <c r="Y443" s="19">
        <v>34554</v>
      </c>
      <c r="Z443" s="23" t="s">
        <v>73</v>
      </c>
      <c r="AA443" s="49" t="b">
        <v>1</v>
      </c>
      <c r="AB443" s="23" t="s">
        <v>680</v>
      </c>
      <c r="AC443" s="23" t="s">
        <v>699</v>
      </c>
      <c r="AD443" s="23" t="s">
        <v>90</v>
      </c>
      <c r="AE443" s="23" t="s">
        <v>702</v>
      </c>
      <c r="AF443" s="23" t="s">
        <v>224</v>
      </c>
      <c r="AG443" s="23" t="s">
        <v>179</v>
      </c>
      <c r="AH443" s="23" t="s">
        <v>179</v>
      </c>
      <c r="AI443" s="23" t="s">
        <v>100</v>
      </c>
      <c r="AJ443" s="50" t="b">
        <v>0</v>
      </c>
      <c r="AK443" s="51" t="s">
        <v>701</v>
      </c>
      <c r="AL443" s="19">
        <v>0</v>
      </c>
      <c r="AM443" s="19">
        <v>0</v>
      </c>
      <c r="AN443" s="19">
        <v>0</v>
      </c>
      <c r="AO443" s="19">
        <v>0</v>
      </c>
      <c r="AP443" s="19">
        <v>0</v>
      </c>
      <c r="AQ443" s="19">
        <v>0</v>
      </c>
      <c r="AR443" s="19">
        <v>0</v>
      </c>
      <c r="AS443" s="19">
        <v>0</v>
      </c>
      <c r="AT443" s="19">
        <v>0</v>
      </c>
      <c r="AU443" s="19">
        <v>0</v>
      </c>
      <c r="AV443" s="19">
        <v>0</v>
      </c>
      <c r="AW443" s="19">
        <v>0</v>
      </c>
      <c r="AX443" s="19">
        <v>0</v>
      </c>
      <c r="AY443" s="19">
        <v>0</v>
      </c>
      <c r="AZ443" s="19">
        <v>0</v>
      </c>
      <c r="BA443" s="19">
        <v>0</v>
      </c>
      <c r="BB443" s="19">
        <v>0</v>
      </c>
      <c r="BC443" s="19">
        <v>0</v>
      </c>
      <c r="BD443" s="49" t="b">
        <v>0</v>
      </c>
      <c r="BE443" s="49" t="b">
        <v>0</v>
      </c>
      <c r="BF443" s="19">
        <v>17</v>
      </c>
      <c r="BG443" s="23" t="s">
        <v>117</v>
      </c>
      <c r="BH443" s="19">
        <v>363</v>
      </c>
      <c r="BI443" s="19">
        <v>363</v>
      </c>
      <c r="BJ443" s="19">
        <v>0</v>
      </c>
      <c r="BK443" s="49" t="b">
        <v>0</v>
      </c>
    </row>
    <row r="444" spans="1:63" ht="12.75">
      <c r="A444" s="19">
        <v>786</v>
      </c>
      <c r="B444" s="19">
        <v>134130</v>
      </c>
      <c r="C444" s="56" t="s">
        <v>677</v>
      </c>
      <c r="D444" s="48"/>
      <c r="E444" s="23" t="s">
        <v>678</v>
      </c>
      <c r="F444" s="23" t="s">
        <v>625</v>
      </c>
      <c r="G444" s="19">
        <v>32611</v>
      </c>
      <c r="H444" s="23" t="s">
        <v>70</v>
      </c>
      <c r="I444" s="23" t="s">
        <v>564</v>
      </c>
      <c r="J444" s="47" t="s">
        <v>679</v>
      </c>
      <c r="K444" s="19">
        <v>-82.347910999999996</v>
      </c>
      <c r="L444" s="19">
        <v>29.64629</v>
      </c>
      <c r="M444" s="19">
        <v>-82.347910999999996</v>
      </c>
      <c r="N444" s="19">
        <v>29.64629</v>
      </c>
      <c r="O444" s="53">
        <v>10770</v>
      </c>
      <c r="P444" s="53">
        <v>1967</v>
      </c>
      <c r="Q444" s="53">
        <v>27335</v>
      </c>
      <c r="R444" s="53">
        <v>1967</v>
      </c>
      <c r="S444" s="19">
        <v>2</v>
      </c>
      <c r="T444" s="19">
        <v>2</v>
      </c>
      <c r="U444" s="19">
        <v>5</v>
      </c>
      <c r="V444" s="19">
        <v>1</v>
      </c>
      <c r="W444" s="19">
        <v>1</v>
      </c>
      <c r="X444" s="19">
        <v>46</v>
      </c>
      <c r="Y444" s="19">
        <v>34554</v>
      </c>
      <c r="Z444" s="23" t="s">
        <v>73</v>
      </c>
      <c r="AA444" s="49" t="b">
        <v>1</v>
      </c>
      <c r="AB444" s="23" t="s">
        <v>680</v>
      </c>
      <c r="AC444" s="23" t="s">
        <v>316</v>
      </c>
      <c r="AD444" s="23" t="s">
        <v>90</v>
      </c>
      <c r="AE444" s="23" t="s">
        <v>667</v>
      </c>
      <c r="AF444" s="23" t="s">
        <v>78</v>
      </c>
      <c r="AG444" s="23" t="s">
        <v>179</v>
      </c>
      <c r="AH444" s="23" t="s">
        <v>179</v>
      </c>
      <c r="AI444" s="23" t="s">
        <v>100</v>
      </c>
      <c r="AJ444" s="50" t="b">
        <v>0</v>
      </c>
      <c r="AK444" s="51" t="s">
        <v>704</v>
      </c>
      <c r="AL444" s="19">
        <v>0</v>
      </c>
      <c r="AM444" s="19">
        <v>0</v>
      </c>
      <c r="AN444" s="19">
        <v>0</v>
      </c>
      <c r="AO444" s="19">
        <v>0</v>
      </c>
      <c r="AP444" s="19">
        <v>0</v>
      </c>
      <c r="AQ444" s="19">
        <v>0</v>
      </c>
      <c r="AR444" s="19">
        <v>0</v>
      </c>
      <c r="AS444" s="19">
        <v>0</v>
      </c>
      <c r="AT444" s="19">
        <v>0</v>
      </c>
      <c r="AU444" s="19">
        <v>0</v>
      </c>
      <c r="AV444" s="19">
        <v>0</v>
      </c>
      <c r="AW444" s="19">
        <v>0</v>
      </c>
      <c r="AX444" s="19">
        <v>0</v>
      </c>
      <c r="AY444" s="19">
        <v>0</v>
      </c>
      <c r="AZ444" s="19">
        <v>0</v>
      </c>
      <c r="BA444" s="19">
        <v>0</v>
      </c>
      <c r="BB444" s="19">
        <v>0</v>
      </c>
      <c r="BC444" s="19">
        <v>0</v>
      </c>
      <c r="BD444" s="49" t="b">
        <v>0</v>
      </c>
      <c r="BE444" s="49" t="b">
        <v>0</v>
      </c>
      <c r="BF444" s="19">
        <v>17</v>
      </c>
      <c r="BG444" s="23" t="s">
        <v>78</v>
      </c>
      <c r="BH444" s="19">
        <v>363</v>
      </c>
      <c r="BI444" s="19">
        <v>363</v>
      </c>
      <c r="BJ444" s="19">
        <v>0</v>
      </c>
      <c r="BK444" s="49" t="b">
        <v>0</v>
      </c>
    </row>
    <row r="445" spans="1:63" ht="12.75">
      <c r="A445" s="19">
        <v>775</v>
      </c>
      <c r="B445" s="19">
        <v>134130</v>
      </c>
      <c r="C445" s="56" t="s">
        <v>677</v>
      </c>
      <c r="D445" s="48"/>
      <c r="E445" s="23" t="s">
        <v>678</v>
      </c>
      <c r="F445" s="23" t="s">
        <v>625</v>
      </c>
      <c r="G445" s="19">
        <v>32611</v>
      </c>
      <c r="H445" s="23" t="s">
        <v>70</v>
      </c>
      <c r="I445" s="23" t="s">
        <v>564</v>
      </c>
      <c r="J445" s="47" t="s">
        <v>679</v>
      </c>
      <c r="K445" s="19">
        <v>-82.347910999999996</v>
      </c>
      <c r="L445" s="19">
        <v>29.64629</v>
      </c>
      <c r="M445" s="19">
        <v>-82.347910999999996</v>
      </c>
      <c r="N445" s="19">
        <v>29.64629</v>
      </c>
      <c r="O445" s="53">
        <v>10770</v>
      </c>
      <c r="P445" s="53">
        <v>1967</v>
      </c>
      <c r="Q445" s="53">
        <v>27335</v>
      </c>
      <c r="R445" s="53">
        <v>1967</v>
      </c>
      <c r="S445" s="19">
        <v>2</v>
      </c>
      <c r="T445" s="19">
        <v>2</v>
      </c>
      <c r="U445" s="19">
        <v>5</v>
      </c>
      <c r="V445" s="19">
        <v>1</v>
      </c>
      <c r="W445" s="19">
        <v>1</v>
      </c>
      <c r="X445" s="19">
        <v>46</v>
      </c>
      <c r="Y445" s="19">
        <v>34554</v>
      </c>
      <c r="Z445" s="23" t="s">
        <v>73</v>
      </c>
      <c r="AA445" s="49" t="b">
        <v>1</v>
      </c>
      <c r="AB445" s="23" t="s">
        <v>680</v>
      </c>
      <c r="AC445" s="23" t="s">
        <v>309</v>
      </c>
      <c r="AD445" s="23" t="s">
        <v>90</v>
      </c>
      <c r="AE445" s="23" t="s">
        <v>172</v>
      </c>
      <c r="AF445" s="23" t="s">
        <v>89</v>
      </c>
      <c r="AG445" s="23" t="s">
        <v>79</v>
      </c>
      <c r="AH445" s="23" t="s">
        <v>36</v>
      </c>
      <c r="AI445" s="23" t="s">
        <v>92</v>
      </c>
      <c r="AJ445" s="50" t="b">
        <v>0</v>
      </c>
      <c r="AK445" s="51" t="s">
        <v>687</v>
      </c>
      <c r="AL445" s="19">
        <v>0</v>
      </c>
      <c r="AM445" s="19">
        <v>0</v>
      </c>
      <c r="AN445" s="19">
        <v>0</v>
      </c>
      <c r="AO445" s="19">
        <v>0</v>
      </c>
      <c r="AP445" s="19">
        <v>0</v>
      </c>
      <c r="AQ445" s="19">
        <v>0</v>
      </c>
      <c r="AR445" s="19">
        <v>0</v>
      </c>
      <c r="AS445" s="19">
        <v>0</v>
      </c>
      <c r="AT445" s="19">
        <v>0</v>
      </c>
      <c r="AU445" s="19">
        <v>0</v>
      </c>
      <c r="AV445" s="19">
        <v>0</v>
      </c>
      <c r="AW445" s="19">
        <v>0</v>
      </c>
      <c r="AX445" s="19">
        <v>0</v>
      </c>
      <c r="AY445" s="19">
        <v>0</v>
      </c>
      <c r="AZ445" s="19">
        <v>0</v>
      </c>
      <c r="BA445" s="19">
        <v>0</v>
      </c>
      <c r="BB445" s="19">
        <v>0</v>
      </c>
      <c r="BC445" s="19">
        <v>0</v>
      </c>
      <c r="BD445" s="49" t="b">
        <v>1</v>
      </c>
      <c r="BE445" s="49" t="b">
        <v>0</v>
      </c>
      <c r="BF445" s="19">
        <v>17</v>
      </c>
      <c r="BG445" s="23" t="s">
        <v>89</v>
      </c>
      <c r="BH445" s="19">
        <v>363</v>
      </c>
      <c r="BI445" s="19">
        <v>363</v>
      </c>
      <c r="BJ445" s="19">
        <v>0</v>
      </c>
      <c r="BK445" s="49" t="b">
        <v>0</v>
      </c>
    </row>
    <row r="446" spans="1:63" ht="12.75">
      <c r="A446" s="19">
        <v>776</v>
      </c>
      <c r="B446" s="19">
        <v>134130</v>
      </c>
      <c r="C446" s="56" t="s">
        <v>677</v>
      </c>
      <c r="D446" s="48"/>
      <c r="E446" s="23" t="s">
        <v>678</v>
      </c>
      <c r="F446" s="23" t="s">
        <v>625</v>
      </c>
      <c r="G446" s="19">
        <v>32611</v>
      </c>
      <c r="H446" s="23" t="s">
        <v>70</v>
      </c>
      <c r="I446" s="23" t="s">
        <v>564</v>
      </c>
      <c r="J446" s="47" t="s">
        <v>679</v>
      </c>
      <c r="K446" s="19">
        <v>-82.347910999999996</v>
      </c>
      <c r="L446" s="19">
        <v>29.64629</v>
      </c>
      <c r="M446" s="19">
        <v>-82.347910999999996</v>
      </c>
      <c r="N446" s="19">
        <v>29.64629</v>
      </c>
      <c r="O446" s="53">
        <v>10770</v>
      </c>
      <c r="P446" s="53">
        <v>1967</v>
      </c>
      <c r="Q446" s="53">
        <v>27335</v>
      </c>
      <c r="R446" s="53">
        <v>1967</v>
      </c>
      <c r="S446" s="19">
        <v>2</v>
      </c>
      <c r="T446" s="19">
        <v>2</v>
      </c>
      <c r="U446" s="19">
        <v>5</v>
      </c>
      <c r="V446" s="19">
        <v>1</v>
      </c>
      <c r="W446" s="19">
        <v>1</v>
      </c>
      <c r="X446" s="19">
        <v>46</v>
      </c>
      <c r="Y446" s="19">
        <v>34554</v>
      </c>
      <c r="Z446" s="23" t="s">
        <v>73</v>
      </c>
      <c r="AA446" s="49" t="b">
        <v>1</v>
      </c>
      <c r="AB446" s="23" t="s">
        <v>680</v>
      </c>
      <c r="AC446" s="23" t="s">
        <v>309</v>
      </c>
      <c r="AD446" s="23" t="s">
        <v>90</v>
      </c>
      <c r="AE446" s="23" t="s">
        <v>688</v>
      </c>
      <c r="AF446" s="23" t="s">
        <v>89</v>
      </c>
      <c r="AG446" s="23" t="s">
        <v>79</v>
      </c>
      <c r="AH446" s="23" t="s">
        <v>99</v>
      </c>
      <c r="AI446" s="23" t="s">
        <v>100</v>
      </c>
      <c r="AJ446" s="50" t="b">
        <v>0</v>
      </c>
      <c r="AK446" s="51" t="s">
        <v>689</v>
      </c>
      <c r="AL446" s="19">
        <v>0</v>
      </c>
      <c r="AM446" s="19">
        <v>0</v>
      </c>
      <c r="AN446" s="19">
        <v>0</v>
      </c>
      <c r="AO446" s="19">
        <v>0</v>
      </c>
      <c r="AP446" s="19">
        <v>0</v>
      </c>
      <c r="AQ446" s="19">
        <v>0</v>
      </c>
      <c r="AR446" s="19">
        <v>0</v>
      </c>
      <c r="AS446" s="19">
        <v>0</v>
      </c>
      <c r="AT446" s="19">
        <v>0</v>
      </c>
      <c r="AU446" s="19">
        <v>0</v>
      </c>
      <c r="AV446" s="19">
        <v>0</v>
      </c>
      <c r="AW446" s="19">
        <v>0</v>
      </c>
      <c r="AX446" s="19">
        <v>0</v>
      </c>
      <c r="AY446" s="19">
        <v>0</v>
      </c>
      <c r="AZ446" s="19">
        <v>0</v>
      </c>
      <c r="BA446" s="19">
        <v>0</v>
      </c>
      <c r="BB446" s="19">
        <v>0</v>
      </c>
      <c r="BC446" s="19">
        <v>0</v>
      </c>
      <c r="BD446" s="49" t="b">
        <v>0</v>
      </c>
      <c r="BE446" s="49" t="b">
        <v>0</v>
      </c>
      <c r="BF446" s="19">
        <v>17</v>
      </c>
      <c r="BG446" s="23" t="s">
        <v>89</v>
      </c>
      <c r="BH446" s="19">
        <v>363</v>
      </c>
      <c r="BI446" s="19">
        <v>363</v>
      </c>
      <c r="BJ446" s="19">
        <v>0</v>
      </c>
      <c r="BK446" s="49" t="b">
        <v>0</v>
      </c>
    </row>
    <row r="447" spans="1:63" ht="12.75">
      <c r="A447" s="19">
        <v>778</v>
      </c>
      <c r="B447" s="19">
        <v>134130</v>
      </c>
      <c r="C447" s="56" t="s">
        <v>677</v>
      </c>
      <c r="D447" s="48"/>
      <c r="E447" s="23" t="s">
        <v>678</v>
      </c>
      <c r="F447" s="23" t="s">
        <v>625</v>
      </c>
      <c r="G447" s="19">
        <v>32611</v>
      </c>
      <c r="H447" s="23" t="s">
        <v>70</v>
      </c>
      <c r="I447" s="23" t="s">
        <v>564</v>
      </c>
      <c r="J447" s="47" t="s">
        <v>679</v>
      </c>
      <c r="K447" s="19">
        <v>-82.347910999999996</v>
      </c>
      <c r="L447" s="19">
        <v>29.64629</v>
      </c>
      <c r="M447" s="19">
        <v>-82.347910999999996</v>
      </c>
      <c r="N447" s="19">
        <v>29.64629</v>
      </c>
      <c r="O447" s="53">
        <v>10770</v>
      </c>
      <c r="P447" s="53">
        <v>1967</v>
      </c>
      <c r="Q447" s="53">
        <v>27335</v>
      </c>
      <c r="R447" s="53">
        <v>1967</v>
      </c>
      <c r="S447" s="19">
        <v>2</v>
      </c>
      <c r="T447" s="19">
        <v>2</v>
      </c>
      <c r="U447" s="19">
        <v>5</v>
      </c>
      <c r="V447" s="19">
        <v>1</v>
      </c>
      <c r="W447" s="19">
        <v>1</v>
      </c>
      <c r="X447" s="19">
        <v>46</v>
      </c>
      <c r="Y447" s="19">
        <v>34554</v>
      </c>
      <c r="Z447" s="23" t="s">
        <v>73</v>
      </c>
      <c r="AA447" s="49" t="b">
        <v>1</v>
      </c>
      <c r="AB447" s="23" t="s">
        <v>680</v>
      </c>
      <c r="AC447" s="23" t="s">
        <v>691</v>
      </c>
      <c r="AD447" s="23" t="s">
        <v>90</v>
      </c>
      <c r="AE447" s="23" t="s">
        <v>356</v>
      </c>
      <c r="AF447" s="23" t="s">
        <v>135</v>
      </c>
      <c r="AG447" s="23" t="s">
        <v>79</v>
      </c>
      <c r="AH447" s="23" t="s">
        <v>36</v>
      </c>
      <c r="AI447" s="23" t="s">
        <v>100</v>
      </c>
      <c r="AJ447" s="55" t="b">
        <v>1</v>
      </c>
      <c r="AK447" s="51" t="s">
        <v>692</v>
      </c>
      <c r="AL447" s="19">
        <v>0</v>
      </c>
      <c r="AM447" s="19">
        <v>0</v>
      </c>
      <c r="AN447" s="19">
        <v>0</v>
      </c>
      <c r="AO447" s="19">
        <v>0</v>
      </c>
      <c r="AP447" s="19">
        <v>0</v>
      </c>
      <c r="AQ447" s="19">
        <v>0</v>
      </c>
      <c r="AR447" s="19">
        <v>0</v>
      </c>
      <c r="AS447" s="19">
        <v>0</v>
      </c>
      <c r="AT447" s="19">
        <v>0</v>
      </c>
      <c r="AU447" s="19">
        <v>0</v>
      </c>
      <c r="AV447" s="19">
        <v>0</v>
      </c>
      <c r="AW447" s="19">
        <v>0</v>
      </c>
      <c r="AX447" s="19">
        <v>0</v>
      </c>
      <c r="AY447" s="19">
        <v>0</v>
      </c>
      <c r="AZ447" s="19">
        <v>0</v>
      </c>
      <c r="BA447" s="19">
        <v>0</v>
      </c>
      <c r="BB447" s="19">
        <v>0</v>
      </c>
      <c r="BC447" s="19">
        <v>0</v>
      </c>
      <c r="BD447" s="49" t="b">
        <v>0</v>
      </c>
      <c r="BE447" s="49" t="b">
        <v>0</v>
      </c>
      <c r="BF447" s="19">
        <v>17</v>
      </c>
      <c r="BG447" s="23" t="s">
        <v>117</v>
      </c>
      <c r="BH447" s="19">
        <v>363</v>
      </c>
      <c r="BI447" s="19">
        <v>363</v>
      </c>
      <c r="BJ447" s="19">
        <v>0</v>
      </c>
      <c r="BK447" s="49" t="b">
        <v>0</v>
      </c>
    </row>
    <row r="448" spans="1:63" ht="12.75">
      <c r="A448" s="19">
        <v>780</v>
      </c>
      <c r="B448" s="19">
        <v>134130</v>
      </c>
      <c r="C448" s="56" t="s">
        <v>677</v>
      </c>
      <c r="D448" s="48"/>
      <c r="E448" s="23" t="s">
        <v>678</v>
      </c>
      <c r="F448" s="23" t="s">
        <v>625</v>
      </c>
      <c r="G448" s="19">
        <v>32611</v>
      </c>
      <c r="H448" s="23" t="s">
        <v>70</v>
      </c>
      <c r="I448" s="23" t="s">
        <v>564</v>
      </c>
      <c r="J448" s="47" t="s">
        <v>679</v>
      </c>
      <c r="K448" s="19">
        <v>-82.347910999999996</v>
      </c>
      <c r="L448" s="19">
        <v>29.64629</v>
      </c>
      <c r="M448" s="19">
        <v>-82.347910999999996</v>
      </c>
      <c r="N448" s="19">
        <v>29.64629</v>
      </c>
      <c r="O448" s="53">
        <v>10770</v>
      </c>
      <c r="P448" s="53">
        <v>1967</v>
      </c>
      <c r="Q448" s="53">
        <v>27335</v>
      </c>
      <c r="R448" s="53">
        <v>1967</v>
      </c>
      <c r="S448" s="19">
        <v>2</v>
      </c>
      <c r="T448" s="19">
        <v>2</v>
      </c>
      <c r="U448" s="19">
        <v>5</v>
      </c>
      <c r="V448" s="19">
        <v>1</v>
      </c>
      <c r="W448" s="19">
        <v>1</v>
      </c>
      <c r="X448" s="19">
        <v>46</v>
      </c>
      <c r="Y448" s="19">
        <v>34554</v>
      </c>
      <c r="Z448" s="23" t="s">
        <v>73</v>
      </c>
      <c r="AA448" s="49" t="b">
        <v>1</v>
      </c>
      <c r="AB448" s="23" t="s">
        <v>680</v>
      </c>
      <c r="AC448" s="23" t="s">
        <v>683</v>
      </c>
      <c r="AD448" s="23" t="s">
        <v>90</v>
      </c>
      <c r="AE448" s="23" t="s">
        <v>491</v>
      </c>
      <c r="AF448" s="23" t="s">
        <v>109</v>
      </c>
      <c r="AG448" s="23" t="s">
        <v>79</v>
      </c>
      <c r="AH448" s="23" t="s">
        <v>36</v>
      </c>
      <c r="AI448" s="23" t="s">
        <v>528</v>
      </c>
      <c r="AJ448" s="50" t="b">
        <v>0</v>
      </c>
      <c r="AK448" s="51" t="s">
        <v>695</v>
      </c>
      <c r="AL448" s="19">
        <v>0</v>
      </c>
      <c r="AM448" s="19">
        <v>0</v>
      </c>
      <c r="AN448" s="19">
        <v>0</v>
      </c>
      <c r="AO448" s="19">
        <v>0</v>
      </c>
      <c r="AP448" s="19">
        <v>0</v>
      </c>
      <c r="AQ448" s="19">
        <v>0</v>
      </c>
      <c r="AR448" s="19">
        <v>0</v>
      </c>
      <c r="AS448" s="19">
        <v>0</v>
      </c>
      <c r="AT448" s="19">
        <v>0</v>
      </c>
      <c r="AU448" s="19">
        <v>0</v>
      </c>
      <c r="AV448" s="19">
        <v>0</v>
      </c>
      <c r="AW448" s="19">
        <v>0</v>
      </c>
      <c r="AX448" s="19">
        <v>0</v>
      </c>
      <c r="AY448" s="19">
        <v>0</v>
      </c>
      <c r="AZ448" s="19">
        <v>0</v>
      </c>
      <c r="BA448" s="19">
        <v>0</v>
      </c>
      <c r="BB448" s="19">
        <v>0</v>
      </c>
      <c r="BC448" s="19">
        <v>0</v>
      </c>
      <c r="BD448" s="49" t="b">
        <v>1</v>
      </c>
      <c r="BE448" s="49" t="b">
        <v>0</v>
      </c>
      <c r="BF448" s="19">
        <v>17</v>
      </c>
      <c r="BG448" s="23" t="s">
        <v>109</v>
      </c>
      <c r="BH448" s="19">
        <v>363</v>
      </c>
      <c r="BI448" s="19">
        <v>363</v>
      </c>
      <c r="BJ448" s="19">
        <v>0</v>
      </c>
      <c r="BK448" s="49" t="b">
        <v>0</v>
      </c>
    </row>
    <row r="449" spans="1:63" ht="12.75">
      <c r="A449" s="19">
        <v>782</v>
      </c>
      <c r="B449" s="19">
        <v>134130</v>
      </c>
      <c r="C449" s="56" t="s">
        <v>677</v>
      </c>
      <c r="D449" s="48"/>
      <c r="E449" s="23" t="s">
        <v>678</v>
      </c>
      <c r="F449" s="23" t="s">
        <v>625</v>
      </c>
      <c r="G449" s="19">
        <v>32611</v>
      </c>
      <c r="H449" s="23" t="s">
        <v>70</v>
      </c>
      <c r="I449" s="23" t="s">
        <v>564</v>
      </c>
      <c r="J449" s="47" t="s">
        <v>679</v>
      </c>
      <c r="K449" s="19">
        <v>-82.347910999999996</v>
      </c>
      <c r="L449" s="19">
        <v>29.64629</v>
      </c>
      <c r="M449" s="19">
        <v>-82.347910999999996</v>
      </c>
      <c r="N449" s="19">
        <v>29.64629</v>
      </c>
      <c r="O449" s="53">
        <v>10770</v>
      </c>
      <c r="P449" s="53">
        <v>1967</v>
      </c>
      <c r="Q449" s="53">
        <v>27335</v>
      </c>
      <c r="R449" s="53">
        <v>1967</v>
      </c>
      <c r="S449" s="19">
        <v>2</v>
      </c>
      <c r="T449" s="19">
        <v>2</v>
      </c>
      <c r="U449" s="19">
        <v>5</v>
      </c>
      <c r="V449" s="19">
        <v>1</v>
      </c>
      <c r="W449" s="19">
        <v>1</v>
      </c>
      <c r="X449" s="19">
        <v>46</v>
      </c>
      <c r="Y449" s="19">
        <v>34554</v>
      </c>
      <c r="Z449" s="23" t="s">
        <v>73</v>
      </c>
      <c r="AA449" s="49" t="b">
        <v>1</v>
      </c>
      <c r="AB449" s="23" t="s">
        <v>680</v>
      </c>
      <c r="AC449" s="23" t="s">
        <v>314</v>
      </c>
      <c r="AD449" s="23" t="s">
        <v>90</v>
      </c>
      <c r="AE449" s="23" t="s">
        <v>95</v>
      </c>
      <c r="AF449" s="23" t="s">
        <v>94</v>
      </c>
      <c r="AG449" s="23" t="s">
        <v>79</v>
      </c>
      <c r="AH449" s="23" t="s">
        <v>36</v>
      </c>
      <c r="AI449" s="23" t="s">
        <v>96</v>
      </c>
      <c r="AJ449" s="50" t="b">
        <v>0</v>
      </c>
      <c r="AK449" s="51" t="s">
        <v>698</v>
      </c>
      <c r="AL449" s="19">
        <v>0</v>
      </c>
      <c r="AM449" s="19">
        <v>0</v>
      </c>
      <c r="AN449" s="19">
        <v>0</v>
      </c>
      <c r="AO449" s="19">
        <v>0</v>
      </c>
      <c r="AP449" s="19">
        <v>0</v>
      </c>
      <c r="AQ449" s="19">
        <v>0</v>
      </c>
      <c r="AR449" s="19">
        <v>0</v>
      </c>
      <c r="AS449" s="19">
        <v>0</v>
      </c>
      <c r="AT449" s="19">
        <v>0</v>
      </c>
      <c r="AU449" s="19">
        <v>0</v>
      </c>
      <c r="AV449" s="19">
        <v>0</v>
      </c>
      <c r="AW449" s="19">
        <v>0</v>
      </c>
      <c r="AX449" s="19">
        <v>0</v>
      </c>
      <c r="AY449" s="19">
        <v>0</v>
      </c>
      <c r="AZ449" s="19">
        <v>0</v>
      </c>
      <c r="BA449" s="19">
        <v>0</v>
      </c>
      <c r="BB449" s="19">
        <v>0</v>
      </c>
      <c r="BC449" s="19">
        <v>0</v>
      </c>
      <c r="BD449" s="49" t="b">
        <v>1</v>
      </c>
      <c r="BE449" s="49" t="b">
        <v>0</v>
      </c>
      <c r="BF449" s="19">
        <v>17</v>
      </c>
      <c r="BG449" s="23" t="s">
        <v>94</v>
      </c>
      <c r="BH449" s="19">
        <v>363</v>
      </c>
      <c r="BI449" s="19">
        <v>363</v>
      </c>
      <c r="BJ449" s="19">
        <v>0</v>
      </c>
      <c r="BK449" s="49" t="b">
        <v>0</v>
      </c>
    </row>
    <row r="450" spans="1:63" ht="12.75">
      <c r="A450" s="19">
        <v>783</v>
      </c>
      <c r="B450" s="19">
        <v>134130</v>
      </c>
      <c r="C450" s="56" t="s">
        <v>677</v>
      </c>
      <c r="D450" s="48"/>
      <c r="E450" s="23" t="s">
        <v>678</v>
      </c>
      <c r="F450" s="23" t="s">
        <v>625</v>
      </c>
      <c r="G450" s="19">
        <v>32611</v>
      </c>
      <c r="H450" s="23" t="s">
        <v>70</v>
      </c>
      <c r="I450" s="23" t="s">
        <v>564</v>
      </c>
      <c r="J450" s="47" t="s">
        <v>679</v>
      </c>
      <c r="K450" s="19">
        <v>-82.347910999999996</v>
      </c>
      <c r="L450" s="19">
        <v>29.64629</v>
      </c>
      <c r="M450" s="19">
        <v>-82.347910999999996</v>
      </c>
      <c r="N450" s="19">
        <v>29.64629</v>
      </c>
      <c r="O450" s="53">
        <v>10770</v>
      </c>
      <c r="P450" s="53">
        <v>1967</v>
      </c>
      <c r="Q450" s="53">
        <v>27335</v>
      </c>
      <c r="R450" s="53">
        <v>1967</v>
      </c>
      <c r="S450" s="19">
        <v>2</v>
      </c>
      <c r="T450" s="19">
        <v>2</v>
      </c>
      <c r="U450" s="19">
        <v>5</v>
      </c>
      <c r="V450" s="19">
        <v>1</v>
      </c>
      <c r="W450" s="19">
        <v>1</v>
      </c>
      <c r="X450" s="19">
        <v>46</v>
      </c>
      <c r="Y450" s="19">
        <v>34554</v>
      </c>
      <c r="Z450" s="23" t="s">
        <v>73</v>
      </c>
      <c r="AA450" s="49" t="b">
        <v>1</v>
      </c>
      <c r="AB450" s="23" t="s">
        <v>680</v>
      </c>
      <c r="AC450" s="23" t="s">
        <v>699</v>
      </c>
      <c r="AD450" s="23" t="s">
        <v>90</v>
      </c>
      <c r="AE450" s="23" t="s">
        <v>700</v>
      </c>
      <c r="AF450" s="23" t="s">
        <v>224</v>
      </c>
      <c r="AG450" s="23" t="s">
        <v>79</v>
      </c>
      <c r="AH450" s="23" t="s">
        <v>36</v>
      </c>
      <c r="AI450" s="23" t="s">
        <v>100</v>
      </c>
      <c r="AJ450" s="50" t="b">
        <v>0</v>
      </c>
      <c r="AK450" s="51" t="s">
        <v>701</v>
      </c>
      <c r="AL450" s="19">
        <v>1</v>
      </c>
      <c r="AM450" s="19">
        <v>0</v>
      </c>
      <c r="AN450" s="19">
        <v>0</v>
      </c>
      <c r="AO450" s="19">
        <v>0</v>
      </c>
      <c r="AP450" s="19">
        <v>0</v>
      </c>
      <c r="AQ450" s="19">
        <v>0</v>
      </c>
      <c r="AR450" s="19">
        <v>0</v>
      </c>
      <c r="AS450" s="19">
        <v>0</v>
      </c>
      <c r="AT450" s="19">
        <v>0</v>
      </c>
      <c r="AU450" s="19">
        <v>0</v>
      </c>
      <c r="AV450" s="19">
        <v>0</v>
      </c>
      <c r="AW450" s="19">
        <v>0</v>
      </c>
      <c r="AX450" s="19">
        <v>0</v>
      </c>
      <c r="AY450" s="19">
        <v>0</v>
      </c>
      <c r="AZ450" s="19">
        <v>0</v>
      </c>
      <c r="BA450" s="19">
        <v>0</v>
      </c>
      <c r="BB450" s="19">
        <v>0</v>
      </c>
      <c r="BC450" s="19">
        <v>1</v>
      </c>
      <c r="BD450" s="49" t="b">
        <v>0</v>
      </c>
      <c r="BE450" s="49" t="b">
        <v>0</v>
      </c>
      <c r="BF450" s="19">
        <v>17</v>
      </c>
      <c r="BG450" s="23" t="s">
        <v>117</v>
      </c>
      <c r="BH450" s="19">
        <v>363</v>
      </c>
      <c r="BI450" s="19">
        <v>363</v>
      </c>
      <c r="BJ450" s="19">
        <v>0</v>
      </c>
      <c r="BK450" s="49" t="b">
        <v>0</v>
      </c>
    </row>
    <row r="451" spans="1:63" ht="12.75">
      <c r="A451" s="19">
        <v>785</v>
      </c>
      <c r="B451" s="19">
        <v>134130</v>
      </c>
      <c r="C451" s="56" t="s">
        <v>677</v>
      </c>
      <c r="D451" s="48"/>
      <c r="E451" s="23" t="s">
        <v>678</v>
      </c>
      <c r="F451" s="23" t="s">
        <v>625</v>
      </c>
      <c r="G451" s="19">
        <v>32611</v>
      </c>
      <c r="H451" s="23" t="s">
        <v>70</v>
      </c>
      <c r="I451" s="23" t="s">
        <v>564</v>
      </c>
      <c r="J451" s="47" t="s">
        <v>679</v>
      </c>
      <c r="K451" s="19">
        <v>-82.347910999999996</v>
      </c>
      <c r="L451" s="19">
        <v>29.64629</v>
      </c>
      <c r="M451" s="19">
        <v>-82.347910999999996</v>
      </c>
      <c r="N451" s="19">
        <v>29.64629</v>
      </c>
      <c r="O451" s="53">
        <v>10770</v>
      </c>
      <c r="P451" s="53">
        <v>1967</v>
      </c>
      <c r="Q451" s="53">
        <v>27335</v>
      </c>
      <c r="R451" s="53">
        <v>1967</v>
      </c>
      <c r="S451" s="19">
        <v>2</v>
      </c>
      <c r="T451" s="19">
        <v>2</v>
      </c>
      <c r="U451" s="19">
        <v>5</v>
      </c>
      <c r="V451" s="19">
        <v>1</v>
      </c>
      <c r="W451" s="19">
        <v>1</v>
      </c>
      <c r="X451" s="19">
        <v>46</v>
      </c>
      <c r="Y451" s="19">
        <v>34554</v>
      </c>
      <c r="Z451" s="23" t="s">
        <v>73</v>
      </c>
      <c r="AA451" s="49" t="b">
        <v>1</v>
      </c>
      <c r="AB451" s="23" t="s">
        <v>680</v>
      </c>
      <c r="AC451" s="23" t="s">
        <v>316</v>
      </c>
      <c r="AD451" s="23" t="s">
        <v>90</v>
      </c>
      <c r="AE451" s="23" t="s">
        <v>77</v>
      </c>
      <c r="AF451" s="23" t="s">
        <v>78</v>
      </c>
      <c r="AG451" s="23" t="s">
        <v>79</v>
      </c>
      <c r="AH451" s="23" t="s">
        <v>36</v>
      </c>
      <c r="AI451" s="23" t="s">
        <v>80</v>
      </c>
      <c r="AJ451" s="50" t="b">
        <v>0</v>
      </c>
      <c r="AK451" s="51" t="s">
        <v>703</v>
      </c>
      <c r="AL451" s="19">
        <v>0</v>
      </c>
      <c r="AM451" s="19">
        <v>0</v>
      </c>
      <c r="AN451" s="19">
        <v>1</v>
      </c>
      <c r="AO451" s="19">
        <v>3</v>
      </c>
      <c r="AP451" s="19">
        <v>0</v>
      </c>
      <c r="AQ451" s="19">
        <v>0</v>
      </c>
      <c r="AR451" s="19">
        <v>1</v>
      </c>
      <c r="AS451" s="19">
        <v>0</v>
      </c>
      <c r="AT451" s="19">
        <v>0</v>
      </c>
      <c r="AU451" s="19">
        <v>0</v>
      </c>
      <c r="AV451" s="19">
        <v>0</v>
      </c>
      <c r="AW451" s="19">
        <v>0</v>
      </c>
      <c r="AX451" s="19">
        <v>0</v>
      </c>
      <c r="AY451" s="19">
        <v>1</v>
      </c>
      <c r="AZ451" s="19">
        <v>0</v>
      </c>
      <c r="BA451" s="19">
        <v>0</v>
      </c>
      <c r="BB451" s="19">
        <v>0</v>
      </c>
      <c r="BC451" s="19">
        <v>2</v>
      </c>
      <c r="BD451" s="49" t="b">
        <v>1</v>
      </c>
      <c r="BE451" s="49" t="b">
        <v>0</v>
      </c>
      <c r="BF451" s="19">
        <v>17</v>
      </c>
      <c r="BG451" s="23" t="s">
        <v>78</v>
      </c>
      <c r="BH451" s="19">
        <v>363</v>
      </c>
      <c r="BI451" s="19">
        <v>363</v>
      </c>
      <c r="BJ451" s="19">
        <v>4</v>
      </c>
      <c r="BK451" s="49" t="b">
        <v>1</v>
      </c>
    </row>
    <row r="452" spans="1:63" ht="12.75">
      <c r="A452" s="19">
        <v>793</v>
      </c>
      <c r="B452" s="19">
        <v>139959</v>
      </c>
      <c r="C452" s="23" t="s">
        <v>808</v>
      </c>
      <c r="D452" s="23" t="s">
        <v>809</v>
      </c>
      <c r="E452" s="23" t="s">
        <v>810</v>
      </c>
      <c r="F452" s="23" t="s">
        <v>736</v>
      </c>
      <c r="G452" s="19">
        <v>30602</v>
      </c>
      <c r="H452" s="23" t="s">
        <v>70</v>
      </c>
      <c r="I452" s="23" t="s">
        <v>564</v>
      </c>
      <c r="J452" s="47" t="s">
        <v>811</v>
      </c>
      <c r="K452" s="19">
        <v>-83.374038999999996</v>
      </c>
      <c r="L452" s="19">
        <v>33.956262000000002</v>
      </c>
      <c r="M452" s="19">
        <v>-83.374038999999996</v>
      </c>
      <c r="N452" s="19">
        <v>33.956262000000002</v>
      </c>
      <c r="O452" s="53">
        <v>8878</v>
      </c>
      <c r="P452" s="53">
        <v>2290</v>
      </c>
      <c r="Q452" s="53">
        <v>25186</v>
      </c>
      <c r="R452" s="53">
        <v>2290</v>
      </c>
      <c r="S452" s="19">
        <v>2</v>
      </c>
      <c r="T452" s="19">
        <v>2</v>
      </c>
      <c r="U452" s="19">
        <v>5</v>
      </c>
      <c r="V452" s="19">
        <v>1</v>
      </c>
      <c r="W452" s="19">
        <v>1</v>
      </c>
      <c r="X452" s="19">
        <v>54</v>
      </c>
      <c r="Y452" s="19">
        <v>27951</v>
      </c>
      <c r="Z452" s="23" t="s">
        <v>73</v>
      </c>
      <c r="AA452" s="49" t="b">
        <v>1</v>
      </c>
      <c r="AB452" s="23" t="s">
        <v>812</v>
      </c>
      <c r="AC452" s="23" t="s">
        <v>244</v>
      </c>
      <c r="AD452" s="23" t="s">
        <v>90</v>
      </c>
      <c r="AE452" s="23" t="s">
        <v>818</v>
      </c>
      <c r="AF452" s="23" t="s">
        <v>78</v>
      </c>
      <c r="AG452" s="23" t="s">
        <v>179</v>
      </c>
      <c r="AH452" s="23" t="s">
        <v>179</v>
      </c>
      <c r="AI452" s="23" t="s">
        <v>100</v>
      </c>
      <c r="AJ452" s="50" t="b">
        <v>0</v>
      </c>
      <c r="AK452" s="51" t="s">
        <v>819</v>
      </c>
      <c r="AL452" s="19">
        <v>0</v>
      </c>
      <c r="AM452" s="19">
        <v>0</v>
      </c>
      <c r="AN452" s="19">
        <v>0</v>
      </c>
      <c r="AO452" s="19">
        <v>0</v>
      </c>
      <c r="AP452" s="19">
        <v>0</v>
      </c>
      <c r="AQ452" s="19">
        <v>0</v>
      </c>
      <c r="AR452" s="19">
        <v>0</v>
      </c>
      <c r="AS452" s="19">
        <v>0</v>
      </c>
      <c r="AT452" s="19">
        <v>0</v>
      </c>
      <c r="AU452" s="19">
        <v>0</v>
      </c>
      <c r="AV452" s="19">
        <v>0</v>
      </c>
      <c r="AW452" s="19">
        <v>0</v>
      </c>
      <c r="AX452" s="19">
        <v>0</v>
      </c>
      <c r="AY452" s="19">
        <v>0</v>
      </c>
      <c r="AZ452" s="19">
        <v>0</v>
      </c>
      <c r="BA452" s="19">
        <v>0</v>
      </c>
      <c r="BB452" s="19">
        <v>0</v>
      </c>
      <c r="BC452" s="19">
        <v>0</v>
      </c>
      <c r="BD452" s="49" t="b">
        <v>0</v>
      </c>
      <c r="BE452" s="49" t="b">
        <v>0</v>
      </c>
      <c r="BF452" s="19">
        <v>5</v>
      </c>
      <c r="BG452" s="23" t="s">
        <v>78</v>
      </c>
      <c r="BH452" s="19">
        <v>363</v>
      </c>
      <c r="BI452" s="19">
        <v>363</v>
      </c>
      <c r="BJ452" s="19">
        <v>0</v>
      </c>
      <c r="BK452" s="49" t="b">
        <v>0</v>
      </c>
    </row>
    <row r="453" spans="1:63" ht="12.75">
      <c r="A453" s="19">
        <v>790</v>
      </c>
      <c r="B453" s="19">
        <v>139959</v>
      </c>
      <c r="C453" s="23" t="s">
        <v>808</v>
      </c>
      <c r="D453" s="23" t="s">
        <v>809</v>
      </c>
      <c r="E453" s="23" t="s">
        <v>810</v>
      </c>
      <c r="F453" s="23" t="s">
        <v>736</v>
      </c>
      <c r="G453" s="19">
        <v>30602</v>
      </c>
      <c r="H453" s="23" t="s">
        <v>70</v>
      </c>
      <c r="I453" s="23" t="s">
        <v>564</v>
      </c>
      <c r="J453" s="47" t="s">
        <v>811</v>
      </c>
      <c r="K453" s="19">
        <v>-83.374038999999996</v>
      </c>
      <c r="L453" s="19">
        <v>33.956262000000002</v>
      </c>
      <c r="M453" s="19">
        <v>-83.374038999999996</v>
      </c>
      <c r="N453" s="19">
        <v>33.956262000000002</v>
      </c>
      <c r="O453" s="53">
        <v>8878</v>
      </c>
      <c r="P453" s="53">
        <v>2290</v>
      </c>
      <c r="Q453" s="53">
        <v>25186</v>
      </c>
      <c r="R453" s="53">
        <v>2290</v>
      </c>
      <c r="S453" s="19">
        <v>2</v>
      </c>
      <c r="T453" s="19">
        <v>2</v>
      </c>
      <c r="U453" s="19">
        <v>5</v>
      </c>
      <c r="V453" s="19">
        <v>1</v>
      </c>
      <c r="W453" s="19">
        <v>1</v>
      </c>
      <c r="X453" s="19">
        <v>54</v>
      </c>
      <c r="Y453" s="19">
        <v>27951</v>
      </c>
      <c r="Z453" s="23" t="s">
        <v>73</v>
      </c>
      <c r="AA453" s="49" t="b">
        <v>1</v>
      </c>
      <c r="AB453" s="23" t="s">
        <v>812</v>
      </c>
      <c r="AC453" s="23" t="s">
        <v>244</v>
      </c>
      <c r="AD453" s="23" t="s">
        <v>90</v>
      </c>
      <c r="AE453" s="23" t="s">
        <v>814</v>
      </c>
      <c r="AF453" s="23" t="s">
        <v>78</v>
      </c>
      <c r="AG453" s="23" t="s">
        <v>79</v>
      </c>
      <c r="AH453" s="23" t="s">
        <v>36</v>
      </c>
      <c r="AI453" s="23" t="s">
        <v>80</v>
      </c>
      <c r="AJ453" s="50" t="b">
        <v>0</v>
      </c>
      <c r="AK453" s="51" t="s">
        <v>815</v>
      </c>
      <c r="AL453" s="19">
        <v>0</v>
      </c>
      <c r="AM453" s="19">
        <v>0</v>
      </c>
      <c r="AN453" s="19">
        <v>0</v>
      </c>
      <c r="AO453" s="19">
        <v>1</v>
      </c>
      <c r="AP453" s="19">
        <v>0</v>
      </c>
      <c r="AQ453" s="19">
        <v>0</v>
      </c>
      <c r="AR453" s="19">
        <v>1</v>
      </c>
      <c r="AS453" s="19">
        <v>0</v>
      </c>
      <c r="AT453" s="19">
        <v>0</v>
      </c>
      <c r="AU453" s="19">
        <v>0</v>
      </c>
      <c r="AV453" s="19">
        <v>0</v>
      </c>
      <c r="AW453" s="19">
        <v>0</v>
      </c>
      <c r="AX453" s="19">
        <v>0</v>
      </c>
      <c r="AY453" s="19">
        <v>0</v>
      </c>
      <c r="AZ453" s="19">
        <v>0</v>
      </c>
      <c r="BA453" s="19">
        <v>0</v>
      </c>
      <c r="BB453" s="19">
        <v>0</v>
      </c>
      <c r="BC453" s="19">
        <v>0</v>
      </c>
      <c r="BD453" s="49" t="b">
        <v>1</v>
      </c>
      <c r="BE453" s="49" t="b">
        <v>0</v>
      </c>
      <c r="BF453" s="19">
        <v>5</v>
      </c>
      <c r="BG453" s="23" t="s">
        <v>78</v>
      </c>
      <c r="BH453" s="19">
        <v>363</v>
      </c>
      <c r="BI453" s="19">
        <v>363</v>
      </c>
      <c r="BJ453" s="19">
        <v>1</v>
      </c>
      <c r="BK453" s="49" t="b">
        <v>1</v>
      </c>
    </row>
    <row r="454" spans="1:63" ht="12.75">
      <c r="A454" s="19">
        <v>791</v>
      </c>
      <c r="B454" s="19">
        <v>139959</v>
      </c>
      <c r="C454" s="23" t="s">
        <v>808</v>
      </c>
      <c r="D454" s="23" t="s">
        <v>809</v>
      </c>
      <c r="E454" s="23" t="s">
        <v>810</v>
      </c>
      <c r="F454" s="23" t="s">
        <v>736</v>
      </c>
      <c r="G454" s="19">
        <v>30602</v>
      </c>
      <c r="H454" s="23" t="s">
        <v>70</v>
      </c>
      <c r="I454" s="23" t="s">
        <v>564</v>
      </c>
      <c r="J454" s="47" t="s">
        <v>811</v>
      </c>
      <c r="K454" s="19">
        <v>-83.374038999999996</v>
      </c>
      <c r="L454" s="19">
        <v>33.956262000000002</v>
      </c>
      <c r="M454" s="19">
        <v>-83.374038999999996</v>
      </c>
      <c r="N454" s="19">
        <v>33.956262000000002</v>
      </c>
      <c r="O454" s="53">
        <v>8878</v>
      </c>
      <c r="P454" s="53">
        <v>2290</v>
      </c>
      <c r="Q454" s="53">
        <v>25186</v>
      </c>
      <c r="R454" s="53">
        <v>2290</v>
      </c>
      <c r="S454" s="19">
        <v>2</v>
      </c>
      <c r="T454" s="19">
        <v>2</v>
      </c>
      <c r="U454" s="19">
        <v>5</v>
      </c>
      <c r="V454" s="19">
        <v>1</v>
      </c>
      <c r="W454" s="19">
        <v>1</v>
      </c>
      <c r="X454" s="19">
        <v>54</v>
      </c>
      <c r="Y454" s="19">
        <v>27951</v>
      </c>
      <c r="Z454" s="23" t="s">
        <v>73</v>
      </c>
      <c r="AA454" s="49" t="b">
        <v>1</v>
      </c>
      <c r="AB454" s="23" t="s">
        <v>812</v>
      </c>
      <c r="AC454" s="23" t="s">
        <v>244</v>
      </c>
      <c r="AD454" s="23" t="s">
        <v>90</v>
      </c>
      <c r="AE454" s="23" t="s">
        <v>700</v>
      </c>
      <c r="AF454" s="23" t="s">
        <v>224</v>
      </c>
      <c r="AG454" s="23" t="s">
        <v>79</v>
      </c>
      <c r="AH454" s="23" t="s">
        <v>36</v>
      </c>
      <c r="AI454" s="23" t="s">
        <v>100</v>
      </c>
      <c r="AJ454" s="50" t="b">
        <v>0</v>
      </c>
      <c r="AK454" s="51" t="s">
        <v>816</v>
      </c>
      <c r="AL454" s="19">
        <v>2</v>
      </c>
      <c r="AM454" s="19">
        <v>0</v>
      </c>
      <c r="AN454" s="19">
        <v>0</v>
      </c>
      <c r="AO454" s="19">
        <v>1</v>
      </c>
      <c r="AP454" s="19">
        <v>0</v>
      </c>
      <c r="AQ454" s="19">
        <v>0</v>
      </c>
      <c r="AR454" s="19">
        <v>1</v>
      </c>
      <c r="AS454" s="19">
        <v>0</v>
      </c>
      <c r="AT454" s="19">
        <v>0</v>
      </c>
      <c r="AU454" s="19">
        <v>0</v>
      </c>
      <c r="AV454" s="19">
        <v>0</v>
      </c>
      <c r="AW454" s="19">
        <v>0</v>
      </c>
      <c r="AX454" s="19">
        <v>0</v>
      </c>
      <c r="AY454" s="19">
        <v>0</v>
      </c>
      <c r="AZ454" s="19">
        <v>0</v>
      </c>
      <c r="BA454" s="19">
        <v>0</v>
      </c>
      <c r="BB454" s="19">
        <v>0</v>
      </c>
      <c r="BC454" s="19">
        <v>2</v>
      </c>
      <c r="BD454" s="49" t="b">
        <v>0</v>
      </c>
      <c r="BE454" s="49" t="b">
        <v>0</v>
      </c>
      <c r="BF454" s="19">
        <v>5</v>
      </c>
      <c r="BG454" s="23" t="s">
        <v>117</v>
      </c>
      <c r="BH454" s="19">
        <v>363</v>
      </c>
      <c r="BI454" s="19">
        <v>363</v>
      </c>
      <c r="BJ454" s="19">
        <v>1</v>
      </c>
      <c r="BK454" s="49" t="b">
        <v>1</v>
      </c>
    </row>
    <row r="455" spans="1:63" ht="12.75">
      <c r="A455" s="19">
        <v>792</v>
      </c>
      <c r="B455" s="19">
        <v>139959</v>
      </c>
      <c r="C455" s="23" t="s">
        <v>808</v>
      </c>
      <c r="D455" s="23" t="s">
        <v>809</v>
      </c>
      <c r="E455" s="23" t="s">
        <v>810</v>
      </c>
      <c r="F455" s="23" t="s">
        <v>736</v>
      </c>
      <c r="G455" s="19">
        <v>30602</v>
      </c>
      <c r="H455" s="23" t="s">
        <v>70</v>
      </c>
      <c r="I455" s="23" t="s">
        <v>564</v>
      </c>
      <c r="J455" s="47" t="s">
        <v>811</v>
      </c>
      <c r="K455" s="19">
        <v>-83.374038999999996</v>
      </c>
      <c r="L455" s="19">
        <v>33.956262000000002</v>
      </c>
      <c r="M455" s="19">
        <v>-83.374038999999996</v>
      </c>
      <c r="N455" s="19">
        <v>33.956262000000002</v>
      </c>
      <c r="O455" s="53">
        <v>8878</v>
      </c>
      <c r="P455" s="53">
        <v>2290</v>
      </c>
      <c r="Q455" s="53">
        <v>25186</v>
      </c>
      <c r="R455" s="53">
        <v>2290</v>
      </c>
      <c r="S455" s="19">
        <v>2</v>
      </c>
      <c r="T455" s="19">
        <v>2</v>
      </c>
      <c r="U455" s="19">
        <v>5</v>
      </c>
      <c r="V455" s="19">
        <v>1</v>
      </c>
      <c r="W455" s="19">
        <v>1</v>
      </c>
      <c r="X455" s="19">
        <v>54</v>
      </c>
      <c r="Y455" s="19">
        <v>27951</v>
      </c>
      <c r="Z455" s="23" t="s">
        <v>73</v>
      </c>
      <c r="AA455" s="49" t="b">
        <v>1</v>
      </c>
      <c r="AB455" s="23" t="s">
        <v>812</v>
      </c>
      <c r="AC455" s="23" t="s">
        <v>244</v>
      </c>
      <c r="AD455" s="23" t="s">
        <v>90</v>
      </c>
      <c r="AE455" s="23" t="s">
        <v>95</v>
      </c>
      <c r="AF455" s="23" t="s">
        <v>94</v>
      </c>
      <c r="AG455" s="23" t="s">
        <v>79</v>
      </c>
      <c r="AH455" s="23" t="s">
        <v>36</v>
      </c>
      <c r="AI455" s="23" t="s">
        <v>96</v>
      </c>
      <c r="AJ455" s="50" t="b">
        <v>0</v>
      </c>
      <c r="AK455" s="51" t="s">
        <v>817</v>
      </c>
      <c r="AL455" s="19">
        <v>0</v>
      </c>
      <c r="AM455" s="19">
        <v>0</v>
      </c>
      <c r="AN455" s="19">
        <v>0</v>
      </c>
      <c r="AO455" s="19">
        <v>0</v>
      </c>
      <c r="AP455" s="19">
        <v>0</v>
      </c>
      <c r="AQ455" s="19">
        <v>0</v>
      </c>
      <c r="AR455" s="19">
        <v>0</v>
      </c>
      <c r="AS455" s="19">
        <v>0</v>
      </c>
      <c r="AT455" s="19">
        <v>0</v>
      </c>
      <c r="AU455" s="19">
        <v>0</v>
      </c>
      <c r="AV455" s="19">
        <v>0</v>
      </c>
      <c r="AW455" s="19">
        <v>0</v>
      </c>
      <c r="AX455" s="19">
        <v>0</v>
      </c>
      <c r="AY455" s="19">
        <v>0</v>
      </c>
      <c r="AZ455" s="19">
        <v>0</v>
      </c>
      <c r="BA455" s="19">
        <v>0</v>
      </c>
      <c r="BB455" s="19">
        <v>0</v>
      </c>
      <c r="BC455" s="19">
        <v>0</v>
      </c>
      <c r="BD455" s="49" t="b">
        <v>1</v>
      </c>
      <c r="BE455" s="49" t="b">
        <v>0</v>
      </c>
      <c r="BF455" s="19">
        <v>5</v>
      </c>
      <c r="BG455" s="23" t="s">
        <v>94</v>
      </c>
      <c r="BH455" s="19">
        <v>363</v>
      </c>
      <c r="BI455" s="19">
        <v>363</v>
      </c>
      <c r="BJ455" s="19">
        <v>0</v>
      </c>
      <c r="BK455" s="49" t="b">
        <v>0</v>
      </c>
    </row>
    <row r="456" spans="1:63" ht="12.75">
      <c r="A456" s="19">
        <v>794</v>
      </c>
      <c r="B456" s="19">
        <v>129525</v>
      </c>
      <c r="C456" s="23" t="s">
        <v>544</v>
      </c>
      <c r="D456" s="23" t="s">
        <v>545</v>
      </c>
      <c r="E456" s="23" t="s">
        <v>546</v>
      </c>
      <c r="F456" s="23" t="s">
        <v>537</v>
      </c>
      <c r="G456" s="23" t="s">
        <v>547</v>
      </c>
      <c r="H456" s="23" t="s">
        <v>538</v>
      </c>
      <c r="I456" s="23" t="s">
        <v>539</v>
      </c>
      <c r="J456" s="47" t="s">
        <v>548</v>
      </c>
      <c r="K456" s="19">
        <v>-72.714965000000007</v>
      </c>
      <c r="L456" s="19">
        <v>41.796484999999997</v>
      </c>
      <c r="M456" s="19">
        <v>-72.714965000000007</v>
      </c>
      <c r="N456" s="19">
        <v>41.796484999999997</v>
      </c>
      <c r="O456" s="53">
        <v>14292</v>
      </c>
      <c r="P456" s="54">
        <v>555</v>
      </c>
      <c r="Q456" s="53">
        <v>14292</v>
      </c>
      <c r="R456" s="54">
        <v>555</v>
      </c>
      <c r="S456" s="19">
        <v>2</v>
      </c>
      <c r="T456" s="19">
        <v>2</v>
      </c>
      <c r="U456" s="19">
        <v>1</v>
      </c>
      <c r="V456" s="19">
        <v>2</v>
      </c>
      <c r="W456" s="19">
        <v>2</v>
      </c>
      <c r="X456" s="19">
        <v>72</v>
      </c>
      <c r="Y456" s="19">
        <v>5150</v>
      </c>
      <c r="Z456" s="23" t="s">
        <v>123</v>
      </c>
      <c r="AA456" s="49" t="b">
        <v>0</v>
      </c>
      <c r="AB456" s="23" t="s">
        <v>549</v>
      </c>
      <c r="AC456" s="23" t="s">
        <v>89</v>
      </c>
      <c r="AD456" s="23" t="s">
        <v>550</v>
      </c>
      <c r="AE456" s="23" t="s">
        <v>172</v>
      </c>
      <c r="AF456" s="23" t="s">
        <v>89</v>
      </c>
      <c r="AG456" s="23" t="s">
        <v>79</v>
      </c>
      <c r="AH456" s="23" t="s">
        <v>36</v>
      </c>
      <c r="AI456" s="23" t="s">
        <v>92</v>
      </c>
      <c r="AJ456" s="50" t="b">
        <v>0</v>
      </c>
      <c r="AK456" s="51" t="s">
        <v>551</v>
      </c>
      <c r="AL456" s="19">
        <v>1</v>
      </c>
      <c r="AM456" s="19">
        <v>0</v>
      </c>
      <c r="AN456" s="19">
        <v>0</v>
      </c>
      <c r="AO456" s="19">
        <v>0</v>
      </c>
      <c r="AP456" s="19">
        <v>0</v>
      </c>
      <c r="AQ456" s="19">
        <v>0</v>
      </c>
      <c r="AR456" s="19">
        <v>0</v>
      </c>
      <c r="AS456" s="19">
        <v>0</v>
      </c>
      <c r="AT456" s="19">
        <v>0</v>
      </c>
      <c r="AU456" s="19">
        <v>0</v>
      </c>
      <c r="AV456" s="19">
        <v>0</v>
      </c>
      <c r="AW456" s="19">
        <v>0</v>
      </c>
      <c r="AX456" s="19">
        <v>0</v>
      </c>
      <c r="AY456" s="19">
        <v>0</v>
      </c>
      <c r="AZ456" s="19">
        <v>1</v>
      </c>
      <c r="BA456" s="19">
        <v>0</v>
      </c>
      <c r="BB456" s="19">
        <v>0</v>
      </c>
      <c r="BC456" s="19">
        <v>0</v>
      </c>
      <c r="BD456" s="49" t="b">
        <v>1</v>
      </c>
      <c r="BE456" s="49" t="b">
        <v>0</v>
      </c>
      <c r="BF456" s="19">
        <v>2</v>
      </c>
      <c r="BG456" s="23" t="s">
        <v>89</v>
      </c>
      <c r="BH456" s="19">
        <v>295</v>
      </c>
      <c r="BI456" s="19">
        <v>295</v>
      </c>
      <c r="BJ456" s="19">
        <v>0</v>
      </c>
      <c r="BK456" s="49" t="b">
        <v>0</v>
      </c>
    </row>
    <row r="457" spans="1:63" ht="12.75">
      <c r="A457" s="19">
        <v>797</v>
      </c>
      <c r="B457" s="19">
        <v>141574</v>
      </c>
      <c r="C457" s="23" t="s">
        <v>820</v>
      </c>
      <c r="D457" s="23" t="s">
        <v>821</v>
      </c>
      <c r="E457" s="23" t="s">
        <v>822</v>
      </c>
      <c r="F457" s="23" t="s">
        <v>823</v>
      </c>
      <c r="G457" s="23" t="s">
        <v>824</v>
      </c>
      <c r="H457" s="23" t="s">
        <v>167</v>
      </c>
      <c r="I457" s="23" t="s">
        <v>242</v>
      </c>
      <c r="J457" s="47" t="s">
        <v>825</v>
      </c>
      <c r="K457" s="19">
        <v>-157.81897900000001</v>
      </c>
      <c r="L457" s="19">
        <v>21.298597999999998</v>
      </c>
      <c r="M457" s="19">
        <v>-157.81897900000001</v>
      </c>
      <c r="N457" s="19">
        <v>21.298597999999998</v>
      </c>
      <c r="O457" s="53">
        <v>15600</v>
      </c>
      <c r="P457" s="54">
        <v>902</v>
      </c>
      <c r="Q457" s="53">
        <v>33648</v>
      </c>
      <c r="R457" s="54">
        <v>902</v>
      </c>
      <c r="S457" s="19">
        <v>2</v>
      </c>
      <c r="T457" s="19">
        <v>2</v>
      </c>
      <c r="U457" s="19">
        <v>8</v>
      </c>
      <c r="V457" s="19">
        <v>1</v>
      </c>
      <c r="W457" s="19">
        <v>1</v>
      </c>
      <c r="X457" s="19">
        <v>85</v>
      </c>
      <c r="Y457" s="19">
        <v>13132</v>
      </c>
      <c r="Z457" s="23" t="s">
        <v>73</v>
      </c>
      <c r="AA457" s="49" t="b">
        <v>1</v>
      </c>
      <c r="AB457" s="23" t="s">
        <v>370</v>
      </c>
      <c r="AC457" s="23" t="s">
        <v>323</v>
      </c>
      <c r="AD457" s="23" t="s">
        <v>204</v>
      </c>
      <c r="AE457" s="23" t="s">
        <v>667</v>
      </c>
      <c r="AF457" s="23" t="s">
        <v>78</v>
      </c>
      <c r="AG457" s="23" t="s">
        <v>179</v>
      </c>
      <c r="AH457" s="23" t="s">
        <v>179</v>
      </c>
      <c r="AI457" s="23" t="s">
        <v>100</v>
      </c>
      <c r="AJ457" s="50" t="b">
        <v>0</v>
      </c>
      <c r="AK457" s="51" t="s">
        <v>827</v>
      </c>
      <c r="AL457" s="19">
        <v>0</v>
      </c>
      <c r="AM457" s="19">
        <v>0</v>
      </c>
      <c r="AN457" s="19">
        <v>0</v>
      </c>
      <c r="AO457" s="19">
        <v>0</v>
      </c>
      <c r="AP457" s="19">
        <v>0</v>
      </c>
      <c r="AQ457" s="19">
        <v>0</v>
      </c>
      <c r="AR457" s="19">
        <v>0</v>
      </c>
      <c r="AS457" s="19">
        <v>0</v>
      </c>
      <c r="AT457" s="19">
        <v>0</v>
      </c>
      <c r="AU457" s="19">
        <v>0</v>
      </c>
      <c r="AV457" s="19">
        <v>0</v>
      </c>
      <c r="AW457" s="19">
        <v>0</v>
      </c>
      <c r="AX457" s="19">
        <v>0</v>
      </c>
      <c r="AY457" s="19">
        <v>0</v>
      </c>
      <c r="AZ457" s="19">
        <v>0</v>
      </c>
      <c r="BA457" s="19">
        <v>0</v>
      </c>
      <c r="BB457" s="19">
        <v>0</v>
      </c>
      <c r="BC457" s="19">
        <v>0</v>
      </c>
      <c r="BD457" s="49" t="b">
        <v>0</v>
      </c>
      <c r="BE457" s="49" t="b">
        <v>0</v>
      </c>
      <c r="BF457" s="19">
        <v>4</v>
      </c>
      <c r="BG457" s="23" t="s">
        <v>78</v>
      </c>
      <c r="BH457" s="19">
        <v>210</v>
      </c>
      <c r="BI457" s="19">
        <v>210</v>
      </c>
      <c r="BJ457" s="19">
        <v>0</v>
      </c>
      <c r="BK457" s="49" t="b">
        <v>0</v>
      </c>
    </row>
    <row r="458" spans="1:63" ht="12.75">
      <c r="A458" s="19">
        <v>799</v>
      </c>
      <c r="B458" s="19">
        <v>141574</v>
      </c>
      <c r="C458" s="23" t="s">
        <v>820</v>
      </c>
      <c r="D458" s="23" t="s">
        <v>821</v>
      </c>
      <c r="E458" s="23" t="s">
        <v>822</v>
      </c>
      <c r="F458" s="23" t="s">
        <v>823</v>
      </c>
      <c r="G458" s="23" t="s">
        <v>824</v>
      </c>
      <c r="H458" s="23" t="s">
        <v>167</v>
      </c>
      <c r="I458" s="23" t="s">
        <v>242</v>
      </c>
      <c r="J458" s="47" t="s">
        <v>825</v>
      </c>
      <c r="K458" s="19">
        <v>-157.81897900000001</v>
      </c>
      <c r="L458" s="19">
        <v>21.298597999999998</v>
      </c>
      <c r="M458" s="19">
        <v>-157.81897900000001</v>
      </c>
      <c r="N458" s="19">
        <v>21.298597999999998</v>
      </c>
      <c r="O458" s="53">
        <v>15600</v>
      </c>
      <c r="P458" s="54">
        <v>902</v>
      </c>
      <c r="Q458" s="53">
        <v>33648</v>
      </c>
      <c r="R458" s="54">
        <v>902</v>
      </c>
      <c r="S458" s="19">
        <v>2</v>
      </c>
      <c r="T458" s="19">
        <v>2</v>
      </c>
      <c r="U458" s="19">
        <v>8</v>
      </c>
      <c r="V458" s="19">
        <v>1</v>
      </c>
      <c r="W458" s="19">
        <v>1</v>
      </c>
      <c r="X458" s="19">
        <v>85</v>
      </c>
      <c r="Y458" s="19">
        <v>13132</v>
      </c>
      <c r="Z458" s="23" t="s">
        <v>73</v>
      </c>
      <c r="AA458" s="49" t="b">
        <v>1</v>
      </c>
      <c r="AB458" s="23" t="s">
        <v>245</v>
      </c>
      <c r="AC458" s="23" t="s">
        <v>89</v>
      </c>
      <c r="AD458" s="23" t="s">
        <v>90</v>
      </c>
      <c r="AE458" s="23" t="s">
        <v>405</v>
      </c>
      <c r="AF458" s="23" t="s">
        <v>89</v>
      </c>
      <c r="AG458" s="23" t="s">
        <v>179</v>
      </c>
      <c r="AH458" s="23" t="s">
        <v>36</v>
      </c>
      <c r="AI458" s="23" t="s">
        <v>92</v>
      </c>
      <c r="AJ458" s="50" t="b">
        <v>0</v>
      </c>
      <c r="AK458" s="51" t="s">
        <v>827</v>
      </c>
      <c r="AL458" s="19">
        <v>0</v>
      </c>
      <c r="AM458" s="19">
        <v>0</v>
      </c>
      <c r="AN458" s="19">
        <v>0</v>
      </c>
      <c r="AO458" s="19">
        <v>0</v>
      </c>
      <c r="AP458" s="19">
        <v>0</v>
      </c>
      <c r="AQ458" s="19">
        <v>0</v>
      </c>
      <c r="AR458" s="19">
        <v>0</v>
      </c>
      <c r="AS458" s="19">
        <v>0</v>
      </c>
      <c r="AT458" s="19">
        <v>0</v>
      </c>
      <c r="AU458" s="19">
        <v>0</v>
      </c>
      <c r="AV458" s="19">
        <v>0</v>
      </c>
      <c r="AW458" s="19">
        <v>0</v>
      </c>
      <c r="AX458" s="19">
        <v>0</v>
      </c>
      <c r="AY458" s="19">
        <v>0</v>
      </c>
      <c r="AZ458" s="19">
        <v>0</v>
      </c>
      <c r="BA458" s="19">
        <v>0</v>
      </c>
      <c r="BB458" s="19">
        <v>0</v>
      </c>
      <c r="BC458" s="19">
        <v>0</v>
      </c>
      <c r="BD458" s="49" t="b">
        <v>1</v>
      </c>
      <c r="BE458" s="49" t="b">
        <v>0</v>
      </c>
      <c r="BF458" s="19">
        <v>4</v>
      </c>
      <c r="BG458" s="23" t="s">
        <v>89</v>
      </c>
      <c r="BH458" s="19">
        <v>210</v>
      </c>
      <c r="BI458" s="19">
        <v>210</v>
      </c>
      <c r="BJ458" s="19">
        <v>0</v>
      </c>
      <c r="BK458" s="49" t="b">
        <v>0</v>
      </c>
    </row>
    <row r="459" spans="1:63" ht="12.75">
      <c r="A459" s="19">
        <v>796</v>
      </c>
      <c r="B459" s="19">
        <v>141574</v>
      </c>
      <c r="C459" s="23" t="s">
        <v>820</v>
      </c>
      <c r="D459" s="23" t="s">
        <v>821</v>
      </c>
      <c r="E459" s="23" t="s">
        <v>822</v>
      </c>
      <c r="F459" s="23" t="s">
        <v>823</v>
      </c>
      <c r="G459" s="23" t="s">
        <v>824</v>
      </c>
      <c r="H459" s="23" t="s">
        <v>167</v>
      </c>
      <c r="I459" s="23" t="s">
        <v>242</v>
      </c>
      <c r="J459" s="47" t="s">
        <v>825</v>
      </c>
      <c r="K459" s="19">
        <v>-157.81897900000001</v>
      </c>
      <c r="L459" s="19">
        <v>21.298597999999998</v>
      </c>
      <c r="M459" s="19">
        <v>-157.81897900000001</v>
      </c>
      <c r="N459" s="19">
        <v>21.298597999999998</v>
      </c>
      <c r="O459" s="53">
        <v>15600</v>
      </c>
      <c r="P459" s="54">
        <v>902</v>
      </c>
      <c r="Q459" s="53">
        <v>33648</v>
      </c>
      <c r="R459" s="54">
        <v>902</v>
      </c>
      <c r="S459" s="19">
        <v>2</v>
      </c>
      <c r="T459" s="19">
        <v>2</v>
      </c>
      <c r="U459" s="19">
        <v>8</v>
      </c>
      <c r="V459" s="19">
        <v>1</v>
      </c>
      <c r="W459" s="19">
        <v>1</v>
      </c>
      <c r="X459" s="19">
        <v>85</v>
      </c>
      <c r="Y459" s="19">
        <v>13132</v>
      </c>
      <c r="Z459" s="23" t="s">
        <v>73</v>
      </c>
      <c r="AA459" s="49" t="b">
        <v>1</v>
      </c>
      <c r="AB459" s="23" t="s">
        <v>370</v>
      </c>
      <c r="AC459" s="23" t="s">
        <v>323</v>
      </c>
      <c r="AD459" s="23" t="s">
        <v>204</v>
      </c>
      <c r="AE459" s="23" t="s">
        <v>77</v>
      </c>
      <c r="AF459" s="23" t="s">
        <v>78</v>
      </c>
      <c r="AG459" s="23" t="s">
        <v>79</v>
      </c>
      <c r="AH459" s="23" t="s">
        <v>36</v>
      </c>
      <c r="AI459" s="23" t="s">
        <v>80</v>
      </c>
      <c r="AJ459" s="50" t="b">
        <v>0</v>
      </c>
      <c r="AK459" s="51" t="s">
        <v>826</v>
      </c>
      <c r="AL459" s="19">
        <v>0</v>
      </c>
      <c r="AM459" s="19">
        <v>0</v>
      </c>
      <c r="AN459" s="19">
        <v>0</v>
      </c>
      <c r="AO459" s="19">
        <v>0</v>
      </c>
      <c r="AP459" s="19">
        <v>0</v>
      </c>
      <c r="AQ459" s="19">
        <v>0</v>
      </c>
      <c r="AR459" s="19">
        <v>0</v>
      </c>
      <c r="AS459" s="19">
        <v>0</v>
      </c>
      <c r="AT459" s="19">
        <v>0</v>
      </c>
      <c r="AU459" s="19">
        <v>0</v>
      </c>
      <c r="AV459" s="19">
        <v>0</v>
      </c>
      <c r="AW459" s="19">
        <v>0</v>
      </c>
      <c r="AX459" s="19">
        <v>0</v>
      </c>
      <c r="AY459" s="19">
        <v>0</v>
      </c>
      <c r="AZ459" s="19">
        <v>0</v>
      </c>
      <c r="BA459" s="19">
        <v>0</v>
      </c>
      <c r="BB459" s="19">
        <v>0</v>
      </c>
      <c r="BC459" s="19">
        <v>0</v>
      </c>
      <c r="BD459" s="49" t="b">
        <v>1</v>
      </c>
      <c r="BE459" s="49" t="b">
        <v>0</v>
      </c>
      <c r="BF459" s="19">
        <v>4</v>
      </c>
      <c r="BG459" s="23" t="s">
        <v>78</v>
      </c>
      <c r="BH459" s="19">
        <v>210</v>
      </c>
      <c r="BI459" s="19">
        <v>210</v>
      </c>
      <c r="BJ459" s="19">
        <v>0</v>
      </c>
      <c r="BK459" s="49" t="b">
        <v>0</v>
      </c>
    </row>
    <row r="460" spans="1:63" ht="12.75">
      <c r="A460" s="19">
        <v>798</v>
      </c>
      <c r="B460" s="19">
        <v>141574</v>
      </c>
      <c r="C460" s="23" t="s">
        <v>820</v>
      </c>
      <c r="D460" s="23" t="s">
        <v>821</v>
      </c>
      <c r="E460" s="23" t="s">
        <v>822</v>
      </c>
      <c r="F460" s="23" t="s">
        <v>823</v>
      </c>
      <c r="G460" s="23" t="s">
        <v>824</v>
      </c>
      <c r="H460" s="23" t="s">
        <v>167</v>
      </c>
      <c r="I460" s="23" t="s">
        <v>242</v>
      </c>
      <c r="J460" s="47" t="s">
        <v>825</v>
      </c>
      <c r="K460" s="19">
        <v>-157.81897900000001</v>
      </c>
      <c r="L460" s="19">
        <v>21.298597999999998</v>
      </c>
      <c r="M460" s="19">
        <v>-157.81897900000001</v>
      </c>
      <c r="N460" s="19">
        <v>21.298597999999998</v>
      </c>
      <c r="O460" s="53">
        <v>15600</v>
      </c>
      <c r="P460" s="54">
        <v>902</v>
      </c>
      <c r="Q460" s="53">
        <v>33648</v>
      </c>
      <c r="R460" s="54">
        <v>902</v>
      </c>
      <c r="S460" s="19">
        <v>2</v>
      </c>
      <c r="T460" s="19">
        <v>2</v>
      </c>
      <c r="U460" s="19">
        <v>8</v>
      </c>
      <c r="V460" s="19">
        <v>1</v>
      </c>
      <c r="W460" s="19">
        <v>1</v>
      </c>
      <c r="X460" s="19">
        <v>85</v>
      </c>
      <c r="Y460" s="19">
        <v>13132</v>
      </c>
      <c r="Z460" s="23" t="s">
        <v>73</v>
      </c>
      <c r="AA460" s="49" t="b">
        <v>1</v>
      </c>
      <c r="AB460" s="23" t="s">
        <v>245</v>
      </c>
      <c r="AC460" s="23" t="s">
        <v>89</v>
      </c>
      <c r="AD460" s="23" t="s">
        <v>90</v>
      </c>
      <c r="AE460" s="23" t="s">
        <v>95</v>
      </c>
      <c r="AF460" s="23" t="s">
        <v>94</v>
      </c>
      <c r="AG460" s="23" t="s">
        <v>79</v>
      </c>
      <c r="AH460" s="23" t="s">
        <v>36</v>
      </c>
      <c r="AI460" s="23" t="s">
        <v>96</v>
      </c>
      <c r="AJ460" s="50" t="b">
        <v>0</v>
      </c>
      <c r="AK460" s="51" t="s">
        <v>828</v>
      </c>
      <c r="AL460" s="19">
        <v>0</v>
      </c>
      <c r="AM460" s="19">
        <v>0</v>
      </c>
      <c r="AN460" s="19">
        <v>0</v>
      </c>
      <c r="AO460" s="19">
        <v>0</v>
      </c>
      <c r="AP460" s="19">
        <v>0</v>
      </c>
      <c r="AQ460" s="19">
        <v>0</v>
      </c>
      <c r="AR460" s="19">
        <v>0</v>
      </c>
      <c r="AS460" s="19">
        <v>0</v>
      </c>
      <c r="AT460" s="19">
        <v>0</v>
      </c>
      <c r="AU460" s="19">
        <v>0</v>
      </c>
      <c r="AV460" s="19">
        <v>0</v>
      </c>
      <c r="AW460" s="19">
        <v>0</v>
      </c>
      <c r="AX460" s="19">
        <v>0</v>
      </c>
      <c r="AY460" s="19">
        <v>0</v>
      </c>
      <c r="AZ460" s="19">
        <v>0</v>
      </c>
      <c r="BA460" s="19">
        <v>0</v>
      </c>
      <c r="BB460" s="19">
        <v>0</v>
      </c>
      <c r="BC460" s="19">
        <v>0</v>
      </c>
      <c r="BD460" s="49" t="b">
        <v>1</v>
      </c>
      <c r="BE460" s="49" t="b">
        <v>0</v>
      </c>
      <c r="BF460" s="19">
        <v>4</v>
      </c>
      <c r="BG460" s="23" t="s">
        <v>94</v>
      </c>
      <c r="BH460" s="19">
        <v>210</v>
      </c>
      <c r="BI460" s="19">
        <v>210</v>
      </c>
      <c r="BJ460" s="19">
        <v>0</v>
      </c>
      <c r="BK460" s="49" t="b">
        <v>0</v>
      </c>
    </row>
    <row r="461" spans="1:63" ht="12.75">
      <c r="A461" s="19">
        <v>804</v>
      </c>
      <c r="B461" s="19">
        <v>225511</v>
      </c>
      <c r="C461" s="23" t="s">
        <v>2722</v>
      </c>
      <c r="D461" s="23" t="s">
        <v>2723</v>
      </c>
      <c r="E461" s="23" t="s">
        <v>2624</v>
      </c>
      <c r="F461" s="23" t="s">
        <v>2605</v>
      </c>
      <c r="G461" s="23" t="s">
        <v>2724</v>
      </c>
      <c r="H461" s="23" t="s">
        <v>70</v>
      </c>
      <c r="I461" s="23" t="s">
        <v>130</v>
      </c>
      <c r="J461" s="47" t="s">
        <v>2725</v>
      </c>
      <c r="K461" s="19">
        <v>-95.343536999999998</v>
      </c>
      <c r="L461" s="19">
        <v>29.720392999999898</v>
      </c>
      <c r="M461" s="19">
        <v>-95.402034999999998</v>
      </c>
      <c r="N461" s="19">
        <v>29.717896999999901</v>
      </c>
      <c r="O461" s="53">
        <v>8539</v>
      </c>
      <c r="P461" s="53">
        <v>1008</v>
      </c>
      <c r="Q461" s="53">
        <v>17681</v>
      </c>
      <c r="R461" s="53">
        <v>1008</v>
      </c>
      <c r="S461" s="19">
        <v>2</v>
      </c>
      <c r="T461" s="19">
        <v>2</v>
      </c>
      <c r="U461" s="19">
        <v>6</v>
      </c>
      <c r="V461" s="19">
        <v>1</v>
      </c>
      <c r="W461" s="19">
        <v>1</v>
      </c>
      <c r="X461" s="19">
        <v>59</v>
      </c>
      <c r="Y461" s="19">
        <v>35995</v>
      </c>
      <c r="Z461" s="23" t="s">
        <v>73</v>
      </c>
      <c r="AA461" s="49" t="b">
        <v>0</v>
      </c>
      <c r="AB461" s="23" t="s">
        <v>2726</v>
      </c>
      <c r="AC461" s="23" t="s">
        <v>244</v>
      </c>
      <c r="AD461" s="23" t="s">
        <v>90</v>
      </c>
      <c r="AE461" s="23" t="s">
        <v>172</v>
      </c>
      <c r="AF461" s="23" t="s">
        <v>89</v>
      </c>
      <c r="AG461" s="23" t="s">
        <v>79</v>
      </c>
      <c r="AH461" s="23" t="s">
        <v>36</v>
      </c>
      <c r="AI461" s="23" t="s">
        <v>92</v>
      </c>
      <c r="AJ461" s="55" t="b">
        <v>1</v>
      </c>
      <c r="AK461" s="51" t="s">
        <v>2731</v>
      </c>
      <c r="AL461" s="19">
        <v>0</v>
      </c>
      <c r="AM461" s="19">
        <v>0</v>
      </c>
      <c r="AN461" s="19">
        <v>0</v>
      </c>
      <c r="AO461" s="19">
        <v>0</v>
      </c>
      <c r="AP461" s="19">
        <v>0</v>
      </c>
      <c r="AQ461" s="19">
        <v>0</v>
      </c>
      <c r="AR461" s="19">
        <v>0</v>
      </c>
      <c r="AS461" s="19">
        <v>0</v>
      </c>
      <c r="AT461" s="19">
        <v>0</v>
      </c>
      <c r="AU461" s="19">
        <v>0</v>
      </c>
      <c r="AV461" s="19">
        <v>0</v>
      </c>
      <c r="AW461" s="19">
        <v>0</v>
      </c>
      <c r="AX461" s="19">
        <v>0</v>
      </c>
      <c r="AY461" s="19">
        <v>0</v>
      </c>
      <c r="AZ461" s="19">
        <v>0</v>
      </c>
      <c r="BA461" s="19">
        <v>0</v>
      </c>
      <c r="BB461" s="19">
        <v>0</v>
      </c>
      <c r="BC461" s="19">
        <v>0</v>
      </c>
      <c r="BD461" s="49" t="b">
        <v>1</v>
      </c>
      <c r="BE461" s="49" t="b">
        <v>0</v>
      </c>
      <c r="BF461" s="19">
        <v>8</v>
      </c>
      <c r="BG461" s="23" t="s">
        <v>89</v>
      </c>
      <c r="BH461" s="19">
        <v>363</v>
      </c>
      <c r="BI461" s="19">
        <v>363</v>
      </c>
      <c r="BJ461" s="19">
        <v>0</v>
      </c>
      <c r="BK461" s="49" t="b">
        <v>0</v>
      </c>
    </row>
    <row r="462" spans="1:63" ht="12.75">
      <c r="A462" s="19">
        <v>805</v>
      </c>
      <c r="B462" s="19">
        <v>225511</v>
      </c>
      <c r="C462" s="23" t="s">
        <v>2722</v>
      </c>
      <c r="D462" s="23" t="s">
        <v>2723</v>
      </c>
      <c r="E462" s="23" t="s">
        <v>2624</v>
      </c>
      <c r="F462" s="23" t="s">
        <v>2605</v>
      </c>
      <c r="G462" s="23" t="s">
        <v>2724</v>
      </c>
      <c r="H462" s="23" t="s">
        <v>70</v>
      </c>
      <c r="I462" s="23" t="s">
        <v>130</v>
      </c>
      <c r="J462" s="47" t="s">
        <v>2725</v>
      </c>
      <c r="K462" s="19">
        <v>-95.343536999999998</v>
      </c>
      <c r="L462" s="19">
        <v>29.720392999999898</v>
      </c>
      <c r="M462" s="19">
        <v>-95.402034999999998</v>
      </c>
      <c r="N462" s="19">
        <v>29.717896999999901</v>
      </c>
      <c r="O462" s="53">
        <v>8539</v>
      </c>
      <c r="P462" s="53">
        <v>1008</v>
      </c>
      <c r="Q462" s="53">
        <v>17681</v>
      </c>
      <c r="R462" s="53">
        <v>1008</v>
      </c>
      <c r="S462" s="19">
        <v>2</v>
      </c>
      <c r="T462" s="19">
        <v>2</v>
      </c>
      <c r="U462" s="19">
        <v>6</v>
      </c>
      <c r="V462" s="19">
        <v>1</v>
      </c>
      <c r="W462" s="19">
        <v>1</v>
      </c>
      <c r="X462" s="19">
        <v>59</v>
      </c>
      <c r="Y462" s="19">
        <v>35995</v>
      </c>
      <c r="Z462" s="23" t="s">
        <v>73</v>
      </c>
      <c r="AA462" s="49" t="b">
        <v>0</v>
      </c>
      <c r="AB462" s="23" t="s">
        <v>2726</v>
      </c>
      <c r="AC462" s="23" t="s">
        <v>244</v>
      </c>
      <c r="AD462" s="23" t="s">
        <v>90</v>
      </c>
      <c r="AE462" s="23" t="s">
        <v>236</v>
      </c>
      <c r="AF462" s="23" t="s">
        <v>89</v>
      </c>
      <c r="AG462" s="23" t="s">
        <v>79</v>
      </c>
      <c r="AH462" s="23" t="s">
        <v>99</v>
      </c>
      <c r="AI462" s="23" t="s">
        <v>100</v>
      </c>
      <c r="AJ462" s="55" t="b">
        <v>1</v>
      </c>
      <c r="AK462" s="51" t="s">
        <v>2732</v>
      </c>
      <c r="AL462" s="19">
        <v>0</v>
      </c>
      <c r="AM462" s="19">
        <v>0</v>
      </c>
      <c r="AN462" s="19">
        <v>0</v>
      </c>
      <c r="AO462" s="19">
        <v>0</v>
      </c>
      <c r="AP462" s="19">
        <v>0</v>
      </c>
      <c r="AQ462" s="19">
        <v>0</v>
      </c>
      <c r="AR462" s="19">
        <v>0</v>
      </c>
      <c r="AS462" s="19">
        <v>0</v>
      </c>
      <c r="AT462" s="19">
        <v>0</v>
      </c>
      <c r="AU462" s="19">
        <v>0</v>
      </c>
      <c r="AV462" s="19">
        <v>0</v>
      </c>
      <c r="AW462" s="19">
        <v>0</v>
      </c>
      <c r="AX462" s="19">
        <v>0</v>
      </c>
      <c r="AY462" s="19">
        <v>0</v>
      </c>
      <c r="AZ462" s="19">
        <v>0</v>
      </c>
      <c r="BA462" s="19">
        <v>0</v>
      </c>
      <c r="BB462" s="19">
        <v>0</v>
      </c>
      <c r="BC462" s="19">
        <v>0</v>
      </c>
      <c r="BD462" s="49" t="b">
        <v>0</v>
      </c>
      <c r="BE462" s="49" t="b">
        <v>0</v>
      </c>
      <c r="BF462" s="19">
        <v>8</v>
      </c>
      <c r="BG462" s="23" t="s">
        <v>89</v>
      </c>
      <c r="BH462" s="19">
        <v>363</v>
      </c>
      <c r="BI462" s="19">
        <v>363</v>
      </c>
      <c r="BJ462" s="19">
        <v>0</v>
      </c>
      <c r="BK462" s="49" t="b">
        <v>0</v>
      </c>
    </row>
    <row r="463" spans="1:63" ht="12.75">
      <c r="A463" s="19">
        <v>806</v>
      </c>
      <c r="B463" s="19">
        <v>225511</v>
      </c>
      <c r="C463" s="23" t="s">
        <v>2722</v>
      </c>
      <c r="D463" s="23" t="s">
        <v>2723</v>
      </c>
      <c r="E463" s="23" t="s">
        <v>2624</v>
      </c>
      <c r="F463" s="23" t="s">
        <v>2605</v>
      </c>
      <c r="G463" s="23" t="s">
        <v>2724</v>
      </c>
      <c r="H463" s="23" t="s">
        <v>70</v>
      </c>
      <c r="I463" s="23" t="s">
        <v>130</v>
      </c>
      <c r="J463" s="47" t="s">
        <v>2725</v>
      </c>
      <c r="K463" s="19">
        <v>-95.343536999999998</v>
      </c>
      <c r="L463" s="19">
        <v>29.720392999999898</v>
      </c>
      <c r="M463" s="19">
        <v>-95.402034999999998</v>
      </c>
      <c r="N463" s="19">
        <v>29.717896999999901</v>
      </c>
      <c r="O463" s="53">
        <v>8539</v>
      </c>
      <c r="P463" s="53">
        <v>1008</v>
      </c>
      <c r="Q463" s="53">
        <v>17681</v>
      </c>
      <c r="R463" s="53">
        <v>1008</v>
      </c>
      <c r="S463" s="19">
        <v>2</v>
      </c>
      <c r="T463" s="19">
        <v>2</v>
      </c>
      <c r="U463" s="19">
        <v>6</v>
      </c>
      <c r="V463" s="19">
        <v>1</v>
      </c>
      <c r="W463" s="19">
        <v>1</v>
      </c>
      <c r="X463" s="19">
        <v>59</v>
      </c>
      <c r="Y463" s="19">
        <v>35995</v>
      </c>
      <c r="Z463" s="23" t="s">
        <v>73</v>
      </c>
      <c r="AA463" s="49" t="b">
        <v>0</v>
      </c>
      <c r="AB463" s="23" t="s">
        <v>2726</v>
      </c>
      <c r="AC463" s="23" t="s">
        <v>244</v>
      </c>
      <c r="AD463" s="23" t="s">
        <v>90</v>
      </c>
      <c r="AE463" s="23" t="s">
        <v>2733</v>
      </c>
      <c r="AF463" s="23" t="s">
        <v>89</v>
      </c>
      <c r="AG463" s="23" t="s">
        <v>79</v>
      </c>
      <c r="AH463" s="23" t="s">
        <v>206</v>
      </c>
      <c r="AI463" s="23" t="s">
        <v>100</v>
      </c>
      <c r="AJ463" s="50" t="b">
        <v>0</v>
      </c>
      <c r="AK463" s="51" t="s">
        <v>2734</v>
      </c>
      <c r="AL463" s="19">
        <v>0</v>
      </c>
      <c r="AM463" s="19">
        <v>0</v>
      </c>
      <c r="AN463" s="19">
        <v>0</v>
      </c>
      <c r="AO463" s="19">
        <v>0</v>
      </c>
      <c r="AP463" s="19">
        <v>0</v>
      </c>
      <c r="AQ463" s="19">
        <v>0</v>
      </c>
      <c r="AR463" s="19">
        <v>0</v>
      </c>
      <c r="AS463" s="19">
        <v>0</v>
      </c>
      <c r="AT463" s="19">
        <v>0</v>
      </c>
      <c r="AU463" s="19">
        <v>0</v>
      </c>
      <c r="AV463" s="19">
        <v>0</v>
      </c>
      <c r="AW463" s="19">
        <v>0</v>
      </c>
      <c r="AX463" s="19">
        <v>0</v>
      </c>
      <c r="AY463" s="19">
        <v>0</v>
      </c>
      <c r="AZ463" s="19">
        <v>0</v>
      </c>
      <c r="BA463" s="19">
        <v>0</v>
      </c>
      <c r="BB463" s="19">
        <v>0</v>
      </c>
      <c r="BC463" s="19">
        <v>0</v>
      </c>
      <c r="BD463" s="49" t="b">
        <v>0</v>
      </c>
      <c r="BE463" s="49" t="b">
        <v>0</v>
      </c>
      <c r="BF463" s="19">
        <v>8</v>
      </c>
      <c r="BG463" s="23" t="s">
        <v>89</v>
      </c>
      <c r="BH463" s="19">
        <v>363</v>
      </c>
      <c r="BI463" s="19">
        <v>363</v>
      </c>
      <c r="BJ463" s="19">
        <v>0</v>
      </c>
      <c r="BK463" s="49" t="b">
        <v>0</v>
      </c>
    </row>
    <row r="464" spans="1:63" ht="12.75">
      <c r="A464" s="19">
        <v>807</v>
      </c>
      <c r="B464" s="19">
        <v>225511</v>
      </c>
      <c r="C464" s="23" t="s">
        <v>2722</v>
      </c>
      <c r="D464" s="23" t="s">
        <v>2723</v>
      </c>
      <c r="E464" s="23" t="s">
        <v>2624</v>
      </c>
      <c r="F464" s="23" t="s">
        <v>2605</v>
      </c>
      <c r="G464" s="23" t="s">
        <v>2724</v>
      </c>
      <c r="H464" s="23" t="s">
        <v>70</v>
      </c>
      <c r="I464" s="23" t="s">
        <v>130</v>
      </c>
      <c r="J464" s="47" t="s">
        <v>2725</v>
      </c>
      <c r="K464" s="19">
        <v>-95.343536999999998</v>
      </c>
      <c r="L464" s="19">
        <v>29.720392999999898</v>
      </c>
      <c r="M464" s="19">
        <v>-95.402034999999998</v>
      </c>
      <c r="N464" s="19">
        <v>29.717896999999901</v>
      </c>
      <c r="O464" s="53">
        <v>8539</v>
      </c>
      <c r="P464" s="53">
        <v>1008</v>
      </c>
      <c r="Q464" s="53">
        <v>17681</v>
      </c>
      <c r="R464" s="53">
        <v>1008</v>
      </c>
      <c r="S464" s="19">
        <v>2</v>
      </c>
      <c r="T464" s="19">
        <v>2</v>
      </c>
      <c r="U464" s="19">
        <v>6</v>
      </c>
      <c r="V464" s="19">
        <v>1</v>
      </c>
      <c r="W464" s="19">
        <v>1</v>
      </c>
      <c r="X464" s="19">
        <v>59</v>
      </c>
      <c r="Y464" s="19">
        <v>35995</v>
      </c>
      <c r="Z464" s="23" t="s">
        <v>73</v>
      </c>
      <c r="AA464" s="49" t="b">
        <v>0</v>
      </c>
      <c r="AB464" s="23" t="s">
        <v>2726</v>
      </c>
      <c r="AC464" s="23" t="s">
        <v>244</v>
      </c>
      <c r="AD464" s="23" t="s">
        <v>90</v>
      </c>
      <c r="AE464" s="23" t="s">
        <v>2735</v>
      </c>
      <c r="AF464" s="23" t="s">
        <v>141</v>
      </c>
      <c r="AG464" s="23" t="s">
        <v>79</v>
      </c>
      <c r="AH464" s="23" t="s">
        <v>36</v>
      </c>
      <c r="AI464" s="23" t="s">
        <v>100</v>
      </c>
      <c r="AJ464" s="50" t="b">
        <v>0</v>
      </c>
      <c r="AK464" s="51" t="s">
        <v>2736</v>
      </c>
      <c r="AL464" s="19">
        <v>0</v>
      </c>
      <c r="AM464" s="19">
        <v>0</v>
      </c>
      <c r="AN464" s="19">
        <v>0</v>
      </c>
      <c r="AO464" s="19">
        <v>0</v>
      </c>
      <c r="AP464" s="19">
        <v>0</v>
      </c>
      <c r="AQ464" s="19">
        <v>0</v>
      </c>
      <c r="AR464" s="19">
        <v>0</v>
      </c>
      <c r="AS464" s="19">
        <v>0</v>
      </c>
      <c r="AT464" s="19">
        <v>0</v>
      </c>
      <c r="AU464" s="19">
        <v>0</v>
      </c>
      <c r="AV464" s="19">
        <v>0</v>
      </c>
      <c r="AW464" s="19">
        <v>0</v>
      </c>
      <c r="AX464" s="19">
        <v>0</v>
      </c>
      <c r="AY464" s="19">
        <v>0</v>
      </c>
      <c r="AZ464" s="19">
        <v>0</v>
      </c>
      <c r="BA464" s="19">
        <v>0</v>
      </c>
      <c r="BB464" s="19">
        <v>0</v>
      </c>
      <c r="BC464" s="19">
        <v>0</v>
      </c>
      <c r="BD464" s="49" t="b">
        <v>0</v>
      </c>
      <c r="BE464" s="49" t="b">
        <v>0</v>
      </c>
      <c r="BF464" s="19">
        <v>8</v>
      </c>
      <c r="BG464" s="23" t="s">
        <v>117</v>
      </c>
      <c r="BH464" s="19">
        <v>363</v>
      </c>
      <c r="BI464" s="19">
        <v>363</v>
      </c>
      <c r="BJ464" s="19">
        <v>0</v>
      </c>
      <c r="BK464" s="49" t="b">
        <v>0</v>
      </c>
    </row>
    <row r="465" spans="1:63" ht="12.75">
      <c r="A465" s="19">
        <v>808</v>
      </c>
      <c r="B465" s="19">
        <v>142285</v>
      </c>
      <c r="C465" s="23" t="s">
        <v>865</v>
      </c>
      <c r="D465" s="23" t="s">
        <v>866</v>
      </c>
      <c r="E465" s="23" t="s">
        <v>867</v>
      </c>
      <c r="F465" s="23" t="s">
        <v>868</v>
      </c>
      <c r="G465" s="23" t="s">
        <v>869</v>
      </c>
      <c r="H465" s="23" t="s">
        <v>167</v>
      </c>
      <c r="I465" s="23" t="s">
        <v>168</v>
      </c>
      <c r="J465" s="47" t="s">
        <v>870</v>
      </c>
      <c r="K465" s="19">
        <v>-117.024295999999</v>
      </c>
      <c r="L465" s="19">
        <v>46.726894000000001</v>
      </c>
      <c r="M465" s="19">
        <v>-117.024295999999</v>
      </c>
      <c r="N465" s="19">
        <v>46.726894000000001</v>
      </c>
      <c r="O465" s="53">
        <v>7754</v>
      </c>
      <c r="P465" s="53">
        <v>2122</v>
      </c>
      <c r="Q465" s="53">
        <v>26990</v>
      </c>
      <c r="R465" s="53">
        <v>2122</v>
      </c>
      <c r="S465" s="19">
        <v>2</v>
      </c>
      <c r="T465" s="19">
        <v>2</v>
      </c>
      <c r="U465" s="19">
        <v>7</v>
      </c>
      <c r="V465" s="19">
        <v>1</v>
      </c>
      <c r="W465" s="19">
        <v>1</v>
      </c>
      <c r="X465" s="19">
        <v>76</v>
      </c>
      <c r="Y465" s="19">
        <v>9586</v>
      </c>
      <c r="Z465" s="23" t="s">
        <v>73</v>
      </c>
      <c r="AA465" s="49" t="b">
        <v>1</v>
      </c>
      <c r="AB465" s="23" t="s">
        <v>871</v>
      </c>
      <c r="AC465" s="81" t="s">
        <v>94</v>
      </c>
      <c r="AD465" s="23" t="s">
        <v>159</v>
      </c>
      <c r="AE465" s="23" t="s">
        <v>95</v>
      </c>
      <c r="AF465" s="23" t="s">
        <v>94</v>
      </c>
      <c r="AG465" s="23" t="s">
        <v>79</v>
      </c>
      <c r="AH465" s="23" t="s">
        <v>36</v>
      </c>
      <c r="AI465" s="23" t="s">
        <v>96</v>
      </c>
      <c r="AJ465" s="50" t="b">
        <v>0</v>
      </c>
      <c r="AK465" s="51" t="s">
        <v>872</v>
      </c>
      <c r="AL465" s="19">
        <v>0</v>
      </c>
      <c r="AM465" s="19">
        <v>0</v>
      </c>
      <c r="AN465" s="19">
        <v>0</v>
      </c>
      <c r="AO465" s="19">
        <v>0</v>
      </c>
      <c r="AP465" s="19">
        <v>0</v>
      </c>
      <c r="AQ465" s="19">
        <v>0</v>
      </c>
      <c r="AR465" s="19">
        <v>0</v>
      </c>
      <c r="AS465" s="19">
        <v>0</v>
      </c>
      <c r="AT465" s="19">
        <v>0</v>
      </c>
      <c r="AU465" s="19">
        <v>0</v>
      </c>
      <c r="AV465" s="19">
        <v>0</v>
      </c>
      <c r="AW465" s="19">
        <v>0</v>
      </c>
      <c r="AX465" s="19">
        <v>0</v>
      </c>
      <c r="AY465" s="19">
        <v>0</v>
      </c>
      <c r="AZ465" s="19">
        <v>0</v>
      </c>
      <c r="BA465" s="19">
        <v>0</v>
      </c>
      <c r="BB465" s="19">
        <v>0</v>
      </c>
      <c r="BC465" s="19">
        <v>0</v>
      </c>
      <c r="BD465" s="49" t="b">
        <v>1</v>
      </c>
      <c r="BE465" s="49" t="b">
        <v>0</v>
      </c>
      <c r="BF465" s="19">
        <v>6</v>
      </c>
      <c r="BG465" s="23" t="s">
        <v>94</v>
      </c>
      <c r="BH465" s="19">
        <v>210</v>
      </c>
      <c r="BI465" s="19">
        <v>210</v>
      </c>
      <c r="BJ465" s="19">
        <v>0</v>
      </c>
      <c r="BK465" s="49" t="b">
        <v>0</v>
      </c>
    </row>
    <row r="466" spans="1:63" ht="12.75">
      <c r="A466" s="19">
        <v>809</v>
      </c>
      <c r="B466" s="19">
        <v>142285</v>
      </c>
      <c r="C466" s="23" t="s">
        <v>865</v>
      </c>
      <c r="D466" s="23" t="s">
        <v>866</v>
      </c>
      <c r="E466" s="23" t="s">
        <v>867</v>
      </c>
      <c r="F466" s="23" t="s">
        <v>868</v>
      </c>
      <c r="G466" s="23" t="s">
        <v>869</v>
      </c>
      <c r="H466" s="23" t="s">
        <v>167</v>
      </c>
      <c r="I466" s="23" t="s">
        <v>168</v>
      </c>
      <c r="J466" s="47" t="s">
        <v>870</v>
      </c>
      <c r="K466" s="19">
        <v>-117.024295999999</v>
      </c>
      <c r="L466" s="19">
        <v>46.726894000000001</v>
      </c>
      <c r="M466" s="19">
        <v>-117.024295999999</v>
      </c>
      <c r="N466" s="19">
        <v>46.726894000000001</v>
      </c>
      <c r="O466" s="53">
        <v>7754</v>
      </c>
      <c r="P466" s="53">
        <v>2122</v>
      </c>
      <c r="Q466" s="53">
        <v>26990</v>
      </c>
      <c r="R466" s="53">
        <v>2122</v>
      </c>
      <c r="S466" s="19">
        <v>2</v>
      </c>
      <c r="T466" s="19">
        <v>2</v>
      </c>
      <c r="U466" s="19">
        <v>7</v>
      </c>
      <c r="V466" s="19">
        <v>1</v>
      </c>
      <c r="W466" s="19">
        <v>1</v>
      </c>
      <c r="X466" s="19">
        <v>76</v>
      </c>
      <c r="Y466" s="19">
        <v>9586</v>
      </c>
      <c r="Z466" s="23" t="s">
        <v>73</v>
      </c>
      <c r="AA466" s="49" t="b">
        <v>1</v>
      </c>
      <c r="AB466" s="23" t="s">
        <v>871</v>
      </c>
      <c r="AC466" s="23" t="s">
        <v>89</v>
      </c>
      <c r="AD466" s="23" t="s">
        <v>159</v>
      </c>
      <c r="AE466" s="23" t="s">
        <v>172</v>
      </c>
      <c r="AF466" s="23" t="s">
        <v>89</v>
      </c>
      <c r="AG466" s="23" t="s">
        <v>79</v>
      </c>
      <c r="AH466" s="23" t="s">
        <v>36</v>
      </c>
      <c r="AI466" s="23" t="s">
        <v>92</v>
      </c>
      <c r="AJ466" s="50" t="b">
        <v>0</v>
      </c>
      <c r="AK466" s="51" t="s">
        <v>873</v>
      </c>
      <c r="AL466" s="19">
        <v>0</v>
      </c>
      <c r="AM466" s="19">
        <v>0</v>
      </c>
      <c r="AN466" s="19">
        <v>0</v>
      </c>
      <c r="AO466" s="19">
        <v>0</v>
      </c>
      <c r="AP466" s="19">
        <v>0</v>
      </c>
      <c r="AQ466" s="19">
        <v>0</v>
      </c>
      <c r="AR466" s="19">
        <v>0</v>
      </c>
      <c r="AS466" s="19">
        <v>0</v>
      </c>
      <c r="AT466" s="19">
        <v>0</v>
      </c>
      <c r="AU466" s="19">
        <v>0</v>
      </c>
      <c r="AV466" s="19">
        <v>0</v>
      </c>
      <c r="AW466" s="19">
        <v>0</v>
      </c>
      <c r="AX466" s="19">
        <v>0</v>
      </c>
      <c r="AY466" s="19">
        <v>0</v>
      </c>
      <c r="AZ466" s="19">
        <v>0</v>
      </c>
      <c r="BA466" s="19">
        <v>0</v>
      </c>
      <c r="BB466" s="19">
        <v>0</v>
      </c>
      <c r="BC466" s="19">
        <v>0</v>
      </c>
      <c r="BD466" s="49" t="b">
        <v>1</v>
      </c>
      <c r="BE466" s="49" t="b">
        <v>0</v>
      </c>
      <c r="BF466" s="19">
        <v>6</v>
      </c>
      <c r="BG466" s="23" t="s">
        <v>89</v>
      </c>
      <c r="BH466" s="19">
        <v>210</v>
      </c>
      <c r="BI466" s="19">
        <v>210</v>
      </c>
      <c r="BJ466" s="19">
        <v>0</v>
      </c>
      <c r="BK466" s="49" t="b">
        <v>0</v>
      </c>
    </row>
    <row r="467" spans="1:63" ht="12.75">
      <c r="A467" s="19">
        <v>810</v>
      </c>
      <c r="B467" s="19">
        <v>142285</v>
      </c>
      <c r="C467" s="23" t="s">
        <v>865</v>
      </c>
      <c r="D467" s="23" t="s">
        <v>866</v>
      </c>
      <c r="E467" s="23" t="s">
        <v>867</v>
      </c>
      <c r="F467" s="23" t="s">
        <v>868</v>
      </c>
      <c r="G467" s="23" t="s">
        <v>869</v>
      </c>
      <c r="H467" s="23" t="s">
        <v>167</v>
      </c>
      <c r="I467" s="23" t="s">
        <v>168</v>
      </c>
      <c r="J467" s="47" t="s">
        <v>870</v>
      </c>
      <c r="K467" s="19">
        <v>-117.024295999999</v>
      </c>
      <c r="L467" s="19">
        <v>46.726894000000001</v>
      </c>
      <c r="M467" s="19">
        <v>-117.024295999999</v>
      </c>
      <c r="N467" s="19">
        <v>46.726894000000001</v>
      </c>
      <c r="O467" s="53">
        <v>7754</v>
      </c>
      <c r="P467" s="53">
        <v>2122</v>
      </c>
      <c r="Q467" s="53">
        <v>26990</v>
      </c>
      <c r="R467" s="53">
        <v>2122</v>
      </c>
      <c r="S467" s="19">
        <v>2</v>
      </c>
      <c r="T467" s="19">
        <v>2</v>
      </c>
      <c r="U467" s="19">
        <v>7</v>
      </c>
      <c r="V467" s="19">
        <v>1</v>
      </c>
      <c r="W467" s="19">
        <v>1</v>
      </c>
      <c r="X467" s="19">
        <v>76</v>
      </c>
      <c r="Y467" s="19">
        <v>9586</v>
      </c>
      <c r="Z467" s="23" t="s">
        <v>73</v>
      </c>
      <c r="AA467" s="49" t="b">
        <v>1</v>
      </c>
      <c r="AB467" s="23" t="s">
        <v>871</v>
      </c>
      <c r="AC467" s="23" t="s">
        <v>89</v>
      </c>
      <c r="AD467" s="23" t="s">
        <v>159</v>
      </c>
      <c r="AE467" s="23" t="s">
        <v>874</v>
      </c>
      <c r="AF467" s="23" t="s">
        <v>89</v>
      </c>
      <c r="AG467" s="23" t="s">
        <v>79</v>
      </c>
      <c r="AH467" s="23" t="s">
        <v>99</v>
      </c>
      <c r="AI467" s="23" t="s">
        <v>100</v>
      </c>
      <c r="AJ467" s="50" t="b">
        <v>0</v>
      </c>
      <c r="AK467" s="51" t="s">
        <v>875</v>
      </c>
      <c r="AL467" s="19">
        <v>0</v>
      </c>
      <c r="AM467" s="19">
        <v>0</v>
      </c>
      <c r="AN467" s="19">
        <v>0</v>
      </c>
      <c r="AO467" s="19">
        <v>0</v>
      </c>
      <c r="AP467" s="19">
        <v>0</v>
      </c>
      <c r="AQ467" s="19">
        <v>0</v>
      </c>
      <c r="AR467" s="19">
        <v>0</v>
      </c>
      <c r="AS467" s="19">
        <v>0</v>
      </c>
      <c r="AT467" s="19">
        <v>0</v>
      </c>
      <c r="AU467" s="19">
        <v>0</v>
      </c>
      <c r="AV467" s="19">
        <v>0</v>
      </c>
      <c r="AW467" s="19">
        <v>0</v>
      </c>
      <c r="AX467" s="19">
        <v>0</v>
      </c>
      <c r="AY467" s="19">
        <v>0</v>
      </c>
      <c r="AZ467" s="19">
        <v>0</v>
      </c>
      <c r="BA467" s="19">
        <v>0</v>
      </c>
      <c r="BB467" s="19">
        <v>0</v>
      </c>
      <c r="BC467" s="19">
        <v>0</v>
      </c>
      <c r="BD467" s="49" t="b">
        <v>0</v>
      </c>
      <c r="BE467" s="49" t="b">
        <v>0</v>
      </c>
      <c r="BF467" s="19">
        <v>6</v>
      </c>
      <c r="BG467" s="23" t="s">
        <v>89</v>
      </c>
      <c r="BH467" s="19">
        <v>210</v>
      </c>
      <c r="BI467" s="19">
        <v>210</v>
      </c>
      <c r="BJ467" s="19">
        <v>0</v>
      </c>
      <c r="BK467" s="49" t="b">
        <v>0</v>
      </c>
    </row>
    <row r="468" spans="1:63" ht="12.75">
      <c r="A468" s="19">
        <v>811</v>
      </c>
      <c r="B468" s="19">
        <v>142285</v>
      </c>
      <c r="C468" s="23" t="s">
        <v>865</v>
      </c>
      <c r="D468" s="23" t="s">
        <v>866</v>
      </c>
      <c r="E468" s="23" t="s">
        <v>867</v>
      </c>
      <c r="F468" s="23" t="s">
        <v>868</v>
      </c>
      <c r="G468" s="23" t="s">
        <v>869</v>
      </c>
      <c r="H468" s="23" t="s">
        <v>167</v>
      </c>
      <c r="I468" s="23" t="s">
        <v>168</v>
      </c>
      <c r="J468" s="47" t="s">
        <v>870</v>
      </c>
      <c r="K468" s="19">
        <v>-117.024295999999</v>
      </c>
      <c r="L468" s="19">
        <v>46.726894000000001</v>
      </c>
      <c r="M468" s="19">
        <v>-117.024295999999</v>
      </c>
      <c r="N468" s="19">
        <v>46.726894000000001</v>
      </c>
      <c r="O468" s="53">
        <v>7754</v>
      </c>
      <c r="P468" s="53">
        <v>2122</v>
      </c>
      <c r="Q468" s="53">
        <v>26990</v>
      </c>
      <c r="R468" s="53">
        <v>2122</v>
      </c>
      <c r="S468" s="19">
        <v>2</v>
      </c>
      <c r="T468" s="19">
        <v>2</v>
      </c>
      <c r="U468" s="19">
        <v>7</v>
      </c>
      <c r="V468" s="19">
        <v>1</v>
      </c>
      <c r="W468" s="19">
        <v>1</v>
      </c>
      <c r="X468" s="19">
        <v>76</v>
      </c>
      <c r="Y468" s="19">
        <v>9586</v>
      </c>
      <c r="Z468" s="23" t="s">
        <v>73</v>
      </c>
      <c r="AA468" s="49" t="b">
        <v>1</v>
      </c>
      <c r="AB468" s="23" t="s">
        <v>871</v>
      </c>
      <c r="AC468" s="23" t="s">
        <v>876</v>
      </c>
      <c r="AD468" s="23" t="s">
        <v>159</v>
      </c>
      <c r="AE468" s="23" t="s">
        <v>877</v>
      </c>
      <c r="AF468" s="23" t="s">
        <v>78</v>
      </c>
      <c r="AG468" s="23" t="s">
        <v>79</v>
      </c>
      <c r="AH468" s="23" t="s">
        <v>36</v>
      </c>
      <c r="AI468" s="23" t="s">
        <v>100</v>
      </c>
      <c r="AJ468" s="50" t="b">
        <v>0</v>
      </c>
      <c r="AK468" s="23" t="s">
        <v>878</v>
      </c>
      <c r="AL468" s="19">
        <v>0</v>
      </c>
      <c r="AM468" s="19">
        <v>0</v>
      </c>
      <c r="AN468" s="19">
        <v>0</v>
      </c>
      <c r="AO468" s="19">
        <v>1</v>
      </c>
      <c r="AP468" s="19">
        <v>0</v>
      </c>
      <c r="AQ468" s="19">
        <v>0</v>
      </c>
      <c r="AR468" s="19">
        <v>1</v>
      </c>
      <c r="AS468" s="19">
        <v>0</v>
      </c>
      <c r="AT468" s="19">
        <v>0</v>
      </c>
      <c r="AU468" s="19">
        <v>0</v>
      </c>
      <c r="AV468" s="19">
        <v>0</v>
      </c>
      <c r="AW468" s="19">
        <v>0</v>
      </c>
      <c r="AX468" s="19">
        <v>0</v>
      </c>
      <c r="AY468" s="19">
        <v>0</v>
      </c>
      <c r="AZ468" s="19">
        <v>0</v>
      </c>
      <c r="BA468" s="19">
        <v>0</v>
      </c>
      <c r="BB468" s="19">
        <v>0</v>
      </c>
      <c r="BC468" s="19">
        <v>0</v>
      </c>
      <c r="BD468" s="49" t="b">
        <v>0</v>
      </c>
      <c r="BE468" s="49" t="b">
        <v>0</v>
      </c>
      <c r="BF468" s="19">
        <v>6</v>
      </c>
      <c r="BG468" s="23" t="s">
        <v>78</v>
      </c>
      <c r="BH468" s="19">
        <v>210</v>
      </c>
      <c r="BI468" s="19">
        <v>210</v>
      </c>
      <c r="BJ468" s="19">
        <v>1</v>
      </c>
      <c r="BK468" s="49" t="b">
        <v>1</v>
      </c>
    </row>
    <row r="469" spans="1:63" ht="12.75">
      <c r="A469" s="19">
        <v>817</v>
      </c>
      <c r="B469" s="19">
        <v>145600</v>
      </c>
      <c r="C469" s="23" t="s">
        <v>930</v>
      </c>
      <c r="D469" s="23" t="s">
        <v>931</v>
      </c>
      <c r="E469" s="23" t="s">
        <v>883</v>
      </c>
      <c r="F469" s="23" t="s">
        <v>884</v>
      </c>
      <c r="G469" s="19">
        <v>60607</v>
      </c>
      <c r="H469" s="23" t="s">
        <v>834</v>
      </c>
      <c r="I469" s="23" t="s">
        <v>835</v>
      </c>
      <c r="J469" s="47" t="s">
        <v>932</v>
      </c>
      <c r="K469" s="19">
        <v>-87.651145</v>
      </c>
      <c r="L469" s="19">
        <v>41.872650999999998</v>
      </c>
      <c r="M469" s="19">
        <v>-87.627320999999995</v>
      </c>
      <c r="N469" s="19">
        <v>41.831299999999999</v>
      </c>
      <c r="O469" s="53">
        <v>13799</v>
      </c>
      <c r="P469" s="53">
        <v>3322</v>
      </c>
      <c r="Q469" s="53">
        <v>23714</v>
      </c>
      <c r="R469" s="53">
        <v>3322</v>
      </c>
      <c r="S469" s="19">
        <v>2</v>
      </c>
      <c r="T469" s="19">
        <v>2</v>
      </c>
      <c r="U469" s="19">
        <v>3</v>
      </c>
      <c r="V469" s="19">
        <v>1</v>
      </c>
      <c r="W469" s="19">
        <v>1</v>
      </c>
      <c r="X469" s="19">
        <v>74</v>
      </c>
      <c r="Y469" s="19">
        <v>17959</v>
      </c>
      <c r="Z469" s="23" t="s">
        <v>73</v>
      </c>
      <c r="AA469" s="49" t="b">
        <v>1</v>
      </c>
      <c r="AB469" s="23" t="s">
        <v>935</v>
      </c>
      <c r="AC469" s="23" t="s">
        <v>936</v>
      </c>
      <c r="AD469" s="23" t="s">
        <v>204</v>
      </c>
      <c r="AE469" s="23" t="s">
        <v>941</v>
      </c>
      <c r="AF469" s="23" t="s">
        <v>78</v>
      </c>
      <c r="AG469" s="23" t="s">
        <v>179</v>
      </c>
      <c r="AH469" s="23" t="s">
        <v>179</v>
      </c>
      <c r="AI469" s="23" t="s">
        <v>100</v>
      </c>
      <c r="AJ469" s="55" t="b">
        <v>1</v>
      </c>
      <c r="AK469" s="51" t="s">
        <v>942</v>
      </c>
      <c r="AL469" s="19">
        <v>0</v>
      </c>
      <c r="AM469" s="19">
        <v>0</v>
      </c>
      <c r="AN469" s="19">
        <v>0</v>
      </c>
      <c r="AO469" s="19">
        <v>0</v>
      </c>
      <c r="AP469" s="19">
        <v>0</v>
      </c>
      <c r="AQ469" s="19">
        <v>0</v>
      </c>
      <c r="AR469" s="19">
        <v>0</v>
      </c>
      <c r="AS469" s="19">
        <v>0</v>
      </c>
      <c r="AT469" s="19">
        <v>0</v>
      </c>
      <c r="AU469" s="19">
        <v>0</v>
      </c>
      <c r="AV469" s="19">
        <v>0</v>
      </c>
      <c r="AW469" s="19">
        <v>0</v>
      </c>
      <c r="AX469" s="19">
        <v>0</v>
      </c>
      <c r="AY469" s="19">
        <v>0</v>
      </c>
      <c r="AZ469" s="19">
        <v>0</v>
      </c>
      <c r="BA469" s="19">
        <v>0</v>
      </c>
      <c r="BB469" s="19">
        <v>0</v>
      </c>
      <c r="BC469" s="19">
        <v>0</v>
      </c>
      <c r="BD469" s="49" t="b">
        <v>0</v>
      </c>
      <c r="BE469" s="49" t="b">
        <v>1</v>
      </c>
      <c r="BF469" s="19">
        <v>9</v>
      </c>
      <c r="BG469" s="23" t="s">
        <v>78</v>
      </c>
      <c r="BH469" s="19">
        <v>253</v>
      </c>
      <c r="BI469" s="19">
        <v>253</v>
      </c>
      <c r="BJ469" s="19">
        <v>0</v>
      </c>
      <c r="BK469" s="49" t="b">
        <v>0</v>
      </c>
    </row>
    <row r="470" spans="1:63" ht="12.75">
      <c r="A470" s="19">
        <v>815</v>
      </c>
      <c r="B470" s="19">
        <v>145600</v>
      </c>
      <c r="C470" s="23" t="s">
        <v>930</v>
      </c>
      <c r="D470" s="23" t="s">
        <v>931</v>
      </c>
      <c r="E470" s="23" t="s">
        <v>883</v>
      </c>
      <c r="F470" s="23" t="s">
        <v>884</v>
      </c>
      <c r="G470" s="19">
        <v>60607</v>
      </c>
      <c r="H470" s="23" t="s">
        <v>834</v>
      </c>
      <c r="I470" s="23" t="s">
        <v>835</v>
      </c>
      <c r="J470" s="47" t="s">
        <v>932</v>
      </c>
      <c r="K470" s="19">
        <v>-87.651145</v>
      </c>
      <c r="L470" s="19">
        <v>41.872650999999998</v>
      </c>
      <c r="M470" s="19">
        <v>-87.627320999999995</v>
      </c>
      <c r="N470" s="19">
        <v>41.831299999999999</v>
      </c>
      <c r="O470" s="53">
        <v>13799</v>
      </c>
      <c r="P470" s="53">
        <v>3322</v>
      </c>
      <c r="Q470" s="53">
        <v>23714</v>
      </c>
      <c r="R470" s="53">
        <v>3322</v>
      </c>
      <c r="S470" s="19">
        <v>2</v>
      </c>
      <c r="T470" s="19">
        <v>2</v>
      </c>
      <c r="U470" s="19">
        <v>3</v>
      </c>
      <c r="V470" s="19">
        <v>1</v>
      </c>
      <c r="W470" s="19">
        <v>1</v>
      </c>
      <c r="X470" s="19">
        <v>74</v>
      </c>
      <c r="Y470" s="19">
        <v>17959</v>
      </c>
      <c r="Z470" s="23" t="s">
        <v>73</v>
      </c>
      <c r="AA470" s="49" t="b">
        <v>1</v>
      </c>
      <c r="AB470" s="23" t="s">
        <v>935</v>
      </c>
      <c r="AC470" s="23" t="s">
        <v>936</v>
      </c>
      <c r="AD470" s="23" t="s">
        <v>204</v>
      </c>
      <c r="AE470" s="23" t="s">
        <v>937</v>
      </c>
      <c r="AF470" s="23" t="s">
        <v>114</v>
      </c>
      <c r="AG470" s="23" t="s">
        <v>79</v>
      </c>
      <c r="AH470" s="23" t="s">
        <v>36</v>
      </c>
      <c r="AI470" s="23" t="s">
        <v>100</v>
      </c>
      <c r="AJ470" s="55" t="b">
        <v>1</v>
      </c>
      <c r="AK470" s="51" t="s">
        <v>938</v>
      </c>
      <c r="AL470" s="19">
        <v>0</v>
      </c>
      <c r="AM470" s="19">
        <v>0</v>
      </c>
      <c r="AN470" s="19">
        <v>0</v>
      </c>
      <c r="AO470" s="19">
        <v>0</v>
      </c>
      <c r="AP470" s="19">
        <v>0</v>
      </c>
      <c r="AQ470" s="19">
        <v>0</v>
      </c>
      <c r="AR470" s="19">
        <v>0</v>
      </c>
      <c r="AS470" s="19">
        <v>0</v>
      </c>
      <c r="AT470" s="19">
        <v>0</v>
      </c>
      <c r="AU470" s="19">
        <v>0</v>
      </c>
      <c r="AV470" s="19">
        <v>0</v>
      </c>
      <c r="AW470" s="19">
        <v>0</v>
      </c>
      <c r="AX470" s="19">
        <v>0</v>
      </c>
      <c r="AY470" s="19">
        <v>0</v>
      </c>
      <c r="AZ470" s="19">
        <v>0</v>
      </c>
      <c r="BA470" s="19">
        <v>0</v>
      </c>
      <c r="BB470" s="19">
        <v>0</v>
      </c>
      <c r="BC470" s="19">
        <v>0</v>
      </c>
      <c r="BD470" s="49" t="b">
        <v>0</v>
      </c>
      <c r="BE470" s="49" t="b">
        <v>1</v>
      </c>
      <c r="BF470" s="19">
        <v>9</v>
      </c>
      <c r="BG470" s="23" t="s">
        <v>117</v>
      </c>
      <c r="BH470" s="19">
        <v>253</v>
      </c>
      <c r="BI470" s="19">
        <v>253</v>
      </c>
      <c r="BJ470" s="19">
        <v>0</v>
      </c>
      <c r="BK470" s="49" t="b">
        <v>0</v>
      </c>
    </row>
    <row r="471" spans="1:63" ht="12.75">
      <c r="A471" s="19">
        <v>816</v>
      </c>
      <c r="B471" s="19">
        <v>145600</v>
      </c>
      <c r="C471" s="23" t="s">
        <v>930</v>
      </c>
      <c r="D471" s="23" t="s">
        <v>931</v>
      </c>
      <c r="E471" s="23" t="s">
        <v>883</v>
      </c>
      <c r="F471" s="23" t="s">
        <v>884</v>
      </c>
      <c r="G471" s="19">
        <v>60607</v>
      </c>
      <c r="H471" s="23" t="s">
        <v>834</v>
      </c>
      <c r="I471" s="23" t="s">
        <v>835</v>
      </c>
      <c r="J471" s="47" t="s">
        <v>932</v>
      </c>
      <c r="K471" s="19">
        <v>-87.651145</v>
      </c>
      <c r="L471" s="19">
        <v>41.872650999999998</v>
      </c>
      <c r="M471" s="19">
        <v>-87.627320999999995</v>
      </c>
      <c r="N471" s="19">
        <v>41.831299999999999</v>
      </c>
      <c r="O471" s="53">
        <v>13799</v>
      </c>
      <c r="P471" s="53">
        <v>3322</v>
      </c>
      <c r="Q471" s="53">
        <v>23714</v>
      </c>
      <c r="R471" s="53">
        <v>3322</v>
      </c>
      <c r="S471" s="19">
        <v>2</v>
      </c>
      <c r="T471" s="19">
        <v>2</v>
      </c>
      <c r="U471" s="19">
        <v>3</v>
      </c>
      <c r="V471" s="19">
        <v>1</v>
      </c>
      <c r="W471" s="19">
        <v>1</v>
      </c>
      <c r="X471" s="19">
        <v>74</v>
      </c>
      <c r="Y471" s="19">
        <v>17959</v>
      </c>
      <c r="Z471" s="23" t="s">
        <v>73</v>
      </c>
      <c r="AA471" s="49" t="b">
        <v>1</v>
      </c>
      <c r="AB471" s="23" t="s">
        <v>935</v>
      </c>
      <c r="AC471" s="23" t="s">
        <v>936</v>
      </c>
      <c r="AD471" s="23" t="s">
        <v>204</v>
      </c>
      <c r="AE471" s="23" t="s">
        <v>939</v>
      </c>
      <c r="AF471" s="23" t="s">
        <v>78</v>
      </c>
      <c r="AG471" s="23" t="s">
        <v>79</v>
      </c>
      <c r="AH471" s="23" t="s">
        <v>36</v>
      </c>
      <c r="AI471" s="23" t="s">
        <v>80</v>
      </c>
      <c r="AJ471" s="55" t="b">
        <v>1</v>
      </c>
      <c r="AK471" s="51" t="s">
        <v>940</v>
      </c>
      <c r="AL471" s="19">
        <v>1</v>
      </c>
      <c r="AM471" s="19">
        <v>0</v>
      </c>
      <c r="AN471" s="19">
        <v>0</v>
      </c>
      <c r="AO471" s="19">
        <v>1</v>
      </c>
      <c r="AP471" s="19">
        <v>0</v>
      </c>
      <c r="AQ471" s="19">
        <v>1</v>
      </c>
      <c r="AR471" s="19">
        <v>0</v>
      </c>
      <c r="AS471" s="19">
        <v>0</v>
      </c>
      <c r="AT471" s="19">
        <v>0</v>
      </c>
      <c r="AU471" s="19">
        <v>0</v>
      </c>
      <c r="AV471" s="19">
        <v>0</v>
      </c>
      <c r="AW471" s="19">
        <v>0</v>
      </c>
      <c r="AX471" s="19">
        <v>1</v>
      </c>
      <c r="AY471" s="19">
        <v>0</v>
      </c>
      <c r="AZ471" s="19">
        <v>0</v>
      </c>
      <c r="BA471" s="19">
        <v>0</v>
      </c>
      <c r="BB471" s="19">
        <v>0</v>
      </c>
      <c r="BC471" s="19">
        <v>0</v>
      </c>
      <c r="BD471" s="49" t="b">
        <v>1</v>
      </c>
      <c r="BE471" s="49" t="b">
        <v>1</v>
      </c>
      <c r="BF471" s="19">
        <v>9</v>
      </c>
      <c r="BG471" s="23" t="s">
        <v>78</v>
      </c>
      <c r="BH471" s="19">
        <v>253</v>
      </c>
      <c r="BI471" s="19">
        <v>253</v>
      </c>
      <c r="BJ471" s="19">
        <v>1</v>
      </c>
      <c r="BK471" s="49" t="b">
        <v>1</v>
      </c>
    </row>
    <row r="472" spans="1:63" ht="12.75">
      <c r="A472" s="19">
        <v>818</v>
      </c>
      <c r="B472" s="19">
        <v>145600</v>
      </c>
      <c r="C472" s="23" t="s">
        <v>930</v>
      </c>
      <c r="D472" s="23" t="s">
        <v>931</v>
      </c>
      <c r="E472" s="23" t="s">
        <v>883</v>
      </c>
      <c r="F472" s="23" t="s">
        <v>884</v>
      </c>
      <c r="G472" s="19">
        <v>60607</v>
      </c>
      <c r="H472" s="23" t="s">
        <v>834</v>
      </c>
      <c r="I472" s="23" t="s">
        <v>835</v>
      </c>
      <c r="J472" s="47" t="s">
        <v>932</v>
      </c>
      <c r="K472" s="19">
        <v>-87.651145</v>
      </c>
      <c r="L472" s="19">
        <v>41.872650999999998</v>
      </c>
      <c r="M472" s="19">
        <v>-87.627320999999995</v>
      </c>
      <c r="N472" s="19">
        <v>41.831299999999999</v>
      </c>
      <c r="O472" s="53">
        <v>13799</v>
      </c>
      <c r="P472" s="53">
        <v>3322</v>
      </c>
      <c r="Q472" s="53">
        <v>23714</v>
      </c>
      <c r="R472" s="53">
        <v>3322</v>
      </c>
      <c r="S472" s="19">
        <v>2</v>
      </c>
      <c r="T472" s="19">
        <v>2</v>
      </c>
      <c r="U472" s="19">
        <v>3</v>
      </c>
      <c r="V472" s="19">
        <v>1</v>
      </c>
      <c r="W472" s="19">
        <v>1</v>
      </c>
      <c r="X472" s="19">
        <v>74</v>
      </c>
      <c r="Y472" s="19">
        <v>17959</v>
      </c>
      <c r="Z472" s="23" t="s">
        <v>73</v>
      </c>
      <c r="AA472" s="49" t="b">
        <v>1</v>
      </c>
      <c r="AB472" s="23" t="s">
        <v>933</v>
      </c>
      <c r="AC472" s="23" t="s">
        <v>89</v>
      </c>
      <c r="AD472" s="23" t="s">
        <v>159</v>
      </c>
      <c r="AE472" s="23" t="s">
        <v>172</v>
      </c>
      <c r="AF472" s="23" t="s">
        <v>89</v>
      </c>
      <c r="AG472" s="23" t="s">
        <v>79</v>
      </c>
      <c r="AH472" s="23" t="s">
        <v>36</v>
      </c>
      <c r="AI472" s="23" t="s">
        <v>92</v>
      </c>
      <c r="AJ472" s="50" t="b">
        <v>0</v>
      </c>
      <c r="AK472" s="51" t="s">
        <v>943</v>
      </c>
      <c r="AL472" s="19">
        <v>0</v>
      </c>
      <c r="AM472" s="19">
        <v>0</v>
      </c>
      <c r="AN472" s="19">
        <v>0</v>
      </c>
      <c r="AO472" s="19">
        <v>0</v>
      </c>
      <c r="AP472" s="19">
        <v>0</v>
      </c>
      <c r="AQ472" s="19">
        <v>0</v>
      </c>
      <c r="AR472" s="19">
        <v>0</v>
      </c>
      <c r="AS472" s="19">
        <v>0</v>
      </c>
      <c r="AT472" s="19">
        <v>0</v>
      </c>
      <c r="AU472" s="19">
        <v>0</v>
      </c>
      <c r="AV472" s="19">
        <v>0</v>
      </c>
      <c r="AW472" s="19">
        <v>0</v>
      </c>
      <c r="AX472" s="19">
        <v>0</v>
      </c>
      <c r="AY472" s="19">
        <v>0</v>
      </c>
      <c r="AZ472" s="19">
        <v>0</v>
      </c>
      <c r="BA472" s="19">
        <v>0</v>
      </c>
      <c r="BB472" s="19">
        <v>0</v>
      </c>
      <c r="BC472" s="19">
        <v>0</v>
      </c>
      <c r="BD472" s="49" t="b">
        <v>1</v>
      </c>
      <c r="BE472" s="49" t="b">
        <v>1</v>
      </c>
      <c r="BF472" s="19">
        <v>9</v>
      </c>
      <c r="BG472" s="23" t="s">
        <v>89</v>
      </c>
      <c r="BH472" s="19">
        <v>253</v>
      </c>
      <c r="BI472" s="19">
        <v>253</v>
      </c>
      <c r="BJ472" s="19">
        <v>0</v>
      </c>
      <c r="BK472" s="49" t="b">
        <v>0</v>
      </c>
    </row>
    <row r="473" spans="1:63" ht="12.75">
      <c r="A473" s="19">
        <v>819</v>
      </c>
      <c r="B473" s="19">
        <v>145600</v>
      </c>
      <c r="C473" s="23" t="s">
        <v>930</v>
      </c>
      <c r="D473" s="23" t="s">
        <v>931</v>
      </c>
      <c r="E473" s="23" t="s">
        <v>883</v>
      </c>
      <c r="F473" s="23" t="s">
        <v>884</v>
      </c>
      <c r="G473" s="19">
        <v>60607</v>
      </c>
      <c r="H473" s="23" t="s">
        <v>834</v>
      </c>
      <c r="I473" s="23" t="s">
        <v>835</v>
      </c>
      <c r="J473" s="47" t="s">
        <v>932</v>
      </c>
      <c r="K473" s="19">
        <v>-87.651145</v>
      </c>
      <c r="L473" s="19">
        <v>41.872650999999998</v>
      </c>
      <c r="M473" s="19">
        <v>-87.627320999999995</v>
      </c>
      <c r="N473" s="19">
        <v>41.831299999999999</v>
      </c>
      <c r="O473" s="53">
        <v>13799</v>
      </c>
      <c r="P473" s="53">
        <v>3322</v>
      </c>
      <c r="Q473" s="53">
        <v>23714</v>
      </c>
      <c r="R473" s="53">
        <v>3322</v>
      </c>
      <c r="S473" s="19">
        <v>2</v>
      </c>
      <c r="T473" s="19">
        <v>2</v>
      </c>
      <c r="U473" s="19">
        <v>3</v>
      </c>
      <c r="V473" s="19">
        <v>1</v>
      </c>
      <c r="W473" s="19">
        <v>1</v>
      </c>
      <c r="X473" s="19">
        <v>74</v>
      </c>
      <c r="Y473" s="19">
        <v>17959</v>
      </c>
      <c r="Z473" s="23" t="s">
        <v>73</v>
      </c>
      <c r="AA473" s="49" t="b">
        <v>1</v>
      </c>
      <c r="AB473" s="23" t="s">
        <v>933</v>
      </c>
      <c r="AC473" s="23" t="s">
        <v>89</v>
      </c>
      <c r="AD473" s="23" t="s">
        <v>159</v>
      </c>
      <c r="AE473" s="23" t="s">
        <v>236</v>
      </c>
      <c r="AF473" s="23" t="s">
        <v>89</v>
      </c>
      <c r="AG473" s="23" t="s">
        <v>79</v>
      </c>
      <c r="AH473" s="23" t="s">
        <v>99</v>
      </c>
      <c r="AI473" s="23" t="s">
        <v>100</v>
      </c>
      <c r="AJ473" s="50" t="b">
        <v>0</v>
      </c>
      <c r="AK473" s="51" t="s">
        <v>944</v>
      </c>
      <c r="AL473" s="19">
        <v>0</v>
      </c>
      <c r="AM473" s="19">
        <v>0</v>
      </c>
      <c r="AN473" s="19">
        <v>0</v>
      </c>
      <c r="AO473" s="19">
        <v>0</v>
      </c>
      <c r="AP473" s="19">
        <v>0</v>
      </c>
      <c r="AQ473" s="19">
        <v>0</v>
      </c>
      <c r="AR473" s="19">
        <v>0</v>
      </c>
      <c r="AS473" s="19">
        <v>0</v>
      </c>
      <c r="AT473" s="19">
        <v>0</v>
      </c>
      <c r="AU473" s="19">
        <v>0</v>
      </c>
      <c r="AV473" s="19">
        <v>0</v>
      </c>
      <c r="AW473" s="19">
        <v>0</v>
      </c>
      <c r="AX473" s="19">
        <v>0</v>
      </c>
      <c r="AY473" s="19">
        <v>0</v>
      </c>
      <c r="AZ473" s="19">
        <v>0</v>
      </c>
      <c r="BA473" s="19">
        <v>0</v>
      </c>
      <c r="BB473" s="19">
        <v>0</v>
      </c>
      <c r="BC473" s="19">
        <v>0</v>
      </c>
      <c r="BD473" s="49" t="b">
        <v>0</v>
      </c>
      <c r="BE473" s="49" t="b">
        <v>1</v>
      </c>
      <c r="BF473" s="19">
        <v>9</v>
      </c>
      <c r="BG473" s="23" t="s">
        <v>89</v>
      </c>
      <c r="BH473" s="19">
        <v>253</v>
      </c>
      <c r="BI473" s="19">
        <v>253</v>
      </c>
      <c r="BJ473" s="19">
        <v>0</v>
      </c>
      <c r="BK473" s="49" t="b">
        <v>0</v>
      </c>
    </row>
    <row r="474" spans="1:63" ht="12.75">
      <c r="A474" s="19">
        <v>820</v>
      </c>
      <c r="B474" s="19">
        <v>145600</v>
      </c>
      <c r="C474" s="23" t="s">
        <v>930</v>
      </c>
      <c r="D474" s="23" t="s">
        <v>931</v>
      </c>
      <c r="E474" s="23" t="s">
        <v>883</v>
      </c>
      <c r="F474" s="23" t="s">
        <v>884</v>
      </c>
      <c r="G474" s="19">
        <v>60607</v>
      </c>
      <c r="H474" s="23" t="s">
        <v>834</v>
      </c>
      <c r="I474" s="23" t="s">
        <v>835</v>
      </c>
      <c r="J474" s="47" t="s">
        <v>932</v>
      </c>
      <c r="K474" s="19">
        <v>-87.651145</v>
      </c>
      <c r="L474" s="19">
        <v>41.872650999999998</v>
      </c>
      <c r="M474" s="19">
        <v>-87.627320999999995</v>
      </c>
      <c r="N474" s="19">
        <v>41.831299999999999</v>
      </c>
      <c r="O474" s="53">
        <v>13799</v>
      </c>
      <c r="P474" s="53">
        <v>3322</v>
      </c>
      <c r="Q474" s="53">
        <v>23714</v>
      </c>
      <c r="R474" s="53">
        <v>3322</v>
      </c>
      <c r="S474" s="19">
        <v>2</v>
      </c>
      <c r="T474" s="19">
        <v>2</v>
      </c>
      <c r="U474" s="19">
        <v>3</v>
      </c>
      <c r="V474" s="19">
        <v>1</v>
      </c>
      <c r="W474" s="19">
        <v>1</v>
      </c>
      <c r="X474" s="19">
        <v>74</v>
      </c>
      <c r="Y474" s="19">
        <v>17959</v>
      </c>
      <c r="Z474" s="23" t="s">
        <v>73</v>
      </c>
      <c r="AA474" s="49" t="b">
        <v>1</v>
      </c>
      <c r="AB474" s="23" t="s">
        <v>933</v>
      </c>
      <c r="AC474" s="23" t="s">
        <v>89</v>
      </c>
      <c r="AD474" s="23" t="s">
        <v>159</v>
      </c>
      <c r="AE474" s="23" t="s">
        <v>945</v>
      </c>
      <c r="AF474" s="23" t="s">
        <v>320</v>
      </c>
      <c r="AG474" s="23" t="s">
        <v>79</v>
      </c>
      <c r="AH474" s="23" t="s">
        <v>206</v>
      </c>
      <c r="AI474" s="23" t="s">
        <v>100</v>
      </c>
      <c r="AJ474" s="50" t="b">
        <v>0</v>
      </c>
      <c r="AK474" s="51" t="s">
        <v>946</v>
      </c>
      <c r="AL474" s="19">
        <v>0</v>
      </c>
      <c r="AM474" s="19">
        <v>0</v>
      </c>
      <c r="AN474" s="19">
        <v>0</v>
      </c>
      <c r="AO474" s="19">
        <v>0</v>
      </c>
      <c r="AP474" s="19">
        <v>0</v>
      </c>
      <c r="AQ474" s="19">
        <v>0</v>
      </c>
      <c r="AR474" s="19">
        <v>0</v>
      </c>
      <c r="AS474" s="19">
        <v>0</v>
      </c>
      <c r="AT474" s="19">
        <v>0</v>
      </c>
      <c r="AU474" s="19">
        <v>0</v>
      </c>
      <c r="AV474" s="19">
        <v>0</v>
      </c>
      <c r="AW474" s="19">
        <v>0</v>
      </c>
      <c r="AX474" s="19">
        <v>0</v>
      </c>
      <c r="AY474" s="19">
        <v>0</v>
      </c>
      <c r="AZ474" s="19">
        <v>0</v>
      </c>
      <c r="BA474" s="19">
        <v>0</v>
      </c>
      <c r="BB474" s="19">
        <v>0</v>
      </c>
      <c r="BC474" s="19">
        <v>0</v>
      </c>
      <c r="BD474" s="49" t="b">
        <v>0</v>
      </c>
      <c r="BE474" s="49" t="b">
        <v>1</v>
      </c>
      <c r="BF474" s="19">
        <v>9</v>
      </c>
      <c r="BG474" s="23" t="s">
        <v>117</v>
      </c>
      <c r="BH474" s="19">
        <v>253</v>
      </c>
      <c r="BI474" s="19">
        <v>253</v>
      </c>
      <c r="BJ474" s="19">
        <v>0</v>
      </c>
      <c r="BK474" s="49" t="b">
        <v>0</v>
      </c>
    </row>
    <row r="475" spans="1:63" ht="12.75">
      <c r="A475" s="19">
        <v>826</v>
      </c>
      <c r="B475" s="19">
        <v>145637</v>
      </c>
      <c r="C475" s="23" t="s">
        <v>949</v>
      </c>
      <c r="D475" s="23" t="s">
        <v>950</v>
      </c>
      <c r="E475" s="23" t="s">
        <v>951</v>
      </c>
      <c r="F475" s="23" t="s">
        <v>884</v>
      </c>
      <c r="G475" s="23" t="s">
        <v>952</v>
      </c>
      <c r="H475" s="23" t="s">
        <v>834</v>
      </c>
      <c r="I475" s="23" t="s">
        <v>835</v>
      </c>
      <c r="J475" s="47" t="s">
        <v>953</v>
      </c>
      <c r="K475" s="19">
        <v>-88.230308999999906</v>
      </c>
      <c r="L475" s="19">
        <v>40.108863999999997</v>
      </c>
      <c r="M475" s="19">
        <v>-88.230308999999906</v>
      </c>
      <c r="N475" s="19">
        <v>40.108863999999997</v>
      </c>
      <c r="O475" s="53">
        <v>15016</v>
      </c>
      <c r="P475" s="53">
        <v>2896</v>
      </c>
      <c r="Q475" s="53">
        <v>27187</v>
      </c>
      <c r="R475" s="53">
        <v>2896</v>
      </c>
      <c r="S475" s="19">
        <v>2</v>
      </c>
      <c r="T475" s="19">
        <v>2</v>
      </c>
      <c r="U475" s="19">
        <v>3</v>
      </c>
      <c r="V475" s="19">
        <v>1</v>
      </c>
      <c r="W475" s="19">
        <v>1</v>
      </c>
      <c r="X475" s="19">
        <v>60</v>
      </c>
      <c r="Y475" s="19">
        <v>33932</v>
      </c>
      <c r="Z475" s="23" t="s">
        <v>73</v>
      </c>
      <c r="AA475" s="49" t="b">
        <v>1</v>
      </c>
      <c r="AB475" s="23" t="s">
        <v>954</v>
      </c>
      <c r="AC475" s="23" t="s">
        <v>958</v>
      </c>
      <c r="AD475" s="23" t="s">
        <v>159</v>
      </c>
      <c r="AE475" s="23" t="s">
        <v>959</v>
      </c>
      <c r="AF475" s="23" t="s">
        <v>89</v>
      </c>
      <c r="AG475" s="23" t="s">
        <v>179</v>
      </c>
      <c r="AH475" s="23" t="s">
        <v>179</v>
      </c>
      <c r="AI475" s="23" t="s">
        <v>100</v>
      </c>
      <c r="AJ475" s="50" t="b">
        <v>0</v>
      </c>
      <c r="AK475" s="47" t="s">
        <v>2992</v>
      </c>
      <c r="AL475" s="19">
        <v>0</v>
      </c>
      <c r="AM475" s="19">
        <v>0</v>
      </c>
      <c r="AN475" s="19">
        <v>0</v>
      </c>
      <c r="AO475" s="19">
        <v>0</v>
      </c>
      <c r="AP475" s="19">
        <v>0</v>
      </c>
      <c r="AQ475" s="19">
        <v>0</v>
      </c>
      <c r="AR475" s="19">
        <v>0</v>
      </c>
      <c r="AS475" s="19">
        <v>0</v>
      </c>
      <c r="AT475" s="19">
        <v>0</v>
      </c>
      <c r="AU475" s="19">
        <v>0</v>
      </c>
      <c r="AV475" s="19">
        <v>0</v>
      </c>
      <c r="AW475" s="19">
        <v>0</v>
      </c>
      <c r="AX475" s="19">
        <v>0</v>
      </c>
      <c r="AY475" s="19">
        <v>0</v>
      </c>
      <c r="AZ475" s="19">
        <v>0</v>
      </c>
      <c r="BA475" s="19">
        <v>0</v>
      </c>
      <c r="BB475" s="19">
        <v>0</v>
      </c>
      <c r="BC475" s="19">
        <v>0</v>
      </c>
      <c r="BD475" s="49" t="b">
        <v>0</v>
      </c>
      <c r="BE475" s="49" t="b">
        <v>1</v>
      </c>
      <c r="BF475" s="19">
        <v>11</v>
      </c>
      <c r="BG475" s="23" t="s">
        <v>89</v>
      </c>
      <c r="BH475" s="19">
        <v>253</v>
      </c>
      <c r="BI475" s="19">
        <v>253</v>
      </c>
      <c r="BJ475" s="19">
        <v>0</v>
      </c>
      <c r="BK475" s="49" t="b">
        <v>0</v>
      </c>
    </row>
    <row r="476" spans="1:63" ht="12.75">
      <c r="A476" s="19">
        <v>831</v>
      </c>
      <c r="B476" s="19">
        <v>145637</v>
      </c>
      <c r="C476" s="23" t="s">
        <v>949</v>
      </c>
      <c r="D476" s="23" t="s">
        <v>950</v>
      </c>
      <c r="E476" s="23" t="s">
        <v>951</v>
      </c>
      <c r="F476" s="23" t="s">
        <v>884</v>
      </c>
      <c r="G476" s="23" t="s">
        <v>952</v>
      </c>
      <c r="H476" s="23" t="s">
        <v>834</v>
      </c>
      <c r="I476" s="23" t="s">
        <v>835</v>
      </c>
      <c r="J476" s="47" t="s">
        <v>953</v>
      </c>
      <c r="K476" s="19">
        <v>-88.230308999999906</v>
      </c>
      <c r="L476" s="19">
        <v>40.108863999999997</v>
      </c>
      <c r="M476" s="19">
        <v>-88.230308999999906</v>
      </c>
      <c r="N476" s="19">
        <v>40.108863999999997</v>
      </c>
      <c r="O476" s="53">
        <v>15016</v>
      </c>
      <c r="P476" s="53">
        <v>2896</v>
      </c>
      <c r="Q476" s="53">
        <v>27187</v>
      </c>
      <c r="R476" s="53">
        <v>2896</v>
      </c>
      <c r="S476" s="19">
        <v>2</v>
      </c>
      <c r="T476" s="19">
        <v>2</v>
      </c>
      <c r="U476" s="19">
        <v>3</v>
      </c>
      <c r="V476" s="19">
        <v>1</v>
      </c>
      <c r="W476" s="19">
        <v>1</v>
      </c>
      <c r="X476" s="19">
        <v>60</v>
      </c>
      <c r="Y476" s="19">
        <v>33932</v>
      </c>
      <c r="Z476" s="23" t="s">
        <v>73</v>
      </c>
      <c r="AA476" s="49" t="b">
        <v>1</v>
      </c>
      <c r="AB476" s="23" t="s">
        <v>954</v>
      </c>
      <c r="AC476" s="23" t="s">
        <v>316</v>
      </c>
      <c r="AD476" s="23" t="s">
        <v>159</v>
      </c>
      <c r="AE476" s="23" t="s">
        <v>967</v>
      </c>
      <c r="AF476" s="23" t="s">
        <v>78</v>
      </c>
      <c r="AG476" s="23" t="s">
        <v>179</v>
      </c>
      <c r="AH476" s="23" t="s">
        <v>179</v>
      </c>
      <c r="AI476" s="23" t="s">
        <v>100</v>
      </c>
      <c r="AJ476" s="50" t="b">
        <v>0</v>
      </c>
      <c r="AK476" s="51" t="s">
        <v>968</v>
      </c>
      <c r="AL476" s="19">
        <v>0</v>
      </c>
      <c r="AM476" s="19">
        <v>0</v>
      </c>
      <c r="AN476" s="19">
        <v>0</v>
      </c>
      <c r="AO476" s="19">
        <v>0</v>
      </c>
      <c r="AP476" s="19">
        <v>0</v>
      </c>
      <c r="AQ476" s="19">
        <v>0</v>
      </c>
      <c r="AR476" s="19">
        <v>0</v>
      </c>
      <c r="AS476" s="19">
        <v>0</v>
      </c>
      <c r="AT476" s="19">
        <v>0</v>
      </c>
      <c r="AU476" s="19">
        <v>0</v>
      </c>
      <c r="AV476" s="19">
        <v>0</v>
      </c>
      <c r="AW476" s="19">
        <v>0</v>
      </c>
      <c r="AX476" s="19">
        <v>0</v>
      </c>
      <c r="AY476" s="19">
        <v>0</v>
      </c>
      <c r="AZ476" s="19">
        <v>0</v>
      </c>
      <c r="BA476" s="19">
        <v>0</v>
      </c>
      <c r="BB476" s="19">
        <v>0</v>
      </c>
      <c r="BC476" s="19">
        <v>0</v>
      </c>
      <c r="BD476" s="49" t="b">
        <v>0</v>
      </c>
      <c r="BE476" s="49" t="b">
        <v>1</v>
      </c>
      <c r="BF476" s="19">
        <v>11</v>
      </c>
      <c r="BG476" s="23" t="s">
        <v>78</v>
      </c>
      <c r="BH476" s="19">
        <v>253</v>
      </c>
      <c r="BI476" s="19">
        <v>253</v>
      </c>
      <c r="BJ476" s="19">
        <v>0</v>
      </c>
      <c r="BK476" s="49" t="b">
        <v>0</v>
      </c>
    </row>
    <row r="477" spans="1:63" ht="12.75">
      <c r="A477" s="19">
        <v>824</v>
      </c>
      <c r="B477" s="19">
        <v>145637</v>
      </c>
      <c r="C477" s="23" t="s">
        <v>949</v>
      </c>
      <c r="D477" s="23" t="s">
        <v>950</v>
      </c>
      <c r="E477" s="23" t="s">
        <v>951</v>
      </c>
      <c r="F477" s="23" t="s">
        <v>884</v>
      </c>
      <c r="G477" s="23" t="s">
        <v>952</v>
      </c>
      <c r="H477" s="23" t="s">
        <v>834</v>
      </c>
      <c r="I477" s="23" t="s">
        <v>835</v>
      </c>
      <c r="J477" s="47" t="s">
        <v>953</v>
      </c>
      <c r="K477" s="19">
        <v>-88.230308999999906</v>
      </c>
      <c r="L477" s="19">
        <v>40.108863999999997</v>
      </c>
      <c r="M477" s="19">
        <v>-88.230308999999906</v>
      </c>
      <c r="N477" s="19">
        <v>40.108863999999997</v>
      </c>
      <c r="O477" s="53">
        <v>15016</v>
      </c>
      <c r="P477" s="53">
        <v>2896</v>
      </c>
      <c r="Q477" s="53">
        <v>27187</v>
      </c>
      <c r="R477" s="53">
        <v>2896</v>
      </c>
      <c r="S477" s="19">
        <v>2</v>
      </c>
      <c r="T477" s="19">
        <v>2</v>
      </c>
      <c r="U477" s="19">
        <v>3</v>
      </c>
      <c r="V477" s="19">
        <v>1</v>
      </c>
      <c r="W477" s="19">
        <v>1</v>
      </c>
      <c r="X477" s="19">
        <v>60</v>
      </c>
      <c r="Y477" s="19">
        <v>33932</v>
      </c>
      <c r="Z477" s="23" t="s">
        <v>73</v>
      </c>
      <c r="AA477" s="49" t="b">
        <v>1</v>
      </c>
      <c r="AB477" s="23" t="s">
        <v>954</v>
      </c>
      <c r="AC477" s="23" t="s">
        <v>245</v>
      </c>
      <c r="AD477" s="23" t="s">
        <v>159</v>
      </c>
      <c r="AE477" s="23" t="s">
        <v>172</v>
      </c>
      <c r="AF477" s="23" t="s">
        <v>89</v>
      </c>
      <c r="AG477" s="23" t="s">
        <v>79</v>
      </c>
      <c r="AH477" s="23" t="s">
        <v>36</v>
      </c>
      <c r="AI477" s="23" t="s">
        <v>92</v>
      </c>
      <c r="AJ477" s="50" t="b">
        <v>0</v>
      </c>
      <c r="AK477" s="51" t="s">
        <v>956</v>
      </c>
      <c r="AL477" s="19">
        <v>0</v>
      </c>
      <c r="AM477" s="19">
        <v>0</v>
      </c>
      <c r="AN477" s="19">
        <v>1</v>
      </c>
      <c r="AO477" s="19">
        <v>2</v>
      </c>
      <c r="AP477" s="19">
        <v>0</v>
      </c>
      <c r="AQ477" s="19">
        <v>0</v>
      </c>
      <c r="AR477" s="19">
        <v>0</v>
      </c>
      <c r="AS477" s="19">
        <v>0</v>
      </c>
      <c r="AT477" s="19">
        <v>0</v>
      </c>
      <c r="AU477" s="19">
        <v>0</v>
      </c>
      <c r="AV477" s="19">
        <v>0</v>
      </c>
      <c r="AW477" s="19">
        <v>2</v>
      </c>
      <c r="AX477" s="19">
        <v>1</v>
      </c>
      <c r="AY477" s="19">
        <v>0</v>
      </c>
      <c r="AZ477" s="19">
        <v>0</v>
      </c>
      <c r="BA477" s="19">
        <v>0</v>
      </c>
      <c r="BB477" s="19">
        <v>0</v>
      </c>
      <c r="BC477" s="19">
        <v>0</v>
      </c>
      <c r="BD477" s="49" t="b">
        <v>1</v>
      </c>
      <c r="BE477" s="49" t="b">
        <v>1</v>
      </c>
      <c r="BF477" s="19">
        <v>11</v>
      </c>
      <c r="BG477" s="23" t="s">
        <v>89</v>
      </c>
      <c r="BH477" s="19">
        <v>253</v>
      </c>
      <c r="BI477" s="19">
        <v>253</v>
      </c>
      <c r="BJ477" s="19">
        <v>3</v>
      </c>
      <c r="BK477" s="49" t="b">
        <v>1</v>
      </c>
    </row>
    <row r="478" spans="1:63" ht="12.75">
      <c r="A478" s="19">
        <v>825</v>
      </c>
      <c r="B478" s="19">
        <v>145637</v>
      </c>
      <c r="C478" s="23" t="s">
        <v>949</v>
      </c>
      <c r="D478" s="23" t="s">
        <v>950</v>
      </c>
      <c r="E478" s="23" t="s">
        <v>951</v>
      </c>
      <c r="F478" s="23" t="s">
        <v>884</v>
      </c>
      <c r="G478" s="23" t="s">
        <v>952</v>
      </c>
      <c r="H478" s="23" t="s">
        <v>834</v>
      </c>
      <c r="I478" s="23" t="s">
        <v>835</v>
      </c>
      <c r="J478" s="47" t="s">
        <v>953</v>
      </c>
      <c r="K478" s="19">
        <v>-88.230308999999906</v>
      </c>
      <c r="L478" s="19">
        <v>40.108863999999997</v>
      </c>
      <c r="M478" s="19">
        <v>-88.230308999999906</v>
      </c>
      <c r="N478" s="19">
        <v>40.108863999999997</v>
      </c>
      <c r="O478" s="53">
        <v>15016</v>
      </c>
      <c r="P478" s="53">
        <v>2896</v>
      </c>
      <c r="Q478" s="53">
        <v>27187</v>
      </c>
      <c r="R478" s="53">
        <v>2896</v>
      </c>
      <c r="S478" s="19">
        <v>2</v>
      </c>
      <c r="T478" s="19">
        <v>2</v>
      </c>
      <c r="U478" s="19">
        <v>3</v>
      </c>
      <c r="V478" s="19">
        <v>1</v>
      </c>
      <c r="W478" s="19">
        <v>1</v>
      </c>
      <c r="X478" s="19">
        <v>60</v>
      </c>
      <c r="Y478" s="19">
        <v>33932</v>
      </c>
      <c r="Z478" s="23" t="s">
        <v>73</v>
      </c>
      <c r="AA478" s="49" t="b">
        <v>1</v>
      </c>
      <c r="AB478" s="23" t="s">
        <v>954</v>
      </c>
      <c r="AC478" s="23" t="s">
        <v>245</v>
      </c>
      <c r="AD478" s="23" t="s">
        <v>159</v>
      </c>
      <c r="AE478" s="23" t="s">
        <v>688</v>
      </c>
      <c r="AF478" s="23" t="s">
        <v>89</v>
      </c>
      <c r="AG478" s="23" t="s">
        <v>79</v>
      </c>
      <c r="AH478" s="23" t="s">
        <v>99</v>
      </c>
      <c r="AI478" s="23" t="s">
        <v>100</v>
      </c>
      <c r="AJ478" s="50" t="b">
        <v>0</v>
      </c>
      <c r="AK478" s="51" t="s">
        <v>957</v>
      </c>
      <c r="AL478" s="19">
        <v>0</v>
      </c>
      <c r="AM478" s="19">
        <v>0</v>
      </c>
      <c r="AN478" s="19">
        <v>0</v>
      </c>
      <c r="AO478" s="19">
        <v>0</v>
      </c>
      <c r="AP478" s="19">
        <v>0</v>
      </c>
      <c r="AQ478" s="19">
        <v>0</v>
      </c>
      <c r="AR478" s="19">
        <v>0</v>
      </c>
      <c r="AS478" s="19">
        <v>0</v>
      </c>
      <c r="AT478" s="19">
        <v>0</v>
      </c>
      <c r="AU478" s="19">
        <v>0</v>
      </c>
      <c r="AV478" s="19">
        <v>0</v>
      </c>
      <c r="AW478" s="19">
        <v>0</v>
      </c>
      <c r="AX478" s="19">
        <v>0</v>
      </c>
      <c r="AY478" s="19">
        <v>0</v>
      </c>
      <c r="AZ478" s="19">
        <v>0</v>
      </c>
      <c r="BA478" s="19">
        <v>0</v>
      </c>
      <c r="BB478" s="19">
        <v>0</v>
      </c>
      <c r="BC478" s="19">
        <v>0</v>
      </c>
      <c r="BD478" s="49" t="b">
        <v>0</v>
      </c>
      <c r="BE478" s="49" t="b">
        <v>1</v>
      </c>
      <c r="BF478" s="19">
        <v>11</v>
      </c>
      <c r="BG478" s="23" t="s">
        <v>89</v>
      </c>
      <c r="BH478" s="19">
        <v>253</v>
      </c>
      <c r="BI478" s="19">
        <v>253</v>
      </c>
      <c r="BJ478" s="19">
        <v>0</v>
      </c>
      <c r="BK478" s="49" t="b">
        <v>0</v>
      </c>
    </row>
    <row r="479" spans="1:63" ht="12.75">
      <c r="A479" s="19">
        <v>827</v>
      </c>
      <c r="B479" s="19">
        <v>145637</v>
      </c>
      <c r="C479" s="23" t="s">
        <v>949</v>
      </c>
      <c r="D479" s="23" t="s">
        <v>950</v>
      </c>
      <c r="E479" s="23" t="s">
        <v>951</v>
      </c>
      <c r="F479" s="23" t="s">
        <v>884</v>
      </c>
      <c r="G479" s="23" t="s">
        <v>952</v>
      </c>
      <c r="H479" s="23" t="s">
        <v>834</v>
      </c>
      <c r="I479" s="23" t="s">
        <v>835</v>
      </c>
      <c r="J479" s="47" t="s">
        <v>953</v>
      </c>
      <c r="K479" s="19">
        <v>-88.230308999999906</v>
      </c>
      <c r="L479" s="19">
        <v>40.108863999999997</v>
      </c>
      <c r="M479" s="19">
        <v>-88.230308999999906</v>
      </c>
      <c r="N479" s="19">
        <v>40.108863999999997</v>
      </c>
      <c r="O479" s="53">
        <v>15016</v>
      </c>
      <c r="P479" s="53">
        <v>2896</v>
      </c>
      <c r="Q479" s="53">
        <v>27187</v>
      </c>
      <c r="R479" s="53">
        <v>2896</v>
      </c>
      <c r="S479" s="19">
        <v>2</v>
      </c>
      <c r="T479" s="19">
        <v>2</v>
      </c>
      <c r="U479" s="19">
        <v>3</v>
      </c>
      <c r="V479" s="19">
        <v>1</v>
      </c>
      <c r="W479" s="19">
        <v>1</v>
      </c>
      <c r="X479" s="19">
        <v>60</v>
      </c>
      <c r="Y479" s="19">
        <v>33932</v>
      </c>
      <c r="Z479" s="23" t="s">
        <v>73</v>
      </c>
      <c r="AA479" s="49" t="b">
        <v>1</v>
      </c>
      <c r="AB479" s="23" t="s">
        <v>954</v>
      </c>
      <c r="AC479" s="23" t="s">
        <v>314</v>
      </c>
      <c r="AD479" s="23" t="s">
        <v>159</v>
      </c>
      <c r="AE479" s="23" t="s">
        <v>95</v>
      </c>
      <c r="AF479" s="23" t="s">
        <v>94</v>
      </c>
      <c r="AG479" s="23" t="s">
        <v>79</v>
      </c>
      <c r="AH479" s="23" t="s">
        <v>36</v>
      </c>
      <c r="AI479" s="23" t="s">
        <v>96</v>
      </c>
      <c r="AJ479" s="50" t="b">
        <v>0</v>
      </c>
      <c r="AK479" s="51" t="s">
        <v>961</v>
      </c>
      <c r="AL479" s="19">
        <v>0</v>
      </c>
      <c r="AM479" s="19">
        <v>0</v>
      </c>
      <c r="AN479" s="19">
        <v>1</v>
      </c>
      <c r="AO479" s="19">
        <v>0</v>
      </c>
      <c r="AP479" s="19">
        <v>0</v>
      </c>
      <c r="AQ479" s="19">
        <v>0</v>
      </c>
      <c r="AR479" s="19">
        <v>0</v>
      </c>
      <c r="AS479" s="19">
        <v>0</v>
      </c>
      <c r="AT479" s="19">
        <v>0</v>
      </c>
      <c r="AU479" s="19">
        <v>0</v>
      </c>
      <c r="AV479" s="19">
        <v>0</v>
      </c>
      <c r="AW479" s="19">
        <v>0</v>
      </c>
      <c r="AX479" s="19">
        <v>1</v>
      </c>
      <c r="AY479" s="19">
        <v>0</v>
      </c>
      <c r="AZ479" s="19">
        <v>0</v>
      </c>
      <c r="BA479" s="19">
        <v>0</v>
      </c>
      <c r="BB479" s="19">
        <v>0</v>
      </c>
      <c r="BC479" s="19">
        <v>0</v>
      </c>
      <c r="BD479" s="49" t="b">
        <v>1</v>
      </c>
      <c r="BE479" s="49" t="b">
        <v>1</v>
      </c>
      <c r="BF479" s="19">
        <v>11</v>
      </c>
      <c r="BG479" s="23" t="s">
        <v>94</v>
      </c>
      <c r="BH479" s="19">
        <v>253</v>
      </c>
      <c r="BI479" s="19">
        <v>253</v>
      </c>
      <c r="BJ479" s="19">
        <v>1</v>
      </c>
      <c r="BK479" s="49" t="b">
        <v>1</v>
      </c>
    </row>
    <row r="480" spans="1:63" ht="12.75">
      <c r="A480" s="19">
        <v>828</v>
      </c>
      <c r="B480" s="19">
        <v>145637</v>
      </c>
      <c r="C480" s="23" t="s">
        <v>949</v>
      </c>
      <c r="D480" s="23" t="s">
        <v>950</v>
      </c>
      <c r="E480" s="23" t="s">
        <v>951</v>
      </c>
      <c r="F480" s="23" t="s">
        <v>884</v>
      </c>
      <c r="G480" s="23" t="s">
        <v>952</v>
      </c>
      <c r="H480" s="23" t="s">
        <v>834</v>
      </c>
      <c r="I480" s="23" t="s">
        <v>835</v>
      </c>
      <c r="J480" s="47" t="s">
        <v>953</v>
      </c>
      <c r="K480" s="19">
        <v>-88.230308999999906</v>
      </c>
      <c r="L480" s="19">
        <v>40.108863999999997</v>
      </c>
      <c r="M480" s="19">
        <v>-88.230308999999906</v>
      </c>
      <c r="N480" s="19">
        <v>40.108863999999997</v>
      </c>
      <c r="O480" s="53">
        <v>15016</v>
      </c>
      <c r="P480" s="53">
        <v>2896</v>
      </c>
      <c r="Q480" s="53">
        <v>27187</v>
      </c>
      <c r="R480" s="53">
        <v>2896</v>
      </c>
      <c r="S480" s="19">
        <v>2</v>
      </c>
      <c r="T480" s="19">
        <v>2</v>
      </c>
      <c r="U480" s="19">
        <v>3</v>
      </c>
      <c r="V480" s="19">
        <v>1</v>
      </c>
      <c r="W480" s="19">
        <v>1</v>
      </c>
      <c r="X480" s="19">
        <v>60</v>
      </c>
      <c r="Y480" s="19">
        <v>33932</v>
      </c>
      <c r="Z480" s="23" t="s">
        <v>73</v>
      </c>
      <c r="AA480" s="49" t="b">
        <v>1</v>
      </c>
      <c r="AB480" s="23" t="s">
        <v>954</v>
      </c>
      <c r="AC480" s="23" t="s">
        <v>314</v>
      </c>
      <c r="AD480" s="23" t="s">
        <v>159</v>
      </c>
      <c r="AE480" s="23" t="s">
        <v>962</v>
      </c>
      <c r="AF480" s="23" t="s">
        <v>114</v>
      </c>
      <c r="AG480" s="23" t="s">
        <v>79</v>
      </c>
      <c r="AH480" s="23" t="s">
        <v>99</v>
      </c>
      <c r="AI480" s="23" t="s">
        <v>100</v>
      </c>
      <c r="AJ480" s="50" t="b">
        <v>0</v>
      </c>
      <c r="AK480" s="51" t="s">
        <v>963</v>
      </c>
      <c r="AL480" s="19">
        <v>0</v>
      </c>
      <c r="AM480" s="19">
        <v>0</v>
      </c>
      <c r="AN480" s="19">
        <v>0</v>
      </c>
      <c r="AO480" s="19">
        <v>0</v>
      </c>
      <c r="AP480" s="19">
        <v>0</v>
      </c>
      <c r="AQ480" s="19">
        <v>0</v>
      </c>
      <c r="AR480" s="19">
        <v>0</v>
      </c>
      <c r="AS480" s="19">
        <v>0</v>
      </c>
      <c r="AT480" s="19">
        <v>0</v>
      </c>
      <c r="AU480" s="19">
        <v>0</v>
      </c>
      <c r="AV480" s="19">
        <v>0</v>
      </c>
      <c r="AW480" s="19">
        <v>0</v>
      </c>
      <c r="AX480" s="19">
        <v>0</v>
      </c>
      <c r="AY480" s="19">
        <v>0</v>
      </c>
      <c r="AZ480" s="19">
        <v>0</v>
      </c>
      <c r="BA480" s="19">
        <v>0</v>
      </c>
      <c r="BB480" s="19">
        <v>0</v>
      </c>
      <c r="BC480" s="19">
        <v>0</v>
      </c>
      <c r="BD480" s="49" t="b">
        <v>0</v>
      </c>
      <c r="BE480" s="49" t="b">
        <v>1</v>
      </c>
      <c r="BF480" s="19">
        <v>11</v>
      </c>
      <c r="BG480" s="23" t="s">
        <v>117</v>
      </c>
      <c r="BH480" s="19">
        <v>253</v>
      </c>
      <c r="BI480" s="19">
        <v>253</v>
      </c>
      <c r="BJ480" s="19">
        <v>0</v>
      </c>
      <c r="BK480" s="49" t="b">
        <v>0</v>
      </c>
    </row>
    <row r="481" spans="1:63" ht="12.75">
      <c r="A481" s="19">
        <v>829</v>
      </c>
      <c r="B481" s="19">
        <v>145637</v>
      </c>
      <c r="C481" s="23" t="s">
        <v>949</v>
      </c>
      <c r="D481" s="23" t="s">
        <v>950</v>
      </c>
      <c r="E481" s="23" t="s">
        <v>951</v>
      </c>
      <c r="F481" s="23" t="s">
        <v>884</v>
      </c>
      <c r="G481" s="23" t="s">
        <v>952</v>
      </c>
      <c r="H481" s="23" t="s">
        <v>834</v>
      </c>
      <c r="I481" s="23" t="s">
        <v>835</v>
      </c>
      <c r="J481" s="47" t="s">
        <v>953</v>
      </c>
      <c r="K481" s="19">
        <v>-88.230308999999906</v>
      </c>
      <c r="L481" s="19">
        <v>40.108863999999997</v>
      </c>
      <c r="M481" s="19">
        <v>-88.230308999999906</v>
      </c>
      <c r="N481" s="19">
        <v>40.108863999999997</v>
      </c>
      <c r="O481" s="53">
        <v>15016</v>
      </c>
      <c r="P481" s="53">
        <v>2896</v>
      </c>
      <c r="Q481" s="53">
        <v>27187</v>
      </c>
      <c r="R481" s="53">
        <v>2896</v>
      </c>
      <c r="S481" s="19">
        <v>2</v>
      </c>
      <c r="T481" s="19">
        <v>2</v>
      </c>
      <c r="U481" s="19">
        <v>3</v>
      </c>
      <c r="V481" s="19">
        <v>1</v>
      </c>
      <c r="W481" s="19">
        <v>1</v>
      </c>
      <c r="X481" s="19">
        <v>60</v>
      </c>
      <c r="Y481" s="19">
        <v>33932</v>
      </c>
      <c r="Z481" s="23" t="s">
        <v>73</v>
      </c>
      <c r="AA481" s="49" t="b">
        <v>1</v>
      </c>
      <c r="AB481" s="23" t="s">
        <v>954</v>
      </c>
      <c r="AC481" s="23" t="s">
        <v>316</v>
      </c>
      <c r="AD481" s="23" t="s">
        <v>159</v>
      </c>
      <c r="AE481" s="23" t="s">
        <v>330</v>
      </c>
      <c r="AF481" s="23" t="s">
        <v>78</v>
      </c>
      <c r="AG481" s="23" t="s">
        <v>79</v>
      </c>
      <c r="AH481" s="23" t="s">
        <v>36</v>
      </c>
      <c r="AI481" s="23" t="s">
        <v>80</v>
      </c>
      <c r="AJ481" s="50" t="b">
        <v>0</v>
      </c>
      <c r="AK481" s="51" t="s">
        <v>964</v>
      </c>
      <c r="AL481" s="19">
        <v>0</v>
      </c>
      <c r="AM481" s="19">
        <v>0</v>
      </c>
      <c r="AN481" s="19">
        <v>2</v>
      </c>
      <c r="AO481" s="19">
        <v>4</v>
      </c>
      <c r="AP481" s="19">
        <v>0</v>
      </c>
      <c r="AQ481" s="19">
        <v>1</v>
      </c>
      <c r="AR481" s="19">
        <v>1</v>
      </c>
      <c r="AS481" s="19">
        <v>0</v>
      </c>
      <c r="AT481" s="19">
        <v>0</v>
      </c>
      <c r="AU481" s="19">
        <v>1</v>
      </c>
      <c r="AV481" s="19">
        <v>0</v>
      </c>
      <c r="AW481" s="19">
        <v>1</v>
      </c>
      <c r="AX481" s="19">
        <v>0</v>
      </c>
      <c r="AY481" s="19">
        <v>0</v>
      </c>
      <c r="AZ481" s="19">
        <v>1</v>
      </c>
      <c r="BA481" s="19">
        <v>0</v>
      </c>
      <c r="BB481" s="19">
        <v>0</v>
      </c>
      <c r="BC481" s="19">
        <v>1</v>
      </c>
      <c r="BD481" s="49" t="b">
        <v>1</v>
      </c>
      <c r="BE481" s="49" t="b">
        <v>1</v>
      </c>
      <c r="BF481" s="19">
        <v>11</v>
      </c>
      <c r="BG481" s="23" t="s">
        <v>78</v>
      </c>
      <c r="BH481" s="19">
        <v>253</v>
      </c>
      <c r="BI481" s="19">
        <v>253</v>
      </c>
      <c r="BJ481" s="19">
        <v>6</v>
      </c>
      <c r="BK481" s="49" t="b">
        <v>1</v>
      </c>
    </row>
    <row r="482" spans="1:63" ht="12.75">
      <c r="A482" s="19">
        <v>830</v>
      </c>
      <c r="B482" s="19">
        <v>145637</v>
      </c>
      <c r="C482" s="23" t="s">
        <v>949</v>
      </c>
      <c r="D482" s="23" t="s">
        <v>950</v>
      </c>
      <c r="E482" s="23" t="s">
        <v>951</v>
      </c>
      <c r="F482" s="23" t="s">
        <v>884</v>
      </c>
      <c r="G482" s="23" t="s">
        <v>952</v>
      </c>
      <c r="H482" s="23" t="s">
        <v>834</v>
      </c>
      <c r="I482" s="23" t="s">
        <v>835</v>
      </c>
      <c r="J482" s="47" t="s">
        <v>953</v>
      </c>
      <c r="K482" s="19">
        <v>-88.230308999999906</v>
      </c>
      <c r="L482" s="19">
        <v>40.108863999999997</v>
      </c>
      <c r="M482" s="19">
        <v>-88.230308999999906</v>
      </c>
      <c r="N482" s="19">
        <v>40.108863999999997</v>
      </c>
      <c r="O482" s="53">
        <v>15016</v>
      </c>
      <c r="P482" s="53">
        <v>2896</v>
      </c>
      <c r="Q482" s="53">
        <v>27187</v>
      </c>
      <c r="R482" s="53">
        <v>2896</v>
      </c>
      <c r="S482" s="19">
        <v>2</v>
      </c>
      <c r="T482" s="19">
        <v>2</v>
      </c>
      <c r="U482" s="19">
        <v>3</v>
      </c>
      <c r="V482" s="19">
        <v>1</v>
      </c>
      <c r="W482" s="19">
        <v>1</v>
      </c>
      <c r="X482" s="19">
        <v>60</v>
      </c>
      <c r="Y482" s="19">
        <v>33932</v>
      </c>
      <c r="Z482" s="23" t="s">
        <v>73</v>
      </c>
      <c r="AA482" s="49" t="b">
        <v>1</v>
      </c>
      <c r="AB482" s="23" t="s">
        <v>954</v>
      </c>
      <c r="AC482" s="23" t="s">
        <v>316</v>
      </c>
      <c r="AD482" s="23" t="s">
        <v>159</v>
      </c>
      <c r="AE482" s="23" t="s">
        <v>965</v>
      </c>
      <c r="AF482" s="23" t="s">
        <v>78</v>
      </c>
      <c r="AG482" s="23" t="s">
        <v>79</v>
      </c>
      <c r="AH482" s="23" t="s">
        <v>99</v>
      </c>
      <c r="AI482" s="23" t="s">
        <v>100</v>
      </c>
      <c r="AJ482" s="50" t="b">
        <v>0</v>
      </c>
      <c r="AK482" s="51" t="s">
        <v>966</v>
      </c>
      <c r="AL482" s="19">
        <v>0</v>
      </c>
      <c r="AM482" s="19">
        <v>0</v>
      </c>
      <c r="AN482" s="19">
        <v>0</v>
      </c>
      <c r="AO482" s="19">
        <v>0</v>
      </c>
      <c r="AP482" s="19">
        <v>0</v>
      </c>
      <c r="AQ482" s="19">
        <v>0</v>
      </c>
      <c r="AR482" s="19">
        <v>0</v>
      </c>
      <c r="AS482" s="19">
        <v>0</v>
      </c>
      <c r="AT482" s="19">
        <v>0</v>
      </c>
      <c r="AU482" s="19">
        <v>0</v>
      </c>
      <c r="AV482" s="19">
        <v>0</v>
      </c>
      <c r="AW482" s="19">
        <v>0</v>
      </c>
      <c r="AX482" s="19">
        <v>0</v>
      </c>
      <c r="AY482" s="19">
        <v>0</v>
      </c>
      <c r="AZ482" s="19">
        <v>0</v>
      </c>
      <c r="BA482" s="19">
        <v>0</v>
      </c>
      <c r="BB482" s="19">
        <v>0</v>
      </c>
      <c r="BC482" s="19">
        <v>0</v>
      </c>
      <c r="BD482" s="49" t="b">
        <v>0</v>
      </c>
      <c r="BE482" s="49" t="b">
        <v>1</v>
      </c>
      <c r="BF482" s="19">
        <v>11</v>
      </c>
      <c r="BG482" s="23" t="s">
        <v>78</v>
      </c>
      <c r="BH482" s="19">
        <v>253</v>
      </c>
      <c r="BI482" s="19">
        <v>253</v>
      </c>
      <c r="BJ482" s="19">
        <v>0</v>
      </c>
      <c r="BK482" s="49" t="b">
        <v>0</v>
      </c>
    </row>
    <row r="483" spans="1:63" ht="12.75">
      <c r="A483" s="19">
        <v>834</v>
      </c>
      <c r="B483" s="19">
        <v>153658</v>
      </c>
      <c r="C483" s="23" t="s">
        <v>858</v>
      </c>
      <c r="D483" s="23" t="s">
        <v>859</v>
      </c>
      <c r="E483" s="23" t="s">
        <v>860</v>
      </c>
      <c r="F483" s="23" t="s">
        <v>832</v>
      </c>
      <c r="G483" s="23" t="s">
        <v>861</v>
      </c>
      <c r="H483" s="23" t="s">
        <v>834</v>
      </c>
      <c r="I483" s="23" t="s">
        <v>835</v>
      </c>
      <c r="J483" s="47" t="s">
        <v>862</v>
      </c>
      <c r="K483" s="19">
        <v>-91.536424999999994</v>
      </c>
      <c r="L483" s="19">
        <v>41.661935</v>
      </c>
      <c r="M483" s="19">
        <v>-91.536424999999994</v>
      </c>
      <c r="N483" s="19">
        <v>41.661935</v>
      </c>
      <c r="O483" s="53">
        <v>10079</v>
      </c>
      <c r="P483" s="53">
        <v>1587</v>
      </c>
      <c r="Q483" s="53">
        <v>26026</v>
      </c>
      <c r="R483" s="53">
        <v>1587</v>
      </c>
      <c r="S483" s="19">
        <v>2</v>
      </c>
      <c r="T483" s="19">
        <v>2</v>
      </c>
      <c r="U483" s="19">
        <v>4</v>
      </c>
      <c r="V483" s="19">
        <v>1</v>
      </c>
      <c r="W483" s="19">
        <v>1</v>
      </c>
      <c r="X483" s="19">
        <v>84</v>
      </c>
      <c r="Y483" s="19">
        <v>24476</v>
      </c>
      <c r="Z483" s="23" t="s">
        <v>73</v>
      </c>
      <c r="AA483" s="49" t="b">
        <v>0</v>
      </c>
      <c r="AB483" s="23" t="s">
        <v>863</v>
      </c>
      <c r="AC483" s="23" t="s">
        <v>244</v>
      </c>
      <c r="AD483" s="23" t="s">
        <v>204</v>
      </c>
      <c r="AE483" s="23" t="s">
        <v>77</v>
      </c>
      <c r="AF483" s="23" t="s">
        <v>78</v>
      </c>
      <c r="AG483" s="23" t="s">
        <v>79</v>
      </c>
      <c r="AH483" s="23" t="s">
        <v>36</v>
      </c>
      <c r="AI483" s="23" t="s">
        <v>80</v>
      </c>
      <c r="AJ483" s="50" t="b">
        <v>0</v>
      </c>
      <c r="AK483" s="51" t="s">
        <v>864</v>
      </c>
      <c r="AL483" s="19">
        <v>1</v>
      </c>
      <c r="AM483" s="19">
        <v>0</v>
      </c>
      <c r="AN483" s="19">
        <v>0</v>
      </c>
      <c r="AO483" s="19">
        <v>5</v>
      </c>
      <c r="AP483" s="19">
        <v>0</v>
      </c>
      <c r="AQ483" s="19">
        <v>0</v>
      </c>
      <c r="AR483" s="19">
        <v>1</v>
      </c>
      <c r="AS483" s="19">
        <v>1</v>
      </c>
      <c r="AT483" s="19">
        <v>0</v>
      </c>
      <c r="AU483" s="19">
        <v>0</v>
      </c>
      <c r="AV483" s="19">
        <v>0</v>
      </c>
      <c r="AW483" s="19">
        <v>1</v>
      </c>
      <c r="AX483" s="19">
        <v>1</v>
      </c>
      <c r="AY483" s="19">
        <v>0</v>
      </c>
      <c r="AZ483" s="19">
        <v>0</v>
      </c>
      <c r="BA483" s="19">
        <v>0</v>
      </c>
      <c r="BB483" s="19">
        <v>0</v>
      </c>
      <c r="BC483" s="19">
        <v>2</v>
      </c>
      <c r="BD483" s="49" t="b">
        <v>1</v>
      </c>
      <c r="BE483" s="49" t="b">
        <v>1</v>
      </c>
      <c r="BF483" s="19">
        <v>1</v>
      </c>
      <c r="BG483" s="23" t="s">
        <v>78</v>
      </c>
      <c r="BH483" s="19">
        <v>253</v>
      </c>
      <c r="BI483" s="19">
        <v>253</v>
      </c>
      <c r="BJ483" s="19">
        <v>5</v>
      </c>
      <c r="BK483" s="49" t="b">
        <v>1</v>
      </c>
    </row>
    <row r="484" spans="1:63" ht="12.75">
      <c r="A484" s="19">
        <v>838</v>
      </c>
      <c r="B484" s="19">
        <v>155317</v>
      </c>
      <c r="C484" s="23" t="s">
        <v>1044</v>
      </c>
      <c r="D484" s="23" t="s">
        <v>1045</v>
      </c>
      <c r="E484" s="23" t="s">
        <v>1046</v>
      </c>
      <c r="F484" s="23" t="s">
        <v>1033</v>
      </c>
      <c r="G484" s="19">
        <v>66045</v>
      </c>
      <c r="H484" s="23" t="s">
        <v>834</v>
      </c>
      <c r="I484" s="23" t="s">
        <v>835</v>
      </c>
      <c r="J484" s="47" t="s">
        <v>1047</v>
      </c>
      <c r="K484" s="19">
        <v>-95.247567000000004</v>
      </c>
      <c r="L484" s="19">
        <v>38.958548999999998</v>
      </c>
      <c r="M484" s="19">
        <v>-95.247567000000004</v>
      </c>
      <c r="N484" s="19">
        <v>38.958548999999998</v>
      </c>
      <c r="O484" s="53">
        <v>9989</v>
      </c>
      <c r="P484" s="53">
        <v>1056</v>
      </c>
      <c r="Q484" s="53">
        <v>23951</v>
      </c>
      <c r="R484" s="53">
        <v>1056</v>
      </c>
      <c r="S484" s="19">
        <v>2</v>
      </c>
      <c r="T484" s="19">
        <v>2</v>
      </c>
      <c r="U484" s="19">
        <v>4</v>
      </c>
      <c r="V484" s="19">
        <v>1</v>
      </c>
      <c r="W484" s="19">
        <v>1</v>
      </c>
      <c r="X484" s="19">
        <v>93</v>
      </c>
      <c r="Y484" s="19">
        <v>19262</v>
      </c>
      <c r="Z484" s="23" t="s">
        <v>73</v>
      </c>
      <c r="AA484" s="49" t="b">
        <v>0</v>
      </c>
      <c r="AB484" s="23" t="s">
        <v>1051</v>
      </c>
      <c r="AC484" s="23" t="s">
        <v>89</v>
      </c>
      <c r="AD484" s="23" t="s">
        <v>90</v>
      </c>
      <c r="AE484" s="23" t="s">
        <v>405</v>
      </c>
      <c r="AF484" s="23" t="s">
        <v>89</v>
      </c>
      <c r="AG484" s="23" t="s">
        <v>179</v>
      </c>
      <c r="AH484" s="23" t="s">
        <v>179</v>
      </c>
      <c r="AI484" s="23" t="s">
        <v>100</v>
      </c>
      <c r="AJ484" s="50" t="b">
        <v>0</v>
      </c>
      <c r="AK484" s="51" t="s">
        <v>1052</v>
      </c>
      <c r="AL484" s="19">
        <v>0</v>
      </c>
      <c r="AM484" s="19">
        <v>0</v>
      </c>
      <c r="AN484" s="19">
        <v>0</v>
      </c>
      <c r="AO484" s="19">
        <v>0</v>
      </c>
      <c r="AP484" s="19">
        <v>0</v>
      </c>
      <c r="AQ484" s="19">
        <v>0</v>
      </c>
      <c r="AR484" s="19">
        <v>0</v>
      </c>
      <c r="AS484" s="19">
        <v>0</v>
      </c>
      <c r="AT484" s="19">
        <v>0</v>
      </c>
      <c r="AU484" s="19">
        <v>0</v>
      </c>
      <c r="AV484" s="19">
        <v>0</v>
      </c>
      <c r="AW484" s="19">
        <v>0</v>
      </c>
      <c r="AX484" s="19">
        <v>0</v>
      </c>
      <c r="AY484" s="19">
        <v>0</v>
      </c>
      <c r="AZ484" s="19">
        <v>0</v>
      </c>
      <c r="BA484" s="19">
        <v>0</v>
      </c>
      <c r="BB484" s="19">
        <v>0</v>
      </c>
      <c r="BC484" s="19">
        <v>0</v>
      </c>
      <c r="BD484" s="49" t="b">
        <v>0</v>
      </c>
      <c r="BE484" s="49" t="b">
        <v>1</v>
      </c>
      <c r="BF484" s="19">
        <v>5</v>
      </c>
      <c r="BG484" s="23" t="s">
        <v>89</v>
      </c>
      <c r="BH484" s="19">
        <v>253</v>
      </c>
      <c r="BI484" s="19">
        <v>253</v>
      </c>
      <c r="BJ484" s="19">
        <v>0</v>
      </c>
      <c r="BK484" s="49" t="b">
        <v>0</v>
      </c>
    </row>
    <row r="485" spans="1:63" ht="12.75">
      <c r="A485" s="19">
        <v>835</v>
      </c>
      <c r="B485" s="19">
        <v>155317</v>
      </c>
      <c r="C485" s="23" t="s">
        <v>1044</v>
      </c>
      <c r="D485" s="23" t="s">
        <v>1045</v>
      </c>
      <c r="E485" s="23" t="s">
        <v>1046</v>
      </c>
      <c r="F485" s="23" t="s">
        <v>1033</v>
      </c>
      <c r="G485" s="19">
        <v>66045</v>
      </c>
      <c r="H485" s="23" t="s">
        <v>834</v>
      </c>
      <c r="I485" s="23" t="s">
        <v>835</v>
      </c>
      <c r="J485" s="47" t="s">
        <v>1047</v>
      </c>
      <c r="K485" s="19">
        <v>-95.247567000000004</v>
      </c>
      <c r="L485" s="19">
        <v>38.958548999999998</v>
      </c>
      <c r="M485" s="19">
        <v>-95.247567000000004</v>
      </c>
      <c r="N485" s="19">
        <v>38.958548999999998</v>
      </c>
      <c r="O485" s="53">
        <v>9989</v>
      </c>
      <c r="P485" s="53">
        <v>1056</v>
      </c>
      <c r="Q485" s="53">
        <v>23951</v>
      </c>
      <c r="R485" s="53">
        <v>1056</v>
      </c>
      <c r="S485" s="19">
        <v>2</v>
      </c>
      <c r="T485" s="19">
        <v>2</v>
      </c>
      <c r="U485" s="19">
        <v>4</v>
      </c>
      <c r="V485" s="19">
        <v>1</v>
      </c>
      <c r="W485" s="19">
        <v>1</v>
      </c>
      <c r="X485" s="19">
        <v>93</v>
      </c>
      <c r="Y485" s="19">
        <v>19262</v>
      </c>
      <c r="Z485" s="23" t="s">
        <v>73</v>
      </c>
      <c r="AA485" s="49" t="b">
        <v>0</v>
      </c>
      <c r="AB485" s="23" t="s">
        <v>1048</v>
      </c>
      <c r="AC485" s="23" t="s">
        <v>1049</v>
      </c>
      <c r="AD485" s="23" t="s">
        <v>204</v>
      </c>
      <c r="AE485" s="23" t="s">
        <v>330</v>
      </c>
      <c r="AF485" s="23" t="s">
        <v>78</v>
      </c>
      <c r="AG485" s="23" t="s">
        <v>79</v>
      </c>
      <c r="AH485" s="23" t="s">
        <v>36</v>
      </c>
      <c r="AI485" s="23" t="s">
        <v>80</v>
      </c>
      <c r="AJ485" s="50" t="b">
        <v>0</v>
      </c>
      <c r="AK485" s="51" t="s">
        <v>1050</v>
      </c>
      <c r="AL485" s="19">
        <v>2</v>
      </c>
      <c r="AM485" s="19">
        <v>0</v>
      </c>
      <c r="AN485" s="19">
        <v>1</v>
      </c>
      <c r="AO485" s="19">
        <v>4</v>
      </c>
      <c r="AP485" s="19">
        <v>0</v>
      </c>
      <c r="AQ485" s="19">
        <v>0</v>
      </c>
      <c r="AR485" s="19">
        <v>1</v>
      </c>
      <c r="AS485" s="19">
        <v>0</v>
      </c>
      <c r="AT485" s="19">
        <v>0</v>
      </c>
      <c r="AU485" s="19">
        <v>0</v>
      </c>
      <c r="AV485" s="19">
        <v>0</v>
      </c>
      <c r="AW485" s="19">
        <v>0</v>
      </c>
      <c r="AX485" s="19">
        <v>1</v>
      </c>
      <c r="AY485" s="19">
        <v>0</v>
      </c>
      <c r="AZ485" s="19">
        <v>2</v>
      </c>
      <c r="BA485" s="19">
        <v>0</v>
      </c>
      <c r="BB485" s="19">
        <v>0</v>
      </c>
      <c r="BC485" s="19">
        <v>3</v>
      </c>
      <c r="BD485" s="49" t="b">
        <v>1</v>
      </c>
      <c r="BE485" s="49" t="b">
        <v>1</v>
      </c>
      <c r="BF485" s="19">
        <v>5</v>
      </c>
      <c r="BG485" s="23" t="s">
        <v>78</v>
      </c>
      <c r="BH485" s="19">
        <v>253</v>
      </c>
      <c r="BI485" s="19">
        <v>253</v>
      </c>
      <c r="BJ485" s="19">
        <v>5</v>
      </c>
      <c r="BK485" s="49" t="b">
        <v>1</v>
      </c>
    </row>
    <row r="486" spans="1:63" ht="12.75">
      <c r="A486" s="19">
        <v>836</v>
      </c>
      <c r="B486" s="19">
        <v>155317</v>
      </c>
      <c r="C486" s="23" t="s">
        <v>1044</v>
      </c>
      <c r="D486" s="23" t="s">
        <v>1045</v>
      </c>
      <c r="E486" s="23" t="s">
        <v>1046</v>
      </c>
      <c r="F486" s="23" t="s">
        <v>1033</v>
      </c>
      <c r="G486" s="19">
        <v>66045</v>
      </c>
      <c r="H486" s="23" t="s">
        <v>834</v>
      </c>
      <c r="I486" s="23" t="s">
        <v>835</v>
      </c>
      <c r="J486" s="47" t="s">
        <v>1047</v>
      </c>
      <c r="K486" s="19">
        <v>-95.247567000000004</v>
      </c>
      <c r="L486" s="19">
        <v>38.958548999999998</v>
      </c>
      <c r="M486" s="19">
        <v>-95.247567000000004</v>
      </c>
      <c r="N486" s="19">
        <v>38.958548999999998</v>
      </c>
      <c r="O486" s="53">
        <v>9989</v>
      </c>
      <c r="P486" s="53">
        <v>1056</v>
      </c>
      <c r="Q486" s="53">
        <v>23951</v>
      </c>
      <c r="R486" s="53">
        <v>1056</v>
      </c>
      <c r="S486" s="19">
        <v>2</v>
      </c>
      <c r="T486" s="19">
        <v>2</v>
      </c>
      <c r="U486" s="19">
        <v>4</v>
      </c>
      <c r="V486" s="19">
        <v>1</v>
      </c>
      <c r="W486" s="19">
        <v>1</v>
      </c>
      <c r="X486" s="19">
        <v>93</v>
      </c>
      <c r="Y486" s="19">
        <v>19262</v>
      </c>
      <c r="Z486" s="23" t="s">
        <v>73</v>
      </c>
      <c r="AA486" s="49" t="b">
        <v>0</v>
      </c>
      <c r="AB486" s="23" t="s">
        <v>1051</v>
      </c>
      <c r="AC486" s="23" t="s">
        <v>89</v>
      </c>
      <c r="AD486" s="23" t="s">
        <v>90</v>
      </c>
      <c r="AE486" s="23" t="s">
        <v>172</v>
      </c>
      <c r="AF486" s="23" t="s">
        <v>89</v>
      </c>
      <c r="AG486" s="23" t="s">
        <v>79</v>
      </c>
      <c r="AH486" s="23" t="s">
        <v>36</v>
      </c>
      <c r="AI486" s="23" t="s">
        <v>92</v>
      </c>
      <c r="AJ486" s="50" t="b">
        <v>0</v>
      </c>
      <c r="AK486" s="51" t="s">
        <v>1052</v>
      </c>
      <c r="AL486" s="19">
        <v>0</v>
      </c>
      <c r="AM486" s="19">
        <v>0</v>
      </c>
      <c r="AN486" s="19">
        <v>0</v>
      </c>
      <c r="AO486" s="19">
        <v>0</v>
      </c>
      <c r="AP486" s="19">
        <v>0</v>
      </c>
      <c r="AQ486" s="19">
        <v>0</v>
      </c>
      <c r="AR486" s="19">
        <v>0</v>
      </c>
      <c r="AS486" s="19">
        <v>0</v>
      </c>
      <c r="AT486" s="19">
        <v>0</v>
      </c>
      <c r="AU486" s="19">
        <v>0</v>
      </c>
      <c r="AV486" s="19">
        <v>0</v>
      </c>
      <c r="AW486" s="19">
        <v>0</v>
      </c>
      <c r="AX486" s="19">
        <v>0</v>
      </c>
      <c r="AY486" s="19">
        <v>0</v>
      </c>
      <c r="AZ486" s="19">
        <v>0</v>
      </c>
      <c r="BA486" s="19">
        <v>0</v>
      </c>
      <c r="BB486" s="19">
        <v>0</v>
      </c>
      <c r="BC486" s="19">
        <v>0</v>
      </c>
      <c r="BD486" s="49" t="b">
        <v>1</v>
      </c>
      <c r="BE486" s="49" t="b">
        <v>1</v>
      </c>
      <c r="BF486" s="19">
        <v>5</v>
      </c>
      <c r="BG486" s="23" t="s">
        <v>89</v>
      </c>
      <c r="BH486" s="19">
        <v>253</v>
      </c>
      <c r="BI486" s="19">
        <v>253</v>
      </c>
      <c r="BJ486" s="19">
        <v>0</v>
      </c>
      <c r="BK486" s="49" t="b">
        <v>0</v>
      </c>
    </row>
    <row r="487" spans="1:63" ht="12.75">
      <c r="A487" s="19">
        <v>837</v>
      </c>
      <c r="B487" s="19">
        <v>155317</v>
      </c>
      <c r="C487" s="23" t="s">
        <v>1044</v>
      </c>
      <c r="D487" s="23" t="s">
        <v>1045</v>
      </c>
      <c r="E487" s="23" t="s">
        <v>1046</v>
      </c>
      <c r="F487" s="23" t="s">
        <v>1033</v>
      </c>
      <c r="G487" s="19">
        <v>66045</v>
      </c>
      <c r="H487" s="23" t="s">
        <v>834</v>
      </c>
      <c r="I487" s="23" t="s">
        <v>835</v>
      </c>
      <c r="J487" s="47" t="s">
        <v>1047</v>
      </c>
      <c r="K487" s="19">
        <v>-95.247567000000004</v>
      </c>
      <c r="L487" s="19">
        <v>38.958548999999998</v>
      </c>
      <c r="M487" s="19">
        <v>-95.247567000000004</v>
      </c>
      <c r="N487" s="19">
        <v>38.958548999999998</v>
      </c>
      <c r="O487" s="53">
        <v>9989</v>
      </c>
      <c r="P487" s="53">
        <v>1056</v>
      </c>
      <c r="Q487" s="53">
        <v>23951</v>
      </c>
      <c r="R487" s="53">
        <v>1056</v>
      </c>
      <c r="S487" s="19">
        <v>2</v>
      </c>
      <c r="T487" s="19">
        <v>2</v>
      </c>
      <c r="U487" s="19">
        <v>4</v>
      </c>
      <c r="V487" s="19">
        <v>1</v>
      </c>
      <c r="W487" s="19">
        <v>1</v>
      </c>
      <c r="X487" s="19">
        <v>93</v>
      </c>
      <c r="Y487" s="19">
        <v>19262</v>
      </c>
      <c r="Z487" s="23" t="s">
        <v>73</v>
      </c>
      <c r="AA487" s="49" t="b">
        <v>0</v>
      </c>
      <c r="AB487" s="23" t="s">
        <v>1051</v>
      </c>
      <c r="AC487" s="23" t="s">
        <v>89</v>
      </c>
      <c r="AD487" s="23" t="s">
        <v>90</v>
      </c>
      <c r="AE487" s="23" t="s">
        <v>456</v>
      </c>
      <c r="AF487" s="23" t="s">
        <v>89</v>
      </c>
      <c r="AG487" s="23" t="s">
        <v>79</v>
      </c>
      <c r="AH487" s="23" t="s">
        <v>99</v>
      </c>
      <c r="AI487" s="23" t="s">
        <v>100</v>
      </c>
      <c r="AJ487" s="50" t="b">
        <v>0</v>
      </c>
      <c r="AK487" s="51" t="s">
        <v>1052</v>
      </c>
      <c r="AL487" s="19">
        <v>0</v>
      </c>
      <c r="AM487" s="19">
        <v>0</v>
      </c>
      <c r="AN487" s="19">
        <v>0</v>
      </c>
      <c r="AO487" s="19">
        <v>0</v>
      </c>
      <c r="AP487" s="19">
        <v>0</v>
      </c>
      <c r="AQ487" s="19">
        <v>0</v>
      </c>
      <c r="AR487" s="19">
        <v>0</v>
      </c>
      <c r="AS487" s="19">
        <v>0</v>
      </c>
      <c r="AT487" s="19">
        <v>0</v>
      </c>
      <c r="AU487" s="19">
        <v>0</v>
      </c>
      <c r="AV487" s="19">
        <v>0</v>
      </c>
      <c r="AW487" s="19">
        <v>0</v>
      </c>
      <c r="AX487" s="19">
        <v>0</v>
      </c>
      <c r="AY487" s="19">
        <v>0</v>
      </c>
      <c r="AZ487" s="19">
        <v>0</v>
      </c>
      <c r="BA487" s="19">
        <v>0</v>
      </c>
      <c r="BB487" s="19">
        <v>0</v>
      </c>
      <c r="BC487" s="19">
        <v>0</v>
      </c>
      <c r="BD487" s="49" t="b">
        <v>0</v>
      </c>
      <c r="BE487" s="49" t="b">
        <v>1</v>
      </c>
      <c r="BF487" s="19">
        <v>5</v>
      </c>
      <c r="BG487" s="23" t="s">
        <v>89</v>
      </c>
      <c r="BH487" s="19">
        <v>253</v>
      </c>
      <c r="BI487" s="19">
        <v>253</v>
      </c>
      <c r="BJ487" s="19">
        <v>0</v>
      </c>
      <c r="BK487" s="49" t="b">
        <v>0</v>
      </c>
    </row>
    <row r="488" spans="1:63" ht="12.75">
      <c r="A488" s="19">
        <v>840</v>
      </c>
      <c r="B488" s="19">
        <v>157085</v>
      </c>
      <c r="C488" s="23" t="s">
        <v>1054</v>
      </c>
      <c r="D488" s="23" t="s">
        <v>1055</v>
      </c>
      <c r="E488" s="23" t="s">
        <v>1056</v>
      </c>
      <c r="F488" s="23" t="s">
        <v>1057</v>
      </c>
      <c r="G488" s="23" t="s">
        <v>1058</v>
      </c>
      <c r="H488" s="23" t="s">
        <v>70</v>
      </c>
      <c r="I488" s="23" t="s">
        <v>71</v>
      </c>
      <c r="J488" s="47" t="s">
        <v>1059</v>
      </c>
      <c r="K488" s="19">
        <v>-84.504746999999995</v>
      </c>
      <c r="L488" s="19">
        <v>38.038910999999999</v>
      </c>
      <c r="M488" s="19">
        <v>-84.504746999999995</v>
      </c>
      <c r="N488" s="19">
        <v>38.038910999999999</v>
      </c>
      <c r="O488" s="53">
        <v>12189</v>
      </c>
      <c r="P488" s="53">
        <v>1349</v>
      </c>
      <c r="Q488" s="53">
        <v>31867</v>
      </c>
      <c r="R488" s="53">
        <v>1349</v>
      </c>
      <c r="S488" s="19">
        <v>2</v>
      </c>
      <c r="T488" s="19">
        <v>2</v>
      </c>
      <c r="U488" s="19">
        <v>5</v>
      </c>
      <c r="V488" s="19">
        <v>1</v>
      </c>
      <c r="W488" s="19">
        <v>1</v>
      </c>
      <c r="X488" s="19">
        <v>91</v>
      </c>
      <c r="Y488" s="19">
        <v>22621</v>
      </c>
      <c r="Z488" s="23" t="s">
        <v>73</v>
      </c>
      <c r="AA488" s="49" t="b">
        <v>1</v>
      </c>
      <c r="AB488" s="23" t="s">
        <v>739</v>
      </c>
      <c r="AC488" s="23" t="s">
        <v>224</v>
      </c>
      <c r="AD488" s="23" t="s">
        <v>159</v>
      </c>
      <c r="AE488" s="23" t="s">
        <v>700</v>
      </c>
      <c r="AF488" s="23" t="s">
        <v>224</v>
      </c>
      <c r="AG488" s="23" t="s">
        <v>79</v>
      </c>
      <c r="AH488" s="23" t="s">
        <v>36</v>
      </c>
      <c r="AI488" s="23" t="s">
        <v>528</v>
      </c>
      <c r="AJ488" s="50" t="b">
        <v>0</v>
      </c>
      <c r="AK488" s="51" t="s">
        <v>1060</v>
      </c>
      <c r="AL488" s="19">
        <v>0</v>
      </c>
      <c r="AM488" s="19">
        <v>0</v>
      </c>
      <c r="AN488" s="19">
        <v>0</v>
      </c>
      <c r="AO488" s="19">
        <v>0</v>
      </c>
      <c r="AP488" s="19">
        <v>0</v>
      </c>
      <c r="AQ488" s="19">
        <v>0</v>
      </c>
      <c r="AR488" s="19">
        <v>0</v>
      </c>
      <c r="AS488" s="19">
        <v>0</v>
      </c>
      <c r="AT488" s="19">
        <v>0</v>
      </c>
      <c r="AU488" s="19">
        <v>0</v>
      </c>
      <c r="AV488" s="19">
        <v>0</v>
      </c>
      <c r="AW488" s="19">
        <v>0</v>
      </c>
      <c r="AX488" s="19">
        <v>0</v>
      </c>
      <c r="AY488" s="19">
        <v>0</v>
      </c>
      <c r="AZ488" s="19">
        <v>0</v>
      </c>
      <c r="BA488" s="19">
        <v>0</v>
      </c>
      <c r="BB488" s="19">
        <v>0</v>
      </c>
      <c r="BC488" s="19">
        <v>0</v>
      </c>
      <c r="BD488" s="49" t="b">
        <v>1</v>
      </c>
      <c r="BE488" s="49" t="b">
        <v>0</v>
      </c>
      <c r="BF488" s="19">
        <v>9</v>
      </c>
      <c r="BG488" s="23" t="s">
        <v>117</v>
      </c>
      <c r="BH488" s="19">
        <v>363</v>
      </c>
      <c r="BI488" s="19">
        <v>363</v>
      </c>
      <c r="BJ488" s="19">
        <v>0</v>
      </c>
      <c r="BK488" s="49" t="b">
        <v>0</v>
      </c>
    </row>
    <row r="489" spans="1:63" ht="12.75">
      <c r="A489" s="19">
        <v>844</v>
      </c>
      <c r="B489" s="19">
        <v>157085</v>
      </c>
      <c r="C489" s="23" t="s">
        <v>1054</v>
      </c>
      <c r="D489" s="23" t="s">
        <v>1055</v>
      </c>
      <c r="E489" s="23" t="s">
        <v>1056</v>
      </c>
      <c r="F489" s="23" t="s">
        <v>1057</v>
      </c>
      <c r="G489" s="23" t="s">
        <v>1058</v>
      </c>
      <c r="H489" s="23" t="s">
        <v>70</v>
      </c>
      <c r="I489" s="23" t="s">
        <v>71</v>
      </c>
      <c r="J489" s="47" t="s">
        <v>1059</v>
      </c>
      <c r="K489" s="19">
        <v>-84.504746999999995</v>
      </c>
      <c r="L489" s="19">
        <v>38.038910999999999</v>
      </c>
      <c r="M489" s="19">
        <v>-84.504746999999995</v>
      </c>
      <c r="N489" s="19">
        <v>38.038910999999999</v>
      </c>
      <c r="O489" s="53">
        <v>12189</v>
      </c>
      <c r="P489" s="53">
        <v>1349</v>
      </c>
      <c r="Q489" s="53">
        <v>31867</v>
      </c>
      <c r="R489" s="53">
        <v>1349</v>
      </c>
      <c r="S489" s="19">
        <v>2</v>
      </c>
      <c r="T489" s="19">
        <v>2</v>
      </c>
      <c r="U489" s="19">
        <v>5</v>
      </c>
      <c r="V489" s="19">
        <v>1</v>
      </c>
      <c r="W489" s="19">
        <v>1</v>
      </c>
      <c r="X489" s="19">
        <v>91</v>
      </c>
      <c r="Y489" s="19">
        <v>22621</v>
      </c>
      <c r="Z489" s="23" t="s">
        <v>73</v>
      </c>
      <c r="AA489" s="49" t="b">
        <v>0</v>
      </c>
      <c r="AB489" s="23" t="s">
        <v>739</v>
      </c>
      <c r="AC489" s="23" t="s">
        <v>89</v>
      </c>
      <c r="AD489" s="23" t="s">
        <v>159</v>
      </c>
      <c r="AE489" s="23" t="s">
        <v>172</v>
      </c>
      <c r="AF489" s="23" t="s">
        <v>89</v>
      </c>
      <c r="AG489" s="23" t="s">
        <v>79</v>
      </c>
      <c r="AH489" s="23" t="s">
        <v>36</v>
      </c>
      <c r="AI489" s="23" t="s">
        <v>92</v>
      </c>
      <c r="AJ489" s="50" t="b">
        <v>0</v>
      </c>
      <c r="AK489" s="51" t="s">
        <v>1064</v>
      </c>
      <c r="AL489" s="58">
        <v>0</v>
      </c>
      <c r="AM489" s="58">
        <v>0</v>
      </c>
      <c r="AN489" s="58">
        <v>0</v>
      </c>
      <c r="AO489" s="58">
        <v>0</v>
      </c>
      <c r="AP489" s="58">
        <v>0</v>
      </c>
      <c r="AQ489" s="58">
        <v>0</v>
      </c>
      <c r="AR489" s="58">
        <v>0</v>
      </c>
      <c r="AS489" s="58">
        <v>0</v>
      </c>
      <c r="AT489" s="58">
        <v>0</v>
      </c>
      <c r="AU489" s="58">
        <v>0</v>
      </c>
      <c r="AV489" s="58">
        <v>0</v>
      </c>
      <c r="AW489" s="58">
        <v>0</v>
      </c>
      <c r="AX489" s="58">
        <v>0</v>
      </c>
      <c r="AY489" s="58">
        <v>0</v>
      </c>
      <c r="AZ489" s="58">
        <v>0</v>
      </c>
      <c r="BA489" s="58">
        <v>0</v>
      </c>
      <c r="BB489" s="58">
        <v>0</v>
      </c>
      <c r="BC489" s="58">
        <v>0</v>
      </c>
      <c r="BD489" s="49" t="b">
        <v>1</v>
      </c>
      <c r="BE489" s="49" t="b">
        <v>0</v>
      </c>
      <c r="BF489" s="19">
        <v>9</v>
      </c>
      <c r="BG489" s="23" t="s">
        <v>89</v>
      </c>
      <c r="BH489" s="19">
        <v>363</v>
      </c>
      <c r="BI489" s="19">
        <v>363</v>
      </c>
      <c r="BJ489" s="19">
        <v>0</v>
      </c>
      <c r="BK489" s="49" t="b">
        <v>0</v>
      </c>
    </row>
    <row r="490" spans="1:63" ht="12.75">
      <c r="A490" s="19">
        <v>846</v>
      </c>
      <c r="B490" s="19">
        <v>157085</v>
      </c>
      <c r="C490" s="23" t="s">
        <v>1054</v>
      </c>
      <c r="D490" s="23" t="s">
        <v>1055</v>
      </c>
      <c r="E490" s="23" t="s">
        <v>1056</v>
      </c>
      <c r="F490" s="23" t="s">
        <v>1057</v>
      </c>
      <c r="G490" s="23" t="s">
        <v>1058</v>
      </c>
      <c r="H490" s="23" t="s">
        <v>70</v>
      </c>
      <c r="I490" s="23" t="s">
        <v>71</v>
      </c>
      <c r="J490" s="47" t="s">
        <v>1059</v>
      </c>
      <c r="K490" s="19">
        <v>-84.504746999999995</v>
      </c>
      <c r="L490" s="19">
        <v>38.038910999999999</v>
      </c>
      <c r="M490" s="19">
        <v>-84.504746999999995</v>
      </c>
      <c r="N490" s="19">
        <v>38.038910999999999</v>
      </c>
      <c r="O490" s="53">
        <v>12189</v>
      </c>
      <c r="P490" s="53">
        <v>1349</v>
      </c>
      <c r="Q490" s="53">
        <v>31867</v>
      </c>
      <c r="R490" s="53">
        <v>1349</v>
      </c>
      <c r="S490" s="19">
        <v>2</v>
      </c>
      <c r="T490" s="19">
        <v>2</v>
      </c>
      <c r="U490" s="19">
        <v>5</v>
      </c>
      <c r="V490" s="19">
        <v>1</v>
      </c>
      <c r="W490" s="19">
        <v>1</v>
      </c>
      <c r="X490" s="19">
        <v>91</v>
      </c>
      <c r="Y490" s="19">
        <v>22621</v>
      </c>
      <c r="Z490" s="23" t="s">
        <v>73</v>
      </c>
      <c r="AA490" s="49" t="b">
        <v>0</v>
      </c>
      <c r="AB490" s="23" t="s">
        <v>739</v>
      </c>
      <c r="AC490" s="23" t="s">
        <v>1065</v>
      </c>
      <c r="AD490" s="23" t="s">
        <v>159</v>
      </c>
      <c r="AE490" s="23" t="s">
        <v>1068</v>
      </c>
      <c r="AF490" s="23" t="s">
        <v>109</v>
      </c>
      <c r="AG490" s="23" t="s">
        <v>79</v>
      </c>
      <c r="AH490" s="23" t="s">
        <v>206</v>
      </c>
      <c r="AI490" s="23" t="s">
        <v>100</v>
      </c>
      <c r="AJ490" s="50" t="b">
        <v>0</v>
      </c>
      <c r="AK490" s="51" t="s">
        <v>1067</v>
      </c>
      <c r="AL490" s="58">
        <v>0</v>
      </c>
      <c r="AM490" s="58">
        <v>0</v>
      </c>
      <c r="AN490" s="58">
        <v>0</v>
      </c>
      <c r="AO490" s="58">
        <v>0</v>
      </c>
      <c r="AP490" s="58">
        <v>0</v>
      </c>
      <c r="AQ490" s="58">
        <v>0</v>
      </c>
      <c r="AR490" s="58">
        <v>0</v>
      </c>
      <c r="AS490" s="58">
        <v>0</v>
      </c>
      <c r="AT490" s="58">
        <v>0</v>
      </c>
      <c r="AU490" s="58">
        <v>0</v>
      </c>
      <c r="AV490" s="58">
        <v>0</v>
      </c>
      <c r="AW490" s="58">
        <v>0</v>
      </c>
      <c r="AX490" s="58">
        <v>0</v>
      </c>
      <c r="AY490" s="58">
        <v>0</v>
      </c>
      <c r="AZ490" s="58">
        <v>0</v>
      </c>
      <c r="BA490" s="58">
        <v>0</v>
      </c>
      <c r="BB490" s="58">
        <v>0</v>
      </c>
      <c r="BC490" s="58">
        <v>0</v>
      </c>
      <c r="BD490" s="49" t="b">
        <v>0</v>
      </c>
      <c r="BE490" s="49" t="b">
        <v>0</v>
      </c>
      <c r="BF490" s="19">
        <v>9</v>
      </c>
      <c r="BG490" s="23" t="s">
        <v>109</v>
      </c>
      <c r="BH490" s="19">
        <v>363</v>
      </c>
      <c r="BI490" s="19">
        <v>363</v>
      </c>
      <c r="BJ490" s="19">
        <v>0</v>
      </c>
      <c r="BK490" s="49" t="b">
        <v>0</v>
      </c>
    </row>
    <row r="491" spans="1:63" ht="12.75">
      <c r="A491" s="19">
        <v>847</v>
      </c>
      <c r="B491" s="19">
        <v>157085</v>
      </c>
      <c r="C491" s="23" t="s">
        <v>1054</v>
      </c>
      <c r="D491" s="23" t="s">
        <v>1055</v>
      </c>
      <c r="E491" s="23" t="s">
        <v>1056</v>
      </c>
      <c r="F491" s="23" t="s">
        <v>1057</v>
      </c>
      <c r="G491" s="23" t="s">
        <v>1058</v>
      </c>
      <c r="H491" s="23" t="s">
        <v>70</v>
      </c>
      <c r="I491" s="23" t="s">
        <v>71</v>
      </c>
      <c r="J491" s="47" t="s">
        <v>1059</v>
      </c>
      <c r="K491" s="19">
        <v>-84.504746999999995</v>
      </c>
      <c r="L491" s="19">
        <v>38.038910999999999</v>
      </c>
      <c r="M491" s="19">
        <v>-84.504746999999995</v>
      </c>
      <c r="N491" s="19">
        <v>38.038910999999999</v>
      </c>
      <c r="O491" s="53">
        <v>12189</v>
      </c>
      <c r="P491" s="53">
        <v>1349</v>
      </c>
      <c r="Q491" s="53">
        <v>31867</v>
      </c>
      <c r="R491" s="53">
        <v>1349</v>
      </c>
      <c r="S491" s="19">
        <v>2</v>
      </c>
      <c r="T491" s="19">
        <v>2</v>
      </c>
      <c r="U491" s="19">
        <v>5</v>
      </c>
      <c r="V491" s="19">
        <v>1</v>
      </c>
      <c r="W491" s="19">
        <v>1</v>
      </c>
      <c r="X491" s="19">
        <v>91</v>
      </c>
      <c r="Y491" s="19">
        <v>22621</v>
      </c>
      <c r="Z491" s="23" t="s">
        <v>73</v>
      </c>
      <c r="AA491" s="49" t="b">
        <v>0</v>
      </c>
      <c r="AB491" s="23" t="s">
        <v>739</v>
      </c>
      <c r="AC491" s="23" t="s">
        <v>1069</v>
      </c>
      <c r="AD491" s="23" t="s">
        <v>159</v>
      </c>
      <c r="AE491" s="23" t="s">
        <v>1070</v>
      </c>
      <c r="AF491" s="23" t="s">
        <v>114</v>
      </c>
      <c r="AG491" s="23" t="s">
        <v>79</v>
      </c>
      <c r="AH491" s="23" t="s">
        <v>206</v>
      </c>
      <c r="AI491" s="23" t="s">
        <v>100</v>
      </c>
      <c r="AJ491" s="50" t="b">
        <v>0</v>
      </c>
      <c r="AK491" s="51" t="s">
        <v>1071</v>
      </c>
      <c r="AL491" s="58">
        <v>0</v>
      </c>
      <c r="AM491" s="58">
        <v>0</v>
      </c>
      <c r="AN491" s="58">
        <v>0</v>
      </c>
      <c r="AO491" s="58">
        <v>0</v>
      </c>
      <c r="AP491" s="58">
        <v>0</v>
      </c>
      <c r="AQ491" s="58">
        <v>0</v>
      </c>
      <c r="AR491" s="58">
        <v>0</v>
      </c>
      <c r="AS491" s="58">
        <v>0</v>
      </c>
      <c r="AT491" s="58">
        <v>0</v>
      </c>
      <c r="AU491" s="58">
        <v>0</v>
      </c>
      <c r="AV491" s="58">
        <v>0</v>
      </c>
      <c r="AW491" s="58">
        <v>0</v>
      </c>
      <c r="AX491" s="58">
        <v>0</v>
      </c>
      <c r="AY491" s="58">
        <v>0</v>
      </c>
      <c r="AZ491" s="58">
        <v>0</v>
      </c>
      <c r="BA491" s="58">
        <v>0</v>
      </c>
      <c r="BB491" s="58">
        <v>0</v>
      </c>
      <c r="BC491" s="58">
        <v>0</v>
      </c>
      <c r="BD491" s="49" t="b">
        <v>0</v>
      </c>
      <c r="BE491" s="49" t="b">
        <v>0</v>
      </c>
      <c r="BF491" s="19">
        <v>9</v>
      </c>
      <c r="BG491" s="23" t="s">
        <v>117</v>
      </c>
      <c r="BH491" s="19">
        <v>363</v>
      </c>
      <c r="BI491" s="19">
        <v>363</v>
      </c>
      <c r="BJ491" s="19">
        <v>0</v>
      </c>
      <c r="BK491" s="49" t="b">
        <v>0</v>
      </c>
    </row>
    <row r="492" spans="1:63" ht="12.75">
      <c r="A492" s="19">
        <v>852</v>
      </c>
      <c r="B492" s="19">
        <v>160658</v>
      </c>
      <c r="C492" s="23" t="s">
        <v>1125</v>
      </c>
      <c r="D492" s="23" t="s">
        <v>1126</v>
      </c>
      <c r="E492" s="23" t="s">
        <v>1127</v>
      </c>
      <c r="F492" s="23" t="s">
        <v>1088</v>
      </c>
      <c r="G492" s="19">
        <v>70503</v>
      </c>
      <c r="H492" s="23" t="s">
        <v>70</v>
      </c>
      <c r="I492" s="23" t="s">
        <v>130</v>
      </c>
      <c r="J492" s="47" t="s">
        <v>1128</v>
      </c>
      <c r="K492" s="19">
        <v>-92.019409999999993</v>
      </c>
      <c r="L492" s="19">
        <v>30.215282999999999</v>
      </c>
      <c r="M492" s="19">
        <v>-92.019409999999993</v>
      </c>
      <c r="N492" s="19">
        <v>30.215282999999999</v>
      </c>
      <c r="O492" s="53">
        <v>5511</v>
      </c>
      <c r="P492" s="53">
        <v>4627</v>
      </c>
      <c r="Q492" s="53">
        <v>19238</v>
      </c>
      <c r="R492" s="53">
        <v>4627</v>
      </c>
      <c r="S492" s="19">
        <v>2</v>
      </c>
      <c r="T492" s="19">
        <v>2</v>
      </c>
      <c r="U492" s="19">
        <v>5</v>
      </c>
      <c r="V492" s="19">
        <v>1</v>
      </c>
      <c r="W492" s="19">
        <v>1</v>
      </c>
      <c r="X492" s="19">
        <v>51</v>
      </c>
      <c r="Y492" s="19">
        <v>15998</v>
      </c>
      <c r="Z492" s="23" t="s">
        <v>73</v>
      </c>
      <c r="AA492" s="49" t="b">
        <v>0</v>
      </c>
      <c r="AB492" s="57" t="s">
        <v>726</v>
      </c>
      <c r="AC492" s="23" t="s">
        <v>1129</v>
      </c>
      <c r="AD492" s="23" t="s">
        <v>159</v>
      </c>
      <c r="AE492" s="23" t="s">
        <v>172</v>
      </c>
      <c r="AF492" s="23" t="s">
        <v>89</v>
      </c>
      <c r="AG492" s="23" t="s">
        <v>79</v>
      </c>
      <c r="AH492" s="23" t="s">
        <v>36</v>
      </c>
      <c r="AI492" s="23" t="s">
        <v>92</v>
      </c>
      <c r="AJ492" s="50" t="b">
        <v>0</v>
      </c>
      <c r="AK492" s="51" t="s">
        <v>1134</v>
      </c>
      <c r="AL492" s="19">
        <v>0</v>
      </c>
      <c r="AM492" s="19">
        <v>0</v>
      </c>
      <c r="AN492" s="19">
        <v>0</v>
      </c>
      <c r="AO492" s="19">
        <v>0</v>
      </c>
      <c r="AP492" s="19">
        <v>0</v>
      </c>
      <c r="AQ492" s="19">
        <v>0</v>
      </c>
      <c r="AR492" s="19">
        <v>0</v>
      </c>
      <c r="AS492" s="19">
        <v>0</v>
      </c>
      <c r="AT492" s="19">
        <v>0</v>
      </c>
      <c r="AU492" s="19">
        <v>0</v>
      </c>
      <c r="AV492" s="19">
        <v>0</v>
      </c>
      <c r="AW492" s="19">
        <v>0</v>
      </c>
      <c r="AX492" s="19">
        <v>0</v>
      </c>
      <c r="AY492" s="19">
        <v>0</v>
      </c>
      <c r="AZ492" s="19">
        <v>0</v>
      </c>
      <c r="BA492" s="19">
        <v>0</v>
      </c>
      <c r="BB492" s="19">
        <v>0</v>
      </c>
      <c r="BC492" s="19">
        <v>0</v>
      </c>
      <c r="BD492" s="49" t="b">
        <v>1</v>
      </c>
      <c r="BE492" s="49" t="b">
        <v>0</v>
      </c>
      <c r="BF492" s="19">
        <v>4</v>
      </c>
      <c r="BG492" s="23" t="s">
        <v>89</v>
      </c>
      <c r="BH492" s="19">
        <v>363</v>
      </c>
      <c r="BI492" s="19">
        <v>363</v>
      </c>
      <c r="BJ492" s="19">
        <v>0</v>
      </c>
      <c r="BK492" s="49" t="b">
        <v>0</v>
      </c>
    </row>
    <row r="493" spans="1:63" ht="12.75">
      <c r="A493" s="19">
        <v>854</v>
      </c>
      <c r="B493" s="19">
        <v>157289</v>
      </c>
      <c r="C493" s="23" t="s">
        <v>1074</v>
      </c>
      <c r="D493" s="23" t="s">
        <v>1075</v>
      </c>
      <c r="E493" s="23" t="s">
        <v>1076</v>
      </c>
      <c r="F493" s="23" t="s">
        <v>1057</v>
      </c>
      <c r="G493" s="23" t="s">
        <v>1077</v>
      </c>
      <c r="H493" s="23" t="s">
        <v>70</v>
      </c>
      <c r="I493" s="23" t="s">
        <v>71</v>
      </c>
      <c r="J493" s="47" t="s">
        <v>1078</v>
      </c>
      <c r="K493" s="19">
        <v>-85.758842999999999</v>
      </c>
      <c r="L493" s="19">
        <v>38.215752000000002</v>
      </c>
      <c r="M493" s="19">
        <v>-85.758842999999999</v>
      </c>
      <c r="N493" s="19">
        <v>38.215752000000002</v>
      </c>
      <c r="O493" s="53">
        <v>13260</v>
      </c>
      <c r="P493" s="54">
        <v>201</v>
      </c>
      <c r="Q493" s="53">
        <v>27374</v>
      </c>
      <c r="R493" s="54">
        <v>201</v>
      </c>
      <c r="S493" s="19">
        <v>2</v>
      </c>
      <c r="T493" s="19">
        <v>2</v>
      </c>
      <c r="U493" s="19">
        <v>5</v>
      </c>
      <c r="V493" s="19">
        <v>1</v>
      </c>
      <c r="W493" s="19">
        <v>1</v>
      </c>
      <c r="X493" s="19">
        <v>73</v>
      </c>
      <c r="Y493" s="19">
        <v>15826</v>
      </c>
      <c r="Z493" s="23" t="s">
        <v>73</v>
      </c>
      <c r="AA493" s="49" t="b">
        <v>0</v>
      </c>
      <c r="AB493" s="23" t="s">
        <v>1079</v>
      </c>
      <c r="AC493" s="23" t="s">
        <v>1082</v>
      </c>
      <c r="AD493" s="23" t="s">
        <v>104</v>
      </c>
      <c r="AE493" s="23" t="s">
        <v>1083</v>
      </c>
      <c r="AF493" s="23" t="s">
        <v>78</v>
      </c>
      <c r="AG493" s="23" t="s">
        <v>179</v>
      </c>
      <c r="AH493" s="23" t="s">
        <v>179</v>
      </c>
      <c r="AI493" s="23" t="s">
        <v>100</v>
      </c>
      <c r="AJ493" s="50" t="b">
        <v>0</v>
      </c>
      <c r="AK493" s="51" t="s">
        <v>1084</v>
      </c>
      <c r="AL493" s="19">
        <v>0</v>
      </c>
      <c r="AM493" s="19">
        <v>0</v>
      </c>
      <c r="AN493" s="19">
        <v>0</v>
      </c>
      <c r="AO493" s="19">
        <v>0</v>
      </c>
      <c r="AP493" s="19">
        <v>0</v>
      </c>
      <c r="AQ493" s="19">
        <v>0</v>
      </c>
      <c r="AR493" s="19">
        <v>0</v>
      </c>
      <c r="AS493" s="19">
        <v>0</v>
      </c>
      <c r="AT493" s="19">
        <v>0</v>
      </c>
      <c r="AU493" s="19">
        <v>0</v>
      </c>
      <c r="AV493" s="19">
        <v>0</v>
      </c>
      <c r="AW493" s="19">
        <v>0</v>
      </c>
      <c r="AX493" s="19">
        <v>0</v>
      </c>
      <c r="AY493" s="19">
        <v>0</v>
      </c>
      <c r="AZ493" s="19">
        <v>0</v>
      </c>
      <c r="BA493" s="19">
        <v>0</v>
      </c>
      <c r="BB493" s="19">
        <v>0</v>
      </c>
      <c r="BC493" s="19">
        <v>0</v>
      </c>
      <c r="BD493" s="49" t="b">
        <v>0</v>
      </c>
      <c r="BE493" s="49" t="b">
        <v>1</v>
      </c>
      <c r="BF493" s="19">
        <v>2</v>
      </c>
      <c r="BG493" s="23" t="s">
        <v>78</v>
      </c>
      <c r="BH493" s="19">
        <v>363</v>
      </c>
      <c r="BI493" s="19">
        <v>363</v>
      </c>
      <c r="BJ493" s="19">
        <v>0</v>
      </c>
      <c r="BK493" s="49" t="b">
        <v>0</v>
      </c>
    </row>
    <row r="494" spans="1:63" ht="12.75">
      <c r="A494" s="19">
        <v>853</v>
      </c>
      <c r="B494" s="19">
        <v>157289</v>
      </c>
      <c r="C494" s="23" t="s">
        <v>1074</v>
      </c>
      <c r="D494" s="23" t="s">
        <v>1075</v>
      </c>
      <c r="E494" s="23" t="s">
        <v>1076</v>
      </c>
      <c r="F494" s="23" t="s">
        <v>1057</v>
      </c>
      <c r="G494" s="23" t="s">
        <v>1077</v>
      </c>
      <c r="H494" s="23" t="s">
        <v>70</v>
      </c>
      <c r="I494" s="23" t="s">
        <v>71</v>
      </c>
      <c r="J494" s="47" t="s">
        <v>1078</v>
      </c>
      <c r="K494" s="19">
        <v>-85.758842999999999</v>
      </c>
      <c r="L494" s="19">
        <v>38.215752000000002</v>
      </c>
      <c r="M494" s="19">
        <v>-85.758842999999999</v>
      </c>
      <c r="N494" s="19">
        <v>38.215752000000002</v>
      </c>
      <c r="O494" s="53">
        <v>13260</v>
      </c>
      <c r="P494" s="54">
        <v>201</v>
      </c>
      <c r="Q494" s="53">
        <v>27374</v>
      </c>
      <c r="R494" s="54">
        <v>201</v>
      </c>
      <c r="S494" s="19">
        <v>2</v>
      </c>
      <c r="T494" s="19">
        <v>2</v>
      </c>
      <c r="U494" s="19">
        <v>5</v>
      </c>
      <c r="V494" s="19">
        <v>1</v>
      </c>
      <c r="W494" s="19">
        <v>1</v>
      </c>
      <c r="X494" s="19">
        <v>73</v>
      </c>
      <c r="Y494" s="19">
        <v>15826</v>
      </c>
      <c r="Z494" s="23" t="s">
        <v>73</v>
      </c>
      <c r="AA494" s="49" t="b">
        <v>0</v>
      </c>
      <c r="AB494" s="23" t="s">
        <v>1079</v>
      </c>
      <c r="AC494" s="23" t="s">
        <v>1080</v>
      </c>
      <c r="AD494" s="23" t="s">
        <v>104</v>
      </c>
      <c r="AE494" s="23" t="s">
        <v>330</v>
      </c>
      <c r="AF494" s="23" t="s">
        <v>78</v>
      </c>
      <c r="AG494" s="23" t="s">
        <v>79</v>
      </c>
      <c r="AH494" s="23" t="s">
        <v>36</v>
      </c>
      <c r="AI494" s="23" t="s">
        <v>80</v>
      </c>
      <c r="AJ494" s="50" t="b">
        <v>0</v>
      </c>
      <c r="AK494" s="51" t="s">
        <v>1081</v>
      </c>
      <c r="AL494" s="19">
        <v>0</v>
      </c>
      <c r="AM494" s="19">
        <v>0</v>
      </c>
      <c r="AN494" s="19">
        <v>0</v>
      </c>
      <c r="AO494" s="19">
        <v>2</v>
      </c>
      <c r="AP494" s="19">
        <v>0</v>
      </c>
      <c r="AQ494" s="19">
        <v>0</v>
      </c>
      <c r="AR494" s="19">
        <v>1</v>
      </c>
      <c r="AS494" s="19">
        <v>0</v>
      </c>
      <c r="AT494" s="19">
        <v>0</v>
      </c>
      <c r="AU494" s="19">
        <v>0</v>
      </c>
      <c r="AV494" s="19">
        <v>0</v>
      </c>
      <c r="AW494" s="19">
        <v>0</v>
      </c>
      <c r="AX494" s="19">
        <v>1</v>
      </c>
      <c r="AY494" s="19">
        <v>0</v>
      </c>
      <c r="AZ494" s="19">
        <v>0</v>
      </c>
      <c r="BA494" s="19">
        <v>0</v>
      </c>
      <c r="BB494" s="19">
        <v>0</v>
      </c>
      <c r="BC494" s="19">
        <v>0</v>
      </c>
      <c r="BD494" s="49" t="b">
        <v>1</v>
      </c>
      <c r="BE494" s="49" t="b">
        <v>1</v>
      </c>
      <c r="BF494" s="19">
        <v>2</v>
      </c>
      <c r="BG494" s="23" t="s">
        <v>78</v>
      </c>
      <c r="BH494" s="19">
        <v>363</v>
      </c>
      <c r="BI494" s="19">
        <v>363</v>
      </c>
      <c r="BJ494" s="19">
        <v>2</v>
      </c>
      <c r="BK494" s="49" t="b">
        <v>1</v>
      </c>
    </row>
    <row r="495" spans="1:63" ht="12.75">
      <c r="A495" s="19">
        <v>863</v>
      </c>
      <c r="B495" s="19">
        <v>163286</v>
      </c>
      <c r="C495" s="56" t="s">
        <v>1377</v>
      </c>
      <c r="D495" s="48"/>
      <c r="E495" s="23" t="s">
        <v>1378</v>
      </c>
      <c r="F495" s="23" t="s">
        <v>1324</v>
      </c>
      <c r="G495" s="19">
        <v>20742</v>
      </c>
      <c r="H495" s="23" t="s">
        <v>70</v>
      </c>
      <c r="I495" s="23" t="s">
        <v>564</v>
      </c>
      <c r="J495" s="47" t="s">
        <v>1379</v>
      </c>
      <c r="K495" s="19">
        <v>-76.944721000000001</v>
      </c>
      <c r="L495" s="19">
        <v>38.988177999999998</v>
      </c>
      <c r="M495" s="19">
        <v>-76.944721000000001</v>
      </c>
      <c r="N495" s="19">
        <v>38.988177999999998</v>
      </c>
      <c r="O495" s="53">
        <v>13158</v>
      </c>
      <c r="P495" s="53">
        <v>1635</v>
      </c>
      <c r="Q495" s="53">
        <v>29250</v>
      </c>
      <c r="R495" s="53">
        <v>1635</v>
      </c>
      <c r="S495" s="19">
        <v>2</v>
      </c>
      <c r="T495" s="19">
        <v>2</v>
      </c>
      <c r="U495" s="19">
        <v>2</v>
      </c>
      <c r="V495" s="19">
        <v>1</v>
      </c>
      <c r="W495" s="19">
        <v>1</v>
      </c>
      <c r="X495" s="19">
        <v>48</v>
      </c>
      <c r="Y495" s="19">
        <v>28472</v>
      </c>
      <c r="Z495" s="23" t="s">
        <v>73</v>
      </c>
      <c r="AA495" s="49" t="b">
        <v>1</v>
      </c>
      <c r="AB495" s="23" t="s">
        <v>1380</v>
      </c>
      <c r="AC495" s="23" t="s">
        <v>1390</v>
      </c>
      <c r="AD495" s="23" t="s">
        <v>90</v>
      </c>
      <c r="AE495" s="23" t="s">
        <v>1391</v>
      </c>
      <c r="AF495" s="23" t="s">
        <v>78</v>
      </c>
      <c r="AG495" s="23" t="s">
        <v>179</v>
      </c>
      <c r="AH495" s="23" t="s">
        <v>179</v>
      </c>
      <c r="AI495" s="23" t="s">
        <v>100</v>
      </c>
      <c r="AJ495" s="50" t="b">
        <v>0</v>
      </c>
      <c r="AK495" s="51" t="s">
        <v>1392</v>
      </c>
      <c r="AL495" s="19">
        <v>0</v>
      </c>
      <c r="AM495" s="19">
        <v>0</v>
      </c>
      <c r="AN495" s="19">
        <v>0</v>
      </c>
      <c r="AO495" s="19">
        <v>0</v>
      </c>
      <c r="AP495" s="19">
        <v>0</v>
      </c>
      <c r="AQ495" s="19">
        <v>0</v>
      </c>
      <c r="AR495" s="19">
        <v>0</v>
      </c>
      <c r="AS495" s="19">
        <v>0</v>
      </c>
      <c r="AT495" s="19">
        <v>0</v>
      </c>
      <c r="AU495" s="19">
        <v>0</v>
      </c>
      <c r="AV495" s="19">
        <v>0</v>
      </c>
      <c r="AW495" s="19">
        <v>0</v>
      </c>
      <c r="AX495" s="19">
        <v>0</v>
      </c>
      <c r="AY495" s="19">
        <v>0</v>
      </c>
      <c r="AZ495" s="19">
        <v>0</v>
      </c>
      <c r="BA495" s="19">
        <v>0</v>
      </c>
      <c r="BB495" s="19">
        <v>0</v>
      </c>
      <c r="BC495" s="19">
        <v>0</v>
      </c>
      <c r="BD495" s="49" t="b">
        <v>0</v>
      </c>
      <c r="BE495" s="49" t="b">
        <v>0</v>
      </c>
      <c r="BF495" s="19">
        <v>8</v>
      </c>
      <c r="BG495" s="23" t="s">
        <v>78</v>
      </c>
      <c r="BH495" s="19">
        <v>363</v>
      </c>
      <c r="BI495" s="19">
        <v>363</v>
      </c>
      <c r="BJ495" s="19">
        <v>0</v>
      </c>
      <c r="BK495" s="49" t="b">
        <v>0</v>
      </c>
    </row>
    <row r="496" spans="1:63" ht="12.75">
      <c r="A496" s="19">
        <v>856</v>
      </c>
      <c r="B496" s="19">
        <v>163286</v>
      </c>
      <c r="C496" s="56" t="s">
        <v>1377</v>
      </c>
      <c r="D496" s="48"/>
      <c r="E496" s="23" t="s">
        <v>1378</v>
      </c>
      <c r="F496" s="23" t="s">
        <v>1324</v>
      </c>
      <c r="G496" s="19">
        <v>20742</v>
      </c>
      <c r="H496" s="23" t="s">
        <v>70</v>
      </c>
      <c r="I496" s="23" t="s">
        <v>564</v>
      </c>
      <c r="J496" s="47" t="s">
        <v>1379</v>
      </c>
      <c r="K496" s="19">
        <v>-76.944721000000001</v>
      </c>
      <c r="L496" s="19">
        <v>38.988177999999998</v>
      </c>
      <c r="M496" s="19">
        <v>-76.944721000000001</v>
      </c>
      <c r="N496" s="19">
        <v>38.988177999999998</v>
      </c>
      <c r="O496" s="53">
        <v>13158</v>
      </c>
      <c r="P496" s="53">
        <v>1635</v>
      </c>
      <c r="Q496" s="53">
        <v>29250</v>
      </c>
      <c r="R496" s="53">
        <v>1635</v>
      </c>
      <c r="S496" s="19">
        <v>2</v>
      </c>
      <c r="T496" s="19">
        <v>2</v>
      </c>
      <c r="U496" s="19">
        <v>2</v>
      </c>
      <c r="V496" s="19">
        <v>1</v>
      </c>
      <c r="W496" s="19">
        <v>1</v>
      </c>
      <c r="X496" s="19">
        <v>48</v>
      </c>
      <c r="Y496" s="19">
        <v>28472</v>
      </c>
      <c r="Z496" s="23" t="s">
        <v>73</v>
      </c>
      <c r="AA496" s="49" t="b">
        <v>1</v>
      </c>
      <c r="AB496" s="23" t="s">
        <v>1380</v>
      </c>
      <c r="AC496" s="23" t="s">
        <v>89</v>
      </c>
      <c r="AD496" s="23" t="s">
        <v>90</v>
      </c>
      <c r="AE496" s="23" t="s">
        <v>172</v>
      </c>
      <c r="AF496" s="23" t="s">
        <v>89</v>
      </c>
      <c r="AG496" s="23" t="s">
        <v>79</v>
      </c>
      <c r="AH496" s="23" t="s">
        <v>36</v>
      </c>
      <c r="AI496" s="23" t="s">
        <v>92</v>
      </c>
      <c r="AJ496" s="50" t="b">
        <v>0</v>
      </c>
      <c r="AK496" s="51" t="s">
        <v>1381</v>
      </c>
      <c r="AL496" s="19">
        <v>0</v>
      </c>
      <c r="AM496" s="19">
        <v>0</v>
      </c>
      <c r="AN496" s="19">
        <v>2</v>
      </c>
      <c r="AO496" s="19">
        <v>1</v>
      </c>
      <c r="AP496" s="19">
        <v>0</v>
      </c>
      <c r="AQ496" s="19">
        <v>0</v>
      </c>
      <c r="AR496" s="19">
        <v>0</v>
      </c>
      <c r="AS496" s="19">
        <v>0</v>
      </c>
      <c r="AT496" s="19">
        <v>0</v>
      </c>
      <c r="AU496" s="19">
        <v>0</v>
      </c>
      <c r="AV496" s="19">
        <v>1</v>
      </c>
      <c r="AW496" s="19">
        <v>0</v>
      </c>
      <c r="AX496" s="19">
        <v>1</v>
      </c>
      <c r="AY496" s="19">
        <v>0</v>
      </c>
      <c r="AZ496" s="19">
        <v>0</v>
      </c>
      <c r="BA496" s="19">
        <v>0</v>
      </c>
      <c r="BB496" s="19">
        <v>1</v>
      </c>
      <c r="BC496" s="19">
        <v>0</v>
      </c>
      <c r="BD496" s="49" t="b">
        <v>1</v>
      </c>
      <c r="BE496" s="49" t="b">
        <v>0</v>
      </c>
      <c r="BF496" s="19">
        <v>8</v>
      </c>
      <c r="BG496" s="23" t="s">
        <v>89</v>
      </c>
      <c r="BH496" s="19">
        <v>363</v>
      </c>
      <c r="BI496" s="19">
        <v>363</v>
      </c>
      <c r="BJ496" s="19">
        <v>3</v>
      </c>
      <c r="BK496" s="49" t="b">
        <v>1</v>
      </c>
    </row>
    <row r="497" spans="1:63" ht="12.75">
      <c r="A497" s="19">
        <v>857</v>
      </c>
      <c r="B497" s="19">
        <v>163286</v>
      </c>
      <c r="C497" s="56" t="s">
        <v>1377</v>
      </c>
      <c r="D497" s="48"/>
      <c r="E497" s="23" t="s">
        <v>1378</v>
      </c>
      <c r="F497" s="23" t="s">
        <v>1324</v>
      </c>
      <c r="G497" s="19">
        <v>20742</v>
      </c>
      <c r="H497" s="23" t="s">
        <v>70</v>
      </c>
      <c r="I497" s="23" t="s">
        <v>564</v>
      </c>
      <c r="J497" s="47" t="s">
        <v>1379</v>
      </c>
      <c r="K497" s="19">
        <v>-76.944721000000001</v>
      </c>
      <c r="L497" s="19">
        <v>38.988177999999998</v>
      </c>
      <c r="M497" s="19">
        <v>-76.944721000000001</v>
      </c>
      <c r="N497" s="19">
        <v>38.988177999999998</v>
      </c>
      <c r="O497" s="53">
        <v>13158</v>
      </c>
      <c r="P497" s="53">
        <v>1635</v>
      </c>
      <c r="Q497" s="53">
        <v>29250</v>
      </c>
      <c r="R497" s="53">
        <v>1635</v>
      </c>
      <c r="S497" s="19">
        <v>2</v>
      </c>
      <c r="T497" s="19">
        <v>2</v>
      </c>
      <c r="U497" s="19">
        <v>2</v>
      </c>
      <c r="V497" s="19">
        <v>1</v>
      </c>
      <c r="W497" s="19">
        <v>1</v>
      </c>
      <c r="X497" s="19">
        <v>48</v>
      </c>
      <c r="Y497" s="19">
        <v>28472</v>
      </c>
      <c r="Z497" s="23" t="s">
        <v>73</v>
      </c>
      <c r="AA497" s="49" t="b">
        <v>1</v>
      </c>
      <c r="AB497" s="23" t="s">
        <v>1380</v>
      </c>
      <c r="AC497" s="23" t="s">
        <v>89</v>
      </c>
      <c r="AD497" s="23" t="s">
        <v>90</v>
      </c>
      <c r="AE497" s="23" t="s">
        <v>236</v>
      </c>
      <c r="AF497" s="23" t="s">
        <v>89</v>
      </c>
      <c r="AG497" s="23" t="s">
        <v>79</v>
      </c>
      <c r="AH497" s="23" t="s">
        <v>99</v>
      </c>
      <c r="AI497" s="23" t="s">
        <v>100</v>
      </c>
      <c r="AJ497" s="50" t="b">
        <v>0</v>
      </c>
      <c r="AK497" s="51" t="s">
        <v>1382</v>
      </c>
      <c r="AL497" s="19">
        <v>0</v>
      </c>
      <c r="AM497" s="19">
        <v>0</v>
      </c>
      <c r="AN497" s="19">
        <v>0</v>
      </c>
      <c r="AO497" s="19">
        <v>0</v>
      </c>
      <c r="AP497" s="19">
        <v>0</v>
      </c>
      <c r="AQ497" s="19">
        <v>0</v>
      </c>
      <c r="AR497" s="19">
        <v>0</v>
      </c>
      <c r="AS497" s="19">
        <v>0</v>
      </c>
      <c r="AT497" s="19">
        <v>0</v>
      </c>
      <c r="AU497" s="19">
        <v>0</v>
      </c>
      <c r="AV497" s="19">
        <v>0</v>
      </c>
      <c r="AW497" s="19">
        <v>0</v>
      </c>
      <c r="AX497" s="19">
        <v>0</v>
      </c>
      <c r="AY497" s="19">
        <v>0</v>
      </c>
      <c r="AZ497" s="19">
        <v>0</v>
      </c>
      <c r="BA497" s="19">
        <v>0</v>
      </c>
      <c r="BB497" s="19">
        <v>0</v>
      </c>
      <c r="BC497" s="19">
        <v>0</v>
      </c>
      <c r="BD497" s="49" t="b">
        <v>0</v>
      </c>
      <c r="BE497" s="49" t="b">
        <v>0</v>
      </c>
      <c r="BF497" s="19">
        <v>8</v>
      </c>
      <c r="BG497" s="23" t="s">
        <v>89</v>
      </c>
      <c r="BH497" s="19">
        <v>363</v>
      </c>
      <c r="BI497" s="19">
        <v>363</v>
      </c>
      <c r="BJ497" s="19">
        <v>0</v>
      </c>
      <c r="BK497" s="49" t="b">
        <v>0</v>
      </c>
    </row>
    <row r="498" spans="1:63" ht="12.75">
      <c r="A498" s="19">
        <v>859</v>
      </c>
      <c r="B498" s="19">
        <v>163286</v>
      </c>
      <c r="C498" s="56" t="s">
        <v>1377</v>
      </c>
      <c r="D498" s="48"/>
      <c r="E498" s="23" t="s">
        <v>1378</v>
      </c>
      <c r="F498" s="23" t="s">
        <v>1324</v>
      </c>
      <c r="G498" s="19">
        <v>20742</v>
      </c>
      <c r="H498" s="23" t="s">
        <v>70</v>
      </c>
      <c r="I498" s="23" t="s">
        <v>564</v>
      </c>
      <c r="J498" s="47" t="s">
        <v>1379</v>
      </c>
      <c r="K498" s="19">
        <v>-76.944721000000001</v>
      </c>
      <c r="L498" s="19">
        <v>38.988177999999998</v>
      </c>
      <c r="M498" s="19">
        <v>-76.944721000000001</v>
      </c>
      <c r="N498" s="19">
        <v>38.988177999999998</v>
      </c>
      <c r="O498" s="53">
        <v>13158</v>
      </c>
      <c r="P498" s="53">
        <v>1635</v>
      </c>
      <c r="Q498" s="53">
        <v>29250</v>
      </c>
      <c r="R498" s="53">
        <v>1635</v>
      </c>
      <c r="S498" s="19">
        <v>2</v>
      </c>
      <c r="T498" s="19">
        <v>2</v>
      </c>
      <c r="U498" s="19">
        <v>2</v>
      </c>
      <c r="V498" s="19">
        <v>1</v>
      </c>
      <c r="W498" s="19">
        <v>1</v>
      </c>
      <c r="X498" s="19">
        <v>48</v>
      </c>
      <c r="Y498" s="19">
        <v>28472</v>
      </c>
      <c r="Z498" s="23" t="s">
        <v>73</v>
      </c>
      <c r="AA498" s="49" t="b">
        <v>0</v>
      </c>
      <c r="AB498" s="23" t="s">
        <v>1383</v>
      </c>
      <c r="AC498" s="23" t="s">
        <v>94</v>
      </c>
      <c r="AD498" s="23" t="s">
        <v>76</v>
      </c>
      <c r="AE498" s="23" t="s">
        <v>95</v>
      </c>
      <c r="AF498" s="23" t="s">
        <v>94</v>
      </c>
      <c r="AG498" s="23" t="s">
        <v>79</v>
      </c>
      <c r="AH498" s="23" t="s">
        <v>36</v>
      </c>
      <c r="AI498" s="23" t="s">
        <v>96</v>
      </c>
      <c r="AJ498" s="50" t="b">
        <v>0</v>
      </c>
      <c r="AK498" s="51" t="s">
        <v>1385</v>
      </c>
      <c r="AL498" s="19">
        <v>0</v>
      </c>
      <c r="AM498" s="19">
        <v>0</v>
      </c>
      <c r="AN498" s="19">
        <v>2</v>
      </c>
      <c r="AO498" s="19">
        <v>0</v>
      </c>
      <c r="AP498" s="19">
        <v>0</v>
      </c>
      <c r="AQ498" s="19">
        <v>0</v>
      </c>
      <c r="AR498" s="19">
        <v>0</v>
      </c>
      <c r="AS498" s="19">
        <v>0</v>
      </c>
      <c r="AT498" s="19">
        <v>0</v>
      </c>
      <c r="AU498" s="19">
        <v>0</v>
      </c>
      <c r="AV498" s="19">
        <v>1</v>
      </c>
      <c r="AW498" s="19">
        <v>0</v>
      </c>
      <c r="AX498" s="19">
        <v>1</v>
      </c>
      <c r="AY498" s="19">
        <v>0</v>
      </c>
      <c r="AZ498" s="19">
        <v>0</v>
      </c>
      <c r="BA498" s="19">
        <v>0</v>
      </c>
      <c r="BB498" s="19">
        <v>0</v>
      </c>
      <c r="BC498" s="19">
        <v>0</v>
      </c>
      <c r="BD498" s="49" t="b">
        <v>1</v>
      </c>
      <c r="BE498" s="49" t="b">
        <v>0</v>
      </c>
      <c r="BF498" s="19">
        <v>8</v>
      </c>
      <c r="BG498" s="23" t="s">
        <v>94</v>
      </c>
      <c r="BH498" s="19">
        <v>363</v>
      </c>
      <c r="BI498" s="19">
        <v>363</v>
      </c>
      <c r="BJ498" s="19">
        <v>2</v>
      </c>
      <c r="BK498" s="49" t="b">
        <v>1</v>
      </c>
    </row>
    <row r="499" spans="1:63" ht="12.75">
      <c r="A499" s="19">
        <v>860</v>
      </c>
      <c r="B499" s="19">
        <v>163286</v>
      </c>
      <c r="C499" s="56" t="s">
        <v>1377</v>
      </c>
      <c r="D499" s="48"/>
      <c r="E499" s="23" t="s">
        <v>1378</v>
      </c>
      <c r="F499" s="23" t="s">
        <v>1324</v>
      </c>
      <c r="G499" s="19">
        <v>20742</v>
      </c>
      <c r="H499" s="23" t="s">
        <v>70</v>
      </c>
      <c r="I499" s="23" t="s">
        <v>564</v>
      </c>
      <c r="J499" s="47" t="s">
        <v>1379</v>
      </c>
      <c r="K499" s="19">
        <v>-76.944721000000001</v>
      </c>
      <c r="L499" s="19">
        <v>38.988177999999998</v>
      </c>
      <c r="M499" s="19">
        <v>-76.944721000000001</v>
      </c>
      <c r="N499" s="19">
        <v>38.988177999999998</v>
      </c>
      <c r="O499" s="53">
        <v>13158</v>
      </c>
      <c r="P499" s="53">
        <v>1635</v>
      </c>
      <c r="Q499" s="53">
        <v>29250</v>
      </c>
      <c r="R499" s="53">
        <v>1635</v>
      </c>
      <c r="S499" s="19">
        <v>2</v>
      </c>
      <c r="T499" s="19">
        <v>2</v>
      </c>
      <c r="U499" s="19">
        <v>2</v>
      </c>
      <c r="V499" s="19">
        <v>1</v>
      </c>
      <c r="W499" s="19">
        <v>1</v>
      </c>
      <c r="X499" s="19">
        <v>48</v>
      </c>
      <c r="Y499" s="19">
        <v>28472</v>
      </c>
      <c r="Z499" s="23" t="s">
        <v>73</v>
      </c>
      <c r="AA499" s="49" t="b">
        <v>1</v>
      </c>
      <c r="AB499" s="23" t="s">
        <v>1380</v>
      </c>
      <c r="AC499" s="23" t="s">
        <v>460</v>
      </c>
      <c r="AD499" s="23" t="s">
        <v>90</v>
      </c>
      <c r="AE499" s="23" t="s">
        <v>105</v>
      </c>
      <c r="AF499" s="23" t="s">
        <v>78</v>
      </c>
      <c r="AG499" s="23" t="s">
        <v>79</v>
      </c>
      <c r="AH499" s="23" t="s">
        <v>36</v>
      </c>
      <c r="AI499" s="23" t="s">
        <v>80</v>
      </c>
      <c r="AJ499" s="50" t="b">
        <v>0</v>
      </c>
      <c r="AK499" s="51" t="s">
        <v>1386</v>
      </c>
      <c r="AL499" s="19">
        <v>0</v>
      </c>
      <c r="AM499" s="19">
        <v>0</v>
      </c>
      <c r="AN499" s="19">
        <v>3</v>
      </c>
      <c r="AO499" s="19">
        <v>3</v>
      </c>
      <c r="AP499" s="19">
        <v>0</v>
      </c>
      <c r="AQ499" s="19">
        <v>1</v>
      </c>
      <c r="AR499" s="19">
        <v>1</v>
      </c>
      <c r="AS499" s="19">
        <v>0</v>
      </c>
      <c r="AT499" s="19">
        <v>0</v>
      </c>
      <c r="AU499" s="19">
        <v>1</v>
      </c>
      <c r="AV499" s="19">
        <v>1</v>
      </c>
      <c r="AW499" s="19">
        <v>0</v>
      </c>
      <c r="AX499" s="19">
        <v>0</v>
      </c>
      <c r="AY499" s="19">
        <v>0</v>
      </c>
      <c r="AZ499" s="19">
        <v>1</v>
      </c>
      <c r="BA499" s="19">
        <v>0</v>
      </c>
      <c r="BB499" s="19">
        <v>1</v>
      </c>
      <c r="BC499" s="19">
        <v>2</v>
      </c>
      <c r="BD499" s="49" t="b">
        <v>1</v>
      </c>
      <c r="BE499" s="49" t="b">
        <v>0</v>
      </c>
      <c r="BF499" s="19">
        <v>8</v>
      </c>
      <c r="BG499" s="23" t="s">
        <v>78</v>
      </c>
      <c r="BH499" s="19">
        <v>363</v>
      </c>
      <c r="BI499" s="19">
        <v>363</v>
      </c>
      <c r="BJ499" s="19">
        <v>6</v>
      </c>
      <c r="BK499" s="49" t="b">
        <v>1</v>
      </c>
    </row>
    <row r="500" spans="1:63" ht="12.75">
      <c r="A500" s="19">
        <v>861</v>
      </c>
      <c r="B500" s="19">
        <v>163286</v>
      </c>
      <c r="C500" s="56" t="s">
        <v>1377</v>
      </c>
      <c r="D500" s="48"/>
      <c r="E500" s="23" t="s">
        <v>1378</v>
      </c>
      <c r="F500" s="23" t="s">
        <v>1324</v>
      </c>
      <c r="G500" s="19">
        <v>20742</v>
      </c>
      <c r="H500" s="23" t="s">
        <v>70</v>
      </c>
      <c r="I500" s="23" t="s">
        <v>564</v>
      </c>
      <c r="J500" s="47" t="s">
        <v>1379</v>
      </c>
      <c r="K500" s="19">
        <v>-76.944721000000001</v>
      </c>
      <c r="L500" s="19">
        <v>38.988177999999998</v>
      </c>
      <c r="M500" s="19">
        <v>-76.944721000000001</v>
      </c>
      <c r="N500" s="19">
        <v>38.988177999999998</v>
      </c>
      <c r="O500" s="53">
        <v>13158</v>
      </c>
      <c r="P500" s="53">
        <v>1635</v>
      </c>
      <c r="Q500" s="53">
        <v>29250</v>
      </c>
      <c r="R500" s="53">
        <v>1635</v>
      </c>
      <c r="S500" s="19">
        <v>2</v>
      </c>
      <c r="T500" s="19">
        <v>2</v>
      </c>
      <c r="U500" s="19">
        <v>2</v>
      </c>
      <c r="V500" s="19">
        <v>1</v>
      </c>
      <c r="W500" s="19">
        <v>1</v>
      </c>
      <c r="X500" s="19">
        <v>48</v>
      </c>
      <c r="Y500" s="19">
        <v>28472</v>
      </c>
      <c r="Z500" s="23" t="s">
        <v>73</v>
      </c>
      <c r="AA500" s="49" t="b">
        <v>1</v>
      </c>
      <c r="AB500" s="23" t="s">
        <v>1380</v>
      </c>
      <c r="AC500" s="23" t="s">
        <v>224</v>
      </c>
      <c r="AD500" s="23" t="s">
        <v>90</v>
      </c>
      <c r="AE500" s="23" t="s">
        <v>700</v>
      </c>
      <c r="AF500" s="23" t="s">
        <v>224</v>
      </c>
      <c r="AG500" s="23" t="s">
        <v>79</v>
      </c>
      <c r="AH500" s="23" t="s">
        <v>36</v>
      </c>
      <c r="AI500" s="23" t="s">
        <v>100</v>
      </c>
      <c r="AJ500" s="50" t="b">
        <v>0</v>
      </c>
      <c r="AK500" s="51" t="s">
        <v>1387</v>
      </c>
      <c r="AL500" s="19">
        <v>0</v>
      </c>
      <c r="AM500" s="19">
        <v>0</v>
      </c>
      <c r="AN500" s="19">
        <v>3</v>
      </c>
      <c r="AO500" s="19">
        <v>3</v>
      </c>
      <c r="AP500" s="19">
        <v>0</v>
      </c>
      <c r="AQ500" s="19">
        <v>0</v>
      </c>
      <c r="AR500" s="19">
        <v>0</v>
      </c>
      <c r="AS500" s="19">
        <v>0</v>
      </c>
      <c r="AT500" s="19">
        <v>0</v>
      </c>
      <c r="AU500" s="19">
        <v>1</v>
      </c>
      <c r="AV500" s="19">
        <v>0</v>
      </c>
      <c r="AW500" s="19">
        <v>0</v>
      </c>
      <c r="AX500" s="19">
        <v>1</v>
      </c>
      <c r="AY500" s="19">
        <v>0</v>
      </c>
      <c r="AZ500" s="19">
        <v>1</v>
      </c>
      <c r="BA500" s="19">
        <v>0</v>
      </c>
      <c r="BB500" s="19">
        <v>1</v>
      </c>
      <c r="BC500" s="19">
        <v>2</v>
      </c>
      <c r="BD500" s="49" t="b">
        <v>0</v>
      </c>
      <c r="BE500" s="49" t="b">
        <v>0</v>
      </c>
      <c r="BF500" s="19">
        <v>8</v>
      </c>
      <c r="BG500" s="23" t="s">
        <v>117</v>
      </c>
      <c r="BH500" s="19">
        <v>363</v>
      </c>
      <c r="BI500" s="19">
        <v>363</v>
      </c>
      <c r="BJ500" s="19">
        <v>6</v>
      </c>
      <c r="BK500" s="49" t="b">
        <v>1</v>
      </c>
    </row>
    <row r="501" spans="1:63" ht="12.75">
      <c r="A501" s="19">
        <v>862</v>
      </c>
      <c r="B501" s="19">
        <v>163286</v>
      </c>
      <c r="C501" s="56" t="s">
        <v>1377</v>
      </c>
      <c r="D501" s="48"/>
      <c r="E501" s="23" t="s">
        <v>1378</v>
      </c>
      <c r="F501" s="23" t="s">
        <v>1324</v>
      </c>
      <c r="G501" s="19">
        <v>20742</v>
      </c>
      <c r="H501" s="23" t="s">
        <v>70</v>
      </c>
      <c r="I501" s="23" t="s">
        <v>564</v>
      </c>
      <c r="J501" s="47" t="s">
        <v>1379</v>
      </c>
      <c r="K501" s="19">
        <v>-76.944721000000001</v>
      </c>
      <c r="L501" s="19">
        <v>38.988177999999998</v>
      </c>
      <c r="M501" s="19">
        <v>-76.944721000000001</v>
      </c>
      <c r="N501" s="19">
        <v>38.988177999999998</v>
      </c>
      <c r="O501" s="53">
        <v>13158</v>
      </c>
      <c r="P501" s="53">
        <v>1635</v>
      </c>
      <c r="Q501" s="53">
        <v>29250</v>
      </c>
      <c r="R501" s="53">
        <v>1635</v>
      </c>
      <c r="S501" s="19">
        <v>2</v>
      </c>
      <c r="T501" s="19">
        <v>2</v>
      </c>
      <c r="U501" s="19">
        <v>2</v>
      </c>
      <c r="V501" s="19">
        <v>1</v>
      </c>
      <c r="W501" s="19">
        <v>1</v>
      </c>
      <c r="X501" s="19">
        <v>48</v>
      </c>
      <c r="Y501" s="19">
        <v>28472</v>
      </c>
      <c r="Z501" s="23" t="s">
        <v>73</v>
      </c>
      <c r="AA501" s="49" t="b">
        <v>1</v>
      </c>
      <c r="AB501" s="23" t="s">
        <v>1380</v>
      </c>
      <c r="AC501" s="23" t="s">
        <v>1388</v>
      </c>
      <c r="AD501" s="23" t="s">
        <v>90</v>
      </c>
      <c r="AE501" s="23" t="s">
        <v>218</v>
      </c>
      <c r="AF501" s="23" t="s">
        <v>219</v>
      </c>
      <c r="AG501" s="23" t="s">
        <v>79</v>
      </c>
      <c r="AH501" s="23" t="s">
        <v>36</v>
      </c>
      <c r="AI501" s="23" t="s">
        <v>100</v>
      </c>
      <c r="AJ501" s="50" t="b">
        <v>0</v>
      </c>
      <c r="AK501" s="51" t="s">
        <v>1389</v>
      </c>
      <c r="AL501" s="19">
        <v>0</v>
      </c>
      <c r="AM501" s="19">
        <v>0</v>
      </c>
      <c r="AN501" s="19">
        <v>0</v>
      </c>
      <c r="AO501" s="19">
        <v>0</v>
      </c>
      <c r="AP501" s="19">
        <v>0</v>
      </c>
      <c r="AQ501" s="19">
        <v>0</v>
      </c>
      <c r="AR501" s="19">
        <v>0</v>
      </c>
      <c r="AS501" s="19">
        <v>0</v>
      </c>
      <c r="AT501" s="19">
        <v>0</v>
      </c>
      <c r="AU501" s="19">
        <v>0</v>
      </c>
      <c r="AV501" s="19">
        <v>0</v>
      </c>
      <c r="AW501" s="19">
        <v>0</v>
      </c>
      <c r="AX501" s="19">
        <v>0</v>
      </c>
      <c r="AY501" s="19">
        <v>0</v>
      </c>
      <c r="AZ501" s="19">
        <v>0</v>
      </c>
      <c r="BA501" s="19">
        <v>0</v>
      </c>
      <c r="BB501" s="19">
        <v>0</v>
      </c>
      <c r="BC501" s="19">
        <v>0</v>
      </c>
      <c r="BD501" s="49" t="b">
        <v>0</v>
      </c>
      <c r="BE501" s="49" t="b">
        <v>0</v>
      </c>
      <c r="BF501" s="19">
        <v>8</v>
      </c>
      <c r="BG501" s="23" t="s">
        <v>117</v>
      </c>
      <c r="BH501" s="19">
        <v>363</v>
      </c>
      <c r="BI501" s="19">
        <v>363</v>
      </c>
      <c r="BJ501" s="19">
        <v>0</v>
      </c>
      <c r="BK501" s="49" t="b">
        <v>0</v>
      </c>
    </row>
    <row r="502" spans="1:63" ht="12.75">
      <c r="A502" s="19">
        <v>866</v>
      </c>
      <c r="B502" s="19">
        <v>166629</v>
      </c>
      <c r="C502" s="23" t="s">
        <v>1272</v>
      </c>
      <c r="D502" s="23" t="s">
        <v>1273</v>
      </c>
      <c r="E502" s="23" t="s">
        <v>1274</v>
      </c>
      <c r="F502" s="23" t="s">
        <v>1151</v>
      </c>
      <c r="G502" s="19">
        <v>1003</v>
      </c>
      <c r="H502" s="23" t="s">
        <v>538</v>
      </c>
      <c r="I502" s="23" t="s">
        <v>539</v>
      </c>
      <c r="J502" s="47" t="s">
        <v>1275</v>
      </c>
      <c r="K502" s="19">
        <v>-72.526728000000006</v>
      </c>
      <c r="L502" s="19">
        <v>42.385998999999998</v>
      </c>
      <c r="M502" s="19">
        <v>-72.526728000000006</v>
      </c>
      <c r="N502" s="19">
        <v>42.385998999999998</v>
      </c>
      <c r="O502" s="53">
        <v>14014</v>
      </c>
      <c r="P502" s="53">
        <v>2221</v>
      </c>
      <c r="Q502" s="53">
        <v>30120</v>
      </c>
      <c r="R502" s="53">
        <v>2221</v>
      </c>
      <c r="S502" s="19">
        <v>2</v>
      </c>
      <c r="T502" s="19">
        <v>2</v>
      </c>
      <c r="U502" s="19">
        <v>1</v>
      </c>
      <c r="V502" s="19">
        <v>1</v>
      </c>
      <c r="W502" s="19">
        <v>1</v>
      </c>
      <c r="X502" s="19">
        <v>60</v>
      </c>
      <c r="Y502" s="19">
        <v>23373</v>
      </c>
      <c r="Z502" s="23" t="s">
        <v>73</v>
      </c>
      <c r="AA502" s="49" t="b">
        <v>1</v>
      </c>
      <c r="AB502" s="23" t="s">
        <v>1276</v>
      </c>
      <c r="AC502" s="23" t="s">
        <v>1277</v>
      </c>
      <c r="AD502" s="23" t="s">
        <v>204</v>
      </c>
      <c r="AE502" s="23" t="s">
        <v>1281</v>
      </c>
      <c r="AF502" s="23" t="s">
        <v>78</v>
      </c>
      <c r="AG502" s="23" t="s">
        <v>179</v>
      </c>
      <c r="AH502" s="23" t="s">
        <v>179</v>
      </c>
      <c r="AI502" s="23" t="s">
        <v>100</v>
      </c>
      <c r="AJ502" s="50" t="b">
        <v>0</v>
      </c>
      <c r="AK502" s="51" t="s">
        <v>1282</v>
      </c>
      <c r="AL502" s="19">
        <v>0</v>
      </c>
      <c r="AM502" s="19">
        <v>0</v>
      </c>
      <c r="AN502" s="19">
        <v>0</v>
      </c>
      <c r="AO502" s="19">
        <v>0</v>
      </c>
      <c r="AP502" s="19">
        <v>0</v>
      </c>
      <c r="AQ502" s="19">
        <v>0</v>
      </c>
      <c r="AR502" s="19">
        <v>0</v>
      </c>
      <c r="AS502" s="19">
        <v>0</v>
      </c>
      <c r="AT502" s="19">
        <v>0</v>
      </c>
      <c r="AU502" s="19">
        <v>0</v>
      </c>
      <c r="AV502" s="19">
        <v>0</v>
      </c>
      <c r="AW502" s="19">
        <v>0</v>
      </c>
      <c r="AX502" s="19">
        <v>0</v>
      </c>
      <c r="AY502" s="19">
        <v>0</v>
      </c>
      <c r="AZ502" s="19">
        <v>0</v>
      </c>
      <c r="BA502" s="19">
        <v>0</v>
      </c>
      <c r="BB502" s="19">
        <v>0</v>
      </c>
      <c r="BC502" s="19">
        <v>0</v>
      </c>
      <c r="BD502" s="49" t="b">
        <v>0</v>
      </c>
      <c r="BE502" s="49" t="b">
        <v>0</v>
      </c>
      <c r="BF502" s="19">
        <v>10</v>
      </c>
      <c r="BG502" s="23" t="s">
        <v>78</v>
      </c>
      <c r="BH502" s="19">
        <v>295</v>
      </c>
      <c r="BI502" s="19">
        <v>295</v>
      </c>
      <c r="BJ502" s="19">
        <v>0</v>
      </c>
      <c r="BK502" s="49" t="b">
        <v>0</v>
      </c>
    </row>
    <row r="503" spans="1:63" ht="12.75">
      <c r="A503" s="19">
        <v>864</v>
      </c>
      <c r="B503" s="19">
        <v>166629</v>
      </c>
      <c r="C503" s="23" t="s">
        <v>1272</v>
      </c>
      <c r="D503" s="23" t="s">
        <v>1273</v>
      </c>
      <c r="E503" s="23" t="s">
        <v>1274</v>
      </c>
      <c r="F503" s="23" t="s">
        <v>1151</v>
      </c>
      <c r="G503" s="19">
        <v>1003</v>
      </c>
      <c r="H503" s="23" t="s">
        <v>538</v>
      </c>
      <c r="I503" s="23" t="s">
        <v>539</v>
      </c>
      <c r="J503" s="47" t="s">
        <v>1275</v>
      </c>
      <c r="K503" s="19">
        <v>-72.526728000000006</v>
      </c>
      <c r="L503" s="19">
        <v>42.385998999999998</v>
      </c>
      <c r="M503" s="19">
        <v>-72.526728000000006</v>
      </c>
      <c r="N503" s="19">
        <v>42.385998999999998</v>
      </c>
      <c r="O503" s="53">
        <v>14014</v>
      </c>
      <c r="P503" s="53">
        <v>2221</v>
      </c>
      <c r="Q503" s="53">
        <v>30120</v>
      </c>
      <c r="R503" s="53">
        <v>2221</v>
      </c>
      <c r="S503" s="19">
        <v>2</v>
      </c>
      <c r="T503" s="19">
        <v>2</v>
      </c>
      <c r="U503" s="19">
        <v>1</v>
      </c>
      <c r="V503" s="19">
        <v>1</v>
      </c>
      <c r="W503" s="19">
        <v>1</v>
      </c>
      <c r="X503" s="19">
        <v>60</v>
      </c>
      <c r="Y503" s="19">
        <v>23373</v>
      </c>
      <c r="Z503" s="23" t="s">
        <v>73</v>
      </c>
      <c r="AA503" s="49" t="b">
        <v>1</v>
      </c>
      <c r="AB503" s="23" t="s">
        <v>1276</v>
      </c>
      <c r="AC503" s="23" t="s">
        <v>1277</v>
      </c>
      <c r="AD503" s="23" t="s">
        <v>204</v>
      </c>
      <c r="AE503" s="23" t="s">
        <v>95</v>
      </c>
      <c r="AF503" s="23" t="s">
        <v>94</v>
      </c>
      <c r="AG503" s="23" t="s">
        <v>79</v>
      </c>
      <c r="AH503" s="23" t="s">
        <v>36</v>
      </c>
      <c r="AI503" s="23" t="s">
        <v>96</v>
      </c>
      <c r="AJ503" s="50" t="b">
        <v>0</v>
      </c>
      <c r="AK503" s="51" t="s">
        <v>1278</v>
      </c>
      <c r="AL503" s="19">
        <v>1</v>
      </c>
      <c r="AM503" s="19">
        <v>0</v>
      </c>
      <c r="AN503" s="19">
        <v>3</v>
      </c>
      <c r="AO503" s="19">
        <v>0</v>
      </c>
      <c r="AP503" s="19">
        <v>0</v>
      </c>
      <c r="AQ503" s="19">
        <v>0</v>
      </c>
      <c r="AR503" s="19">
        <v>0</v>
      </c>
      <c r="AS503" s="19">
        <v>0</v>
      </c>
      <c r="AT503" s="19">
        <v>0</v>
      </c>
      <c r="AU503" s="19">
        <v>0</v>
      </c>
      <c r="AV503" s="19">
        <v>1</v>
      </c>
      <c r="AW503" s="19">
        <v>0</v>
      </c>
      <c r="AX503" s="19">
        <v>1</v>
      </c>
      <c r="AY503" s="19">
        <v>0</v>
      </c>
      <c r="AZ503" s="19">
        <v>1</v>
      </c>
      <c r="BA503" s="19">
        <v>0</v>
      </c>
      <c r="BB503" s="19">
        <v>0</v>
      </c>
      <c r="BC503" s="19">
        <v>1</v>
      </c>
      <c r="BD503" s="49" t="b">
        <v>1</v>
      </c>
      <c r="BE503" s="49" t="b">
        <v>0</v>
      </c>
      <c r="BF503" s="19">
        <v>10</v>
      </c>
      <c r="BG503" s="23" t="s">
        <v>94</v>
      </c>
      <c r="BH503" s="19">
        <v>295</v>
      </c>
      <c r="BI503" s="19">
        <v>295</v>
      </c>
      <c r="BJ503" s="19">
        <v>3</v>
      </c>
      <c r="BK503" s="49" t="b">
        <v>1</v>
      </c>
    </row>
    <row r="504" spans="1:63" ht="12.75">
      <c r="A504" s="19">
        <v>865</v>
      </c>
      <c r="B504" s="19">
        <v>166629</v>
      </c>
      <c r="C504" s="23" t="s">
        <v>1272</v>
      </c>
      <c r="D504" s="23" t="s">
        <v>1273</v>
      </c>
      <c r="E504" s="23" t="s">
        <v>1274</v>
      </c>
      <c r="F504" s="23" t="s">
        <v>1151</v>
      </c>
      <c r="G504" s="19">
        <v>1003</v>
      </c>
      <c r="H504" s="23" t="s">
        <v>538</v>
      </c>
      <c r="I504" s="23" t="s">
        <v>539</v>
      </c>
      <c r="J504" s="47" t="s">
        <v>1275</v>
      </c>
      <c r="K504" s="19">
        <v>-72.526728000000006</v>
      </c>
      <c r="L504" s="19">
        <v>42.385998999999998</v>
      </c>
      <c r="M504" s="19">
        <v>-72.526728000000006</v>
      </c>
      <c r="N504" s="19">
        <v>42.385998999999998</v>
      </c>
      <c r="O504" s="53">
        <v>14014</v>
      </c>
      <c r="P504" s="53">
        <v>2221</v>
      </c>
      <c r="Q504" s="53">
        <v>30120</v>
      </c>
      <c r="R504" s="53">
        <v>2221</v>
      </c>
      <c r="S504" s="19">
        <v>2</v>
      </c>
      <c r="T504" s="19">
        <v>2</v>
      </c>
      <c r="U504" s="19">
        <v>1</v>
      </c>
      <c r="V504" s="19">
        <v>1</v>
      </c>
      <c r="W504" s="19">
        <v>1</v>
      </c>
      <c r="X504" s="19">
        <v>60</v>
      </c>
      <c r="Y504" s="19">
        <v>23373</v>
      </c>
      <c r="Z504" s="23" t="s">
        <v>73</v>
      </c>
      <c r="AA504" s="49" t="b">
        <v>1</v>
      </c>
      <c r="AB504" s="23" t="s">
        <v>1276</v>
      </c>
      <c r="AC504" s="23" t="s">
        <v>1277</v>
      </c>
      <c r="AD504" s="23" t="s">
        <v>204</v>
      </c>
      <c r="AE504" s="23" t="s">
        <v>1279</v>
      </c>
      <c r="AF504" s="23" t="s">
        <v>78</v>
      </c>
      <c r="AG504" s="23" t="s">
        <v>79</v>
      </c>
      <c r="AH504" s="23" t="s">
        <v>36</v>
      </c>
      <c r="AI504" s="23" t="s">
        <v>80</v>
      </c>
      <c r="AJ504" s="50" t="b">
        <v>0</v>
      </c>
      <c r="AK504" s="51" t="s">
        <v>1280</v>
      </c>
      <c r="AL504" s="19">
        <v>1</v>
      </c>
      <c r="AM504" s="19">
        <v>0</v>
      </c>
      <c r="AN504" s="19">
        <v>2</v>
      </c>
      <c r="AO504" s="19">
        <v>3</v>
      </c>
      <c r="AP504" s="19">
        <v>0</v>
      </c>
      <c r="AQ504" s="19">
        <v>0</v>
      </c>
      <c r="AR504" s="19">
        <v>1</v>
      </c>
      <c r="AS504" s="19">
        <v>0</v>
      </c>
      <c r="AT504" s="19">
        <v>0</v>
      </c>
      <c r="AU504" s="19">
        <v>1</v>
      </c>
      <c r="AV504" s="19">
        <v>0</v>
      </c>
      <c r="AW504" s="19">
        <v>0</v>
      </c>
      <c r="AX504" s="19">
        <v>1</v>
      </c>
      <c r="AY504" s="19">
        <v>0</v>
      </c>
      <c r="AZ504" s="19">
        <v>1</v>
      </c>
      <c r="BA504" s="19">
        <v>0</v>
      </c>
      <c r="BB504" s="19">
        <v>0</v>
      </c>
      <c r="BC504" s="19">
        <v>2</v>
      </c>
      <c r="BD504" s="49" t="b">
        <v>1</v>
      </c>
      <c r="BE504" s="49" t="b">
        <v>0</v>
      </c>
      <c r="BF504" s="19">
        <v>10</v>
      </c>
      <c r="BG504" s="23" t="s">
        <v>78</v>
      </c>
      <c r="BH504" s="19">
        <v>295</v>
      </c>
      <c r="BI504" s="19">
        <v>295</v>
      </c>
      <c r="BJ504" s="19">
        <v>5</v>
      </c>
      <c r="BK504" s="49" t="b">
        <v>1</v>
      </c>
    </row>
    <row r="505" spans="1:63" ht="12.75">
      <c r="A505" s="19">
        <v>867</v>
      </c>
      <c r="B505" s="19">
        <v>166629</v>
      </c>
      <c r="C505" s="23" t="s">
        <v>1272</v>
      </c>
      <c r="D505" s="23" t="s">
        <v>1273</v>
      </c>
      <c r="E505" s="23" t="s">
        <v>1274</v>
      </c>
      <c r="F505" s="23" t="s">
        <v>1151</v>
      </c>
      <c r="G505" s="19">
        <v>1003</v>
      </c>
      <c r="H505" s="23" t="s">
        <v>538</v>
      </c>
      <c r="I505" s="23" t="s">
        <v>539</v>
      </c>
      <c r="J505" s="47" t="s">
        <v>1275</v>
      </c>
      <c r="K505" s="19">
        <v>-72.526728000000006</v>
      </c>
      <c r="L505" s="19">
        <v>42.385998999999998</v>
      </c>
      <c r="M505" s="19">
        <v>-72.526728000000006</v>
      </c>
      <c r="N505" s="19">
        <v>42.385998999999998</v>
      </c>
      <c r="O505" s="53">
        <v>14014</v>
      </c>
      <c r="P505" s="53">
        <v>2221</v>
      </c>
      <c r="Q505" s="53">
        <v>30120</v>
      </c>
      <c r="R505" s="53">
        <v>2221</v>
      </c>
      <c r="S505" s="19">
        <v>2</v>
      </c>
      <c r="T505" s="19">
        <v>2</v>
      </c>
      <c r="U505" s="19">
        <v>1</v>
      </c>
      <c r="V505" s="19">
        <v>1</v>
      </c>
      <c r="W505" s="19">
        <v>1</v>
      </c>
      <c r="X505" s="19">
        <v>60</v>
      </c>
      <c r="Y505" s="19">
        <v>23373</v>
      </c>
      <c r="Z505" s="23" t="s">
        <v>73</v>
      </c>
      <c r="AA505" s="49" t="b">
        <v>1</v>
      </c>
      <c r="AB505" s="23" t="s">
        <v>1283</v>
      </c>
      <c r="AC505" s="23" t="s">
        <v>89</v>
      </c>
      <c r="AD505" s="23" t="s">
        <v>104</v>
      </c>
      <c r="AE505" s="23" t="s">
        <v>172</v>
      </c>
      <c r="AF505" s="23" t="s">
        <v>89</v>
      </c>
      <c r="AG505" s="23" t="s">
        <v>79</v>
      </c>
      <c r="AH505" s="23" t="s">
        <v>36</v>
      </c>
      <c r="AI505" s="23" t="s">
        <v>92</v>
      </c>
      <c r="AJ505" s="50" t="b">
        <v>0</v>
      </c>
      <c r="AK505" s="51" t="s">
        <v>1284</v>
      </c>
      <c r="AL505" s="19">
        <v>0</v>
      </c>
      <c r="AM505" s="19">
        <v>0</v>
      </c>
      <c r="AN505" s="19">
        <v>2</v>
      </c>
      <c r="AO505" s="19">
        <v>0</v>
      </c>
      <c r="AP505" s="19">
        <v>0</v>
      </c>
      <c r="AQ505" s="19">
        <v>0</v>
      </c>
      <c r="AR505" s="19">
        <v>0</v>
      </c>
      <c r="AS505" s="19">
        <v>0</v>
      </c>
      <c r="AT505" s="19">
        <v>0</v>
      </c>
      <c r="AU505" s="19">
        <v>1</v>
      </c>
      <c r="AV505" s="19">
        <v>0</v>
      </c>
      <c r="AW505" s="19">
        <v>0</v>
      </c>
      <c r="AX505" s="19">
        <v>1</v>
      </c>
      <c r="AY505" s="19">
        <v>0</v>
      </c>
      <c r="AZ505" s="19">
        <v>0</v>
      </c>
      <c r="BA505" s="19">
        <v>0</v>
      </c>
      <c r="BB505" s="19">
        <v>0</v>
      </c>
      <c r="BC505" s="19">
        <v>0</v>
      </c>
      <c r="BD505" s="49" t="b">
        <v>1</v>
      </c>
      <c r="BE505" s="49" t="b">
        <v>0</v>
      </c>
      <c r="BF505" s="19">
        <v>10</v>
      </c>
      <c r="BG505" s="23" t="s">
        <v>89</v>
      </c>
      <c r="BH505" s="19">
        <v>295</v>
      </c>
      <c r="BI505" s="19">
        <v>295</v>
      </c>
      <c r="BJ505" s="19">
        <v>2</v>
      </c>
      <c r="BK505" s="49" t="b">
        <v>1</v>
      </c>
    </row>
    <row r="506" spans="1:63" ht="12.75">
      <c r="A506" s="19">
        <v>868</v>
      </c>
      <c r="B506" s="19">
        <v>166629</v>
      </c>
      <c r="C506" s="23" t="s">
        <v>1272</v>
      </c>
      <c r="D506" s="23" t="s">
        <v>1273</v>
      </c>
      <c r="E506" s="23" t="s">
        <v>1274</v>
      </c>
      <c r="F506" s="23" t="s">
        <v>1151</v>
      </c>
      <c r="G506" s="19">
        <v>1003</v>
      </c>
      <c r="H506" s="23" t="s">
        <v>538</v>
      </c>
      <c r="I506" s="23" t="s">
        <v>539</v>
      </c>
      <c r="J506" s="47" t="s">
        <v>1275</v>
      </c>
      <c r="K506" s="19">
        <v>-72.526728000000006</v>
      </c>
      <c r="L506" s="19">
        <v>42.385998999999998</v>
      </c>
      <c r="M506" s="19">
        <v>-72.526728000000006</v>
      </c>
      <c r="N506" s="19">
        <v>42.385998999999998</v>
      </c>
      <c r="O506" s="53">
        <v>14014</v>
      </c>
      <c r="P506" s="53">
        <v>2221</v>
      </c>
      <c r="Q506" s="53">
        <v>30120</v>
      </c>
      <c r="R506" s="53">
        <v>2221</v>
      </c>
      <c r="S506" s="19">
        <v>2</v>
      </c>
      <c r="T506" s="19">
        <v>2</v>
      </c>
      <c r="U506" s="19">
        <v>1</v>
      </c>
      <c r="V506" s="19">
        <v>1</v>
      </c>
      <c r="W506" s="19">
        <v>1</v>
      </c>
      <c r="X506" s="19">
        <v>60</v>
      </c>
      <c r="Y506" s="19">
        <v>23373</v>
      </c>
      <c r="Z506" s="23" t="s">
        <v>73</v>
      </c>
      <c r="AA506" s="49" t="b">
        <v>1</v>
      </c>
      <c r="AB506" s="23" t="s">
        <v>1283</v>
      </c>
      <c r="AC506" s="23" t="s">
        <v>89</v>
      </c>
      <c r="AD506" s="23" t="s">
        <v>104</v>
      </c>
      <c r="AE506" s="23" t="s">
        <v>1285</v>
      </c>
      <c r="AF506" s="23" t="s">
        <v>141</v>
      </c>
      <c r="AG506" s="23" t="s">
        <v>79</v>
      </c>
      <c r="AH506" s="23" t="s">
        <v>99</v>
      </c>
      <c r="AI506" s="23" t="s">
        <v>100</v>
      </c>
      <c r="AJ506" s="50" t="b">
        <v>0</v>
      </c>
      <c r="AK506" s="51" t="s">
        <v>1286</v>
      </c>
      <c r="AL506" s="19">
        <v>0</v>
      </c>
      <c r="AM506" s="19">
        <v>0</v>
      </c>
      <c r="AN506" s="19">
        <v>0</v>
      </c>
      <c r="AO506" s="19">
        <v>0</v>
      </c>
      <c r="AP506" s="19">
        <v>0</v>
      </c>
      <c r="AQ506" s="19">
        <v>0</v>
      </c>
      <c r="AR506" s="19">
        <v>0</v>
      </c>
      <c r="AS506" s="19">
        <v>0</v>
      </c>
      <c r="AT506" s="19">
        <v>0</v>
      </c>
      <c r="AU506" s="19">
        <v>0</v>
      </c>
      <c r="AV506" s="19">
        <v>0</v>
      </c>
      <c r="AW506" s="19">
        <v>0</v>
      </c>
      <c r="AX506" s="19">
        <v>0</v>
      </c>
      <c r="AY506" s="19">
        <v>0</v>
      </c>
      <c r="AZ506" s="19">
        <v>0</v>
      </c>
      <c r="BA506" s="19">
        <v>0</v>
      </c>
      <c r="BB506" s="19">
        <v>0</v>
      </c>
      <c r="BC506" s="19">
        <v>0</v>
      </c>
      <c r="BD506" s="49" t="b">
        <v>0</v>
      </c>
      <c r="BE506" s="49" t="b">
        <v>0</v>
      </c>
      <c r="BF506" s="19">
        <v>10</v>
      </c>
      <c r="BG506" s="23" t="s">
        <v>117</v>
      </c>
      <c r="BH506" s="19">
        <v>295</v>
      </c>
      <c r="BI506" s="19">
        <v>295</v>
      </c>
      <c r="BJ506" s="19">
        <v>0</v>
      </c>
      <c r="BK506" s="49" t="b">
        <v>0</v>
      </c>
    </row>
    <row r="507" spans="1:63" ht="12.75">
      <c r="A507" s="19">
        <v>869</v>
      </c>
      <c r="B507" s="19">
        <v>166629</v>
      </c>
      <c r="C507" s="23" t="s">
        <v>1272</v>
      </c>
      <c r="D507" s="23" t="s">
        <v>1273</v>
      </c>
      <c r="E507" s="23" t="s">
        <v>1274</v>
      </c>
      <c r="F507" s="23" t="s">
        <v>1151</v>
      </c>
      <c r="G507" s="19">
        <v>1003</v>
      </c>
      <c r="H507" s="23" t="s">
        <v>538</v>
      </c>
      <c r="I507" s="23" t="s">
        <v>539</v>
      </c>
      <c r="J507" s="47" t="s">
        <v>1275</v>
      </c>
      <c r="K507" s="19">
        <v>-72.526728000000006</v>
      </c>
      <c r="L507" s="19">
        <v>42.385998999999998</v>
      </c>
      <c r="M507" s="19">
        <v>-72.526728000000006</v>
      </c>
      <c r="N507" s="19">
        <v>42.385998999999998</v>
      </c>
      <c r="O507" s="53">
        <v>14014</v>
      </c>
      <c r="P507" s="53">
        <v>2221</v>
      </c>
      <c r="Q507" s="53">
        <v>30120</v>
      </c>
      <c r="R507" s="53">
        <v>2221</v>
      </c>
      <c r="S507" s="19">
        <v>2</v>
      </c>
      <c r="T507" s="19">
        <v>2</v>
      </c>
      <c r="U507" s="19">
        <v>1</v>
      </c>
      <c r="V507" s="19">
        <v>1</v>
      </c>
      <c r="W507" s="19">
        <v>1</v>
      </c>
      <c r="X507" s="19">
        <v>60</v>
      </c>
      <c r="Y507" s="19">
        <v>23373</v>
      </c>
      <c r="Z507" s="23" t="s">
        <v>73</v>
      </c>
      <c r="AA507" s="49" t="b">
        <v>1</v>
      </c>
      <c r="AB507" s="23" t="s">
        <v>1283</v>
      </c>
      <c r="AC507" s="23" t="s">
        <v>89</v>
      </c>
      <c r="AD507" s="23" t="s">
        <v>104</v>
      </c>
      <c r="AE507" s="23" t="s">
        <v>1163</v>
      </c>
      <c r="AF507" s="23" t="s">
        <v>224</v>
      </c>
      <c r="AG507" s="23" t="s">
        <v>79</v>
      </c>
      <c r="AH507" s="23" t="s">
        <v>36</v>
      </c>
      <c r="AI507" s="23" t="s">
        <v>100</v>
      </c>
      <c r="AJ507" s="50" t="b">
        <v>0</v>
      </c>
      <c r="AK507" s="51" t="s">
        <v>1287</v>
      </c>
      <c r="AL507" s="19">
        <v>0</v>
      </c>
      <c r="AM507" s="19">
        <v>0</v>
      </c>
      <c r="AN507" s="19">
        <v>1</v>
      </c>
      <c r="AO507" s="19">
        <v>0</v>
      </c>
      <c r="AP507" s="19">
        <v>0</v>
      </c>
      <c r="AQ507" s="19">
        <v>0</v>
      </c>
      <c r="AR507" s="19">
        <v>0</v>
      </c>
      <c r="AS507" s="19">
        <v>0</v>
      </c>
      <c r="AT507" s="19">
        <v>0</v>
      </c>
      <c r="AU507" s="19">
        <v>0</v>
      </c>
      <c r="AV507" s="19">
        <v>0</v>
      </c>
      <c r="AW507" s="19">
        <v>0</v>
      </c>
      <c r="AX507" s="19">
        <v>0</v>
      </c>
      <c r="AY507" s="19">
        <v>0</v>
      </c>
      <c r="AZ507" s="19">
        <v>1</v>
      </c>
      <c r="BA507" s="19">
        <v>0</v>
      </c>
      <c r="BB507" s="19">
        <v>0</v>
      </c>
      <c r="BC507" s="19">
        <v>0</v>
      </c>
      <c r="BD507" s="49" t="b">
        <v>0</v>
      </c>
      <c r="BE507" s="49" t="b">
        <v>0</v>
      </c>
      <c r="BF507" s="19">
        <v>10</v>
      </c>
      <c r="BG507" s="23" t="s">
        <v>117</v>
      </c>
      <c r="BH507" s="19">
        <v>295</v>
      </c>
      <c r="BI507" s="19">
        <v>295</v>
      </c>
      <c r="BJ507" s="19">
        <v>1</v>
      </c>
      <c r="BK507" s="49" t="b">
        <v>1</v>
      </c>
    </row>
    <row r="508" spans="1:63" ht="12.75">
      <c r="A508" s="19">
        <v>874</v>
      </c>
      <c r="B508" s="19">
        <v>166638</v>
      </c>
      <c r="C508" s="23" t="s">
        <v>1294</v>
      </c>
      <c r="D508" s="23" t="s">
        <v>1295</v>
      </c>
      <c r="E508" s="23" t="s">
        <v>1150</v>
      </c>
      <c r="F508" s="23" t="s">
        <v>1151</v>
      </c>
      <c r="G508" s="23" t="s">
        <v>1296</v>
      </c>
      <c r="H508" s="23" t="s">
        <v>538</v>
      </c>
      <c r="I508" s="23" t="s">
        <v>539</v>
      </c>
      <c r="J508" s="47" t="s">
        <v>1297</v>
      </c>
      <c r="K508" s="19">
        <v>-71.036865000000006</v>
      </c>
      <c r="L508" s="19">
        <v>42.312880999999997</v>
      </c>
      <c r="M508" s="19">
        <v>-71.085851000000005</v>
      </c>
      <c r="N508" s="19">
        <v>42.348669999999998</v>
      </c>
      <c r="O508" s="53">
        <v>18433</v>
      </c>
      <c r="P508" s="54">
        <v>505</v>
      </c>
      <c r="Q508" s="53">
        <v>35980</v>
      </c>
      <c r="R508" s="54">
        <v>505</v>
      </c>
      <c r="S508" s="19">
        <v>2</v>
      </c>
      <c r="T508" s="19">
        <v>2</v>
      </c>
      <c r="U508" s="19">
        <v>1</v>
      </c>
      <c r="V508" s="19">
        <v>1</v>
      </c>
      <c r="W508" s="19">
        <v>1</v>
      </c>
      <c r="X508" s="19">
        <v>69</v>
      </c>
      <c r="Y508" s="19">
        <v>12847</v>
      </c>
      <c r="Z508" s="23" t="s">
        <v>73</v>
      </c>
      <c r="AA508" s="49" t="b">
        <v>1</v>
      </c>
      <c r="AB508" s="23" t="s">
        <v>1298</v>
      </c>
      <c r="AC508" s="23" t="s">
        <v>1299</v>
      </c>
      <c r="AD508" s="23" t="s">
        <v>76</v>
      </c>
      <c r="AE508" s="23" t="s">
        <v>1300</v>
      </c>
      <c r="AF508" s="23" t="s">
        <v>78</v>
      </c>
      <c r="AG508" s="23" t="s">
        <v>79</v>
      </c>
      <c r="AH508" s="23" t="s">
        <v>36</v>
      </c>
      <c r="AI508" s="23" t="s">
        <v>100</v>
      </c>
      <c r="AJ508" s="50" t="b">
        <v>0</v>
      </c>
      <c r="AK508" s="51" t="s">
        <v>1301</v>
      </c>
      <c r="AL508" s="19">
        <v>0</v>
      </c>
      <c r="AM508" s="19">
        <v>0</v>
      </c>
      <c r="AN508" s="19">
        <v>0</v>
      </c>
      <c r="AO508" s="19">
        <v>0</v>
      </c>
      <c r="AP508" s="19">
        <v>0</v>
      </c>
      <c r="AQ508" s="19">
        <v>0</v>
      </c>
      <c r="AR508" s="19">
        <v>0</v>
      </c>
      <c r="AS508" s="19">
        <v>0</v>
      </c>
      <c r="AT508" s="19">
        <v>0</v>
      </c>
      <c r="AU508" s="19">
        <v>0</v>
      </c>
      <c r="AV508" s="19">
        <v>0</v>
      </c>
      <c r="AW508" s="19">
        <v>0</v>
      </c>
      <c r="AX508" s="19">
        <v>0</v>
      </c>
      <c r="AY508" s="19">
        <v>0</v>
      </c>
      <c r="AZ508" s="19">
        <v>0</v>
      </c>
      <c r="BA508" s="19">
        <v>0</v>
      </c>
      <c r="BB508" s="19">
        <v>0</v>
      </c>
      <c r="BC508" s="19">
        <v>0</v>
      </c>
      <c r="BD508" s="49" t="b">
        <v>0</v>
      </c>
      <c r="BE508" s="49" t="b">
        <v>0</v>
      </c>
      <c r="BF508" s="19">
        <v>1</v>
      </c>
      <c r="BG508" s="23" t="s">
        <v>78</v>
      </c>
      <c r="BH508" s="19">
        <v>295</v>
      </c>
      <c r="BI508" s="19">
        <v>295</v>
      </c>
      <c r="BJ508" s="19">
        <v>0</v>
      </c>
      <c r="BK508" s="49" t="b">
        <v>0</v>
      </c>
    </row>
    <row r="509" spans="1:63" ht="12.75">
      <c r="A509" s="19">
        <v>875</v>
      </c>
      <c r="B509" s="19">
        <v>220862</v>
      </c>
      <c r="C509" s="23" t="s">
        <v>2593</v>
      </c>
      <c r="D509" s="23" t="s">
        <v>2594</v>
      </c>
      <c r="E509" s="23" t="s">
        <v>2595</v>
      </c>
      <c r="F509" s="23" t="s">
        <v>2569</v>
      </c>
      <c r="G509" s="19">
        <v>38152</v>
      </c>
      <c r="H509" s="23" t="s">
        <v>70</v>
      </c>
      <c r="I509" s="23" t="s">
        <v>71</v>
      </c>
      <c r="J509" s="47" t="s">
        <v>2596</v>
      </c>
      <c r="K509" s="19">
        <v>-89.938068000000001</v>
      </c>
      <c r="L509" s="19">
        <v>35.118878000000002</v>
      </c>
      <c r="M509" s="19">
        <v>-89.938068000000001</v>
      </c>
      <c r="N509" s="19">
        <v>35.118878000000002</v>
      </c>
      <c r="O509" s="53">
        <v>9216</v>
      </c>
      <c r="P509" s="53">
        <v>1530</v>
      </c>
      <c r="Q509" s="53">
        <v>12672</v>
      </c>
      <c r="R509" s="53">
        <v>1530</v>
      </c>
      <c r="S509" s="19">
        <v>2</v>
      </c>
      <c r="T509" s="19">
        <v>2</v>
      </c>
      <c r="U509" s="19">
        <v>5</v>
      </c>
      <c r="V509" s="19">
        <v>1</v>
      </c>
      <c r="W509" s="19">
        <v>1</v>
      </c>
      <c r="X509" s="19">
        <v>57</v>
      </c>
      <c r="Y509" s="19">
        <v>17183</v>
      </c>
      <c r="Z509" s="23" t="s">
        <v>73</v>
      </c>
      <c r="AA509" s="49" t="b">
        <v>0</v>
      </c>
      <c r="AB509" s="23" t="s">
        <v>2597</v>
      </c>
      <c r="AC509" s="23" t="s">
        <v>291</v>
      </c>
      <c r="AD509" s="23" t="s">
        <v>204</v>
      </c>
      <c r="AE509" s="23" t="s">
        <v>292</v>
      </c>
      <c r="AF509" s="23" t="s">
        <v>78</v>
      </c>
      <c r="AG509" s="23" t="s">
        <v>79</v>
      </c>
      <c r="AH509" s="23" t="s">
        <v>36</v>
      </c>
      <c r="AI509" s="23" t="s">
        <v>80</v>
      </c>
      <c r="AJ509" s="50" t="b">
        <v>0</v>
      </c>
      <c r="AK509" s="51" t="s">
        <v>2598</v>
      </c>
      <c r="AL509" s="19">
        <v>0</v>
      </c>
      <c r="AM509" s="19">
        <v>0</v>
      </c>
      <c r="AN509" s="19">
        <v>0</v>
      </c>
      <c r="AO509" s="19">
        <v>0</v>
      </c>
      <c r="AP509" s="19">
        <v>0</v>
      </c>
      <c r="AQ509" s="19">
        <v>0</v>
      </c>
      <c r="AR509" s="19">
        <v>0</v>
      </c>
      <c r="AS509" s="19">
        <v>0</v>
      </c>
      <c r="AT509" s="19">
        <v>0</v>
      </c>
      <c r="AU509" s="19">
        <v>0</v>
      </c>
      <c r="AV509" s="19">
        <v>0</v>
      </c>
      <c r="AW509" s="19">
        <v>0</v>
      </c>
      <c r="AX509" s="19">
        <v>0</v>
      </c>
      <c r="AY509" s="19">
        <v>0</v>
      </c>
      <c r="AZ509" s="19">
        <v>0</v>
      </c>
      <c r="BA509" s="19">
        <v>0</v>
      </c>
      <c r="BB509" s="19">
        <v>0</v>
      </c>
      <c r="BC509" s="19">
        <v>0</v>
      </c>
      <c r="BD509" s="49" t="b">
        <v>1</v>
      </c>
      <c r="BE509" s="49" t="b">
        <v>0</v>
      </c>
      <c r="BF509" s="19">
        <v>3</v>
      </c>
      <c r="BG509" s="23" t="s">
        <v>78</v>
      </c>
      <c r="BH509" s="19">
        <v>363</v>
      </c>
      <c r="BI509" s="19">
        <v>363</v>
      </c>
      <c r="BJ509" s="19">
        <v>0</v>
      </c>
      <c r="BK509" s="49" t="b">
        <v>0</v>
      </c>
    </row>
    <row r="510" spans="1:63" ht="12.75">
      <c r="A510" s="19">
        <v>876</v>
      </c>
      <c r="B510" s="19">
        <v>220862</v>
      </c>
      <c r="C510" s="23" t="s">
        <v>2593</v>
      </c>
      <c r="D510" s="23" t="s">
        <v>2594</v>
      </c>
      <c r="E510" s="23" t="s">
        <v>2595</v>
      </c>
      <c r="F510" s="23" t="s">
        <v>2569</v>
      </c>
      <c r="G510" s="19">
        <v>38152</v>
      </c>
      <c r="H510" s="23" t="s">
        <v>70</v>
      </c>
      <c r="I510" s="23" t="s">
        <v>71</v>
      </c>
      <c r="J510" s="47" t="s">
        <v>2596</v>
      </c>
      <c r="K510" s="19">
        <v>-89.938068000000001</v>
      </c>
      <c r="L510" s="19">
        <v>35.118878000000002</v>
      </c>
      <c r="M510" s="19">
        <v>-89.938068000000001</v>
      </c>
      <c r="N510" s="19">
        <v>35.118878000000002</v>
      </c>
      <c r="O510" s="53">
        <v>9216</v>
      </c>
      <c r="P510" s="53">
        <v>1530</v>
      </c>
      <c r="Q510" s="53">
        <v>12672</v>
      </c>
      <c r="R510" s="53">
        <v>1530</v>
      </c>
      <c r="S510" s="19">
        <v>2</v>
      </c>
      <c r="T510" s="19">
        <v>2</v>
      </c>
      <c r="U510" s="19">
        <v>5</v>
      </c>
      <c r="V510" s="19">
        <v>1</v>
      </c>
      <c r="W510" s="19">
        <v>1</v>
      </c>
      <c r="X510" s="19">
        <v>57</v>
      </c>
      <c r="Y510" s="19">
        <v>17183</v>
      </c>
      <c r="Z510" s="23" t="s">
        <v>73</v>
      </c>
      <c r="AA510" s="49" t="b">
        <v>0</v>
      </c>
      <c r="AB510" s="23" t="s">
        <v>2599</v>
      </c>
      <c r="AC510" s="23" t="s">
        <v>89</v>
      </c>
      <c r="AD510" s="23" t="s">
        <v>159</v>
      </c>
      <c r="AE510" s="23" t="s">
        <v>172</v>
      </c>
      <c r="AF510" s="23" t="s">
        <v>89</v>
      </c>
      <c r="AG510" s="23" t="s">
        <v>79</v>
      </c>
      <c r="AH510" s="23" t="s">
        <v>36</v>
      </c>
      <c r="AI510" s="23" t="s">
        <v>92</v>
      </c>
      <c r="AJ510" s="50" t="b">
        <v>0</v>
      </c>
      <c r="AK510" s="51" t="s">
        <v>2600</v>
      </c>
      <c r="AL510" s="19">
        <v>0</v>
      </c>
      <c r="AM510" s="19">
        <v>0</v>
      </c>
      <c r="AN510" s="19">
        <v>0</v>
      </c>
      <c r="AO510" s="19">
        <v>0</v>
      </c>
      <c r="AP510" s="19">
        <v>0</v>
      </c>
      <c r="AQ510" s="19">
        <v>0</v>
      </c>
      <c r="AR510" s="19">
        <v>0</v>
      </c>
      <c r="AS510" s="19">
        <v>0</v>
      </c>
      <c r="AT510" s="19">
        <v>0</v>
      </c>
      <c r="AU510" s="19">
        <v>0</v>
      </c>
      <c r="AV510" s="19">
        <v>0</v>
      </c>
      <c r="AW510" s="19">
        <v>0</v>
      </c>
      <c r="AX510" s="19">
        <v>0</v>
      </c>
      <c r="AY510" s="19">
        <v>0</v>
      </c>
      <c r="AZ510" s="19">
        <v>0</v>
      </c>
      <c r="BA510" s="19">
        <v>0</v>
      </c>
      <c r="BB510" s="19">
        <v>0</v>
      </c>
      <c r="BC510" s="19">
        <v>0</v>
      </c>
      <c r="BD510" s="49" t="b">
        <v>1</v>
      </c>
      <c r="BE510" s="49" t="b">
        <v>0</v>
      </c>
      <c r="BF510" s="19">
        <v>3</v>
      </c>
      <c r="BG510" s="23" t="s">
        <v>89</v>
      </c>
      <c r="BH510" s="19">
        <v>363</v>
      </c>
      <c r="BI510" s="19">
        <v>363</v>
      </c>
      <c r="BJ510" s="19">
        <v>0</v>
      </c>
      <c r="BK510" s="49" t="b">
        <v>0</v>
      </c>
    </row>
    <row r="511" spans="1:63" ht="12.75">
      <c r="A511" s="19">
        <v>879</v>
      </c>
      <c r="B511" s="19">
        <v>135726</v>
      </c>
      <c r="C511" s="23" t="s">
        <v>709</v>
      </c>
      <c r="D511" s="23" t="s">
        <v>709</v>
      </c>
      <c r="E511" s="23" t="s">
        <v>710</v>
      </c>
      <c r="F511" s="23" t="s">
        <v>625</v>
      </c>
      <c r="G511" s="19">
        <v>33146</v>
      </c>
      <c r="H511" s="23" t="s">
        <v>70</v>
      </c>
      <c r="I511" s="23" t="s">
        <v>564</v>
      </c>
      <c r="J511" s="47" t="s">
        <v>711</v>
      </c>
      <c r="K511" s="19">
        <v>-80.278661999999997</v>
      </c>
      <c r="L511" s="19">
        <v>25.721260000000001</v>
      </c>
      <c r="M511" s="19">
        <v>-80.377590999999995</v>
      </c>
      <c r="N511" s="19">
        <v>25.757110999999998</v>
      </c>
      <c r="O511" s="53">
        <v>39060</v>
      </c>
      <c r="P511" s="53">
        <v>1160</v>
      </c>
      <c r="Q511" s="53">
        <v>39060</v>
      </c>
      <c r="R511" s="53">
        <v>1160</v>
      </c>
      <c r="S511" s="19">
        <v>2</v>
      </c>
      <c r="T511" s="19">
        <v>2</v>
      </c>
      <c r="U511" s="19">
        <v>5</v>
      </c>
      <c r="V511" s="19">
        <v>2</v>
      </c>
      <c r="W511" s="19">
        <v>2</v>
      </c>
      <c r="X511" s="19">
        <v>38</v>
      </c>
      <c r="Y511" s="19">
        <v>10792</v>
      </c>
      <c r="Z511" s="23" t="s">
        <v>123</v>
      </c>
      <c r="AA511" s="49" t="b">
        <v>0</v>
      </c>
      <c r="AB511" s="23" t="s">
        <v>245</v>
      </c>
      <c r="AC511" s="23" t="s">
        <v>89</v>
      </c>
      <c r="AD511" s="23" t="s">
        <v>90</v>
      </c>
      <c r="AE511" s="23" t="s">
        <v>172</v>
      </c>
      <c r="AF511" s="23" t="s">
        <v>89</v>
      </c>
      <c r="AG511" s="23" t="s">
        <v>79</v>
      </c>
      <c r="AH511" s="23" t="s">
        <v>36</v>
      </c>
      <c r="AI511" s="23" t="s">
        <v>92</v>
      </c>
      <c r="AJ511" s="55" t="b">
        <v>1</v>
      </c>
      <c r="AK511" s="51" t="s">
        <v>713</v>
      </c>
      <c r="AL511" s="19">
        <v>1</v>
      </c>
      <c r="AM511" s="19">
        <v>0</v>
      </c>
      <c r="AN511" s="19">
        <v>0</v>
      </c>
      <c r="AO511" s="19">
        <v>0</v>
      </c>
      <c r="AP511" s="19">
        <v>0</v>
      </c>
      <c r="AQ511" s="19">
        <v>0</v>
      </c>
      <c r="AR511" s="19">
        <v>0</v>
      </c>
      <c r="AS511" s="19">
        <v>0</v>
      </c>
      <c r="AT511" s="19">
        <v>0</v>
      </c>
      <c r="AU511" s="19">
        <v>0</v>
      </c>
      <c r="AV511" s="19">
        <v>0</v>
      </c>
      <c r="AW511" s="19">
        <v>1</v>
      </c>
      <c r="AX511" s="19">
        <v>0</v>
      </c>
      <c r="AY511" s="19">
        <v>0</v>
      </c>
      <c r="AZ511" s="19">
        <v>0</v>
      </c>
      <c r="BA511" s="19">
        <v>0</v>
      </c>
      <c r="BB511" s="19">
        <v>0</v>
      </c>
      <c r="BC511" s="19">
        <v>0</v>
      </c>
      <c r="BD511" s="49" t="b">
        <v>1</v>
      </c>
      <c r="BE511" s="49" t="b">
        <v>1</v>
      </c>
      <c r="BF511" s="19">
        <v>7</v>
      </c>
      <c r="BG511" s="23" t="s">
        <v>89</v>
      </c>
      <c r="BH511" s="19">
        <v>363</v>
      </c>
      <c r="BI511" s="19">
        <v>363</v>
      </c>
      <c r="BJ511" s="19">
        <v>0</v>
      </c>
      <c r="BK511" s="49" t="b">
        <v>0</v>
      </c>
    </row>
    <row r="512" spans="1:63" ht="12.75">
      <c r="A512" s="19">
        <v>880</v>
      </c>
      <c r="B512" s="19">
        <v>135726</v>
      </c>
      <c r="C512" s="23" t="s">
        <v>709</v>
      </c>
      <c r="D512" s="23" t="s">
        <v>709</v>
      </c>
      <c r="E512" s="23" t="s">
        <v>710</v>
      </c>
      <c r="F512" s="23" t="s">
        <v>625</v>
      </c>
      <c r="G512" s="19">
        <v>33146</v>
      </c>
      <c r="H512" s="23" t="s">
        <v>70</v>
      </c>
      <c r="I512" s="23" t="s">
        <v>564</v>
      </c>
      <c r="J512" s="47" t="s">
        <v>711</v>
      </c>
      <c r="K512" s="19">
        <v>-80.278661999999997</v>
      </c>
      <c r="L512" s="19">
        <v>25.721260000000001</v>
      </c>
      <c r="M512" s="19">
        <v>-80.377590999999995</v>
      </c>
      <c r="N512" s="19">
        <v>25.757110999999998</v>
      </c>
      <c r="O512" s="53">
        <v>39060</v>
      </c>
      <c r="P512" s="53">
        <v>1160</v>
      </c>
      <c r="Q512" s="53">
        <v>39060</v>
      </c>
      <c r="R512" s="53">
        <v>1160</v>
      </c>
      <c r="S512" s="19">
        <v>2</v>
      </c>
      <c r="T512" s="19">
        <v>2</v>
      </c>
      <c r="U512" s="19">
        <v>5</v>
      </c>
      <c r="V512" s="19">
        <v>2</v>
      </c>
      <c r="W512" s="19">
        <v>2</v>
      </c>
      <c r="X512" s="19">
        <v>38</v>
      </c>
      <c r="Y512" s="19">
        <v>10792</v>
      </c>
      <c r="Z512" s="23" t="s">
        <v>123</v>
      </c>
      <c r="AA512" s="49" t="b">
        <v>0</v>
      </c>
      <c r="AB512" s="23" t="s">
        <v>245</v>
      </c>
      <c r="AC512" s="23" t="s">
        <v>89</v>
      </c>
      <c r="AD512" s="23" t="s">
        <v>90</v>
      </c>
      <c r="AE512" s="23" t="s">
        <v>236</v>
      </c>
      <c r="AF512" s="23" t="s">
        <v>89</v>
      </c>
      <c r="AG512" s="23" t="s">
        <v>79</v>
      </c>
      <c r="AH512" s="23" t="s">
        <v>206</v>
      </c>
      <c r="AI512" s="23" t="s">
        <v>100</v>
      </c>
      <c r="AJ512" s="55" t="b">
        <v>1</v>
      </c>
      <c r="AK512" s="51" t="s">
        <v>714</v>
      </c>
      <c r="AL512" s="58">
        <v>0</v>
      </c>
      <c r="AM512" s="58">
        <v>0</v>
      </c>
      <c r="AN512" s="58">
        <v>0</v>
      </c>
      <c r="AO512" s="58">
        <v>0</v>
      </c>
      <c r="AP512" s="58">
        <v>0</v>
      </c>
      <c r="AQ512" s="58">
        <v>0</v>
      </c>
      <c r="AR512" s="58">
        <v>0</v>
      </c>
      <c r="AS512" s="58">
        <v>0</v>
      </c>
      <c r="AT512" s="58">
        <v>0</v>
      </c>
      <c r="AU512" s="58">
        <v>0</v>
      </c>
      <c r="AV512" s="58">
        <v>0</v>
      </c>
      <c r="AW512" s="58">
        <v>0</v>
      </c>
      <c r="AX512" s="58">
        <v>0</v>
      </c>
      <c r="AY512" s="58">
        <v>0</v>
      </c>
      <c r="AZ512" s="58">
        <v>0</v>
      </c>
      <c r="BA512" s="58">
        <v>0</v>
      </c>
      <c r="BB512" s="58">
        <v>0</v>
      </c>
      <c r="BC512" s="58">
        <v>0</v>
      </c>
      <c r="BD512" s="49" t="b">
        <v>1</v>
      </c>
      <c r="BE512" s="49" t="b">
        <v>1</v>
      </c>
      <c r="BF512" s="19">
        <v>7</v>
      </c>
      <c r="BG512" s="23" t="s">
        <v>89</v>
      </c>
      <c r="BH512" s="19">
        <v>363</v>
      </c>
      <c r="BI512" s="19">
        <v>363</v>
      </c>
      <c r="BJ512" s="19">
        <v>0</v>
      </c>
      <c r="BK512" s="49" t="b">
        <v>0</v>
      </c>
    </row>
    <row r="513" spans="1:63" ht="12.75">
      <c r="A513" s="19">
        <v>881</v>
      </c>
      <c r="B513" s="19">
        <v>135726</v>
      </c>
      <c r="C513" s="23" t="s">
        <v>709</v>
      </c>
      <c r="D513" s="23" t="s">
        <v>709</v>
      </c>
      <c r="E513" s="23" t="s">
        <v>710</v>
      </c>
      <c r="F513" s="23" t="s">
        <v>625</v>
      </c>
      <c r="G513" s="19">
        <v>33146</v>
      </c>
      <c r="H513" s="23" t="s">
        <v>70</v>
      </c>
      <c r="I513" s="23" t="s">
        <v>564</v>
      </c>
      <c r="J513" s="47" t="s">
        <v>711</v>
      </c>
      <c r="K513" s="19">
        <v>-80.278661999999997</v>
      </c>
      <c r="L513" s="19">
        <v>25.721260000000001</v>
      </c>
      <c r="M513" s="19">
        <v>-80.377590999999995</v>
      </c>
      <c r="N513" s="19">
        <v>25.757110999999998</v>
      </c>
      <c r="O513" s="53">
        <v>39060</v>
      </c>
      <c r="P513" s="53">
        <v>1160</v>
      </c>
      <c r="Q513" s="53">
        <v>39060</v>
      </c>
      <c r="R513" s="53">
        <v>1160</v>
      </c>
      <c r="S513" s="19">
        <v>2</v>
      </c>
      <c r="T513" s="19">
        <v>2</v>
      </c>
      <c r="U513" s="19">
        <v>5</v>
      </c>
      <c r="V513" s="19">
        <v>2</v>
      </c>
      <c r="W513" s="19">
        <v>2</v>
      </c>
      <c r="X513" s="19">
        <v>38</v>
      </c>
      <c r="Y513" s="19">
        <v>10792</v>
      </c>
      <c r="Z513" s="23" t="s">
        <v>123</v>
      </c>
      <c r="AA513" s="49" t="b">
        <v>0</v>
      </c>
      <c r="AB513" s="23" t="s">
        <v>245</v>
      </c>
      <c r="AC513" s="23" t="s">
        <v>417</v>
      </c>
      <c r="AD513" s="23" t="s">
        <v>90</v>
      </c>
      <c r="AE513" s="23" t="s">
        <v>418</v>
      </c>
      <c r="AF513" s="23" t="s">
        <v>114</v>
      </c>
      <c r="AG513" s="23" t="s">
        <v>79</v>
      </c>
      <c r="AH513" s="23" t="s">
        <v>99</v>
      </c>
      <c r="AI513" s="23" t="s">
        <v>100</v>
      </c>
      <c r="AJ513" s="55" t="b">
        <v>1</v>
      </c>
      <c r="AK513" s="51" t="s">
        <v>715</v>
      </c>
      <c r="AL513" s="58">
        <v>0</v>
      </c>
      <c r="AM513" s="58">
        <v>0</v>
      </c>
      <c r="AN513" s="58">
        <v>2</v>
      </c>
      <c r="AO513" s="58">
        <v>0</v>
      </c>
      <c r="AP513" s="58">
        <v>0</v>
      </c>
      <c r="AQ513" s="58">
        <v>0</v>
      </c>
      <c r="AR513" s="58">
        <v>0</v>
      </c>
      <c r="AS513" s="58">
        <v>0</v>
      </c>
      <c r="AT513" s="58">
        <v>0</v>
      </c>
      <c r="AU513" s="58">
        <v>0</v>
      </c>
      <c r="AV513" s="58">
        <v>0</v>
      </c>
      <c r="AW513" s="58">
        <v>0</v>
      </c>
      <c r="AX513" s="58">
        <v>0</v>
      </c>
      <c r="AY513" s="58">
        <v>0</v>
      </c>
      <c r="AZ513" s="58">
        <v>1</v>
      </c>
      <c r="BA513" s="58">
        <v>0</v>
      </c>
      <c r="BB513" s="58">
        <v>1</v>
      </c>
      <c r="BC513" s="58">
        <v>0</v>
      </c>
      <c r="BD513" s="49" t="b">
        <v>1</v>
      </c>
      <c r="BE513" s="49" t="b">
        <v>1</v>
      </c>
      <c r="BF513" s="19">
        <v>7</v>
      </c>
      <c r="BG513" s="23" t="s">
        <v>117</v>
      </c>
      <c r="BH513" s="19">
        <v>363</v>
      </c>
      <c r="BI513" s="19">
        <v>363</v>
      </c>
      <c r="BJ513" s="19">
        <v>0</v>
      </c>
      <c r="BK513" s="49" t="b">
        <v>0</v>
      </c>
    </row>
    <row r="514" spans="1:63" ht="12.75">
      <c r="A514" s="19">
        <v>882</v>
      </c>
      <c r="B514" s="19">
        <v>135726</v>
      </c>
      <c r="C514" s="23" t="s">
        <v>709</v>
      </c>
      <c r="D514" s="23" t="s">
        <v>709</v>
      </c>
      <c r="E514" s="23" t="s">
        <v>710</v>
      </c>
      <c r="F514" s="23" t="s">
        <v>625</v>
      </c>
      <c r="G514" s="19">
        <v>33146</v>
      </c>
      <c r="H514" s="23" t="s">
        <v>70</v>
      </c>
      <c r="I514" s="23" t="s">
        <v>564</v>
      </c>
      <c r="J514" s="47" t="s">
        <v>711</v>
      </c>
      <c r="K514" s="19">
        <v>-80.278661999999997</v>
      </c>
      <c r="L514" s="19">
        <v>25.721260000000001</v>
      </c>
      <c r="M514" s="19">
        <v>-80.377590999999995</v>
      </c>
      <c r="N514" s="19">
        <v>25.757110999999998</v>
      </c>
      <c r="O514" s="53">
        <v>39060</v>
      </c>
      <c r="P514" s="53">
        <v>1160</v>
      </c>
      <c r="Q514" s="53">
        <v>39060</v>
      </c>
      <c r="R514" s="53">
        <v>1160</v>
      </c>
      <c r="S514" s="19">
        <v>2</v>
      </c>
      <c r="T514" s="19">
        <v>2</v>
      </c>
      <c r="U514" s="19">
        <v>5</v>
      </c>
      <c r="V514" s="19">
        <v>2</v>
      </c>
      <c r="W514" s="19">
        <v>2</v>
      </c>
      <c r="X514" s="19">
        <v>38</v>
      </c>
      <c r="Y514" s="19">
        <v>10792</v>
      </c>
      <c r="Z514" s="23" t="s">
        <v>123</v>
      </c>
      <c r="AA514" s="49" t="b">
        <v>0</v>
      </c>
      <c r="AB514" s="23" t="s">
        <v>245</v>
      </c>
      <c r="AC514" s="23" t="s">
        <v>716</v>
      </c>
      <c r="AD514" s="23" t="s">
        <v>90</v>
      </c>
      <c r="AE514" s="23" t="s">
        <v>717</v>
      </c>
      <c r="AF514" s="23" t="s">
        <v>219</v>
      </c>
      <c r="AG514" s="23" t="s">
        <v>79</v>
      </c>
      <c r="AH514" s="23" t="s">
        <v>99</v>
      </c>
      <c r="AI514" s="23" t="s">
        <v>100</v>
      </c>
      <c r="AJ514" s="50" t="b">
        <v>0</v>
      </c>
      <c r="AK514" s="51" t="s">
        <v>718</v>
      </c>
      <c r="AL514" s="58">
        <v>0</v>
      </c>
      <c r="AM514" s="58">
        <v>0</v>
      </c>
      <c r="AN514" s="58">
        <v>2</v>
      </c>
      <c r="AO514" s="58">
        <v>0</v>
      </c>
      <c r="AP514" s="58">
        <v>0</v>
      </c>
      <c r="AQ514" s="58">
        <v>0</v>
      </c>
      <c r="AR514" s="58">
        <v>0</v>
      </c>
      <c r="AS514" s="58">
        <v>0</v>
      </c>
      <c r="AT514" s="58">
        <v>0</v>
      </c>
      <c r="AU514" s="58">
        <v>0</v>
      </c>
      <c r="AV514" s="58">
        <v>0</v>
      </c>
      <c r="AW514" s="58">
        <v>0</v>
      </c>
      <c r="AX514" s="58">
        <v>0</v>
      </c>
      <c r="AY514" s="58">
        <v>1</v>
      </c>
      <c r="AZ514" s="58">
        <v>1</v>
      </c>
      <c r="BA514" s="58">
        <v>0</v>
      </c>
      <c r="BB514" s="58">
        <v>0</v>
      </c>
      <c r="BC514" s="58">
        <v>0</v>
      </c>
      <c r="BD514" s="49" t="b">
        <v>1</v>
      </c>
      <c r="BE514" s="49" t="b">
        <v>1</v>
      </c>
      <c r="BF514" s="19">
        <v>7</v>
      </c>
      <c r="BG514" s="23" t="s">
        <v>117</v>
      </c>
      <c r="BH514" s="19">
        <v>363</v>
      </c>
      <c r="BI514" s="19">
        <v>363</v>
      </c>
      <c r="BJ514" s="19">
        <v>0</v>
      </c>
      <c r="BK514" s="49" t="b">
        <v>0</v>
      </c>
    </row>
    <row r="515" spans="1:63" ht="12.75">
      <c r="A515" s="19">
        <v>883</v>
      </c>
      <c r="B515" s="19">
        <v>135726</v>
      </c>
      <c r="C515" s="23" t="s">
        <v>709</v>
      </c>
      <c r="D515" s="23" t="s">
        <v>709</v>
      </c>
      <c r="E515" s="23" t="s">
        <v>710</v>
      </c>
      <c r="F515" s="23" t="s">
        <v>625</v>
      </c>
      <c r="G515" s="19">
        <v>33146</v>
      </c>
      <c r="H515" s="23" t="s">
        <v>70</v>
      </c>
      <c r="I515" s="23" t="s">
        <v>564</v>
      </c>
      <c r="J515" s="47" t="s">
        <v>711</v>
      </c>
      <c r="K515" s="19">
        <v>-80.278661999999997</v>
      </c>
      <c r="L515" s="19">
        <v>25.721260000000001</v>
      </c>
      <c r="M515" s="19">
        <v>-80.377590999999995</v>
      </c>
      <c r="N515" s="19">
        <v>25.757110999999998</v>
      </c>
      <c r="O515" s="53">
        <v>39060</v>
      </c>
      <c r="P515" s="53">
        <v>1160</v>
      </c>
      <c r="Q515" s="53">
        <v>39060</v>
      </c>
      <c r="R515" s="53">
        <v>1160</v>
      </c>
      <c r="S515" s="19">
        <v>2</v>
      </c>
      <c r="T515" s="19">
        <v>2</v>
      </c>
      <c r="U515" s="19">
        <v>5</v>
      </c>
      <c r="V515" s="19">
        <v>2</v>
      </c>
      <c r="W515" s="19">
        <v>2</v>
      </c>
      <c r="X515" s="19">
        <v>38</v>
      </c>
      <c r="Y515" s="19">
        <v>10792</v>
      </c>
      <c r="Z515" s="23" t="s">
        <v>123</v>
      </c>
      <c r="AA515" s="49" t="b">
        <v>0</v>
      </c>
      <c r="AB515" s="23" t="s">
        <v>245</v>
      </c>
      <c r="AC515" s="23" t="s">
        <v>298</v>
      </c>
      <c r="AD515" s="23" t="s">
        <v>90</v>
      </c>
      <c r="AE515" s="23" t="s">
        <v>356</v>
      </c>
      <c r="AF515" s="23" t="s">
        <v>135</v>
      </c>
      <c r="AG515" s="23" t="s">
        <v>79</v>
      </c>
      <c r="AH515" s="23" t="s">
        <v>36</v>
      </c>
      <c r="AI515" s="23" t="s">
        <v>100</v>
      </c>
      <c r="AJ515" s="50" t="b">
        <v>0</v>
      </c>
      <c r="AK515" s="51" t="s">
        <v>719</v>
      </c>
      <c r="AL515" s="58">
        <v>0</v>
      </c>
      <c r="AM515" s="58">
        <v>0</v>
      </c>
      <c r="AN515" s="58">
        <v>0</v>
      </c>
      <c r="AO515" s="58">
        <v>0</v>
      </c>
      <c r="AP515" s="58">
        <v>0</v>
      </c>
      <c r="AQ515" s="58">
        <v>0</v>
      </c>
      <c r="AR515" s="58">
        <v>0</v>
      </c>
      <c r="AS515" s="58">
        <v>0</v>
      </c>
      <c r="AT515" s="58">
        <v>0</v>
      </c>
      <c r="AU515" s="58">
        <v>0</v>
      </c>
      <c r="AV515" s="58">
        <v>0</v>
      </c>
      <c r="AW515" s="58">
        <v>0</v>
      </c>
      <c r="AX515" s="58">
        <v>0</v>
      </c>
      <c r="AY515" s="58">
        <v>0</v>
      </c>
      <c r="AZ515" s="58">
        <v>0</v>
      </c>
      <c r="BA515" s="58">
        <v>0</v>
      </c>
      <c r="BB515" s="58">
        <v>0</v>
      </c>
      <c r="BC515" s="58">
        <v>0</v>
      </c>
      <c r="BD515" s="49" t="b">
        <v>1</v>
      </c>
      <c r="BE515" s="49" t="b">
        <v>1</v>
      </c>
      <c r="BF515" s="19">
        <v>7</v>
      </c>
      <c r="BG515" s="23" t="s">
        <v>117</v>
      </c>
      <c r="BH515" s="19">
        <v>363</v>
      </c>
      <c r="BI515" s="19">
        <v>363</v>
      </c>
      <c r="BJ515" s="19">
        <v>0</v>
      </c>
      <c r="BK515" s="49" t="b">
        <v>0</v>
      </c>
    </row>
    <row r="516" spans="1:63" ht="12.75">
      <c r="A516" s="19">
        <v>887</v>
      </c>
      <c r="B516" s="19">
        <v>170976</v>
      </c>
      <c r="C516" s="23" t="s">
        <v>1468</v>
      </c>
      <c r="D516" s="23" t="s">
        <v>1469</v>
      </c>
      <c r="E516" s="23" t="s">
        <v>1470</v>
      </c>
      <c r="F516" s="23" t="s">
        <v>1403</v>
      </c>
      <c r="G516" s="19">
        <v>48109</v>
      </c>
      <c r="H516" s="23" t="s">
        <v>834</v>
      </c>
      <c r="I516" s="23" t="s">
        <v>885</v>
      </c>
      <c r="J516" s="47" t="s">
        <v>1471</v>
      </c>
      <c r="K516" s="19">
        <v>-83.742768999999996</v>
      </c>
      <c r="L516" s="19">
        <v>42.275920999999997</v>
      </c>
      <c r="M516" s="19">
        <v>-83.742768999999996</v>
      </c>
      <c r="N516" s="19">
        <v>42.275920999999997</v>
      </c>
      <c r="O516" s="53">
        <v>24344</v>
      </c>
      <c r="P516" s="54">
        <v>428</v>
      </c>
      <c r="Q516" s="53">
        <v>49120</v>
      </c>
      <c r="R516" s="54">
        <v>428</v>
      </c>
      <c r="S516" s="19">
        <v>2</v>
      </c>
      <c r="T516" s="19">
        <v>2</v>
      </c>
      <c r="U516" s="19">
        <v>3</v>
      </c>
      <c r="V516" s="19">
        <v>1</v>
      </c>
      <c r="W516" s="19">
        <v>1</v>
      </c>
      <c r="X516" s="19">
        <v>29</v>
      </c>
      <c r="Y516" s="19">
        <v>28983</v>
      </c>
      <c r="Z516" s="23" t="s">
        <v>73</v>
      </c>
      <c r="AA516" s="49" t="b">
        <v>0</v>
      </c>
      <c r="AB516" s="23" t="s">
        <v>1472</v>
      </c>
      <c r="AC516" s="23" t="s">
        <v>244</v>
      </c>
      <c r="AD516" s="23" t="s">
        <v>76</v>
      </c>
      <c r="AE516" s="23" t="s">
        <v>1476</v>
      </c>
      <c r="AF516" s="23" t="s">
        <v>138</v>
      </c>
      <c r="AG516" s="23" t="s">
        <v>179</v>
      </c>
      <c r="AH516" s="23" t="s">
        <v>179</v>
      </c>
      <c r="AI516" s="23" t="s">
        <v>100</v>
      </c>
      <c r="AJ516" s="50" t="b">
        <v>0</v>
      </c>
      <c r="AK516" s="51" t="s">
        <v>1477</v>
      </c>
      <c r="AL516" s="19">
        <v>0</v>
      </c>
      <c r="AM516" s="19">
        <v>0</v>
      </c>
      <c r="AN516" s="19">
        <v>0</v>
      </c>
      <c r="AO516" s="19">
        <v>0</v>
      </c>
      <c r="AP516" s="19">
        <v>0</v>
      </c>
      <c r="AQ516" s="19">
        <v>0</v>
      </c>
      <c r="AR516" s="19">
        <v>0</v>
      </c>
      <c r="AS516" s="19">
        <v>0</v>
      </c>
      <c r="AT516" s="19">
        <v>0</v>
      </c>
      <c r="AU516" s="19">
        <v>0</v>
      </c>
      <c r="AV516" s="19">
        <v>0</v>
      </c>
      <c r="AW516" s="19">
        <v>0</v>
      </c>
      <c r="AX516" s="19">
        <v>0</v>
      </c>
      <c r="AY516" s="19">
        <v>0</v>
      </c>
      <c r="AZ516" s="19">
        <v>0</v>
      </c>
      <c r="BA516" s="19">
        <v>0</v>
      </c>
      <c r="BB516" s="19">
        <v>0</v>
      </c>
      <c r="BC516" s="19">
        <v>0</v>
      </c>
      <c r="BD516" s="49" t="b">
        <v>0</v>
      </c>
      <c r="BE516" s="49" t="b">
        <v>1</v>
      </c>
      <c r="BF516" s="19">
        <v>11</v>
      </c>
      <c r="BG516" s="23" t="s">
        <v>117</v>
      </c>
      <c r="BH516" s="19">
        <v>253</v>
      </c>
      <c r="BI516" s="19">
        <v>253</v>
      </c>
      <c r="BJ516" s="19">
        <v>0</v>
      </c>
      <c r="BK516" s="49" t="b">
        <v>0</v>
      </c>
    </row>
    <row r="517" spans="1:63" ht="12.75">
      <c r="A517" s="19">
        <v>890</v>
      </c>
      <c r="B517" s="19">
        <v>170976</v>
      </c>
      <c r="C517" s="23" t="s">
        <v>1468</v>
      </c>
      <c r="D517" s="23" t="s">
        <v>1469</v>
      </c>
      <c r="E517" s="23" t="s">
        <v>1470</v>
      </c>
      <c r="F517" s="23" t="s">
        <v>1403</v>
      </c>
      <c r="G517" s="19">
        <v>48109</v>
      </c>
      <c r="H517" s="23" t="s">
        <v>834</v>
      </c>
      <c r="I517" s="23" t="s">
        <v>885</v>
      </c>
      <c r="J517" s="47" t="s">
        <v>1471</v>
      </c>
      <c r="K517" s="19">
        <v>-83.742768999999996</v>
      </c>
      <c r="L517" s="19">
        <v>42.275920999999997</v>
      </c>
      <c r="M517" s="19">
        <v>-83.742768999999996</v>
      </c>
      <c r="N517" s="19">
        <v>42.275920999999997</v>
      </c>
      <c r="O517" s="53">
        <v>24344</v>
      </c>
      <c r="P517" s="54">
        <v>428</v>
      </c>
      <c r="Q517" s="53">
        <v>49120</v>
      </c>
      <c r="R517" s="54">
        <v>428</v>
      </c>
      <c r="S517" s="19">
        <v>2</v>
      </c>
      <c r="T517" s="19">
        <v>2</v>
      </c>
      <c r="U517" s="19">
        <v>3</v>
      </c>
      <c r="V517" s="19">
        <v>1</v>
      </c>
      <c r="W517" s="19">
        <v>1</v>
      </c>
      <c r="X517" s="19">
        <v>29</v>
      </c>
      <c r="Y517" s="19">
        <v>28983</v>
      </c>
      <c r="Z517" s="23" t="s">
        <v>73</v>
      </c>
      <c r="AA517" s="49" t="b">
        <v>0</v>
      </c>
      <c r="AB517" s="23" t="s">
        <v>1478</v>
      </c>
      <c r="AC517" s="23" t="s">
        <v>89</v>
      </c>
      <c r="AD517" s="23" t="s">
        <v>90</v>
      </c>
      <c r="AE517" s="23" t="s">
        <v>405</v>
      </c>
      <c r="AF517" s="23" t="s">
        <v>89</v>
      </c>
      <c r="AG517" s="23" t="s">
        <v>179</v>
      </c>
      <c r="AH517" s="23" t="s">
        <v>179</v>
      </c>
      <c r="AI517" s="23" t="s">
        <v>100</v>
      </c>
      <c r="AJ517" s="50" t="b">
        <v>0</v>
      </c>
      <c r="AK517" s="51" t="s">
        <v>1483</v>
      </c>
      <c r="AL517" s="19">
        <v>0</v>
      </c>
      <c r="AM517" s="19">
        <v>0</v>
      </c>
      <c r="AN517" s="19">
        <v>0</v>
      </c>
      <c r="AO517" s="19">
        <v>0</v>
      </c>
      <c r="AP517" s="19">
        <v>0</v>
      </c>
      <c r="AQ517" s="19">
        <v>0</v>
      </c>
      <c r="AR517" s="19">
        <v>0</v>
      </c>
      <c r="AS517" s="19">
        <v>0</v>
      </c>
      <c r="AT517" s="19">
        <v>0</v>
      </c>
      <c r="AU517" s="19">
        <v>0</v>
      </c>
      <c r="AV517" s="19">
        <v>0</v>
      </c>
      <c r="AW517" s="19">
        <v>0</v>
      </c>
      <c r="AX517" s="19">
        <v>0</v>
      </c>
      <c r="AY517" s="19">
        <v>0</v>
      </c>
      <c r="AZ517" s="19">
        <v>0</v>
      </c>
      <c r="BA517" s="19">
        <v>0</v>
      </c>
      <c r="BB517" s="19">
        <v>0</v>
      </c>
      <c r="BC517" s="19">
        <v>0</v>
      </c>
      <c r="BD517" s="49" t="b">
        <v>0</v>
      </c>
      <c r="BE517" s="49" t="b">
        <v>1</v>
      </c>
      <c r="BF517" s="19">
        <v>11</v>
      </c>
      <c r="BG517" s="23" t="s">
        <v>89</v>
      </c>
      <c r="BH517" s="19">
        <v>253</v>
      </c>
      <c r="BI517" s="19">
        <v>253</v>
      </c>
      <c r="BJ517" s="19">
        <v>0</v>
      </c>
      <c r="BK517" s="49" t="b">
        <v>0</v>
      </c>
    </row>
    <row r="518" spans="1:63" ht="12.75">
      <c r="A518" s="19">
        <v>894</v>
      </c>
      <c r="B518" s="19">
        <v>170976</v>
      </c>
      <c r="C518" s="23" t="s">
        <v>1468</v>
      </c>
      <c r="D518" s="23" t="s">
        <v>1469</v>
      </c>
      <c r="E518" s="23" t="s">
        <v>1470</v>
      </c>
      <c r="F518" s="23" t="s">
        <v>1403</v>
      </c>
      <c r="G518" s="19">
        <v>48109</v>
      </c>
      <c r="H518" s="23" t="s">
        <v>834</v>
      </c>
      <c r="I518" s="23" t="s">
        <v>885</v>
      </c>
      <c r="J518" s="47" t="s">
        <v>1471</v>
      </c>
      <c r="K518" s="19">
        <v>-83.742768999999996</v>
      </c>
      <c r="L518" s="19">
        <v>42.275920999999997</v>
      </c>
      <c r="M518" s="19">
        <v>-83.742768999999996</v>
      </c>
      <c r="N518" s="19">
        <v>42.275920999999997</v>
      </c>
      <c r="O518" s="53">
        <v>24344</v>
      </c>
      <c r="P518" s="54">
        <v>428</v>
      </c>
      <c r="Q518" s="53">
        <v>49120</v>
      </c>
      <c r="R518" s="54">
        <v>428</v>
      </c>
      <c r="S518" s="19">
        <v>2</v>
      </c>
      <c r="T518" s="19">
        <v>2</v>
      </c>
      <c r="U518" s="19">
        <v>3</v>
      </c>
      <c r="V518" s="19">
        <v>1</v>
      </c>
      <c r="W518" s="19">
        <v>1</v>
      </c>
      <c r="X518" s="19">
        <v>29</v>
      </c>
      <c r="Y518" s="19">
        <v>28983</v>
      </c>
      <c r="Z518" s="23" t="s">
        <v>73</v>
      </c>
      <c r="AA518" s="49" t="b">
        <v>0</v>
      </c>
      <c r="AB518" s="23" t="s">
        <v>1478</v>
      </c>
      <c r="AC518" s="23" t="s">
        <v>460</v>
      </c>
      <c r="AD518" s="23" t="s">
        <v>90</v>
      </c>
      <c r="AE518" s="23" t="s">
        <v>667</v>
      </c>
      <c r="AF518" s="23" t="s">
        <v>78</v>
      </c>
      <c r="AG518" s="23" t="s">
        <v>179</v>
      </c>
      <c r="AH518" s="23" t="s">
        <v>179</v>
      </c>
      <c r="AI518" s="23" t="s">
        <v>100</v>
      </c>
      <c r="AJ518" s="50" t="b">
        <v>0</v>
      </c>
      <c r="AK518" s="51" t="s">
        <v>1488</v>
      </c>
      <c r="AL518" s="19">
        <v>0</v>
      </c>
      <c r="AM518" s="19">
        <v>0</v>
      </c>
      <c r="AN518" s="19">
        <v>0</v>
      </c>
      <c r="AO518" s="19">
        <v>0</v>
      </c>
      <c r="AP518" s="19">
        <v>0</v>
      </c>
      <c r="AQ518" s="19">
        <v>0</v>
      </c>
      <c r="AR518" s="19">
        <v>0</v>
      </c>
      <c r="AS518" s="19">
        <v>0</v>
      </c>
      <c r="AT518" s="19">
        <v>0</v>
      </c>
      <c r="AU518" s="19">
        <v>0</v>
      </c>
      <c r="AV518" s="19">
        <v>0</v>
      </c>
      <c r="AW518" s="19">
        <v>0</v>
      </c>
      <c r="AX518" s="19">
        <v>0</v>
      </c>
      <c r="AY518" s="19">
        <v>0</v>
      </c>
      <c r="AZ518" s="19">
        <v>0</v>
      </c>
      <c r="BA518" s="19">
        <v>0</v>
      </c>
      <c r="BB518" s="19">
        <v>0</v>
      </c>
      <c r="BC518" s="19">
        <v>0</v>
      </c>
      <c r="BD518" s="49" t="b">
        <v>0</v>
      </c>
      <c r="BE518" s="49" t="b">
        <v>1</v>
      </c>
      <c r="BF518" s="19">
        <v>11</v>
      </c>
      <c r="BG518" s="23" t="s">
        <v>78</v>
      </c>
      <c r="BH518" s="19">
        <v>253</v>
      </c>
      <c r="BI518" s="19">
        <v>253</v>
      </c>
      <c r="BJ518" s="19">
        <v>0</v>
      </c>
      <c r="BK518" s="49" t="b">
        <v>0</v>
      </c>
    </row>
    <row r="519" spans="1:63" ht="12.75">
      <c r="A519" s="19">
        <v>885</v>
      </c>
      <c r="B519" s="19">
        <v>170976</v>
      </c>
      <c r="C519" s="23" t="s">
        <v>1468</v>
      </c>
      <c r="D519" s="23" t="s">
        <v>1469</v>
      </c>
      <c r="E519" s="23" t="s">
        <v>1470</v>
      </c>
      <c r="F519" s="23" t="s">
        <v>1403</v>
      </c>
      <c r="G519" s="19">
        <v>48109</v>
      </c>
      <c r="H519" s="23" t="s">
        <v>834</v>
      </c>
      <c r="I519" s="23" t="s">
        <v>885</v>
      </c>
      <c r="J519" s="47" t="s">
        <v>1471</v>
      </c>
      <c r="K519" s="19">
        <v>-83.742768999999996</v>
      </c>
      <c r="L519" s="19">
        <v>42.275920999999997</v>
      </c>
      <c r="M519" s="19">
        <v>-83.742768999999996</v>
      </c>
      <c r="N519" s="19">
        <v>42.275920999999997</v>
      </c>
      <c r="O519" s="53">
        <v>24344</v>
      </c>
      <c r="P519" s="54">
        <v>428</v>
      </c>
      <c r="Q519" s="53">
        <v>49120</v>
      </c>
      <c r="R519" s="54">
        <v>428</v>
      </c>
      <c r="S519" s="19">
        <v>2</v>
      </c>
      <c r="T519" s="19">
        <v>2</v>
      </c>
      <c r="U519" s="19">
        <v>3</v>
      </c>
      <c r="V519" s="19">
        <v>1</v>
      </c>
      <c r="W519" s="19">
        <v>1</v>
      </c>
      <c r="X519" s="19">
        <v>29</v>
      </c>
      <c r="Y519" s="19">
        <v>28983</v>
      </c>
      <c r="Z519" s="23" t="s">
        <v>73</v>
      </c>
      <c r="AA519" s="49" t="b">
        <v>0</v>
      </c>
      <c r="AB519" s="23" t="s">
        <v>1472</v>
      </c>
      <c r="AC519" s="23" t="s">
        <v>244</v>
      </c>
      <c r="AD519" s="23" t="s">
        <v>76</v>
      </c>
      <c r="AE519" s="23" t="s">
        <v>1473</v>
      </c>
      <c r="AF519" s="23" t="s">
        <v>138</v>
      </c>
      <c r="AG519" s="23" t="s">
        <v>79</v>
      </c>
      <c r="AH519" s="23" t="s">
        <v>36</v>
      </c>
      <c r="AI519" s="23" t="s">
        <v>100</v>
      </c>
      <c r="AJ519" s="50" t="b">
        <v>0</v>
      </c>
      <c r="AK519" s="51" t="s">
        <v>1474</v>
      </c>
      <c r="AL519" s="19">
        <v>0</v>
      </c>
      <c r="AM519" s="19">
        <v>0</v>
      </c>
      <c r="AN519" s="19">
        <v>1</v>
      </c>
      <c r="AO519" s="19">
        <v>3</v>
      </c>
      <c r="AP519" s="19">
        <v>1</v>
      </c>
      <c r="AQ519" s="19">
        <v>0</v>
      </c>
      <c r="AR519" s="19">
        <v>1</v>
      </c>
      <c r="AS519" s="19">
        <v>0</v>
      </c>
      <c r="AT519" s="19">
        <v>0</v>
      </c>
      <c r="AU519" s="19">
        <v>0</v>
      </c>
      <c r="AV519" s="19">
        <v>1</v>
      </c>
      <c r="AW519" s="19">
        <v>0</v>
      </c>
      <c r="AX519" s="19">
        <v>1</v>
      </c>
      <c r="AY519" s="19">
        <v>0</v>
      </c>
      <c r="AZ519" s="19">
        <v>0</v>
      </c>
      <c r="BA519" s="19">
        <v>0</v>
      </c>
      <c r="BB519" s="19">
        <v>0</v>
      </c>
      <c r="BC519" s="19">
        <v>0</v>
      </c>
      <c r="BD519" s="49" t="b">
        <v>0</v>
      </c>
      <c r="BE519" s="49" t="b">
        <v>1</v>
      </c>
      <c r="BF519" s="19">
        <v>11</v>
      </c>
      <c r="BG519" s="23" t="s">
        <v>117</v>
      </c>
      <c r="BH519" s="19">
        <v>253</v>
      </c>
      <c r="BI519" s="19">
        <v>253</v>
      </c>
      <c r="BJ519" s="19">
        <v>4</v>
      </c>
      <c r="BK519" s="49" t="b">
        <v>1</v>
      </c>
    </row>
    <row r="520" spans="1:63" ht="12.75">
      <c r="A520" s="19">
        <v>886</v>
      </c>
      <c r="B520" s="19">
        <v>170976</v>
      </c>
      <c r="C520" s="23" t="s">
        <v>1468</v>
      </c>
      <c r="D520" s="23" t="s">
        <v>1469</v>
      </c>
      <c r="E520" s="23" t="s">
        <v>1470</v>
      </c>
      <c r="F520" s="23" t="s">
        <v>1403</v>
      </c>
      <c r="G520" s="19">
        <v>48109</v>
      </c>
      <c r="H520" s="23" t="s">
        <v>834</v>
      </c>
      <c r="I520" s="23" t="s">
        <v>885</v>
      </c>
      <c r="J520" s="47" t="s">
        <v>1471</v>
      </c>
      <c r="K520" s="19">
        <v>-83.742768999999996</v>
      </c>
      <c r="L520" s="19">
        <v>42.275920999999997</v>
      </c>
      <c r="M520" s="19">
        <v>-83.742768999999996</v>
      </c>
      <c r="N520" s="19">
        <v>42.275920999999997</v>
      </c>
      <c r="O520" s="53">
        <v>24344</v>
      </c>
      <c r="P520" s="54">
        <v>428</v>
      </c>
      <c r="Q520" s="53">
        <v>49120</v>
      </c>
      <c r="R520" s="54">
        <v>428</v>
      </c>
      <c r="S520" s="19">
        <v>2</v>
      </c>
      <c r="T520" s="19">
        <v>2</v>
      </c>
      <c r="U520" s="19">
        <v>3</v>
      </c>
      <c r="V520" s="19">
        <v>1</v>
      </c>
      <c r="W520" s="19">
        <v>1</v>
      </c>
      <c r="X520" s="19">
        <v>29</v>
      </c>
      <c r="Y520" s="19">
        <v>28983</v>
      </c>
      <c r="Z520" s="23" t="s">
        <v>73</v>
      </c>
      <c r="AA520" s="49" t="b">
        <v>0</v>
      </c>
      <c r="AB520" s="23" t="s">
        <v>1472</v>
      </c>
      <c r="AC520" s="23" t="s">
        <v>244</v>
      </c>
      <c r="AD520" s="23" t="s">
        <v>76</v>
      </c>
      <c r="AE520" s="23" t="s">
        <v>95</v>
      </c>
      <c r="AF520" s="23" t="s">
        <v>94</v>
      </c>
      <c r="AG520" s="23" t="s">
        <v>79</v>
      </c>
      <c r="AH520" s="23" t="s">
        <v>36</v>
      </c>
      <c r="AI520" s="23" t="s">
        <v>96</v>
      </c>
      <c r="AJ520" s="50" t="b">
        <v>0</v>
      </c>
      <c r="AK520" s="51" t="s">
        <v>1475</v>
      </c>
      <c r="AL520" s="19">
        <v>0</v>
      </c>
      <c r="AM520" s="19">
        <v>0</v>
      </c>
      <c r="AN520" s="19">
        <v>1</v>
      </c>
      <c r="AO520" s="19">
        <v>3</v>
      </c>
      <c r="AP520" s="19">
        <v>1</v>
      </c>
      <c r="AQ520" s="19">
        <v>0</v>
      </c>
      <c r="AR520" s="19">
        <v>1</v>
      </c>
      <c r="AS520" s="19">
        <v>0</v>
      </c>
      <c r="AT520" s="19">
        <v>0</v>
      </c>
      <c r="AU520" s="19">
        <v>0</v>
      </c>
      <c r="AV520" s="19">
        <v>1</v>
      </c>
      <c r="AW520" s="19">
        <v>0</v>
      </c>
      <c r="AX520" s="19">
        <v>1</v>
      </c>
      <c r="AY520" s="19">
        <v>0</v>
      </c>
      <c r="AZ520" s="19">
        <v>0</v>
      </c>
      <c r="BA520" s="19">
        <v>0</v>
      </c>
      <c r="BB520" s="19">
        <v>0</v>
      </c>
      <c r="BC520" s="19">
        <v>0</v>
      </c>
      <c r="BD520" s="49" t="b">
        <v>1</v>
      </c>
      <c r="BE520" s="49" t="b">
        <v>1</v>
      </c>
      <c r="BF520" s="19">
        <v>11</v>
      </c>
      <c r="BG520" s="23" t="s">
        <v>94</v>
      </c>
      <c r="BH520" s="19">
        <v>253</v>
      </c>
      <c r="BI520" s="19">
        <v>253</v>
      </c>
      <c r="BJ520" s="19">
        <v>4</v>
      </c>
      <c r="BK520" s="49" t="b">
        <v>1</v>
      </c>
    </row>
    <row r="521" spans="1:63" ht="12.75">
      <c r="A521" s="19">
        <v>888</v>
      </c>
      <c r="B521" s="19">
        <v>170976</v>
      </c>
      <c r="C521" s="23" t="s">
        <v>1468</v>
      </c>
      <c r="D521" s="23" t="s">
        <v>1469</v>
      </c>
      <c r="E521" s="23" t="s">
        <v>1470</v>
      </c>
      <c r="F521" s="23" t="s">
        <v>1403</v>
      </c>
      <c r="G521" s="19">
        <v>48109</v>
      </c>
      <c r="H521" s="23" t="s">
        <v>834</v>
      </c>
      <c r="I521" s="23" t="s">
        <v>885</v>
      </c>
      <c r="J521" s="47" t="s">
        <v>1471</v>
      </c>
      <c r="K521" s="19">
        <v>-83.742768999999996</v>
      </c>
      <c r="L521" s="19">
        <v>42.275920999999997</v>
      </c>
      <c r="M521" s="19">
        <v>-83.742768999999996</v>
      </c>
      <c r="N521" s="19">
        <v>42.275920999999997</v>
      </c>
      <c r="O521" s="53">
        <v>24344</v>
      </c>
      <c r="P521" s="54">
        <v>428</v>
      </c>
      <c r="Q521" s="53">
        <v>49120</v>
      </c>
      <c r="R521" s="54">
        <v>428</v>
      </c>
      <c r="S521" s="19">
        <v>2</v>
      </c>
      <c r="T521" s="19">
        <v>2</v>
      </c>
      <c r="U521" s="19">
        <v>3</v>
      </c>
      <c r="V521" s="19">
        <v>1</v>
      </c>
      <c r="W521" s="19">
        <v>1</v>
      </c>
      <c r="X521" s="19">
        <v>29</v>
      </c>
      <c r="Y521" s="19">
        <v>28983</v>
      </c>
      <c r="Z521" s="23" t="s">
        <v>73</v>
      </c>
      <c r="AA521" s="49" t="b">
        <v>0</v>
      </c>
      <c r="AB521" s="23" t="s">
        <v>1478</v>
      </c>
      <c r="AC521" s="23" t="s">
        <v>89</v>
      </c>
      <c r="AD521" s="23" t="s">
        <v>90</v>
      </c>
      <c r="AE521" s="23" t="s">
        <v>172</v>
      </c>
      <c r="AF521" s="23" t="s">
        <v>89</v>
      </c>
      <c r="AG521" s="23" t="s">
        <v>79</v>
      </c>
      <c r="AH521" s="23" t="s">
        <v>36</v>
      </c>
      <c r="AI521" s="23" t="s">
        <v>92</v>
      </c>
      <c r="AJ521" s="50" t="b">
        <v>0</v>
      </c>
      <c r="AK521" s="51" t="s">
        <v>1479</v>
      </c>
      <c r="AL521" s="19">
        <v>0</v>
      </c>
      <c r="AM521" s="19">
        <v>0</v>
      </c>
      <c r="AN521" s="19">
        <v>2</v>
      </c>
      <c r="AO521" s="19">
        <v>3</v>
      </c>
      <c r="AP521" s="19">
        <v>1</v>
      </c>
      <c r="AQ521" s="19">
        <v>0</v>
      </c>
      <c r="AR521" s="19">
        <v>0</v>
      </c>
      <c r="AS521" s="19">
        <v>0</v>
      </c>
      <c r="AT521" s="19">
        <v>0</v>
      </c>
      <c r="AU521" s="19">
        <v>0</v>
      </c>
      <c r="AV521" s="19">
        <v>0</v>
      </c>
      <c r="AW521" s="19">
        <v>2</v>
      </c>
      <c r="AX521" s="19">
        <v>1</v>
      </c>
      <c r="AY521" s="19">
        <v>1</v>
      </c>
      <c r="AZ521" s="19">
        <v>0</v>
      </c>
      <c r="BA521" s="19">
        <v>0</v>
      </c>
      <c r="BB521" s="19">
        <v>0</v>
      </c>
      <c r="BC521" s="19">
        <v>0</v>
      </c>
      <c r="BD521" s="49" t="b">
        <v>1</v>
      </c>
      <c r="BE521" s="49" t="b">
        <v>1</v>
      </c>
      <c r="BF521" s="19">
        <v>11</v>
      </c>
      <c r="BG521" s="23" t="s">
        <v>89</v>
      </c>
      <c r="BH521" s="19">
        <v>253</v>
      </c>
      <c r="BI521" s="19">
        <v>253</v>
      </c>
      <c r="BJ521" s="19">
        <v>5</v>
      </c>
      <c r="BK521" s="49" t="b">
        <v>1</v>
      </c>
    </row>
    <row r="522" spans="1:63" ht="12.75">
      <c r="A522" s="19">
        <v>891</v>
      </c>
      <c r="B522" s="19">
        <v>170976</v>
      </c>
      <c r="C522" s="23" t="s">
        <v>1468</v>
      </c>
      <c r="D522" s="23" t="s">
        <v>1469</v>
      </c>
      <c r="E522" s="23" t="s">
        <v>1470</v>
      </c>
      <c r="F522" s="23" t="s">
        <v>1403</v>
      </c>
      <c r="G522" s="19">
        <v>48109</v>
      </c>
      <c r="H522" s="23" t="s">
        <v>834</v>
      </c>
      <c r="I522" s="23" t="s">
        <v>885</v>
      </c>
      <c r="J522" s="47" t="s">
        <v>1471</v>
      </c>
      <c r="K522" s="19">
        <v>-83.742768999999996</v>
      </c>
      <c r="L522" s="19">
        <v>42.275920999999997</v>
      </c>
      <c r="M522" s="19">
        <v>-83.742768999999996</v>
      </c>
      <c r="N522" s="19">
        <v>42.275920999999997</v>
      </c>
      <c r="O522" s="53">
        <v>24344</v>
      </c>
      <c r="P522" s="54">
        <v>428</v>
      </c>
      <c r="Q522" s="53">
        <v>49120</v>
      </c>
      <c r="R522" s="54">
        <v>428</v>
      </c>
      <c r="S522" s="19">
        <v>2</v>
      </c>
      <c r="T522" s="19">
        <v>2</v>
      </c>
      <c r="U522" s="19">
        <v>3</v>
      </c>
      <c r="V522" s="19">
        <v>1</v>
      </c>
      <c r="W522" s="19">
        <v>1</v>
      </c>
      <c r="X522" s="19">
        <v>29</v>
      </c>
      <c r="Y522" s="19">
        <v>28983</v>
      </c>
      <c r="Z522" s="23" t="s">
        <v>73</v>
      </c>
      <c r="AA522" s="49" t="b">
        <v>0</v>
      </c>
      <c r="AB522" s="23" t="s">
        <v>1478</v>
      </c>
      <c r="AC522" s="23" t="s">
        <v>89</v>
      </c>
      <c r="AD522" s="23" t="s">
        <v>90</v>
      </c>
      <c r="AE522" s="23" t="s">
        <v>1484</v>
      </c>
      <c r="AF522" s="23" t="s">
        <v>89</v>
      </c>
      <c r="AG522" s="23" t="s">
        <v>79</v>
      </c>
      <c r="AH522" s="23" t="s">
        <v>206</v>
      </c>
      <c r="AI522" s="23" t="s">
        <v>100</v>
      </c>
      <c r="AJ522" s="50" t="b">
        <v>0</v>
      </c>
      <c r="AK522" s="51" t="s">
        <v>1485</v>
      </c>
      <c r="AL522" s="19">
        <v>0</v>
      </c>
      <c r="AM522" s="19">
        <v>0</v>
      </c>
      <c r="AN522" s="19">
        <v>0</v>
      </c>
      <c r="AO522" s="19">
        <v>0</v>
      </c>
      <c r="AP522" s="19">
        <v>0</v>
      </c>
      <c r="AQ522" s="19">
        <v>0</v>
      </c>
      <c r="AR522" s="19">
        <v>0</v>
      </c>
      <c r="AS522" s="19">
        <v>0</v>
      </c>
      <c r="AT522" s="19">
        <v>0</v>
      </c>
      <c r="AU522" s="19">
        <v>0</v>
      </c>
      <c r="AV522" s="19">
        <v>0</v>
      </c>
      <c r="AW522" s="19">
        <v>0</v>
      </c>
      <c r="AX522" s="19">
        <v>0</v>
      </c>
      <c r="AY522" s="19">
        <v>0</v>
      </c>
      <c r="AZ522" s="19">
        <v>0</v>
      </c>
      <c r="BA522" s="19">
        <v>0</v>
      </c>
      <c r="BB522" s="19">
        <v>0</v>
      </c>
      <c r="BC522" s="19">
        <v>0</v>
      </c>
      <c r="BD522" s="49" t="b">
        <v>0</v>
      </c>
      <c r="BE522" s="49" t="b">
        <v>1</v>
      </c>
      <c r="BF522" s="19">
        <v>11</v>
      </c>
      <c r="BG522" s="23" t="s">
        <v>89</v>
      </c>
      <c r="BH522" s="19">
        <v>253</v>
      </c>
      <c r="BI522" s="19">
        <v>253</v>
      </c>
      <c r="BJ522" s="19">
        <v>0</v>
      </c>
      <c r="BK522" s="49" t="b">
        <v>0</v>
      </c>
    </row>
    <row r="523" spans="1:63" ht="12.75">
      <c r="A523" s="19">
        <v>892</v>
      </c>
      <c r="B523" s="19">
        <v>170976</v>
      </c>
      <c r="C523" s="23" t="s">
        <v>1468</v>
      </c>
      <c r="D523" s="23" t="s">
        <v>1469</v>
      </c>
      <c r="E523" s="23" t="s">
        <v>1470</v>
      </c>
      <c r="F523" s="23" t="s">
        <v>1403</v>
      </c>
      <c r="G523" s="19">
        <v>48109</v>
      </c>
      <c r="H523" s="23" t="s">
        <v>834</v>
      </c>
      <c r="I523" s="23" t="s">
        <v>885</v>
      </c>
      <c r="J523" s="47" t="s">
        <v>1471</v>
      </c>
      <c r="K523" s="19">
        <v>-83.742768999999996</v>
      </c>
      <c r="L523" s="19">
        <v>42.275920999999997</v>
      </c>
      <c r="M523" s="19">
        <v>-83.742768999999996</v>
      </c>
      <c r="N523" s="19">
        <v>42.275920999999997</v>
      </c>
      <c r="O523" s="53">
        <v>24344</v>
      </c>
      <c r="P523" s="54">
        <v>428</v>
      </c>
      <c r="Q523" s="53">
        <v>49120</v>
      </c>
      <c r="R523" s="54">
        <v>428</v>
      </c>
      <c r="S523" s="19">
        <v>2</v>
      </c>
      <c r="T523" s="19">
        <v>2</v>
      </c>
      <c r="U523" s="19">
        <v>3</v>
      </c>
      <c r="V523" s="19">
        <v>1</v>
      </c>
      <c r="W523" s="19">
        <v>1</v>
      </c>
      <c r="X523" s="19">
        <v>29</v>
      </c>
      <c r="Y523" s="19">
        <v>28983</v>
      </c>
      <c r="Z523" s="23" t="s">
        <v>73</v>
      </c>
      <c r="AA523" s="49" t="b">
        <v>0</v>
      </c>
      <c r="AB523" s="23" t="s">
        <v>1478</v>
      </c>
      <c r="AC523" s="23" t="s">
        <v>89</v>
      </c>
      <c r="AD523" s="23" t="s">
        <v>90</v>
      </c>
      <c r="AE523" s="23" t="s">
        <v>418</v>
      </c>
      <c r="AF523" s="23" t="s">
        <v>114</v>
      </c>
      <c r="AG523" s="23" t="s">
        <v>79</v>
      </c>
      <c r="AH523" s="23" t="s">
        <v>99</v>
      </c>
      <c r="AI523" s="23" t="s">
        <v>100</v>
      </c>
      <c r="AJ523" s="55" t="b">
        <v>1</v>
      </c>
      <c r="AK523" s="51" t="s">
        <v>1486</v>
      </c>
      <c r="AL523" s="19">
        <v>0</v>
      </c>
      <c r="AM523" s="19">
        <v>0</v>
      </c>
      <c r="AN523" s="19">
        <v>2</v>
      </c>
      <c r="AO523" s="19">
        <v>0</v>
      </c>
      <c r="AP523" s="19">
        <v>0</v>
      </c>
      <c r="AQ523" s="19">
        <v>0</v>
      </c>
      <c r="AR523" s="19">
        <v>0</v>
      </c>
      <c r="AS523" s="19">
        <v>0</v>
      </c>
      <c r="AT523" s="19">
        <v>0</v>
      </c>
      <c r="AU523" s="19">
        <v>0</v>
      </c>
      <c r="AV523" s="19">
        <v>0</v>
      </c>
      <c r="AW523" s="19">
        <v>0</v>
      </c>
      <c r="AX523" s="19">
        <v>1</v>
      </c>
      <c r="AY523" s="19">
        <v>0</v>
      </c>
      <c r="AZ523" s="19">
        <v>1</v>
      </c>
      <c r="BA523" s="19">
        <v>0</v>
      </c>
      <c r="BB523" s="19">
        <v>0</v>
      </c>
      <c r="BC523" s="19">
        <v>0</v>
      </c>
      <c r="BD523" s="49" t="b">
        <v>0</v>
      </c>
      <c r="BE523" s="49" t="b">
        <v>1</v>
      </c>
      <c r="BF523" s="19">
        <v>11</v>
      </c>
      <c r="BG523" s="23" t="s">
        <v>117</v>
      </c>
      <c r="BH523" s="19">
        <v>253</v>
      </c>
      <c r="BI523" s="19">
        <v>253</v>
      </c>
      <c r="BJ523" s="19">
        <v>2</v>
      </c>
      <c r="BK523" s="49" t="b">
        <v>1</v>
      </c>
    </row>
    <row r="524" spans="1:63" ht="12.75">
      <c r="A524" s="19">
        <v>893</v>
      </c>
      <c r="B524" s="19">
        <v>170976</v>
      </c>
      <c r="C524" s="23" t="s">
        <v>1468</v>
      </c>
      <c r="D524" s="23" t="s">
        <v>1469</v>
      </c>
      <c r="E524" s="23" t="s">
        <v>1470</v>
      </c>
      <c r="F524" s="23" t="s">
        <v>1403</v>
      </c>
      <c r="G524" s="19">
        <v>48109</v>
      </c>
      <c r="H524" s="23" t="s">
        <v>834</v>
      </c>
      <c r="I524" s="23" t="s">
        <v>885</v>
      </c>
      <c r="J524" s="47" t="s">
        <v>1471</v>
      </c>
      <c r="K524" s="19">
        <v>-83.742768999999996</v>
      </c>
      <c r="L524" s="19">
        <v>42.275920999999997</v>
      </c>
      <c r="M524" s="19">
        <v>-83.742768999999996</v>
      </c>
      <c r="N524" s="19">
        <v>42.275920999999997</v>
      </c>
      <c r="O524" s="53">
        <v>24344</v>
      </c>
      <c r="P524" s="54">
        <v>428</v>
      </c>
      <c r="Q524" s="53">
        <v>49120</v>
      </c>
      <c r="R524" s="54">
        <v>428</v>
      </c>
      <c r="S524" s="19">
        <v>2</v>
      </c>
      <c r="T524" s="19">
        <v>2</v>
      </c>
      <c r="U524" s="19">
        <v>3</v>
      </c>
      <c r="V524" s="19">
        <v>1</v>
      </c>
      <c r="W524" s="19">
        <v>1</v>
      </c>
      <c r="X524" s="19">
        <v>29</v>
      </c>
      <c r="Y524" s="19">
        <v>28983</v>
      </c>
      <c r="Z524" s="23" t="s">
        <v>73</v>
      </c>
      <c r="AA524" s="49" t="b">
        <v>0</v>
      </c>
      <c r="AB524" s="23" t="s">
        <v>1478</v>
      </c>
      <c r="AC524" s="23" t="s">
        <v>460</v>
      </c>
      <c r="AD524" s="23" t="s">
        <v>90</v>
      </c>
      <c r="AE524" s="23" t="s">
        <v>77</v>
      </c>
      <c r="AF524" s="23" t="s">
        <v>78</v>
      </c>
      <c r="AG524" s="23" t="s">
        <v>79</v>
      </c>
      <c r="AH524" s="23" t="s">
        <v>36</v>
      </c>
      <c r="AI524" s="23" t="s">
        <v>80</v>
      </c>
      <c r="AJ524" s="50" t="b">
        <v>0</v>
      </c>
      <c r="AK524" s="51" t="s">
        <v>1487</v>
      </c>
      <c r="AL524" s="19">
        <v>0</v>
      </c>
      <c r="AM524" s="19">
        <v>0</v>
      </c>
      <c r="AN524" s="19">
        <v>3</v>
      </c>
      <c r="AO524" s="19">
        <v>7</v>
      </c>
      <c r="AP524" s="19">
        <v>1</v>
      </c>
      <c r="AQ524" s="19">
        <v>1</v>
      </c>
      <c r="AR524" s="19">
        <v>1</v>
      </c>
      <c r="AS524" s="19">
        <v>1</v>
      </c>
      <c r="AT524" s="19">
        <v>0</v>
      </c>
      <c r="AU524" s="19">
        <v>1</v>
      </c>
      <c r="AV524" s="19">
        <v>0</v>
      </c>
      <c r="AW524" s="19">
        <v>0</v>
      </c>
      <c r="AX524" s="19">
        <v>1</v>
      </c>
      <c r="AY524" s="19">
        <v>0</v>
      </c>
      <c r="AZ524" s="19">
        <v>1</v>
      </c>
      <c r="BA524" s="19">
        <v>1</v>
      </c>
      <c r="BB524" s="19">
        <v>0</v>
      </c>
      <c r="BC524" s="19">
        <v>2</v>
      </c>
      <c r="BD524" s="49" t="b">
        <v>1</v>
      </c>
      <c r="BE524" s="49" t="b">
        <v>1</v>
      </c>
      <c r="BF524" s="19">
        <v>11</v>
      </c>
      <c r="BG524" s="23" t="s">
        <v>78</v>
      </c>
      <c r="BH524" s="19">
        <v>253</v>
      </c>
      <c r="BI524" s="19">
        <v>253</v>
      </c>
      <c r="BJ524" s="19">
        <v>10</v>
      </c>
      <c r="BK524" s="49" t="b">
        <v>1</v>
      </c>
    </row>
    <row r="525" spans="1:63" ht="12.75">
      <c r="A525" s="19">
        <v>904</v>
      </c>
      <c r="B525" s="19">
        <v>174066</v>
      </c>
      <c r="C525" s="23" t="s">
        <v>1548</v>
      </c>
      <c r="D525" s="23" t="s">
        <v>1549</v>
      </c>
      <c r="E525" s="23" t="s">
        <v>1507</v>
      </c>
      <c r="F525" s="23" t="s">
        <v>1508</v>
      </c>
      <c r="G525" s="23" t="s">
        <v>1550</v>
      </c>
      <c r="H525" s="23" t="s">
        <v>834</v>
      </c>
      <c r="I525" s="23" t="s">
        <v>835</v>
      </c>
      <c r="J525" s="47" t="s">
        <v>1551</v>
      </c>
      <c r="K525" s="19">
        <v>-93.235352000000006</v>
      </c>
      <c r="L525" s="19">
        <v>44.977885999999998</v>
      </c>
      <c r="M525" s="19">
        <v>-93.290068999999903</v>
      </c>
      <c r="N525" s="19">
        <v>44.973081000000001</v>
      </c>
      <c r="O525" s="53">
        <v>17580</v>
      </c>
      <c r="P525" s="53">
        <v>1641</v>
      </c>
      <c r="Q525" s="53">
        <v>27204</v>
      </c>
      <c r="R525" s="53">
        <v>1641</v>
      </c>
      <c r="S525" s="19">
        <v>2</v>
      </c>
      <c r="T525" s="19">
        <v>2</v>
      </c>
      <c r="U525" s="19">
        <v>4</v>
      </c>
      <c r="V525" s="19">
        <v>1</v>
      </c>
      <c r="W525" s="19">
        <v>1</v>
      </c>
      <c r="X525" s="19">
        <v>44</v>
      </c>
      <c r="Y525" s="19">
        <v>34870</v>
      </c>
      <c r="Z525" s="23" t="s">
        <v>73</v>
      </c>
      <c r="AA525" s="49" t="b">
        <v>1</v>
      </c>
      <c r="AB525" s="23" t="s">
        <v>739</v>
      </c>
      <c r="AC525" s="23" t="s">
        <v>109</v>
      </c>
      <c r="AD525" s="23" t="s">
        <v>159</v>
      </c>
      <c r="AE525" s="23" t="s">
        <v>696</v>
      </c>
      <c r="AF525" s="23" t="s">
        <v>109</v>
      </c>
      <c r="AG525" s="23" t="s">
        <v>179</v>
      </c>
      <c r="AH525" s="23" t="s">
        <v>179</v>
      </c>
      <c r="AI525" s="23" t="s">
        <v>100</v>
      </c>
      <c r="AJ525" s="50" t="b">
        <v>0</v>
      </c>
      <c r="AK525" s="51" t="s">
        <v>1564</v>
      </c>
      <c r="AL525" s="19">
        <v>0</v>
      </c>
      <c r="AM525" s="19">
        <v>0</v>
      </c>
      <c r="AN525" s="19">
        <v>0</v>
      </c>
      <c r="AO525" s="19">
        <v>0</v>
      </c>
      <c r="AP525" s="19">
        <v>0</v>
      </c>
      <c r="AQ525" s="19">
        <v>0</v>
      </c>
      <c r="AR525" s="19">
        <v>0</v>
      </c>
      <c r="AS525" s="19">
        <v>0</v>
      </c>
      <c r="AT525" s="19">
        <v>0</v>
      </c>
      <c r="AU525" s="19">
        <v>0</v>
      </c>
      <c r="AV525" s="19">
        <v>0</v>
      </c>
      <c r="AW525" s="19">
        <v>0</v>
      </c>
      <c r="AX525" s="19">
        <v>0</v>
      </c>
      <c r="AY525" s="19">
        <v>0</v>
      </c>
      <c r="AZ525" s="19">
        <v>0</v>
      </c>
      <c r="BA525" s="19">
        <v>0</v>
      </c>
      <c r="BB525" s="19">
        <v>0</v>
      </c>
      <c r="BC525" s="19">
        <v>0</v>
      </c>
      <c r="BD525" s="49" t="b">
        <v>0</v>
      </c>
      <c r="BE525" s="49" t="b">
        <v>1</v>
      </c>
      <c r="BF525" s="19">
        <v>21</v>
      </c>
      <c r="BG525" s="23" t="s">
        <v>109</v>
      </c>
      <c r="BH525" s="19">
        <v>253</v>
      </c>
      <c r="BI525" s="19">
        <v>253</v>
      </c>
      <c r="BJ525" s="19">
        <v>0</v>
      </c>
      <c r="BK525" s="49" t="b">
        <v>0</v>
      </c>
    </row>
    <row r="526" spans="1:63" ht="12.75">
      <c r="A526" s="19">
        <v>907</v>
      </c>
      <c r="B526" s="19">
        <v>174066</v>
      </c>
      <c r="C526" s="23" t="s">
        <v>1548</v>
      </c>
      <c r="D526" s="23" t="s">
        <v>1549</v>
      </c>
      <c r="E526" s="23" t="s">
        <v>1507</v>
      </c>
      <c r="F526" s="23" t="s">
        <v>1508</v>
      </c>
      <c r="G526" s="23" t="s">
        <v>1550</v>
      </c>
      <c r="H526" s="23" t="s">
        <v>834</v>
      </c>
      <c r="I526" s="23" t="s">
        <v>835</v>
      </c>
      <c r="J526" s="47" t="s">
        <v>1551</v>
      </c>
      <c r="K526" s="19">
        <v>-93.235352000000006</v>
      </c>
      <c r="L526" s="19">
        <v>44.977885999999998</v>
      </c>
      <c r="M526" s="19">
        <v>-93.290068999999903</v>
      </c>
      <c r="N526" s="19">
        <v>44.973081000000001</v>
      </c>
      <c r="O526" s="53">
        <v>17580</v>
      </c>
      <c r="P526" s="53">
        <v>1641</v>
      </c>
      <c r="Q526" s="53">
        <v>27204</v>
      </c>
      <c r="R526" s="53">
        <v>1641</v>
      </c>
      <c r="S526" s="19">
        <v>2</v>
      </c>
      <c r="T526" s="19">
        <v>2</v>
      </c>
      <c r="U526" s="19">
        <v>4</v>
      </c>
      <c r="V526" s="19">
        <v>1</v>
      </c>
      <c r="W526" s="19">
        <v>1</v>
      </c>
      <c r="X526" s="19">
        <v>44</v>
      </c>
      <c r="Y526" s="19">
        <v>34870</v>
      </c>
      <c r="Z526" s="23" t="s">
        <v>73</v>
      </c>
      <c r="AA526" s="49" t="b">
        <v>1</v>
      </c>
      <c r="AB526" s="23" t="s">
        <v>739</v>
      </c>
      <c r="AC526" s="23" t="s">
        <v>1565</v>
      </c>
      <c r="AD526" s="23" t="s">
        <v>159</v>
      </c>
      <c r="AE526" s="23" t="s">
        <v>1566</v>
      </c>
      <c r="AF526" s="23" t="s">
        <v>78</v>
      </c>
      <c r="AG526" s="23" t="s">
        <v>179</v>
      </c>
      <c r="AH526" s="23" t="s">
        <v>179</v>
      </c>
      <c r="AI526" s="23" t="s">
        <v>100</v>
      </c>
      <c r="AJ526" s="50" t="b">
        <v>0</v>
      </c>
      <c r="AK526" s="51" t="s">
        <v>1567</v>
      </c>
      <c r="AL526" s="19">
        <v>0</v>
      </c>
      <c r="AM526" s="19">
        <v>0</v>
      </c>
      <c r="AN526" s="19">
        <v>0</v>
      </c>
      <c r="AO526" s="19">
        <v>0</v>
      </c>
      <c r="AP526" s="19">
        <v>0</v>
      </c>
      <c r="AQ526" s="19">
        <v>0</v>
      </c>
      <c r="AR526" s="19">
        <v>0</v>
      </c>
      <c r="AS526" s="19">
        <v>0</v>
      </c>
      <c r="AT526" s="19">
        <v>0</v>
      </c>
      <c r="AU526" s="19">
        <v>0</v>
      </c>
      <c r="AV526" s="19">
        <v>0</v>
      </c>
      <c r="AW526" s="19">
        <v>0</v>
      </c>
      <c r="AX526" s="19">
        <v>0</v>
      </c>
      <c r="AY526" s="19">
        <v>0</v>
      </c>
      <c r="AZ526" s="19">
        <v>0</v>
      </c>
      <c r="BA526" s="19">
        <v>0</v>
      </c>
      <c r="BB526" s="19">
        <v>0</v>
      </c>
      <c r="BC526" s="19">
        <v>0</v>
      </c>
      <c r="BD526" s="49" t="b">
        <v>0</v>
      </c>
      <c r="BE526" s="49" t="b">
        <v>1</v>
      </c>
      <c r="BF526" s="19">
        <v>21</v>
      </c>
      <c r="BG526" s="23" t="s">
        <v>78</v>
      </c>
      <c r="BH526" s="19">
        <v>253</v>
      </c>
      <c r="BI526" s="19">
        <v>253</v>
      </c>
      <c r="BJ526" s="19">
        <v>0</v>
      </c>
      <c r="BK526" s="49" t="b">
        <v>0</v>
      </c>
    </row>
    <row r="527" spans="1:63" ht="12.75">
      <c r="A527" s="19">
        <v>897</v>
      </c>
      <c r="B527" s="19">
        <v>174066</v>
      </c>
      <c r="C527" s="23" t="s">
        <v>1548</v>
      </c>
      <c r="D527" s="23" t="s">
        <v>1549</v>
      </c>
      <c r="E527" s="23" t="s">
        <v>1507</v>
      </c>
      <c r="F527" s="23" t="s">
        <v>1508</v>
      </c>
      <c r="G527" s="23" t="s">
        <v>1550</v>
      </c>
      <c r="H527" s="23" t="s">
        <v>834</v>
      </c>
      <c r="I527" s="23" t="s">
        <v>835</v>
      </c>
      <c r="J527" s="47" t="s">
        <v>1551</v>
      </c>
      <c r="K527" s="19">
        <v>-93.235352000000006</v>
      </c>
      <c r="L527" s="19">
        <v>44.977885999999998</v>
      </c>
      <c r="M527" s="19">
        <v>-93.290068999999903</v>
      </c>
      <c r="N527" s="19">
        <v>44.973081000000001</v>
      </c>
      <c r="O527" s="53">
        <v>17580</v>
      </c>
      <c r="P527" s="53">
        <v>1641</v>
      </c>
      <c r="Q527" s="53">
        <v>27204</v>
      </c>
      <c r="R527" s="53">
        <v>1641</v>
      </c>
      <c r="S527" s="19">
        <v>2</v>
      </c>
      <c r="T527" s="19">
        <v>2</v>
      </c>
      <c r="U527" s="19">
        <v>4</v>
      </c>
      <c r="V527" s="19">
        <v>1</v>
      </c>
      <c r="W527" s="19">
        <v>1</v>
      </c>
      <c r="X527" s="19">
        <v>44</v>
      </c>
      <c r="Y527" s="19">
        <v>34870</v>
      </c>
      <c r="Z527" s="23" t="s">
        <v>73</v>
      </c>
      <c r="AA527" s="49" t="b">
        <v>1</v>
      </c>
      <c r="AB527" s="23" t="s">
        <v>739</v>
      </c>
      <c r="AC527" s="23" t="s">
        <v>245</v>
      </c>
      <c r="AD527" s="23" t="s">
        <v>159</v>
      </c>
      <c r="AE527" s="23" t="s">
        <v>172</v>
      </c>
      <c r="AF527" s="23" t="s">
        <v>89</v>
      </c>
      <c r="AG527" s="23" t="s">
        <v>79</v>
      </c>
      <c r="AH527" s="23" t="s">
        <v>36</v>
      </c>
      <c r="AI527" s="23" t="s">
        <v>92</v>
      </c>
      <c r="AJ527" s="50" t="b">
        <v>0</v>
      </c>
      <c r="AK527" s="51" t="s">
        <v>1553</v>
      </c>
      <c r="AL527" s="19">
        <v>0</v>
      </c>
      <c r="AM527" s="19">
        <v>0</v>
      </c>
      <c r="AN527" s="19">
        <v>3</v>
      </c>
      <c r="AO527" s="19">
        <v>1</v>
      </c>
      <c r="AP527" s="19">
        <v>0</v>
      </c>
      <c r="AQ527" s="19">
        <v>0</v>
      </c>
      <c r="AR527" s="19">
        <v>0</v>
      </c>
      <c r="AS527" s="19">
        <v>0</v>
      </c>
      <c r="AT527" s="19">
        <v>0</v>
      </c>
      <c r="AU527" s="19">
        <v>0</v>
      </c>
      <c r="AV527" s="19">
        <v>0</v>
      </c>
      <c r="AW527" s="19">
        <v>0</v>
      </c>
      <c r="AX527" s="19">
        <v>0</v>
      </c>
      <c r="AY527" s="19">
        <v>0</v>
      </c>
      <c r="AZ527" s="19">
        <v>3</v>
      </c>
      <c r="BA527" s="19">
        <v>0</v>
      </c>
      <c r="BB527" s="19">
        <v>0</v>
      </c>
      <c r="BC527" s="19">
        <v>1</v>
      </c>
      <c r="BD527" s="49" t="b">
        <v>1</v>
      </c>
      <c r="BE527" s="49" t="b">
        <v>1</v>
      </c>
      <c r="BF527" s="19">
        <v>21</v>
      </c>
      <c r="BG527" s="23" t="s">
        <v>89</v>
      </c>
      <c r="BH527" s="19">
        <v>253</v>
      </c>
      <c r="BI527" s="19">
        <v>253</v>
      </c>
      <c r="BJ527" s="19">
        <v>4</v>
      </c>
      <c r="BK527" s="49" t="b">
        <v>1</v>
      </c>
    </row>
    <row r="528" spans="1:63" ht="12.75">
      <c r="A528" s="19">
        <v>898</v>
      </c>
      <c r="B528" s="19">
        <v>174066</v>
      </c>
      <c r="C528" s="23" t="s">
        <v>1548</v>
      </c>
      <c r="D528" s="23" t="s">
        <v>1549</v>
      </c>
      <c r="E528" s="23" t="s">
        <v>1507</v>
      </c>
      <c r="F528" s="23" t="s">
        <v>1508</v>
      </c>
      <c r="G528" s="23" t="s">
        <v>1550</v>
      </c>
      <c r="H528" s="23" t="s">
        <v>834</v>
      </c>
      <c r="I528" s="23" t="s">
        <v>835</v>
      </c>
      <c r="J528" s="47" t="s">
        <v>1551</v>
      </c>
      <c r="K528" s="19">
        <v>-93.235352000000006</v>
      </c>
      <c r="L528" s="19">
        <v>44.977885999999998</v>
      </c>
      <c r="M528" s="19">
        <v>-93.290068999999903</v>
      </c>
      <c r="N528" s="19">
        <v>44.973081000000001</v>
      </c>
      <c r="O528" s="53">
        <v>17580</v>
      </c>
      <c r="P528" s="53">
        <v>1641</v>
      </c>
      <c r="Q528" s="53">
        <v>27204</v>
      </c>
      <c r="R528" s="53">
        <v>1641</v>
      </c>
      <c r="S528" s="19">
        <v>2</v>
      </c>
      <c r="T528" s="19">
        <v>2</v>
      </c>
      <c r="U528" s="19">
        <v>4</v>
      </c>
      <c r="V528" s="19">
        <v>1</v>
      </c>
      <c r="W528" s="19">
        <v>1</v>
      </c>
      <c r="X528" s="19">
        <v>44</v>
      </c>
      <c r="Y528" s="19">
        <v>34870</v>
      </c>
      <c r="Z528" s="23" t="s">
        <v>73</v>
      </c>
      <c r="AA528" s="49" t="b">
        <v>1</v>
      </c>
      <c r="AB528" s="23" t="s">
        <v>739</v>
      </c>
      <c r="AC528" s="23" t="s">
        <v>245</v>
      </c>
      <c r="AD528" s="23" t="s">
        <v>159</v>
      </c>
      <c r="AE528" s="23" t="s">
        <v>1554</v>
      </c>
      <c r="AF528" s="23" t="s">
        <v>89</v>
      </c>
      <c r="AG528" s="23" t="s">
        <v>79</v>
      </c>
      <c r="AH528" s="23" t="s">
        <v>206</v>
      </c>
      <c r="AI528" s="23" t="s">
        <v>100</v>
      </c>
      <c r="AJ528" s="50" t="b">
        <v>0</v>
      </c>
      <c r="AK528" s="51" t="s">
        <v>1555</v>
      </c>
      <c r="AL528" s="19">
        <v>0</v>
      </c>
      <c r="AM528" s="19">
        <v>0</v>
      </c>
      <c r="AN528" s="19">
        <v>1</v>
      </c>
      <c r="AO528" s="19">
        <v>0</v>
      </c>
      <c r="AP528" s="19">
        <v>0</v>
      </c>
      <c r="AQ528" s="19">
        <v>0</v>
      </c>
      <c r="AR528" s="19">
        <v>0</v>
      </c>
      <c r="AS528" s="19">
        <v>0</v>
      </c>
      <c r="AT528" s="19">
        <v>0</v>
      </c>
      <c r="AU528" s="19">
        <v>0</v>
      </c>
      <c r="AV528" s="19">
        <v>0</v>
      </c>
      <c r="AW528" s="19">
        <v>0</v>
      </c>
      <c r="AX528" s="19">
        <v>0</v>
      </c>
      <c r="AY528" s="19">
        <v>0</v>
      </c>
      <c r="AZ528" s="19">
        <v>1</v>
      </c>
      <c r="BA528" s="19">
        <v>0</v>
      </c>
      <c r="BB528" s="19">
        <v>0</v>
      </c>
      <c r="BC528" s="19">
        <v>0</v>
      </c>
      <c r="BD528" s="49" t="b">
        <v>0</v>
      </c>
      <c r="BE528" s="49" t="b">
        <v>1</v>
      </c>
      <c r="BF528" s="19">
        <v>21</v>
      </c>
      <c r="BG528" s="23" t="s">
        <v>89</v>
      </c>
      <c r="BH528" s="19">
        <v>253</v>
      </c>
      <c r="BI528" s="19">
        <v>253</v>
      </c>
      <c r="BJ528" s="19">
        <v>1</v>
      </c>
      <c r="BK528" s="49" t="b">
        <v>1</v>
      </c>
    </row>
    <row r="529" spans="1:63" ht="12.75">
      <c r="A529" s="19">
        <v>899</v>
      </c>
      <c r="B529" s="19">
        <v>174066</v>
      </c>
      <c r="C529" s="23" t="s">
        <v>1548</v>
      </c>
      <c r="D529" s="23" t="s">
        <v>1549</v>
      </c>
      <c r="E529" s="23" t="s">
        <v>1507</v>
      </c>
      <c r="F529" s="23" t="s">
        <v>1508</v>
      </c>
      <c r="G529" s="23" t="s">
        <v>1550</v>
      </c>
      <c r="H529" s="23" t="s">
        <v>834</v>
      </c>
      <c r="I529" s="23" t="s">
        <v>835</v>
      </c>
      <c r="J529" s="82" t="s">
        <v>1551</v>
      </c>
      <c r="K529" s="19">
        <v>-93.235352000000006</v>
      </c>
      <c r="L529" s="19">
        <v>44.977885999999998</v>
      </c>
      <c r="M529" s="19">
        <v>-93.290068999999903</v>
      </c>
      <c r="N529" s="19">
        <v>44.973081000000001</v>
      </c>
      <c r="O529" s="53">
        <v>17580</v>
      </c>
      <c r="P529" s="53">
        <v>1641</v>
      </c>
      <c r="Q529" s="53">
        <v>27204</v>
      </c>
      <c r="R529" s="53">
        <v>1641</v>
      </c>
      <c r="S529" s="19">
        <v>2</v>
      </c>
      <c r="T529" s="19">
        <v>2</v>
      </c>
      <c r="U529" s="19">
        <v>4</v>
      </c>
      <c r="V529" s="19">
        <v>1</v>
      </c>
      <c r="W529" s="19">
        <v>1</v>
      </c>
      <c r="X529" s="19">
        <v>44</v>
      </c>
      <c r="Y529" s="19">
        <v>34870</v>
      </c>
      <c r="Z529" s="23" t="s">
        <v>73</v>
      </c>
      <c r="AA529" s="49" t="b">
        <v>1</v>
      </c>
      <c r="AB529" s="23" t="s">
        <v>739</v>
      </c>
      <c r="AC529" s="23" t="s">
        <v>245</v>
      </c>
      <c r="AD529" s="23" t="s">
        <v>159</v>
      </c>
      <c r="AE529" s="23" t="s">
        <v>1556</v>
      </c>
      <c r="AF529" s="23" t="s">
        <v>89</v>
      </c>
      <c r="AG529" s="23" t="s">
        <v>79</v>
      </c>
      <c r="AH529" s="23" t="s">
        <v>206</v>
      </c>
      <c r="AI529" s="23" t="s">
        <v>100</v>
      </c>
      <c r="AJ529" s="50" t="b">
        <v>0</v>
      </c>
      <c r="AK529" s="51" t="s">
        <v>1557</v>
      </c>
      <c r="AL529" s="19">
        <v>0</v>
      </c>
      <c r="AM529" s="19">
        <v>0</v>
      </c>
      <c r="AN529" s="19">
        <v>1</v>
      </c>
      <c r="AO529" s="19">
        <v>0</v>
      </c>
      <c r="AP529" s="19">
        <v>0</v>
      </c>
      <c r="AQ529" s="19">
        <v>0</v>
      </c>
      <c r="AR529" s="19">
        <v>0</v>
      </c>
      <c r="AS529" s="19">
        <v>0</v>
      </c>
      <c r="AT529" s="19">
        <v>0</v>
      </c>
      <c r="AU529" s="19">
        <v>0</v>
      </c>
      <c r="AV529" s="19">
        <v>0</v>
      </c>
      <c r="AW529" s="19">
        <v>0</v>
      </c>
      <c r="AX529" s="19">
        <v>0</v>
      </c>
      <c r="AY529" s="19">
        <v>0</v>
      </c>
      <c r="AZ529" s="19">
        <v>1</v>
      </c>
      <c r="BA529" s="19">
        <v>0</v>
      </c>
      <c r="BB529" s="19">
        <v>0</v>
      </c>
      <c r="BC529" s="19">
        <v>0</v>
      </c>
      <c r="BD529" s="49" t="b">
        <v>0</v>
      </c>
      <c r="BE529" s="49" t="b">
        <v>1</v>
      </c>
      <c r="BF529" s="19">
        <v>21</v>
      </c>
      <c r="BG529" s="23" t="s">
        <v>89</v>
      </c>
      <c r="BH529" s="19">
        <v>253</v>
      </c>
      <c r="BI529" s="19">
        <v>253</v>
      </c>
      <c r="BJ529" s="19">
        <v>1</v>
      </c>
      <c r="BK529" s="49" t="b">
        <v>1</v>
      </c>
    </row>
    <row r="530" spans="1:63" ht="12.75">
      <c r="A530" s="19">
        <v>900</v>
      </c>
      <c r="B530" s="19">
        <v>174066</v>
      </c>
      <c r="C530" s="23" t="s">
        <v>1548</v>
      </c>
      <c r="D530" s="23" t="s">
        <v>1549</v>
      </c>
      <c r="E530" s="23" t="s">
        <v>1507</v>
      </c>
      <c r="F530" s="23" t="s">
        <v>1508</v>
      </c>
      <c r="G530" s="23" t="s">
        <v>1550</v>
      </c>
      <c r="H530" s="23" t="s">
        <v>834</v>
      </c>
      <c r="I530" s="23" t="s">
        <v>835</v>
      </c>
      <c r="J530" s="47" t="s">
        <v>1551</v>
      </c>
      <c r="K530" s="19">
        <v>-93.235352000000006</v>
      </c>
      <c r="L530" s="19">
        <v>44.977885999999998</v>
      </c>
      <c r="M530" s="19">
        <v>-93.290068999999903</v>
      </c>
      <c r="N530" s="19">
        <v>44.973081000000001</v>
      </c>
      <c r="O530" s="53">
        <v>17580</v>
      </c>
      <c r="P530" s="53">
        <v>1641</v>
      </c>
      <c r="Q530" s="53">
        <v>27204</v>
      </c>
      <c r="R530" s="53">
        <v>1641</v>
      </c>
      <c r="S530" s="19">
        <v>2</v>
      </c>
      <c r="T530" s="19">
        <v>2</v>
      </c>
      <c r="U530" s="19">
        <v>4</v>
      </c>
      <c r="V530" s="19">
        <v>1</v>
      </c>
      <c r="W530" s="19">
        <v>1</v>
      </c>
      <c r="X530" s="19">
        <v>44</v>
      </c>
      <c r="Y530" s="19">
        <v>34870</v>
      </c>
      <c r="Z530" s="23" t="s">
        <v>73</v>
      </c>
      <c r="AA530" s="49" t="b">
        <v>1</v>
      </c>
      <c r="AB530" s="23" t="s">
        <v>739</v>
      </c>
      <c r="AC530" s="23" t="s">
        <v>245</v>
      </c>
      <c r="AD530" s="23" t="s">
        <v>159</v>
      </c>
      <c r="AE530" s="23" t="s">
        <v>1558</v>
      </c>
      <c r="AF530" s="23" t="s">
        <v>89</v>
      </c>
      <c r="AG530" s="23" t="s">
        <v>79</v>
      </c>
      <c r="AH530" s="23" t="s">
        <v>206</v>
      </c>
      <c r="AI530" s="23" t="s">
        <v>100</v>
      </c>
      <c r="AJ530" s="50" t="b">
        <v>0</v>
      </c>
      <c r="AK530" s="51" t="s">
        <v>1559</v>
      </c>
      <c r="AL530" s="19">
        <v>0</v>
      </c>
      <c r="AM530" s="19">
        <v>0</v>
      </c>
      <c r="AN530" s="19">
        <v>1</v>
      </c>
      <c r="AO530" s="19">
        <v>0</v>
      </c>
      <c r="AP530" s="19">
        <v>0</v>
      </c>
      <c r="AQ530" s="19">
        <v>0</v>
      </c>
      <c r="AR530" s="19">
        <v>0</v>
      </c>
      <c r="AS530" s="19">
        <v>0</v>
      </c>
      <c r="AT530" s="19">
        <v>0</v>
      </c>
      <c r="AU530" s="19">
        <v>0</v>
      </c>
      <c r="AV530" s="19">
        <v>0</v>
      </c>
      <c r="AW530" s="19">
        <v>0</v>
      </c>
      <c r="AX530" s="19">
        <v>0</v>
      </c>
      <c r="AY530" s="19">
        <v>0</v>
      </c>
      <c r="AZ530" s="19">
        <v>1</v>
      </c>
      <c r="BA530" s="19">
        <v>0</v>
      </c>
      <c r="BB530" s="19">
        <v>0</v>
      </c>
      <c r="BC530" s="19">
        <v>0</v>
      </c>
      <c r="BD530" s="49" t="b">
        <v>0</v>
      </c>
      <c r="BE530" s="49" t="b">
        <v>1</v>
      </c>
      <c r="BF530" s="19">
        <v>21</v>
      </c>
      <c r="BG530" s="23" t="s">
        <v>89</v>
      </c>
      <c r="BH530" s="19">
        <v>253</v>
      </c>
      <c r="BI530" s="19">
        <v>253</v>
      </c>
      <c r="BJ530" s="19">
        <v>1</v>
      </c>
      <c r="BK530" s="49" t="b">
        <v>1</v>
      </c>
    </row>
    <row r="531" spans="1:63" ht="12.75">
      <c r="A531" s="19">
        <v>901</v>
      </c>
      <c r="B531" s="19">
        <v>174066</v>
      </c>
      <c r="C531" s="23" t="s">
        <v>1548</v>
      </c>
      <c r="D531" s="23" t="s">
        <v>1549</v>
      </c>
      <c r="E531" s="23" t="s">
        <v>1507</v>
      </c>
      <c r="F531" s="23" t="s">
        <v>1508</v>
      </c>
      <c r="G531" s="23" t="s">
        <v>1550</v>
      </c>
      <c r="H531" s="23" t="s">
        <v>834</v>
      </c>
      <c r="I531" s="23" t="s">
        <v>835</v>
      </c>
      <c r="J531" s="47" t="s">
        <v>1551</v>
      </c>
      <c r="K531" s="19">
        <v>-93.235352000000006</v>
      </c>
      <c r="L531" s="19">
        <v>44.977885999999998</v>
      </c>
      <c r="M531" s="19">
        <v>-93.290068999999903</v>
      </c>
      <c r="N531" s="19">
        <v>44.973081000000001</v>
      </c>
      <c r="O531" s="53">
        <v>17580</v>
      </c>
      <c r="P531" s="53">
        <v>1641</v>
      </c>
      <c r="Q531" s="53">
        <v>27204</v>
      </c>
      <c r="R531" s="53">
        <v>1641</v>
      </c>
      <c r="S531" s="19">
        <v>2</v>
      </c>
      <c r="T531" s="19">
        <v>2</v>
      </c>
      <c r="U531" s="19">
        <v>4</v>
      </c>
      <c r="V531" s="19">
        <v>1</v>
      </c>
      <c r="W531" s="19">
        <v>1</v>
      </c>
      <c r="X531" s="19">
        <v>44</v>
      </c>
      <c r="Y531" s="19">
        <v>34870</v>
      </c>
      <c r="Z531" s="23" t="s">
        <v>73</v>
      </c>
      <c r="AA531" s="49" t="b">
        <v>1</v>
      </c>
      <c r="AB531" s="23" t="s">
        <v>739</v>
      </c>
      <c r="AC531" s="23" t="s">
        <v>245</v>
      </c>
      <c r="AD531" s="23" t="s">
        <v>159</v>
      </c>
      <c r="AE531" s="23" t="s">
        <v>1560</v>
      </c>
      <c r="AF531" s="23" t="s">
        <v>224</v>
      </c>
      <c r="AG531" s="23" t="s">
        <v>79</v>
      </c>
      <c r="AH531" s="23" t="s">
        <v>36</v>
      </c>
      <c r="AI531" s="23" t="s">
        <v>100</v>
      </c>
      <c r="AJ531" s="50" t="b">
        <v>0</v>
      </c>
      <c r="AK531" s="51" t="s">
        <v>1561</v>
      </c>
      <c r="AL531" s="19">
        <v>0</v>
      </c>
      <c r="AM531" s="19">
        <v>0</v>
      </c>
      <c r="AN531" s="19">
        <v>0</v>
      </c>
      <c r="AO531" s="19">
        <v>0</v>
      </c>
      <c r="AP531" s="19">
        <v>0</v>
      </c>
      <c r="AQ531" s="19">
        <v>0</v>
      </c>
      <c r="AR531" s="19">
        <v>0</v>
      </c>
      <c r="AS531" s="19">
        <v>0</v>
      </c>
      <c r="AT531" s="19">
        <v>0</v>
      </c>
      <c r="AU531" s="19">
        <v>0</v>
      </c>
      <c r="AV531" s="19">
        <v>0</v>
      </c>
      <c r="AW531" s="19">
        <v>0</v>
      </c>
      <c r="AX531" s="19">
        <v>0</v>
      </c>
      <c r="AY531" s="19">
        <v>0</v>
      </c>
      <c r="AZ531" s="19">
        <v>0</v>
      </c>
      <c r="BA531" s="19">
        <v>0</v>
      </c>
      <c r="BB531" s="19">
        <v>0</v>
      </c>
      <c r="BC531" s="19">
        <v>0</v>
      </c>
      <c r="BD531" s="49" t="b">
        <v>0</v>
      </c>
      <c r="BE531" s="49" t="b">
        <v>1</v>
      </c>
      <c r="BF531" s="19">
        <v>21</v>
      </c>
      <c r="BG531" s="23" t="s">
        <v>117</v>
      </c>
      <c r="BH531" s="19">
        <v>253</v>
      </c>
      <c r="BI531" s="19">
        <v>253</v>
      </c>
      <c r="BJ531" s="19">
        <v>0</v>
      </c>
      <c r="BK531" s="49" t="b">
        <v>0</v>
      </c>
    </row>
    <row r="532" spans="1:63" ht="12.75">
      <c r="A532" s="19">
        <v>902</v>
      </c>
      <c r="B532" s="19">
        <v>174066</v>
      </c>
      <c r="C532" s="23" t="s">
        <v>1548</v>
      </c>
      <c r="D532" s="23" t="s">
        <v>1549</v>
      </c>
      <c r="E532" s="23" t="s">
        <v>1507</v>
      </c>
      <c r="F532" s="23" t="s">
        <v>1508</v>
      </c>
      <c r="G532" s="23" t="s">
        <v>1550</v>
      </c>
      <c r="H532" s="23" t="s">
        <v>834</v>
      </c>
      <c r="I532" s="23" t="s">
        <v>835</v>
      </c>
      <c r="J532" s="47" t="s">
        <v>1551</v>
      </c>
      <c r="K532" s="19">
        <v>-93.235352000000006</v>
      </c>
      <c r="L532" s="19">
        <v>44.977885999999998</v>
      </c>
      <c r="M532" s="19">
        <v>-93.290068999999903</v>
      </c>
      <c r="N532" s="19">
        <v>44.973081000000001</v>
      </c>
      <c r="O532" s="53">
        <v>17580</v>
      </c>
      <c r="P532" s="53">
        <v>1641</v>
      </c>
      <c r="Q532" s="53">
        <v>27204</v>
      </c>
      <c r="R532" s="53">
        <v>1641</v>
      </c>
      <c r="S532" s="19">
        <v>2</v>
      </c>
      <c r="T532" s="19">
        <v>2</v>
      </c>
      <c r="U532" s="19">
        <v>4</v>
      </c>
      <c r="V532" s="19">
        <v>1</v>
      </c>
      <c r="W532" s="19">
        <v>1</v>
      </c>
      <c r="X532" s="19">
        <v>44</v>
      </c>
      <c r="Y532" s="19">
        <v>34870</v>
      </c>
      <c r="Z532" s="23" t="s">
        <v>73</v>
      </c>
      <c r="AA532" s="49" t="b">
        <v>1</v>
      </c>
      <c r="AB532" s="23" t="s">
        <v>739</v>
      </c>
      <c r="AC532" s="23" t="s">
        <v>109</v>
      </c>
      <c r="AD532" s="23" t="s">
        <v>159</v>
      </c>
      <c r="AE532" s="23" t="s">
        <v>849</v>
      </c>
      <c r="AF532" s="23" t="s">
        <v>109</v>
      </c>
      <c r="AG532" s="23" t="s">
        <v>79</v>
      </c>
      <c r="AH532" s="23" t="s">
        <v>36</v>
      </c>
      <c r="AI532" s="23" t="s">
        <v>100</v>
      </c>
      <c r="AJ532" s="50" t="b">
        <v>0</v>
      </c>
      <c r="AK532" s="23" t="s">
        <v>1562</v>
      </c>
      <c r="AL532" s="19">
        <v>0</v>
      </c>
      <c r="AM532" s="19">
        <v>0</v>
      </c>
      <c r="AN532" s="19">
        <v>0</v>
      </c>
      <c r="AO532" s="19">
        <v>0</v>
      </c>
      <c r="AP532" s="19">
        <v>0</v>
      </c>
      <c r="AQ532" s="19">
        <v>0</v>
      </c>
      <c r="AR532" s="19">
        <v>0</v>
      </c>
      <c r="AS532" s="19">
        <v>0</v>
      </c>
      <c r="AT532" s="19">
        <v>0</v>
      </c>
      <c r="AU532" s="19">
        <v>0</v>
      </c>
      <c r="AV532" s="19">
        <v>0</v>
      </c>
      <c r="AW532" s="19">
        <v>0</v>
      </c>
      <c r="AX532" s="19">
        <v>0</v>
      </c>
      <c r="AY532" s="19">
        <v>0</v>
      </c>
      <c r="AZ532" s="19">
        <v>0</v>
      </c>
      <c r="BA532" s="19">
        <v>0</v>
      </c>
      <c r="BB532" s="19">
        <v>0</v>
      </c>
      <c r="BC532" s="19">
        <v>0</v>
      </c>
      <c r="BD532" s="49" t="b">
        <v>0</v>
      </c>
      <c r="BE532" s="49" t="b">
        <v>1</v>
      </c>
      <c r="BF532" s="19">
        <v>21</v>
      </c>
      <c r="BG532" s="23" t="s">
        <v>109</v>
      </c>
      <c r="BH532" s="19">
        <v>253</v>
      </c>
      <c r="BI532" s="19">
        <v>253</v>
      </c>
      <c r="BJ532" s="19">
        <v>0</v>
      </c>
      <c r="BK532" s="49" t="b">
        <v>0</v>
      </c>
    </row>
    <row r="533" spans="1:63" ht="12.75">
      <c r="A533" s="19">
        <v>903</v>
      </c>
      <c r="B533" s="19">
        <v>174066</v>
      </c>
      <c r="C533" s="23" t="s">
        <v>1548</v>
      </c>
      <c r="D533" s="23" t="s">
        <v>1549</v>
      </c>
      <c r="E533" s="23" t="s">
        <v>1507</v>
      </c>
      <c r="F533" s="23" t="s">
        <v>1508</v>
      </c>
      <c r="G533" s="23" t="s">
        <v>1550</v>
      </c>
      <c r="H533" s="23" t="s">
        <v>834</v>
      </c>
      <c r="I533" s="23" t="s">
        <v>835</v>
      </c>
      <c r="J533" s="47" t="s">
        <v>1551</v>
      </c>
      <c r="K533" s="19">
        <v>-93.235352000000006</v>
      </c>
      <c r="L533" s="19">
        <v>44.977885999999998</v>
      </c>
      <c r="M533" s="19">
        <v>-93.290068999999903</v>
      </c>
      <c r="N533" s="19">
        <v>44.973081000000001</v>
      </c>
      <c r="O533" s="53">
        <v>17580</v>
      </c>
      <c r="P533" s="53">
        <v>1641</v>
      </c>
      <c r="Q533" s="53">
        <v>27204</v>
      </c>
      <c r="R533" s="53">
        <v>1641</v>
      </c>
      <c r="S533" s="19">
        <v>2</v>
      </c>
      <c r="T533" s="19">
        <v>2</v>
      </c>
      <c r="U533" s="19">
        <v>4</v>
      </c>
      <c r="V533" s="19">
        <v>1</v>
      </c>
      <c r="W533" s="19">
        <v>1</v>
      </c>
      <c r="X533" s="19">
        <v>44</v>
      </c>
      <c r="Y533" s="19">
        <v>34870</v>
      </c>
      <c r="Z533" s="23" t="s">
        <v>73</v>
      </c>
      <c r="AA533" s="49" t="b">
        <v>1</v>
      </c>
      <c r="AB533" s="23" t="s">
        <v>739</v>
      </c>
      <c r="AC533" s="23" t="s">
        <v>109</v>
      </c>
      <c r="AD533" s="23" t="s">
        <v>159</v>
      </c>
      <c r="AE533" s="23" t="s">
        <v>1563</v>
      </c>
      <c r="AF533" s="23" t="s">
        <v>109</v>
      </c>
      <c r="AG533" s="23" t="s">
        <v>79</v>
      </c>
      <c r="AH533" s="23" t="s">
        <v>36</v>
      </c>
      <c r="AI533" s="23" t="s">
        <v>100</v>
      </c>
      <c r="AJ533" s="50" t="b">
        <v>0</v>
      </c>
      <c r="AK533" s="51" t="s">
        <v>1564</v>
      </c>
      <c r="AL533" s="19">
        <v>0</v>
      </c>
      <c r="AM533" s="19">
        <v>0</v>
      </c>
      <c r="AN533" s="19">
        <v>0</v>
      </c>
      <c r="AO533" s="19">
        <v>0</v>
      </c>
      <c r="AP533" s="19">
        <v>0</v>
      </c>
      <c r="AQ533" s="19">
        <v>0</v>
      </c>
      <c r="AR533" s="19">
        <v>0</v>
      </c>
      <c r="AS533" s="19">
        <v>0</v>
      </c>
      <c r="AT533" s="19">
        <v>0</v>
      </c>
      <c r="AU533" s="19">
        <v>0</v>
      </c>
      <c r="AV533" s="19">
        <v>0</v>
      </c>
      <c r="AW533" s="19">
        <v>0</v>
      </c>
      <c r="AX533" s="19">
        <v>0</v>
      </c>
      <c r="AY533" s="19">
        <v>0</v>
      </c>
      <c r="AZ533" s="19">
        <v>0</v>
      </c>
      <c r="BA533" s="19">
        <v>0</v>
      </c>
      <c r="BB533" s="19">
        <v>0</v>
      </c>
      <c r="BC533" s="19">
        <v>0</v>
      </c>
      <c r="BD533" s="49" t="b">
        <v>0</v>
      </c>
      <c r="BE533" s="49" t="b">
        <v>1</v>
      </c>
      <c r="BF533" s="19">
        <v>21</v>
      </c>
      <c r="BG533" s="23" t="s">
        <v>109</v>
      </c>
      <c r="BH533" s="19">
        <v>253</v>
      </c>
      <c r="BI533" s="19">
        <v>253</v>
      </c>
      <c r="BJ533" s="19">
        <v>0</v>
      </c>
      <c r="BK533" s="49" t="b">
        <v>0</v>
      </c>
    </row>
    <row r="534" spans="1:63" ht="12.75">
      <c r="A534" s="19">
        <v>908</v>
      </c>
      <c r="B534" s="19">
        <v>174066</v>
      </c>
      <c r="C534" s="23" t="s">
        <v>1548</v>
      </c>
      <c r="D534" s="23" t="s">
        <v>1549</v>
      </c>
      <c r="E534" s="23" t="s">
        <v>1507</v>
      </c>
      <c r="F534" s="23" t="s">
        <v>1508</v>
      </c>
      <c r="G534" s="23" t="s">
        <v>1550</v>
      </c>
      <c r="H534" s="23" t="s">
        <v>834</v>
      </c>
      <c r="I534" s="23" t="s">
        <v>835</v>
      </c>
      <c r="J534" s="47" t="s">
        <v>1551</v>
      </c>
      <c r="K534" s="19">
        <v>-93.235352000000006</v>
      </c>
      <c r="L534" s="19">
        <v>44.977885999999998</v>
      </c>
      <c r="M534" s="19">
        <v>-93.290068999999903</v>
      </c>
      <c r="N534" s="19">
        <v>44.973081000000001</v>
      </c>
      <c r="O534" s="53">
        <v>17580</v>
      </c>
      <c r="P534" s="53">
        <v>1641</v>
      </c>
      <c r="Q534" s="53">
        <v>27204</v>
      </c>
      <c r="R534" s="53">
        <v>1641</v>
      </c>
      <c r="S534" s="19">
        <v>2</v>
      </c>
      <c r="T534" s="19">
        <v>2</v>
      </c>
      <c r="U534" s="19">
        <v>4</v>
      </c>
      <c r="V534" s="19">
        <v>1</v>
      </c>
      <c r="W534" s="19">
        <v>1</v>
      </c>
      <c r="X534" s="19">
        <v>44</v>
      </c>
      <c r="Y534" s="19">
        <v>34870</v>
      </c>
      <c r="Z534" s="23" t="s">
        <v>73</v>
      </c>
      <c r="AA534" s="49" t="b">
        <v>1</v>
      </c>
      <c r="AB534" s="23" t="s">
        <v>739</v>
      </c>
      <c r="AC534" s="23" t="s">
        <v>94</v>
      </c>
      <c r="AD534" s="23" t="s">
        <v>159</v>
      </c>
      <c r="AE534" s="23" t="s">
        <v>95</v>
      </c>
      <c r="AF534" s="23" t="s">
        <v>94</v>
      </c>
      <c r="AG534" s="23" t="s">
        <v>79</v>
      </c>
      <c r="AH534" s="23" t="s">
        <v>36</v>
      </c>
      <c r="AI534" s="23" t="s">
        <v>96</v>
      </c>
      <c r="AJ534" s="50" t="b">
        <v>0</v>
      </c>
      <c r="AK534" s="51" t="s">
        <v>1568</v>
      </c>
      <c r="AL534" s="19">
        <v>1</v>
      </c>
      <c r="AM534" s="19">
        <v>0</v>
      </c>
      <c r="AN534" s="19">
        <v>1</v>
      </c>
      <c r="AO534" s="19">
        <v>0</v>
      </c>
      <c r="AP534" s="19">
        <v>0</v>
      </c>
      <c r="AQ534" s="19">
        <v>0</v>
      </c>
      <c r="AR534" s="19">
        <v>0</v>
      </c>
      <c r="AS534" s="19">
        <v>0</v>
      </c>
      <c r="AT534" s="19">
        <v>0</v>
      </c>
      <c r="AU534" s="19">
        <v>1</v>
      </c>
      <c r="AV534" s="19">
        <v>0</v>
      </c>
      <c r="AW534" s="19">
        <v>0</v>
      </c>
      <c r="AX534" s="19">
        <v>1</v>
      </c>
      <c r="AY534" s="19">
        <v>0</v>
      </c>
      <c r="AZ534" s="19">
        <v>0</v>
      </c>
      <c r="BA534" s="19">
        <v>0</v>
      </c>
      <c r="BB534" s="19">
        <v>0</v>
      </c>
      <c r="BC534" s="19">
        <v>0</v>
      </c>
      <c r="BD534" s="49" t="b">
        <v>1</v>
      </c>
      <c r="BE534" s="49" t="b">
        <v>1</v>
      </c>
      <c r="BF534" s="19">
        <v>21</v>
      </c>
      <c r="BG534" s="23" t="s">
        <v>94</v>
      </c>
      <c r="BH534" s="19">
        <v>253</v>
      </c>
      <c r="BI534" s="19">
        <v>253</v>
      </c>
      <c r="BJ534" s="19">
        <v>1</v>
      </c>
      <c r="BK534" s="49" t="b">
        <v>1</v>
      </c>
    </row>
    <row r="535" spans="1:63" ht="12.75">
      <c r="A535" s="19">
        <v>909</v>
      </c>
      <c r="B535" s="19">
        <v>174066</v>
      </c>
      <c r="C535" s="23" t="s">
        <v>1548</v>
      </c>
      <c r="D535" s="23" t="s">
        <v>1549</v>
      </c>
      <c r="E535" s="23" t="s">
        <v>1507</v>
      </c>
      <c r="F535" s="23" t="s">
        <v>1508</v>
      </c>
      <c r="G535" s="23" t="s">
        <v>1550</v>
      </c>
      <c r="H535" s="23" t="s">
        <v>834</v>
      </c>
      <c r="I535" s="23" t="s">
        <v>835</v>
      </c>
      <c r="J535" s="47" t="s">
        <v>1551</v>
      </c>
      <c r="K535" s="19">
        <v>-93.235352000000006</v>
      </c>
      <c r="L535" s="19">
        <v>44.977885999999998</v>
      </c>
      <c r="M535" s="19">
        <v>-93.290068999999903</v>
      </c>
      <c r="N535" s="19">
        <v>44.973081000000001</v>
      </c>
      <c r="O535" s="53">
        <v>17580</v>
      </c>
      <c r="P535" s="53">
        <v>1641</v>
      </c>
      <c r="Q535" s="53">
        <v>27204</v>
      </c>
      <c r="R535" s="53">
        <v>1641</v>
      </c>
      <c r="S535" s="19">
        <v>2</v>
      </c>
      <c r="T535" s="19">
        <v>2</v>
      </c>
      <c r="U535" s="19">
        <v>4</v>
      </c>
      <c r="V535" s="19">
        <v>1</v>
      </c>
      <c r="W535" s="19">
        <v>1</v>
      </c>
      <c r="X535" s="19">
        <v>44</v>
      </c>
      <c r="Y535" s="19">
        <v>34870</v>
      </c>
      <c r="Z535" s="23" t="s">
        <v>73</v>
      </c>
      <c r="AA535" s="49" t="b">
        <v>1</v>
      </c>
      <c r="AB535" s="23" t="s">
        <v>739</v>
      </c>
      <c r="AC535" s="23" t="s">
        <v>94</v>
      </c>
      <c r="AD535" s="23" t="s">
        <v>159</v>
      </c>
      <c r="AE535" s="23" t="s">
        <v>1569</v>
      </c>
      <c r="AF535" s="23" t="s">
        <v>94</v>
      </c>
      <c r="AG535" s="23" t="s">
        <v>79</v>
      </c>
      <c r="AH535" s="23" t="s">
        <v>206</v>
      </c>
      <c r="AI535" s="23" t="s">
        <v>100</v>
      </c>
      <c r="AJ535" s="50" t="b">
        <v>0</v>
      </c>
      <c r="AK535" s="51" t="s">
        <v>1570</v>
      </c>
      <c r="AL535" s="19">
        <v>0</v>
      </c>
      <c r="AM535" s="19">
        <v>0</v>
      </c>
      <c r="AN535" s="19">
        <v>0</v>
      </c>
      <c r="AO535" s="19">
        <v>0</v>
      </c>
      <c r="AP535" s="19">
        <v>0</v>
      </c>
      <c r="AQ535" s="19">
        <v>0</v>
      </c>
      <c r="AR535" s="19">
        <v>0</v>
      </c>
      <c r="AS535" s="19">
        <v>0</v>
      </c>
      <c r="AT535" s="19">
        <v>0</v>
      </c>
      <c r="AU535" s="19">
        <v>0</v>
      </c>
      <c r="AV535" s="19">
        <v>0</v>
      </c>
      <c r="AW535" s="19">
        <v>0</v>
      </c>
      <c r="AX535" s="19">
        <v>0</v>
      </c>
      <c r="AY535" s="19">
        <v>0</v>
      </c>
      <c r="AZ535" s="19">
        <v>0</v>
      </c>
      <c r="BA535" s="19">
        <v>0</v>
      </c>
      <c r="BB535" s="19">
        <v>0</v>
      </c>
      <c r="BC535" s="19">
        <v>0</v>
      </c>
      <c r="BD535" s="49" t="b">
        <v>0</v>
      </c>
      <c r="BE535" s="49" t="b">
        <v>1</v>
      </c>
      <c r="BF535" s="19">
        <v>21</v>
      </c>
      <c r="BG535" s="23" t="s">
        <v>94</v>
      </c>
      <c r="BH535" s="19">
        <v>253</v>
      </c>
      <c r="BI535" s="19">
        <v>253</v>
      </c>
      <c r="BJ535" s="19">
        <v>0</v>
      </c>
      <c r="BK535" s="49" t="b">
        <v>0</v>
      </c>
    </row>
    <row r="536" spans="1:63" ht="12.75">
      <c r="A536" s="19">
        <v>912</v>
      </c>
      <c r="B536" s="19">
        <v>174066</v>
      </c>
      <c r="C536" s="23" t="s">
        <v>1548</v>
      </c>
      <c r="D536" s="23" t="s">
        <v>1549</v>
      </c>
      <c r="E536" s="23" t="s">
        <v>1507</v>
      </c>
      <c r="F536" s="23" t="s">
        <v>1508</v>
      </c>
      <c r="G536" s="23" t="s">
        <v>1550</v>
      </c>
      <c r="H536" s="23" t="s">
        <v>834</v>
      </c>
      <c r="I536" s="23" t="s">
        <v>835</v>
      </c>
      <c r="J536" s="47" t="s">
        <v>1551</v>
      </c>
      <c r="K536" s="19">
        <v>-93.235352000000006</v>
      </c>
      <c r="L536" s="19">
        <v>44.977885999999998</v>
      </c>
      <c r="M536" s="19">
        <v>-93.290068999999903</v>
      </c>
      <c r="N536" s="19">
        <v>44.973081000000001</v>
      </c>
      <c r="O536" s="53">
        <v>17580</v>
      </c>
      <c r="P536" s="53">
        <v>1641</v>
      </c>
      <c r="Q536" s="53">
        <v>27204</v>
      </c>
      <c r="R536" s="53">
        <v>1641</v>
      </c>
      <c r="S536" s="19">
        <v>2</v>
      </c>
      <c r="T536" s="19">
        <v>2</v>
      </c>
      <c r="U536" s="19">
        <v>4</v>
      </c>
      <c r="V536" s="19">
        <v>1</v>
      </c>
      <c r="W536" s="19">
        <v>1</v>
      </c>
      <c r="X536" s="19">
        <v>44</v>
      </c>
      <c r="Y536" s="19">
        <v>34870</v>
      </c>
      <c r="Z536" s="23" t="s">
        <v>73</v>
      </c>
      <c r="AA536" s="49" t="b">
        <v>1</v>
      </c>
      <c r="AB536" s="23" t="s">
        <v>739</v>
      </c>
      <c r="AC536" s="23" t="s">
        <v>1574</v>
      </c>
      <c r="AD536" s="23" t="s">
        <v>159</v>
      </c>
      <c r="AE536" s="23" t="s">
        <v>1575</v>
      </c>
      <c r="AF536" s="23" t="s">
        <v>320</v>
      </c>
      <c r="AG536" s="23" t="s">
        <v>79</v>
      </c>
      <c r="AH536" s="23" t="s">
        <v>206</v>
      </c>
      <c r="AI536" s="23" t="s">
        <v>100</v>
      </c>
      <c r="AJ536" s="50" t="b">
        <v>0</v>
      </c>
      <c r="AK536" s="51" t="s">
        <v>1576</v>
      </c>
      <c r="AL536" s="19">
        <v>0</v>
      </c>
      <c r="AM536" s="19">
        <v>0</v>
      </c>
      <c r="AN536" s="19">
        <v>0</v>
      </c>
      <c r="AO536" s="19">
        <v>0</v>
      </c>
      <c r="AP536" s="19">
        <v>0</v>
      </c>
      <c r="AQ536" s="19">
        <v>0</v>
      </c>
      <c r="AR536" s="19">
        <v>0</v>
      </c>
      <c r="AS536" s="19">
        <v>0</v>
      </c>
      <c r="AT536" s="19">
        <v>0</v>
      </c>
      <c r="AU536" s="19">
        <v>0</v>
      </c>
      <c r="AV536" s="19">
        <v>0</v>
      </c>
      <c r="AW536" s="19">
        <v>0</v>
      </c>
      <c r="AX536" s="19">
        <v>0</v>
      </c>
      <c r="AY536" s="19">
        <v>0</v>
      </c>
      <c r="AZ536" s="19">
        <v>0</v>
      </c>
      <c r="BA536" s="19">
        <v>0</v>
      </c>
      <c r="BB536" s="19">
        <v>0</v>
      </c>
      <c r="BC536" s="19">
        <v>0</v>
      </c>
      <c r="BD536" s="49" t="b">
        <v>0</v>
      </c>
      <c r="BE536" s="49" t="b">
        <v>1</v>
      </c>
      <c r="BF536" s="19">
        <v>21</v>
      </c>
      <c r="BG536" s="23" t="s">
        <v>117</v>
      </c>
      <c r="BH536" s="19">
        <v>253</v>
      </c>
      <c r="BI536" s="19">
        <v>253</v>
      </c>
      <c r="BJ536" s="19">
        <v>0</v>
      </c>
      <c r="BK536" s="49" t="b">
        <v>0</v>
      </c>
    </row>
    <row r="537" spans="1:63" ht="12.75">
      <c r="A537" s="19">
        <v>913</v>
      </c>
      <c r="B537" s="19">
        <v>174066</v>
      </c>
      <c r="C537" s="23" t="s">
        <v>1548</v>
      </c>
      <c r="D537" s="23" t="s">
        <v>1549</v>
      </c>
      <c r="E537" s="23" t="s">
        <v>1507</v>
      </c>
      <c r="F537" s="23" t="s">
        <v>1508</v>
      </c>
      <c r="G537" s="23" t="s">
        <v>1550</v>
      </c>
      <c r="H537" s="23" t="s">
        <v>834</v>
      </c>
      <c r="I537" s="23" t="s">
        <v>835</v>
      </c>
      <c r="J537" s="47" t="s">
        <v>1551</v>
      </c>
      <c r="K537" s="19">
        <v>-93.235352000000006</v>
      </c>
      <c r="L537" s="19">
        <v>44.977885999999998</v>
      </c>
      <c r="M537" s="19">
        <v>-93.290068999999903</v>
      </c>
      <c r="N537" s="19">
        <v>44.973081000000001</v>
      </c>
      <c r="O537" s="53">
        <v>17580</v>
      </c>
      <c r="P537" s="53">
        <v>1641</v>
      </c>
      <c r="Q537" s="53">
        <v>27204</v>
      </c>
      <c r="R537" s="53">
        <v>1641</v>
      </c>
      <c r="S537" s="19">
        <v>2</v>
      </c>
      <c r="T537" s="19">
        <v>2</v>
      </c>
      <c r="U537" s="19">
        <v>4</v>
      </c>
      <c r="V537" s="19">
        <v>1</v>
      </c>
      <c r="W537" s="19">
        <v>1</v>
      </c>
      <c r="X537" s="19">
        <v>44</v>
      </c>
      <c r="Y537" s="19">
        <v>34870</v>
      </c>
      <c r="Z537" s="23" t="s">
        <v>73</v>
      </c>
      <c r="AA537" s="49" t="b">
        <v>1</v>
      </c>
      <c r="AB537" s="23" t="s">
        <v>739</v>
      </c>
      <c r="AC537" s="23" t="s">
        <v>1574</v>
      </c>
      <c r="AD537" s="23" t="s">
        <v>159</v>
      </c>
      <c r="AE537" s="23" t="s">
        <v>1577</v>
      </c>
      <c r="AF537" s="23" t="s">
        <v>320</v>
      </c>
      <c r="AG537" s="23" t="s">
        <v>79</v>
      </c>
      <c r="AH537" s="23" t="s">
        <v>179</v>
      </c>
      <c r="AI537" s="23" t="s">
        <v>100</v>
      </c>
      <c r="AJ537" s="50" t="b">
        <v>0</v>
      </c>
      <c r="AK537" s="51" t="s">
        <v>1576</v>
      </c>
      <c r="AL537" s="19">
        <v>0</v>
      </c>
      <c r="AM537" s="19">
        <v>0</v>
      </c>
      <c r="AN537" s="19">
        <v>0</v>
      </c>
      <c r="AO537" s="19">
        <v>0</v>
      </c>
      <c r="AP537" s="19">
        <v>0</v>
      </c>
      <c r="AQ537" s="19">
        <v>0</v>
      </c>
      <c r="AR537" s="19">
        <v>0</v>
      </c>
      <c r="AS537" s="19">
        <v>0</v>
      </c>
      <c r="AT537" s="19">
        <v>0</v>
      </c>
      <c r="AU537" s="19">
        <v>0</v>
      </c>
      <c r="AV537" s="19">
        <v>0</v>
      </c>
      <c r="AW537" s="19">
        <v>0</v>
      </c>
      <c r="AX537" s="19">
        <v>0</v>
      </c>
      <c r="AY537" s="19">
        <v>0</v>
      </c>
      <c r="AZ537" s="19">
        <v>0</v>
      </c>
      <c r="BA537" s="19">
        <v>0</v>
      </c>
      <c r="BB537" s="19">
        <v>0</v>
      </c>
      <c r="BC537" s="19">
        <v>0</v>
      </c>
      <c r="BD537" s="49" t="b">
        <v>0</v>
      </c>
      <c r="BE537" s="49" t="b">
        <v>1</v>
      </c>
      <c r="BF537" s="19">
        <v>21</v>
      </c>
      <c r="BG537" s="23" t="s">
        <v>117</v>
      </c>
      <c r="BH537" s="19">
        <v>253</v>
      </c>
      <c r="BI537" s="19">
        <v>253</v>
      </c>
      <c r="BJ537" s="19">
        <v>0</v>
      </c>
      <c r="BK537" s="49" t="b">
        <v>0</v>
      </c>
    </row>
    <row r="538" spans="1:63" ht="12.75">
      <c r="A538" s="19">
        <v>921</v>
      </c>
      <c r="B538" s="19">
        <v>181464</v>
      </c>
      <c r="C538" s="23" t="s">
        <v>1778</v>
      </c>
      <c r="D538" s="23" t="s">
        <v>1779</v>
      </c>
      <c r="E538" s="23" t="s">
        <v>1780</v>
      </c>
      <c r="F538" s="23" t="s">
        <v>1781</v>
      </c>
      <c r="G538" s="19">
        <v>68588</v>
      </c>
      <c r="H538" s="23" t="s">
        <v>834</v>
      </c>
      <c r="I538" s="23" t="s">
        <v>835</v>
      </c>
      <c r="J538" s="47" t="s">
        <v>1782</v>
      </c>
      <c r="K538" s="19">
        <v>-96.700507999999999</v>
      </c>
      <c r="L538" s="19">
        <v>40.817597999999997</v>
      </c>
      <c r="M538" s="19">
        <v>-96.700507999999999</v>
      </c>
      <c r="N538" s="19">
        <v>40.817597999999997</v>
      </c>
      <c r="O538" s="53">
        <v>6138</v>
      </c>
      <c r="P538" s="53">
        <v>1585</v>
      </c>
      <c r="Q538" s="53">
        <v>17928</v>
      </c>
      <c r="R538" s="53">
        <v>1585</v>
      </c>
      <c r="S538" s="19">
        <v>2</v>
      </c>
      <c r="T538" s="19">
        <v>2</v>
      </c>
      <c r="U538" s="19">
        <v>4</v>
      </c>
      <c r="V538" s="19">
        <v>1</v>
      </c>
      <c r="W538" s="19">
        <v>1</v>
      </c>
      <c r="X538" s="19">
        <v>75</v>
      </c>
      <c r="Y538" s="19">
        <v>20833</v>
      </c>
      <c r="Z538" s="23" t="s">
        <v>73</v>
      </c>
      <c r="AA538" s="49" t="b">
        <v>1</v>
      </c>
      <c r="AB538" s="23" t="s">
        <v>887</v>
      </c>
      <c r="AC538" s="23" t="s">
        <v>1784</v>
      </c>
      <c r="AD538" s="23" t="s">
        <v>90</v>
      </c>
      <c r="AE538" s="23" t="s">
        <v>236</v>
      </c>
      <c r="AF538" s="23" t="s">
        <v>89</v>
      </c>
      <c r="AG538" s="23" t="s">
        <v>79</v>
      </c>
      <c r="AH538" s="23" t="s">
        <v>206</v>
      </c>
      <c r="AI538" s="23" t="s">
        <v>100</v>
      </c>
      <c r="AJ538" s="50" t="b">
        <v>0</v>
      </c>
      <c r="AK538" s="51" t="s">
        <v>1785</v>
      </c>
      <c r="AL538" s="19">
        <v>0</v>
      </c>
      <c r="AM538" s="19">
        <v>0</v>
      </c>
      <c r="AN538" s="19">
        <v>0</v>
      </c>
      <c r="AO538" s="19">
        <v>0</v>
      </c>
      <c r="AP538" s="19">
        <v>0</v>
      </c>
      <c r="AQ538" s="19">
        <v>0</v>
      </c>
      <c r="AR538" s="19">
        <v>0</v>
      </c>
      <c r="AS538" s="19">
        <v>0</v>
      </c>
      <c r="AT538" s="19">
        <v>0</v>
      </c>
      <c r="AU538" s="19">
        <v>0</v>
      </c>
      <c r="AV538" s="19">
        <v>0</v>
      </c>
      <c r="AW538" s="19">
        <v>0</v>
      </c>
      <c r="AX538" s="19">
        <v>0</v>
      </c>
      <c r="AY538" s="19">
        <v>0</v>
      </c>
      <c r="AZ538" s="19">
        <v>0</v>
      </c>
      <c r="BA538" s="19">
        <v>0</v>
      </c>
      <c r="BB538" s="19">
        <v>0</v>
      </c>
      <c r="BC538" s="19">
        <v>0</v>
      </c>
      <c r="BD538" s="49" t="b">
        <v>0</v>
      </c>
      <c r="BE538" s="49" t="b">
        <v>1</v>
      </c>
      <c r="BF538" s="19">
        <v>6</v>
      </c>
      <c r="BG538" s="23" t="s">
        <v>89</v>
      </c>
      <c r="BH538" s="19">
        <v>253</v>
      </c>
      <c r="BI538" s="19">
        <v>253</v>
      </c>
      <c r="BJ538" s="19">
        <v>0</v>
      </c>
      <c r="BK538" s="49" t="b">
        <v>0</v>
      </c>
    </row>
    <row r="539" spans="1:63" ht="12.75">
      <c r="A539" s="19">
        <v>922</v>
      </c>
      <c r="B539" s="19">
        <v>181464</v>
      </c>
      <c r="C539" s="23" t="s">
        <v>1778</v>
      </c>
      <c r="D539" s="23" t="s">
        <v>1779</v>
      </c>
      <c r="E539" s="23" t="s">
        <v>1780</v>
      </c>
      <c r="F539" s="23" t="s">
        <v>1781</v>
      </c>
      <c r="G539" s="19">
        <v>68588</v>
      </c>
      <c r="H539" s="23" t="s">
        <v>834</v>
      </c>
      <c r="I539" s="23" t="s">
        <v>835</v>
      </c>
      <c r="J539" s="47" t="s">
        <v>1782</v>
      </c>
      <c r="K539" s="19">
        <v>-96.700507999999999</v>
      </c>
      <c r="L539" s="19">
        <v>40.817597999999997</v>
      </c>
      <c r="M539" s="19">
        <v>-96.700507999999999</v>
      </c>
      <c r="N539" s="19">
        <v>40.817597999999997</v>
      </c>
      <c r="O539" s="53">
        <v>6138</v>
      </c>
      <c r="P539" s="53">
        <v>1585</v>
      </c>
      <c r="Q539" s="53">
        <v>17928</v>
      </c>
      <c r="R539" s="53">
        <v>1585</v>
      </c>
      <c r="S539" s="19">
        <v>2</v>
      </c>
      <c r="T539" s="19">
        <v>2</v>
      </c>
      <c r="U539" s="19">
        <v>4</v>
      </c>
      <c r="V539" s="19">
        <v>1</v>
      </c>
      <c r="W539" s="19">
        <v>1</v>
      </c>
      <c r="X539" s="19">
        <v>75</v>
      </c>
      <c r="Y539" s="19">
        <v>20833</v>
      </c>
      <c r="Z539" s="23" t="s">
        <v>73</v>
      </c>
      <c r="AA539" s="49" t="b">
        <v>1</v>
      </c>
      <c r="AB539" s="23" t="s">
        <v>887</v>
      </c>
      <c r="AC539" s="23" t="s">
        <v>89</v>
      </c>
      <c r="AD539" s="23" t="s">
        <v>90</v>
      </c>
      <c r="AE539" s="23" t="s">
        <v>172</v>
      </c>
      <c r="AF539" s="23" t="s">
        <v>89</v>
      </c>
      <c r="AG539" s="23" t="s">
        <v>79</v>
      </c>
      <c r="AH539" s="23" t="s">
        <v>36</v>
      </c>
      <c r="AI539" s="23" t="s">
        <v>92</v>
      </c>
      <c r="AJ539" s="50" t="b">
        <v>0</v>
      </c>
      <c r="AK539" s="51" t="s">
        <v>1786</v>
      </c>
      <c r="AL539" s="19">
        <v>0</v>
      </c>
      <c r="AM539" s="19">
        <v>0</v>
      </c>
      <c r="AN539" s="19">
        <v>1</v>
      </c>
      <c r="AO539" s="19">
        <v>1</v>
      </c>
      <c r="AP539" s="19">
        <v>1</v>
      </c>
      <c r="AQ539" s="19">
        <v>0</v>
      </c>
      <c r="AR539" s="19">
        <v>0</v>
      </c>
      <c r="AS539" s="19">
        <v>0</v>
      </c>
      <c r="AT539" s="19">
        <v>0</v>
      </c>
      <c r="AU539" s="19">
        <v>0</v>
      </c>
      <c r="AV539" s="19">
        <v>0</v>
      </c>
      <c r="AW539" s="19">
        <v>0</v>
      </c>
      <c r="AX539" s="19">
        <v>1</v>
      </c>
      <c r="AY539" s="19">
        <v>0</v>
      </c>
      <c r="AZ539" s="19">
        <v>0</v>
      </c>
      <c r="BA539" s="19">
        <v>0</v>
      </c>
      <c r="BB539" s="19">
        <v>0</v>
      </c>
      <c r="BC539" s="19">
        <v>0</v>
      </c>
      <c r="BD539" s="49" t="b">
        <v>1</v>
      </c>
      <c r="BE539" s="49" t="b">
        <v>1</v>
      </c>
      <c r="BF539" s="19">
        <v>6</v>
      </c>
      <c r="BG539" s="23" t="s">
        <v>89</v>
      </c>
      <c r="BH539" s="19">
        <v>253</v>
      </c>
      <c r="BI539" s="19">
        <v>253</v>
      </c>
      <c r="BJ539" s="19">
        <v>2</v>
      </c>
      <c r="BK539" s="49" t="b">
        <v>1</v>
      </c>
    </row>
    <row r="540" spans="1:63" ht="12.75">
      <c r="A540" s="19">
        <v>923</v>
      </c>
      <c r="B540" s="19">
        <v>181464</v>
      </c>
      <c r="C540" s="23" t="s">
        <v>1778</v>
      </c>
      <c r="D540" s="23" t="s">
        <v>1779</v>
      </c>
      <c r="E540" s="23" t="s">
        <v>1780</v>
      </c>
      <c r="F540" s="23" t="s">
        <v>1781</v>
      </c>
      <c r="G540" s="19">
        <v>68588</v>
      </c>
      <c r="H540" s="23" t="s">
        <v>834</v>
      </c>
      <c r="I540" s="23" t="s">
        <v>835</v>
      </c>
      <c r="J540" s="47" t="s">
        <v>1782</v>
      </c>
      <c r="K540" s="19">
        <v>-96.700507999999999</v>
      </c>
      <c r="L540" s="19">
        <v>40.817597999999997</v>
      </c>
      <c r="M540" s="19">
        <v>-96.700507999999999</v>
      </c>
      <c r="N540" s="19">
        <v>40.817597999999997</v>
      </c>
      <c r="O540" s="53">
        <v>6138</v>
      </c>
      <c r="P540" s="53">
        <v>1585</v>
      </c>
      <c r="Q540" s="53">
        <v>17928</v>
      </c>
      <c r="R540" s="53">
        <v>1585</v>
      </c>
      <c r="S540" s="19">
        <v>2</v>
      </c>
      <c r="T540" s="19">
        <v>2</v>
      </c>
      <c r="U540" s="19">
        <v>4</v>
      </c>
      <c r="V540" s="19">
        <v>1</v>
      </c>
      <c r="W540" s="19">
        <v>1</v>
      </c>
      <c r="X540" s="19">
        <v>75</v>
      </c>
      <c r="Y540" s="19">
        <v>20833</v>
      </c>
      <c r="Z540" s="23" t="s">
        <v>73</v>
      </c>
      <c r="AA540" s="49" t="b">
        <v>1</v>
      </c>
      <c r="AB540" s="23" t="s">
        <v>887</v>
      </c>
      <c r="AC540" s="23" t="s">
        <v>1787</v>
      </c>
      <c r="AD540" s="23" t="s">
        <v>90</v>
      </c>
      <c r="AE540" s="23" t="s">
        <v>839</v>
      </c>
      <c r="AF540" s="23" t="s">
        <v>78</v>
      </c>
      <c r="AG540" s="23" t="s">
        <v>79</v>
      </c>
      <c r="AH540" s="23" t="s">
        <v>36</v>
      </c>
      <c r="AI540" s="23" t="s">
        <v>80</v>
      </c>
      <c r="AJ540" s="50" t="b">
        <v>0</v>
      </c>
      <c r="AK540" s="51" t="s">
        <v>1788</v>
      </c>
      <c r="AL540" s="19">
        <v>0</v>
      </c>
      <c r="AM540" s="19">
        <v>0</v>
      </c>
      <c r="AN540" s="19">
        <v>1</v>
      </c>
      <c r="AO540" s="19">
        <v>2</v>
      </c>
      <c r="AP540" s="19">
        <v>0</v>
      </c>
      <c r="AQ540" s="19">
        <v>0</v>
      </c>
      <c r="AR540" s="19">
        <v>1</v>
      </c>
      <c r="AS540" s="19">
        <v>0</v>
      </c>
      <c r="AT540" s="19">
        <v>0</v>
      </c>
      <c r="AU540" s="19">
        <v>0</v>
      </c>
      <c r="AV540" s="19">
        <v>0</v>
      </c>
      <c r="AW540" s="19">
        <v>1</v>
      </c>
      <c r="AX540" s="19">
        <v>0</v>
      </c>
      <c r="AY540" s="19">
        <v>0</v>
      </c>
      <c r="AZ540" s="19">
        <v>1</v>
      </c>
      <c r="BA540" s="19">
        <v>0</v>
      </c>
      <c r="BB540" s="19">
        <v>0</v>
      </c>
      <c r="BC540" s="19">
        <v>0</v>
      </c>
      <c r="BD540" s="49" t="b">
        <v>1</v>
      </c>
      <c r="BE540" s="49" t="b">
        <v>1</v>
      </c>
      <c r="BF540" s="19">
        <v>6</v>
      </c>
      <c r="BG540" s="23" t="s">
        <v>78</v>
      </c>
      <c r="BH540" s="19">
        <v>253</v>
      </c>
      <c r="BI540" s="19">
        <v>253</v>
      </c>
      <c r="BJ540" s="19">
        <v>3</v>
      </c>
      <c r="BK540" s="49" t="b">
        <v>1</v>
      </c>
    </row>
    <row r="541" spans="1:63" ht="12.75">
      <c r="A541" s="19">
        <v>927</v>
      </c>
      <c r="B541" s="19">
        <v>182281</v>
      </c>
      <c r="C541" s="23" t="s">
        <v>1862</v>
      </c>
      <c r="D541" s="23" t="s">
        <v>1863</v>
      </c>
      <c r="E541" s="23" t="s">
        <v>1864</v>
      </c>
      <c r="F541" s="23" t="s">
        <v>1865</v>
      </c>
      <c r="G541" s="19">
        <v>89154</v>
      </c>
      <c r="H541" s="23" t="s">
        <v>167</v>
      </c>
      <c r="I541" s="23" t="s">
        <v>168</v>
      </c>
      <c r="J541" s="47" t="s">
        <v>1866</v>
      </c>
      <c r="K541" s="19">
        <v>-115.141153</v>
      </c>
      <c r="L541" s="19">
        <v>36.106994</v>
      </c>
      <c r="M541" s="19">
        <v>-115.141153</v>
      </c>
      <c r="N541" s="19">
        <v>36.106994</v>
      </c>
      <c r="O541" s="53">
        <v>5675</v>
      </c>
      <c r="P541" s="54">
        <v>634</v>
      </c>
      <c r="Q541" s="53">
        <v>21328</v>
      </c>
      <c r="R541" s="54">
        <v>634</v>
      </c>
      <c r="S541" s="19">
        <v>2</v>
      </c>
      <c r="T541" s="19">
        <v>2</v>
      </c>
      <c r="U541" s="19">
        <v>8</v>
      </c>
      <c r="V541" s="19">
        <v>1</v>
      </c>
      <c r="W541" s="19">
        <v>1</v>
      </c>
      <c r="X541" s="19">
        <v>83</v>
      </c>
      <c r="Y541" s="19">
        <v>24714</v>
      </c>
      <c r="Z541" s="23" t="s">
        <v>73</v>
      </c>
      <c r="AA541" s="49" t="b">
        <v>0</v>
      </c>
      <c r="AB541" s="23" t="s">
        <v>1867</v>
      </c>
      <c r="AC541" s="23" t="s">
        <v>89</v>
      </c>
      <c r="AD541" s="23" t="s">
        <v>159</v>
      </c>
      <c r="AE541" s="23" t="s">
        <v>172</v>
      </c>
      <c r="AF541" s="23" t="s">
        <v>89</v>
      </c>
      <c r="AG541" s="23" t="s">
        <v>79</v>
      </c>
      <c r="AH541" s="23" t="s">
        <v>36</v>
      </c>
      <c r="AI541" s="23" t="s">
        <v>92</v>
      </c>
      <c r="AJ541" s="50" t="b">
        <v>0</v>
      </c>
      <c r="AK541" s="51" t="s">
        <v>1869</v>
      </c>
      <c r="AL541" s="19">
        <v>1</v>
      </c>
      <c r="AM541" s="19">
        <v>0</v>
      </c>
      <c r="AN541" s="19">
        <v>0</v>
      </c>
      <c r="AO541" s="19">
        <v>0</v>
      </c>
      <c r="AP541" s="19">
        <v>0</v>
      </c>
      <c r="AQ541" s="19">
        <v>0</v>
      </c>
      <c r="AR541" s="19">
        <v>0</v>
      </c>
      <c r="AS541" s="19">
        <v>0</v>
      </c>
      <c r="AT541" s="19">
        <v>0</v>
      </c>
      <c r="AU541" s="19">
        <v>0</v>
      </c>
      <c r="AV541" s="19">
        <v>0</v>
      </c>
      <c r="AW541" s="19">
        <v>0</v>
      </c>
      <c r="AX541" s="19">
        <v>0</v>
      </c>
      <c r="AY541" s="19">
        <v>0</v>
      </c>
      <c r="AZ541" s="19">
        <v>1</v>
      </c>
      <c r="BA541" s="19">
        <v>0</v>
      </c>
      <c r="BB541" s="19">
        <v>0</v>
      </c>
      <c r="BC541" s="19">
        <v>0</v>
      </c>
      <c r="BD541" s="49" t="b">
        <v>1</v>
      </c>
      <c r="BE541" s="49" t="b">
        <v>1</v>
      </c>
      <c r="BF541" s="19">
        <v>5</v>
      </c>
      <c r="BG541" s="23" t="s">
        <v>89</v>
      </c>
      <c r="BH541" s="19">
        <v>210</v>
      </c>
      <c r="BI541" s="19">
        <v>210</v>
      </c>
      <c r="BJ541" s="19">
        <v>0</v>
      </c>
      <c r="BK541" s="49" t="b">
        <v>0</v>
      </c>
    </row>
    <row r="542" spans="1:63" ht="12.75">
      <c r="A542" s="19">
        <v>928</v>
      </c>
      <c r="B542" s="19">
        <v>182281</v>
      </c>
      <c r="C542" s="23" t="s">
        <v>1862</v>
      </c>
      <c r="D542" s="23" t="s">
        <v>1863</v>
      </c>
      <c r="E542" s="23" t="s">
        <v>1864</v>
      </c>
      <c r="F542" s="23" t="s">
        <v>1865</v>
      </c>
      <c r="G542" s="19">
        <v>89154</v>
      </c>
      <c r="H542" s="23" t="s">
        <v>167</v>
      </c>
      <c r="I542" s="23" t="s">
        <v>168</v>
      </c>
      <c r="J542" s="47" t="s">
        <v>1866</v>
      </c>
      <c r="K542" s="19">
        <v>-115.141153</v>
      </c>
      <c r="L542" s="19">
        <v>36.106994</v>
      </c>
      <c r="M542" s="19">
        <v>-115.141153</v>
      </c>
      <c r="N542" s="19">
        <v>36.106994</v>
      </c>
      <c r="O542" s="53">
        <v>5675</v>
      </c>
      <c r="P542" s="54">
        <v>634</v>
      </c>
      <c r="Q542" s="53">
        <v>21328</v>
      </c>
      <c r="R542" s="54">
        <v>634</v>
      </c>
      <c r="S542" s="19">
        <v>2</v>
      </c>
      <c r="T542" s="19">
        <v>2</v>
      </c>
      <c r="U542" s="19">
        <v>8</v>
      </c>
      <c r="V542" s="19">
        <v>1</v>
      </c>
      <c r="W542" s="19">
        <v>1</v>
      </c>
      <c r="X542" s="19">
        <v>83</v>
      </c>
      <c r="Y542" s="19">
        <v>24714</v>
      </c>
      <c r="Z542" s="23" t="s">
        <v>73</v>
      </c>
      <c r="AA542" s="49" t="b">
        <v>0</v>
      </c>
      <c r="AB542" s="23" t="s">
        <v>1867</v>
      </c>
      <c r="AC542" s="23" t="s">
        <v>89</v>
      </c>
      <c r="AD542" s="23" t="s">
        <v>159</v>
      </c>
      <c r="AE542" s="23" t="s">
        <v>1870</v>
      </c>
      <c r="AF542" s="23" t="s">
        <v>109</v>
      </c>
      <c r="AG542" s="23" t="s">
        <v>79</v>
      </c>
      <c r="AH542" s="23" t="s">
        <v>99</v>
      </c>
      <c r="AI542" s="23" t="s">
        <v>100</v>
      </c>
      <c r="AJ542" s="50" t="b">
        <v>0</v>
      </c>
      <c r="AK542" s="51" t="s">
        <v>1871</v>
      </c>
      <c r="AL542" s="19">
        <v>1</v>
      </c>
      <c r="AM542" s="19">
        <v>0</v>
      </c>
      <c r="AN542" s="19">
        <v>0</v>
      </c>
      <c r="AO542" s="19">
        <v>0</v>
      </c>
      <c r="AP542" s="19">
        <v>0</v>
      </c>
      <c r="AQ542" s="19">
        <v>0</v>
      </c>
      <c r="AR542" s="19">
        <v>0</v>
      </c>
      <c r="AS542" s="19">
        <v>0</v>
      </c>
      <c r="AT542" s="19">
        <v>0</v>
      </c>
      <c r="AU542" s="19">
        <v>0</v>
      </c>
      <c r="AV542" s="19">
        <v>0</v>
      </c>
      <c r="AW542" s="19">
        <v>0</v>
      </c>
      <c r="AX542" s="19">
        <v>0</v>
      </c>
      <c r="AY542" s="19">
        <v>0</v>
      </c>
      <c r="AZ542" s="19">
        <v>1</v>
      </c>
      <c r="BA542" s="19">
        <v>0</v>
      </c>
      <c r="BB542" s="19">
        <v>0</v>
      </c>
      <c r="BC542" s="19">
        <v>0</v>
      </c>
      <c r="BD542" s="49" t="b">
        <v>0</v>
      </c>
      <c r="BE542" s="49" t="b">
        <v>1</v>
      </c>
      <c r="BF542" s="19">
        <v>5</v>
      </c>
      <c r="BG542" s="23" t="s">
        <v>109</v>
      </c>
      <c r="BH542" s="19">
        <v>210</v>
      </c>
      <c r="BI542" s="19">
        <v>210</v>
      </c>
      <c r="BJ542" s="19">
        <v>0</v>
      </c>
      <c r="BK542" s="49" t="b">
        <v>0</v>
      </c>
    </row>
    <row r="543" spans="1:63" ht="12.75">
      <c r="A543" s="19">
        <v>939</v>
      </c>
      <c r="B543" s="19">
        <v>187985</v>
      </c>
      <c r="C543" s="23" t="s">
        <v>1851</v>
      </c>
      <c r="D543" s="23" t="s">
        <v>1852</v>
      </c>
      <c r="E543" s="23" t="s">
        <v>1853</v>
      </c>
      <c r="F543" s="23" t="s">
        <v>1854</v>
      </c>
      <c r="G543" s="19">
        <v>87106</v>
      </c>
      <c r="H543" s="23" t="s">
        <v>70</v>
      </c>
      <c r="I543" s="23" t="s">
        <v>130</v>
      </c>
      <c r="J543" s="47" t="s">
        <v>1855</v>
      </c>
      <c r="K543" s="19">
        <v>-106.620155</v>
      </c>
      <c r="L543" s="19">
        <v>35.083868000000002</v>
      </c>
      <c r="M543" s="19">
        <v>-106.620155</v>
      </c>
      <c r="N543" s="19">
        <v>35.083868000000002</v>
      </c>
      <c r="O543" s="53">
        <v>5920</v>
      </c>
      <c r="P543" s="53">
        <v>1401</v>
      </c>
      <c r="Q543" s="53">
        <v>18489</v>
      </c>
      <c r="R543" s="53">
        <v>1401</v>
      </c>
      <c r="S543" s="19">
        <v>2</v>
      </c>
      <c r="T543" s="19">
        <v>2</v>
      </c>
      <c r="U543" s="19">
        <v>6</v>
      </c>
      <c r="V543" s="19">
        <v>1</v>
      </c>
      <c r="W543" s="19">
        <v>1</v>
      </c>
      <c r="X543" s="19">
        <v>58</v>
      </c>
      <c r="Y543" s="19">
        <v>21023</v>
      </c>
      <c r="Z543" s="23" t="s">
        <v>73</v>
      </c>
      <c r="AA543" s="49" t="b">
        <v>0</v>
      </c>
      <c r="AB543" s="56" t="s">
        <v>1137</v>
      </c>
      <c r="AC543" s="83"/>
      <c r="AD543" s="23" t="s">
        <v>104</v>
      </c>
      <c r="AE543" s="23" t="s">
        <v>1645</v>
      </c>
      <c r="AF543" s="23" t="s">
        <v>78</v>
      </c>
      <c r="AG543" s="23" t="s">
        <v>179</v>
      </c>
      <c r="AH543" s="23" t="s">
        <v>179</v>
      </c>
      <c r="AI543" s="23" t="s">
        <v>100</v>
      </c>
      <c r="AJ543" s="50" t="b">
        <v>0</v>
      </c>
      <c r="AK543" s="84" t="s">
        <v>2993</v>
      </c>
      <c r="AL543" s="19">
        <v>0</v>
      </c>
      <c r="AM543" s="19">
        <v>0</v>
      </c>
      <c r="AN543" s="19">
        <v>0</v>
      </c>
      <c r="AO543" s="19">
        <v>0</v>
      </c>
      <c r="AP543" s="19">
        <v>0</v>
      </c>
      <c r="AQ543" s="19">
        <v>0</v>
      </c>
      <c r="AR543" s="19">
        <v>0</v>
      </c>
      <c r="AS543" s="19">
        <v>0</v>
      </c>
      <c r="AT543" s="19">
        <v>0</v>
      </c>
      <c r="AU543" s="19">
        <v>0</v>
      </c>
      <c r="AV543" s="19">
        <v>0</v>
      </c>
      <c r="AW543" s="19">
        <v>0</v>
      </c>
      <c r="AX543" s="19">
        <v>0</v>
      </c>
      <c r="AY543" s="19">
        <v>0</v>
      </c>
      <c r="AZ543" s="19">
        <v>0</v>
      </c>
      <c r="BA543" s="19">
        <v>0</v>
      </c>
      <c r="BB543" s="19">
        <v>0</v>
      </c>
      <c r="BC543" s="19">
        <v>0</v>
      </c>
      <c r="BD543" s="49" t="b">
        <v>0</v>
      </c>
      <c r="BE543" s="49" t="b">
        <v>0</v>
      </c>
      <c r="BF543" s="19">
        <v>10</v>
      </c>
      <c r="BG543" s="23" t="s">
        <v>78</v>
      </c>
      <c r="BH543" s="19">
        <v>363</v>
      </c>
      <c r="BI543" s="19">
        <v>363</v>
      </c>
      <c r="BJ543" s="19">
        <v>0</v>
      </c>
      <c r="BK543" s="49" t="b">
        <v>0</v>
      </c>
    </row>
    <row r="544" spans="1:63" ht="12.75">
      <c r="A544" s="19">
        <v>933</v>
      </c>
      <c r="B544" s="19">
        <v>187985</v>
      </c>
      <c r="C544" s="23" t="s">
        <v>1851</v>
      </c>
      <c r="D544" s="23" t="s">
        <v>1852</v>
      </c>
      <c r="E544" s="23" t="s">
        <v>1853</v>
      </c>
      <c r="F544" s="23" t="s">
        <v>1854</v>
      </c>
      <c r="G544" s="19">
        <v>87106</v>
      </c>
      <c r="H544" s="23" t="s">
        <v>167</v>
      </c>
      <c r="I544" s="23" t="s">
        <v>168</v>
      </c>
      <c r="J544" s="47" t="s">
        <v>1855</v>
      </c>
      <c r="K544" s="19">
        <v>-106.620155</v>
      </c>
      <c r="L544" s="19">
        <v>35.083868000000002</v>
      </c>
      <c r="M544" s="19">
        <v>-106.620155</v>
      </c>
      <c r="N544" s="19">
        <v>35.083868000000002</v>
      </c>
      <c r="O544" s="53">
        <v>5920</v>
      </c>
      <c r="P544" s="53">
        <v>1401</v>
      </c>
      <c r="Q544" s="53">
        <v>18489</v>
      </c>
      <c r="R544" s="53">
        <v>1401</v>
      </c>
      <c r="S544" s="19">
        <v>2</v>
      </c>
      <c r="T544" s="19">
        <v>2</v>
      </c>
      <c r="U544" s="19">
        <v>6</v>
      </c>
      <c r="V544" s="19">
        <v>1</v>
      </c>
      <c r="W544" s="19">
        <v>1</v>
      </c>
      <c r="X544" s="19">
        <v>58</v>
      </c>
      <c r="Y544" s="19">
        <v>21023</v>
      </c>
      <c r="Z544" s="23" t="s">
        <v>73</v>
      </c>
      <c r="AA544" s="49" t="b">
        <v>0</v>
      </c>
      <c r="AB544" s="23" t="s">
        <v>566</v>
      </c>
      <c r="AC544" s="23" t="s">
        <v>89</v>
      </c>
      <c r="AD544" s="23" t="s">
        <v>90</v>
      </c>
      <c r="AE544" s="23" t="s">
        <v>172</v>
      </c>
      <c r="AF544" s="23" t="s">
        <v>89</v>
      </c>
      <c r="AG544" s="23" t="s">
        <v>79</v>
      </c>
      <c r="AH544" s="23" t="s">
        <v>36</v>
      </c>
      <c r="AI544" s="23" t="s">
        <v>92</v>
      </c>
      <c r="AJ544" s="50" t="b">
        <v>0</v>
      </c>
      <c r="AK544" s="51" t="s">
        <v>1859</v>
      </c>
      <c r="AL544" s="19">
        <v>0</v>
      </c>
      <c r="AM544" s="19">
        <v>0</v>
      </c>
      <c r="AN544" s="19">
        <v>0</v>
      </c>
      <c r="AO544" s="19">
        <v>0</v>
      </c>
      <c r="AP544" s="19">
        <v>0</v>
      </c>
      <c r="AQ544" s="19">
        <v>0</v>
      </c>
      <c r="AR544" s="19">
        <v>0</v>
      </c>
      <c r="AS544" s="19">
        <v>0</v>
      </c>
      <c r="AT544" s="19">
        <v>0</v>
      </c>
      <c r="AU544" s="19">
        <v>0</v>
      </c>
      <c r="AV544" s="19">
        <v>0</v>
      </c>
      <c r="AW544" s="19">
        <v>0</v>
      </c>
      <c r="AX544" s="19">
        <v>0</v>
      </c>
      <c r="AY544" s="19">
        <v>0</v>
      </c>
      <c r="AZ544" s="19">
        <v>0</v>
      </c>
      <c r="BA544" s="19">
        <v>0</v>
      </c>
      <c r="BB544" s="19">
        <v>0</v>
      </c>
      <c r="BC544" s="19">
        <v>0</v>
      </c>
      <c r="BD544" s="49" t="b">
        <v>1</v>
      </c>
      <c r="BE544" s="49" t="b">
        <v>0</v>
      </c>
      <c r="BF544" s="19">
        <v>10</v>
      </c>
      <c r="BG544" s="23" t="s">
        <v>89</v>
      </c>
      <c r="BH544" s="19">
        <v>210</v>
      </c>
      <c r="BI544" s="19">
        <v>210</v>
      </c>
      <c r="BJ544" s="19">
        <v>0</v>
      </c>
      <c r="BK544" s="49" t="b">
        <v>0</v>
      </c>
    </row>
    <row r="545" spans="1:63" ht="12.75">
      <c r="A545" s="19">
        <v>934</v>
      </c>
      <c r="B545" s="19">
        <v>187985</v>
      </c>
      <c r="C545" s="23" t="s">
        <v>1851</v>
      </c>
      <c r="D545" s="23" t="s">
        <v>1852</v>
      </c>
      <c r="E545" s="23" t="s">
        <v>1853</v>
      </c>
      <c r="F545" s="23" t="s">
        <v>1854</v>
      </c>
      <c r="G545" s="19">
        <v>87106</v>
      </c>
      <c r="H545" s="23" t="s">
        <v>167</v>
      </c>
      <c r="I545" s="23" t="s">
        <v>168</v>
      </c>
      <c r="J545" s="47" t="s">
        <v>1855</v>
      </c>
      <c r="K545" s="19">
        <v>-106.620155</v>
      </c>
      <c r="L545" s="19">
        <v>35.083868000000002</v>
      </c>
      <c r="M545" s="19">
        <v>-106.620155</v>
      </c>
      <c r="N545" s="19">
        <v>35.083868000000002</v>
      </c>
      <c r="O545" s="53">
        <v>5920</v>
      </c>
      <c r="P545" s="53">
        <v>1401</v>
      </c>
      <c r="Q545" s="53">
        <v>18489</v>
      </c>
      <c r="R545" s="53">
        <v>1401</v>
      </c>
      <c r="S545" s="19">
        <v>2</v>
      </c>
      <c r="T545" s="19">
        <v>2</v>
      </c>
      <c r="U545" s="19">
        <v>6</v>
      </c>
      <c r="V545" s="19">
        <v>1</v>
      </c>
      <c r="W545" s="19">
        <v>1</v>
      </c>
      <c r="X545" s="19">
        <v>58</v>
      </c>
      <c r="Y545" s="19">
        <v>21023</v>
      </c>
      <c r="Z545" s="23" t="s">
        <v>73</v>
      </c>
      <c r="AA545" s="49" t="b">
        <v>0</v>
      </c>
      <c r="AB545" s="23" t="s">
        <v>566</v>
      </c>
      <c r="AC545" s="23" t="s">
        <v>75</v>
      </c>
      <c r="AD545" s="23" t="s">
        <v>90</v>
      </c>
      <c r="AE545" s="23" t="s">
        <v>839</v>
      </c>
      <c r="AF545" s="23" t="s">
        <v>78</v>
      </c>
      <c r="AG545" s="23" t="s">
        <v>79</v>
      </c>
      <c r="AH545" s="23" t="s">
        <v>36</v>
      </c>
      <c r="AI545" s="23" t="s">
        <v>80</v>
      </c>
      <c r="AJ545" s="50" t="b">
        <v>0</v>
      </c>
      <c r="AK545" s="51" t="s">
        <v>1860</v>
      </c>
      <c r="AL545" s="19">
        <v>0</v>
      </c>
      <c r="AM545" s="19">
        <v>0</v>
      </c>
      <c r="AN545" s="19">
        <v>0</v>
      </c>
      <c r="AO545" s="19">
        <v>3</v>
      </c>
      <c r="AP545" s="19">
        <v>0</v>
      </c>
      <c r="AQ545" s="19">
        <v>0</v>
      </c>
      <c r="AR545" s="19">
        <v>0</v>
      </c>
      <c r="AS545" s="19">
        <v>0</v>
      </c>
      <c r="AT545" s="19">
        <v>0</v>
      </c>
      <c r="AU545" s="19">
        <v>0</v>
      </c>
      <c r="AV545" s="19">
        <v>0</v>
      </c>
      <c r="AW545" s="19">
        <v>0</v>
      </c>
      <c r="AX545" s="19">
        <v>1</v>
      </c>
      <c r="AY545" s="19">
        <v>0</v>
      </c>
      <c r="AZ545" s="19">
        <v>0</v>
      </c>
      <c r="BA545" s="19">
        <v>0</v>
      </c>
      <c r="BB545" s="19">
        <v>0</v>
      </c>
      <c r="BC545" s="19">
        <v>2</v>
      </c>
      <c r="BD545" s="49" t="b">
        <v>1</v>
      </c>
      <c r="BE545" s="49" t="b">
        <v>0</v>
      </c>
      <c r="BF545" s="19">
        <v>10</v>
      </c>
      <c r="BG545" s="23" t="s">
        <v>78</v>
      </c>
      <c r="BH545" s="19">
        <v>210</v>
      </c>
      <c r="BI545" s="19">
        <v>210</v>
      </c>
      <c r="BJ545" s="19">
        <v>3</v>
      </c>
      <c r="BK545" s="49" t="b">
        <v>1</v>
      </c>
    </row>
    <row r="546" spans="1:63" ht="12.75">
      <c r="A546" s="19">
        <v>935</v>
      </c>
      <c r="B546" s="19">
        <v>187985</v>
      </c>
      <c r="C546" s="23" t="s">
        <v>1851</v>
      </c>
      <c r="D546" s="23" t="s">
        <v>1852</v>
      </c>
      <c r="E546" s="23" t="s">
        <v>1853</v>
      </c>
      <c r="F546" s="23" t="s">
        <v>1854</v>
      </c>
      <c r="G546" s="19">
        <v>87106</v>
      </c>
      <c r="H546" s="23" t="s">
        <v>167</v>
      </c>
      <c r="I546" s="23" t="s">
        <v>168</v>
      </c>
      <c r="J546" s="47" t="s">
        <v>1855</v>
      </c>
      <c r="K546" s="19">
        <v>-106.620155</v>
      </c>
      <c r="L546" s="19">
        <v>35.083868000000002</v>
      </c>
      <c r="M546" s="19">
        <v>-106.620155</v>
      </c>
      <c r="N546" s="19">
        <v>35.083868000000002</v>
      </c>
      <c r="O546" s="53">
        <v>5920</v>
      </c>
      <c r="P546" s="53">
        <v>1401</v>
      </c>
      <c r="Q546" s="53">
        <v>18489</v>
      </c>
      <c r="R546" s="53">
        <v>1401</v>
      </c>
      <c r="S546" s="19">
        <v>2</v>
      </c>
      <c r="T546" s="19">
        <v>2</v>
      </c>
      <c r="U546" s="19">
        <v>6</v>
      </c>
      <c r="V546" s="19">
        <v>1</v>
      </c>
      <c r="W546" s="19">
        <v>1</v>
      </c>
      <c r="X546" s="19">
        <v>58</v>
      </c>
      <c r="Y546" s="19">
        <v>21023</v>
      </c>
      <c r="Z546" s="23" t="s">
        <v>73</v>
      </c>
      <c r="AA546" s="49" t="b">
        <v>0</v>
      </c>
      <c r="AB546" s="23" t="s">
        <v>566</v>
      </c>
      <c r="AC546" s="23" t="s">
        <v>94</v>
      </c>
      <c r="AD546" s="23" t="s">
        <v>90</v>
      </c>
      <c r="AE546" s="23" t="s">
        <v>95</v>
      </c>
      <c r="AF546" s="23" t="s">
        <v>94</v>
      </c>
      <c r="AG546" s="23" t="s">
        <v>79</v>
      </c>
      <c r="AH546" s="23" t="s">
        <v>36</v>
      </c>
      <c r="AI546" s="23" t="s">
        <v>96</v>
      </c>
      <c r="AJ546" s="50" t="b">
        <v>0</v>
      </c>
      <c r="AK546" s="51" t="s">
        <v>1861</v>
      </c>
      <c r="AL546" s="19">
        <v>0</v>
      </c>
      <c r="AM546" s="19">
        <v>0</v>
      </c>
      <c r="AN546" s="19">
        <v>0</v>
      </c>
      <c r="AO546" s="19">
        <v>0</v>
      </c>
      <c r="AP546" s="19">
        <v>0</v>
      </c>
      <c r="AQ546" s="19">
        <v>0</v>
      </c>
      <c r="AR546" s="19">
        <v>0</v>
      </c>
      <c r="AS546" s="19">
        <v>0</v>
      </c>
      <c r="AT546" s="19">
        <v>0</v>
      </c>
      <c r="AU546" s="19">
        <v>0</v>
      </c>
      <c r="AV546" s="19">
        <v>0</v>
      </c>
      <c r="AW546" s="19">
        <v>0</v>
      </c>
      <c r="AX546" s="19">
        <v>0</v>
      </c>
      <c r="AY546" s="19">
        <v>0</v>
      </c>
      <c r="AZ546" s="19">
        <v>0</v>
      </c>
      <c r="BA546" s="19">
        <v>0</v>
      </c>
      <c r="BB546" s="19">
        <v>0</v>
      </c>
      <c r="BC546" s="19">
        <v>0</v>
      </c>
      <c r="BD546" s="49" t="b">
        <v>1</v>
      </c>
      <c r="BE546" s="49" t="b">
        <v>0</v>
      </c>
      <c r="BF546" s="19">
        <v>10</v>
      </c>
      <c r="BG546" s="23" t="s">
        <v>94</v>
      </c>
      <c r="BH546" s="19">
        <v>210</v>
      </c>
      <c r="BI546" s="19">
        <v>210</v>
      </c>
      <c r="BJ546" s="19">
        <v>0</v>
      </c>
      <c r="BK546" s="49" t="b">
        <v>0</v>
      </c>
    </row>
    <row r="547" spans="1:63" ht="12.75">
      <c r="A547" s="19">
        <v>936</v>
      </c>
      <c r="B547" s="19">
        <v>187985</v>
      </c>
      <c r="C547" s="23" t="s">
        <v>1851</v>
      </c>
      <c r="D547" s="23" t="s">
        <v>1852</v>
      </c>
      <c r="E547" s="23" t="s">
        <v>1853</v>
      </c>
      <c r="F547" s="23" t="s">
        <v>1854</v>
      </c>
      <c r="G547" s="19">
        <v>87106</v>
      </c>
      <c r="H547" s="23" t="s">
        <v>70</v>
      </c>
      <c r="I547" s="23" t="s">
        <v>130</v>
      </c>
      <c r="J547" s="47" t="s">
        <v>1855</v>
      </c>
      <c r="K547" s="19">
        <v>-106.620155</v>
      </c>
      <c r="L547" s="19">
        <v>35.083868000000002</v>
      </c>
      <c r="M547" s="19">
        <v>-106.620155</v>
      </c>
      <c r="N547" s="19">
        <v>35.083868000000002</v>
      </c>
      <c r="O547" s="53">
        <v>5920</v>
      </c>
      <c r="P547" s="53">
        <v>1401</v>
      </c>
      <c r="Q547" s="53">
        <v>18489</v>
      </c>
      <c r="R547" s="53">
        <v>1401</v>
      </c>
      <c r="S547" s="19">
        <v>2</v>
      </c>
      <c r="T547" s="19">
        <v>2</v>
      </c>
      <c r="U547" s="19">
        <v>6</v>
      </c>
      <c r="V547" s="19">
        <v>1</v>
      </c>
      <c r="W547" s="19">
        <v>1</v>
      </c>
      <c r="X547" s="19">
        <v>58</v>
      </c>
      <c r="Y547" s="19">
        <v>21023</v>
      </c>
      <c r="Z547" s="23" t="s">
        <v>73</v>
      </c>
      <c r="AA547" s="49" t="b">
        <v>0</v>
      </c>
      <c r="AB547" s="56" t="s">
        <v>1137</v>
      </c>
      <c r="AC547" s="83"/>
      <c r="AD547" s="23" t="s">
        <v>104</v>
      </c>
      <c r="AE547" s="23" t="s">
        <v>1144</v>
      </c>
      <c r="AF547" s="23" t="s">
        <v>320</v>
      </c>
      <c r="AG547" s="23" t="s">
        <v>79</v>
      </c>
      <c r="AH547" s="23" t="s">
        <v>36</v>
      </c>
      <c r="AI547" s="23" t="s">
        <v>100</v>
      </c>
      <c r="AJ547" s="50" t="b">
        <v>0</v>
      </c>
      <c r="AK547" s="84" t="s">
        <v>1145</v>
      </c>
      <c r="AL547" s="19">
        <v>0</v>
      </c>
      <c r="AM547" s="19">
        <v>0</v>
      </c>
      <c r="AN547" s="19">
        <v>0</v>
      </c>
      <c r="AO547" s="19">
        <v>0</v>
      </c>
      <c r="AP547" s="19">
        <v>0</v>
      </c>
      <c r="AQ547" s="19">
        <v>0</v>
      </c>
      <c r="AR547" s="19">
        <v>0</v>
      </c>
      <c r="AS547" s="19">
        <v>0</v>
      </c>
      <c r="AT547" s="19">
        <v>0</v>
      </c>
      <c r="AU547" s="19">
        <v>0</v>
      </c>
      <c r="AV547" s="19">
        <v>0</v>
      </c>
      <c r="AW547" s="19">
        <v>0</v>
      </c>
      <c r="AX547" s="19">
        <v>0</v>
      </c>
      <c r="AY547" s="19">
        <v>0</v>
      </c>
      <c r="AZ547" s="19">
        <v>0</v>
      </c>
      <c r="BA547" s="19">
        <v>0</v>
      </c>
      <c r="BB547" s="19">
        <v>0</v>
      </c>
      <c r="BC547" s="19">
        <v>0</v>
      </c>
      <c r="BD547" s="49" t="b">
        <v>0</v>
      </c>
      <c r="BE547" s="49" t="b">
        <v>0</v>
      </c>
      <c r="BF547" s="19">
        <v>10</v>
      </c>
      <c r="BG547" s="23" t="s">
        <v>117</v>
      </c>
      <c r="BH547" s="19">
        <v>363</v>
      </c>
      <c r="BI547" s="19">
        <v>363</v>
      </c>
      <c r="BJ547" s="19">
        <v>0</v>
      </c>
      <c r="BK547" s="49" t="b">
        <v>0</v>
      </c>
    </row>
    <row r="548" spans="1:63" ht="12.75">
      <c r="A548" s="19">
        <v>937</v>
      </c>
      <c r="B548" s="19">
        <v>187985</v>
      </c>
      <c r="C548" s="23" t="s">
        <v>1851</v>
      </c>
      <c r="D548" s="23" t="s">
        <v>1852</v>
      </c>
      <c r="E548" s="23" t="s">
        <v>1853</v>
      </c>
      <c r="F548" s="23" t="s">
        <v>1854</v>
      </c>
      <c r="G548" s="19">
        <v>87106</v>
      </c>
      <c r="H548" s="23" t="s">
        <v>70</v>
      </c>
      <c r="I548" s="23" t="s">
        <v>130</v>
      </c>
      <c r="J548" s="47" t="s">
        <v>1855</v>
      </c>
      <c r="K548" s="19">
        <v>-106.620155</v>
      </c>
      <c r="L548" s="19">
        <v>35.083868000000002</v>
      </c>
      <c r="M548" s="19">
        <v>-106.620155</v>
      </c>
      <c r="N548" s="19">
        <v>35.083868000000002</v>
      </c>
      <c r="O548" s="53">
        <v>5920</v>
      </c>
      <c r="P548" s="53">
        <v>1401</v>
      </c>
      <c r="Q548" s="53">
        <v>18489</v>
      </c>
      <c r="R548" s="53">
        <v>1401</v>
      </c>
      <c r="S548" s="19">
        <v>2</v>
      </c>
      <c r="T548" s="19">
        <v>2</v>
      </c>
      <c r="U548" s="19">
        <v>6</v>
      </c>
      <c r="V548" s="19">
        <v>1</v>
      </c>
      <c r="W548" s="19">
        <v>1</v>
      </c>
      <c r="X548" s="19">
        <v>58</v>
      </c>
      <c r="Y548" s="19">
        <v>21023</v>
      </c>
      <c r="Z548" s="23" t="s">
        <v>73</v>
      </c>
      <c r="AA548" s="49" t="b">
        <v>0</v>
      </c>
      <c r="AB548" s="56" t="s">
        <v>1137</v>
      </c>
      <c r="AC548" s="83"/>
      <c r="AD548" s="23" t="s">
        <v>104</v>
      </c>
      <c r="AE548" s="23" t="s">
        <v>77</v>
      </c>
      <c r="AF548" s="23" t="s">
        <v>78</v>
      </c>
      <c r="AG548" s="23" t="s">
        <v>79</v>
      </c>
      <c r="AH548" s="23" t="s">
        <v>36</v>
      </c>
      <c r="AI548" s="23" t="s">
        <v>80</v>
      </c>
      <c r="AJ548" s="50" t="b">
        <v>0</v>
      </c>
      <c r="AK548" s="84" t="s">
        <v>1139</v>
      </c>
      <c r="AL548" s="19">
        <v>0</v>
      </c>
      <c r="AM548" s="19">
        <v>0</v>
      </c>
      <c r="AN548" s="19">
        <v>0</v>
      </c>
      <c r="AO548" s="19">
        <v>0</v>
      </c>
      <c r="AP548" s="19">
        <v>0</v>
      </c>
      <c r="AQ548" s="19">
        <v>0</v>
      </c>
      <c r="AR548" s="19">
        <v>0</v>
      </c>
      <c r="AS548" s="19">
        <v>0</v>
      </c>
      <c r="AT548" s="19">
        <v>0</v>
      </c>
      <c r="AU548" s="19">
        <v>0</v>
      </c>
      <c r="AV548" s="19">
        <v>0</v>
      </c>
      <c r="AW548" s="19">
        <v>0</v>
      </c>
      <c r="AX548" s="19">
        <v>0</v>
      </c>
      <c r="AY548" s="19">
        <v>0</v>
      </c>
      <c r="AZ548" s="19">
        <v>0</v>
      </c>
      <c r="BA548" s="19">
        <v>0</v>
      </c>
      <c r="BB548" s="19">
        <v>0</v>
      </c>
      <c r="BC548" s="19">
        <v>0</v>
      </c>
      <c r="BD548" s="49" t="b">
        <v>1</v>
      </c>
      <c r="BE548" s="49" t="b">
        <v>0</v>
      </c>
      <c r="BF548" s="19">
        <v>10</v>
      </c>
      <c r="BG548" s="23" t="s">
        <v>78</v>
      </c>
      <c r="BH548" s="19">
        <v>363</v>
      </c>
      <c r="BI548" s="19">
        <v>363</v>
      </c>
      <c r="BJ548" s="19">
        <v>0</v>
      </c>
      <c r="BK548" s="49" t="b">
        <v>0</v>
      </c>
    </row>
    <row r="549" spans="1:63" ht="12.75">
      <c r="A549" s="19">
        <v>938</v>
      </c>
      <c r="B549" s="19">
        <v>187985</v>
      </c>
      <c r="C549" s="23" t="s">
        <v>1851</v>
      </c>
      <c r="D549" s="23" t="s">
        <v>1852</v>
      </c>
      <c r="E549" s="23" t="s">
        <v>1853</v>
      </c>
      <c r="F549" s="23" t="s">
        <v>1854</v>
      </c>
      <c r="G549" s="19">
        <v>87106</v>
      </c>
      <c r="H549" s="23" t="s">
        <v>70</v>
      </c>
      <c r="I549" s="23" t="s">
        <v>130</v>
      </c>
      <c r="J549" s="47" t="s">
        <v>1855</v>
      </c>
      <c r="K549" s="19">
        <v>-106.620155</v>
      </c>
      <c r="L549" s="19">
        <v>35.083868000000002</v>
      </c>
      <c r="M549" s="19">
        <v>-106.620155</v>
      </c>
      <c r="N549" s="19">
        <v>35.083868000000002</v>
      </c>
      <c r="O549" s="53">
        <v>5920</v>
      </c>
      <c r="P549" s="53">
        <v>1401</v>
      </c>
      <c r="Q549" s="53">
        <v>18489</v>
      </c>
      <c r="R549" s="53">
        <v>1401</v>
      </c>
      <c r="S549" s="19">
        <v>2</v>
      </c>
      <c r="T549" s="19">
        <v>2</v>
      </c>
      <c r="U549" s="19">
        <v>6</v>
      </c>
      <c r="V549" s="19">
        <v>1</v>
      </c>
      <c r="W549" s="19">
        <v>1</v>
      </c>
      <c r="X549" s="19">
        <v>58</v>
      </c>
      <c r="Y549" s="19">
        <v>21023</v>
      </c>
      <c r="Z549" s="23" t="s">
        <v>73</v>
      </c>
      <c r="AA549" s="49" t="b">
        <v>0</v>
      </c>
      <c r="AB549" s="56" t="s">
        <v>1137</v>
      </c>
      <c r="AC549" s="83"/>
      <c r="AD549" s="23" t="s">
        <v>104</v>
      </c>
      <c r="AE549" s="23" t="s">
        <v>1142</v>
      </c>
      <c r="AF549" s="23" t="s">
        <v>78</v>
      </c>
      <c r="AG549" s="23" t="s">
        <v>79</v>
      </c>
      <c r="AH549" s="23" t="s">
        <v>36</v>
      </c>
      <c r="AI549" s="23" t="s">
        <v>100</v>
      </c>
      <c r="AJ549" s="50" t="b">
        <v>0</v>
      </c>
      <c r="AK549" s="84" t="s">
        <v>1143</v>
      </c>
      <c r="AL549" s="19">
        <v>0</v>
      </c>
      <c r="AM549" s="19">
        <v>0</v>
      </c>
      <c r="AN549" s="19">
        <v>0</v>
      </c>
      <c r="AO549" s="19">
        <v>0</v>
      </c>
      <c r="AP549" s="19">
        <v>0</v>
      </c>
      <c r="AQ549" s="19">
        <v>0</v>
      </c>
      <c r="AR549" s="19">
        <v>0</v>
      </c>
      <c r="AS549" s="19">
        <v>0</v>
      </c>
      <c r="AT549" s="19">
        <v>0</v>
      </c>
      <c r="AU549" s="19">
        <v>0</v>
      </c>
      <c r="AV549" s="19">
        <v>0</v>
      </c>
      <c r="AW549" s="19">
        <v>0</v>
      </c>
      <c r="AX549" s="19">
        <v>0</v>
      </c>
      <c r="AY549" s="19">
        <v>0</v>
      </c>
      <c r="AZ549" s="19">
        <v>0</v>
      </c>
      <c r="BA549" s="19">
        <v>0</v>
      </c>
      <c r="BB549" s="19">
        <v>0</v>
      </c>
      <c r="BC549" s="19">
        <v>0</v>
      </c>
      <c r="BD549" s="49" t="b">
        <v>0</v>
      </c>
      <c r="BE549" s="49" t="b">
        <v>0</v>
      </c>
      <c r="BF549" s="19">
        <v>10</v>
      </c>
      <c r="BG549" s="23" t="s">
        <v>78</v>
      </c>
      <c r="BH549" s="19">
        <v>363</v>
      </c>
      <c r="BI549" s="19">
        <v>363</v>
      </c>
      <c r="BJ549" s="19">
        <v>0</v>
      </c>
      <c r="BK549" s="49" t="b">
        <v>0</v>
      </c>
    </row>
    <row r="550" spans="1:63" ht="12.75">
      <c r="A550" s="48"/>
      <c r="B550" s="48"/>
      <c r="C550" s="56" t="s">
        <v>1135</v>
      </c>
      <c r="D550" s="48"/>
      <c r="E550" s="23" t="s">
        <v>1112</v>
      </c>
      <c r="F550" s="23" t="s">
        <v>1088</v>
      </c>
      <c r="G550" s="48"/>
      <c r="H550" s="23" t="s">
        <v>70</v>
      </c>
      <c r="I550" s="23" t="s">
        <v>130</v>
      </c>
      <c r="J550" s="47" t="s">
        <v>1136</v>
      </c>
      <c r="K550" s="19">
        <v>-90.120408999999995</v>
      </c>
      <c r="L550" s="19">
        <v>29.939696000000001</v>
      </c>
      <c r="M550" s="19">
        <v>-90.120408999999995</v>
      </c>
      <c r="N550" s="19">
        <v>29.939696000000001</v>
      </c>
      <c r="O550" s="53">
        <v>6090</v>
      </c>
      <c r="P550" s="53">
        <v>3018</v>
      </c>
      <c r="Q550" s="53">
        <v>10660</v>
      </c>
      <c r="R550" s="53">
        <v>3018</v>
      </c>
      <c r="S550" s="48" t="s">
        <v>1327</v>
      </c>
      <c r="T550" s="48" t="s">
        <v>1327</v>
      </c>
      <c r="U550" s="48" t="s">
        <v>1327</v>
      </c>
      <c r="V550" s="48" t="s">
        <v>1327</v>
      </c>
      <c r="W550" s="48" t="s">
        <v>1327</v>
      </c>
      <c r="X550" s="48" t="s">
        <v>1327</v>
      </c>
      <c r="Y550" s="48" t="s">
        <v>1327</v>
      </c>
      <c r="Z550" s="23" t="s">
        <v>73</v>
      </c>
      <c r="AA550" s="49" t="b">
        <v>0</v>
      </c>
      <c r="AB550" s="23" t="s">
        <v>1137</v>
      </c>
      <c r="AC550" s="23" t="s">
        <v>1138</v>
      </c>
      <c r="AD550" s="23" t="s">
        <v>104</v>
      </c>
      <c r="AE550" s="23" t="s">
        <v>1146</v>
      </c>
      <c r="AF550" s="23" t="s">
        <v>78</v>
      </c>
      <c r="AG550" s="23" t="s">
        <v>179</v>
      </c>
      <c r="AH550" s="23" t="s">
        <v>179</v>
      </c>
      <c r="AI550" s="23" t="s">
        <v>100</v>
      </c>
      <c r="AJ550" s="50" t="b">
        <v>0</v>
      </c>
      <c r="AK550" s="51" t="s">
        <v>1147</v>
      </c>
      <c r="AL550" s="19">
        <v>0</v>
      </c>
      <c r="AM550" s="19">
        <v>0</v>
      </c>
      <c r="AN550" s="19">
        <v>0</v>
      </c>
      <c r="AO550" s="19">
        <v>0</v>
      </c>
      <c r="AP550" s="19">
        <v>0</v>
      </c>
      <c r="AQ550" s="19">
        <v>0</v>
      </c>
      <c r="AR550" s="19">
        <v>0</v>
      </c>
      <c r="AS550" s="19">
        <v>0</v>
      </c>
      <c r="AT550" s="19">
        <v>0</v>
      </c>
      <c r="AU550" s="19">
        <v>0</v>
      </c>
      <c r="AV550" s="19">
        <v>0</v>
      </c>
      <c r="AW550" s="19">
        <v>0</v>
      </c>
      <c r="AX550" s="19">
        <v>0</v>
      </c>
      <c r="AY550" s="19">
        <v>0</v>
      </c>
      <c r="AZ550" s="19">
        <v>0</v>
      </c>
      <c r="BA550" s="19">
        <v>0</v>
      </c>
      <c r="BB550" s="19">
        <v>0</v>
      </c>
      <c r="BC550" s="19">
        <v>0</v>
      </c>
      <c r="BD550" s="49" t="b">
        <v>0</v>
      </c>
      <c r="BE550" s="49" t="b">
        <v>0</v>
      </c>
      <c r="BF550" s="19">
        <v>5</v>
      </c>
      <c r="BG550" s="23" t="s">
        <v>78</v>
      </c>
      <c r="BH550" s="19">
        <v>363</v>
      </c>
      <c r="BI550" s="19">
        <v>363</v>
      </c>
      <c r="BJ550" s="19">
        <v>0</v>
      </c>
      <c r="BK550" s="49" t="b">
        <v>0</v>
      </c>
    </row>
    <row r="551" spans="1:63" ht="12.75">
      <c r="A551" s="48"/>
      <c r="B551" s="48"/>
      <c r="C551" s="56" t="s">
        <v>1135</v>
      </c>
      <c r="D551" s="48"/>
      <c r="E551" s="23" t="s">
        <v>1112</v>
      </c>
      <c r="F551" s="23" t="s">
        <v>1088</v>
      </c>
      <c r="G551" s="48"/>
      <c r="H551" s="23" t="s">
        <v>70</v>
      </c>
      <c r="I551" s="23" t="s">
        <v>130</v>
      </c>
      <c r="J551" s="47" t="s">
        <v>1136</v>
      </c>
      <c r="K551" s="19">
        <v>-90.120408999999995</v>
      </c>
      <c r="L551" s="19">
        <v>29.939696000000001</v>
      </c>
      <c r="M551" s="19">
        <v>-90.120408999999995</v>
      </c>
      <c r="N551" s="19">
        <v>29.939696000000001</v>
      </c>
      <c r="O551" s="53">
        <v>6090</v>
      </c>
      <c r="P551" s="53">
        <v>3018</v>
      </c>
      <c r="Q551" s="53">
        <v>10660</v>
      </c>
      <c r="R551" s="53">
        <v>3018</v>
      </c>
      <c r="S551" s="48" t="s">
        <v>1327</v>
      </c>
      <c r="T551" s="48" t="s">
        <v>1327</v>
      </c>
      <c r="U551" s="48" t="s">
        <v>1327</v>
      </c>
      <c r="V551" s="48" t="s">
        <v>1327</v>
      </c>
      <c r="W551" s="48" t="s">
        <v>1327</v>
      </c>
      <c r="X551" s="48" t="s">
        <v>1327</v>
      </c>
      <c r="Y551" s="48" t="s">
        <v>1327</v>
      </c>
      <c r="Z551" s="23" t="s">
        <v>73</v>
      </c>
      <c r="AA551" s="49" t="b">
        <v>0</v>
      </c>
      <c r="AB551" s="23" t="s">
        <v>1137</v>
      </c>
      <c r="AC551" s="23" t="s">
        <v>1138</v>
      </c>
      <c r="AD551" s="23" t="s">
        <v>104</v>
      </c>
      <c r="AE551" s="23" t="s">
        <v>77</v>
      </c>
      <c r="AF551" s="23" t="s">
        <v>78</v>
      </c>
      <c r="AG551" s="23" t="s">
        <v>79</v>
      </c>
      <c r="AH551" s="23" t="s">
        <v>36</v>
      </c>
      <c r="AI551" s="23" t="s">
        <v>80</v>
      </c>
      <c r="AJ551" s="50" t="b">
        <v>0</v>
      </c>
      <c r="AK551" s="51" t="s">
        <v>1139</v>
      </c>
      <c r="AL551" s="19">
        <v>0</v>
      </c>
      <c r="AM551" s="19">
        <v>0</v>
      </c>
      <c r="AN551" s="19">
        <v>0</v>
      </c>
      <c r="AO551" s="19">
        <v>1</v>
      </c>
      <c r="AP551" s="19">
        <v>0</v>
      </c>
      <c r="AQ551" s="19">
        <v>0</v>
      </c>
      <c r="AR551" s="19">
        <v>1</v>
      </c>
      <c r="AS551" s="19">
        <v>0</v>
      </c>
      <c r="AT551" s="19">
        <v>0</v>
      </c>
      <c r="AU551" s="19">
        <v>0</v>
      </c>
      <c r="AV551" s="19">
        <v>0</v>
      </c>
      <c r="AW551" s="19">
        <v>0</v>
      </c>
      <c r="AX551" s="19">
        <v>0</v>
      </c>
      <c r="AY551" s="19">
        <v>0</v>
      </c>
      <c r="AZ551" s="19">
        <v>0</v>
      </c>
      <c r="BA551" s="19">
        <v>0</v>
      </c>
      <c r="BB551" s="19">
        <v>0</v>
      </c>
      <c r="BC551" s="19">
        <v>0</v>
      </c>
      <c r="BD551" s="49" t="b">
        <v>1</v>
      </c>
      <c r="BE551" s="49" t="b">
        <v>0</v>
      </c>
      <c r="BF551" s="19">
        <v>5</v>
      </c>
      <c r="BG551" s="23" t="s">
        <v>78</v>
      </c>
      <c r="BH551" s="19">
        <v>363</v>
      </c>
      <c r="BI551" s="19">
        <v>363</v>
      </c>
      <c r="BJ551" s="19">
        <v>1</v>
      </c>
      <c r="BK551" s="49" t="b">
        <v>1</v>
      </c>
    </row>
    <row r="552" spans="1:63" ht="12.75">
      <c r="A552" s="48"/>
      <c r="B552" s="48"/>
      <c r="C552" s="56" t="s">
        <v>1135</v>
      </c>
      <c r="D552" s="48"/>
      <c r="E552" s="23" t="s">
        <v>1112</v>
      </c>
      <c r="F552" s="23" t="s">
        <v>1088</v>
      </c>
      <c r="G552" s="48"/>
      <c r="H552" s="23" t="s">
        <v>70</v>
      </c>
      <c r="I552" s="23" t="s">
        <v>130</v>
      </c>
      <c r="J552" s="47" t="s">
        <v>1136</v>
      </c>
      <c r="K552" s="19">
        <v>-90.120408999999995</v>
      </c>
      <c r="L552" s="19">
        <v>29.939696000000001</v>
      </c>
      <c r="M552" s="19">
        <v>-90.120408999999995</v>
      </c>
      <c r="N552" s="19">
        <v>29.939696000000001</v>
      </c>
      <c r="O552" s="53">
        <v>6090</v>
      </c>
      <c r="P552" s="53">
        <v>3018</v>
      </c>
      <c r="Q552" s="53">
        <v>10660</v>
      </c>
      <c r="R552" s="53">
        <v>3018</v>
      </c>
      <c r="S552" s="48" t="s">
        <v>1327</v>
      </c>
      <c r="T552" s="48" t="s">
        <v>1327</v>
      </c>
      <c r="U552" s="48" t="s">
        <v>1327</v>
      </c>
      <c r="V552" s="48" t="s">
        <v>1327</v>
      </c>
      <c r="W552" s="48" t="s">
        <v>1327</v>
      </c>
      <c r="X552" s="48" t="s">
        <v>1327</v>
      </c>
      <c r="Y552" s="48" t="s">
        <v>1327</v>
      </c>
      <c r="Z552" s="23" t="s">
        <v>73</v>
      </c>
      <c r="AA552" s="49" t="b">
        <v>0</v>
      </c>
      <c r="AB552" s="23" t="s">
        <v>1137</v>
      </c>
      <c r="AC552" s="23" t="s">
        <v>1138</v>
      </c>
      <c r="AD552" s="23" t="s">
        <v>104</v>
      </c>
      <c r="AE552" s="23" t="s">
        <v>1142</v>
      </c>
      <c r="AF552" s="23" t="s">
        <v>78</v>
      </c>
      <c r="AG552" s="23" t="s">
        <v>79</v>
      </c>
      <c r="AH552" s="23" t="s">
        <v>206</v>
      </c>
      <c r="AI552" s="23" t="s">
        <v>100</v>
      </c>
      <c r="AJ552" s="50" t="b">
        <v>0</v>
      </c>
      <c r="AK552" s="51" t="s">
        <v>1143</v>
      </c>
      <c r="AL552" s="19">
        <v>0</v>
      </c>
      <c r="AM552" s="19">
        <v>0</v>
      </c>
      <c r="AN552" s="19">
        <v>0</v>
      </c>
      <c r="AO552" s="19">
        <v>0</v>
      </c>
      <c r="AP552" s="19">
        <v>0</v>
      </c>
      <c r="AQ552" s="19">
        <v>0</v>
      </c>
      <c r="AR552" s="19">
        <v>0</v>
      </c>
      <c r="AS552" s="19">
        <v>0</v>
      </c>
      <c r="AT552" s="19">
        <v>0</v>
      </c>
      <c r="AU552" s="19">
        <v>0</v>
      </c>
      <c r="AV552" s="19">
        <v>0</v>
      </c>
      <c r="AW552" s="19">
        <v>0</v>
      </c>
      <c r="AX552" s="19">
        <v>0</v>
      </c>
      <c r="AY552" s="19">
        <v>0</v>
      </c>
      <c r="AZ552" s="19">
        <v>0</v>
      </c>
      <c r="BA552" s="19">
        <v>0</v>
      </c>
      <c r="BB552" s="19">
        <v>0</v>
      </c>
      <c r="BC552" s="19">
        <v>0</v>
      </c>
      <c r="BD552" s="49" t="b">
        <v>0</v>
      </c>
      <c r="BE552" s="49" t="b">
        <v>0</v>
      </c>
      <c r="BF552" s="19">
        <v>5</v>
      </c>
      <c r="BG552" s="23" t="s">
        <v>78</v>
      </c>
      <c r="BH552" s="19">
        <v>363</v>
      </c>
      <c r="BI552" s="19">
        <v>363</v>
      </c>
      <c r="BJ552" s="19">
        <v>0</v>
      </c>
      <c r="BK552" s="49" t="b">
        <v>0</v>
      </c>
    </row>
    <row r="553" spans="1:63" ht="12.75">
      <c r="A553" s="48"/>
      <c r="B553" s="48"/>
      <c r="C553" s="56" t="s">
        <v>1135</v>
      </c>
      <c r="D553" s="48"/>
      <c r="E553" s="23" t="s">
        <v>1112</v>
      </c>
      <c r="F553" s="23" t="s">
        <v>1088</v>
      </c>
      <c r="G553" s="48"/>
      <c r="H553" s="23" t="s">
        <v>70</v>
      </c>
      <c r="I553" s="23" t="s">
        <v>130</v>
      </c>
      <c r="J553" s="47" t="s">
        <v>1136</v>
      </c>
      <c r="K553" s="19">
        <v>-90.120408999999995</v>
      </c>
      <c r="L553" s="19">
        <v>29.939696000000001</v>
      </c>
      <c r="M553" s="19">
        <v>-90.120408999999995</v>
      </c>
      <c r="N553" s="19">
        <v>29.939696000000001</v>
      </c>
      <c r="O553" s="53">
        <v>6090</v>
      </c>
      <c r="P553" s="53">
        <v>3018</v>
      </c>
      <c r="Q553" s="53">
        <v>10660</v>
      </c>
      <c r="R553" s="53">
        <v>3018</v>
      </c>
      <c r="S553" s="48" t="s">
        <v>1327</v>
      </c>
      <c r="T553" s="48" t="s">
        <v>1327</v>
      </c>
      <c r="U553" s="48" t="s">
        <v>1327</v>
      </c>
      <c r="V553" s="48" t="s">
        <v>1327</v>
      </c>
      <c r="W553" s="48" t="s">
        <v>1327</v>
      </c>
      <c r="X553" s="48" t="s">
        <v>1327</v>
      </c>
      <c r="Y553" s="48" t="s">
        <v>1327</v>
      </c>
      <c r="Z553" s="23" t="s">
        <v>73</v>
      </c>
      <c r="AA553" s="49" t="b">
        <v>0</v>
      </c>
      <c r="AB553" s="23" t="s">
        <v>1137</v>
      </c>
      <c r="AC553" s="23" t="s">
        <v>1138</v>
      </c>
      <c r="AD553" s="23" t="s">
        <v>104</v>
      </c>
      <c r="AE553" s="23" t="s">
        <v>1144</v>
      </c>
      <c r="AF553" s="23" t="s">
        <v>78</v>
      </c>
      <c r="AG553" s="23" t="s">
        <v>79</v>
      </c>
      <c r="AH553" s="23" t="s">
        <v>36</v>
      </c>
      <c r="AI553" s="23" t="s">
        <v>100</v>
      </c>
      <c r="AJ553" s="50" t="b">
        <v>0</v>
      </c>
      <c r="AK553" s="51" t="s">
        <v>1145</v>
      </c>
      <c r="AL553" s="19">
        <v>0</v>
      </c>
      <c r="AM553" s="19">
        <v>0</v>
      </c>
      <c r="AN553" s="19">
        <v>0</v>
      </c>
      <c r="AO553" s="19">
        <v>0</v>
      </c>
      <c r="AP553" s="19">
        <v>0</v>
      </c>
      <c r="AQ553" s="19">
        <v>0</v>
      </c>
      <c r="AR553" s="19">
        <v>0</v>
      </c>
      <c r="AS553" s="19">
        <v>0</v>
      </c>
      <c r="AT553" s="19">
        <v>0</v>
      </c>
      <c r="AU553" s="19">
        <v>0</v>
      </c>
      <c r="AV553" s="19">
        <v>0</v>
      </c>
      <c r="AW553" s="19">
        <v>0</v>
      </c>
      <c r="AX553" s="19">
        <v>0</v>
      </c>
      <c r="AY553" s="19">
        <v>0</v>
      </c>
      <c r="AZ553" s="19">
        <v>0</v>
      </c>
      <c r="BA553" s="19">
        <v>0</v>
      </c>
      <c r="BB553" s="19">
        <v>0</v>
      </c>
      <c r="BC553" s="19">
        <v>0</v>
      </c>
      <c r="BD553" s="49" t="b">
        <v>0</v>
      </c>
      <c r="BE553" s="49" t="b">
        <v>0</v>
      </c>
      <c r="BF553" s="19">
        <v>5</v>
      </c>
      <c r="BG553" s="23" t="s">
        <v>78</v>
      </c>
      <c r="BH553" s="19">
        <v>363</v>
      </c>
      <c r="BI553" s="19">
        <v>363</v>
      </c>
      <c r="BJ553" s="19">
        <v>0</v>
      </c>
      <c r="BK553" s="49" t="b">
        <v>0</v>
      </c>
    </row>
    <row r="554" spans="1:63" ht="12.75">
      <c r="A554" s="19">
        <v>942</v>
      </c>
      <c r="B554" s="19">
        <v>199120</v>
      </c>
      <c r="C554" s="23" t="s">
        <v>1740</v>
      </c>
      <c r="D554" s="23" t="s">
        <v>1741</v>
      </c>
      <c r="E554" s="23" t="s">
        <v>1742</v>
      </c>
      <c r="F554" s="23" t="s">
        <v>1682</v>
      </c>
      <c r="G554" s="19">
        <v>27599</v>
      </c>
      <c r="H554" s="23" t="s">
        <v>70</v>
      </c>
      <c r="I554" s="23" t="s">
        <v>564</v>
      </c>
      <c r="J554" s="47" t="s">
        <v>1743</v>
      </c>
      <c r="K554" s="19">
        <v>-79.050968999999995</v>
      </c>
      <c r="L554" s="19">
        <v>35.911769</v>
      </c>
      <c r="M554" s="19">
        <v>-79.050968999999995</v>
      </c>
      <c r="N554" s="19">
        <v>35.911769</v>
      </c>
      <c r="O554" s="53">
        <v>10552</v>
      </c>
      <c r="P554" s="53">
        <v>1970</v>
      </c>
      <c r="Q554" s="53">
        <v>28278</v>
      </c>
      <c r="R554" s="53">
        <v>1970</v>
      </c>
      <c r="S554" s="19">
        <v>2</v>
      </c>
      <c r="T554" s="19">
        <v>2</v>
      </c>
      <c r="U554" s="19">
        <v>5</v>
      </c>
      <c r="V554" s="19">
        <v>1</v>
      </c>
      <c r="W554" s="19">
        <v>1</v>
      </c>
      <c r="X554" s="19">
        <v>27</v>
      </c>
      <c r="Y554" s="19">
        <v>18522</v>
      </c>
      <c r="Z554" s="23" t="s">
        <v>73</v>
      </c>
      <c r="AA554" s="49" t="b">
        <v>0</v>
      </c>
      <c r="AB554" s="23" t="s">
        <v>1744</v>
      </c>
      <c r="AC554" s="23" t="s">
        <v>1745</v>
      </c>
      <c r="AD554" s="23" t="s">
        <v>320</v>
      </c>
      <c r="AE554" s="23" t="s">
        <v>1281</v>
      </c>
      <c r="AF554" s="23" t="s">
        <v>78</v>
      </c>
      <c r="AG554" s="23" t="s">
        <v>179</v>
      </c>
      <c r="AH554" s="23" t="s">
        <v>179</v>
      </c>
      <c r="AI554" s="23" t="s">
        <v>100</v>
      </c>
      <c r="AJ554" s="50" t="b">
        <v>0</v>
      </c>
      <c r="AK554" s="51" t="s">
        <v>1748</v>
      </c>
      <c r="AL554" s="19">
        <v>0</v>
      </c>
      <c r="AM554" s="19">
        <v>0</v>
      </c>
      <c r="AN554" s="19">
        <v>0</v>
      </c>
      <c r="AO554" s="19">
        <v>0</v>
      </c>
      <c r="AP554" s="19">
        <v>0</v>
      </c>
      <c r="AQ554" s="19">
        <v>0</v>
      </c>
      <c r="AR554" s="19">
        <v>0</v>
      </c>
      <c r="AS554" s="19">
        <v>0</v>
      </c>
      <c r="AT554" s="19">
        <v>0</v>
      </c>
      <c r="AU554" s="19">
        <v>0</v>
      </c>
      <c r="AV554" s="19">
        <v>0</v>
      </c>
      <c r="AW554" s="19">
        <v>0</v>
      </c>
      <c r="AX554" s="19">
        <v>0</v>
      </c>
      <c r="AY554" s="19">
        <v>0</v>
      </c>
      <c r="AZ554" s="19">
        <v>0</v>
      </c>
      <c r="BA554" s="19">
        <v>0</v>
      </c>
      <c r="BB554" s="19">
        <v>0</v>
      </c>
      <c r="BC554" s="19">
        <v>0</v>
      </c>
      <c r="BD554" s="49" t="b">
        <v>0</v>
      </c>
      <c r="BE554" s="49" t="b">
        <v>1</v>
      </c>
      <c r="BF554" s="19">
        <v>3</v>
      </c>
      <c r="BG554" s="23" t="s">
        <v>78</v>
      </c>
      <c r="BH554" s="19">
        <v>363</v>
      </c>
      <c r="BI554" s="19">
        <v>363</v>
      </c>
      <c r="BJ554" s="19">
        <v>0</v>
      </c>
      <c r="BK554" s="49" t="b">
        <v>0</v>
      </c>
    </row>
    <row r="555" spans="1:63" ht="12.75">
      <c r="A555" s="19">
        <v>941</v>
      </c>
      <c r="B555" s="19">
        <v>199120</v>
      </c>
      <c r="C555" s="23" t="s">
        <v>1740</v>
      </c>
      <c r="D555" s="23" t="s">
        <v>1741</v>
      </c>
      <c r="E555" s="23" t="s">
        <v>1742</v>
      </c>
      <c r="F555" s="23" t="s">
        <v>1682</v>
      </c>
      <c r="G555" s="19">
        <v>27599</v>
      </c>
      <c r="H555" s="23" t="s">
        <v>70</v>
      </c>
      <c r="I555" s="23" t="s">
        <v>564</v>
      </c>
      <c r="J555" s="47" t="s">
        <v>1743</v>
      </c>
      <c r="K555" s="19">
        <v>-79.050968999999995</v>
      </c>
      <c r="L555" s="19">
        <v>35.911769</v>
      </c>
      <c r="M555" s="19">
        <v>-79.050968999999995</v>
      </c>
      <c r="N555" s="19">
        <v>35.911769</v>
      </c>
      <c r="O555" s="53">
        <v>10552</v>
      </c>
      <c r="P555" s="53">
        <v>1970</v>
      </c>
      <c r="Q555" s="53">
        <v>28278</v>
      </c>
      <c r="R555" s="53">
        <v>1970</v>
      </c>
      <c r="S555" s="19">
        <v>2</v>
      </c>
      <c r="T555" s="19">
        <v>2</v>
      </c>
      <c r="U555" s="19">
        <v>5</v>
      </c>
      <c r="V555" s="19">
        <v>1</v>
      </c>
      <c r="W555" s="19">
        <v>1</v>
      </c>
      <c r="X555" s="19">
        <v>27</v>
      </c>
      <c r="Y555" s="19">
        <v>18522</v>
      </c>
      <c r="Z555" s="23" t="s">
        <v>73</v>
      </c>
      <c r="AA555" s="49" t="b">
        <v>0</v>
      </c>
      <c r="AB555" s="23" t="s">
        <v>1744</v>
      </c>
      <c r="AC555" s="23" t="s">
        <v>1745</v>
      </c>
      <c r="AD555" s="23" t="s">
        <v>320</v>
      </c>
      <c r="AE555" s="23" t="s">
        <v>1746</v>
      </c>
      <c r="AF555" s="23" t="s">
        <v>78</v>
      </c>
      <c r="AG555" s="23" t="s">
        <v>79</v>
      </c>
      <c r="AH555" s="23" t="s">
        <v>36</v>
      </c>
      <c r="AI555" s="23" t="s">
        <v>80</v>
      </c>
      <c r="AJ555" s="50" t="b">
        <v>0</v>
      </c>
      <c r="AK555" s="23" t="s">
        <v>1747</v>
      </c>
      <c r="AL555" s="19">
        <v>0</v>
      </c>
      <c r="AM555" s="19">
        <v>0</v>
      </c>
      <c r="AN555" s="19">
        <v>1</v>
      </c>
      <c r="AO555" s="19">
        <v>4</v>
      </c>
      <c r="AP555" s="19">
        <v>1</v>
      </c>
      <c r="AQ555" s="19">
        <v>1</v>
      </c>
      <c r="AR555" s="19">
        <v>1</v>
      </c>
      <c r="AS555" s="19">
        <v>0</v>
      </c>
      <c r="AT555" s="19">
        <v>0</v>
      </c>
      <c r="AU555" s="19">
        <v>1</v>
      </c>
      <c r="AV555" s="19">
        <v>0</v>
      </c>
      <c r="AW555" s="19">
        <v>0</v>
      </c>
      <c r="AX555" s="19">
        <v>1</v>
      </c>
      <c r="AY555" s="19">
        <v>0</v>
      </c>
      <c r="AZ555" s="19">
        <v>0</v>
      </c>
      <c r="BA555" s="19">
        <v>0</v>
      </c>
      <c r="BB555" s="19">
        <v>0</v>
      </c>
      <c r="BC555" s="19">
        <v>0</v>
      </c>
      <c r="BD555" s="49" t="b">
        <v>1</v>
      </c>
      <c r="BE555" s="49" t="b">
        <v>1</v>
      </c>
      <c r="BF555" s="19">
        <v>3</v>
      </c>
      <c r="BG555" s="23" t="s">
        <v>78</v>
      </c>
      <c r="BH555" s="19">
        <v>363</v>
      </c>
      <c r="BI555" s="19">
        <v>363</v>
      </c>
      <c r="BJ555" s="19">
        <v>5</v>
      </c>
      <c r="BK555" s="49" t="b">
        <v>1</v>
      </c>
    </row>
    <row r="556" spans="1:63" ht="12.75">
      <c r="A556" s="19">
        <v>946</v>
      </c>
      <c r="B556" s="19">
        <v>199139</v>
      </c>
      <c r="C556" s="23" t="s">
        <v>1749</v>
      </c>
      <c r="D556" s="23" t="s">
        <v>1750</v>
      </c>
      <c r="E556" s="23" t="s">
        <v>1751</v>
      </c>
      <c r="F556" s="23" t="s">
        <v>1682</v>
      </c>
      <c r="G556" s="23" t="s">
        <v>1752</v>
      </c>
      <c r="H556" s="23" t="s">
        <v>70</v>
      </c>
      <c r="I556" s="23" t="s">
        <v>564</v>
      </c>
      <c r="J556" s="47" t="s">
        <v>1753</v>
      </c>
      <c r="K556" s="19">
        <v>-80.730919</v>
      </c>
      <c r="L556" s="19">
        <v>35.306021999999999</v>
      </c>
      <c r="M556" s="19">
        <v>-80.730919</v>
      </c>
      <c r="N556" s="19">
        <v>35.306021999999999</v>
      </c>
      <c r="O556" s="53">
        <v>10552</v>
      </c>
      <c r="P556" s="53">
        <v>1970</v>
      </c>
      <c r="Q556" s="53">
        <v>28278</v>
      </c>
      <c r="R556" s="53">
        <v>1970</v>
      </c>
      <c r="S556" s="19">
        <v>2</v>
      </c>
      <c r="T556" s="19">
        <v>2</v>
      </c>
      <c r="U556" s="19">
        <v>5</v>
      </c>
      <c r="V556" s="19">
        <v>1</v>
      </c>
      <c r="W556" s="19">
        <v>1</v>
      </c>
      <c r="X556" s="19">
        <v>62</v>
      </c>
      <c r="Y556" s="19">
        <v>23404</v>
      </c>
      <c r="Z556" s="23" t="s">
        <v>73</v>
      </c>
      <c r="AA556" s="49" t="b">
        <v>0</v>
      </c>
      <c r="AB556" s="23" t="s">
        <v>1754</v>
      </c>
      <c r="AC556" s="23" t="s">
        <v>245</v>
      </c>
      <c r="AD556" s="23" t="s">
        <v>159</v>
      </c>
      <c r="AE556" s="23" t="s">
        <v>172</v>
      </c>
      <c r="AF556" s="23" t="s">
        <v>89</v>
      </c>
      <c r="AG556" s="23" t="s">
        <v>79</v>
      </c>
      <c r="AH556" s="23" t="s">
        <v>36</v>
      </c>
      <c r="AI556" s="23" t="s">
        <v>92</v>
      </c>
      <c r="AJ556" s="50" t="b">
        <v>0</v>
      </c>
      <c r="AK556" s="51" t="s">
        <v>1757</v>
      </c>
      <c r="AL556" s="19">
        <v>0</v>
      </c>
      <c r="AM556" s="19">
        <v>0</v>
      </c>
      <c r="AN556" s="19">
        <v>2</v>
      </c>
      <c r="AO556" s="19">
        <v>2</v>
      </c>
      <c r="AP556" s="19">
        <v>0</v>
      </c>
      <c r="AQ556" s="19">
        <v>0</v>
      </c>
      <c r="AR556" s="19">
        <v>0</v>
      </c>
      <c r="AS556" s="19">
        <v>0</v>
      </c>
      <c r="AT556" s="19">
        <v>0</v>
      </c>
      <c r="AU556" s="19">
        <v>0</v>
      </c>
      <c r="AV556" s="19">
        <v>0</v>
      </c>
      <c r="AW556" s="19">
        <v>0</v>
      </c>
      <c r="AX556" s="19">
        <v>1</v>
      </c>
      <c r="AY556" s="19">
        <v>1</v>
      </c>
      <c r="AZ556" s="19">
        <v>0</v>
      </c>
      <c r="BA556" s="19">
        <v>0</v>
      </c>
      <c r="BB556" s="19">
        <v>1</v>
      </c>
      <c r="BC556" s="19">
        <v>1</v>
      </c>
      <c r="BD556" s="49" t="b">
        <v>1</v>
      </c>
      <c r="BE556" s="49" t="b">
        <v>0</v>
      </c>
      <c r="BF556" s="19">
        <v>5</v>
      </c>
      <c r="BG556" s="23" t="s">
        <v>89</v>
      </c>
      <c r="BH556" s="19">
        <v>363</v>
      </c>
      <c r="BI556" s="19">
        <v>363</v>
      </c>
      <c r="BJ556" s="19">
        <v>4</v>
      </c>
      <c r="BK556" s="49" t="b">
        <v>1</v>
      </c>
    </row>
    <row r="557" spans="1:63" ht="12.75">
      <c r="A557" s="19">
        <v>947</v>
      </c>
      <c r="B557" s="19">
        <v>199139</v>
      </c>
      <c r="C557" s="23" t="s">
        <v>1749</v>
      </c>
      <c r="D557" s="23" t="s">
        <v>1750</v>
      </c>
      <c r="E557" s="23" t="s">
        <v>1751</v>
      </c>
      <c r="F557" s="23" t="s">
        <v>1682</v>
      </c>
      <c r="G557" s="23" t="s">
        <v>1752</v>
      </c>
      <c r="H557" s="23" t="s">
        <v>70</v>
      </c>
      <c r="I557" s="23" t="s">
        <v>564</v>
      </c>
      <c r="J557" s="47" t="s">
        <v>1753</v>
      </c>
      <c r="K557" s="19">
        <v>-80.730919</v>
      </c>
      <c r="L557" s="19">
        <v>35.306021999999999</v>
      </c>
      <c r="M557" s="19">
        <v>-80.730919</v>
      </c>
      <c r="N557" s="19">
        <v>35.306021999999999</v>
      </c>
      <c r="O557" s="53">
        <v>10552</v>
      </c>
      <c r="P557" s="53">
        <v>1970</v>
      </c>
      <c r="Q557" s="53">
        <v>28278</v>
      </c>
      <c r="R557" s="53">
        <v>1970</v>
      </c>
      <c r="S557" s="19">
        <v>2</v>
      </c>
      <c r="T557" s="19">
        <v>2</v>
      </c>
      <c r="U557" s="19">
        <v>5</v>
      </c>
      <c r="V557" s="19">
        <v>1</v>
      </c>
      <c r="W557" s="19">
        <v>1</v>
      </c>
      <c r="X557" s="19">
        <v>62</v>
      </c>
      <c r="Y557" s="19">
        <v>23404</v>
      </c>
      <c r="Z557" s="23" t="s">
        <v>73</v>
      </c>
      <c r="AA557" s="49" t="b">
        <v>0</v>
      </c>
      <c r="AB557" s="23" t="s">
        <v>1754</v>
      </c>
      <c r="AC557" s="23" t="s">
        <v>245</v>
      </c>
      <c r="AD557" s="23" t="s">
        <v>159</v>
      </c>
      <c r="AE557" s="23" t="s">
        <v>236</v>
      </c>
      <c r="AF557" s="23" t="s">
        <v>89</v>
      </c>
      <c r="AG557" s="23" t="s">
        <v>79</v>
      </c>
      <c r="AH557" s="23" t="s">
        <v>206</v>
      </c>
      <c r="AI557" s="23" t="s">
        <v>100</v>
      </c>
      <c r="AJ557" s="50" t="b">
        <v>0</v>
      </c>
      <c r="AK557" s="51" t="s">
        <v>1758</v>
      </c>
      <c r="AL557" s="19">
        <v>0</v>
      </c>
      <c r="AM557" s="19">
        <v>0</v>
      </c>
      <c r="AN557" s="19">
        <v>0</v>
      </c>
      <c r="AO557" s="19">
        <v>1</v>
      </c>
      <c r="AP557" s="19">
        <v>0</v>
      </c>
      <c r="AQ557" s="19">
        <v>0</v>
      </c>
      <c r="AR557" s="19">
        <v>0</v>
      </c>
      <c r="AS557" s="19">
        <v>0</v>
      </c>
      <c r="AT557" s="19">
        <v>0</v>
      </c>
      <c r="AU557" s="19">
        <v>0</v>
      </c>
      <c r="AV557" s="19">
        <v>0</v>
      </c>
      <c r="AW557" s="19">
        <v>0</v>
      </c>
      <c r="AX557" s="19">
        <v>0</v>
      </c>
      <c r="AY557" s="19">
        <v>0</v>
      </c>
      <c r="AZ557" s="19">
        <v>0</v>
      </c>
      <c r="BA557" s="19">
        <v>0</v>
      </c>
      <c r="BB557" s="19">
        <v>0</v>
      </c>
      <c r="BC557" s="19">
        <v>1</v>
      </c>
      <c r="BD557" s="49" t="b">
        <v>0</v>
      </c>
      <c r="BE557" s="49" t="b">
        <v>0</v>
      </c>
      <c r="BF557" s="19">
        <v>5</v>
      </c>
      <c r="BG557" s="23" t="s">
        <v>89</v>
      </c>
      <c r="BH557" s="19">
        <v>363</v>
      </c>
      <c r="BI557" s="19">
        <v>363</v>
      </c>
      <c r="BJ557" s="19">
        <v>1</v>
      </c>
      <c r="BK557" s="49" t="b">
        <v>1</v>
      </c>
    </row>
    <row r="558" spans="1:63" ht="12.75">
      <c r="A558" s="19">
        <v>948</v>
      </c>
      <c r="B558" s="19">
        <v>199139</v>
      </c>
      <c r="C558" s="23" t="s">
        <v>1749</v>
      </c>
      <c r="D558" s="23" t="s">
        <v>1750</v>
      </c>
      <c r="E558" s="23" t="s">
        <v>1751</v>
      </c>
      <c r="F558" s="23" t="s">
        <v>1682</v>
      </c>
      <c r="G558" s="23" t="s">
        <v>1752</v>
      </c>
      <c r="H558" s="23" t="s">
        <v>70</v>
      </c>
      <c r="I558" s="23" t="s">
        <v>564</v>
      </c>
      <c r="J558" s="47" t="s">
        <v>1753</v>
      </c>
      <c r="K558" s="19">
        <v>-80.730919</v>
      </c>
      <c r="L558" s="19">
        <v>35.306021999999999</v>
      </c>
      <c r="M558" s="19">
        <v>-80.730919</v>
      </c>
      <c r="N558" s="19">
        <v>35.306021999999999</v>
      </c>
      <c r="O558" s="53">
        <v>10552</v>
      </c>
      <c r="P558" s="53">
        <v>1970</v>
      </c>
      <c r="Q558" s="53">
        <v>28278</v>
      </c>
      <c r="R558" s="53">
        <v>1970</v>
      </c>
      <c r="S558" s="19">
        <v>2</v>
      </c>
      <c r="T558" s="19">
        <v>2</v>
      </c>
      <c r="U558" s="19">
        <v>5</v>
      </c>
      <c r="V558" s="19">
        <v>1</v>
      </c>
      <c r="W558" s="19">
        <v>1</v>
      </c>
      <c r="X558" s="19">
        <v>62</v>
      </c>
      <c r="Y558" s="19">
        <v>23404</v>
      </c>
      <c r="Z558" s="23" t="s">
        <v>73</v>
      </c>
      <c r="AA558" s="49" t="b">
        <v>0</v>
      </c>
      <c r="AB558" s="23" t="s">
        <v>1754</v>
      </c>
      <c r="AC558" s="23" t="s">
        <v>245</v>
      </c>
      <c r="AD558" s="23" t="s">
        <v>159</v>
      </c>
      <c r="AE558" s="52" t="s">
        <v>418</v>
      </c>
      <c r="AF558" s="23" t="s">
        <v>114</v>
      </c>
      <c r="AG558" s="23" t="s">
        <v>79</v>
      </c>
      <c r="AH558" s="23" t="s">
        <v>99</v>
      </c>
      <c r="AI558" s="23" t="s">
        <v>100</v>
      </c>
      <c r="AJ558" s="50" t="b">
        <v>0</v>
      </c>
      <c r="AK558" s="51" t="s">
        <v>1759</v>
      </c>
      <c r="AL558" s="19">
        <v>0</v>
      </c>
      <c r="AM558" s="19">
        <v>0</v>
      </c>
      <c r="AN558" s="19">
        <v>2</v>
      </c>
      <c r="AO558" s="19">
        <v>2</v>
      </c>
      <c r="AP558" s="19">
        <v>0</v>
      </c>
      <c r="AQ558" s="19">
        <v>0</v>
      </c>
      <c r="AR558" s="19">
        <v>0</v>
      </c>
      <c r="AS558" s="19">
        <v>0</v>
      </c>
      <c r="AT558" s="19">
        <v>0</v>
      </c>
      <c r="AU558" s="19">
        <v>0</v>
      </c>
      <c r="AV558" s="19">
        <v>0</v>
      </c>
      <c r="AW558" s="19">
        <v>0</v>
      </c>
      <c r="AX558" s="19">
        <v>1</v>
      </c>
      <c r="AY558" s="19">
        <v>1</v>
      </c>
      <c r="AZ558" s="19">
        <v>0</v>
      </c>
      <c r="BA558" s="19">
        <v>0</v>
      </c>
      <c r="BB558" s="19">
        <v>1</v>
      </c>
      <c r="BC558" s="19">
        <v>1</v>
      </c>
      <c r="BD558" s="49" t="b">
        <v>0</v>
      </c>
      <c r="BE558" s="49" t="b">
        <v>0</v>
      </c>
      <c r="BF558" s="19">
        <v>5</v>
      </c>
      <c r="BG558" s="23" t="s">
        <v>117</v>
      </c>
      <c r="BH558" s="19">
        <v>363</v>
      </c>
      <c r="BI558" s="19">
        <v>363</v>
      </c>
      <c r="BJ558" s="19">
        <v>4</v>
      </c>
      <c r="BK558" s="49" t="b">
        <v>1</v>
      </c>
    </row>
    <row r="559" spans="1:63" ht="12.75">
      <c r="A559" s="19">
        <v>952</v>
      </c>
      <c r="B559" s="19">
        <v>152080</v>
      </c>
      <c r="C559" s="23" t="s">
        <v>1023</v>
      </c>
      <c r="D559" s="23" t="s">
        <v>1024</v>
      </c>
      <c r="E559" s="23" t="s">
        <v>1025</v>
      </c>
      <c r="F559" s="23" t="s">
        <v>982</v>
      </c>
      <c r="G559" s="19">
        <v>46556</v>
      </c>
      <c r="H559" s="23" t="s">
        <v>834</v>
      </c>
      <c r="I559" s="23" t="s">
        <v>885</v>
      </c>
      <c r="J559" s="47" t="s">
        <v>1026</v>
      </c>
      <c r="K559" s="19">
        <v>-86.238958999999994</v>
      </c>
      <c r="L559" s="19">
        <v>41.703057999999999</v>
      </c>
      <c r="M559" s="19">
        <v>-86.238958999999994</v>
      </c>
      <c r="N559" s="19">
        <v>41.703057999999999</v>
      </c>
      <c r="O559" s="53">
        <v>57050</v>
      </c>
      <c r="P559" s="54">
        <v>472</v>
      </c>
      <c r="Q559" s="53">
        <v>57050</v>
      </c>
      <c r="R559" s="54">
        <v>472</v>
      </c>
      <c r="S559" s="19">
        <v>2</v>
      </c>
      <c r="T559" s="19">
        <v>2</v>
      </c>
      <c r="U559" s="19">
        <v>3</v>
      </c>
      <c r="V559" s="19">
        <v>2</v>
      </c>
      <c r="W559" s="19">
        <v>2</v>
      </c>
      <c r="X559" s="19">
        <v>19</v>
      </c>
      <c r="Y559" s="19">
        <v>8530</v>
      </c>
      <c r="Z559" s="23" t="s">
        <v>123</v>
      </c>
      <c r="AA559" s="49" t="b">
        <v>0</v>
      </c>
      <c r="AB559" s="23" t="s">
        <v>245</v>
      </c>
      <c r="AC559" s="23" t="s">
        <v>244</v>
      </c>
      <c r="AD559" s="23" t="s">
        <v>90</v>
      </c>
      <c r="AE559" s="52" t="s">
        <v>172</v>
      </c>
      <c r="AF559" s="23" t="s">
        <v>89</v>
      </c>
      <c r="AG559" s="23" t="s">
        <v>79</v>
      </c>
      <c r="AH559" s="23" t="s">
        <v>36</v>
      </c>
      <c r="AI559" s="23" t="s">
        <v>92</v>
      </c>
      <c r="AJ559" s="50" t="b">
        <v>0</v>
      </c>
      <c r="AK559" s="51" t="s">
        <v>1028</v>
      </c>
      <c r="AL559" s="19">
        <v>0</v>
      </c>
      <c r="AM559" s="19">
        <v>0</v>
      </c>
      <c r="AN559" s="19">
        <v>1</v>
      </c>
      <c r="AO559" s="19">
        <v>0</v>
      </c>
      <c r="AP559" s="19">
        <v>0</v>
      </c>
      <c r="AQ559" s="19">
        <v>0</v>
      </c>
      <c r="AR559" s="19">
        <v>0</v>
      </c>
      <c r="AS559" s="19">
        <v>0</v>
      </c>
      <c r="AT559" s="19">
        <v>0</v>
      </c>
      <c r="AU559" s="19">
        <v>0</v>
      </c>
      <c r="AV559" s="19">
        <v>0</v>
      </c>
      <c r="AW559" s="19">
        <v>0</v>
      </c>
      <c r="AX559" s="19">
        <v>0</v>
      </c>
      <c r="AY559" s="19">
        <v>1</v>
      </c>
      <c r="AZ559" s="19">
        <v>0</v>
      </c>
      <c r="BA559" s="19">
        <v>0</v>
      </c>
      <c r="BB559" s="19">
        <v>0</v>
      </c>
      <c r="BC559" s="19">
        <v>0</v>
      </c>
      <c r="BD559" s="49" t="b">
        <v>1</v>
      </c>
      <c r="BE559" s="49" t="b">
        <v>1</v>
      </c>
      <c r="BF559" s="19">
        <v>3</v>
      </c>
      <c r="BG559" s="23" t="s">
        <v>89</v>
      </c>
      <c r="BH559" s="19">
        <v>253</v>
      </c>
      <c r="BI559" s="19">
        <v>253</v>
      </c>
      <c r="BJ559" s="19">
        <v>1</v>
      </c>
      <c r="BK559" s="49" t="b">
        <v>1</v>
      </c>
    </row>
    <row r="560" spans="1:63" ht="12.75">
      <c r="A560" s="19">
        <v>953</v>
      </c>
      <c r="B560" s="19">
        <v>152080</v>
      </c>
      <c r="C560" s="23" t="s">
        <v>1023</v>
      </c>
      <c r="D560" s="23" t="s">
        <v>1024</v>
      </c>
      <c r="E560" s="23" t="s">
        <v>1025</v>
      </c>
      <c r="F560" s="23" t="s">
        <v>982</v>
      </c>
      <c r="G560" s="19">
        <v>46556</v>
      </c>
      <c r="H560" s="23" t="s">
        <v>834</v>
      </c>
      <c r="I560" s="23" t="s">
        <v>885</v>
      </c>
      <c r="J560" s="47" t="s">
        <v>1026</v>
      </c>
      <c r="K560" s="19">
        <v>-86.238958999999994</v>
      </c>
      <c r="L560" s="19">
        <v>41.703057999999999</v>
      </c>
      <c r="M560" s="19">
        <v>-86.238958999999994</v>
      </c>
      <c r="N560" s="19">
        <v>41.703057999999999</v>
      </c>
      <c r="O560" s="53">
        <v>57050</v>
      </c>
      <c r="P560" s="54">
        <v>472</v>
      </c>
      <c r="Q560" s="53">
        <v>57050</v>
      </c>
      <c r="R560" s="54">
        <v>472</v>
      </c>
      <c r="S560" s="19">
        <v>2</v>
      </c>
      <c r="T560" s="19">
        <v>2</v>
      </c>
      <c r="U560" s="19">
        <v>3</v>
      </c>
      <c r="V560" s="19">
        <v>2</v>
      </c>
      <c r="W560" s="19">
        <v>2</v>
      </c>
      <c r="X560" s="19">
        <v>19</v>
      </c>
      <c r="Y560" s="19">
        <v>8530</v>
      </c>
      <c r="Z560" s="23" t="s">
        <v>123</v>
      </c>
      <c r="AA560" s="49" t="b">
        <v>0</v>
      </c>
      <c r="AB560" s="23" t="s">
        <v>245</v>
      </c>
      <c r="AC560" s="23" t="s">
        <v>244</v>
      </c>
      <c r="AD560" s="23" t="s">
        <v>90</v>
      </c>
      <c r="AE560" s="52" t="s">
        <v>1029</v>
      </c>
      <c r="AF560" s="23" t="s">
        <v>89</v>
      </c>
      <c r="AG560" s="23" t="s">
        <v>79</v>
      </c>
      <c r="AH560" s="23" t="s">
        <v>99</v>
      </c>
      <c r="AI560" s="23" t="s">
        <v>100</v>
      </c>
      <c r="AJ560" s="50" t="b">
        <v>0</v>
      </c>
      <c r="AK560" s="51" t="s">
        <v>1028</v>
      </c>
      <c r="AL560" s="19">
        <v>0</v>
      </c>
      <c r="AM560" s="19">
        <v>0</v>
      </c>
      <c r="AN560" s="19">
        <v>0</v>
      </c>
      <c r="AO560" s="19">
        <v>0</v>
      </c>
      <c r="AP560" s="19">
        <v>0</v>
      </c>
      <c r="AQ560" s="19">
        <v>0</v>
      </c>
      <c r="AR560" s="19">
        <v>0</v>
      </c>
      <c r="AS560" s="19">
        <v>0</v>
      </c>
      <c r="AT560" s="19">
        <v>0</v>
      </c>
      <c r="AU560" s="19">
        <v>0</v>
      </c>
      <c r="AV560" s="19">
        <v>0</v>
      </c>
      <c r="AW560" s="19">
        <v>0</v>
      </c>
      <c r="AX560" s="19">
        <v>0</v>
      </c>
      <c r="AY560" s="19">
        <v>0</v>
      </c>
      <c r="AZ560" s="19">
        <v>0</v>
      </c>
      <c r="BA560" s="19">
        <v>0</v>
      </c>
      <c r="BB560" s="19">
        <v>0</v>
      </c>
      <c r="BC560" s="19">
        <v>0</v>
      </c>
      <c r="BD560" s="49" t="b">
        <v>0</v>
      </c>
      <c r="BE560" s="49" t="b">
        <v>1</v>
      </c>
      <c r="BF560" s="19">
        <v>3</v>
      </c>
      <c r="BG560" s="23" t="s">
        <v>89</v>
      </c>
      <c r="BH560" s="19">
        <v>253</v>
      </c>
      <c r="BI560" s="19">
        <v>253</v>
      </c>
      <c r="BJ560" s="19">
        <v>0</v>
      </c>
      <c r="BK560" s="49" t="b">
        <v>0</v>
      </c>
    </row>
    <row r="561" spans="1:63" ht="12.75">
      <c r="A561" s="19">
        <v>965</v>
      </c>
      <c r="B561" s="19">
        <v>207500</v>
      </c>
      <c r="C561" s="23" t="s">
        <v>2207</v>
      </c>
      <c r="D561" s="23" t="s">
        <v>2208</v>
      </c>
      <c r="E561" s="23" t="s">
        <v>2209</v>
      </c>
      <c r="F561" s="23" t="s">
        <v>2196</v>
      </c>
      <c r="G561" s="23" t="s">
        <v>2210</v>
      </c>
      <c r="H561" s="23" t="s">
        <v>70</v>
      </c>
      <c r="I561" s="23" t="s">
        <v>130</v>
      </c>
      <c r="J561" s="47" t="s">
        <v>2211</v>
      </c>
      <c r="K561" s="19">
        <v>-97.445691999999994</v>
      </c>
      <c r="L561" s="19">
        <v>35.208151999999998</v>
      </c>
      <c r="M561" s="19">
        <v>-97.445691999999994</v>
      </c>
      <c r="N561" s="19">
        <v>35.208151999999998</v>
      </c>
      <c r="O561" s="53">
        <v>6943</v>
      </c>
      <c r="P561" s="53">
        <v>1634</v>
      </c>
      <c r="Q561" s="53">
        <v>21602</v>
      </c>
      <c r="R561" s="53">
        <v>1634</v>
      </c>
      <c r="S561" s="19">
        <v>2</v>
      </c>
      <c r="T561" s="19">
        <v>2</v>
      </c>
      <c r="U561" s="19">
        <v>6</v>
      </c>
      <c r="V561" s="19">
        <v>1</v>
      </c>
      <c r="W561" s="19">
        <v>1</v>
      </c>
      <c r="X561" s="19">
        <v>71</v>
      </c>
      <c r="Y561" s="19">
        <v>21609</v>
      </c>
      <c r="Z561" s="23" t="s">
        <v>73</v>
      </c>
      <c r="AA561" s="49" t="b">
        <v>0</v>
      </c>
      <c r="AB561" s="23" t="s">
        <v>887</v>
      </c>
      <c r="AC561" s="23" t="s">
        <v>2223</v>
      </c>
      <c r="AD561" s="23" t="s">
        <v>90</v>
      </c>
      <c r="AE561" s="23" t="s">
        <v>1447</v>
      </c>
      <c r="AF561" s="23" t="s">
        <v>78</v>
      </c>
      <c r="AG561" s="23" t="s">
        <v>179</v>
      </c>
      <c r="AH561" s="23" t="s">
        <v>179</v>
      </c>
      <c r="AI561" s="23" t="s">
        <v>100</v>
      </c>
      <c r="AJ561" s="50" t="b">
        <v>0</v>
      </c>
      <c r="AK561" s="51" t="s">
        <v>2226</v>
      </c>
      <c r="AL561" s="19">
        <v>0</v>
      </c>
      <c r="AM561" s="19">
        <v>0</v>
      </c>
      <c r="AN561" s="19">
        <v>0</v>
      </c>
      <c r="AO561" s="19">
        <v>0</v>
      </c>
      <c r="AP561" s="19">
        <v>0</v>
      </c>
      <c r="AQ561" s="19">
        <v>0</v>
      </c>
      <c r="AR561" s="19">
        <v>0</v>
      </c>
      <c r="AS561" s="19">
        <v>0</v>
      </c>
      <c r="AT561" s="19">
        <v>0</v>
      </c>
      <c r="AU561" s="19">
        <v>0</v>
      </c>
      <c r="AV561" s="19">
        <v>0</v>
      </c>
      <c r="AW561" s="19">
        <v>0</v>
      </c>
      <c r="AX561" s="19">
        <v>0</v>
      </c>
      <c r="AY561" s="19">
        <v>0</v>
      </c>
      <c r="AZ561" s="19">
        <v>0</v>
      </c>
      <c r="BA561" s="19">
        <v>0</v>
      </c>
      <c r="BB561" s="19">
        <v>0</v>
      </c>
      <c r="BC561" s="19">
        <v>0</v>
      </c>
      <c r="BD561" s="49" t="b">
        <v>0</v>
      </c>
      <c r="BE561" s="49" t="b">
        <v>0</v>
      </c>
      <c r="BF561" s="19">
        <v>13</v>
      </c>
      <c r="BG561" s="23" t="s">
        <v>78</v>
      </c>
      <c r="BH561" s="19">
        <v>363</v>
      </c>
      <c r="BI561" s="19">
        <v>363</v>
      </c>
      <c r="BJ561" s="19">
        <v>0</v>
      </c>
      <c r="BK561" s="49" t="b">
        <v>0</v>
      </c>
    </row>
    <row r="562" spans="1:63" ht="12.75">
      <c r="A562" s="19">
        <v>958</v>
      </c>
      <c r="B562" s="19">
        <v>207500</v>
      </c>
      <c r="C562" s="23" t="s">
        <v>2207</v>
      </c>
      <c r="D562" s="23" t="s">
        <v>2208</v>
      </c>
      <c r="E562" s="23" t="s">
        <v>2209</v>
      </c>
      <c r="F562" s="23" t="s">
        <v>2196</v>
      </c>
      <c r="G562" s="23" t="s">
        <v>2210</v>
      </c>
      <c r="H562" s="23" t="s">
        <v>70</v>
      </c>
      <c r="I562" s="23" t="s">
        <v>130</v>
      </c>
      <c r="J562" s="47" t="s">
        <v>2211</v>
      </c>
      <c r="K562" s="19">
        <v>-97.445691999999994</v>
      </c>
      <c r="L562" s="19">
        <v>35.208151999999998</v>
      </c>
      <c r="M562" s="19">
        <v>-97.445691999999994</v>
      </c>
      <c r="N562" s="19">
        <v>35.208151999999998</v>
      </c>
      <c r="O562" s="53">
        <v>6943</v>
      </c>
      <c r="P562" s="53">
        <v>1634</v>
      </c>
      <c r="Q562" s="53">
        <v>21602</v>
      </c>
      <c r="R562" s="53">
        <v>1634</v>
      </c>
      <c r="S562" s="19">
        <v>2</v>
      </c>
      <c r="T562" s="19">
        <v>2</v>
      </c>
      <c r="U562" s="19">
        <v>6</v>
      </c>
      <c r="V562" s="19">
        <v>1</v>
      </c>
      <c r="W562" s="19">
        <v>1</v>
      </c>
      <c r="X562" s="19">
        <v>71</v>
      </c>
      <c r="Y562" s="19">
        <v>21609</v>
      </c>
      <c r="Z562" s="23" t="s">
        <v>73</v>
      </c>
      <c r="AA562" s="49" t="b">
        <v>0</v>
      </c>
      <c r="AB562" s="23" t="s">
        <v>887</v>
      </c>
      <c r="AC562" s="23" t="s">
        <v>89</v>
      </c>
      <c r="AD562" s="23" t="s">
        <v>90</v>
      </c>
      <c r="AE562" s="23" t="s">
        <v>172</v>
      </c>
      <c r="AF562" s="23" t="s">
        <v>89</v>
      </c>
      <c r="AG562" s="23" t="s">
        <v>79</v>
      </c>
      <c r="AH562" s="23" t="s">
        <v>36</v>
      </c>
      <c r="AI562" s="23" t="s">
        <v>92</v>
      </c>
      <c r="AJ562" s="50" t="b">
        <v>0</v>
      </c>
      <c r="AK562" s="51" t="s">
        <v>2218</v>
      </c>
      <c r="AL562" s="19">
        <v>0</v>
      </c>
      <c r="AM562" s="19">
        <v>0</v>
      </c>
      <c r="AN562" s="19">
        <v>0</v>
      </c>
      <c r="AO562" s="19">
        <v>0</v>
      </c>
      <c r="AP562" s="19">
        <v>0</v>
      </c>
      <c r="AQ562" s="19">
        <v>0</v>
      </c>
      <c r="AR562" s="19">
        <v>0</v>
      </c>
      <c r="AS562" s="19">
        <v>0</v>
      </c>
      <c r="AT562" s="19">
        <v>0</v>
      </c>
      <c r="AU562" s="19">
        <v>0</v>
      </c>
      <c r="AV562" s="19">
        <v>0</v>
      </c>
      <c r="AW562" s="19">
        <v>0</v>
      </c>
      <c r="AX562" s="19">
        <v>0</v>
      </c>
      <c r="AY562" s="19">
        <v>0</v>
      </c>
      <c r="AZ562" s="19">
        <v>0</v>
      </c>
      <c r="BA562" s="19">
        <v>0</v>
      </c>
      <c r="BB562" s="19">
        <v>0</v>
      </c>
      <c r="BC562" s="19">
        <v>0</v>
      </c>
      <c r="BD562" s="49" t="b">
        <v>1</v>
      </c>
      <c r="BE562" s="49" t="b">
        <v>0</v>
      </c>
      <c r="BF562" s="19">
        <v>13</v>
      </c>
      <c r="BG562" s="23" t="s">
        <v>89</v>
      </c>
      <c r="BH562" s="19">
        <v>363</v>
      </c>
      <c r="BI562" s="19">
        <v>363</v>
      </c>
      <c r="BJ562" s="19">
        <v>0</v>
      </c>
      <c r="BK562" s="49" t="b">
        <v>0</v>
      </c>
    </row>
    <row r="563" spans="1:63" ht="12.75">
      <c r="A563" s="19">
        <v>959</v>
      </c>
      <c r="B563" s="19">
        <v>207500</v>
      </c>
      <c r="C563" s="23" t="s">
        <v>2207</v>
      </c>
      <c r="D563" s="23" t="s">
        <v>2208</v>
      </c>
      <c r="E563" s="23" t="s">
        <v>2209</v>
      </c>
      <c r="F563" s="23" t="s">
        <v>2196</v>
      </c>
      <c r="G563" s="23" t="s">
        <v>2210</v>
      </c>
      <c r="H563" s="23" t="s">
        <v>70</v>
      </c>
      <c r="I563" s="23" t="s">
        <v>130</v>
      </c>
      <c r="J563" s="47" t="s">
        <v>2211</v>
      </c>
      <c r="K563" s="19">
        <v>-97.445691999999994</v>
      </c>
      <c r="L563" s="19">
        <v>35.208151999999998</v>
      </c>
      <c r="M563" s="19">
        <v>-97.445691999999994</v>
      </c>
      <c r="N563" s="19">
        <v>35.208151999999998</v>
      </c>
      <c r="O563" s="53">
        <v>6943</v>
      </c>
      <c r="P563" s="53">
        <v>1634</v>
      </c>
      <c r="Q563" s="53">
        <v>21602</v>
      </c>
      <c r="R563" s="53">
        <v>1634</v>
      </c>
      <c r="S563" s="19">
        <v>2</v>
      </c>
      <c r="T563" s="19">
        <v>2</v>
      </c>
      <c r="U563" s="19">
        <v>6</v>
      </c>
      <c r="V563" s="19">
        <v>1</v>
      </c>
      <c r="W563" s="19">
        <v>1</v>
      </c>
      <c r="X563" s="19">
        <v>71</v>
      </c>
      <c r="Y563" s="19">
        <v>21609</v>
      </c>
      <c r="Z563" s="23" t="s">
        <v>73</v>
      </c>
      <c r="AA563" s="49" t="b">
        <v>0</v>
      </c>
      <c r="AB563" s="23" t="s">
        <v>887</v>
      </c>
      <c r="AC563" s="23" t="s">
        <v>2213</v>
      </c>
      <c r="AD563" s="23" t="s">
        <v>90</v>
      </c>
      <c r="AE563" s="23" t="s">
        <v>356</v>
      </c>
      <c r="AF563" s="23" t="s">
        <v>135</v>
      </c>
      <c r="AG563" s="23" t="s">
        <v>79</v>
      </c>
      <c r="AH563" s="23" t="s">
        <v>36</v>
      </c>
      <c r="AI563" s="23" t="s">
        <v>100</v>
      </c>
      <c r="AJ563" s="50" t="b">
        <v>0</v>
      </c>
      <c r="AK563" s="51" t="s">
        <v>2219</v>
      </c>
      <c r="AL563" s="19">
        <v>0</v>
      </c>
      <c r="AM563" s="19">
        <v>0</v>
      </c>
      <c r="AN563" s="19">
        <v>0</v>
      </c>
      <c r="AO563" s="19">
        <v>0</v>
      </c>
      <c r="AP563" s="19">
        <v>0</v>
      </c>
      <c r="AQ563" s="19">
        <v>0</v>
      </c>
      <c r="AR563" s="19">
        <v>0</v>
      </c>
      <c r="AS563" s="19">
        <v>0</v>
      </c>
      <c r="AT563" s="19">
        <v>0</v>
      </c>
      <c r="AU563" s="19">
        <v>0</v>
      </c>
      <c r="AV563" s="19">
        <v>0</v>
      </c>
      <c r="AW563" s="19">
        <v>0</v>
      </c>
      <c r="AX563" s="19">
        <v>0</v>
      </c>
      <c r="AY563" s="19">
        <v>0</v>
      </c>
      <c r="AZ563" s="19">
        <v>0</v>
      </c>
      <c r="BA563" s="19">
        <v>0</v>
      </c>
      <c r="BB563" s="19">
        <v>0</v>
      </c>
      <c r="BC563" s="19">
        <v>0</v>
      </c>
      <c r="BD563" s="49" t="b">
        <v>0</v>
      </c>
      <c r="BE563" s="49" t="b">
        <v>0</v>
      </c>
      <c r="BF563" s="19">
        <v>13</v>
      </c>
      <c r="BG563" s="23" t="s">
        <v>117</v>
      </c>
      <c r="BH563" s="19">
        <v>363</v>
      </c>
      <c r="BI563" s="19">
        <v>363</v>
      </c>
      <c r="BJ563" s="19">
        <v>0</v>
      </c>
      <c r="BK563" s="49" t="b">
        <v>0</v>
      </c>
    </row>
    <row r="564" spans="1:63" ht="12.75">
      <c r="A564" s="19">
        <v>960</v>
      </c>
      <c r="B564" s="19">
        <v>207500</v>
      </c>
      <c r="C564" s="23" t="s">
        <v>2207</v>
      </c>
      <c r="D564" s="23" t="s">
        <v>2208</v>
      </c>
      <c r="E564" s="23" t="s">
        <v>2209</v>
      </c>
      <c r="F564" s="23" t="s">
        <v>2196</v>
      </c>
      <c r="G564" s="23" t="s">
        <v>2210</v>
      </c>
      <c r="H564" s="23" t="s">
        <v>70</v>
      </c>
      <c r="I564" s="23" t="s">
        <v>130</v>
      </c>
      <c r="J564" s="47" t="s">
        <v>2211</v>
      </c>
      <c r="K564" s="19">
        <v>-97.445691999999994</v>
      </c>
      <c r="L564" s="19">
        <v>35.208151999999998</v>
      </c>
      <c r="M564" s="19">
        <v>-97.445691999999994</v>
      </c>
      <c r="N564" s="19">
        <v>35.208151999999998</v>
      </c>
      <c r="O564" s="53">
        <v>6943</v>
      </c>
      <c r="P564" s="53">
        <v>1634</v>
      </c>
      <c r="Q564" s="53">
        <v>21602</v>
      </c>
      <c r="R564" s="53">
        <v>1634</v>
      </c>
      <c r="S564" s="19">
        <v>2</v>
      </c>
      <c r="T564" s="19">
        <v>2</v>
      </c>
      <c r="U564" s="19">
        <v>6</v>
      </c>
      <c r="V564" s="19">
        <v>1</v>
      </c>
      <c r="W564" s="19">
        <v>1</v>
      </c>
      <c r="X564" s="19">
        <v>71</v>
      </c>
      <c r="Y564" s="19">
        <v>21609</v>
      </c>
      <c r="Z564" s="23" t="s">
        <v>73</v>
      </c>
      <c r="AA564" s="49" t="b">
        <v>0</v>
      </c>
      <c r="AB564" s="23" t="s">
        <v>887</v>
      </c>
      <c r="AC564" s="23" t="s">
        <v>109</v>
      </c>
      <c r="AD564" s="23" t="s">
        <v>90</v>
      </c>
      <c r="AE564" s="23" t="s">
        <v>491</v>
      </c>
      <c r="AF564" s="23" t="s">
        <v>109</v>
      </c>
      <c r="AG564" s="23" t="s">
        <v>79</v>
      </c>
      <c r="AH564" s="23" t="s">
        <v>36</v>
      </c>
      <c r="AI564" s="23" t="s">
        <v>100</v>
      </c>
      <c r="AJ564" s="50" t="b">
        <v>0</v>
      </c>
      <c r="AK564" s="51" t="s">
        <v>2220</v>
      </c>
      <c r="AL564" s="19">
        <v>0</v>
      </c>
      <c r="AM564" s="19">
        <v>0</v>
      </c>
      <c r="AN564" s="19">
        <v>0</v>
      </c>
      <c r="AO564" s="19">
        <v>0</v>
      </c>
      <c r="AP564" s="19">
        <v>0</v>
      </c>
      <c r="AQ564" s="19">
        <v>0</v>
      </c>
      <c r="AR564" s="19">
        <v>0</v>
      </c>
      <c r="AS564" s="19">
        <v>0</v>
      </c>
      <c r="AT564" s="19">
        <v>0</v>
      </c>
      <c r="AU564" s="19">
        <v>0</v>
      </c>
      <c r="AV564" s="19">
        <v>0</v>
      </c>
      <c r="AW564" s="19">
        <v>0</v>
      </c>
      <c r="AX564" s="19">
        <v>0</v>
      </c>
      <c r="AY564" s="19">
        <v>0</v>
      </c>
      <c r="AZ564" s="19">
        <v>0</v>
      </c>
      <c r="BA564" s="19">
        <v>0</v>
      </c>
      <c r="BB564" s="19">
        <v>0</v>
      </c>
      <c r="BC564" s="19">
        <v>0</v>
      </c>
      <c r="BD564" s="49" t="b">
        <v>0</v>
      </c>
      <c r="BE564" s="49" t="b">
        <v>0</v>
      </c>
      <c r="BF564" s="19">
        <v>13</v>
      </c>
      <c r="BG564" s="23" t="s">
        <v>109</v>
      </c>
      <c r="BH564" s="19">
        <v>363</v>
      </c>
      <c r="BI564" s="19">
        <v>363</v>
      </c>
      <c r="BJ564" s="19">
        <v>0</v>
      </c>
      <c r="BK564" s="49" t="b">
        <v>0</v>
      </c>
    </row>
    <row r="565" spans="1:63" ht="12.75">
      <c r="A565" s="19">
        <v>961</v>
      </c>
      <c r="B565" s="19">
        <v>207500</v>
      </c>
      <c r="C565" s="23" t="s">
        <v>2207</v>
      </c>
      <c r="D565" s="23" t="s">
        <v>2208</v>
      </c>
      <c r="E565" s="23" t="s">
        <v>2209</v>
      </c>
      <c r="F565" s="23" t="s">
        <v>2196</v>
      </c>
      <c r="G565" s="23" t="s">
        <v>2210</v>
      </c>
      <c r="H565" s="23" t="s">
        <v>70</v>
      </c>
      <c r="I565" s="23" t="s">
        <v>130</v>
      </c>
      <c r="J565" s="47" t="s">
        <v>2211</v>
      </c>
      <c r="K565" s="19">
        <v>-97.445691999999994</v>
      </c>
      <c r="L565" s="19">
        <v>35.208151999999998</v>
      </c>
      <c r="M565" s="19">
        <v>-97.445691999999994</v>
      </c>
      <c r="N565" s="19">
        <v>35.208151999999998</v>
      </c>
      <c r="O565" s="53">
        <v>6943</v>
      </c>
      <c r="P565" s="53">
        <v>1634</v>
      </c>
      <c r="Q565" s="53">
        <v>21602</v>
      </c>
      <c r="R565" s="53">
        <v>1634</v>
      </c>
      <c r="S565" s="19">
        <v>2</v>
      </c>
      <c r="T565" s="19">
        <v>2</v>
      </c>
      <c r="U565" s="19">
        <v>6</v>
      </c>
      <c r="V565" s="19">
        <v>1</v>
      </c>
      <c r="W565" s="19">
        <v>1</v>
      </c>
      <c r="X565" s="19">
        <v>71</v>
      </c>
      <c r="Y565" s="19">
        <v>21609</v>
      </c>
      <c r="Z565" s="23" t="s">
        <v>73</v>
      </c>
      <c r="AA565" s="49" t="b">
        <v>0</v>
      </c>
      <c r="AB565" s="23" t="s">
        <v>887</v>
      </c>
      <c r="AC565" s="23" t="s">
        <v>94</v>
      </c>
      <c r="AD565" s="23" t="s">
        <v>90</v>
      </c>
      <c r="AE565" s="23" t="s">
        <v>95</v>
      </c>
      <c r="AF565" s="23" t="s">
        <v>94</v>
      </c>
      <c r="AG565" s="23" t="s">
        <v>79</v>
      </c>
      <c r="AH565" s="23" t="s">
        <v>36</v>
      </c>
      <c r="AI565" s="23" t="s">
        <v>96</v>
      </c>
      <c r="AJ565" s="50" t="b">
        <v>0</v>
      </c>
      <c r="AK565" s="51" t="s">
        <v>2221</v>
      </c>
      <c r="AL565" s="19">
        <v>0</v>
      </c>
      <c r="AM565" s="19">
        <v>0</v>
      </c>
      <c r="AN565" s="19">
        <v>0</v>
      </c>
      <c r="AO565" s="19">
        <v>0</v>
      </c>
      <c r="AP565" s="19">
        <v>0</v>
      </c>
      <c r="AQ565" s="19">
        <v>0</v>
      </c>
      <c r="AR565" s="19">
        <v>0</v>
      </c>
      <c r="AS565" s="19">
        <v>0</v>
      </c>
      <c r="AT565" s="19">
        <v>0</v>
      </c>
      <c r="AU565" s="19">
        <v>0</v>
      </c>
      <c r="AV565" s="19">
        <v>0</v>
      </c>
      <c r="AW565" s="19">
        <v>0</v>
      </c>
      <c r="AX565" s="19">
        <v>0</v>
      </c>
      <c r="AY565" s="19">
        <v>0</v>
      </c>
      <c r="AZ565" s="19">
        <v>0</v>
      </c>
      <c r="BA565" s="19">
        <v>0</v>
      </c>
      <c r="BB565" s="19">
        <v>0</v>
      </c>
      <c r="BC565" s="19">
        <v>0</v>
      </c>
      <c r="BD565" s="49" t="b">
        <v>1</v>
      </c>
      <c r="BE565" s="49" t="b">
        <v>0</v>
      </c>
      <c r="BF565" s="19">
        <v>13</v>
      </c>
      <c r="BG565" s="23" t="s">
        <v>94</v>
      </c>
      <c r="BH565" s="19">
        <v>363</v>
      </c>
      <c r="BI565" s="19">
        <v>363</v>
      </c>
      <c r="BJ565" s="19">
        <v>0</v>
      </c>
      <c r="BK565" s="49" t="b">
        <v>0</v>
      </c>
    </row>
    <row r="566" spans="1:63" ht="12.75">
      <c r="A566" s="19">
        <v>962</v>
      </c>
      <c r="B566" s="19">
        <v>207500</v>
      </c>
      <c r="C566" s="23" t="s">
        <v>2207</v>
      </c>
      <c r="D566" s="23" t="s">
        <v>2208</v>
      </c>
      <c r="E566" s="23" t="s">
        <v>2209</v>
      </c>
      <c r="F566" s="23" t="s">
        <v>2196</v>
      </c>
      <c r="G566" s="23" t="s">
        <v>2210</v>
      </c>
      <c r="H566" s="23" t="s">
        <v>70</v>
      </c>
      <c r="I566" s="23" t="s">
        <v>130</v>
      </c>
      <c r="J566" s="47" t="s">
        <v>2211</v>
      </c>
      <c r="K566" s="19">
        <v>-97.445691999999994</v>
      </c>
      <c r="L566" s="19">
        <v>35.208151999999998</v>
      </c>
      <c r="M566" s="19">
        <v>-97.445691999999994</v>
      </c>
      <c r="N566" s="19">
        <v>35.208151999999998</v>
      </c>
      <c r="O566" s="53">
        <v>6943</v>
      </c>
      <c r="P566" s="53">
        <v>1634</v>
      </c>
      <c r="Q566" s="53">
        <v>21602</v>
      </c>
      <c r="R566" s="53">
        <v>1634</v>
      </c>
      <c r="S566" s="19">
        <v>2</v>
      </c>
      <c r="T566" s="19">
        <v>2</v>
      </c>
      <c r="U566" s="19">
        <v>6</v>
      </c>
      <c r="V566" s="19">
        <v>1</v>
      </c>
      <c r="W566" s="19">
        <v>1</v>
      </c>
      <c r="X566" s="19">
        <v>71</v>
      </c>
      <c r="Y566" s="19">
        <v>21609</v>
      </c>
      <c r="Z566" s="23" t="s">
        <v>73</v>
      </c>
      <c r="AA566" s="49" t="b">
        <v>0</v>
      </c>
      <c r="AB566" s="23" t="s">
        <v>887</v>
      </c>
      <c r="AC566" s="23" t="s">
        <v>94</v>
      </c>
      <c r="AD566" s="23" t="s">
        <v>90</v>
      </c>
      <c r="AE566" s="23" t="s">
        <v>2222</v>
      </c>
      <c r="AF566" s="23" t="s">
        <v>94</v>
      </c>
      <c r="AG566" s="23" t="s">
        <v>79</v>
      </c>
      <c r="AH566" s="23" t="s">
        <v>99</v>
      </c>
      <c r="AI566" s="23" t="s">
        <v>100</v>
      </c>
      <c r="AJ566" s="50" t="b">
        <v>0</v>
      </c>
      <c r="AK566" s="51" t="s">
        <v>2221</v>
      </c>
      <c r="AL566" s="19">
        <v>0</v>
      </c>
      <c r="AM566" s="19">
        <v>0</v>
      </c>
      <c r="AN566" s="19">
        <v>0</v>
      </c>
      <c r="AO566" s="19">
        <v>0</v>
      </c>
      <c r="AP566" s="19">
        <v>0</v>
      </c>
      <c r="AQ566" s="19">
        <v>0</v>
      </c>
      <c r="AR566" s="19">
        <v>0</v>
      </c>
      <c r="AS566" s="19">
        <v>0</v>
      </c>
      <c r="AT566" s="19">
        <v>0</v>
      </c>
      <c r="AU566" s="19">
        <v>0</v>
      </c>
      <c r="AV566" s="19">
        <v>0</v>
      </c>
      <c r="AW566" s="19">
        <v>0</v>
      </c>
      <c r="AX566" s="19">
        <v>0</v>
      </c>
      <c r="AY566" s="19">
        <v>0</v>
      </c>
      <c r="AZ566" s="19">
        <v>0</v>
      </c>
      <c r="BA566" s="19">
        <v>0</v>
      </c>
      <c r="BB566" s="19">
        <v>0</v>
      </c>
      <c r="BC566" s="19">
        <v>0</v>
      </c>
      <c r="BD566" s="49" t="b">
        <v>0</v>
      </c>
      <c r="BE566" s="49" t="b">
        <v>0</v>
      </c>
      <c r="BF566" s="19">
        <v>13</v>
      </c>
      <c r="BG566" s="23" t="s">
        <v>94</v>
      </c>
      <c r="BH566" s="19">
        <v>363</v>
      </c>
      <c r="BI566" s="19">
        <v>363</v>
      </c>
      <c r="BJ566" s="19">
        <v>0</v>
      </c>
      <c r="BK566" s="49" t="b">
        <v>0</v>
      </c>
    </row>
    <row r="567" spans="1:63" ht="12.75">
      <c r="A567" s="19">
        <v>963</v>
      </c>
      <c r="B567" s="19">
        <v>207500</v>
      </c>
      <c r="C567" s="23" t="s">
        <v>2207</v>
      </c>
      <c r="D567" s="23" t="s">
        <v>2208</v>
      </c>
      <c r="E567" s="23" t="s">
        <v>2209</v>
      </c>
      <c r="F567" s="23" t="s">
        <v>2196</v>
      </c>
      <c r="G567" s="23" t="s">
        <v>2210</v>
      </c>
      <c r="H567" s="23" t="s">
        <v>70</v>
      </c>
      <c r="I567" s="23" t="s">
        <v>130</v>
      </c>
      <c r="J567" s="47" t="s">
        <v>2211</v>
      </c>
      <c r="K567" s="19">
        <v>-97.445691999999994</v>
      </c>
      <c r="L567" s="19">
        <v>35.208151999999998</v>
      </c>
      <c r="M567" s="19">
        <v>-97.445691999999994</v>
      </c>
      <c r="N567" s="19">
        <v>35.208151999999998</v>
      </c>
      <c r="O567" s="53">
        <v>6943</v>
      </c>
      <c r="P567" s="53">
        <v>1634</v>
      </c>
      <c r="Q567" s="53">
        <v>21602</v>
      </c>
      <c r="R567" s="53">
        <v>1634</v>
      </c>
      <c r="S567" s="19">
        <v>2</v>
      </c>
      <c r="T567" s="19">
        <v>2</v>
      </c>
      <c r="U567" s="19">
        <v>6</v>
      </c>
      <c r="V567" s="19">
        <v>1</v>
      </c>
      <c r="W567" s="19">
        <v>1</v>
      </c>
      <c r="X567" s="19">
        <v>71</v>
      </c>
      <c r="Y567" s="19">
        <v>21609</v>
      </c>
      <c r="Z567" s="23" t="s">
        <v>73</v>
      </c>
      <c r="AA567" s="49" t="b">
        <v>0</v>
      </c>
      <c r="AB567" s="23" t="s">
        <v>887</v>
      </c>
      <c r="AC567" s="23" t="s">
        <v>2223</v>
      </c>
      <c r="AD567" s="23" t="s">
        <v>90</v>
      </c>
      <c r="AE567" s="23" t="s">
        <v>2224</v>
      </c>
      <c r="AF567" s="23" t="s">
        <v>78</v>
      </c>
      <c r="AG567" s="23" t="s">
        <v>79</v>
      </c>
      <c r="AH567" s="23" t="s">
        <v>36</v>
      </c>
      <c r="AI567" s="23" t="s">
        <v>80</v>
      </c>
      <c r="AJ567" s="50" t="b">
        <v>0</v>
      </c>
      <c r="AK567" s="51" t="s">
        <v>2225</v>
      </c>
      <c r="AL567" s="19">
        <v>0</v>
      </c>
      <c r="AM567" s="19">
        <v>0</v>
      </c>
      <c r="AN567" s="19">
        <v>0</v>
      </c>
      <c r="AO567" s="19">
        <v>0</v>
      </c>
      <c r="AP567" s="19">
        <v>0</v>
      </c>
      <c r="AQ567" s="19">
        <v>0</v>
      </c>
      <c r="AR567" s="19">
        <v>0</v>
      </c>
      <c r="AS567" s="19">
        <v>0</v>
      </c>
      <c r="AT567" s="19">
        <v>0</v>
      </c>
      <c r="AU567" s="19">
        <v>0</v>
      </c>
      <c r="AV567" s="19">
        <v>0</v>
      </c>
      <c r="AW567" s="19">
        <v>0</v>
      </c>
      <c r="AX567" s="19">
        <v>0</v>
      </c>
      <c r="AY567" s="19">
        <v>0</v>
      </c>
      <c r="AZ567" s="19">
        <v>0</v>
      </c>
      <c r="BA567" s="19">
        <v>0</v>
      </c>
      <c r="BB567" s="19">
        <v>0</v>
      </c>
      <c r="BC567" s="19">
        <v>0</v>
      </c>
      <c r="BD567" s="49" t="b">
        <v>1</v>
      </c>
      <c r="BE567" s="49" t="b">
        <v>0</v>
      </c>
      <c r="BF567" s="19">
        <v>13</v>
      </c>
      <c r="BG567" s="23" t="s">
        <v>78</v>
      </c>
      <c r="BH567" s="19">
        <v>363</v>
      </c>
      <c r="BI567" s="19">
        <v>363</v>
      </c>
      <c r="BJ567" s="19">
        <v>0</v>
      </c>
      <c r="BK567" s="49" t="b">
        <v>0</v>
      </c>
    </row>
    <row r="568" spans="1:63" ht="12.75">
      <c r="A568" s="19">
        <v>964</v>
      </c>
      <c r="B568" s="19">
        <v>207500</v>
      </c>
      <c r="C568" s="23" t="s">
        <v>2207</v>
      </c>
      <c r="D568" s="23" t="s">
        <v>2208</v>
      </c>
      <c r="E568" s="23" t="s">
        <v>2209</v>
      </c>
      <c r="F568" s="23" t="s">
        <v>2196</v>
      </c>
      <c r="G568" s="23" t="s">
        <v>2210</v>
      </c>
      <c r="H568" s="23" t="s">
        <v>70</v>
      </c>
      <c r="I568" s="23" t="s">
        <v>130</v>
      </c>
      <c r="J568" s="47" t="s">
        <v>2211</v>
      </c>
      <c r="K568" s="19">
        <v>-97.445691999999994</v>
      </c>
      <c r="L568" s="19">
        <v>35.208151999999998</v>
      </c>
      <c r="M568" s="19">
        <v>-97.445691999999994</v>
      </c>
      <c r="N568" s="19">
        <v>35.208151999999998</v>
      </c>
      <c r="O568" s="53">
        <v>6943</v>
      </c>
      <c r="P568" s="53">
        <v>1634</v>
      </c>
      <c r="Q568" s="53">
        <v>21602</v>
      </c>
      <c r="R568" s="53">
        <v>1634</v>
      </c>
      <c r="S568" s="19">
        <v>2</v>
      </c>
      <c r="T568" s="19">
        <v>2</v>
      </c>
      <c r="U568" s="19">
        <v>6</v>
      </c>
      <c r="V568" s="19">
        <v>1</v>
      </c>
      <c r="W568" s="19">
        <v>1</v>
      </c>
      <c r="X568" s="19">
        <v>71</v>
      </c>
      <c r="Y568" s="19">
        <v>21609</v>
      </c>
      <c r="Z568" s="23" t="s">
        <v>73</v>
      </c>
      <c r="AA568" s="49" t="b">
        <v>0</v>
      </c>
      <c r="AB568" s="23" t="s">
        <v>887</v>
      </c>
      <c r="AC568" s="23" t="s">
        <v>2223</v>
      </c>
      <c r="AD568" s="23" t="s">
        <v>90</v>
      </c>
      <c r="AE568" s="23" t="s">
        <v>418</v>
      </c>
      <c r="AF568" s="23" t="s">
        <v>114</v>
      </c>
      <c r="AG568" s="23" t="s">
        <v>79</v>
      </c>
      <c r="AH568" s="23" t="s">
        <v>36</v>
      </c>
      <c r="AI568" s="23" t="s">
        <v>100</v>
      </c>
      <c r="AJ568" s="50" t="b">
        <v>0</v>
      </c>
      <c r="AK568" s="51" t="s">
        <v>2225</v>
      </c>
      <c r="AL568" s="19">
        <v>0</v>
      </c>
      <c r="AM568" s="19">
        <v>0</v>
      </c>
      <c r="AN568" s="19">
        <v>0</v>
      </c>
      <c r="AO568" s="19">
        <v>0</v>
      </c>
      <c r="AP568" s="19">
        <v>0</v>
      </c>
      <c r="AQ568" s="19">
        <v>0</v>
      </c>
      <c r="AR568" s="19">
        <v>0</v>
      </c>
      <c r="AS568" s="19">
        <v>0</v>
      </c>
      <c r="AT568" s="19">
        <v>0</v>
      </c>
      <c r="AU568" s="19">
        <v>0</v>
      </c>
      <c r="AV568" s="19">
        <v>0</v>
      </c>
      <c r="AW568" s="19">
        <v>0</v>
      </c>
      <c r="AX568" s="19">
        <v>0</v>
      </c>
      <c r="AY568" s="19">
        <v>0</v>
      </c>
      <c r="AZ568" s="19">
        <v>0</v>
      </c>
      <c r="BA568" s="19">
        <v>0</v>
      </c>
      <c r="BB568" s="19">
        <v>0</v>
      </c>
      <c r="BC568" s="19">
        <v>0</v>
      </c>
      <c r="BD568" s="49" t="b">
        <v>0</v>
      </c>
      <c r="BE568" s="49" t="b">
        <v>0</v>
      </c>
      <c r="BF568" s="19">
        <v>13</v>
      </c>
      <c r="BG568" s="23" t="s">
        <v>117</v>
      </c>
      <c r="BH568" s="19">
        <v>363</v>
      </c>
      <c r="BI568" s="19">
        <v>363</v>
      </c>
      <c r="BJ568" s="19">
        <v>0</v>
      </c>
      <c r="BK568" s="49" t="b">
        <v>0</v>
      </c>
    </row>
    <row r="569" spans="1:63" ht="12.75">
      <c r="A569" s="19">
        <v>971</v>
      </c>
      <c r="B569" s="19">
        <v>209551</v>
      </c>
      <c r="C569" s="23" t="s">
        <v>2250</v>
      </c>
      <c r="D569" s="23" t="s">
        <v>2251</v>
      </c>
      <c r="E569" s="23" t="s">
        <v>2252</v>
      </c>
      <c r="F569" s="23" t="s">
        <v>2232</v>
      </c>
      <c r="G569" s="19">
        <v>97403</v>
      </c>
      <c r="H569" s="23" t="s">
        <v>167</v>
      </c>
      <c r="I569" s="23" t="s">
        <v>242</v>
      </c>
      <c r="J569" s="47" t="s">
        <v>2253</v>
      </c>
      <c r="K569" s="19">
        <v>-123.075791999999</v>
      </c>
      <c r="L569" s="19">
        <v>44.045146000000003</v>
      </c>
      <c r="M569" s="19">
        <v>-123.075791999999</v>
      </c>
      <c r="N569" s="19">
        <v>44.045146000000003</v>
      </c>
      <c r="O569" s="53">
        <v>15417</v>
      </c>
      <c r="P569" s="53">
        <v>2370</v>
      </c>
      <c r="Q569" s="53">
        <v>27621</v>
      </c>
      <c r="R569" s="53">
        <v>2370</v>
      </c>
      <c r="S569" s="19">
        <v>2</v>
      </c>
      <c r="T569" s="19">
        <v>2</v>
      </c>
      <c r="U569" s="19">
        <v>8</v>
      </c>
      <c r="V569" s="19">
        <v>1</v>
      </c>
      <c r="W569" s="19">
        <v>1</v>
      </c>
      <c r="X569" s="19">
        <v>78</v>
      </c>
      <c r="Y569" s="19">
        <v>20049</v>
      </c>
      <c r="Z569" s="23" t="s">
        <v>73</v>
      </c>
      <c r="AA569" s="49" t="b">
        <v>0</v>
      </c>
      <c r="AB569" s="23" t="s">
        <v>739</v>
      </c>
      <c r="AC569" s="23" t="s">
        <v>2257</v>
      </c>
      <c r="AD569" s="23" t="s">
        <v>159</v>
      </c>
      <c r="AE569" s="23" t="s">
        <v>2261</v>
      </c>
      <c r="AF569" s="23" t="s">
        <v>78</v>
      </c>
      <c r="AG569" s="23" t="s">
        <v>179</v>
      </c>
      <c r="AH569" s="23" t="s">
        <v>179</v>
      </c>
      <c r="AI569" s="23" t="s">
        <v>100</v>
      </c>
      <c r="AJ569" s="50" t="b">
        <v>0</v>
      </c>
      <c r="AK569" s="51" t="s">
        <v>2262</v>
      </c>
      <c r="AL569" s="19">
        <v>0</v>
      </c>
      <c r="AM569" s="19">
        <v>0</v>
      </c>
      <c r="AN569" s="19">
        <v>0</v>
      </c>
      <c r="AO569" s="19">
        <v>0</v>
      </c>
      <c r="AP569" s="19">
        <v>0</v>
      </c>
      <c r="AQ569" s="19">
        <v>0</v>
      </c>
      <c r="AR569" s="19">
        <v>0</v>
      </c>
      <c r="AS569" s="19">
        <v>0</v>
      </c>
      <c r="AT569" s="19">
        <v>0</v>
      </c>
      <c r="AU569" s="19">
        <v>0</v>
      </c>
      <c r="AV569" s="19">
        <v>0</v>
      </c>
      <c r="AW569" s="19">
        <v>0</v>
      </c>
      <c r="AX569" s="19">
        <v>0</v>
      </c>
      <c r="AY569" s="19">
        <v>0</v>
      </c>
      <c r="AZ569" s="19">
        <v>0</v>
      </c>
      <c r="BA569" s="19">
        <v>0</v>
      </c>
      <c r="BB569" s="19">
        <v>0</v>
      </c>
      <c r="BC569" s="19">
        <v>0</v>
      </c>
      <c r="BD569" s="49" t="b">
        <v>0</v>
      </c>
      <c r="BE569" s="49" t="b">
        <v>0</v>
      </c>
      <c r="BF569" s="19">
        <v>13</v>
      </c>
      <c r="BG569" s="23" t="s">
        <v>78</v>
      </c>
      <c r="BH569" s="19">
        <v>210</v>
      </c>
      <c r="BI569" s="19">
        <v>210</v>
      </c>
      <c r="BJ569" s="19">
        <v>0</v>
      </c>
      <c r="BK569" s="49" t="b">
        <v>0</v>
      </c>
    </row>
    <row r="570" spans="1:63" ht="12.75">
      <c r="A570" s="19">
        <v>974</v>
      </c>
      <c r="B570" s="19">
        <v>209551</v>
      </c>
      <c r="C570" s="23" t="s">
        <v>2250</v>
      </c>
      <c r="D570" s="23" t="s">
        <v>2251</v>
      </c>
      <c r="E570" s="23" t="s">
        <v>2252</v>
      </c>
      <c r="F570" s="23" t="s">
        <v>2232</v>
      </c>
      <c r="G570" s="19">
        <v>97403</v>
      </c>
      <c r="H570" s="23" t="s">
        <v>167</v>
      </c>
      <c r="I570" s="23" t="s">
        <v>242</v>
      </c>
      <c r="J570" s="47" t="s">
        <v>2253</v>
      </c>
      <c r="K570" s="19">
        <v>-123.075791999999</v>
      </c>
      <c r="L570" s="19">
        <v>44.045146000000003</v>
      </c>
      <c r="M570" s="19">
        <v>-123.075791999999</v>
      </c>
      <c r="N570" s="19">
        <v>44.045146000000003</v>
      </c>
      <c r="O570" s="53">
        <v>15417</v>
      </c>
      <c r="P570" s="53">
        <v>2370</v>
      </c>
      <c r="Q570" s="53">
        <v>27621</v>
      </c>
      <c r="R570" s="53">
        <v>2370</v>
      </c>
      <c r="S570" s="19">
        <v>2</v>
      </c>
      <c r="T570" s="19">
        <v>2</v>
      </c>
      <c r="U570" s="19">
        <v>8</v>
      </c>
      <c r="V570" s="19">
        <v>1</v>
      </c>
      <c r="W570" s="19">
        <v>1</v>
      </c>
      <c r="X570" s="19">
        <v>78</v>
      </c>
      <c r="Y570" s="19">
        <v>20049</v>
      </c>
      <c r="Z570" s="23" t="s">
        <v>73</v>
      </c>
      <c r="AA570" s="49" t="b">
        <v>0</v>
      </c>
      <c r="AB570" s="23" t="s">
        <v>739</v>
      </c>
      <c r="AC570" s="23" t="s">
        <v>2254</v>
      </c>
      <c r="AD570" s="23" t="s">
        <v>159</v>
      </c>
      <c r="AE570" s="23" t="s">
        <v>405</v>
      </c>
      <c r="AF570" s="23" t="s">
        <v>89</v>
      </c>
      <c r="AG570" s="23" t="s">
        <v>179</v>
      </c>
      <c r="AH570" s="23" t="s">
        <v>179</v>
      </c>
      <c r="AI570" s="23" t="s">
        <v>100</v>
      </c>
      <c r="AJ570" s="50" t="b">
        <v>0</v>
      </c>
      <c r="AK570" s="51" t="s">
        <v>2265</v>
      </c>
      <c r="AL570" s="19">
        <v>0</v>
      </c>
      <c r="AM570" s="19">
        <v>0</v>
      </c>
      <c r="AN570" s="19">
        <v>0</v>
      </c>
      <c r="AO570" s="19">
        <v>0</v>
      </c>
      <c r="AP570" s="19">
        <v>0</v>
      </c>
      <c r="AQ570" s="19">
        <v>0</v>
      </c>
      <c r="AR570" s="19">
        <v>0</v>
      </c>
      <c r="AS570" s="19">
        <v>0</v>
      </c>
      <c r="AT570" s="19">
        <v>0</v>
      </c>
      <c r="AU570" s="19">
        <v>0</v>
      </c>
      <c r="AV570" s="19">
        <v>0</v>
      </c>
      <c r="AW570" s="19">
        <v>0</v>
      </c>
      <c r="AX570" s="19">
        <v>0</v>
      </c>
      <c r="AY570" s="19">
        <v>0</v>
      </c>
      <c r="AZ570" s="19">
        <v>0</v>
      </c>
      <c r="BA570" s="19">
        <v>0</v>
      </c>
      <c r="BB570" s="19">
        <v>0</v>
      </c>
      <c r="BC570" s="19">
        <v>0</v>
      </c>
      <c r="BD570" s="49" t="b">
        <v>0</v>
      </c>
      <c r="BE570" s="49" t="b">
        <v>0</v>
      </c>
      <c r="BF570" s="19">
        <v>13</v>
      </c>
      <c r="BG570" s="23" t="s">
        <v>89</v>
      </c>
      <c r="BH570" s="19">
        <v>210</v>
      </c>
      <c r="BI570" s="19">
        <v>210</v>
      </c>
      <c r="BJ570" s="19">
        <v>0</v>
      </c>
      <c r="BK570" s="49" t="b">
        <v>0</v>
      </c>
    </row>
    <row r="571" spans="1:63" ht="12.75">
      <c r="A571" s="19">
        <v>977</v>
      </c>
      <c r="B571" s="19">
        <v>209551</v>
      </c>
      <c r="C571" s="23" t="s">
        <v>2250</v>
      </c>
      <c r="D571" s="23" t="s">
        <v>2251</v>
      </c>
      <c r="E571" s="23" t="s">
        <v>2252</v>
      </c>
      <c r="F571" s="23" t="s">
        <v>2232</v>
      </c>
      <c r="G571" s="19">
        <v>97403</v>
      </c>
      <c r="H571" s="23" t="s">
        <v>167</v>
      </c>
      <c r="I571" s="23" t="s">
        <v>242</v>
      </c>
      <c r="J571" s="47" t="s">
        <v>2253</v>
      </c>
      <c r="K571" s="19">
        <v>-123.075791999999</v>
      </c>
      <c r="L571" s="19">
        <v>44.045146000000003</v>
      </c>
      <c r="M571" s="19">
        <v>-123.075791999999</v>
      </c>
      <c r="N571" s="19">
        <v>44.045146000000003</v>
      </c>
      <c r="O571" s="53">
        <v>15417</v>
      </c>
      <c r="P571" s="53">
        <v>2370</v>
      </c>
      <c r="Q571" s="53">
        <v>27621</v>
      </c>
      <c r="R571" s="53">
        <v>2370</v>
      </c>
      <c r="S571" s="19">
        <v>2</v>
      </c>
      <c r="T571" s="19">
        <v>2</v>
      </c>
      <c r="U571" s="19">
        <v>8</v>
      </c>
      <c r="V571" s="19">
        <v>1</v>
      </c>
      <c r="W571" s="19">
        <v>1</v>
      </c>
      <c r="X571" s="19">
        <v>78</v>
      </c>
      <c r="Y571" s="19">
        <v>20049</v>
      </c>
      <c r="Z571" s="23" t="s">
        <v>73</v>
      </c>
      <c r="AA571" s="49" t="b">
        <v>0</v>
      </c>
      <c r="AB571" s="23" t="s">
        <v>739</v>
      </c>
      <c r="AC571" s="23" t="s">
        <v>2254</v>
      </c>
      <c r="AD571" s="23" t="s">
        <v>159</v>
      </c>
      <c r="AE571" s="23" t="s">
        <v>412</v>
      </c>
      <c r="AF571" s="23" t="s">
        <v>94</v>
      </c>
      <c r="AG571" s="23" t="s">
        <v>179</v>
      </c>
      <c r="AH571" s="23" t="s">
        <v>179</v>
      </c>
      <c r="AI571" s="23" t="s">
        <v>100</v>
      </c>
      <c r="AJ571" s="50" t="b">
        <v>0</v>
      </c>
      <c r="AK571" s="51" t="s">
        <v>2268</v>
      </c>
      <c r="AL571" s="19">
        <v>0</v>
      </c>
      <c r="AM571" s="19">
        <v>0</v>
      </c>
      <c r="AN571" s="19">
        <v>0</v>
      </c>
      <c r="AO571" s="19">
        <v>0</v>
      </c>
      <c r="AP571" s="19">
        <v>0</v>
      </c>
      <c r="AQ571" s="19">
        <v>0</v>
      </c>
      <c r="AR571" s="19">
        <v>0</v>
      </c>
      <c r="AS571" s="19">
        <v>0</v>
      </c>
      <c r="AT571" s="19">
        <v>0</v>
      </c>
      <c r="AU571" s="19">
        <v>0</v>
      </c>
      <c r="AV571" s="19">
        <v>0</v>
      </c>
      <c r="AW571" s="19">
        <v>0</v>
      </c>
      <c r="AX571" s="19">
        <v>0</v>
      </c>
      <c r="AY571" s="19">
        <v>0</v>
      </c>
      <c r="AZ571" s="19">
        <v>0</v>
      </c>
      <c r="BA571" s="19">
        <v>0</v>
      </c>
      <c r="BB571" s="19">
        <v>0</v>
      </c>
      <c r="BC571" s="19">
        <v>0</v>
      </c>
      <c r="BD571" s="49" t="b">
        <v>0</v>
      </c>
      <c r="BE571" s="49" t="b">
        <v>0</v>
      </c>
      <c r="BF571" s="19">
        <v>13</v>
      </c>
      <c r="BG571" s="23" t="s">
        <v>94</v>
      </c>
      <c r="BH571" s="19">
        <v>210</v>
      </c>
      <c r="BI571" s="19">
        <v>210</v>
      </c>
      <c r="BJ571" s="19">
        <v>0</v>
      </c>
      <c r="BK571" s="49" t="b">
        <v>0</v>
      </c>
    </row>
    <row r="572" spans="1:63" ht="12.75">
      <c r="A572" s="19">
        <v>970</v>
      </c>
      <c r="B572" s="19">
        <v>209551</v>
      </c>
      <c r="C572" s="23" t="s">
        <v>2250</v>
      </c>
      <c r="D572" s="23" t="s">
        <v>2251</v>
      </c>
      <c r="E572" s="23" t="s">
        <v>2252</v>
      </c>
      <c r="F572" s="23" t="s">
        <v>2232</v>
      </c>
      <c r="G572" s="19">
        <v>97403</v>
      </c>
      <c r="H572" s="23" t="s">
        <v>167</v>
      </c>
      <c r="I572" s="23" t="s">
        <v>242</v>
      </c>
      <c r="J572" s="47" t="s">
        <v>2253</v>
      </c>
      <c r="K572" s="19">
        <v>-123.075791999999</v>
      </c>
      <c r="L572" s="19">
        <v>44.045146000000003</v>
      </c>
      <c r="M572" s="19">
        <v>-123.075791999999</v>
      </c>
      <c r="N572" s="19">
        <v>44.045146000000003</v>
      </c>
      <c r="O572" s="53">
        <v>15417</v>
      </c>
      <c r="P572" s="53">
        <v>2370</v>
      </c>
      <c r="Q572" s="53">
        <v>27621</v>
      </c>
      <c r="R572" s="53">
        <v>2370</v>
      </c>
      <c r="S572" s="19">
        <v>2</v>
      </c>
      <c r="T572" s="19">
        <v>2</v>
      </c>
      <c r="U572" s="19">
        <v>8</v>
      </c>
      <c r="V572" s="19">
        <v>1</v>
      </c>
      <c r="W572" s="19">
        <v>1</v>
      </c>
      <c r="X572" s="19">
        <v>78</v>
      </c>
      <c r="Y572" s="19">
        <v>20049</v>
      </c>
      <c r="Z572" s="23" t="s">
        <v>73</v>
      </c>
      <c r="AA572" s="49" t="b">
        <v>0</v>
      </c>
      <c r="AB572" s="23" t="s">
        <v>739</v>
      </c>
      <c r="AC572" s="23" t="s">
        <v>2257</v>
      </c>
      <c r="AD572" s="23" t="s">
        <v>159</v>
      </c>
      <c r="AE572" s="23" t="s">
        <v>839</v>
      </c>
      <c r="AF572" s="23" t="s">
        <v>78</v>
      </c>
      <c r="AG572" s="23" t="s">
        <v>79</v>
      </c>
      <c r="AH572" s="23" t="s">
        <v>36</v>
      </c>
      <c r="AI572" s="23" t="s">
        <v>80</v>
      </c>
      <c r="AJ572" s="50" t="b">
        <v>0</v>
      </c>
      <c r="AK572" s="51" t="s">
        <v>2260</v>
      </c>
      <c r="AL572" s="19">
        <v>0</v>
      </c>
      <c r="AM572" s="19">
        <v>0</v>
      </c>
      <c r="AN572" s="19">
        <v>0</v>
      </c>
      <c r="AO572" s="19">
        <v>0</v>
      </c>
      <c r="AP572" s="19">
        <v>0</v>
      </c>
      <c r="AQ572" s="19">
        <v>0</v>
      </c>
      <c r="AR572" s="19">
        <v>0</v>
      </c>
      <c r="AS572" s="19">
        <v>0</v>
      </c>
      <c r="AT572" s="19">
        <v>0</v>
      </c>
      <c r="AU572" s="19">
        <v>0</v>
      </c>
      <c r="AV572" s="19">
        <v>0</v>
      </c>
      <c r="AW572" s="19">
        <v>0</v>
      </c>
      <c r="AX572" s="19">
        <v>0</v>
      </c>
      <c r="AY572" s="19">
        <v>0</v>
      </c>
      <c r="AZ572" s="19">
        <v>0</v>
      </c>
      <c r="BA572" s="19">
        <v>0</v>
      </c>
      <c r="BB572" s="19">
        <v>0</v>
      </c>
      <c r="BC572" s="19">
        <v>0</v>
      </c>
      <c r="BD572" s="49" t="b">
        <v>1</v>
      </c>
      <c r="BE572" s="49" t="b">
        <v>0</v>
      </c>
      <c r="BF572" s="19">
        <v>13</v>
      </c>
      <c r="BG572" s="23" t="s">
        <v>78</v>
      </c>
      <c r="BH572" s="19">
        <v>210</v>
      </c>
      <c r="BI572" s="19">
        <v>210</v>
      </c>
      <c r="BJ572" s="19">
        <v>0</v>
      </c>
      <c r="BK572" s="49" t="b">
        <v>0</v>
      </c>
    </row>
    <row r="573" spans="1:63" ht="12.75">
      <c r="A573" s="19">
        <v>972</v>
      </c>
      <c r="B573" s="19">
        <v>209551</v>
      </c>
      <c r="C573" s="23" t="s">
        <v>2250</v>
      </c>
      <c r="D573" s="23" t="s">
        <v>2251</v>
      </c>
      <c r="E573" s="23" t="s">
        <v>2252</v>
      </c>
      <c r="F573" s="23" t="s">
        <v>2232</v>
      </c>
      <c r="G573" s="19">
        <v>97403</v>
      </c>
      <c r="H573" s="23" t="s">
        <v>167</v>
      </c>
      <c r="I573" s="23" t="s">
        <v>242</v>
      </c>
      <c r="J573" s="47" t="s">
        <v>2253</v>
      </c>
      <c r="K573" s="19">
        <v>-123.075791999999</v>
      </c>
      <c r="L573" s="19">
        <v>44.045146000000003</v>
      </c>
      <c r="M573" s="19">
        <v>-123.075791999999</v>
      </c>
      <c r="N573" s="19">
        <v>44.045146000000003</v>
      </c>
      <c r="O573" s="53">
        <v>15417</v>
      </c>
      <c r="P573" s="53">
        <v>2370</v>
      </c>
      <c r="Q573" s="53">
        <v>27621</v>
      </c>
      <c r="R573" s="53">
        <v>2370</v>
      </c>
      <c r="S573" s="19">
        <v>2</v>
      </c>
      <c r="T573" s="19">
        <v>2</v>
      </c>
      <c r="U573" s="19">
        <v>8</v>
      </c>
      <c r="V573" s="19">
        <v>1</v>
      </c>
      <c r="W573" s="19">
        <v>1</v>
      </c>
      <c r="X573" s="19">
        <v>78</v>
      </c>
      <c r="Y573" s="19">
        <v>20049</v>
      </c>
      <c r="Z573" s="23" t="s">
        <v>73</v>
      </c>
      <c r="AA573" s="49" t="b">
        <v>0</v>
      </c>
      <c r="AB573" s="23" t="s">
        <v>739</v>
      </c>
      <c r="AC573" s="23" t="s">
        <v>2254</v>
      </c>
      <c r="AD573" s="23" t="s">
        <v>159</v>
      </c>
      <c r="AE573" s="23" t="s">
        <v>172</v>
      </c>
      <c r="AF573" s="23" t="s">
        <v>89</v>
      </c>
      <c r="AG573" s="23" t="s">
        <v>79</v>
      </c>
      <c r="AH573" s="23" t="s">
        <v>36</v>
      </c>
      <c r="AI573" s="23" t="s">
        <v>92</v>
      </c>
      <c r="AJ573" s="50" t="b">
        <v>0</v>
      </c>
      <c r="AK573" s="51" t="s">
        <v>2263</v>
      </c>
      <c r="AL573" s="19">
        <v>0</v>
      </c>
      <c r="AM573" s="19">
        <v>0</v>
      </c>
      <c r="AN573" s="19">
        <v>2</v>
      </c>
      <c r="AO573" s="19">
        <v>0</v>
      </c>
      <c r="AP573" s="19">
        <v>0</v>
      </c>
      <c r="AQ573" s="19">
        <v>0</v>
      </c>
      <c r="AR573" s="19">
        <v>0</v>
      </c>
      <c r="AS573" s="19">
        <v>0</v>
      </c>
      <c r="AT573" s="19">
        <v>1</v>
      </c>
      <c r="AU573" s="19">
        <v>0</v>
      </c>
      <c r="AV573" s="19">
        <v>0</v>
      </c>
      <c r="AW573" s="19">
        <v>0</v>
      </c>
      <c r="AX573" s="19">
        <v>1</v>
      </c>
      <c r="AY573" s="19">
        <v>0</v>
      </c>
      <c r="AZ573" s="19">
        <v>0</v>
      </c>
      <c r="BA573" s="19">
        <v>0</v>
      </c>
      <c r="BB573" s="19">
        <v>0</v>
      </c>
      <c r="BC573" s="19">
        <v>0</v>
      </c>
      <c r="BD573" s="49" t="b">
        <v>1</v>
      </c>
      <c r="BE573" s="49" t="b">
        <v>0</v>
      </c>
      <c r="BF573" s="19">
        <v>13</v>
      </c>
      <c r="BG573" s="23" t="s">
        <v>89</v>
      </c>
      <c r="BH573" s="19">
        <v>210</v>
      </c>
      <c r="BI573" s="19">
        <v>210</v>
      </c>
      <c r="BJ573" s="19">
        <v>2</v>
      </c>
      <c r="BK573" s="49" t="b">
        <v>1</v>
      </c>
    </row>
    <row r="574" spans="1:63" ht="12.75">
      <c r="A574" s="19">
        <v>973</v>
      </c>
      <c r="B574" s="19">
        <v>209551</v>
      </c>
      <c r="C574" s="23" t="s">
        <v>2250</v>
      </c>
      <c r="D574" s="23" t="s">
        <v>2251</v>
      </c>
      <c r="E574" s="23" t="s">
        <v>2252</v>
      </c>
      <c r="F574" s="23" t="s">
        <v>2232</v>
      </c>
      <c r="G574" s="19">
        <v>97403</v>
      </c>
      <c r="H574" s="23" t="s">
        <v>167</v>
      </c>
      <c r="I574" s="23" t="s">
        <v>242</v>
      </c>
      <c r="J574" s="47" t="s">
        <v>2253</v>
      </c>
      <c r="K574" s="19">
        <v>-123.075791999999</v>
      </c>
      <c r="L574" s="19">
        <v>44.045146000000003</v>
      </c>
      <c r="M574" s="19">
        <v>-123.075791999999</v>
      </c>
      <c r="N574" s="19">
        <v>44.045146000000003</v>
      </c>
      <c r="O574" s="53">
        <v>15417</v>
      </c>
      <c r="P574" s="53">
        <v>2370</v>
      </c>
      <c r="Q574" s="53">
        <v>27621</v>
      </c>
      <c r="R574" s="53">
        <v>2370</v>
      </c>
      <c r="S574" s="19">
        <v>2</v>
      </c>
      <c r="T574" s="19">
        <v>2</v>
      </c>
      <c r="U574" s="19">
        <v>8</v>
      </c>
      <c r="V574" s="19">
        <v>1</v>
      </c>
      <c r="W574" s="19">
        <v>1</v>
      </c>
      <c r="X574" s="19">
        <v>78</v>
      </c>
      <c r="Y574" s="19">
        <v>20049</v>
      </c>
      <c r="Z574" s="23" t="s">
        <v>73</v>
      </c>
      <c r="AA574" s="49" t="b">
        <v>0</v>
      </c>
      <c r="AB574" s="23" t="s">
        <v>739</v>
      </c>
      <c r="AC574" s="23" t="s">
        <v>2254</v>
      </c>
      <c r="AD574" s="23" t="s">
        <v>159</v>
      </c>
      <c r="AE574" s="23" t="s">
        <v>236</v>
      </c>
      <c r="AF574" s="23" t="s">
        <v>89</v>
      </c>
      <c r="AG574" s="23" t="s">
        <v>79</v>
      </c>
      <c r="AH574" s="23" t="s">
        <v>99</v>
      </c>
      <c r="AI574" s="23" t="s">
        <v>100</v>
      </c>
      <c r="AJ574" s="50" t="b">
        <v>0</v>
      </c>
      <c r="AK574" s="51" t="s">
        <v>2264</v>
      </c>
      <c r="AL574" s="19">
        <v>0</v>
      </c>
      <c r="AM574" s="19">
        <v>0</v>
      </c>
      <c r="AN574" s="19">
        <v>0</v>
      </c>
      <c r="AO574" s="19">
        <v>0</v>
      </c>
      <c r="AP574" s="19">
        <v>0</v>
      </c>
      <c r="AQ574" s="19">
        <v>0</v>
      </c>
      <c r="AR574" s="19">
        <v>0</v>
      </c>
      <c r="AS574" s="19">
        <v>0</v>
      </c>
      <c r="AT574" s="19">
        <v>0</v>
      </c>
      <c r="AU574" s="19">
        <v>0</v>
      </c>
      <c r="AV574" s="19">
        <v>0</v>
      </c>
      <c r="AW574" s="19">
        <v>0</v>
      </c>
      <c r="AX574" s="19">
        <v>0</v>
      </c>
      <c r="AY574" s="19">
        <v>0</v>
      </c>
      <c r="AZ574" s="19">
        <v>0</v>
      </c>
      <c r="BA574" s="19">
        <v>0</v>
      </c>
      <c r="BB574" s="19">
        <v>0</v>
      </c>
      <c r="BC574" s="19">
        <v>0</v>
      </c>
      <c r="BD574" s="49" t="b">
        <v>0</v>
      </c>
      <c r="BE574" s="49" t="b">
        <v>0</v>
      </c>
      <c r="BF574" s="19">
        <v>13</v>
      </c>
      <c r="BG574" s="23" t="s">
        <v>89</v>
      </c>
      <c r="BH574" s="19">
        <v>210</v>
      </c>
      <c r="BI574" s="19">
        <v>210</v>
      </c>
      <c r="BJ574" s="19">
        <v>0</v>
      </c>
      <c r="BK574" s="49" t="b">
        <v>0</v>
      </c>
    </row>
    <row r="575" spans="1:63" ht="12.75">
      <c r="A575" s="19">
        <v>975</v>
      </c>
      <c r="B575" s="19">
        <v>209551</v>
      </c>
      <c r="C575" s="23" t="s">
        <v>2250</v>
      </c>
      <c r="D575" s="23" t="s">
        <v>2251</v>
      </c>
      <c r="E575" s="23" t="s">
        <v>2252</v>
      </c>
      <c r="F575" s="23" t="s">
        <v>2232</v>
      </c>
      <c r="G575" s="19">
        <v>97403</v>
      </c>
      <c r="H575" s="23" t="s">
        <v>167</v>
      </c>
      <c r="I575" s="23" t="s">
        <v>242</v>
      </c>
      <c r="J575" s="47" t="s">
        <v>2253</v>
      </c>
      <c r="K575" s="19">
        <v>-123.075791999999</v>
      </c>
      <c r="L575" s="19">
        <v>44.045146000000003</v>
      </c>
      <c r="M575" s="19">
        <v>-123.075791999999</v>
      </c>
      <c r="N575" s="19">
        <v>44.045146000000003</v>
      </c>
      <c r="O575" s="53">
        <v>15417</v>
      </c>
      <c r="P575" s="53">
        <v>2370</v>
      </c>
      <c r="Q575" s="53">
        <v>27621</v>
      </c>
      <c r="R575" s="53">
        <v>2370</v>
      </c>
      <c r="S575" s="19">
        <v>2</v>
      </c>
      <c r="T575" s="19">
        <v>2</v>
      </c>
      <c r="U575" s="19">
        <v>8</v>
      </c>
      <c r="V575" s="19">
        <v>1</v>
      </c>
      <c r="W575" s="19">
        <v>1</v>
      </c>
      <c r="X575" s="19">
        <v>78</v>
      </c>
      <c r="Y575" s="19">
        <v>20049</v>
      </c>
      <c r="Z575" s="23" t="s">
        <v>73</v>
      </c>
      <c r="AA575" s="49" t="b">
        <v>0</v>
      </c>
      <c r="AB575" s="23" t="s">
        <v>739</v>
      </c>
      <c r="AC575" s="23" t="s">
        <v>2254</v>
      </c>
      <c r="AD575" s="23" t="s">
        <v>159</v>
      </c>
      <c r="AE575" s="23" t="s">
        <v>527</v>
      </c>
      <c r="AF575" s="23" t="s">
        <v>224</v>
      </c>
      <c r="AG575" s="23" t="s">
        <v>79</v>
      </c>
      <c r="AH575" s="23" t="s">
        <v>36</v>
      </c>
      <c r="AI575" s="23" t="s">
        <v>100</v>
      </c>
      <c r="AJ575" s="50" t="b">
        <v>0</v>
      </c>
      <c r="AK575" s="51" t="s">
        <v>2266</v>
      </c>
      <c r="AL575" s="19">
        <v>0</v>
      </c>
      <c r="AM575" s="19">
        <v>0</v>
      </c>
      <c r="AN575" s="19">
        <v>0</v>
      </c>
      <c r="AO575" s="19">
        <v>0</v>
      </c>
      <c r="AP575" s="19">
        <v>0</v>
      </c>
      <c r="AQ575" s="19">
        <v>0</v>
      </c>
      <c r="AR575" s="19">
        <v>0</v>
      </c>
      <c r="AS575" s="19">
        <v>0</v>
      </c>
      <c r="AT575" s="19">
        <v>0</v>
      </c>
      <c r="AU575" s="19">
        <v>0</v>
      </c>
      <c r="AV575" s="19">
        <v>0</v>
      </c>
      <c r="AW575" s="19">
        <v>0</v>
      </c>
      <c r="AX575" s="19">
        <v>0</v>
      </c>
      <c r="AY575" s="19">
        <v>0</v>
      </c>
      <c r="AZ575" s="19">
        <v>0</v>
      </c>
      <c r="BA575" s="19">
        <v>0</v>
      </c>
      <c r="BB575" s="19">
        <v>0</v>
      </c>
      <c r="BC575" s="19">
        <v>0</v>
      </c>
      <c r="BD575" s="49" t="b">
        <v>0</v>
      </c>
      <c r="BE575" s="49" t="b">
        <v>0</v>
      </c>
      <c r="BF575" s="19">
        <v>13</v>
      </c>
      <c r="BG575" s="23" t="s">
        <v>117</v>
      </c>
      <c r="BH575" s="19">
        <v>210</v>
      </c>
      <c r="BI575" s="19">
        <v>210</v>
      </c>
      <c r="BJ575" s="19">
        <v>0</v>
      </c>
      <c r="BK575" s="49" t="b">
        <v>0</v>
      </c>
    </row>
    <row r="576" spans="1:63" ht="12.75">
      <c r="A576" s="19">
        <v>976</v>
      </c>
      <c r="B576" s="19">
        <v>209551</v>
      </c>
      <c r="C576" s="23" t="s">
        <v>2250</v>
      </c>
      <c r="D576" s="23" t="s">
        <v>2251</v>
      </c>
      <c r="E576" s="23" t="s">
        <v>2252</v>
      </c>
      <c r="F576" s="23" t="s">
        <v>2232</v>
      </c>
      <c r="G576" s="19">
        <v>97403</v>
      </c>
      <c r="H576" s="23" t="s">
        <v>167</v>
      </c>
      <c r="I576" s="23" t="s">
        <v>242</v>
      </c>
      <c r="J576" s="47" t="s">
        <v>2253</v>
      </c>
      <c r="K576" s="19">
        <v>-123.075791999999</v>
      </c>
      <c r="L576" s="19">
        <v>44.045146000000003</v>
      </c>
      <c r="M576" s="19">
        <v>-123.075791999999</v>
      </c>
      <c r="N576" s="19">
        <v>44.045146000000003</v>
      </c>
      <c r="O576" s="53">
        <v>15417</v>
      </c>
      <c r="P576" s="53">
        <v>2370</v>
      </c>
      <c r="Q576" s="53">
        <v>27621</v>
      </c>
      <c r="R576" s="53">
        <v>2370</v>
      </c>
      <c r="S576" s="19">
        <v>2</v>
      </c>
      <c r="T576" s="19">
        <v>2</v>
      </c>
      <c r="U576" s="19">
        <v>8</v>
      </c>
      <c r="V576" s="19">
        <v>1</v>
      </c>
      <c r="W576" s="19">
        <v>1</v>
      </c>
      <c r="X576" s="19">
        <v>78</v>
      </c>
      <c r="Y576" s="19">
        <v>20049</v>
      </c>
      <c r="Z576" s="23" t="s">
        <v>73</v>
      </c>
      <c r="AA576" s="49" t="b">
        <v>0</v>
      </c>
      <c r="AB576" s="23" t="s">
        <v>739</v>
      </c>
      <c r="AC576" s="23" t="s">
        <v>2254</v>
      </c>
      <c r="AD576" s="23" t="s">
        <v>159</v>
      </c>
      <c r="AE576" s="23" t="s">
        <v>95</v>
      </c>
      <c r="AF576" s="23" t="s">
        <v>94</v>
      </c>
      <c r="AG576" s="23" t="s">
        <v>79</v>
      </c>
      <c r="AH576" s="23" t="s">
        <v>36</v>
      </c>
      <c r="AI576" s="23" t="s">
        <v>96</v>
      </c>
      <c r="AJ576" s="50" t="b">
        <v>0</v>
      </c>
      <c r="AK576" s="51" t="s">
        <v>2267</v>
      </c>
      <c r="AL576" s="19">
        <v>0</v>
      </c>
      <c r="AM576" s="19">
        <v>0</v>
      </c>
      <c r="AN576" s="19">
        <v>0</v>
      </c>
      <c r="AO576" s="19">
        <v>0</v>
      </c>
      <c r="AP576" s="19">
        <v>0</v>
      </c>
      <c r="AQ576" s="19">
        <v>0</v>
      </c>
      <c r="AR576" s="19">
        <v>0</v>
      </c>
      <c r="AS576" s="19">
        <v>0</v>
      </c>
      <c r="AT576" s="19">
        <v>0</v>
      </c>
      <c r="AU576" s="19">
        <v>0</v>
      </c>
      <c r="AV576" s="19">
        <v>0</v>
      </c>
      <c r="AW576" s="19">
        <v>0</v>
      </c>
      <c r="AX576" s="19">
        <v>0</v>
      </c>
      <c r="AY576" s="19">
        <v>0</v>
      </c>
      <c r="AZ576" s="19">
        <v>0</v>
      </c>
      <c r="BA576" s="19">
        <v>0</v>
      </c>
      <c r="BB576" s="19">
        <v>0</v>
      </c>
      <c r="BC576" s="19">
        <v>0</v>
      </c>
      <c r="BD576" s="49" t="b">
        <v>1</v>
      </c>
      <c r="BE576" s="49" t="b">
        <v>0</v>
      </c>
      <c r="BF576" s="19">
        <v>13</v>
      </c>
      <c r="BG576" s="23" t="s">
        <v>94</v>
      </c>
      <c r="BH576" s="19">
        <v>210</v>
      </c>
      <c r="BI576" s="19">
        <v>210</v>
      </c>
      <c r="BJ576" s="19">
        <v>0</v>
      </c>
      <c r="BK576" s="49" t="b">
        <v>0</v>
      </c>
    </row>
    <row r="577" spans="1:63" ht="12.75">
      <c r="A577" s="19">
        <v>978</v>
      </c>
      <c r="B577" s="19">
        <v>209551</v>
      </c>
      <c r="C577" s="23" t="s">
        <v>2250</v>
      </c>
      <c r="D577" s="23" t="s">
        <v>2251</v>
      </c>
      <c r="E577" s="23" t="s">
        <v>2252</v>
      </c>
      <c r="F577" s="23" t="s">
        <v>2232</v>
      </c>
      <c r="G577" s="19">
        <v>97403</v>
      </c>
      <c r="H577" s="23" t="s">
        <v>167</v>
      </c>
      <c r="I577" s="23" t="s">
        <v>242</v>
      </c>
      <c r="J577" s="47" t="s">
        <v>2253</v>
      </c>
      <c r="K577" s="19">
        <v>-123.075791999999</v>
      </c>
      <c r="L577" s="19">
        <v>44.045146000000003</v>
      </c>
      <c r="M577" s="19">
        <v>-123.075791999999</v>
      </c>
      <c r="N577" s="19">
        <v>44.045146000000003</v>
      </c>
      <c r="O577" s="53">
        <v>15417</v>
      </c>
      <c r="P577" s="53">
        <v>2370</v>
      </c>
      <c r="Q577" s="53">
        <v>27621</v>
      </c>
      <c r="R577" s="53">
        <v>2370</v>
      </c>
      <c r="S577" s="19">
        <v>2</v>
      </c>
      <c r="T577" s="19">
        <v>2</v>
      </c>
      <c r="U577" s="19">
        <v>8</v>
      </c>
      <c r="V577" s="19">
        <v>1</v>
      </c>
      <c r="W577" s="19">
        <v>1</v>
      </c>
      <c r="X577" s="19">
        <v>78</v>
      </c>
      <c r="Y577" s="19">
        <v>20049</v>
      </c>
      <c r="Z577" s="23" t="s">
        <v>73</v>
      </c>
      <c r="AA577" s="49" t="b">
        <v>0</v>
      </c>
      <c r="AB577" s="23" t="s">
        <v>739</v>
      </c>
      <c r="AC577" s="23" t="s">
        <v>655</v>
      </c>
      <c r="AD577" s="23" t="s">
        <v>159</v>
      </c>
      <c r="AE577" s="23" t="s">
        <v>312</v>
      </c>
      <c r="AF577" s="23" t="s">
        <v>109</v>
      </c>
      <c r="AG577" s="23" t="s">
        <v>79</v>
      </c>
      <c r="AH577" s="23" t="s">
        <v>36</v>
      </c>
      <c r="AI577" s="23" t="s">
        <v>100</v>
      </c>
      <c r="AJ577" s="50" t="b">
        <v>0</v>
      </c>
      <c r="AK577" s="51" t="s">
        <v>2269</v>
      </c>
      <c r="AL577" s="19">
        <v>0</v>
      </c>
      <c r="AM577" s="19">
        <v>0</v>
      </c>
      <c r="AN577" s="19">
        <v>1</v>
      </c>
      <c r="AO577" s="19">
        <v>0</v>
      </c>
      <c r="AP577" s="19">
        <v>0</v>
      </c>
      <c r="AQ577" s="19">
        <v>0</v>
      </c>
      <c r="AR577" s="19">
        <v>0</v>
      </c>
      <c r="AS577" s="19">
        <v>0</v>
      </c>
      <c r="AT577" s="19">
        <v>0</v>
      </c>
      <c r="AU577" s="19">
        <v>0</v>
      </c>
      <c r="AV577" s="19">
        <v>0</v>
      </c>
      <c r="AW577" s="19">
        <v>0</v>
      </c>
      <c r="AX577" s="19">
        <v>0</v>
      </c>
      <c r="AY577" s="19">
        <v>0</v>
      </c>
      <c r="AZ577" s="19">
        <v>1</v>
      </c>
      <c r="BA577" s="19">
        <v>0</v>
      </c>
      <c r="BB577" s="19">
        <v>0</v>
      </c>
      <c r="BC577" s="19">
        <v>0</v>
      </c>
      <c r="BD577" s="49" t="b">
        <v>0</v>
      </c>
      <c r="BE577" s="49" t="b">
        <v>0</v>
      </c>
      <c r="BF577" s="19">
        <v>13</v>
      </c>
      <c r="BG577" s="23" t="s">
        <v>109</v>
      </c>
      <c r="BH577" s="19">
        <v>210</v>
      </c>
      <c r="BI577" s="19">
        <v>210</v>
      </c>
      <c r="BJ577" s="19">
        <v>1</v>
      </c>
      <c r="BK577" s="49" t="b">
        <v>1</v>
      </c>
    </row>
    <row r="578" spans="1:63" ht="12.75">
      <c r="A578" s="19">
        <v>979</v>
      </c>
      <c r="B578" s="19">
        <v>209551</v>
      </c>
      <c r="C578" s="23" t="s">
        <v>2250</v>
      </c>
      <c r="D578" s="23" t="s">
        <v>2251</v>
      </c>
      <c r="E578" s="23" t="s">
        <v>2252</v>
      </c>
      <c r="F578" s="23" t="s">
        <v>2232</v>
      </c>
      <c r="G578" s="19">
        <v>97403</v>
      </c>
      <c r="H578" s="23" t="s">
        <v>167</v>
      </c>
      <c r="I578" s="23" t="s">
        <v>242</v>
      </c>
      <c r="J578" s="47" t="s">
        <v>2253</v>
      </c>
      <c r="K578" s="19">
        <v>-123.075791999999</v>
      </c>
      <c r="L578" s="19">
        <v>44.045146000000003</v>
      </c>
      <c r="M578" s="19">
        <v>-123.075791999999</v>
      </c>
      <c r="N578" s="19">
        <v>44.045146000000003</v>
      </c>
      <c r="O578" s="53">
        <v>15417</v>
      </c>
      <c r="P578" s="53">
        <v>2370</v>
      </c>
      <c r="Q578" s="53">
        <v>27621</v>
      </c>
      <c r="R578" s="53">
        <v>2370</v>
      </c>
      <c r="S578" s="19">
        <v>2</v>
      </c>
      <c r="T578" s="19">
        <v>2</v>
      </c>
      <c r="U578" s="19">
        <v>8</v>
      </c>
      <c r="V578" s="19">
        <v>1</v>
      </c>
      <c r="W578" s="19">
        <v>1</v>
      </c>
      <c r="X578" s="19">
        <v>78</v>
      </c>
      <c r="Y578" s="19">
        <v>20049</v>
      </c>
      <c r="Z578" s="23" t="s">
        <v>73</v>
      </c>
      <c r="AA578" s="49" t="b">
        <v>0</v>
      </c>
      <c r="AB578" s="23" t="s">
        <v>739</v>
      </c>
      <c r="AC578" s="23" t="s">
        <v>655</v>
      </c>
      <c r="AD578" s="23" t="s">
        <v>159</v>
      </c>
      <c r="AE578" s="23" t="s">
        <v>1156</v>
      </c>
      <c r="AF578" s="23" t="s">
        <v>109</v>
      </c>
      <c r="AG578" s="23" t="s">
        <v>79</v>
      </c>
      <c r="AH578" s="23" t="s">
        <v>99</v>
      </c>
      <c r="AI578" s="23" t="s">
        <v>100</v>
      </c>
      <c r="AJ578" s="50" t="b">
        <v>0</v>
      </c>
      <c r="AK578" s="51" t="s">
        <v>2270</v>
      </c>
      <c r="AL578" s="19">
        <v>0</v>
      </c>
      <c r="AM578" s="19">
        <v>0</v>
      </c>
      <c r="AN578" s="19">
        <v>0</v>
      </c>
      <c r="AO578" s="19">
        <v>0</v>
      </c>
      <c r="AP578" s="19">
        <v>0</v>
      </c>
      <c r="AQ578" s="19">
        <v>0</v>
      </c>
      <c r="AR578" s="19">
        <v>0</v>
      </c>
      <c r="AS578" s="19">
        <v>0</v>
      </c>
      <c r="AT578" s="19">
        <v>0</v>
      </c>
      <c r="AU578" s="19">
        <v>0</v>
      </c>
      <c r="AV578" s="19">
        <v>0</v>
      </c>
      <c r="AW578" s="19">
        <v>0</v>
      </c>
      <c r="AX578" s="19">
        <v>0</v>
      </c>
      <c r="AY578" s="19">
        <v>0</v>
      </c>
      <c r="AZ578" s="19">
        <v>0</v>
      </c>
      <c r="BA578" s="19">
        <v>0</v>
      </c>
      <c r="BB578" s="19">
        <v>0</v>
      </c>
      <c r="BC578" s="19">
        <v>0</v>
      </c>
      <c r="BD578" s="49" t="b">
        <v>0</v>
      </c>
      <c r="BE578" s="49" t="b">
        <v>0</v>
      </c>
      <c r="BF578" s="19">
        <v>13</v>
      </c>
      <c r="BG578" s="23" t="s">
        <v>109</v>
      </c>
      <c r="BH578" s="19">
        <v>210</v>
      </c>
      <c r="BI578" s="19">
        <v>210</v>
      </c>
      <c r="BJ578" s="19">
        <v>0</v>
      </c>
      <c r="BK578" s="49" t="b">
        <v>0</v>
      </c>
    </row>
    <row r="579" spans="1:63" ht="12.75">
      <c r="A579" s="19">
        <v>986</v>
      </c>
      <c r="B579" s="19">
        <v>215062</v>
      </c>
      <c r="C579" s="23" t="s">
        <v>2393</v>
      </c>
      <c r="D579" s="23" t="s">
        <v>2394</v>
      </c>
      <c r="E579" s="23" t="s">
        <v>2315</v>
      </c>
      <c r="F579" s="23" t="s">
        <v>2274</v>
      </c>
      <c r="G579" s="23" t="s">
        <v>2395</v>
      </c>
      <c r="H579" s="23" t="s">
        <v>538</v>
      </c>
      <c r="I579" s="23" t="s">
        <v>1797</v>
      </c>
      <c r="J579" s="47" t="s">
        <v>2396</v>
      </c>
      <c r="K579" s="19">
        <v>-75.193910000000002</v>
      </c>
      <c r="L579" s="19">
        <v>39.950928999999903</v>
      </c>
      <c r="M579" s="19">
        <v>-75.188744999999997</v>
      </c>
      <c r="N579" s="19">
        <v>39.954855000000002</v>
      </c>
      <c r="O579" s="53">
        <v>37678</v>
      </c>
      <c r="P579" s="53">
        <v>4082</v>
      </c>
      <c r="Q579" s="53">
        <v>37678</v>
      </c>
      <c r="R579" s="53">
        <v>4082</v>
      </c>
      <c r="S579" s="19">
        <v>2</v>
      </c>
      <c r="T579" s="19">
        <v>2</v>
      </c>
      <c r="U579" s="19">
        <v>2</v>
      </c>
      <c r="V579" s="19">
        <v>2</v>
      </c>
      <c r="W579" s="19">
        <v>2</v>
      </c>
      <c r="X579" s="19">
        <v>9</v>
      </c>
      <c r="Y579" s="19">
        <v>11716</v>
      </c>
      <c r="Z579" s="23" t="s">
        <v>123</v>
      </c>
      <c r="AA579" s="49" t="b">
        <v>0</v>
      </c>
      <c r="AB579" s="23" t="s">
        <v>2400</v>
      </c>
      <c r="AC579" s="23" t="s">
        <v>89</v>
      </c>
      <c r="AD579" s="23" t="s">
        <v>90</v>
      </c>
      <c r="AE579" s="23" t="s">
        <v>405</v>
      </c>
      <c r="AF579" s="23" t="s">
        <v>89</v>
      </c>
      <c r="AG579" s="23" t="s">
        <v>179</v>
      </c>
      <c r="AH579" s="23" t="s">
        <v>179</v>
      </c>
      <c r="AI579" s="23" t="s">
        <v>100</v>
      </c>
      <c r="AJ579" s="50" t="b">
        <v>0</v>
      </c>
      <c r="AK579" s="51" t="s">
        <v>2407</v>
      </c>
      <c r="AL579" s="19">
        <v>0</v>
      </c>
      <c r="AM579" s="19">
        <v>0</v>
      </c>
      <c r="AN579" s="19">
        <v>0</v>
      </c>
      <c r="AO579" s="19">
        <v>0</v>
      </c>
      <c r="AP579" s="19">
        <v>0</v>
      </c>
      <c r="AQ579" s="19">
        <v>0</v>
      </c>
      <c r="AR579" s="19">
        <v>0</v>
      </c>
      <c r="AS579" s="19">
        <v>0</v>
      </c>
      <c r="AT579" s="19">
        <v>0</v>
      </c>
      <c r="AU579" s="19">
        <v>0</v>
      </c>
      <c r="AV579" s="19">
        <v>0</v>
      </c>
      <c r="AW579" s="19">
        <v>0</v>
      </c>
      <c r="AX579" s="19">
        <v>0</v>
      </c>
      <c r="AY579" s="19">
        <v>0</v>
      </c>
      <c r="AZ579" s="19">
        <v>0</v>
      </c>
      <c r="BA579" s="19">
        <v>0</v>
      </c>
      <c r="BB579" s="19">
        <v>0</v>
      </c>
      <c r="BC579" s="19">
        <v>0</v>
      </c>
      <c r="BD579" s="49" t="b">
        <v>0</v>
      </c>
      <c r="BE579" s="49" t="b">
        <v>0</v>
      </c>
      <c r="BF579" s="19">
        <v>12</v>
      </c>
      <c r="BG579" s="23" t="s">
        <v>89</v>
      </c>
      <c r="BH579" s="19">
        <v>295</v>
      </c>
      <c r="BI579" s="19">
        <v>295</v>
      </c>
      <c r="BJ579" s="19">
        <v>0</v>
      </c>
      <c r="BK579" s="49" t="b">
        <v>0</v>
      </c>
    </row>
    <row r="580" spans="1:63" ht="12.75">
      <c r="A580" s="19">
        <v>989</v>
      </c>
      <c r="B580" s="19">
        <v>215062</v>
      </c>
      <c r="C580" s="23" t="s">
        <v>2393</v>
      </c>
      <c r="D580" s="23" t="s">
        <v>2394</v>
      </c>
      <c r="E580" s="23" t="s">
        <v>2315</v>
      </c>
      <c r="F580" s="23" t="s">
        <v>2274</v>
      </c>
      <c r="G580" s="23" t="s">
        <v>2395</v>
      </c>
      <c r="H580" s="23" t="s">
        <v>538</v>
      </c>
      <c r="I580" s="23" t="s">
        <v>1797</v>
      </c>
      <c r="J580" s="47" t="s">
        <v>2396</v>
      </c>
      <c r="K580" s="19">
        <v>-75.193910000000002</v>
      </c>
      <c r="L580" s="19">
        <v>39.950928999999903</v>
      </c>
      <c r="M580" s="19">
        <v>-75.188744999999997</v>
      </c>
      <c r="N580" s="19">
        <v>39.954855000000002</v>
      </c>
      <c r="O580" s="53">
        <v>37678</v>
      </c>
      <c r="P580" s="53">
        <v>4082</v>
      </c>
      <c r="Q580" s="53">
        <v>37678</v>
      </c>
      <c r="R580" s="53">
        <v>4082</v>
      </c>
      <c r="S580" s="19">
        <v>2</v>
      </c>
      <c r="T580" s="19">
        <v>2</v>
      </c>
      <c r="U580" s="19">
        <v>2</v>
      </c>
      <c r="V580" s="19">
        <v>2</v>
      </c>
      <c r="W580" s="19">
        <v>2</v>
      </c>
      <c r="X580" s="19">
        <v>9</v>
      </c>
      <c r="Y580" s="19">
        <v>11716</v>
      </c>
      <c r="Z580" s="23" t="s">
        <v>123</v>
      </c>
      <c r="AA580" s="49" t="b">
        <v>0</v>
      </c>
      <c r="AB580" s="23" t="s">
        <v>2400</v>
      </c>
      <c r="AC580" s="23" t="s">
        <v>291</v>
      </c>
      <c r="AD580" s="23" t="s">
        <v>90</v>
      </c>
      <c r="AE580" s="23" t="s">
        <v>408</v>
      </c>
      <c r="AF580" s="23" t="s">
        <v>78</v>
      </c>
      <c r="AG580" s="23" t="s">
        <v>179</v>
      </c>
      <c r="AH580" s="23" t="s">
        <v>179</v>
      </c>
      <c r="AI580" s="23" t="s">
        <v>100</v>
      </c>
      <c r="AJ580" s="50" t="b">
        <v>0</v>
      </c>
      <c r="AK580" s="51" t="s">
        <v>2411</v>
      </c>
      <c r="AL580" s="19">
        <v>0</v>
      </c>
      <c r="AM580" s="19">
        <v>0</v>
      </c>
      <c r="AN580" s="19">
        <v>0</v>
      </c>
      <c r="AO580" s="19">
        <v>0</v>
      </c>
      <c r="AP580" s="19">
        <v>0</v>
      </c>
      <c r="AQ580" s="19">
        <v>0</v>
      </c>
      <c r="AR580" s="19">
        <v>0</v>
      </c>
      <c r="AS580" s="19">
        <v>0</v>
      </c>
      <c r="AT580" s="19">
        <v>0</v>
      </c>
      <c r="AU580" s="19">
        <v>0</v>
      </c>
      <c r="AV580" s="19">
        <v>0</v>
      </c>
      <c r="AW580" s="19">
        <v>0</v>
      </c>
      <c r="AX580" s="19">
        <v>0</v>
      </c>
      <c r="AY580" s="19">
        <v>0</v>
      </c>
      <c r="AZ580" s="19">
        <v>0</v>
      </c>
      <c r="BA580" s="19">
        <v>0</v>
      </c>
      <c r="BB580" s="19">
        <v>0</v>
      </c>
      <c r="BC580" s="19">
        <v>0</v>
      </c>
      <c r="BD580" s="49" t="b">
        <v>0</v>
      </c>
      <c r="BE580" s="49" t="b">
        <v>0</v>
      </c>
      <c r="BF580" s="19">
        <v>12</v>
      </c>
      <c r="BG580" s="23" t="s">
        <v>78</v>
      </c>
      <c r="BH580" s="19">
        <v>295</v>
      </c>
      <c r="BI580" s="19">
        <v>295</v>
      </c>
      <c r="BJ580" s="19">
        <v>0</v>
      </c>
      <c r="BK580" s="49" t="b">
        <v>0</v>
      </c>
    </row>
    <row r="581" spans="1:63" ht="12.75">
      <c r="A581" s="19">
        <v>982</v>
      </c>
      <c r="B581" s="19">
        <v>215062</v>
      </c>
      <c r="C581" s="23" t="s">
        <v>2393</v>
      </c>
      <c r="D581" s="23" t="s">
        <v>2394</v>
      </c>
      <c r="E581" s="23" t="s">
        <v>2315</v>
      </c>
      <c r="F581" s="23" t="s">
        <v>2274</v>
      </c>
      <c r="G581" s="23" t="s">
        <v>2395</v>
      </c>
      <c r="H581" s="23" t="s">
        <v>538</v>
      </c>
      <c r="I581" s="23" t="s">
        <v>1797</v>
      </c>
      <c r="J581" s="47" t="s">
        <v>2396</v>
      </c>
      <c r="K581" s="19">
        <v>-75.193910000000002</v>
      </c>
      <c r="L581" s="19">
        <v>39.950928999999903</v>
      </c>
      <c r="M581" s="19">
        <v>-75.188744999999997</v>
      </c>
      <c r="N581" s="19">
        <v>39.954855000000002</v>
      </c>
      <c r="O581" s="53">
        <v>37678</v>
      </c>
      <c r="P581" s="53">
        <v>4082</v>
      </c>
      <c r="Q581" s="53">
        <v>37678</v>
      </c>
      <c r="R581" s="53">
        <v>4082</v>
      </c>
      <c r="S581" s="19">
        <v>2</v>
      </c>
      <c r="T581" s="19">
        <v>2</v>
      </c>
      <c r="U581" s="19">
        <v>2</v>
      </c>
      <c r="V581" s="19">
        <v>2</v>
      </c>
      <c r="W581" s="19">
        <v>2</v>
      </c>
      <c r="X581" s="19">
        <v>9</v>
      </c>
      <c r="Y581" s="19">
        <v>11716</v>
      </c>
      <c r="Z581" s="23" t="s">
        <v>123</v>
      </c>
      <c r="AA581" s="49" t="b">
        <v>0</v>
      </c>
      <c r="AB581" s="23" t="s">
        <v>2400</v>
      </c>
      <c r="AC581" s="23" t="s">
        <v>89</v>
      </c>
      <c r="AD581" s="23" t="s">
        <v>90</v>
      </c>
      <c r="AE581" s="23" t="s">
        <v>172</v>
      </c>
      <c r="AF581" s="23" t="s">
        <v>89</v>
      </c>
      <c r="AG581" s="23" t="s">
        <v>79</v>
      </c>
      <c r="AH581" s="23" t="s">
        <v>36</v>
      </c>
      <c r="AI581" s="23" t="s">
        <v>92</v>
      </c>
      <c r="AJ581" s="50" t="b">
        <v>0</v>
      </c>
      <c r="AK581" s="51" t="s">
        <v>2401</v>
      </c>
      <c r="AL581" s="19">
        <v>0</v>
      </c>
      <c r="AM581" s="19">
        <v>0</v>
      </c>
      <c r="AN581" s="19">
        <v>3</v>
      </c>
      <c r="AO581" s="19">
        <v>2</v>
      </c>
      <c r="AP581" s="19">
        <v>1</v>
      </c>
      <c r="AQ581" s="19">
        <v>0</v>
      </c>
      <c r="AR581" s="19">
        <v>0</v>
      </c>
      <c r="AS581" s="19">
        <v>0</v>
      </c>
      <c r="AT581" s="19">
        <v>0</v>
      </c>
      <c r="AU581" s="19">
        <v>1</v>
      </c>
      <c r="AV581" s="19">
        <v>1</v>
      </c>
      <c r="AW581" s="19">
        <v>1</v>
      </c>
      <c r="AX581" s="19">
        <v>1</v>
      </c>
      <c r="AY581" s="19">
        <v>0</v>
      </c>
      <c r="AZ581" s="19">
        <v>0</v>
      </c>
      <c r="BA581" s="19">
        <v>0</v>
      </c>
      <c r="BB581" s="19">
        <v>0</v>
      </c>
      <c r="BC581" s="19">
        <v>0</v>
      </c>
      <c r="BD581" s="49" t="b">
        <v>1</v>
      </c>
      <c r="BE581" s="49" t="b">
        <v>0</v>
      </c>
      <c r="BF581" s="19">
        <v>12</v>
      </c>
      <c r="BG581" s="23" t="s">
        <v>89</v>
      </c>
      <c r="BH581" s="19">
        <v>295</v>
      </c>
      <c r="BI581" s="19">
        <v>295</v>
      </c>
      <c r="BJ581" s="19">
        <v>5</v>
      </c>
      <c r="BK581" s="49" t="b">
        <v>1</v>
      </c>
    </row>
    <row r="582" spans="1:63" ht="12.75">
      <c r="A582" s="19">
        <v>983</v>
      </c>
      <c r="B582" s="19">
        <v>215062</v>
      </c>
      <c r="C582" s="23" t="s">
        <v>2393</v>
      </c>
      <c r="D582" s="23" t="s">
        <v>2394</v>
      </c>
      <c r="E582" s="23" t="s">
        <v>2315</v>
      </c>
      <c r="F582" s="23" t="s">
        <v>2274</v>
      </c>
      <c r="G582" s="23" t="s">
        <v>2395</v>
      </c>
      <c r="H582" s="23" t="s">
        <v>538</v>
      </c>
      <c r="I582" s="23" t="s">
        <v>1797</v>
      </c>
      <c r="J582" s="47" t="s">
        <v>2396</v>
      </c>
      <c r="K582" s="19">
        <v>-75.193910000000002</v>
      </c>
      <c r="L582" s="19">
        <v>39.950928999999903</v>
      </c>
      <c r="M582" s="19">
        <v>-75.188744999999997</v>
      </c>
      <c r="N582" s="19">
        <v>39.954855000000002</v>
      </c>
      <c r="O582" s="53">
        <v>37678</v>
      </c>
      <c r="P582" s="53">
        <v>4082</v>
      </c>
      <c r="Q582" s="53">
        <v>37678</v>
      </c>
      <c r="R582" s="53">
        <v>4082</v>
      </c>
      <c r="S582" s="19">
        <v>2</v>
      </c>
      <c r="T582" s="19">
        <v>2</v>
      </c>
      <c r="U582" s="19">
        <v>2</v>
      </c>
      <c r="V582" s="19">
        <v>2</v>
      </c>
      <c r="W582" s="19">
        <v>2</v>
      </c>
      <c r="X582" s="19">
        <v>9</v>
      </c>
      <c r="Y582" s="19">
        <v>11716</v>
      </c>
      <c r="Z582" s="23" t="s">
        <v>123</v>
      </c>
      <c r="AA582" s="49" t="b">
        <v>0</v>
      </c>
      <c r="AB582" s="23" t="s">
        <v>2400</v>
      </c>
      <c r="AC582" s="23" t="s">
        <v>89</v>
      </c>
      <c r="AD582" s="23" t="s">
        <v>90</v>
      </c>
      <c r="AE582" s="23" t="s">
        <v>1640</v>
      </c>
      <c r="AF582" s="23" t="s">
        <v>89</v>
      </c>
      <c r="AG582" s="23" t="s">
        <v>79</v>
      </c>
      <c r="AH582" s="23" t="s">
        <v>99</v>
      </c>
      <c r="AI582" s="23" t="s">
        <v>100</v>
      </c>
      <c r="AJ582" s="50" t="b">
        <v>0</v>
      </c>
      <c r="AK582" s="51" t="s">
        <v>2402</v>
      </c>
      <c r="AL582" s="19">
        <v>0</v>
      </c>
      <c r="AM582" s="19">
        <v>0</v>
      </c>
      <c r="AN582" s="19">
        <v>0</v>
      </c>
      <c r="AO582" s="19">
        <v>0</v>
      </c>
      <c r="AP582" s="19">
        <v>0</v>
      </c>
      <c r="AQ582" s="19">
        <v>0</v>
      </c>
      <c r="AR582" s="19">
        <v>0</v>
      </c>
      <c r="AS582" s="19">
        <v>0</v>
      </c>
      <c r="AT582" s="19">
        <v>0</v>
      </c>
      <c r="AU582" s="19">
        <v>0</v>
      </c>
      <c r="AV582" s="19">
        <v>0</v>
      </c>
      <c r="AW582" s="19">
        <v>0</v>
      </c>
      <c r="AX582" s="19">
        <v>0</v>
      </c>
      <c r="AY582" s="19">
        <v>0</v>
      </c>
      <c r="AZ582" s="19">
        <v>0</v>
      </c>
      <c r="BA582" s="19">
        <v>0</v>
      </c>
      <c r="BB582" s="19">
        <v>0</v>
      </c>
      <c r="BC582" s="19">
        <v>0</v>
      </c>
      <c r="BD582" s="49" t="b">
        <v>0</v>
      </c>
      <c r="BE582" s="49" t="b">
        <v>0</v>
      </c>
      <c r="BF582" s="19">
        <v>12</v>
      </c>
      <c r="BG582" s="23" t="s">
        <v>89</v>
      </c>
      <c r="BH582" s="19">
        <v>295</v>
      </c>
      <c r="BI582" s="19">
        <v>295</v>
      </c>
      <c r="BJ582" s="19">
        <v>0</v>
      </c>
      <c r="BK582" s="49" t="b">
        <v>0</v>
      </c>
    </row>
    <row r="583" spans="1:63" ht="12.75">
      <c r="A583" s="19">
        <v>984</v>
      </c>
      <c r="B583" s="19">
        <v>215062</v>
      </c>
      <c r="C583" s="52" t="s">
        <v>2393</v>
      </c>
      <c r="D583" s="23" t="s">
        <v>2394</v>
      </c>
      <c r="E583" s="23" t="s">
        <v>2315</v>
      </c>
      <c r="F583" s="23" t="s">
        <v>2274</v>
      </c>
      <c r="G583" s="23" t="s">
        <v>2395</v>
      </c>
      <c r="H583" s="23" t="s">
        <v>538</v>
      </c>
      <c r="I583" s="23" t="s">
        <v>1797</v>
      </c>
      <c r="J583" s="47" t="s">
        <v>2396</v>
      </c>
      <c r="K583" s="19">
        <v>-75.193910000000002</v>
      </c>
      <c r="L583" s="19">
        <v>39.950928999999903</v>
      </c>
      <c r="M583" s="19">
        <v>-75.188744999999997</v>
      </c>
      <c r="N583" s="19">
        <v>39.954855000000002</v>
      </c>
      <c r="O583" s="53">
        <v>37678</v>
      </c>
      <c r="P583" s="53">
        <v>4082</v>
      </c>
      <c r="Q583" s="53">
        <v>37678</v>
      </c>
      <c r="R583" s="53">
        <v>4082</v>
      </c>
      <c r="S583" s="19">
        <v>2</v>
      </c>
      <c r="T583" s="19">
        <v>2</v>
      </c>
      <c r="U583" s="19">
        <v>2</v>
      </c>
      <c r="V583" s="19">
        <v>2</v>
      </c>
      <c r="W583" s="19">
        <v>2</v>
      </c>
      <c r="X583" s="19">
        <v>9</v>
      </c>
      <c r="Y583" s="19">
        <v>11716</v>
      </c>
      <c r="Z583" s="23" t="s">
        <v>123</v>
      </c>
      <c r="AA583" s="49" t="b">
        <v>0</v>
      </c>
      <c r="AB583" s="23" t="s">
        <v>2400</v>
      </c>
      <c r="AC583" s="23" t="s">
        <v>89</v>
      </c>
      <c r="AD583" s="23" t="s">
        <v>90</v>
      </c>
      <c r="AE583" s="23" t="s">
        <v>2403</v>
      </c>
      <c r="AF583" s="23" t="s">
        <v>114</v>
      </c>
      <c r="AG583" s="23" t="s">
        <v>79</v>
      </c>
      <c r="AH583" s="23" t="s">
        <v>99</v>
      </c>
      <c r="AI583" s="23" t="s">
        <v>100</v>
      </c>
      <c r="AJ583" s="50" t="b">
        <v>0</v>
      </c>
      <c r="AK583" s="51" t="s">
        <v>2404</v>
      </c>
      <c r="AL583" s="19">
        <v>0</v>
      </c>
      <c r="AM583" s="19">
        <v>0</v>
      </c>
      <c r="AN583" s="19">
        <v>0</v>
      </c>
      <c r="AO583" s="19">
        <v>0</v>
      </c>
      <c r="AP583" s="19">
        <v>0</v>
      </c>
      <c r="AQ583" s="19">
        <v>0</v>
      </c>
      <c r="AR583" s="19">
        <v>0</v>
      </c>
      <c r="AS583" s="19">
        <v>0</v>
      </c>
      <c r="AT583" s="19">
        <v>0</v>
      </c>
      <c r="AU583" s="19">
        <v>0</v>
      </c>
      <c r="AV583" s="19">
        <v>0</v>
      </c>
      <c r="AW583" s="19">
        <v>0</v>
      </c>
      <c r="AX583" s="19">
        <v>0</v>
      </c>
      <c r="AY583" s="19">
        <v>0</v>
      </c>
      <c r="AZ583" s="19">
        <v>0</v>
      </c>
      <c r="BA583" s="19">
        <v>0</v>
      </c>
      <c r="BB583" s="19">
        <v>0</v>
      </c>
      <c r="BC583" s="19">
        <v>0</v>
      </c>
      <c r="BD583" s="49" t="b">
        <v>0</v>
      </c>
      <c r="BE583" s="49" t="b">
        <v>0</v>
      </c>
      <c r="BF583" s="19">
        <v>12</v>
      </c>
      <c r="BG583" s="23" t="s">
        <v>117</v>
      </c>
      <c r="BH583" s="19">
        <v>295</v>
      </c>
      <c r="BI583" s="19">
        <v>295</v>
      </c>
      <c r="BJ583" s="19">
        <v>0</v>
      </c>
      <c r="BK583" s="49" t="b">
        <v>0</v>
      </c>
    </row>
    <row r="584" spans="1:63" ht="12.75">
      <c r="A584" s="19">
        <v>985</v>
      </c>
      <c r="B584" s="19">
        <v>215062</v>
      </c>
      <c r="C584" s="52" t="s">
        <v>2393</v>
      </c>
      <c r="D584" s="23" t="s">
        <v>2394</v>
      </c>
      <c r="E584" s="23" t="s">
        <v>2315</v>
      </c>
      <c r="F584" s="23" t="s">
        <v>2274</v>
      </c>
      <c r="G584" s="23" t="s">
        <v>2395</v>
      </c>
      <c r="H584" s="23" t="s">
        <v>538</v>
      </c>
      <c r="I584" s="23" t="s">
        <v>1797</v>
      </c>
      <c r="J584" s="47" t="s">
        <v>2396</v>
      </c>
      <c r="K584" s="19">
        <v>-75.193910000000002</v>
      </c>
      <c r="L584" s="19">
        <v>39.950928999999903</v>
      </c>
      <c r="M584" s="19">
        <v>-75.188744999999997</v>
      </c>
      <c r="N584" s="19">
        <v>39.954855000000002</v>
      </c>
      <c r="O584" s="53">
        <v>37678</v>
      </c>
      <c r="P584" s="53">
        <v>4082</v>
      </c>
      <c r="Q584" s="53">
        <v>37678</v>
      </c>
      <c r="R584" s="53">
        <v>4082</v>
      </c>
      <c r="S584" s="19">
        <v>2</v>
      </c>
      <c r="T584" s="19">
        <v>2</v>
      </c>
      <c r="U584" s="19">
        <v>2</v>
      </c>
      <c r="V584" s="19">
        <v>2</v>
      </c>
      <c r="W584" s="19">
        <v>2</v>
      </c>
      <c r="X584" s="19">
        <v>9</v>
      </c>
      <c r="Y584" s="19">
        <v>11716</v>
      </c>
      <c r="Z584" s="23" t="s">
        <v>123</v>
      </c>
      <c r="AA584" s="49" t="b">
        <v>0</v>
      </c>
      <c r="AB584" s="23" t="s">
        <v>2400</v>
      </c>
      <c r="AC584" s="23" t="s">
        <v>89</v>
      </c>
      <c r="AD584" s="23" t="s">
        <v>90</v>
      </c>
      <c r="AE584" s="23" t="s">
        <v>2405</v>
      </c>
      <c r="AF584" s="23" t="s">
        <v>135</v>
      </c>
      <c r="AG584" s="23" t="s">
        <v>79</v>
      </c>
      <c r="AH584" s="23" t="s">
        <v>99</v>
      </c>
      <c r="AI584" s="23" t="s">
        <v>100</v>
      </c>
      <c r="AJ584" s="50" t="b">
        <v>0</v>
      </c>
      <c r="AK584" s="51" t="s">
        <v>2406</v>
      </c>
      <c r="AL584" s="19">
        <v>0</v>
      </c>
      <c r="AM584" s="19">
        <v>0</v>
      </c>
      <c r="AN584" s="19">
        <v>0</v>
      </c>
      <c r="AO584" s="19">
        <v>0</v>
      </c>
      <c r="AP584" s="19">
        <v>0</v>
      </c>
      <c r="AQ584" s="19">
        <v>0</v>
      </c>
      <c r="AR584" s="19">
        <v>0</v>
      </c>
      <c r="AS584" s="19">
        <v>0</v>
      </c>
      <c r="AT584" s="19">
        <v>0</v>
      </c>
      <c r="AU584" s="19">
        <v>0</v>
      </c>
      <c r="AV584" s="19">
        <v>0</v>
      </c>
      <c r="AW584" s="19">
        <v>0</v>
      </c>
      <c r="AX584" s="19">
        <v>0</v>
      </c>
      <c r="AY584" s="19">
        <v>0</v>
      </c>
      <c r="AZ584" s="19">
        <v>0</v>
      </c>
      <c r="BA584" s="19">
        <v>0</v>
      </c>
      <c r="BB584" s="19">
        <v>0</v>
      </c>
      <c r="BC584" s="19">
        <v>0</v>
      </c>
      <c r="BD584" s="49" t="b">
        <v>0</v>
      </c>
      <c r="BE584" s="49" t="b">
        <v>0</v>
      </c>
      <c r="BF584" s="19">
        <v>12</v>
      </c>
      <c r="BG584" s="23" t="s">
        <v>117</v>
      </c>
      <c r="BH584" s="19">
        <v>295</v>
      </c>
      <c r="BI584" s="19">
        <v>295</v>
      </c>
      <c r="BJ584" s="19">
        <v>0</v>
      </c>
      <c r="BK584" s="49" t="b">
        <v>0</v>
      </c>
    </row>
    <row r="585" spans="1:63" ht="12.75">
      <c r="A585" s="19">
        <v>987</v>
      </c>
      <c r="B585" s="19">
        <v>215062</v>
      </c>
      <c r="C585" s="52" t="s">
        <v>2393</v>
      </c>
      <c r="D585" s="23" t="s">
        <v>2394</v>
      </c>
      <c r="E585" s="23" t="s">
        <v>2315</v>
      </c>
      <c r="F585" s="23" t="s">
        <v>2274</v>
      </c>
      <c r="G585" s="23" t="s">
        <v>2395</v>
      </c>
      <c r="H585" s="23" t="s">
        <v>538</v>
      </c>
      <c r="I585" s="23" t="s">
        <v>1797</v>
      </c>
      <c r="J585" s="47" t="s">
        <v>2396</v>
      </c>
      <c r="K585" s="19">
        <v>-75.193910000000002</v>
      </c>
      <c r="L585" s="19">
        <v>39.950928999999903</v>
      </c>
      <c r="M585" s="19">
        <v>-75.188744999999997</v>
      </c>
      <c r="N585" s="19">
        <v>39.954855000000002</v>
      </c>
      <c r="O585" s="53">
        <v>37678</v>
      </c>
      <c r="P585" s="53">
        <v>4082</v>
      </c>
      <c r="Q585" s="53">
        <v>37678</v>
      </c>
      <c r="R585" s="53">
        <v>4082</v>
      </c>
      <c r="S585" s="19">
        <v>2</v>
      </c>
      <c r="T585" s="19">
        <v>2</v>
      </c>
      <c r="U585" s="19">
        <v>2</v>
      </c>
      <c r="V585" s="19">
        <v>2</v>
      </c>
      <c r="W585" s="19">
        <v>2</v>
      </c>
      <c r="X585" s="19">
        <v>9</v>
      </c>
      <c r="Y585" s="19">
        <v>11716</v>
      </c>
      <c r="Z585" s="23" t="s">
        <v>123</v>
      </c>
      <c r="AA585" s="49" t="b">
        <v>0</v>
      </c>
      <c r="AB585" s="23" t="s">
        <v>2400</v>
      </c>
      <c r="AC585" s="23" t="s">
        <v>291</v>
      </c>
      <c r="AD585" s="23" t="s">
        <v>90</v>
      </c>
      <c r="AE585" s="23" t="s">
        <v>363</v>
      </c>
      <c r="AF585" s="23" t="s">
        <v>78</v>
      </c>
      <c r="AG585" s="23" t="s">
        <v>79</v>
      </c>
      <c r="AH585" s="23" t="s">
        <v>36</v>
      </c>
      <c r="AI585" s="23" t="s">
        <v>80</v>
      </c>
      <c r="AJ585" s="50" t="b">
        <v>0</v>
      </c>
      <c r="AK585" s="51" t="s">
        <v>2408</v>
      </c>
      <c r="AL585" s="19">
        <v>0</v>
      </c>
      <c r="AM585" s="19">
        <v>0</v>
      </c>
      <c r="AN585" s="19">
        <v>2</v>
      </c>
      <c r="AO585" s="19">
        <v>4</v>
      </c>
      <c r="AP585" s="19">
        <v>1</v>
      </c>
      <c r="AQ585" s="19">
        <v>1</v>
      </c>
      <c r="AR585" s="19">
        <v>0</v>
      </c>
      <c r="AS585" s="19">
        <v>1</v>
      </c>
      <c r="AT585" s="19">
        <v>0</v>
      </c>
      <c r="AU585" s="19">
        <v>0</v>
      </c>
      <c r="AV585" s="19">
        <v>1</v>
      </c>
      <c r="AW585" s="19">
        <v>0</v>
      </c>
      <c r="AX585" s="19">
        <v>0</v>
      </c>
      <c r="AY585" s="19">
        <v>0</v>
      </c>
      <c r="AZ585" s="19">
        <v>1</v>
      </c>
      <c r="BA585" s="19">
        <v>0</v>
      </c>
      <c r="BB585" s="19">
        <v>0</v>
      </c>
      <c r="BC585" s="19">
        <v>1</v>
      </c>
      <c r="BD585" s="49" t="b">
        <v>1</v>
      </c>
      <c r="BE585" s="49" t="b">
        <v>0</v>
      </c>
      <c r="BF585" s="19">
        <v>12</v>
      </c>
      <c r="BG585" s="23" t="s">
        <v>78</v>
      </c>
      <c r="BH585" s="19">
        <v>295</v>
      </c>
      <c r="BI585" s="19">
        <v>295</v>
      </c>
      <c r="BJ585" s="19">
        <v>6</v>
      </c>
      <c r="BK585" s="49" t="b">
        <v>1</v>
      </c>
    </row>
    <row r="586" spans="1:63" ht="12.75">
      <c r="A586" s="19">
        <v>988</v>
      </c>
      <c r="B586" s="19">
        <v>215062</v>
      </c>
      <c r="C586" s="52" t="s">
        <v>2393</v>
      </c>
      <c r="D586" s="23" t="s">
        <v>2394</v>
      </c>
      <c r="E586" s="23" t="s">
        <v>2315</v>
      </c>
      <c r="F586" s="23" t="s">
        <v>2274</v>
      </c>
      <c r="G586" s="23" t="s">
        <v>2395</v>
      </c>
      <c r="H586" s="23" t="s">
        <v>538</v>
      </c>
      <c r="I586" s="23" t="s">
        <v>1797</v>
      </c>
      <c r="J586" s="47" t="s">
        <v>2396</v>
      </c>
      <c r="K586" s="19">
        <v>-75.193910000000002</v>
      </c>
      <c r="L586" s="19">
        <v>39.950928999999903</v>
      </c>
      <c r="M586" s="19">
        <v>-75.188744999999997</v>
      </c>
      <c r="N586" s="19">
        <v>39.954855000000002</v>
      </c>
      <c r="O586" s="53">
        <v>37678</v>
      </c>
      <c r="P586" s="53">
        <v>4082</v>
      </c>
      <c r="Q586" s="53">
        <v>37678</v>
      </c>
      <c r="R586" s="53">
        <v>4082</v>
      </c>
      <c r="S586" s="19">
        <v>2</v>
      </c>
      <c r="T586" s="19">
        <v>2</v>
      </c>
      <c r="U586" s="19">
        <v>2</v>
      </c>
      <c r="V586" s="19">
        <v>2</v>
      </c>
      <c r="W586" s="19">
        <v>2</v>
      </c>
      <c r="X586" s="19">
        <v>9</v>
      </c>
      <c r="Y586" s="19">
        <v>11716</v>
      </c>
      <c r="Z586" s="23" t="s">
        <v>123</v>
      </c>
      <c r="AA586" s="49" t="b">
        <v>0</v>
      </c>
      <c r="AB586" s="23" t="s">
        <v>2400</v>
      </c>
      <c r="AC586" s="23" t="s">
        <v>291</v>
      </c>
      <c r="AD586" s="23" t="s">
        <v>90</v>
      </c>
      <c r="AE586" s="23" t="s">
        <v>2409</v>
      </c>
      <c r="AF586" s="23" t="s">
        <v>78</v>
      </c>
      <c r="AG586" s="23" t="s">
        <v>79</v>
      </c>
      <c r="AH586" s="23" t="s">
        <v>36</v>
      </c>
      <c r="AI586" s="23" t="s">
        <v>100</v>
      </c>
      <c r="AJ586" s="50" t="b">
        <v>0</v>
      </c>
      <c r="AK586" s="51" t="s">
        <v>2410</v>
      </c>
      <c r="AL586" s="19">
        <v>0</v>
      </c>
      <c r="AM586" s="19">
        <v>0</v>
      </c>
      <c r="AN586" s="19">
        <v>2</v>
      </c>
      <c r="AO586" s="19">
        <v>0</v>
      </c>
      <c r="AP586" s="19">
        <v>0</v>
      </c>
      <c r="AQ586" s="19">
        <v>0</v>
      </c>
      <c r="AR586" s="19">
        <v>0</v>
      </c>
      <c r="AS586" s="19">
        <v>0</v>
      </c>
      <c r="AT586" s="19">
        <v>0</v>
      </c>
      <c r="AU586" s="19">
        <v>1</v>
      </c>
      <c r="AV586" s="19">
        <v>0</v>
      </c>
      <c r="AW586" s="19">
        <v>0</v>
      </c>
      <c r="AX586" s="19">
        <v>1</v>
      </c>
      <c r="AY586" s="19">
        <v>0</v>
      </c>
      <c r="AZ586" s="19">
        <v>0</v>
      </c>
      <c r="BA586" s="19">
        <v>0</v>
      </c>
      <c r="BB586" s="19">
        <v>0</v>
      </c>
      <c r="BC586" s="19">
        <v>0</v>
      </c>
      <c r="BD586" s="49" t="b">
        <v>0</v>
      </c>
      <c r="BE586" s="49" t="b">
        <v>0</v>
      </c>
      <c r="BF586" s="19">
        <v>12</v>
      </c>
      <c r="BG586" s="23" t="s">
        <v>78</v>
      </c>
      <c r="BH586" s="19">
        <v>295</v>
      </c>
      <c r="BI586" s="19">
        <v>295</v>
      </c>
      <c r="BJ586" s="19">
        <v>2</v>
      </c>
      <c r="BK586" s="49" t="b">
        <v>1</v>
      </c>
    </row>
    <row r="587" spans="1:63" ht="12.75">
      <c r="A587" s="19">
        <v>990</v>
      </c>
      <c r="B587" s="19">
        <v>215062</v>
      </c>
      <c r="C587" s="52" t="s">
        <v>2393</v>
      </c>
      <c r="D587" s="23" t="s">
        <v>2394</v>
      </c>
      <c r="E587" s="23" t="s">
        <v>2315</v>
      </c>
      <c r="F587" s="23" t="s">
        <v>2274</v>
      </c>
      <c r="G587" s="23" t="s">
        <v>2395</v>
      </c>
      <c r="H587" s="23" t="s">
        <v>538</v>
      </c>
      <c r="I587" s="23" t="s">
        <v>1797</v>
      </c>
      <c r="J587" s="47" t="s">
        <v>2396</v>
      </c>
      <c r="K587" s="19">
        <v>-75.193910000000002</v>
      </c>
      <c r="L587" s="19">
        <v>39.950928999999903</v>
      </c>
      <c r="M587" s="19">
        <v>-75.188744999999997</v>
      </c>
      <c r="N587" s="19">
        <v>39.954855000000002</v>
      </c>
      <c r="O587" s="53">
        <v>37678</v>
      </c>
      <c r="P587" s="53">
        <v>4082</v>
      </c>
      <c r="Q587" s="53">
        <v>37678</v>
      </c>
      <c r="R587" s="53">
        <v>4082</v>
      </c>
      <c r="S587" s="19">
        <v>2</v>
      </c>
      <c r="T587" s="19">
        <v>2</v>
      </c>
      <c r="U587" s="19">
        <v>2</v>
      </c>
      <c r="V587" s="19">
        <v>2</v>
      </c>
      <c r="W587" s="19">
        <v>2</v>
      </c>
      <c r="X587" s="19">
        <v>9</v>
      </c>
      <c r="Y587" s="19">
        <v>11716</v>
      </c>
      <c r="Z587" s="23" t="s">
        <v>123</v>
      </c>
      <c r="AA587" s="49" t="b">
        <v>0</v>
      </c>
      <c r="AB587" s="23" t="s">
        <v>2400</v>
      </c>
      <c r="AC587" s="23" t="s">
        <v>224</v>
      </c>
      <c r="AD587" s="23" t="s">
        <v>90</v>
      </c>
      <c r="AE587" s="23" t="s">
        <v>527</v>
      </c>
      <c r="AF587" s="23" t="s">
        <v>224</v>
      </c>
      <c r="AG587" s="23" t="s">
        <v>79</v>
      </c>
      <c r="AH587" s="23" t="s">
        <v>36</v>
      </c>
      <c r="AI587" s="23" t="s">
        <v>100</v>
      </c>
      <c r="AJ587" s="50" t="b">
        <v>0</v>
      </c>
      <c r="AK587" s="51" t="s">
        <v>2412</v>
      </c>
      <c r="AL587" s="19">
        <v>0</v>
      </c>
      <c r="AM587" s="19">
        <v>0</v>
      </c>
      <c r="AN587" s="19">
        <v>0</v>
      </c>
      <c r="AO587" s="19">
        <v>0</v>
      </c>
      <c r="AP587" s="19">
        <v>0</v>
      </c>
      <c r="AQ587" s="19">
        <v>0</v>
      </c>
      <c r="AR587" s="19">
        <v>0</v>
      </c>
      <c r="AS587" s="19">
        <v>0</v>
      </c>
      <c r="AT587" s="19">
        <v>0</v>
      </c>
      <c r="AU587" s="19">
        <v>0</v>
      </c>
      <c r="AV587" s="19">
        <v>0</v>
      </c>
      <c r="AW587" s="19">
        <v>0</v>
      </c>
      <c r="AX587" s="19">
        <v>0</v>
      </c>
      <c r="AY587" s="19">
        <v>0</v>
      </c>
      <c r="AZ587" s="19">
        <v>0</v>
      </c>
      <c r="BA587" s="19">
        <v>0</v>
      </c>
      <c r="BB587" s="19">
        <v>0</v>
      </c>
      <c r="BC587" s="19">
        <v>0</v>
      </c>
      <c r="BD587" s="49" t="b">
        <v>0</v>
      </c>
      <c r="BE587" s="49" t="b">
        <v>0</v>
      </c>
      <c r="BF587" s="19">
        <v>12</v>
      </c>
      <c r="BG587" s="23" t="s">
        <v>117</v>
      </c>
      <c r="BH587" s="19">
        <v>295</v>
      </c>
      <c r="BI587" s="19">
        <v>295</v>
      </c>
      <c r="BJ587" s="19">
        <v>0</v>
      </c>
      <c r="BK587" s="49" t="b">
        <v>0</v>
      </c>
    </row>
    <row r="588" spans="1:63" ht="12.75">
      <c r="A588" s="19">
        <v>991</v>
      </c>
      <c r="B588" s="19">
        <v>215062</v>
      </c>
      <c r="C588" s="23" t="s">
        <v>2393</v>
      </c>
      <c r="D588" s="23" t="s">
        <v>2394</v>
      </c>
      <c r="E588" s="23" t="s">
        <v>2315</v>
      </c>
      <c r="F588" s="23" t="s">
        <v>2274</v>
      </c>
      <c r="G588" s="23" t="s">
        <v>2395</v>
      </c>
      <c r="H588" s="23" t="s">
        <v>538</v>
      </c>
      <c r="I588" s="23" t="s">
        <v>1797</v>
      </c>
      <c r="J588" s="47" t="s">
        <v>2396</v>
      </c>
      <c r="K588" s="19">
        <v>-75.193910000000002</v>
      </c>
      <c r="L588" s="19">
        <v>39.950928999999903</v>
      </c>
      <c r="M588" s="19">
        <v>-75.188744999999997</v>
      </c>
      <c r="N588" s="19">
        <v>39.954855000000002</v>
      </c>
      <c r="O588" s="53">
        <v>37678</v>
      </c>
      <c r="P588" s="53">
        <v>4082</v>
      </c>
      <c r="Q588" s="53">
        <v>37678</v>
      </c>
      <c r="R588" s="53">
        <v>4082</v>
      </c>
      <c r="S588" s="19">
        <v>2</v>
      </c>
      <c r="T588" s="19">
        <v>2</v>
      </c>
      <c r="U588" s="19">
        <v>2</v>
      </c>
      <c r="V588" s="19">
        <v>2</v>
      </c>
      <c r="W588" s="19">
        <v>2</v>
      </c>
      <c r="X588" s="19">
        <v>9</v>
      </c>
      <c r="Y588" s="19">
        <v>11716</v>
      </c>
      <c r="Z588" s="23" t="s">
        <v>123</v>
      </c>
      <c r="AA588" s="49" t="b">
        <v>0</v>
      </c>
      <c r="AB588" s="23" t="s">
        <v>2400</v>
      </c>
      <c r="AC588" s="23" t="s">
        <v>94</v>
      </c>
      <c r="AD588" s="23" t="s">
        <v>90</v>
      </c>
      <c r="AE588" s="23" t="s">
        <v>95</v>
      </c>
      <c r="AF588" s="23" t="s">
        <v>94</v>
      </c>
      <c r="AG588" s="23" t="s">
        <v>79</v>
      </c>
      <c r="AH588" s="23" t="s">
        <v>36</v>
      </c>
      <c r="AI588" s="23" t="s">
        <v>96</v>
      </c>
      <c r="AJ588" s="50" t="b">
        <v>0</v>
      </c>
      <c r="AK588" s="51" t="s">
        <v>2413</v>
      </c>
      <c r="AL588" s="19">
        <v>0</v>
      </c>
      <c r="AM588" s="19">
        <v>0</v>
      </c>
      <c r="AN588" s="19">
        <v>3</v>
      </c>
      <c r="AO588" s="19">
        <v>2</v>
      </c>
      <c r="AP588" s="19">
        <v>1</v>
      </c>
      <c r="AQ588" s="19">
        <v>0</v>
      </c>
      <c r="AR588" s="19">
        <v>0</v>
      </c>
      <c r="AS588" s="19">
        <v>0</v>
      </c>
      <c r="AT588" s="19">
        <v>0</v>
      </c>
      <c r="AU588" s="19">
        <v>0</v>
      </c>
      <c r="AV588" s="19">
        <v>1</v>
      </c>
      <c r="AW588" s="19">
        <v>0</v>
      </c>
      <c r="AX588" s="19">
        <v>1</v>
      </c>
      <c r="AY588" s="19">
        <v>0</v>
      </c>
      <c r="AZ588" s="19">
        <v>1</v>
      </c>
      <c r="BA588" s="19">
        <v>0</v>
      </c>
      <c r="BB588" s="19">
        <v>0</v>
      </c>
      <c r="BC588" s="19">
        <v>1</v>
      </c>
      <c r="BD588" s="49" t="b">
        <v>1</v>
      </c>
      <c r="BE588" s="49" t="b">
        <v>0</v>
      </c>
      <c r="BF588" s="19">
        <v>12</v>
      </c>
      <c r="BG588" s="23" t="s">
        <v>94</v>
      </c>
      <c r="BH588" s="19">
        <v>295</v>
      </c>
      <c r="BI588" s="19">
        <v>295</v>
      </c>
      <c r="BJ588" s="19">
        <v>5</v>
      </c>
      <c r="BK588" s="49" t="b">
        <v>1</v>
      </c>
    </row>
    <row r="589" spans="1:63" ht="12.75">
      <c r="A589" s="19">
        <v>995</v>
      </c>
      <c r="B589" s="19">
        <v>215293</v>
      </c>
      <c r="C589" s="23" t="s">
        <v>2414</v>
      </c>
      <c r="D589" s="23" t="s">
        <v>2415</v>
      </c>
      <c r="E589" s="23" t="s">
        <v>2281</v>
      </c>
      <c r="F589" s="23" t="s">
        <v>2274</v>
      </c>
      <c r="G589" s="19">
        <v>15260</v>
      </c>
      <c r="H589" s="23" t="s">
        <v>538</v>
      </c>
      <c r="I589" s="23" t="s">
        <v>1797</v>
      </c>
      <c r="J589" s="47" t="s">
        <v>2416</v>
      </c>
      <c r="K589" s="19">
        <v>-79.954691999999994</v>
      </c>
      <c r="L589" s="19">
        <v>40.444502</v>
      </c>
      <c r="M589" s="19">
        <v>-79.942914000000002</v>
      </c>
      <c r="N589" s="19">
        <v>40.444615999999897</v>
      </c>
      <c r="O589" s="53">
        <v>23530</v>
      </c>
      <c r="P589" s="54">
        <v>938</v>
      </c>
      <c r="Q589" s="53">
        <v>39898</v>
      </c>
      <c r="R589" s="54">
        <v>938</v>
      </c>
      <c r="S589" s="19">
        <v>2</v>
      </c>
      <c r="T589" s="19">
        <v>2</v>
      </c>
      <c r="U589" s="19">
        <v>2</v>
      </c>
      <c r="V589" s="19">
        <v>1</v>
      </c>
      <c r="W589" s="19">
        <v>1</v>
      </c>
      <c r="X589" s="19">
        <v>55</v>
      </c>
      <c r="Y589" s="19">
        <v>19123</v>
      </c>
      <c r="Z589" s="23" t="s">
        <v>123</v>
      </c>
      <c r="AA589" s="49" t="b">
        <v>0</v>
      </c>
      <c r="AB589" s="23" t="s">
        <v>2422</v>
      </c>
      <c r="AC589" s="23" t="s">
        <v>244</v>
      </c>
      <c r="AD589" s="23" t="s">
        <v>204</v>
      </c>
      <c r="AE589" s="23" t="s">
        <v>2423</v>
      </c>
      <c r="AF589" s="23" t="s">
        <v>320</v>
      </c>
      <c r="AG589" s="23" t="s">
        <v>79</v>
      </c>
      <c r="AH589" s="23" t="s">
        <v>36</v>
      </c>
      <c r="AI589" s="23" t="s">
        <v>100</v>
      </c>
      <c r="AJ589" s="50" t="b">
        <v>0</v>
      </c>
      <c r="AK589" s="51" t="s">
        <v>2424</v>
      </c>
      <c r="AL589" s="19">
        <v>0</v>
      </c>
      <c r="AM589" s="19">
        <v>0</v>
      </c>
      <c r="AN589" s="19">
        <v>0</v>
      </c>
      <c r="AO589" s="19">
        <v>0</v>
      </c>
      <c r="AP589" s="19">
        <v>0</v>
      </c>
      <c r="AQ589" s="19">
        <v>0</v>
      </c>
      <c r="AR589" s="19">
        <v>0</v>
      </c>
      <c r="AS589" s="19">
        <v>0</v>
      </c>
      <c r="AT589" s="19">
        <v>0</v>
      </c>
      <c r="AU589" s="19">
        <v>0</v>
      </c>
      <c r="AV589" s="19">
        <v>0</v>
      </c>
      <c r="AW589" s="19">
        <v>0</v>
      </c>
      <c r="AX589" s="19">
        <v>0</v>
      </c>
      <c r="AY589" s="19">
        <v>0</v>
      </c>
      <c r="AZ589" s="19">
        <v>0</v>
      </c>
      <c r="BA589" s="19">
        <v>0</v>
      </c>
      <c r="BB589" s="19">
        <v>0</v>
      </c>
      <c r="BC589" s="19">
        <v>0</v>
      </c>
      <c r="BD589" s="49" t="b">
        <v>0</v>
      </c>
      <c r="BE589" s="49" t="b">
        <v>0</v>
      </c>
      <c r="BF589" s="19">
        <v>4</v>
      </c>
      <c r="BG589" s="23" t="s">
        <v>117</v>
      </c>
      <c r="BH589" s="19">
        <v>295</v>
      </c>
      <c r="BI589" s="19">
        <v>295</v>
      </c>
      <c r="BJ589" s="19">
        <v>0</v>
      </c>
      <c r="BK589" s="49" t="b">
        <v>0</v>
      </c>
    </row>
    <row r="590" spans="1:63" ht="12.75">
      <c r="A590" s="19">
        <v>997</v>
      </c>
      <c r="B590" s="48"/>
      <c r="C590" s="23" t="s">
        <v>2466</v>
      </c>
      <c r="D590" s="23" t="s">
        <v>2467</v>
      </c>
      <c r="E590" s="23" t="s">
        <v>2435</v>
      </c>
      <c r="F590" s="23" t="s">
        <v>2436</v>
      </c>
      <c r="G590" s="48"/>
      <c r="H590" s="23" t="s">
        <v>2437</v>
      </c>
      <c r="I590" s="23" t="s">
        <v>2437</v>
      </c>
      <c r="J590" s="47" t="s">
        <v>2468</v>
      </c>
      <c r="K590" s="19">
        <v>-66.050040699999997</v>
      </c>
      <c r="L590" s="19">
        <v>18.402809099999999</v>
      </c>
      <c r="M590" s="19">
        <v>-66.050040499999994</v>
      </c>
      <c r="N590" s="19">
        <v>18.402809099999999</v>
      </c>
      <c r="O590" s="53">
        <v>3420</v>
      </c>
      <c r="P590" s="53">
        <v>200</v>
      </c>
      <c r="Q590" s="53">
        <v>3420</v>
      </c>
      <c r="R590" s="53">
        <v>200</v>
      </c>
      <c r="S590" s="48" t="s">
        <v>1327</v>
      </c>
      <c r="T590" s="48" t="s">
        <v>1327</v>
      </c>
      <c r="U590" s="48" t="s">
        <v>1327</v>
      </c>
      <c r="V590" s="48" t="s">
        <v>1327</v>
      </c>
      <c r="W590" s="48" t="s">
        <v>1327</v>
      </c>
      <c r="X590" s="48" t="s">
        <v>1327</v>
      </c>
      <c r="Y590" s="48" t="s">
        <v>1327</v>
      </c>
      <c r="Z590" s="23" t="s">
        <v>73</v>
      </c>
      <c r="AA590" s="49" t="b">
        <v>1</v>
      </c>
      <c r="AB590" s="23" t="s">
        <v>2471</v>
      </c>
      <c r="AC590" s="23" t="s">
        <v>244</v>
      </c>
      <c r="AD590" s="23" t="s">
        <v>90</v>
      </c>
      <c r="AE590" s="23" t="s">
        <v>2472</v>
      </c>
      <c r="AF590" s="23" t="s">
        <v>78</v>
      </c>
      <c r="AG590" s="23" t="s">
        <v>79</v>
      </c>
      <c r="AH590" s="23" t="s">
        <v>36</v>
      </c>
      <c r="AI590" s="23" t="s">
        <v>80</v>
      </c>
      <c r="AJ590" s="50" t="b">
        <v>0</v>
      </c>
      <c r="AK590" s="51" t="s">
        <v>2473</v>
      </c>
      <c r="AL590" s="19">
        <v>0</v>
      </c>
      <c r="AM590" s="19">
        <v>0</v>
      </c>
      <c r="AN590" s="19">
        <v>0</v>
      </c>
      <c r="AO590" s="19">
        <v>0</v>
      </c>
      <c r="AP590" s="19">
        <v>0</v>
      </c>
      <c r="AQ590" s="19">
        <v>0</v>
      </c>
      <c r="AR590" s="19">
        <v>0</v>
      </c>
      <c r="AS590" s="19">
        <v>0</v>
      </c>
      <c r="AT590" s="19">
        <v>0</v>
      </c>
      <c r="AU590" s="19">
        <v>0</v>
      </c>
      <c r="AV590" s="19">
        <v>0</v>
      </c>
      <c r="AW590" s="19">
        <v>0</v>
      </c>
      <c r="AX590" s="19">
        <v>0</v>
      </c>
      <c r="AY590" s="19">
        <v>0</v>
      </c>
      <c r="AZ590" s="19">
        <v>0</v>
      </c>
      <c r="BA590" s="19">
        <v>0</v>
      </c>
      <c r="BB590" s="19">
        <v>0</v>
      </c>
      <c r="BC590" s="19">
        <v>0</v>
      </c>
      <c r="BD590" s="49" t="b">
        <v>1</v>
      </c>
      <c r="BE590" s="49" t="b">
        <v>0</v>
      </c>
      <c r="BF590" s="19">
        <v>3</v>
      </c>
      <c r="BG590" s="23" t="s">
        <v>78</v>
      </c>
      <c r="BH590" s="19">
        <v>12</v>
      </c>
      <c r="BI590" s="19">
        <v>12</v>
      </c>
      <c r="BJ590" s="19">
        <v>0</v>
      </c>
      <c r="BK590" s="49" t="b">
        <v>0</v>
      </c>
    </row>
    <row r="591" spans="1:63" ht="12.75">
      <c r="A591" s="19">
        <v>998</v>
      </c>
      <c r="B591" s="48"/>
      <c r="C591" s="23" t="s">
        <v>2466</v>
      </c>
      <c r="D591" s="23" t="s">
        <v>2467</v>
      </c>
      <c r="E591" s="23" t="s">
        <v>2435</v>
      </c>
      <c r="F591" s="23" t="s">
        <v>2436</v>
      </c>
      <c r="G591" s="48"/>
      <c r="H591" s="23" t="s">
        <v>2437</v>
      </c>
      <c r="I591" s="23" t="s">
        <v>2437</v>
      </c>
      <c r="J591" s="47" t="s">
        <v>2468</v>
      </c>
      <c r="K591" s="19">
        <v>-66.050040699999997</v>
      </c>
      <c r="L591" s="19">
        <v>18.402809099999999</v>
      </c>
      <c r="M591" s="19">
        <v>-66.050040499999994</v>
      </c>
      <c r="N591" s="19">
        <v>18.402809099999999</v>
      </c>
      <c r="O591" s="53">
        <v>3420</v>
      </c>
      <c r="P591" s="53">
        <v>200</v>
      </c>
      <c r="Q591" s="53">
        <v>3420</v>
      </c>
      <c r="R591" s="53">
        <v>200</v>
      </c>
      <c r="S591" s="48" t="s">
        <v>1327</v>
      </c>
      <c r="T591" s="48" t="s">
        <v>1327</v>
      </c>
      <c r="U591" s="48" t="s">
        <v>1327</v>
      </c>
      <c r="V591" s="48" t="s">
        <v>1327</v>
      </c>
      <c r="W591" s="48" t="s">
        <v>1327</v>
      </c>
      <c r="X591" s="48" t="s">
        <v>1327</v>
      </c>
      <c r="Y591" s="48" t="s">
        <v>1327</v>
      </c>
      <c r="Z591" s="23" t="s">
        <v>73</v>
      </c>
      <c r="AA591" s="49" t="b">
        <v>1</v>
      </c>
      <c r="AB591" s="23" t="s">
        <v>245</v>
      </c>
      <c r="AC591" s="23" t="s">
        <v>244</v>
      </c>
      <c r="AD591" s="23" t="s">
        <v>90</v>
      </c>
      <c r="AE591" s="23" t="s">
        <v>172</v>
      </c>
      <c r="AF591" s="23" t="s">
        <v>89</v>
      </c>
      <c r="AG591" s="23" t="s">
        <v>79</v>
      </c>
      <c r="AH591" s="23" t="s">
        <v>36</v>
      </c>
      <c r="AI591" s="23" t="s">
        <v>92</v>
      </c>
      <c r="AJ591" s="50" t="b">
        <v>0</v>
      </c>
      <c r="AK591" s="51" t="s">
        <v>2474</v>
      </c>
      <c r="AL591" s="19">
        <v>0</v>
      </c>
      <c r="AM591" s="19">
        <v>0</v>
      </c>
      <c r="AN591" s="19">
        <v>0</v>
      </c>
      <c r="AO591" s="19">
        <v>0</v>
      </c>
      <c r="AP591" s="19">
        <v>0</v>
      </c>
      <c r="AQ591" s="19">
        <v>0</v>
      </c>
      <c r="AR591" s="19">
        <v>0</v>
      </c>
      <c r="AS591" s="19">
        <v>0</v>
      </c>
      <c r="AT591" s="19">
        <v>0</v>
      </c>
      <c r="AU591" s="19">
        <v>0</v>
      </c>
      <c r="AV591" s="19">
        <v>0</v>
      </c>
      <c r="AW591" s="19">
        <v>0</v>
      </c>
      <c r="AX591" s="19">
        <v>0</v>
      </c>
      <c r="AY591" s="19">
        <v>0</v>
      </c>
      <c r="AZ591" s="19">
        <v>0</v>
      </c>
      <c r="BA591" s="19">
        <v>0</v>
      </c>
      <c r="BB591" s="19">
        <v>0</v>
      </c>
      <c r="BC591" s="19">
        <v>0</v>
      </c>
      <c r="BD591" s="49" t="b">
        <v>1</v>
      </c>
      <c r="BE591" s="49" t="b">
        <v>0</v>
      </c>
      <c r="BF591" s="19">
        <v>3</v>
      </c>
      <c r="BG591" s="23" t="s">
        <v>89</v>
      </c>
      <c r="BH591" s="19">
        <v>12</v>
      </c>
      <c r="BI591" s="19">
        <v>12</v>
      </c>
      <c r="BJ591" s="19">
        <v>0</v>
      </c>
      <c r="BK591" s="49" t="b">
        <v>0</v>
      </c>
    </row>
    <row r="592" spans="1:63" ht="12.75">
      <c r="A592" s="19">
        <v>1001</v>
      </c>
      <c r="B592" s="19">
        <v>137351</v>
      </c>
      <c r="C592" s="23" t="s">
        <v>721</v>
      </c>
      <c r="D592" s="23" t="s">
        <v>722</v>
      </c>
      <c r="E592" s="23" t="s">
        <v>723</v>
      </c>
      <c r="F592" s="23" t="s">
        <v>625</v>
      </c>
      <c r="G592" s="23" t="s">
        <v>724</v>
      </c>
      <c r="H592" s="23" t="s">
        <v>70</v>
      </c>
      <c r="I592" s="23" t="s">
        <v>564</v>
      </c>
      <c r="J592" s="47" t="s">
        <v>725</v>
      </c>
      <c r="K592" s="19">
        <v>-82.413231999999994</v>
      </c>
      <c r="L592" s="19">
        <v>28.061457999999998</v>
      </c>
      <c r="M592" s="19">
        <v>-82.413231999999994</v>
      </c>
      <c r="N592" s="19">
        <v>28.061457999999998</v>
      </c>
      <c r="O592" s="53">
        <v>8350</v>
      </c>
      <c r="P592" s="53">
        <v>2078</v>
      </c>
      <c r="Q592" s="53">
        <v>19048</v>
      </c>
      <c r="R592" s="53">
        <v>2078</v>
      </c>
      <c r="S592" s="19">
        <v>2</v>
      </c>
      <c r="T592" s="19">
        <v>2</v>
      </c>
      <c r="U592" s="19">
        <v>5</v>
      </c>
      <c r="V592" s="19">
        <v>1</v>
      </c>
      <c r="W592" s="19">
        <v>1</v>
      </c>
      <c r="X592" s="19">
        <v>47</v>
      </c>
      <c r="Y592" s="19">
        <v>31461</v>
      </c>
      <c r="Z592" s="23" t="s">
        <v>73</v>
      </c>
      <c r="AA592" s="49" t="b">
        <v>0</v>
      </c>
      <c r="AB592" s="23" t="s">
        <v>726</v>
      </c>
      <c r="AC592" s="23" t="s">
        <v>727</v>
      </c>
      <c r="AD592" s="23" t="s">
        <v>159</v>
      </c>
      <c r="AE592" s="23" t="s">
        <v>172</v>
      </c>
      <c r="AF592" s="23" t="s">
        <v>89</v>
      </c>
      <c r="AG592" s="23" t="s">
        <v>79</v>
      </c>
      <c r="AH592" s="23" t="s">
        <v>36</v>
      </c>
      <c r="AI592" s="23" t="s">
        <v>92</v>
      </c>
      <c r="AJ592" s="50" t="b">
        <v>0</v>
      </c>
      <c r="AK592" s="51" t="s">
        <v>728</v>
      </c>
      <c r="AL592" s="19">
        <v>0</v>
      </c>
      <c r="AM592" s="19">
        <v>0</v>
      </c>
      <c r="AN592" s="19">
        <v>0</v>
      </c>
      <c r="AO592" s="19">
        <v>0</v>
      </c>
      <c r="AP592" s="19">
        <v>0</v>
      </c>
      <c r="AQ592" s="19">
        <v>0</v>
      </c>
      <c r="AR592" s="19">
        <v>0</v>
      </c>
      <c r="AS592" s="19">
        <v>0</v>
      </c>
      <c r="AT592" s="19">
        <v>0</v>
      </c>
      <c r="AU592" s="19">
        <v>0</v>
      </c>
      <c r="AV592" s="19">
        <v>0</v>
      </c>
      <c r="AW592" s="19">
        <v>0</v>
      </c>
      <c r="AX592" s="19">
        <v>0</v>
      </c>
      <c r="AY592" s="19">
        <v>0</v>
      </c>
      <c r="AZ592" s="19">
        <v>0</v>
      </c>
      <c r="BA592" s="19">
        <v>0</v>
      </c>
      <c r="BB592" s="19">
        <v>0</v>
      </c>
      <c r="BC592" s="19">
        <v>0</v>
      </c>
      <c r="BD592" s="49" t="b">
        <v>1</v>
      </c>
      <c r="BE592" s="49" t="b">
        <v>0</v>
      </c>
      <c r="BF592" s="19">
        <v>3</v>
      </c>
      <c r="BG592" s="23" t="s">
        <v>89</v>
      </c>
      <c r="BH592" s="19">
        <v>363</v>
      </c>
      <c r="BI592" s="19">
        <v>363</v>
      </c>
      <c r="BJ592" s="19">
        <v>0</v>
      </c>
      <c r="BK592" s="49" t="b">
        <v>0</v>
      </c>
    </row>
    <row r="593" spans="1:63" ht="12.75">
      <c r="A593" s="19">
        <v>1002</v>
      </c>
      <c r="B593" s="19">
        <v>137351</v>
      </c>
      <c r="C593" s="23" t="s">
        <v>721</v>
      </c>
      <c r="D593" s="23" t="s">
        <v>722</v>
      </c>
      <c r="E593" s="23" t="s">
        <v>723</v>
      </c>
      <c r="F593" s="23" t="s">
        <v>625</v>
      </c>
      <c r="G593" s="23" t="s">
        <v>724</v>
      </c>
      <c r="H593" s="23" t="s">
        <v>70</v>
      </c>
      <c r="I593" s="23" t="s">
        <v>564</v>
      </c>
      <c r="J593" s="47" t="s">
        <v>725</v>
      </c>
      <c r="K593" s="19">
        <v>-82.413231999999994</v>
      </c>
      <c r="L593" s="19">
        <v>28.061457999999998</v>
      </c>
      <c r="M593" s="19">
        <v>-82.413231999999994</v>
      </c>
      <c r="N593" s="19">
        <v>28.061457999999998</v>
      </c>
      <c r="O593" s="53">
        <v>8350</v>
      </c>
      <c r="P593" s="53">
        <v>2078</v>
      </c>
      <c r="Q593" s="53">
        <v>19048</v>
      </c>
      <c r="R593" s="53">
        <v>2078</v>
      </c>
      <c r="S593" s="19">
        <v>2</v>
      </c>
      <c r="T593" s="19">
        <v>2</v>
      </c>
      <c r="U593" s="19">
        <v>5</v>
      </c>
      <c r="V593" s="19">
        <v>1</v>
      </c>
      <c r="W593" s="19">
        <v>1</v>
      </c>
      <c r="X593" s="19">
        <v>47</v>
      </c>
      <c r="Y593" s="19">
        <v>31461</v>
      </c>
      <c r="Z593" s="23" t="s">
        <v>73</v>
      </c>
      <c r="AA593" s="49" t="b">
        <v>0</v>
      </c>
      <c r="AB593" s="23" t="s">
        <v>726</v>
      </c>
      <c r="AC593" s="23" t="s">
        <v>727</v>
      </c>
      <c r="AD593" s="23" t="s">
        <v>159</v>
      </c>
      <c r="AE593" s="23" t="s">
        <v>729</v>
      </c>
      <c r="AF593" s="23" t="s">
        <v>78</v>
      </c>
      <c r="AG593" s="23" t="s">
        <v>79</v>
      </c>
      <c r="AH593" s="23" t="s">
        <v>99</v>
      </c>
      <c r="AI593" s="23" t="s">
        <v>100</v>
      </c>
      <c r="AJ593" s="50" t="b">
        <v>0</v>
      </c>
      <c r="AK593" s="51" t="s">
        <v>730</v>
      </c>
      <c r="AL593" s="19">
        <v>0</v>
      </c>
      <c r="AM593" s="19">
        <v>0</v>
      </c>
      <c r="AN593" s="19">
        <v>0</v>
      </c>
      <c r="AO593" s="19">
        <v>0</v>
      </c>
      <c r="AP593" s="19">
        <v>0</v>
      </c>
      <c r="AQ593" s="19">
        <v>0</v>
      </c>
      <c r="AR593" s="19">
        <v>0</v>
      </c>
      <c r="AS593" s="19">
        <v>0</v>
      </c>
      <c r="AT593" s="19">
        <v>0</v>
      </c>
      <c r="AU593" s="19">
        <v>0</v>
      </c>
      <c r="AV593" s="19">
        <v>0</v>
      </c>
      <c r="AW593" s="19">
        <v>0</v>
      </c>
      <c r="AX593" s="19">
        <v>0</v>
      </c>
      <c r="AY593" s="19">
        <v>0</v>
      </c>
      <c r="AZ593" s="19">
        <v>0</v>
      </c>
      <c r="BA593" s="19">
        <v>0</v>
      </c>
      <c r="BB593" s="19">
        <v>0</v>
      </c>
      <c r="BC593" s="19">
        <v>0</v>
      </c>
      <c r="BD593" s="49" t="b">
        <v>0</v>
      </c>
      <c r="BE593" s="49" t="b">
        <v>0</v>
      </c>
      <c r="BF593" s="19">
        <v>3</v>
      </c>
      <c r="BG593" s="23" t="s">
        <v>78</v>
      </c>
      <c r="BH593" s="19">
        <v>363</v>
      </c>
      <c r="BI593" s="19">
        <v>363</v>
      </c>
      <c r="BJ593" s="19">
        <v>0</v>
      </c>
      <c r="BK593" s="49" t="b">
        <v>0</v>
      </c>
    </row>
    <row r="594" spans="1:63" ht="12.75">
      <c r="A594" s="19">
        <v>1003</v>
      </c>
      <c r="B594" s="19">
        <v>137351</v>
      </c>
      <c r="C594" s="23" t="s">
        <v>721</v>
      </c>
      <c r="D594" s="23" t="s">
        <v>722</v>
      </c>
      <c r="E594" s="23" t="s">
        <v>723</v>
      </c>
      <c r="F594" s="23" t="s">
        <v>625</v>
      </c>
      <c r="G594" s="23" t="s">
        <v>724</v>
      </c>
      <c r="H594" s="23" t="s">
        <v>70</v>
      </c>
      <c r="I594" s="23" t="s">
        <v>564</v>
      </c>
      <c r="J594" s="47" t="s">
        <v>725</v>
      </c>
      <c r="K594" s="19">
        <v>-82.413231999999994</v>
      </c>
      <c r="L594" s="19">
        <v>28.061457999999998</v>
      </c>
      <c r="M594" s="19">
        <v>-82.413231999999994</v>
      </c>
      <c r="N594" s="19">
        <v>28.061457999999998</v>
      </c>
      <c r="O594" s="53">
        <v>8350</v>
      </c>
      <c r="P594" s="53">
        <v>2078</v>
      </c>
      <c r="Q594" s="53">
        <v>19048</v>
      </c>
      <c r="R594" s="53">
        <v>2078</v>
      </c>
      <c r="S594" s="19">
        <v>2</v>
      </c>
      <c r="T594" s="19">
        <v>2</v>
      </c>
      <c r="U594" s="19">
        <v>5</v>
      </c>
      <c r="V594" s="19">
        <v>1</v>
      </c>
      <c r="W594" s="19">
        <v>1</v>
      </c>
      <c r="X594" s="19">
        <v>47</v>
      </c>
      <c r="Y594" s="19">
        <v>31461</v>
      </c>
      <c r="Z594" s="23" t="s">
        <v>73</v>
      </c>
      <c r="AA594" s="49" t="b">
        <v>0</v>
      </c>
      <c r="AB594" s="23" t="s">
        <v>731</v>
      </c>
      <c r="AC594" s="23" t="s">
        <v>361</v>
      </c>
      <c r="AD594" s="23" t="s">
        <v>104</v>
      </c>
      <c r="AE594" s="23" t="s">
        <v>77</v>
      </c>
      <c r="AF594" s="23" t="s">
        <v>78</v>
      </c>
      <c r="AG594" s="23" t="s">
        <v>79</v>
      </c>
      <c r="AH594" s="23" t="s">
        <v>36</v>
      </c>
      <c r="AI594" s="23" t="s">
        <v>100</v>
      </c>
      <c r="AJ594" s="50" t="b">
        <v>0</v>
      </c>
      <c r="AK594" s="51" t="s">
        <v>732</v>
      </c>
      <c r="AL594" s="19">
        <v>0</v>
      </c>
      <c r="AM594" s="19">
        <v>0</v>
      </c>
      <c r="AN594" s="19">
        <v>0</v>
      </c>
      <c r="AO594" s="19">
        <v>0</v>
      </c>
      <c r="AP594" s="19">
        <v>0</v>
      </c>
      <c r="AQ594" s="19">
        <v>0</v>
      </c>
      <c r="AR594" s="19">
        <v>0</v>
      </c>
      <c r="AS594" s="19">
        <v>0</v>
      </c>
      <c r="AT594" s="19">
        <v>0</v>
      </c>
      <c r="AU594" s="19">
        <v>0</v>
      </c>
      <c r="AV594" s="19">
        <v>0</v>
      </c>
      <c r="AW594" s="19">
        <v>0</v>
      </c>
      <c r="AX594" s="19">
        <v>0</v>
      </c>
      <c r="AY594" s="19">
        <v>0</v>
      </c>
      <c r="AZ594" s="19">
        <v>0</v>
      </c>
      <c r="BA594" s="19">
        <v>0</v>
      </c>
      <c r="BB594" s="19">
        <v>0</v>
      </c>
      <c r="BC594" s="19">
        <v>0</v>
      </c>
      <c r="BD594" s="49" t="b">
        <v>0</v>
      </c>
      <c r="BE594" s="49" t="b">
        <v>0</v>
      </c>
      <c r="BF594" s="19">
        <v>3</v>
      </c>
      <c r="BG594" s="23" t="s">
        <v>78</v>
      </c>
      <c r="BH594" s="19">
        <v>363</v>
      </c>
      <c r="BI594" s="19">
        <v>363</v>
      </c>
      <c r="BJ594" s="19">
        <v>0</v>
      </c>
      <c r="BK594" s="49" t="b">
        <v>0</v>
      </c>
    </row>
    <row r="595" spans="1:63" ht="12.75">
      <c r="A595" s="19">
        <v>1005</v>
      </c>
      <c r="B595" s="19">
        <v>123961</v>
      </c>
      <c r="C595" s="23" t="s">
        <v>465</v>
      </c>
      <c r="D595" s="23" t="s">
        <v>466</v>
      </c>
      <c r="E595" s="23" t="s">
        <v>384</v>
      </c>
      <c r="F595" s="23" t="s">
        <v>241</v>
      </c>
      <c r="G595" s="19">
        <v>90089</v>
      </c>
      <c r="H595" s="23" t="s">
        <v>167</v>
      </c>
      <c r="I595" s="23" t="s">
        <v>242</v>
      </c>
      <c r="J595" s="47" t="s">
        <v>467</v>
      </c>
      <c r="K595" s="19">
        <v>-118.284168999999</v>
      </c>
      <c r="L595" s="19">
        <v>34.021281000000002</v>
      </c>
      <c r="M595" s="19">
        <v>-118.232703</v>
      </c>
      <c r="N595" s="19">
        <v>34.04365</v>
      </c>
      <c r="O595" s="53">
        <v>47880</v>
      </c>
      <c r="P595" s="54">
        <v>835</v>
      </c>
      <c r="Q595" s="53">
        <v>47880</v>
      </c>
      <c r="R595" s="54">
        <v>835</v>
      </c>
      <c r="S595" s="19">
        <v>2</v>
      </c>
      <c r="T595" s="19">
        <v>2</v>
      </c>
      <c r="U595" s="19">
        <v>8</v>
      </c>
      <c r="V595" s="19">
        <v>2</v>
      </c>
      <c r="W595" s="19">
        <v>2</v>
      </c>
      <c r="X595" s="19">
        <v>17</v>
      </c>
      <c r="Y595" s="19">
        <v>18794</v>
      </c>
      <c r="Z595" s="23" t="s">
        <v>123</v>
      </c>
      <c r="AA595" s="49" t="b">
        <v>0</v>
      </c>
      <c r="AB595" s="23" t="s">
        <v>469</v>
      </c>
      <c r="AC595" s="23" t="s">
        <v>470</v>
      </c>
      <c r="AD595" s="23" t="s">
        <v>204</v>
      </c>
      <c r="AE595" s="23" t="s">
        <v>330</v>
      </c>
      <c r="AF595" s="23" t="s">
        <v>78</v>
      </c>
      <c r="AG595" s="23" t="s">
        <v>79</v>
      </c>
      <c r="AH595" s="23" t="s">
        <v>36</v>
      </c>
      <c r="AI595" s="23" t="s">
        <v>80</v>
      </c>
      <c r="AJ595" s="50" t="b">
        <v>0</v>
      </c>
      <c r="AK595" s="51" t="s">
        <v>471</v>
      </c>
      <c r="AL595" s="19">
        <v>0</v>
      </c>
      <c r="AM595" s="19">
        <v>0</v>
      </c>
      <c r="AN595" s="19">
        <v>4</v>
      </c>
      <c r="AO595" s="19">
        <v>2</v>
      </c>
      <c r="AP595" s="19">
        <v>0</v>
      </c>
      <c r="AQ595" s="19">
        <v>0</v>
      </c>
      <c r="AR595" s="19">
        <v>0</v>
      </c>
      <c r="AS595" s="19">
        <v>0</v>
      </c>
      <c r="AT595" s="19">
        <v>0</v>
      </c>
      <c r="AU595" s="19">
        <v>1</v>
      </c>
      <c r="AV595" s="19">
        <v>1</v>
      </c>
      <c r="AW595" s="19">
        <v>0</v>
      </c>
      <c r="AX595" s="19">
        <v>2</v>
      </c>
      <c r="AY595" s="19">
        <v>0</v>
      </c>
      <c r="AZ595" s="19">
        <v>1</v>
      </c>
      <c r="BA595" s="19">
        <v>0</v>
      </c>
      <c r="BB595" s="19">
        <v>1</v>
      </c>
      <c r="BC595" s="19">
        <v>0</v>
      </c>
      <c r="BD595" s="49" t="b">
        <v>1</v>
      </c>
      <c r="BE595" s="49" t="b">
        <v>1</v>
      </c>
      <c r="BF595" s="19">
        <v>9</v>
      </c>
      <c r="BG595" s="23" t="s">
        <v>78</v>
      </c>
      <c r="BH595" s="19">
        <v>210</v>
      </c>
      <c r="BI595" s="19">
        <v>210</v>
      </c>
      <c r="BJ595" s="19">
        <v>6</v>
      </c>
      <c r="BK595" s="49" t="b">
        <v>1</v>
      </c>
    </row>
    <row r="596" spans="1:63" ht="12.75">
      <c r="A596" s="19">
        <v>1006</v>
      </c>
      <c r="B596" s="19">
        <v>123961</v>
      </c>
      <c r="C596" s="23" t="s">
        <v>465</v>
      </c>
      <c r="D596" s="23" t="s">
        <v>466</v>
      </c>
      <c r="E596" s="23" t="s">
        <v>384</v>
      </c>
      <c r="F596" s="23" t="s">
        <v>241</v>
      </c>
      <c r="G596" s="19">
        <v>90089</v>
      </c>
      <c r="H596" s="23" t="s">
        <v>167</v>
      </c>
      <c r="I596" s="23" t="s">
        <v>242</v>
      </c>
      <c r="J596" s="47" t="s">
        <v>467</v>
      </c>
      <c r="K596" s="19">
        <v>-118.284168999999</v>
      </c>
      <c r="L596" s="19">
        <v>34.021281000000002</v>
      </c>
      <c r="M596" s="19">
        <v>-118.232703</v>
      </c>
      <c r="N596" s="19">
        <v>34.04365</v>
      </c>
      <c r="O596" s="53">
        <v>47880</v>
      </c>
      <c r="P596" s="54">
        <v>835</v>
      </c>
      <c r="Q596" s="53">
        <v>47880</v>
      </c>
      <c r="R596" s="54">
        <v>835</v>
      </c>
      <c r="S596" s="19">
        <v>2</v>
      </c>
      <c r="T596" s="19">
        <v>2</v>
      </c>
      <c r="U596" s="19">
        <v>8</v>
      </c>
      <c r="V596" s="19">
        <v>2</v>
      </c>
      <c r="W596" s="19">
        <v>2</v>
      </c>
      <c r="X596" s="19">
        <v>17</v>
      </c>
      <c r="Y596" s="19">
        <v>18794</v>
      </c>
      <c r="Z596" s="23" t="s">
        <v>123</v>
      </c>
      <c r="AA596" s="49" t="b">
        <v>0</v>
      </c>
      <c r="AB596" s="23" t="s">
        <v>245</v>
      </c>
      <c r="AC596" s="23" t="s">
        <v>472</v>
      </c>
      <c r="AD596" s="23" t="s">
        <v>204</v>
      </c>
      <c r="AE596" s="23" t="s">
        <v>473</v>
      </c>
      <c r="AF596" s="23" t="s">
        <v>224</v>
      </c>
      <c r="AG596" s="23" t="s">
        <v>79</v>
      </c>
      <c r="AH596" s="23" t="s">
        <v>36</v>
      </c>
      <c r="AI596" s="23" t="s">
        <v>100</v>
      </c>
      <c r="AJ596" s="50" t="b">
        <v>0</v>
      </c>
      <c r="AK596" s="51" t="s">
        <v>474</v>
      </c>
      <c r="AL596" s="19">
        <v>0</v>
      </c>
      <c r="AM596" s="19">
        <v>0</v>
      </c>
      <c r="AN596" s="19">
        <v>1</v>
      </c>
      <c r="AO596" s="19">
        <v>0</v>
      </c>
      <c r="AP596" s="19">
        <v>0</v>
      </c>
      <c r="AQ596" s="19">
        <v>0</v>
      </c>
      <c r="AR596" s="19">
        <v>0</v>
      </c>
      <c r="AS596" s="19">
        <v>0</v>
      </c>
      <c r="AT596" s="19">
        <v>0</v>
      </c>
      <c r="AU596" s="19">
        <v>0</v>
      </c>
      <c r="AV596" s="19">
        <v>0</v>
      </c>
      <c r="AW596" s="19">
        <v>0</v>
      </c>
      <c r="AX596" s="19">
        <v>1</v>
      </c>
      <c r="AY596" s="19">
        <v>0</v>
      </c>
      <c r="AZ596" s="19">
        <v>0</v>
      </c>
      <c r="BA596" s="19">
        <v>0</v>
      </c>
      <c r="BB596" s="19">
        <v>0</v>
      </c>
      <c r="BC596" s="19">
        <v>0</v>
      </c>
      <c r="BD596" s="49" t="b">
        <v>0</v>
      </c>
      <c r="BE596" s="49" t="b">
        <v>1</v>
      </c>
      <c r="BF596" s="19">
        <v>9</v>
      </c>
      <c r="BG596" s="23" t="s">
        <v>117</v>
      </c>
      <c r="BH596" s="19">
        <v>210</v>
      </c>
      <c r="BI596" s="19">
        <v>210</v>
      </c>
      <c r="BJ596" s="19">
        <v>1</v>
      </c>
      <c r="BK596" s="49" t="b">
        <v>1</v>
      </c>
    </row>
    <row r="597" spans="1:63" ht="12.75">
      <c r="A597" s="19">
        <v>1007</v>
      </c>
      <c r="B597" s="19">
        <v>123961</v>
      </c>
      <c r="C597" s="23" t="s">
        <v>465</v>
      </c>
      <c r="D597" s="23" t="s">
        <v>466</v>
      </c>
      <c r="E597" s="23" t="s">
        <v>384</v>
      </c>
      <c r="F597" s="23" t="s">
        <v>241</v>
      </c>
      <c r="G597" s="19">
        <v>90089</v>
      </c>
      <c r="H597" s="23" t="s">
        <v>167</v>
      </c>
      <c r="I597" s="23" t="s">
        <v>242</v>
      </c>
      <c r="J597" s="47" t="s">
        <v>467</v>
      </c>
      <c r="K597" s="19">
        <v>-118.284168999999</v>
      </c>
      <c r="L597" s="19">
        <v>34.021281000000002</v>
      </c>
      <c r="M597" s="19">
        <v>-118.232703</v>
      </c>
      <c r="N597" s="19">
        <v>34.04365</v>
      </c>
      <c r="O597" s="53">
        <v>47880</v>
      </c>
      <c r="P597" s="54">
        <v>835</v>
      </c>
      <c r="Q597" s="53">
        <v>47880</v>
      </c>
      <c r="R597" s="54">
        <v>835</v>
      </c>
      <c r="S597" s="19">
        <v>2</v>
      </c>
      <c r="T597" s="19">
        <v>2</v>
      </c>
      <c r="U597" s="19">
        <v>8</v>
      </c>
      <c r="V597" s="19">
        <v>2</v>
      </c>
      <c r="W597" s="19">
        <v>2</v>
      </c>
      <c r="X597" s="19">
        <v>17</v>
      </c>
      <c r="Y597" s="19">
        <v>18794</v>
      </c>
      <c r="Z597" s="23" t="s">
        <v>123</v>
      </c>
      <c r="AA597" s="49" t="b">
        <v>0</v>
      </c>
      <c r="AB597" s="23" t="s">
        <v>469</v>
      </c>
      <c r="AC597" s="23" t="s">
        <v>470</v>
      </c>
      <c r="AD597" s="23" t="s">
        <v>204</v>
      </c>
      <c r="AE597" s="23" t="s">
        <v>475</v>
      </c>
      <c r="AF597" s="23" t="s">
        <v>78</v>
      </c>
      <c r="AG597" s="23" t="s">
        <v>79</v>
      </c>
      <c r="AH597" s="23" t="s">
        <v>99</v>
      </c>
      <c r="AI597" s="23" t="s">
        <v>100</v>
      </c>
      <c r="AJ597" s="50" t="b">
        <v>0</v>
      </c>
      <c r="AK597" s="51" t="s">
        <v>476</v>
      </c>
      <c r="AL597" s="19">
        <v>0</v>
      </c>
      <c r="AM597" s="19">
        <v>0</v>
      </c>
      <c r="AN597" s="19">
        <v>0</v>
      </c>
      <c r="AO597" s="19">
        <v>0</v>
      </c>
      <c r="AP597" s="19">
        <v>0</v>
      </c>
      <c r="AQ597" s="19">
        <v>0</v>
      </c>
      <c r="AR597" s="19">
        <v>0</v>
      </c>
      <c r="AS597" s="19">
        <v>0</v>
      </c>
      <c r="AT597" s="19">
        <v>0</v>
      </c>
      <c r="AU597" s="19">
        <v>0</v>
      </c>
      <c r="AV597" s="19">
        <v>0</v>
      </c>
      <c r="AW597" s="19">
        <v>0</v>
      </c>
      <c r="AX597" s="19">
        <v>0</v>
      </c>
      <c r="AY597" s="19">
        <v>0</v>
      </c>
      <c r="AZ597" s="19">
        <v>0</v>
      </c>
      <c r="BA597" s="19">
        <v>0</v>
      </c>
      <c r="BB597" s="19">
        <v>0</v>
      </c>
      <c r="BC597" s="19">
        <v>0</v>
      </c>
      <c r="BD597" s="49" t="b">
        <v>0</v>
      </c>
      <c r="BE597" s="49" t="b">
        <v>1</v>
      </c>
      <c r="BF597" s="19">
        <v>9</v>
      </c>
      <c r="BG597" s="23" t="s">
        <v>78</v>
      </c>
      <c r="BH597" s="19">
        <v>210</v>
      </c>
      <c r="BI597" s="19">
        <v>210</v>
      </c>
      <c r="BJ597" s="19">
        <v>0</v>
      </c>
      <c r="BK597" s="49" t="b">
        <v>0</v>
      </c>
    </row>
    <row r="598" spans="1:63" ht="12.75">
      <c r="A598" s="19">
        <v>1008</v>
      </c>
      <c r="B598" s="19">
        <v>123961</v>
      </c>
      <c r="C598" s="23" t="s">
        <v>465</v>
      </c>
      <c r="D598" s="23" t="s">
        <v>466</v>
      </c>
      <c r="E598" s="23" t="s">
        <v>384</v>
      </c>
      <c r="F598" s="23" t="s">
        <v>241</v>
      </c>
      <c r="G598" s="19">
        <v>90089</v>
      </c>
      <c r="H598" s="23" t="s">
        <v>167</v>
      </c>
      <c r="I598" s="23" t="s">
        <v>242</v>
      </c>
      <c r="J598" s="47" t="s">
        <v>467</v>
      </c>
      <c r="K598" s="19">
        <v>-118.284168999999</v>
      </c>
      <c r="L598" s="19">
        <v>34.021281000000002</v>
      </c>
      <c r="M598" s="19">
        <v>-118.232703</v>
      </c>
      <c r="N598" s="19">
        <v>34.04365</v>
      </c>
      <c r="O598" s="53">
        <v>47880</v>
      </c>
      <c r="P598" s="54">
        <v>835</v>
      </c>
      <c r="Q598" s="53">
        <v>47880</v>
      </c>
      <c r="R598" s="54">
        <v>835</v>
      </c>
      <c r="S598" s="19">
        <v>2</v>
      </c>
      <c r="T598" s="19">
        <v>2</v>
      </c>
      <c r="U598" s="19">
        <v>8</v>
      </c>
      <c r="V598" s="19">
        <v>2</v>
      </c>
      <c r="W598" s="19">
        <v>2</v>
      </c>
      <c r="X598" s="19">
        <v>17</v>
      </c>
      <c r="Y598" s="19">
        <v>18794</v>
      </c>
      <c r="Z598" s="23" t="s">
        <v>123</v>
      </c>
      <c r="AA598" s="49" t="b">
        <v>0</v>
      </c>
      <c r="AB598" s="23" t="s">
        <v>245</v>
      </c>
      <c r="AC598" s="23" t="s">
        <v>89</v>
      </c>
      <c r="AD598" s="23" t="s">
        <v>90</v>
      </c>
      <c r="AE598" s="23" t="s">
        <v>172</v>
      </c>
      <c r="AF598" s="23" t="s">
        <v>89</v>
      </c>
      <c r="AG598" s="23" t="s">
        <v>79</v>
      </c>
      <c r="AH598" s="23" t="s">
        <v>36</v>
      </c>
      <c r="AI598" s="23" t="s">
        <v>92</v>
      </c>
      <c r="AJ598" s="50" t="b">
        <v>0</v>
      </c>
      <c r="AK598" s="51" t="s">
        <v>477</v>
      </c>
      <c r="AL598" s="19">
        <v>0</v>
      </c>
      <c r="AM598" s="19">
        <v>0</v>
      </c>
      <c r="AN598" s="19">
        <v>0</v>
      </c>
      <c r="AO598" s="19">
        <v>0</v>
      </c>
      <c r="AP598" s="19">
        <v>0</v>
      </c>
      <c r="AQ598" s="19">
        <v>0</v>
      </c>
      <c r="AR598" s="19">
        <v>0</v>
      </c>
      <c r="AS598" s="19">
        <v>0</v>
      </c>
      <c r="AT598" s="19">
        <v>0</v>
      </c>
      <c r="AU598" s="19">
        <v>0</v>
      </c>
      <c r="AV598" s="19">
        <v>0</v>
      </c>
      <c r="AW598" s="19">
        <v>0</v>
      </c>
      <c r="AX598" s="19">
        <v>0</v>
      </c>
      <c r="AY598" s="19">
        <v>0</v>
      </c>
      <c r="AZ598" s="19">
        <v>0</v>
      </c>
      <c r="BA598" s="19">
        <v>0</v>
      </c>
      <c r="BB598" s="19">
        <v>0</v>
      </c>
      <c r="BC598" s="19">
        <v>0</v>
      </c>
      <c r="BD598" s="49" t="b">
        <v>1</v>
      </c>
      <c r="BE598" s="49" t="b">
        <v>1</v>
      </c>
      <c r="BF598" s="19">
        <v>9</v>
      </c>
      <c r="BG598" s="23" t="s">
        <v>89</v>
      </c>
      <c r="BH598" s="19">
        <v>210</v>
      </c>
      <c r="BI598" s="19">
        <v>210</v>
      </c>
      <c r="BJ598" s="19">
        <v>0</v>
      </c>
      <c r="BK598" s="49" t="b">
        <v>0</v>
      </c>
    </row>
    <row r="599" spans="1:63" ht="12.75">
      <c r="A599" s="19">
        <v>1009</v>
      </c>
      <c r="B599" s="19">
        <v>123961</v>
      </c>
      <c r="C599" s="52" t="s">
        <v>465</v>
      </c>
      <c r="D599" s="23" t="s">
        <v>466</v>
      </c>
      <c r="E599" s="23" t="s">
        <v>384</v>
      </c>
      <c r="F599" s="23" t="s">
        <v>241</v>
      </c>
      <c r="G599" s="19">
        <v>90089</v>
      </c>
      <c r="H599" s="23" t="s">
        <v>167</v>
      </c>
      <c r="I599" s="23" t="s">
        <v>242</v>
      </c>
      <c r="J599" s="47" t="s">
        <v>467</v>
      </c>
      <c r="K599" s="19">
        <v>-118.284168999999</v>
      </c>
      <c r="L599" s="19">
        <v>34.021281000000002</v>
      </c>
      <c r="M599" s="19">
        <v>-118.232703</v>
      </c>
      <c r="N599" s="19">
        <v>34.04365</v>
      </c>
      <c r="O599" s="53">
        <v>47880</v>
      </c>
      <c r="P599" s="54">
        <v>835</v>
      </c>
      <c r="Q599" s="53">
        <v>47880</v>
      </c>
      <c r="R599" s="54">
        <v>835</v>
      </c>
      <c r="S599" s="19">
        <v>2</v>
      </c>
      <c r="T599" s="19">
        <v>2</v>
      </c>
      <c r="U599" s="19">
        <v>8</v>
      </c>
      <c r="V599" s="19">
        <v>2</v>
      </c>
      <c r="W599" s="19">
        <v>2</v>
      </c>
      <c r="X599" s="19">
        <v>17</v>
      </c>
      <c r="Y599" s="19">
        <v>18794</v>
      </c>
      <c r="Z599" s="23" t="s">
        <v>123</v>
      </c>
      <c r="AA599" s="49" t="b">
        <v>0</v>
      </c>
      <c r="AB599" s="23" t="s">
        <v>245</v>
      </c>
      <c r="AC599" s="23" t="s">
        <v>89</v>
      </c>
      <c r="AD599" s="23" t="s">
        <v>90</v>
      </c>
      <c r="AE599" s="23" t="s">
        <v>478</v>
      </c>
      <c r="AF599" s="23" t="s">
        <v>89</v>
      </c>
      <c r="AG599" s="23" t="s">
        <v>79</v>
      </c>
      <c r="AH599" s="23" t="s">
        <v>99</v>
      </c>
      <c r="AI599" s="23" t="s">
        <v>100</v>
      </c>
      <c r="AJ599" s="50" t="b">
        <v>0</v>
      </c>
      <c r="AK599" s="51" t="s">
        <v>479</v>
      </c>
      <c r="AL599" s="19">
        <v>0</v>
      </c>
      <c r="AM599" s="19">
        <v>0</v>
      </c>
      <c r="AN599" s="19">
        <v>1</v>
      </c>
      <c r="AO599" s="19">
        <v>0</v>
      </c>
      <c r="AP599" s="19">
        <v>0</v>
      </c>
      <c r="AQ599" s="19">
        <v>0</v>
      </c>
      <c r="AR599" s="19">
        <v>0</v>
      </c>
      <c r="AS599" s="19">
        <v>0</v>
      </c>
      <c r="AT599" s="19">
        <v>0</v>
      </c>
      <c r="AU599" s="19">
        <v>0</v>
      </c>
      <c r="AV599" s="19">
        <v>0</v>
      </c>
      <c r="AW599" s="19">
        <v>0</v>
      </c>
      <c r="AX599" s="19">
        <v>1</v>
      </c>
      <c r="AY599" s="19">
        <v>0</v>
      </c>
      <c r="AZ599" s="19">
        <v>0</v>
      </c>
      <c r="BA599" s="19">
        <v>0</v>
      </c>
      <c r="BB599" s="19">
        <v>0</v>
      </c>
      <c r="BC599" s="19">
        <v>0</v>
      </c>
      <c r="BD599" s="49" t="b">
        <v>0</v>
      </c>
      <c r="BE599" s="49" t="b">
        <v>1</v>
      </c>
      <c r="BF599" s="19">
        <v>9</v>
      </c>
      <c r="BG599" s="23" t="s">
        <v>89</v>
      </c>
      <c r="BH599" s="19">
        <v>210</v>
      </c>
      <c r="BI599" s="19">
        <v>210</v>
      </c>
      <c r="BJ599" s="19">
        <v>1</v>
      </c>
      <c r="BK599" s="49" t="b">
        <v>1</v>
      </c>
    </row>
    <row r="600" spans="1:63" ht="12.75">
      <c r="A600" s="19">
        <v>1010</v>
      </c>
      <c r="B600" s="19">
        <v>123961</v>
      </c>
      <c r="C600" s="23" t="s">
        <v>465</v>
      </c>
      <c r="D600" s="23" t="s">
        <v>466</v>
      </c>
      <c r="E600" s="23" t="s">
        <v>384</v>
      </c>
      <c r="F600" s="23" t="s">
        <v>241</v>
      </c>
      <c r="G600" s="19">
        <v>90089</v>
      </c>
      <c r="H600" s="23" t="s">
        <v>167</v>
      </c>
      <c r="I600" s="23" t="s">
        <v>242</v>
      </c>
      <c r="J600" s="47" t="s">
        <v>467</v>
      </c>
      <c r="K600" s="19">
        <v>-118.284168999999</v>
      </c>
      <c r="L600" s="19">
        <v>34.021281000000002</v>
      </c>
      <c r="M600" s="19">
        <v>-118.232703</v>
      </c>
      <c r="N600" s="19">
        <v>34.04365</v>
      </c>
      <c r="O600" s="53">
        <v>47880</v>
      </c>
      <c r="P600" s="54">
        <v>835</v>
      </c>
      <c r="Q600" s="53">
        <v>47880</v>
      </c>
      <c r="R600" s="54">
        <v>835</v>
      </c>
      <c r="S600" s="19">
        <v>2</v>
      </c>
      <c r="T600" s="19">
        <v>2</v>
      </c>
      <c r="U600" s="19">
        <v>8</v>
      </c>
      <c r="V600" s="19">
        <v>2</v>
      </c>
      <c r="W600" s="19">
        <v>2</v>
      </c>
      <c r="X600" s="19">
        <v>17</v>
      </c>
      <c r="Y600" s="19">
        <v>18794</v>
      </c>
      <c r="Z600" s="23" t="s">
        <v>123</v>
      </c>
      <c r="AA600" s="49" t="b">
        <v>0</v>
      </c>
      <c r="AB600" s="23" t="s">
        <v>245</v>
      </c>
      <c r="AC600" s="23" t="s">
        <v>89</v>
      </c>
      <c r="AD600" s="23" t="s">
        <v>90</v>
      </c>
      <c r="AE600" s="23" t="s">
        <v>480</v>
      </c>
      <c r="AF600" s="23" t="s">
        <v>135</v>
      </c>
      <c r="AG600" s="23" t="s">
        <v>79</v>
      </c>
      <c r="AH600" s="23" t="s">
        <v>36</v>
      </c>
      <c r="AI600" s="23" t="s">
        <v>100</v>
      </c>
      <c r="AJ600" s="50" t="b">
        <v>0</v>
      </c>
      <c r="AK600" s="51" t="s">
        <v>481</v>
      </c>
      <c r="AL600" s="19">
        <v>0</v>
      </c>
      <c r="AM600" s="19">
        <v>0</v>
      </c>
      <c r="AN600" s="19">
        <v>0</v>
      </c>
      <c r="AO600" s="19">
        <v>0</v>
      </c>
      <c r="AP600" s="19">
        <v>0</v>
      </c>
      <c r="AQ600" s="19">
        <v>0</v>
      </c>
      <c r="AR600" s="19">
        <v>0</v>
      </c>
      <c r="AS600" s="19">
        <v>0</v>
      </c>
      <c r="AT600" s="19">
        <v>0</v>
      </c>
      <c r="AU600" s="19">
        <v>0</v>
      </c>
      <c r="AV600" s="19">
        <v>0</v>
      </c>
      <c r="AW600" s="19">
        <v>0</v>
      </c>
      <c r="AX600" s="19">
        <v>0</v>
      </c>
      <c r="AY600" s="19">
        <v>0</v>
      </c>
      <c r="AZ600" s="19">
        <v>0</v>
      </c>
      <c r="BA600" s="19">
        <v>0</v>
      </c>
      <c r="BB600" s="19">
        <v>0</v>
      </c>
      <c r="BC600" s="19">
        <v>0</v>
      </c>
      <c r="BD600" s="49" t="b">
        <v>0</v>
      </c>
      <c r="BE600" s="49" t="b">
        <v>1</v>
      </c>
      <c r="BF600" s="19">
        <v>9</v>
      </c>
      <c r="BG600" s="23" t="s">
        <v>117</v>
      </c>
      <c r="BH600" s="19">
        <v>210</v>
      </c>
      <c r="BI600" s="19">
        <v>210</v>
      </c>
      <c r="BJ600" s="19">
        <v>0</v>
      </c>
      <c r="BK600" s="49" t="b">
        <v>0</v>
      </c>
    </row>
    <row r="601" spans="1:63" ht="12.75">
      <c r="A601" s="19">
        <v>1011</v>
      </c>
      <c r="B601" s="19">
        <v>123961</v>
      </c>
      <c r="C601" s="23" t="s">
        <v>465</v>
      </c>
      <c r="D601" s="23" t="s">
        <v>466</v>
      </c>
      <c r="E601" s="23" t="s">
        <v>384</v>
      </c>
      <c r="F601" s="23" t="s">
        <v>241</v>
      </c>
      <c r="G601" s="19">
        <v>90089</v>
      </c>
      <c r="H601" s="23" t="s">
        <v>167</v>
      </c>
      <c r="I601" s="23" t="s">
        <v>242</v>
      </c>
      <c r="J601" s="47" t="s">
        <v>467</v>
      </c>
      <c r="K601" s="19">
        <v>-118.284168999999</v>
      </c>
      <c r="L601" s="19">
        <v>34.021281000000002</v>
      </c>
      <c r="M601" s="19">
        <v>-118.232703</v>
      </c>
      <c r="N601" s="19">
        <v>34.04365</v>
      </c>
      <c r="O601" s="53">
        <v>47880</v>
      </c>
      <c r="P601" s="54">
        <v>835</v>
      </c>
      <c r="Q601" s="53">
        <v>47880</v>
      </c>
      <c r="R601" s="54">
        <v>835</v>
      </c>
      <c r="S601" s="19">
        <v>2</v>
      </c>
      <c r="T601" s="19">
        <v>2</v>
      </c>
      <c r="U601" s="19">
        <v>8</v>
      </c>
      <c r="V601" s="19">
        <v>2</v>
      </c>
      <c r="W601" s="19">
        <v>2</v>
      </c>
      <c r="X601" s="19">
        <v>17</v>
      </c>
      <c r="Y601" s="19">
        <v>18794</v>
      </c>
      <c r="Z601" s="23" t="s">
        <v>123</v>
      </c>
      <c r="AA601" s="49" t="b">
        <v>0</v>
      </c>
      <c r="AB601" s="23" t="s">
        <v>245</v>
      </c>
      <c r="AC601" s="23" t="s">
        <v>89</v>
      </c>
      <c r="AD601" s="23" t="s">
        <v>90</v>
      </c>
      <c r="AE601" s="23" t="s">
        <v>482</v>
      </c>
      <c r="AF601" s="23" t="s">
        <v>94</v>
      </c>
      <c r="AG601" s="23" t="s">
        <v>79</v>
      </c>
      <c r="AH601" s="23" t="s">
        <v>36</v>
      </c>
      <c r="AI601" s="23" t="s">
        <v>96</v>
      </c>
      <c r="AJ601" s="50" t="b">
        <v>0</v>
      </c>
      <c r="AK601" s="51" t="s">
        <v>483</v>
      </c>
      <c r="AL601" s="19">
        <v>0</v>
      </c>
      <c r="AM601" s="19">
        <v>0</v>
      </c>
      <c r="AN601" s="19">
        <v>1</v>
      </c>
      <c r="AO601" s="19">
        <v>0</v>
      </c>
      <c r="AP601" s="19">
        <v>0</v>
      </c>
      <c r="AQ601" s="19">
        <v>0</v>
      </c>
      <c r="AR601" s="19">
        <v>0</v>
      </c>
      <c r="AS601" s="19">
        <v>0</v>
      </c>
      <c r="AT601" s="19">
        <v>0</v>
      </c>
      <c r="AU601" s="19">
        <v>0</v>
      </c>
      <c r="AV601" s="19">
        <v>0</v>
      </c>
      <c r="AW601" s="19">
        <v>0</v>
      </c>
      <c r="AX601" s="19">
        <v>1</v>
      </c>
      <c r="AY601" s="19">
        <v>0</v>
      </c>
      <c r="AZ601" s="19">
        <v>0</v>
      </c>
      <c r="BA601" s="19">
        <v>0</v>
      </c>
      <c r="BB601" s="19">
        <v>0</v>
      </c>
      <c r="BC601" s="19">
        <v>0</v>
      </c>
      <c r="BD601" s="49" t="b">
        <v>1</v>
      </c>
      <c r="BE601" s="49" t="b">
        <v>1</v>
      </c>
      <c r="BF601" s="19">
        <v>9</v>
      </c>
      <c r="BG601" s="23" t="s">
        <v>94</v>
      </c>
      <c r="BH601" s="19">
        <v>210</v>
      </c>
      <c r="BI601" s="19">
        <v>210</v>
      </c>
      <c r="BJ601" s="19">
        <v>1</v>
      </c>
      <c r="BK601" s="49" t="b">
        <v>1</v>
      </c>
    </row>
    <row r="602" spans="1:63" ht="12.75">
      <c r="A602" s="19">
        <v>1013</v>
      </c>
      <c r="B602" s="19">
        <v>131399</v>
      </c>
      <c r="C602" s="23" t="s">
        <v>596</v>
      </c>
      <c r="D602" s="23" t="s">
        <v>597</v>
      </c>
      <c r="E602" s="23" t="s">
        <v>562</v>
      </c>
      <c r="F602" s="23" t="s">
        <v>563</v>
      </c>
      <c r="G602" s="19">
        <v>20008</v>
      </c>
      <c r="H602" s="23" t="s">
        <v>70</v>
      </c>
      <c r="I602" s="23" t="s">
        <v>564</v>
      </c>
      <c r="J602" s="47" t="s">
        <v>598</v>
      </c>
      <c r="K602" s="19">
        <v>-77.066247000000004</v>
      </c>
      <c r="L602" s="19">
        <v>38.943818999999998</v>
      </c>
      <c r="M602" s="19">
        <v>-76.998960999999994</v>
      </c>
      <c r="N602" s="19">
        <v>38.935796000000003</v>
      </c>
      <c r="O602" s="53">
        <v>9234</v>
      </c>
      <c r="P602" s="54">
        <v>860</v>
      </c>
      <c r="Q602" s="53">
        <v>17748</v>
      </c>
      <c r="R602" s="54">
        <v>860</v>
      </c>
      <c r="S602" s="19">
        <v>1</v>
      </c>
      <c r="T602" s="19">
        <v>2</v>
      </c>
      <c r="U602" s="19">
        <v>2</v>
      </c>
      <c r="V602" s="19">
        <v>1</v>
      </c>
      <c r="W602" s="19">
        <v>1</v>
      </c>
      <c r="X602" s="48" t="s">
        <v>1327</v>
      </c>
      <c r="Y602" s="19">
        <v>3950</v>
      </c>
      <c r="Z602" s="23" t="s">
        <v>73</v>
      </c>
      <c r="AA602" s="49" t="b">
        <v>1</v>
      </c>
      <c r="AB602" s="23" t="s">
        <v>599</v>
      </c>
      <c r="AC602" s="23" t="s">
        <v>600</v>
      </c>
      <c r="AD602" s="23" t="s">
        <v>76</v>
      </c>
      <c r="AE602" s="23" t="s">
        <v>172</v>
      </c>
      <c r="AF602" s="23" t="s">
        <v>89</v>
      </c>
      <c r="AG602" s="23" t="s">
        <v>79</v>
      </c>
      <c r="AH602" s="23" t="s">
        <v>36</v>
      </c>
      <c r="AI602" s="23" t="s">
        <v>92</v>
      </c>
      <c r="AJ602" s="50" t="b">
        <v>0</v>
      </c>
      <c r="AK602" s="51" t="s">
        <v>601</v>
      </c>
      <c r="AL602" s="19">
        <v>0</v>
      </c>
      <c r="AM602" s="19">
        <v>0</v>
      </c>
      <c r="AN602" s="19">
        <v>0</v>
      </c>
      <c r="AO602" s="19">
        <v>0</v>
      </c>
      <c r="AP602" s="19">
        <v>0</v>
      </c>
      <c r="AQ602" s="19">
        <v>0</v>
      </c>
      <c r="AR602" s="19">
        <v>0</v>
      </c>
      <c r="AS602" s="19">
        <v>0</v>
      </c>
      <c r="AT602" s="19">
        <v>0</v>
      </c>
      <c r="AU602" s="19">
        <v>0</v>
      </c>
      <c r="AV602" s="19">
        <v>0</v>
      </c>
      <c r="AW602" s="19">
        <v>0</v>
      </c>
      <c r="AX602" s="19">
        <v>0</v>
      </c>
      <c r="AY602" s="19">
        <v>0</v>
      </c>
      <c r="AZ602" s="19">
        <v>0</v>
      </c>
      <c r="BA602" s="19">
        <v>0</v>
      </c>
      <c r="BB602" s="19">
        <v>0</v>
      </c>
      <c r="BC602" s="19">
        <v>0</v>
      </c>
      <c r="BD602" s="49" t="b">
        <v>1</v>
      </c>
      <c r="BE602" s="49" t="b">
        <v>1</v>
      </c>
      <c r="BF602" s="19">
        <v>4</v>
      </c>
      <c r="BG602" s="23" t="s">
        <v>89</v>
      </c>
      <c r="BH602" s="19">
        <v>363</v>
      </c>
      <c r="BI602" s="19">
        <v>363</v>
      </c>
      <c r="BJ602" s="19">
        <v>0</v>
      </c>
      <c r="BK602" s="49" t="b">
        <v>0</v>
      </c>
    </row>
    <row r="603" spans="1:63" ht="12.75">
      <c r="A603" s="19">
        <v>1014</v>
      </c>
      <c r="B603" s="19">
        <v>131399</v>
      </c>
      <c r="C603" s="23" t="s">
        <v>596</v>
      </c>
      <c r="D603" s="23" t="s">
        <v>597</v>
      </c>
      <c r="E603" s="23" t="s">
        <v>562</v>
      </c>
      <c r="F603" s="23" t="s">
        <v>563</v>
      </c>
      <c r="G603" s="19">
        <v>20008</v>
      </c>
      <c r="H603" s="23" t="s">
        <v>70</v>
      </c>
      <c r="I603" s="23" t="s">
        <v>564</v>
      </c>
      <c r="J603" s="47" t="s">
        <v>598</v>
      </c>
      <c r="K603" s="19">
        <v>-77.066247000000004</v>
      </c>
      <c r="L603" s="19">
        <v>38.943818999999998</v>
      </c>
      <c r="M603" s="19">
        <v>-76.998960999999994</v>
      </c>
      <c r="N603" s="19">
        <v>38.935796000000003</v>
      </c>
      <c r="O603" s="53">
        <v>9234</v>
      </c>
      <c r="P603" s="54">
        <v>860</v>
      </c>
      <c r="Q603" s="53">
        <v>17748</v>
      </c>
      <c r="R603" s="54">
        <v>860</v>
      </c>
      <c r="S603" s="19">
        <v>1</v>
      </c>
      <c r="T603" s="19">
        <v>2</v>
      </c>
      <c r="U603" s="19">
        <v>2</v>
      </c>
      <c r="V603" s="19">
        <v>1</v>
      </c>
      <c r="W603" s="19">
        <v>1</v>
      </c>
      <c r="X603" s="48" t="s">
        <v>1327</v>
      </c>
      <c r="Y603" s="19">
        <v>3950</v>
      </c>
      <c r="Z603" s="23" t="s">
        <v>73</v>
      </c>
      <c r="AA603" s="49" t="b">
        <v>1</v>
      </c>
      <c r="AB603" s="23" t="s">
        <v>599</v>
      </c>
      <c r="AC603" s="23" t="s">
        <v>602</v>
      </c>
      <c r="AD603" s="23" t="s">
        <v>76</v>
      </c>
      <c r="AE603" s="23" t="s">
        <v>603</v>
      </c>
      <c r="AF603" s="23" t="s">
        <v>138</v>
      </c>
      <c r="AG603" s="23" t="s">
        <v>79</v>
      </c>
      <c r="AH603" s="23" t="s">
        <v>36</v>
      </c>
      <c r="AI603" s="23" t="s">
        <v>100</v>
      </c>
      <c r="AJ603" s="50" t="b">
        <v>0</v>
      </c>
      <c r="AK603" s="51" t="s">
        <v>604</v>
      </c>
      <c r="AL603" s="19">
        <v>0</v>
      </c>
      <c r="AM603" s="19">
        <v>0</v>
      </c>
      <c r="AN603" s="19">
        <v>0</v>
      </c>
      <c r="AO603" s="19">
        <v>0</v>
      </c>
      <c r="AP603" s="19">
        <v>0</v>
      </c>
      <c r="AQ603" s="19">
        <v>0</v>
      </c>
      <c r="AR603" s="19">
        <v>0</v>
      </c>
      <c r="AS603" s="19">
        <v>0</v>
      </c>
      <c r="AT603" s="19">
        <v>0</v>
      </c>
      <c r="AU603" s="19">
        <v>0</v>
      </c>
      <c r="AV603" s="19">
        <v>0</v>
      </c>
      <c r="AW603" s="19">
        <v>0</v>
      </c>
      <c r="AX603" s="19">
        <v>0</v>
      </c>
      <c r="AY603" s="19">
        <v>0</v>
      </c>
      <c r="AZ603" s="19">
        <v>0</v>
      </c>
      <c r="BA603" s="19">
        <v>0</v>
      </c>
      <c r="BB603" s="19">
        <v>0</v>
      </c>
      <c r="BC603" s="19">
        <v>0</v>
      </c>
      <c r="BD603" s="49" t="b">
        <v>0</v>
      </c>
      <c r="BE603" s="49" t="b">
        <v>1</v>
      </c>
      <c r="BF603" s="19">
        <v>4</v>
      </c>
      <c r="BG603" s="23" t="s">
        <v>117</v>
      </c>
      <c r="BH603" s="19">
        <v>363</v>
      </c>
      <c r="BI603" s="19">
        <v>363</v>
      </c>
      <c r="BJ603" s="19">
        <v>0</v>
      </c>
      <c r="BK603" s="49" t="b">
        <v>0</v>
      </c>
    </row>
    <row r="604" spans="1:63" ht="12.75">
      <c r="A604" s="19">
        <v>1018</v>
      </c>
      <c r="B604" s="19">
        <v>230764</v>
      </c>
      <c r="C604" s="23" t="s">
        <v>2746</v>
      </c>
      <c r="D604" s="23" t="s">
        <v>2747</v>
      </c>
      <c r="E604" s="23" t="s">
        <v>2748</v>
      </c>
      <c r="F604" s="23" t="s">
        <v>2749</v>
      </c>
      <c r="G604" s="23" t="s">
        <v>2750</v>
      </c>
      <c r="H604" s="23" t="s">
        <v>167</v>
      </c>
      <c r="I604" s="23" t="s">
        <v>168</v>
      </c>
      <c r="J604" s="47" t="s">
        <v>2751</v>
      </c>
      <c r="K604" s="19">
        <v>-111.846043999999</v>
      </c>
      <c r="L604" s="19">
        <v>40.762484000000001</v>
      </c>
      <c r="M604" s="19">
        <v>-111.846043999999</v>
      </c>
      <c r="N604" s="19">
        <v>40.762484000000001</v>
      </c>
      <c r="O604" s="53">
        <v>6666</v>
      </c>
      <c r="P604" s="53">
        <v>1158</v>
      </c>
      <c r="Q604" s="53">
        <v>23537</v>
      </c>
      <c r="R604" s="53">
        <v>1158</v>
      </c>
      <c r="S604" s="19">
        <v>2</v>
      </c>
      <c r="T604" s="19">
        <v>2</v>
      </c>
      <c r="U604" s="19">
        <v>7</v>
      </c>
      <c r="V604" s="19">
        <v>1</v>
      </c>
      <c r="W604" s="19">
        <v>1</v>
      </c>
      <c r="X604" s="19">
        <v>76</v>
      </c>
      <c r="Y604" s="19">
        <v>23789</v>
      </c>
      <c r="Z604" s="23" t="s">
        <v>73</v>
      </c>
      <c r="AA604" s="49" t="b">
        <v>0</v>
      </c>
      <c r="AB604" s="23" t="s">
        <v>522</v>
      </c>
      <c r="AC604" s="23" t="s">
        <v>2753</v>
      </c>
      <c r="AD604" s="23" t="s">
        <v>90</v>
      </c>
      <c r="AE604" s="23" t="s">
        <v>2754</v>
      </c>
      <c r="AF604" s="23" t="s">
        <v>78</v>
      </c>
      <c r="AG604" s="23" t="s">
        <v>79</v>
      </c>
      <c r="AH604" s="23" t="s">
        <v>36</v>
      </c>
      <c r="AI604" s="23" t="s">
        <v>80</v>
      </c>
      <c r="AJ604" s="50" t="b">
        <v>0</v>
      </c>
      <c r="AK604" s="51" t="s">
        <v>2755</v>
      </c>
      <c r="AL604" s="19">
        <v>0</v>
      </c>
      <c r="AM604" s="19">
        <v>0</v>
      </c>
      <c r="AN604" s="19">
        <v>0</v>
      </c>
      <c r="AO604" s="19">
        <v>4</v>
      </c>
      <c r="AP604" s="19">
        <v>0</v>
      </c>
      <c r="AQ604" s="19">
        <v>0</v>
      </c>
      <c r="AR604" s="19">
        <v>1</v>
      </c>
      <c r="AS604" s="19">
        <v>0</v>
      </c>
      <c r="AT604" s="19">
        <v>0</v>
      </c>
      <c r="AU604" s="19">
        <v>0</v>
      </c>
      <c r="AV604" s="19">
        <v>0</v>
      </c>
      <c r="AW604" s="19">
        <v>0</v>
      </c>
      <c r="AX604" s="19">
        <v>2</v>
      </c>
      <c r="AY604" s="19">
        <v>0</v>
      </c>
      <c r="AZ604" s="19">
        <v>0</v>
      </c>
      <c r="BA604" s="19">
        <v>0</v>
      </c>
      <c r="BB604" s="19">
        <v>1</v>
      </c>
      <c r="BC604" s="19">
        <v>0</v>
      </c>
      <c r="BD604" s="49" t="b">
        <v>1</v>
      </c>
      <c r="BE604" s="49" t="b">
        <v>0</v>
      </c>
      <c r="BF604" s="19">
        <v>5</v>
      </c>
      <c r="BG604" s="23" t="s">
        <v>78</v>
      </c>
      <c r="BH604" s="19">
        <v>210</v>
      </c>
      <c r="BI604" s="19">
        <v>210</v>
      </c>
      <c r="BJ604" s="19">
        <v>4</v>
      </c>
      <c r="BK604" s="49" t="b">
        <v>1</v>
      </c>
    </row>
    <row r="605" spans="1:63" ht="12.75">
      <c r="A605" s="19">
        <v>1019</v>
      </c>
      <c r="B605" s="19">
        <v>230764</v>
      </c>
      <c r="C605" s="23" t="s">
        <v>2746</v>
      </c>
      <c r="D605" s="23" t="s">
        <v>2747</v>
      </c>
      <c r="E605" s="23" t="s">
        <v>2748</v>
      </c>
      <c r="F605" s="23" t="s">
        <v>2749</v>
      </c>
      <c r="G605" s="23" t="s">
        <v>2750</v>
      </c>
      <c r="H605" s="23" t="s">
        <v>167</v>
      </c>
      <c r="I605" s="23" t="s">
        <v>168</v>
      </c>
      <c r="J605" s="47" t="s">
        <v>2751</v>
      </c>
      <c r="K605" s="19">
        <v>-111.846043999999</v>
      </c>
      <c r="L605" s="19">
        <v>40.762484000000001</v>
      </c>
      <c r="M605" s="19">
        <v>-111.846043999999</v>
      </c>
      <c r="N605" s="19">
        <v>40.762484000000001</v>
      </c>
      <c r="O605" s="53">
        <v>6666</v>
      </c>
      <c r="P605" s="53">
        <v>1158</v>
      </c>
      <c r="Q605" s="53">
        <v>23537</v>
      </c>
      <c r="R605" s="53">
        <v>1158</v>
      </c>
      <c r="S605" s="19">
        <v>2</v>
      </c>
      <c r="T605" s="19">
        <v>2</v>
      </c>
      <c r="U605" s="19">
        <v>7</v>
      </c>
      <c r="V605" s="19">
        <v>1</v>
      </c>
      <c r="W605" s="19">
        <v>1</v>
      </c>
      <c r="X605" s="19">
        <v>76</v>
      </c>
      <c r="Y605" s="19">
        <v>23789</v>
      </c>
      <c r="Z605" s="23" t="s">
        <v>73</v>
      </c>
      <c r="AA605" s="49" t="b">
        <v>0</v>
      </c>
      <c r="AB605" s="23" t="s">
        <v>2756</v>
      </c>
      <c r="AC605" s="23" t="s">
        <v>244</v>
      </c>
      <c r="AD605" s="23" t="s">
        <v>1013</v>
      </c>
      <c r="AE605" s="23" t="s">
        <v>218</v>
      </c>
      <c r="AF605" s="23" t="s">
        <v>219</v>
      </c>
      <c r="AG605" s="23" t="s">
        <v>79</v>
      </c>
      <c r="AH605" s="23" t="s">
        <v>36</v>
      </c>
      <c r="AI605" s="23" t="s">
        <v>100</v>
      </c>
      <c r="AJ605" s="50" t="b">
        <v>0</v>
      </c>
      <c r="AK605" s="51" t="s">
        <v>2757</v>
      </c>
      <c r="AL605" s="19">
        <v>0</v>
      </c>
      <c r="AM605" s="19">
        <v>0</v>
      </c>
      <c r="AN605" s="19">
        <v>2</v>
      </c>
      <c r="AO605" s="19">
        <v>2</v>
      </c>
      <c r="AP605" s="19">
        <v>0</v>
      </c>
      <c r="AQ605" s="19">
        <v>0</v>
      </c>
      <c r="AR605" s="19">
        <v>1</v>
      </c>
      <c r="AS605" s="19">
        <v>0</v>
      </c>
      <c r="AT605" s="19">
        <v>0</v>
      </c>
      <c r="AU605" s="19">
        <v>0</v>
      </c>
      <c r="AV605" s="19">
        <v>0</v>
      </c>
      <c r="AW605" s="19">
        <v>0</v>
      </c>
      <c r="AX605" s="19">
        <v>1</v>
      </c>
      <c r="AY605" s="19">
        <v>0</v>
      </c>
      <c r="AZ605" s="19">
        <v>1</v>
      </c>
      <c r="BA605" s="19">
        <v>0</v>
      </c>
      <c r="BB605" s="19">
        <v>0</v>
      </c>
      <c r="BC605" s="19">
        <v>1</v>
      </c>
      <c r="BD605" s="49" t="b">
        <v>0</v>
      </c>
      <c r="BE605" s="49" t="b">
        <v>0</v>
      </c>
      <c r="BF605" s="19">
        <v>5</v>
      </c>
      <c r="BG605" s="23" t="s">
        <v>117</v>
      </c>
      <c r="BH605" s="19">
        <v>210</v>
      </c>
      <c r="BI605" s="19">
        <v>210</v>
      </c>
      <c r="BJ605" s="19">
        <v>4</v>
      </c>
      <c r="BK605" s="49" t="b">
        <v>1</v>
      </c>
    </row>
    <row r="606" spans="1:63" ht="12.75">
      <c r="A606" s="19">
        <v>1020</v>
      </c>
      <c r="B606" s="19">
        <v>230764</v>
      </c>
      <c r="C606" s="23" t="s">
        <v>2746</v>
      </c>
      <c r="D606" s="23" t="s">
        <v>2747</v>
      </c>
      <c r="E606" s="23" t="s">
        <v>2748</v>
      </c>
      <c r="F606" s="23" t="s">
        <v>2749</v>
      </c>
      <c r="G606" s="23" t="s">
        <v>2750</v>
      </c>
      <c r="H606" s="23" t="s">
        <v>167</v>
      </c>
      <c r="I606" s="23" t="s">
        <v>168</v>
      </c>
      <c r="J606" s="47" t="s">
        <v>2751</v>
      </c>
      <c r="K606" s="19">
        <v>-111.846043999999</v>
      </c>
      <c r="L606" s="19">
        <v>40.762484000000001</v>
      </c>
      <c r="M606" s="19">
        <v>-111.846043999999</v>
      </c>
      <c r="N606" s="19">
        <v>40.762484000000001</v>
      </c>
      <c r="O606" s="53">
        <v>6666</v>
      </c>
      <c r="P606" s="53">
        <v>1158</v>
      </c>
      <c r="Q606" s="53">
        <v>23537</v>
      </c>
      <c r="R606" s="53">
        <v>1158</v>
      </c>
      <c r="S606" s="19">
        <v>2</v>
      </c>
      <c r="T606" s="19">
        <v>2</v>
      </c>
      <c r="U606" s="19">
        <v>7</v>
      </c>
      <c r="V606" s="19">
        <v>1</v>
      </c>
      <c r="W606" s="19">
        <v>1</v>
      </c>
      <c r="X606" s="19">
        <v>76</v>
      </c>
      <c r="Y606" s="19">
        <v>23789</v>
      </c>
      <c r="Z606" s="23" t="s">
        <v>73</v>
      </c>
      <c r="AA606" s="49" t="b">
        <v>0</v>
      </c>
      <c r="AB606" s="23" t="s">
        <v>522</v>
      </c>
      <c r="AC606" s="23" t="s">
        <v>245</v>
      </c>
      <c r="AD606" s="23" t="s">
        <v>90</v>
      </c>
      <c r="AE606" s="23" t="s">
        <v>172</v>
      </c>
      <c r="AF606" s="23" t="s">
        <v>89</v>
      </c>
      <c r="AG606" s="23" t="s">
        <v>79</v>
      </c>
      <c r="AH606" s="23" t="s">
        <v>36</v>
      </c>
      <c r="AI606" s="23" t="s">
        <v>92</v>
      </c>
      <c r="AJ606" s="50" t="b">
        <v>0</v>
      </c>
      <c r="AK606" s="51" t="s">
        <v>2758</v>
      </c>
      <c r="AL606" s="19">
        <v>0</v>
      </c>
      <c r="AM606" s="19">
        <v>0</v>
      </c>
      <c r="AN606" s="19">
        <v>1</v>
      </c>
      <c r="AO606" s="19">
        <v>1</v>
      </c>
      <c r="AP606" s="19">
        <v>0</v>
      </c>
      <c r="AQ606" s="19">
        <v>0</v>
      </c>
      <c r="AR606" s="19">
        <v>0</v>
      </c>
      <c r="AS606" s="19">
        <v>0</v>
      </c>
      <c r="AT606" s="19">
        <v>0</v>
      </c>
      <c r="AU606" s="19">
        <v>0</v>
      </c>
      <c r="AV606" s="19">
        <v>0</v>
      </c>
      <c r="AW606" s="19">
        <v>0</v>
      </c>
      <c r="AX606" s="19">
        <v>0</v>
      </c>
      <c r="AY606" s="19">
        <v>0</v>
      </c>
      <c r="AZ606" s="19">
        <v>1</v>
      </c>
      <c r="BA606" s="19">
        <v>0</v>
      </c>
      <c r="BB606" s="19">
        <v>1</v>
      </c>
      <c r="BC606" s="19">
        <v>0</v>
      </c>
      <c r="BD606" s="49" t="b">
        <v>1</v>
      </c>
      <c r="BE606" s="49" t="b">
        <v>0</v>
      </c>
      <c r="BF606" s="19">
        <v>5</v>
      </c>
      <c r="BG606" s="23" t="s">
        <v>89</v>
      </c>
      <c r="BH606" s="19">
        <v>210</v>
      </c>
      <c r="BI606" s="19">
        <v>210</v>
      </c>
      <c r="BJ606" s="19">
        <v>2</v>
      </c>
      <c r="BK606" s="49" t="b">
        <v>1</v>
      </c>
    </row>
    <row r="607" spans="1:63" ht="12.75">
      <c r="A607" s="19">
        <v>1021</v>
      </c>
      <c r="B607" s="19">
        <v>230764</v>
      </c>
      <c r="C607" s="23" t="s">
        <v>2746</v>
      </c>
      <c r="D607" s="23" t="s">
        <v>2747</v>
      </c>
      <c r="E607" s="23" t="s">
        <v>2748</v>
      </c>
      <c r="F607" s="23" t="s">
        <v>2749</v>
      </c>
      <c r="G607" s="23" t="s">
        <v>2750</v>
      </c>
      <c r="H607" s="23" t="s">
        <v>167</v>
      </c>
      <c r="I607" s="23" t="s">
        <v>168</v>
      </c>
      <c r="J607" s="47" t="s">
        <v>2751</v>
      </c>
      <c r="K607" s="19">
        <v>-111.846043999999</v>
      </c>
      <c r="L607" s="19">
        <v>40.762484000000001</v>
      </c>
      <c r="M607" s="19">
        <v>-111.846043999999</v>
      </c>
      <c r="N607" s="19">
        <v>40.762484000000001</v>
      </c>
      <c r="O607" s="53">
        <v>6666</v>
      </c>
      <c r="P607" s="53">
        <v>1158</v>
      </c>
      <c r="Q607" s="53">
        <v>23537</v>
      </c>
      <c r="R607" s="53">
        <v>1158</v>
      </c>
      <c r="S607" s="19">
        <v>2</v>
      </c>
      <c r="T607" s="19">
        <v>2</v>
      </c>
      <c r="U607" s="19">
        <v>7</v>
      </c>
      <c r="V607" s="19">
        <v>1</v>
      </c>
      <c r="W607" s="19">
        <v>1</v>
      </c>
      <c r="X607" s="19">
        <v>76</v>
      </c>
      <c r="Y607" s="19">
        <v>23789</v>
      </c>
      <c r="Z607" s="23" t="s">
        <v>73</v>
      </c>
      <c r="AA607" s="49" t="b">
        <v>0</v>
      </c>
      <c r="AB607" s="23" t="s">
        <v>522</v>
      </c>
      <c r="AC607" s="23" t="s">
        <v>245</v>
      </c>
      <c r="AD607" s="23" t="s">
        <v>90</v>
      </c>
      <c r="AE607" s="23" t="s">
        <v>688</v>
      </c>
      <c r="AF607" s="23" t="s">
        <v>89</v>
      </c>
      <c r="AG607" s="23" t="s">
        <v>79</v>
      </c>
      <c r="AH607" s="23" t="s">
        <v>206</v>
      </c>
      <c r="AI607" s="23" t="s">
        <v>100</v>
      </c>
      <c r="AJ607" s="50" t="b">
        <v>0</v>
      </c>
      <c r="AK607" s="51" t="s">
        <v>2759</v>
      </c>
      <c r="AL607" s="19">
        <v>0</v>
      </c>
      <c r="AM607" s="19">
        <v>0</v>
      </c>
      <c r="AN607" s="19">
        <v>1</v>
      </c>
      <c r="AO607" s="19">
        <v>0</v>
      </c>
      <c r="AP607" s="19">
        <v>0</v>
      </c>
      <c r="AQ607" s="19">
        <v>0</v>
      </c>
      <c r="AR607" s="19">
        <v>0</v>
      </c>
      <c r="AS607" s="19">
        <v>0</v>
      </c>
      <c r="AT607" s="19">
        <v>0</v>
      </c>
      <c r="AU607" s="19">
        <v>0</v>
      </c>
      <c r="AV607" s="19">
        <v>0</v>
      </c>
      <c r="AW607" s="19">
        <v>0</v>
      </c>
      <c r="AX607" s="19">
        <v>0</v>
      </c>
      <c r="AY607" s="19">
        <v>0</v>
      </c>
      <c r="AZ607" s="19">
        <v>1</v>
      </c>
      <c r="BA607" s="19">
        <v>0</v>
      </c>
      <c r="BB607" s="19">
        <v>0</v>
      </c>
      <c r="BC607" s="19">
        <v>0</v>
      </c>
      <c r="BD607" s="49" t="b">
        <v>0</v>
      </c>
      <c r="BE607" s="49" t="b">
        <v>0</v>
      </c>
      <c r="BF607" s="19">
        <v>5</v>
      </c>
      <c r="BG607" s="23" t="s">
        <v>89</v>
      </c>
      <c r="BH607" s="19">
        <v>210</v>
      </c>
      <c r="BI607" s="19">
        <v>210</v>
      </c>
      <c r="BJ607" s="19">
        <v>1</v>
      </c>
      <c r="BK607" s="49" t="b">
        <v>1</v>
      </c>
    </row>
    <row r="608" spans="1:63">
      <c r="A608" s="19">
        <v>1022</v>
      </c>
      <c r="B608" s="19">
        <v>231174</v>
      </c>
      <c r="C608" s="23" t="s">
        <v>2855</v>
      </c>
      <c r="D608" s="23" t="s">
        <v>2856</v>
      </c>
      <c r="E608" s="23" t="s">
        <v>2857</v>
      </c>
      <c r="F608" s="23" t="s">
        <v>2849</v>
      </c>
      <c r="G608" s="23" t="s">
        <v>2858</v>
      </c>
      <c r="H608" s="23" t="s">
        <v>538</v>
      </c>
      <c r="I608" s="23" t="s">
        <v>539</v>
      </c>
      <c r="J608" s="47" t="s">
        <v>2859</v>
      </c>
      <c r="K608" s="19">
        <v>-73.198127999999997</v>
      </c>
      <c r="L608" s="19">
        <v>44.479261999999999</v>
      </c>
      <c r="M608" s="85">
        <v>-73.212069999999997</v>
      </c>
      <c r="N608" s="85">
        <v>44.475879999999997</v>
      </c>
      <c r="O608" s="53">
        <v>12294</v>
      </c>
      <c r="P608" s="53">
        <v>2366</v>
      </c>
      <c r="Q608" s="53">
        <v>30960</v>
      </c>
      <c r="R608" s="53">
        <v>2366</v>
      </c>
      <c r="S608" s="19">
        <v>2</v>
      </c>
      <c r="T608" s="19">
        <v>2</v>
      </c>
      <c r="U608" s="19">
        <v>1</v>
      </c>
      <c r="V608" s="19">
        <v>1</v>
      </c>
      <c r="W608" s="19">
        <v>1</v>
      </c>
      <c r="X608" s="19">
        <v>69</v>
      </c>
      <c r="Y608" s="19">
        <v>11159</v>
      </c>
      <c r="Z608" s="23" t="s">
        <v>73</v>
      </c>
      <c r="AA608" s="49" t="b">
        <v>1</v>
      </c>
      <c r="AB608" s="23" t="s">
        <v>731</v>
      </c>
      <c r="AC608" s="23" t="s">
        <v>224</v>
      </c>
      <c r="AD608" s="23" t="s">
        <v>104</v>
      </c>
      <c r="AE608" s="23" t="s">
        <v>527</v>
      </c>
      <c r="AF608" s="23" t="s">
        <v>224</v>
      </c>
      <c r="AG608" s="23" t="s">
        <v>79</v>
      </c>
      <c r="AH608" s="23" t="s">
        <v>36</v>
      </c>
      <c r="AI608" s="23" t="s">
        <v>528</v>
      </c>
      <c r="AJ608" s="50" t="b">
        <v>0</v>
      </c>
      <c r="AK608" s="51" t="s">
        <v>2860</v>
      </c>
      <c r="AL608" s="19">
        <v>0</v>
      </c>
      <c r="AM608" s="19">
        <v>0</v>
      </c>
      <c r="AN608" s="19">
        <v>0</v>
      </c>
      <c r="AO608" s="19">
        <v>0</v>
      </c>
      <c r="AP608" s="19">
        <v>0</v>
      </c>
      <c r="AQ608" s="19">
        <v>0</v>
      </c>
      <c r="AR608" s="19">
        <v>0</v>
      </c>
      <c r="AS608" s="19">
        <v>0</v>
      </c>
      <c r="AT608" s="19">
        <v>0</v>
      </c>
      <c r="AU608" s="19">
        <v>0</v>
      </c>
      <c r="AV608" s="19">
        <v>0</v>
      </c>
      <c r="AW608" s="19">
        <v>0</v>
      </c>
      <c r="AX608" s="19">
        <v>0</v>
      </c>
      <c r="AY608" s="19">
        <v>0</v>
      </c>
      <c r="AZ608" s="19">
        <v>0</v>
      </c>
      <c r="BA608" s="19">
        <v>0</v>
      </c>
      <c r="BB608" s="19">
        <v>0</v>
      </c>
      <c r="BC608" s="19">
        <v>0</v>
      </c>
      <c r="BD608" s="49" t="b">
        <v>1</v>
      </c>
      <c r="BE608" s="49" t="b">
        <v>0</v>
      </c>
      <c r="BF608" s="19">
        <v>1</v>
      </c>
      <c r="BG608" s="23" t="s">
        <v>117</v>
      </c>
      <c r="BH608" s="19">
        <v>295</v>
      </c>
      <c r="BI608" s="19">
        <v>295</v>
      </c>
      <c r="BJ608" s="19">
        <v>0</v>
      </c>
      <c r="BK608" s="49" t="b">
        <v>0</v>
      </c>
    </row>
    <row r="609" spans="1:63" ht="12.75">
      <c r="A609" s="19">
        <v>1029</v>
      </c>
      <c r="B609" s="19">
        <v>234076</v>
      </c>
      <c r="C609" s="52" t="s">
        <v>2787</v>
      </c>
      <c r="D609" s="23" t="s">
        <v>2788</v>
      </c>
      <c r="E609" s="23" t="s">
        <v>2789</v>
      </c>
      <c r="F609" s="23" t="s">
        <v>2776</v>
      </c>
      <c r="G609" s="23" t="s">
        <v>2790</v>
      </c>
      <c r="H609" s="23" t="s">
        <v>70</v>
      </c>
      <c r="I609" s="23" t="s">
        <v>564</v>
      </c>
      <c r="J609" s="47" t="s">
        <v>2791</v>
      </c>
      <c r="K609" s="19">
        <v>-78.503428</v>
      </c>
      <c r="L609" s="19">
        <v>38.035665000000002</v>
      </c>
      <c r="M609" s="19">
        <v>-78.503428</v>
      </c>
      <c r="N609" s="19">
        <v>38.035665000000002</v>
      </c>
      <c r="O609" s="53">
        <v>17076</v>
      </c>
      <c r="P609" s="53">
        <v>3108</v>
      </c>
      <c r="Q609" s="53">
        <v>28604</v>
      </c>
      <c r="R609" s="53">
        <v>3108</v>
      </c>
      <c r="S609" s="19">
        <v>2</v>
      </c>
      <c r="T609" s="19">
        <v>2</v>
      </c>
      <c r="U609" s="19">
        <v>5</v>
      </c>
      <c r="V609" s="19">
        <v>1</v>
      </c>
      <c r="W609" s="19">
        <v>1</v>
      </c>
      <c r="X609" s="19">
        <v>30</v>
      </c>
      <c r="Y609" s="19">
        <v>16331</v>
      </c>
      <c r="Z609" s="23" t="s">
        <v>73</v>
      </c>
      <c r="AA609" s="49" t="b">
        <v>0</v>
      </c>
      <c r="AB609" s="23" t="s">
        <v>245</v>
      </c>
      <c r="AC609" s="23" t="s">
        <v>244</v>
      </c>
      <c r="AD609" s="23" t="s">
        <v>90</v>
      </c>
      <c r="AE609" s="23" t="s">
        <v>2803</v>
      </c>
      <c r="AF609" s="23" t="s">
        <v>320</v>
      </c>
      <c r="AG609" s="23" t="s">
        <v>179</v>
      </c>
      <c r="AH609" s="23" t="s">
        <v>179</v>
      </c>
      <c r="AI609" s="23" t="s">
        <v>100</v>
      </c>
      <c r="AJ609" s="50" t="b">
        <v>0</v>
      </c>
      <c r="AK609" s="51" t="s">
        <v>2804</v>
      </c>
      <c r="AL609" s="19">
        <v>0</v>
      </c>
      <c r="AM609" s="19">
        <v>0</v>
      </c>
      <c r="AN609" s="19">
        <v>0</v>
      </c>
      <c r="AO609" s="19">
        <v>0</v>
      </c>
      <c r="AP609" s="19">
        <v>0</v>
      </c>
      <c r="AQ609" s="19">
        <v>0</v>
      </c>
      <c r="AR609" s="19">
        <v>0</v>
      </c>
      <c r="AS609" s="19">
        <v>0</v>
      </c>
      <c r="AT609" s="19">
        <v>0</v>
      </c>
      <c r="AU609" s="19">
        <v>0</v>
      </c>
      <c r="AV609" s="19">
        <v>0</v>
      </c>
      <c r="AW609" s="19">
        <v>0</v>
      </c>
      <c r="AX609" s="19">
        <v>0</v>
      </c>
      <c r="AY609" s="19">
        <v>0</v>
      </c>
      <c r="AZ609" s="19">
        <v>0</v>
      </c>
      <c r="BA609" s="19">
        <v>0</v>
      </c>
      <c r="BB609" s="19">
        <v>0</v>
      </c>
      <c r="BC609" s="19">
        <v>0</v>
      </c>
      <c r="BD609" s="49" t="b">
        <v>0</v>
      </c>
      <c r="BE609" s="49" t="b">
        <v>1</v>
      </c>
      <c r="BF609" s="19">
        <v>8</v>
      </c>
      <c r="BG609" s="23" t="s">
        <v>117</v>
      </c>
      <c r="BH609" s="19">
        <v>363</v>
      </c>
      <c r="BI609" s="19">
        <v>363</v>
      </c>
      <c r="BJ609" s="19">
        <v>0</v>
      </c>
      <c r="BK609" s="49" t="b">
        <v>0</v>
      </c>
    </row>
    <row r="610" spans="1:63" ht="12.75">
      <c r="A610" s="19">
        <v>1026</v>
      </c>
      <c r="B610" s="19">
        <v>234076</v>
      </c>
      <c r="C610" s="52" t="s">
        <v>2787</v>
      </c>
      <c r="D610" s="23" t="s">
        <v>2788</v>
      </c>
      <c r="E610" s="23" t="s">
        <v>2789</v>
      </c>
      <c r="F610" s="23" t="s">
        <v>2776</v>
      </c>
      <c r="G610" s="23" t="s">
        <v>2790</v>
      </c>
      <c r="H610" s="23" t="s">
        <v>70</v>
      </c>
      <c r="I610" s="23" t="s">
        <v>564</v>
      </c>
      <c r="J610" s="47" t="s">
        <v>2791</v>
      </c>
      <c r="K610" s="19">
        <v>-78.503428</v>
      </c>
      <c r="L610" s="19">
        <v>38.035665000000002</v>
      </c>
      <c r="M610" s="19">
        <v>-78.503428</v>
      </c>
      <c r="N610" s="19">
        <v>38.035665000000002</v>
      </c>
      <c r="O610" s="53">
        <v>17076</v>
      </c>
      <c r="P610" s="53">
        <v>3108</v>
      </c>
      <c r="Q610" s="53">
        <v>28604</v>
      </c>
      <c r="R610" s="53">
        <v>3108</v>
      </c>
      <c r="S610" s="19">
        <v>2</v>
      </c>
      <c r="T610" s="19">
        <v>2</v>
      </c>
      <c r="U610" s="19">
        <v>5</v>
      </c>
      <c r="V610" s="19">
        <v>1</v>
      </c>
      <c r="W610" s="19">
        <v>1</v>
      </c>
      <c r="X610" s="19">
        <v>30</v>
      </c>
      <c r="Y610" s="19">
        <v>16331</v>
      </c>
      <c r="Z610" s="23" t="s">
        <v>73</v>
      </c>
      <c r="AA610" s="49" t="b">
        <v>0</v>
      </c>
      <c r="AB610" s="23" t="s">
        <v>245</v>
      </c>
      <c r="AC610" s="23" t="s">
        <v>94</v>
      </c>
      <c r="AD610" s="23" t="s">
        <v>90</v>
      </c>
      <c r="AE610" s="23" t="s">
        <v>95</v>
      </c>
      <c r="AF610" s="23" t="s">
        <v>94</v>
      </c>
      <c r="AG610" s="23" t="s">
        <v>79</v>
      </c>
      <c r="AH610" s="23" t="s">
        <v>36</v>
      </c>
      <c r="AI610" s="23" t="s">
        <v>96</v>
      </c>
      <c r="AJ610" s="50" t="b">
        <v>0</v>
      </c>
      <c r="AK610" s="51" t="s">
        <v>2799</v>
      </c>
      <c r="AL610" s="19">
        <v>0</v>
      </c>
      <c r="AM610" s="19">
        <v>0</v>
      </c>
      <c r="AN610" s="19">
        <v>3</v>
      </c>
      <c r="AO610" s="19">
        <v>0</v>
      </c>
      <c r="AP610" s="19">
        <v>0</v>
      </c>
      <c r="AQ610" s="19">
        <v>0</v>
      </c>
      <c r="AR610" s="19">
        <v>0</v>
      </c>
      <c r="AS610" s="19">
        <v>0</v>
      </c>
      <c r="AT610" s="19">
        <v>0</v>
      </c>
      <c r="AU610" s="19">
        <v>0</v>
      </c>
      <c r="AV610" s="19">
        <v>0</v>
      </c>
      <c r="AW610" s="19">
        <v>0</v>
      </c>
      <c r="AX610" s="19">
        <v>1</v>
      </c>
      <c r="AY610" s="19">
        <v>0</v>
      </c>
      <c r="AZ610" s="19">
        <v>1</v>
      </c>
      <c r="BA610" s="19">
        <v>0</v>
      </c>
      <c r="BB610" s="19">
        <v>0</v>
      </c>
      <c r="BC610" s="19">
        <v>1</v>
      </c>
      <c r="BD610" s="49" t="b">
        <v>1</v>
      </c>
      <c r="BE610" s="49" t="b">
        <v>1</v>
      </c>
      <c r="BF610" s="19">
        <v>8</v>
      </c>
      <c r="BG610" s="23" t="s">
        <v>94</v>
      </c>
      <c r="BH610" s="19">
        <v>363</v>
      </c>
      <c r="BI610" s="19">
        <v>363</v>
      </c>
      <c r="BJ610" s="19">
        <v>3</v>
      </c>
      <c r="BK610" s="49" t="b">
        <v>1</v>
      </c>
    </row>
    <row r="611" spans="1:63" ht="12.75">
      <c r="A611" s="19">
        <v>1027</v>
      </c>
      <c r="B611" s="19">
        <v>234076</v>
      </c>
      <c r="C611" s="23" t="s">
        <v>2787</v>
      </c>
      <c r="D611" s="23" t="s">
        <v>2788</v>
      </c>
      <c r="E611" s="23" t="s">
        <v>2789</v>
      </c>
      <c r="F611" s="23" t="s">
        <v>2776</v>
      </c>
      <c r="G611" s="23" t="s">
        <v>2790</v>
      </c>
      <c r="H611" s="23" t="s">
        <v>70</v>
      </c>
      <c r="I611" s="23" t="s">
        <v>564</v>
      </c>
      <c r="J611" s="47" t="s">
        <v>2791</v>
      </c>
      <c r="K611" s="19">
        <v>-78.503428</v>
      </c>
      <c r="L611" s="19">
        <v>38.035665000000002</v>
      </c>
      <c r="M611" s="19">
        <v>-78.503428</v>
      </c>
      <c r="N611" s="19">
        <v>38.035665000000002</v>
      </c>
      <c r="O611" s="53">
        <v>17076</v>
      </c>
      <c r="P611" s="53">
        <v>3108</v>
      </c>
      <c r="Q611" s="53">
        <v>28604</v>
      </c>
      <c r="R611" s="53">
        <v>3108</v>
      </c>
      <c r="S611" s="19">
        <v>2</v>
      </c>
      <c r="T611" s="19">
        <v>2</v>
      </c>
      <c r="U611" s="19">
        <v>5</v>
      </c>
      <c r="V611" s="19">
        <v>1</v>
      </c>
      <c r="W611" s="19">
        <v>1</v>
      </c>
      <c r="X611" s="19">
        <v>30</v>
      </c>
      <c r="Y611" s="19">
        <v>16331</v>
      </c>
      <c r="Z611" s="23" t="s">
        <v>73</v>
      </c>
      <c r="AA611" s="49" t="b">
        <v>0</v>
      </c>
      <c r="AB611" s="23" t="s">
        <v>245</v>
      </c>
      <c r="AC611" s="23" t="s">
        <v>89</v>
      </c>
      <c r="AD611" s="23" t="s">
        <v>90</v>
      </c>
      <c r="AE611" s="23" t="s">
        <v>172</v>
      </c>
      <c r="AF611" s="23" t="s">
        <v>89</v>
      </c>
      <c r="AG611" s="23" t="s">
        <v>79</v>
      </c>
      <c r="AH611" s="23" t="s">
        <v>36</v>
      </c>
      <c r="AI611" s="23" t="s">
        <v>92</v>
      </c>
      <c r="AJ611" s="50" t="b">
        <v>0</v>
      </c>
      <c r="AK611" s="51" t="s">
        <v>2800</v>
      </c>
      <c r="AL611" s="19">
        <v>0</v>
      </c>
      <c r="AM611" s="19">
        <v>0</v>
      </c>
      <c r="AN611" s="19">
        <v>3</v>
      </c>
      <c r="AO611" s="19">
        <v>0</v>
      </c>
      <c r="AP611" s="19">
        <v>0</v>
      </c>
      <c r="AQ611" s="19">
        <v>0</v>
      </c>
      <c r="AR611" s="19">
        <v>0</v>
      </c>
      <c r="AS611" s="19">
        <v>0</v>
      </c>
      <c r="AT611" s="19">
        <v>0</v>
      </c>
      <c r="AU611" s="19">
        <v>1</v>
      </c>
      <c r="AV611" s="19">
        <v>0</v>
      </c>
      <c r="AW611" s="19">
        <v>0</v>
      </c>
      <c r="AX611" s="19">
        <v>1</v>
      </c>
      <c r="AY611" s="19">
        <v>0</v>
      </c>
      <c r="AZ611" s="19">
        <v>0</v>
      </c>
      <c r="BA611" s="19">
        <v>0</v>
      </c>
      <c r="BB611" s="19">
        <v>0</v>
      </c>
      <c r="BC611" s="19">
        <v>1</v>
      </c>
      <c r="BD611" s="49" t="b">
        <v>1</v>
      </c>
      <c r="BE611" s="49" t="b">
        <v>1</v>
      </c>
      <c r="BF611" s="19">
        <v>8</v>
      </c>
      <c r="BG611" s="23" t="s">
        <v>89</v>
      </c>
      <c r="BH611" s="19">
        <v>363</v>
      </c>
      <c r="BI611" s="19">
        <v>363</v>
      </c>
      <c r="BJ611" s="19">
        <v>3</v>
      </c>
      <c r="BK611" s="49" t="b">
        <v>1</v>
      </c>
    </row>
    <row r="612" spans="1:63" ht="12.75">
      <c r="A612" s="19">
        <v>1028</v>
      </c>
      <c r="B612" s="19">
        <v>234076</v>
      </c>
      <c r="C612" s="23" t="s">
        <v>2787</v>
      </c>
      <c r="D612" s="23" t="s">
        <v>2788</v>
      </c>
      <c r="E612" s="23" t="s">
        <v>2789</v>
      </c>
      <c r="F612" s="23" t="s">
        <v>2776</v>
      </c>
      <c r="G612" s="23" t="s">
        <v>2790</v>
      </c>
      <c r="H612" s="23" t="s">
        <v>70</v>
      </c>
      <c r="I612" s="23" t="s">
        <v>564</v>
      </c>
      <c r="J612" s="47" t="s">
        <v>2791</v>
      </c>
      <c r="K612" s="19">
        <v>-78.503428</v>
      </c>
      <c r="L612" s="19">
        <v>38.035665000000002</v>
      </c>
      <c r="M612" s="19">
        <v>-78.503428</v>
      </c>
      <c r="N612" s="19">
        <v>38.035665000000002</v>
      </c>
      <c r="O612" s="53">
        <v>17076</v>
      </c>
      <c r="P612" s="53">
        <v>3108</v>
      </c>
      <c r="Q612" s="53">
        <v>28604</v>
      </c>
      <c r="R612" s="53">
        <v>3108</v>
      </c>
      <c r="S612" s="19">
        <v>2</v>
      </c>
      <c r="T612" s="19">
        <v>2</v>
      </c>
      <c r="U612" s="19">
        <v>5</v>
      </c>
      <c r="V612" s="19">
        <v>1</v>
      </c>
      <c r="W612" s="19">
        <v>1</v>
      </c>
      <c r="X612" s="19">
        <v>30</v>
      </c>
      <c r="Y612" s="19">
        <v>16331</v>
      </c>
      <c r="Z612" s="23" t="s">
        <v>73</v>
      </c>
      <c r="AA612" s="49" t="b">
        <v>0</v>
      </c>
      <c r="AB612" s="23" t="s">
        <v>245</v>
      </c>
      <c r="AC612" s="23" t="s">
        <v>2795</v>
      </c>
      <c r="AD612" s="23" t="s">
        <v>90</v>
      </c>
      <c r="AE612" s="23" t="s">
        <v>2801</v>
      </c>
      <c r="AF612" s="23" t="s">
        <v>78</v>
      </c>
      <c r="AG612" s="23" t="s">
        <v>79</v>
      </c>
      <c r="AH612" s="23" t="s">
        <v>36</v>
      </c>
      <c r="AI612" s="23" t="s">
        <v>80</v>
      </c>
      <c r="AJ612" s="50" t="b">
        <v>0</v>
      </c>
      <c r="AK612" s="51" t="s">
        <v>2802</v>
      </c>
      <c r="AL612" s="19">
        <v>0</v>
      </c>
      <c r="AM612" s="19">
        <v>0</v>
      </c>
      <c r="AN612" s="19">
        <v>3</v>
      </c>
      <c r="AO612" s="19">
        <v>2</v>
      </c>
      <c r="AP612" s="19">
        <v>0</v>
      </c>
      <c r="AQ612" s="19">
        <v>0</v>
      </c>
      <c r="AR612" s="19">
        <v>1</v>
      </c>
      <c r="AS612" s="19">
        <v>0</v>
      </c>
      <c r="AT612" s="19">
        <v>0</v>
      </c>
      <c r="AU612" s="19">
        <v>1</v>
      </c>
      <c r="AV612" s="19">
        <v>0</v>
      </c>
      <c r="AW612" s="19">
        <v>0</v>
      </c>
      <c r="AX612" s="19">
        <v>1</v>
      </c>
      <c r="AY612" s="19">
        <v>0</v>
      </c>
      <c r="AZ612" s="19">
        <v>1</v>
      </c>
      <c r="BA612" s="19">
        <v>0</v>
      </c>
      <c r="BB612" s="19">
        <v>0</v>
      </c>
      <c r="BC612" s="19">
        <v>1</v>
      </c>
      <c r="BD612" s="49" t="b">
        <v>1</v>
      </c>
      <c r="BE612" s="49" t="b">
        <v>1</v>
      </c>
      <c r="BF612" s="19">
        <v>8</v>
      </c>
      <c r="BG612" s="23" t="s">
        <v>78</v>
      </c>
      <c r="BH612" s="19">
        <v>363</v>
      </c>
      <c r="BI612" s="19">
        <v>363</v>
      </c>
      <c r="BJ612" s="19">
        <v>5</v>
      </c>
      <c r="BK612" s="49" t="b">
        <v>1</v>
      </c>
    </row>
    <row r="613" spans="1:63" ht="12.75">
      <c r="A613" s="19">
        <v>1030</v>
      </c>
      <c r="B613" s="19">
        <v>234076</v>
      </c>
      <c r="C613" s="23" t="s">
        <v>2787</v>
      </c>
      <c r="D613" s="23" t="s">
        <v>2788</v>
      </c>
      <c r="E613" s="23" t="s">
        <v>2789</v>
      </c>
      <c r="F613" s="23" t="s">
        <v>2776</v>
      </c>
      <c r="G613" s="23" t="s">
        <v>2790</v>
      </c>
      <c r="H613" s="23" t="s">
        <v>70</v>
      </c>
      <c r="I613" s="23" t="s">
        <v>564</v>
      </c>
      <c r="J613" s="47" t="s">
        <v>2791</v>
      </c>
      <c r="K613" s="19">
        <v>-78.503428</v>
      </c>
      <c r="L613" s="19">
        <v>38.035665000000002</v>
      </c>
      <c r="M613" s="19">
        <v>-78.503428</v>
      </c>
      <c r="N613" s="19">
        <v>38.035665000000002</v>
      </c>
      <c r="O613" s="53">
        <v>17076</v>
      </c>
      <c r="P613" s="53">
        <v>3108</v>
      </c>
      <c r="Q613" s="53">
        <v>28604</v>
      </c>
      <c r="R613" s="53">
        <v>3108</v>
      </c>
      <c r="S613" s="19">
        <v>2</v>
      </c>
      <c r="T613" s="19">
        <v>2</v>
      </c>
      <c r="U613" s="19">
        <v>5</v>
      </c>
      <c r="V613" s="19">
        <v>1</v>
      </c>
      <c r="W613" s="19">
        <v>1</v>
      </c>
      <c r="X613" s="19">
        <v>30</v>
      </c>
      <c r="Y613" s="19">
        <v>16331</v>
      </c>
      <c r="Z613" s="23" t="s">
        <v>73</v>
      </c>
      <c r="AA613" s="49" t="b">
        <v>0</v>
      </c>
      <c r="AB613" s="23" t="s">
        <v>245</v>
      </c>
      <c r="AC613" s="23" t="s">
        <v>2792</v>
      </c>
      <c r="AD613" s="23" t="s">
        <v>90</v>
      </c>
      <c r="AE613" s="23" t="s">
        <v>2805</v>
      </c>
      <c r="AF613" s="23" t="s">
        <v>320</v>
      </c>
      <c r="AG613" s="23" t="s">
        <v>79</v>
      </c>
      <c r="AH613" s="23" t="s">
        <v>206</v>
      </c>
      <c r="AI613" s="23" t="s">
        <v>100</v>
      </c>
      <c r="AJ613" s="50" t="b">
        <v>0</v>
      </c>
      <c r="AK613" s="51" t="s">
        <v>2806</v>
      </c>
      <c r="AL613" s="19">
        <v>0</v>
      </c>
      <c r="AM613" s="19">
        <v>0</v>
      </c>
      <c r="AN613" s="19">
        <v>3</v>
      </c>
      <c r="AO613" s="19">
        <v>0</v>
      </c>
      <c r="AP613" s="19">
        <v>0</v>
      </c>
      <c r="AQ613" s="19">
        <v>0</v>
      </c>
      <c r="AR613" s="19">
        <v>0</v>
      </c>
      <c r="AS613" s="19">
        <v>0</v>
      </c>
      <c r="AT613" s="19">
        <v>0</v>
      </c>
      <c r="AU613" s="19">
        <v>1</v>
      </c>
      <c r="AV613" s="19">
        <v>0</v>
      </c>
      <c r="AW613" s="19">
        <v>0</v>
      </c>
      <c r="AX613" s="19">
        <v>1</v>
      </c>
      <c r="AY613" s="19">
        <v>0</v>
      </c>
      <c r="AZ613" s="19">
        <v>1</v>
      </c>
      <c r="BA613" s="19">
        <v>0</v>
      </c>
      <c r="BB613" s="19">
        <v>0</v>
      </c>
      <c r="BC613" s="19">
        <v>0</v>
      </c>
      <c r="BD613" s="49" t="b">
        <v>0</v>
      </c>
      <c r="BE613" s="49" t="b">
        <v>1</v>
      </c>
      <c r="BF613" s="19">
        <v>8</v>
      </c>
      <c r="BG613" s="23" t="s">
        <v>117</v>
      </c>
      <c r="BH613" s="19">
        <v>363</v>
      </c>
      <c r="BI613" s="19">
        <v>363</v>
      </c>
      <c r="BJ613" s="19">
        <v>3</v>
      </c>
      <c r="BK613" s="49" t="b">
        <v>1</v>
      </c>
    </row>
    <row r="614" spans="1:63" ht="12.75">
      <c r="A614" s="19">
        <v>1032</v>
      </c>
      <c r="B614" s="19">
        <v>236948</v>
      </c>
      <c r="C614" s="23" t="s">
        <v>2870</v>
      </c>
      <c r="D614" s="23" t="s">
        <v>2871</v>
      </c>
      <c r="E614" s="23" t="s">
        <v>2872</v>
      </c>
      <c r="F614" s="23" t="s">
        <v>2864</v>
      </c>
      <c r="G614" s="23" t="s">
        <v>2873</v>
      </c>
      <c r="H614" s="23" t="s">
        <v>167</v>
      </c>
      <c r="I614" s="23" t="s">
        <v>242</v>
      </c>
      <c r="J614" s="47" t="s">
        <v>2874</v>
      </c>
      <c r="K614" s="19">
        <v>-122.313115</v>
      </c>
      <c r="L614" s="19">
        <v>47.656213000000001</v>
      </c>
      <c r="M614" s="19">
        <v>-122.313115</v>
      </c>
      <c r="N614" s="19">
        <v>47.656213000000001</v>
      </c>
      <c r="O614" s="53">
        <v>16278</v>
      </c>
      <c r="P614" s="53">
        <v>1116</v>
      </c>
      <c r="Q614" s="53">
        <v>29178</v>
      </c>
      <c r="R614" s="53">
        <v>1116</v>
      </c>
      <c r="S614" s="19">
        <v>2</v>
      </c>
      <c r="T614" s="19">
        <v>2</v>
      </c>
      <c r="U614" s="19">
        <v>8</v>
      </c>
      <c r="V614" s="19">
        <v>1</v>
      </c>
      <c r="W614" s="19">
        <v>1</v>
      </c>
      <c r="X614" s="19">
        <v>45</v>
      </c>
      <c r="Y614" s="19">
        <v>30933</v>
      </c>
      <c r="Z614" s="23" t="s">
        <v>73</v>
      </c>
      <c r="AA614" s="49" t="b">
        <v>0</v>
      </c>
      <c r="AB614" s="23" t="s">
        <v>2875</v>
      </c>
      <c r="AC614" s="23" t="s">
        <v>94</v>
      </c>
      <c r="AD614" s="23" t="s">
        <v>90</v>
      </c>
      <c r="AE614" s="23" t="s">
        <v>95</v>
      </c>
      <c r="AF614" s="23" t="s">
        <v>94</v>
      </c>
      <c r="AG614" s="23" t="s">
        <v>79</v>
      </c>
      <c r="AH614" s="23" t="s">
        <v>36</v>
      </c>
      <c r="AI614" s="23" t="s">
        <v>96</v>
      </c>
      <c r="AJ614" s="50" t="b">
        <v>0</v>
      </c>
      <c r="AK614" s="51" t="s">
        <v>2877</v>
      </c>
      <c r="AL614" s="19">
        <v>0</v>
      </c>
      <c r="AM614" s="19">
        <v>0</v>
      </c>
      <c r="AN614" s="19">
        <v>2</v>
      </c>
      <c r="AO614" s="19">
        <v>0</v>
      </c>
      <c r="AP614" s="19">
        <v>0</v>
      </c>
      <c r="AQ614" s="19">
        <v>0</v>
      </c>
      <c r="AR614" s="19">
        <v>0</v>
      </c>
      <c r="AS614" s="19">
        <v>0</v>
      </c>
      <c r="AT614" s="19">
        <v>0</v>
      </c>
      <c r="AU614" s="19">
        <v>0</v>
      </c>
      <c r="AV614" s="19">
        <v>0</v>
      </c>
      <c r="AW614" s="19">
        <v>0</v>
      </c>
      <c r="AX614" s="19">
        <v>1</v>
      </c>
      <c r="AY614" s="19">
        <v>0</v>
      </c>
      <c r="AZ614" s="19">
        <v>1</v>
      </c>
      <c r="BA614" s="19">
        <v>0</v>
      </c>
      <c r="BB614" s="19">
        <v>0</v>
      </c>
      <c r="BC614" s="19">
        <v>0</v>
      </c>
      <c r="BD614" s="49" t="b">
        <v>1</v>
      </c>
      <c r="BE614" s="49" t="b">
        <v>0</v>
      </c>
      <c r="BF614" s="19">
        <v>13</v>
      </c>
      <c r="BG614" s="23" t="s">
        <v>94</v>
      </c>
      <c r="BH614" s="19">
        <v>210</v>
      </c>
      <c r="BI614" s="19">
        <v>210</v>
      </c>
      <c r="BJ614" s="19">
        <v>2</v>
      </c>
      <c r="BK614" s="49" t="b">
        <v>1</v>
      </c>
    </row>
    <row r="615" spans="1:63" ht="12.75">
      <c r="A615" s="19">
        <v>1037</v>
      </c>
      <c r="B615" s="19">
        <v>236948</v>
      </c>
      <c r="C615" s="23" t="s">
        <v>2870</v>
      </c>
      <c r="D615" s="23" t="s">
        <v>2871</v>
      </c>
      <c r="E615" s="23" t="s">
        <v>2872</v>
      </c>
      <c r="F615" s="23" t="s">
        <v>2864</v>
      </c>
      <c r="G615" s="23" t="s">
        <v>2873</v>
      </c>
      <c r="H615" s="23" t="s">
        <v>167</v>
      </c>
      <c r="I615" s="23" t="s">
        <v>242</v>
      </c>
      <c r="J615" s="47" t="s">
        <v>2874</v>
      </c>
      <c r="K615" s="19">
        <v>-122.313115</v>
      </c>
      <c r="L615" s="19">
        <v>47.656213000000001</v>
      </c>
      <c r="M615" s="19">
        <v>-122.313115</v>
      </c>
      <c r="N615" s="19">
        <v>47.656213000000001</v>
      </c>
      <c r="O615" s="53">
        <v>16278</v>
      </c>
      <c r="P615" s="53">
        <v>1116</v>
      </c>
      <c r="Q615" s="53">
        <v>29178</v>
      </c>
      <c r="R615" s="53">
        <v>1116</v>
      </c>
      <c r="S615" s="19">
        <v>2</v>
      </c>
      <c r="T615" s="19">
        <v>2</v>
      </c>
      <c r="U615" s="19">
        <v>8</v>
      </c>
      <c r="V615" s="19">
        <v>1</v>
      </c>
      <c r="W615" s="19">
        <v>1</v>
      </c>
      <c r="X615" s="19">
        <v>45</v>
      </c>
      <c r="Y615" s="19">
        <v>30933</v>
      </c>
      <c r="Z615" s="23" t="s">
        <v>73</v>
      </c>
      <c r="AA615" s="49" t="b">
        <v>0</v>
      </c>
      <c r="AB615" s="23" t="s">
        <v>2875</v>
      </c>
      <c r="AC615" s="23" t="s">
        <v>89</v>
      </c>
      <c r="AD615" s="23" t="s">
        <v>90</v>
      </c>
      <c r="AE615" s="23" t="s">
        <v>172</v>
      </c>
      <c r="AF615" s="23" t="s">
        <v>89</v>
      </c>
      <c r="AG615" s="23" t="s">
        <v>79</v>
      </c>
      <c r="AH615" s="23" t="s">
        <v>36</v>
      </c>
      <c r="AI615" s="23" t="s">
        <v>92</v>
      </c>
      <c r="AJ615" s="50" t="b">
        <v>0</v>
      </c>
      <c r="AK615" s="51" t="s">
        <v>2885</v>
      </c>
      <c r="AL615" s="19">
        <v>0</v>
      </c>
      <c r="AM615" s="19">
        <v>0</v>
      </c>
      <c r="AN615" s="19">
        <v>1</v>
      </c>
      <c r="AO615" s="19">
        <v>0</v>
      </c>
      <c r="AP615" s="19">
        <v>0</v>
      </c>
      <c r="AQ615" s="19">
        <v>0</v>
      </c>
      <c r="AR615" s="19">
        <v>0</v>
      </c>
      <c r="AS615" s="19">
        <v>0</v>
      </c>
      <c r="AT615" s="19">
        <v>0</v>
      </c>
      <c r="AU615" s="19">
        <v>1</v>
      </c>
      <c r="AV615" s="19">
        <v>0</v>
      </c>
      <c r="AW615" s="19">
        <v>0</v>
      </c>
      <c r="AX615" s="19">
        <v>0</v>
      </c>
      <c r="AY615" s="19">
        <v>0</v>
      </c>
      <c r="AZ615" s="19">
        <v>0</v>
      </c>
      <c r="BA615" s="19">
        <v>0</v>
      </c>
      <c r="BB615" s="19">
        <v>0</v>
      </c>
      <c r="BC615" s="19">
        <v>0</v>
      </c>
      <c r="BD615" s="49" t="b">
        <v>1</v>
      </c>
      <c r="BE615" s="49" t="b">
        <v>0</v>
      </c>
      <c r="BF615" s="19">
        <v>13</v>
      </c>
      <c r="BG615" s="23" t="s">
        <v>89</v>
      </c>
      <c r="BH615" s="19">
        <v>210</v>
      </c>
      <c r="BI615" s="19">
        <v>210</v>
      </c>
      <c r="BJ615" s="19">
        <v>1</v>
      </c>
      <c r="BK615" s="49" t="b">
        <v>1</v>
      </c>
    </row>
    <row r="616" spans="1:63" ht="12.75">
      <c r="A616" s="19">
        <v>1038</v>
      </c>
      <c r="B616" s="19">
        <v>236948</v>
      </c>
      <c r="C616" s="23" t="s">
        <v>2870</v>
      </c>
      <c r="D616" s="23" t="s">
        <v>2871</v>
      </c>
      <c r="E616" s="23" t="s">
        <v>2872</v>
      </c>
      <c r="F616" s="23" t="s">
        <v>2864</v>
      </c>
      <c r="G616" s="23" t="s">
        <v>2873</v>
      </c>
      <c r="H616" s="23" t="s">
        <v>167</v>
      </c>
      <c r="I616" s="23" t="s">
        <v>242</v>
      </c>
      <c r="J616" s="47" t="s">
        <v>2874</v>
      </c>
      <c r="K616" s="19">
        <v>-122.313115</v>
      </c>
      <c r="L616" s="19">
        <v>47.656213000000001</v>
      </c>
      <c r="M616" s="19">
        <v>-122.313115</v>
      </c>
      <c r="N616" s="19">
        <v>47.656213000000001</v>
      </c>
      <c r="O616" s="53">
        <v>16278</v>
      </c>
      <c r="P616" s="53">
        <v>1116</v>
      </c>
      <c r="Q616" s="53">
        <v>29178</v>
      </c>
      <c r="R616" s="53">
        <v>1116</v>
      </c>
      <c r="S616" s="19">
        <v>2</v>
      </c>
      <c r="T616" s="19">
        <v>2</v>
      </c>
      <c r="U616" s="19">
        <v>8</v>
      </c>
      <c r="V616" s="19">
        <v>1</v>
      </c>
      <c r="W616" s="19">
        <v>1</v>
      </c>
      <c r="X616" s="19">
        <v>45</v>
      </c>
      <c r="Y616" s="19">
        <v>30933</v>
      </c>
      <c r="Z616" s="23" t="s">
        <v>73</v>
      </c>
      <c r="AA616" s="49" t="b">
        <v>0</v>
      </c>
      <c r="AB616" s="23" t="s">
        <v>2875</v>
      </c>
      <c r="AC616" s="23" t="s">
        <v>89</v>
      </c>
      <c r="AD616" s="23" t="s">
        <v>90</v>
      </c>
      <c r="AE616" s="23" t="s">
        <v>2886</v>
      </c>
      <c r="AF616" s="23" t="s">
        <v>135</v>
      </c>
      <c r="AG616" s="23" t="s">
        <v>79</v>
      </c>
      <c r="AH616" s="23" t="s">
        <v>206</v>
      </c>
      <c r="AI616" s="23" t="s">
        <v>100</v>
      </c>
      <c r="AJ616" s="50" t="b">
        <v>0</v>
      </c>
      <c r="AK616" s="51" t="s">
        <v>2887</v>
      </c>
      <c r="AL616" s="19">
        <v>0</v>
      </c>
      <c r="AM616" s="19">
        <v>0</v>
      </c>
      <c r="AN616" s="19">
        <v>0</v>
      </c>
      <c r="AO616" s="19">
        <v>0</v>
      </c>
      <c r="AP616" s="19">
        <v>0</v>
      </c>
      <c r="AQ616" s="19">
        <v>0</v>
      </c>
      <c r="AR616" s="19">
        <v>0</v>
      </c>
      <c r="AS616" s="19">
        <v>0</v>
      </c>
      <c r="AT616" s="19">
        <v>0</v>
      </c>
      <c r="AU616" s="19">
        <v>0</v>
      </c>
      <c r="AV616" s="19">
        <v>0</v>
      </c>
      <c r="AW616" s="19">
        <v>0</v>
      </c>
      <c r="AX616" s="19">
        <v>0</v>
      </c>
      <c r="AY616" s="19">
        <v>0</v>
      </c>
      <c r="AZ616" s="19">
        <v>0</v>
      </c>
      <c r="BA616" s="19">
        <v>0</v>
      </c>
      <c r="BB616" s="19">
        <v>0</v>
      </c>
      <c r="BC616" s="19">
        <v>0</v>
      </c>
      <c r="BD616" s="49" t="b">
        <v>0</v>
      </c>
      <c r="BE616" s="49" t="b">
        <v>0</v>
      </c>
      <c r="BF616" s="19">
        <v>13</v>
      </c>
      <c r="BG616" s="23" t="s">
        <v>117</v>
      </c>
      <c r="BH616" s="19">
        <v>210</v>
      </c>
      <c r="BI616" s="19">
        <v>210</v>
      </c>
      <c r="BJ616" s="19">
        <v>0</v>
      </c>
      <c r="BK616" s="49" t="b">
        <v>0</v>
      </c>
    </row>
    <row r="617" spans="1:63" ht="12.75">
      <c r="A617" s="19">
        <v>1039</v>
      </c>
      <c r="B617" s="19">
        <v>236948</v>
      </c>
      <c r="C617" s="23" t="s">
        <v>2870</v>
      </c>
      <c r="D617" s="23" t="s">
        <v>2871</v>
      </c>
      <c r="E617" s="23" t="s">
        <v>2872</v>
      </c>
      <c r="F617" s="23" t="s">
        <v>2864</v>
      </c>
      <c r="G617" s="23" t="s">
        <v>2873</v>
      </c>
      <c r="H617" s="23" t="s">
        <v>167</v>
      </c>
      <c r="I617" s="23" t="s">
        <v>242</v>
      </c>
      <c r="J617" s="47" t="s">
        <v>2874</v>
      </c>
      <c r="K617" s="19">
        <v>-122.313115</v>
      </c>
      <c r="L617" s="19">
        <v>47.656213000000001</v>
      </c>
      <c r="M617" s="19">
        <v>-122.313115</v>
      </c>
      <c r="N617" s="19">
        <v>47.656213000000001</v>
      </c>
      <c r="O617" s="53">
        <v>16278</v>
      </c>
      <c r="P617" s="53">
        <v>1116</v>
      </c>
      <c r="Q617" s="53">
        <v>29178</v>
      </c>
      <c r="R617" s="53">
        <v>1116</v>
      </c>
      <c r="S617" s="19">
        <v>2</v>
      </c>
      <c r="T617" s="19">
        <v>2</v>
      </c>
      <c r="U617" s="19">
        <v>8</v>
      </c>
      <c r="V617" s="19">
        <v>1</v>
      </c>
      <c r="W617" s="19">
        <v>1</v>
      </c>
      <c r="X617" s="19">
        <v>45</v>
      </c>
      <c r="Y617" s="19">
        <v>30933</v>
      </c>
      <c r="Z617" s="23" t="s">
        <v>73</v>
      </c>
      <c r="AA617" s="49" t="b">
        <v>0</v>
      </c>
      <c r="AB617" s="23" t="s">
        <v>2875</v>
      </c>
      <c r="AC617" s="23" t="s">
        <v>89</v>
      </c>
      <c r="AD617" s="23" t="s">
        <v>90</v>
      </c>
      <c r="AE617" s="23" t="s">
        <v>2888</v>
      </c>
      <c r="AF617" s="23" t="s">
        <v>320</v>
      </c>
      <c r="AG617" s="23" t="s">
        <v>79</v>
      </c>
      <c r="AH617" s="23" t="s">
        <v>206</v>
      </c>
      <c r="AI617" s="23" t="s">
        <v>100</v>
      </c>
      <c r="AJ617" s="50" t="b">
        <v>0</v>
      </c>
      <c r="AK617" s="51" t="s">
        <v>2889</v>
      </c>
      <c r="AL617" s="19">
        <v>0</v>
      </c>
      <c r="AM617" s="19">
        <v>0</v>
      </c>
      <c r="AN617" s="19">
        <v>0</v>
      </c>
      <c r="AO617" s="19">
        <v>0</v>
      </c>
      <c r="AP617" s="19">
        <v>0</v>
      </c>
      <c r="AQ617" s="19">
        <v>0</v>
      </c>
      <c r="AR617" s="19">
        <v>0</v>
      </c>
      <c r="AS617" s="19">
        <v>0</v>
      </c>
      <c r="AT617" s="19">
        <v>0</v>
      </c>
      <c r="AU617" s="19">
        <v>0</v>
      </c>
      <c r="AV617" s="19">
        <v>0</v>
      </c>
      <c r="AW617" s="19">
        <v>0</v>
      </c>
      <c r="AX617" s="19">
        <v>0</v>
      </c>
      <c r="AY617" s="19">
        <v>0</v>
      </c>
      <c r="AZ617" s="19">
        <v>0</v>
      </c>
      <c r="BA617" s="19">
        <v>0</v>
      </c>
      <c r="BB617" s="19">
        <v>0</v>
      </c>
      <c r="BC617" s="19">
        <v>0</v>
      </c>
      <c r="BD617" s="49" t="b">
        <v>0</v>
      </c>
      <c r="BE617" s="49" t="b">
        <v>0</v>
      </c>
      <c r="BF617" s="19">
        <v>13</v>
      </c>
      <c r="BG617" s="23" t="s">
        <v>117</v>
      </c>
      <c r="BH617" s="19">
        <v>210</v>
      </c>
      <c r="BI617" s="19">
        <v>210</v>
      </c>
      <c r="BJ617" s="19">
        <v>0</v>
      </c>
      <c r="BK617" s="49" t="b">
        <v>0</v>
      </c>
    </row>
    <row r="618" spans="1:63" ht="12.75">
      <c r="A618" s="19">
        <v>1040</v>
      </c>
      <c r="B618" s="19">
        <v>236948</v>
      </c>
      <c r="C618" s="23" t="s">
        <v>2870</v>
      </c>
      <c r="D618" s="23" t="s">
        <v>2871</v>
      </c>
      <c r="E618" s="23" t="s">
        <v>2872</v>
      </c>
      <c r="F618" s="23" t="s">
        <v>2864</v>
      </c>
      <c r="G618" s="23" t="s">
        <v>2873</v>
      </c>
      <c r="H618" s="23" t="s">
        <v>167</v>
      </c>
      <c r="I618" s="23" t="s">
        <v>242</v>
      </c>
      <c r="J618" s="47" t="s">
        <v>2874</v>
      </c>
      <c r="K618" s="19">
        <v>-122.313115</v>
      </c>
      <c r="L618" s="19">
        <v>47.656213000000001</v>
      </c>
      <c r="M618" s="19">
        <v>-122.313115</v>
      </c>
      <c r="N618" s="19">
        <v>47.656213000000001</v>
      </c>
      <c r="O618" s="53">
        <v>16278</v>
      </c>
      <c r="P618" s="53">
        <v>1116</v>
      </c>
      <c r="Q618" s="53">
        <v>29178</v>
      </c>
      <c r="R618" s="53">
        <v>1116</v>
      </c>
      <c r="S618" s="19">
        <v>2</v>
      </c>
      <c r="T618" s="19">
        <v>2</v>
      </c>
      <c r="U618" s="19">
        <v>8</v>
      </c>
      <c r="V618" s="19">
        <v>1</v>
      </c>
      <c r="W618" s="19">
        <v>1</v>
      </c>
      <c r="X618" s="19">
        <v>45</v>
      </c>
      <c r="Y618" s="19">
        <v>30933</v>
      </c>
      <c r="Z618" s="23" t="s">
        <v>73</v>
      </c>
      <c r="AA618" s="49" t="b">
        <v>0</v>
      </c>
      <c r="AB618" s="23" t="s">
        <v>2875</v>
      </c>
      <c r="AC618" s="23" t="s">
        <v>298</v>
      </c>
      <c r="AD618" s="23" t="s">
        <v>90</v>
      </c>
      <c r="AE618" s="23" t="s">
        <v>1309</v>
      </c>
      <c r="AF618" s="23" t="s">
        <v>135</v>
      </c>
      <c r="AG618" s="23" t="s">
        <v>79</v>
      </c>
      <c r="AH618" s="23" t="s">
        <v>36</v>
      </c>
      <c r="AI618" s="23" t="s">
        <v>100</v>
      </c>
      <c r="AJ618" s="55" t="b">
        <v>1</v>
      </c>
      <c r="AK618" s="51" t="s">
        <v>2890</v>
      </c>
      <c r="AL618" s="19">
        <v>0</v>
      </c>
      <c r="AM618" s="19">
        <v>0</v>
      </c>
      <c r="AN618" s="19">
        <v>0</v>
      </c>
      <c r="AO618" s="19">
        <v>0</v>
      </c>
      <c r="AP618" s="19">
        <v>0</v>
      </c>
      <c r="AQ618" s="19">
        <v>0</v>
      </c>
      <c r="AR618" s="19">
        <v>0</v>
      </c>
      <c r="AS618" s="19">
        <v>0</v>
      </c>
      <c r="AT618" s="19">
        <v>0</v>
      </c>
      <c r="AU618" s="19">
        <v>0</v>
      </c>
      <c r="AV618" s="19">
        <v>0</v>
      </c>
      <c r="AW618" s="19">
        <v>0</v>
      </c>
      <c r="AX618" s="19">
        <v>0</v>
      </c>
      <c r="AY618" s="19">
        <v>0</v>
      </c>
      <c r="AZ618" s="19">
        <v>0</v>
      </c>
      <c r="BA618" s="19">
        <v>0</v>
      </c>
      <c r="BB618" s="19">
        <v>0</v>
      </c>
      <c r="BC618" s="19">
        <v>0</v>
      </c>
      <c r="BD618" s="49" t="b">
        <v>0</v>
      </c>
      <c r="BE618" s="49" t="b">
        <v>0</v>
      </c>
      <c r="BF618" s="19">
        <v>13</v>
      </c>
      <c r="BG618" s="23" t="s">
        <v>117</v>
      </c>
      <c r="BH618" s="19">
        <v>210</v>
      </c>
      <c r="BI618" s="19">
        <v>210</v>
      </c>
      <c r="BJ618" s="19">
        <v>0</v>
      </c>
      <c r="BK618" s="49" t="b">
        <v>0</v>
      </c>
    </row>
    <row r="619" spans="1:63" ht="12.75">
      <c r="A619" s="19">
        <v>1041</v>
      </c>
      <c r="B619" s="19">
        <v>236948</v>
      </c>
      <c r="C619" s="23" t="s">
        <v>2870</v>
      </c>
      <c r="D619" s="23" t="s">
        <v>2871</v>
      </c>
      <c r="E619" s="23" t="s">
        <v>2872</v>
      </c>
      <c r="F619" s="23" t="s">
        <v>2864</v>
      </c>
      <c r="G619" s="23" t="s">
        <v>2873</v>
      </c>
      <c r="H619" s="23" t="s">
        <v>167</v>
      </c>
      <c r="I619" s="23" t="s">
        <v>242</v>
      </c>
      <c r="J619" s="47" t="s">
        <v>2874</v>
      </c>
      <c r="K619" s="19">
        <v>-122.313115</v>
      </c>
      <c r="L619" s="19">
        <v>47.656213000000001</v>
      </c>
      <c r="M619" s="19">
        <v>-122.313115</v>
      </c>
      <c r="N619" s="19">
        <v>47.656213000000001</v>
      </c>
      <c r="O619" s="53">
        <v>16278</v>
      </c>
      <c r="P619" s="53">
        <v>1116</v>
      </c>
      <c r="Q619" s="53">
        <v>29178</v>
      </c>
      <c r="R619" s="53">
        <v>1116</v>
      </c>
      <c r="S619" s="19">
        <v>2</v>
      </c>
      <c r="T619" s="19">
        <v>2</v>
      </c>
      <c r="U619" s="19">
        <v>8</v>
      </c>
      <c r="V619" s="19">
        <v>1</v>
      </c>
      <c r="W619" s="19">
        <v>1</v>
      </c>
      <c r="X619" s="19">
        <v>45</v>
      </c>
      <c r="Y619" s="19">
        <v>30933</v>
      </c>
      <c r="Z619" s="23" t="s">
        <v>73</v>
      </c>
      <c r="AA619" s="49" t="b">
        <v>0</v>
      </c>
      <c r="AB619" s="23" t="s">
        <v>2875</v>
      </c>
      <c r="AC619" s="23" t="s">
        <v>219</v>
      </c>
      <c r="AD619" s="23" t="s">
        <v>90</v>
      </c>
      <c r="AE619" s="23" t="s">
        <v>2891</v>
      </c>
      <c r="AF619" s="23" t="s">
        <v>219</v>
      </c>
      <c r="AG619" s="23" t="s">
        <v>79</v>
      </c>
      <c r="AH619" s="23" t="s">
        <v>36</v>
      </c>
      <c r="AI619" s="23" t="s">
        <v>100</v>
      </c>
      <c r="AJ619" s="50" t="b">
        <v>0</v>
      </c>
      <c r="AK619" s="51" t="s">
        <v>2892</v>
      </c>
      <c r="AL619" s="19">
        <v>0</v>
      </c>
      <c r="AM619" s="19">
        <v>0</v>
      </c>
      <c r="AN619" s="19">
        <v>0</v>
      </c>
      <c r="AO619" s="19">
        <v>0</v>
      </c>
      <c r="AP619" s="19">
        <v>0</v>
      </c>
      <c r="AQ619" s="19">
        <v>0</v>
      </c>
      <c r="AR619" s="19">
        <v>0</v>
      </c>
      <c r="AS619" s="19">
        <v>0</v>
      </c>
      <c r="AT619" s="19">
        <v>0</v>
      </c>
      <c r="AU619" s="19">
        <v>0</v>
      </c>
      <c r="AV619" s="19">
        <v>0</v>
      </c>
      <c r="AW619" s="19">
        <v>0</v>
      </c>
      <c r="AX619" s="19">
        <v>0</v>
      </c>
      <c r="AY619" s="19">
        <v>0</v>
      </c>
      <c r="AZ619" s="19">
        <v>0</v>
      </c>
      <c r="BA619" s="19">
        <v>0</v>
      </c>
      <c r="BB619" s="19">
        <v>0</v>
      </c>
      <c r="BC619" s="19">
        <v>0</v>
      </c>
      <c r="BD619" s="49" t="b">
        <v>0</v>
      </c>
      <c r="BE619" s="49" t="b">
        <v>0</v>
      </c>
      <c r="BF619" s="19">
        <v>13</v>
      </c>
      <c r="BG619" s="23" t="s">
        <v>117</v>
      </c>
      <c r="BH619" s="19">
        <v>210</v>
      </c>
      <c r="BI619" s="19">
        <v>210</v>
      </c>
      <c r="BJ619" s="19">
        <v>0</v>
      </c>
      <c r="BK619" s="49" t="b">
        <v>0</v>
      </c>
    </row>
    <row r="620" spans="1:63" ht="12.75">
      <c r="A620" s="19">
        <v>1042</v>
      </c>
      <c r="B620" s="19">
        <v>236948</v>
      </c>
      <c r="C620" s="23" t="s">
        <v>2870</v>
      </c>
      <c r="D620" s="23" t="s">
        <v>2871</v>
      </c>
      <c r="E620" s="23" t="s">
        <v>2872</v>
      </c>
      <c r="F620" s="23" t="s">
        <v>2864</v>
      </c>
      <c r="G620" s="23" t="s">
        <v>2873</v>
      </c>
      <c r="H620" s="23" t="s">
        <v>167</v>
      </c>
      <c r="I620" s="23" t="s">
        <v>242</v>
      </c>
      <c r="J620" s="47" t="s">
        <v>2874</v>
      </c>
      <c r="K620" s="19">
        <v>-122.313115</v>
      </c>
      <c r="L620" s="19">
        <v>47.656213000000001</v>
      </c>
      <c r="M620" s="19">
        <v>-122.313115</v>
      </c>
      <c r="N620" s="19">
        <v>47.656213000000001</v>
      </c>
      <c r="O620" s="53">
        <v>16278</v>
      </c>
      <c r="P620" s="53">
        <v>1116</v>
      </c>
      <c r="Q620" s="53">
        <v>29178</v>
      </c>
      <c r="R620" s="53">
        <v>1116</v>
      </c>
      <c r="S620" s="19">
        <v>2</v>
      </c>
      <c r="T620" s="19">
        <v>2</v>
      </c>
      <c r="U620" s="19">
        <v>8</v>
      </c>
      <c r="V620" s="19">
        <v>1</v>
      </c>
      <c r="W620" s="19">
        <v>1</v>
      </c>
      <c r="X620" s="19">
        <v>45</v>
      </c>
      <c r="Y620" s="19">
        <v>30933</v>
      </c>
      <c r="Z620" s="23" t="s">
        <v>73</v>
      </c>
      <c r="AA620" s="49" t="b">
        <v>0</v>
      </c>
      <c r="AB620" s="23" t="s">
        <v>2875</v>
      </c>
      <c r="AC620" s="23" t="s">
        <v>2893</v>
      </c>
      <c r="AD620" s="23" t="s">
        <v>90</v>
      </c>
      <c r="AE620" s="23" t="s">
        <v>330</v>
      </c>
      <c r="AF620" s="23" t="s">
        <v>78</v>
      </c>
      <c r="AG620" s="23" t="s">
        <v>79</v>
      </c>
      <c r="AH620" s="23" t="s">
        <v>36</v>
      </c>
      <c r="AI620" s="23" t="s">
        <v>80</v>
      </c>
      <c r="AJ620" s="50" t="b">
        <v>0</v>
      </c>
      <c r="AK620" s="51" t="s">
        <v>2894</v>
      </c>
      <c r="AL620" s="19">
        <v>0</v>
      </c>
      <c r="AM620" s="19">
        <v>0</v>
      </c>
      <c r="AN620" s="19">
        <v>2</v>
      </c>
      <c r="AO620" s="19">
        <v>2</v>
      </c>
      <c r="AP620" s="19">
        <v>0</v>
      </c>
      <c r="AQ620" s="19">
        <v>1</v>
      </c>
      <c r="AR620" s="19">
        <v>0</v>
      </c>
      <c r="AS620" s="19">
        <v>0</v>
      </c>
      <c r="AT620" s="19">
        <v>0</v>
      </c>
      <c r="AU620" s="19">
        <v>1</v>
      </c>
      <c r="AV620" s="19">
        <v>0</v>
      </c>
      <c r="AW620" s="19">
        <v>1</v>
      </c>
      <c r="AX620" s="19">
        <v>1</v>
      </c>
      <c r="AY620" s="19">
        <v>0</v>
      </c>
      <c r="AZ620" s="19">
        <v>0</v>
      </c>
      <c r="BA620" s="19">
        <v>0</v>
      </c>
      <c r="BB620" s="19">
        <v>0</v>
      </c>
      <c r="BC620" s="19">
        <v>0</v>
      </c>
      <c r="BD620" s="49" t="b">
        <v>1</v>
      </c>
      <c r="BE620" s="49" t="b">
        <v>0</v>
      </c>
      <c r="BF620" s="19">
        <v>13</v>
      </c>
      <c r="BG620" s="23" t="s">
        <v>78</v>
      </c>
      <c r="BH620" s="19">
        <v>210</v>
      </c>
      <c r="BI620" s="19">
        <v>210</v>
      </c>
      <c r="BJ620" s="19">
        <v>4</v>
      </c>
      <c r="BK620" s="49" t="b">
        <v>1</v>
      </c>
    </row>
    <row r="621" spans="1:63" ht="12.75">
      <c r="A621" s="19">
        <v>1043</v>
      </c>
      <c r="B621" s="19">
        <v>236948</v>
      </c>
      <c r="C621" s="23" t="s">
        <v>2870</v>
      </c>
      <c r="D621" s="23" t="s">
        <v>2871</v>
      </c>
      <c r="E621" s="23" t="s">
        <v>2872</v>
      </c>
      <c r="F621" s="23" t="s">
        <v>2864</v>
      </c>
      <c r="G621" s="23" t="s">
        <v>2873</v>
      </c>
      <c r="H621" s="23" t="s">
        <v>167</v>
      </c>
      <c r="I621" s="23" t="s">
        <v>242</v>
      </c>
      <c r="J621" s="47" t="s">
        <v>2874</v>
      </c>
      <c r="K621" s="19">
        <v>-122.313115</v>
      </c>
      <c r="L621" s="19">
        <v>47.656213000000001</v>
      </c>
      <c r="M621" s="19">
        <v>-122.313115</v>
      </c>
      <c r="N621" s="19">
        <v>47.656213000000001</v>
      </c>
      <c r="O621" s="53">
        <v>16278</v>
      </c>
      <c r="P621" s="53">
        <v>1116</v>
      </c>
      <c r="Q621" s="53">
        <v>29178</v>
      </c>
      <c r="R621" s="53">
        <v>1116</v>
      </c>
      <c r="S621" s="19">
        <v>2</v>
      </c>
      <c r="T621" s="19">
        <v>2</v>
      </c>
      <c r="U621" s="19">
        <v>8</v>
      </c>
      <c r="V621" s="19">
        <v>1</v>
      </c>
      <c r="W621" s="19">
        <v>1</v>
      </c>
      <c r="X621" s="19">
        <v>45</v>
      </c>
      <c r="Y621" s="19">
        <v>30933</v>
      </c>
      <c r="Z621" s="23" t="s">
        <v>73</v>
      </c>
      <c r="AA621" s="49" t="b">
        <v>0</v>
      </c>
      <c r="AB621" s="23" t="s">
        <v>2875</v>
      </c>
      <c r="AC621" s="23" t="s">
        <v>2893</v>
      </c>
      <c r="AD621" s="23" t="s">
        <v>90</v>
      </c>
      <c r="AE621" s="23" t="s">
        <v>2895</v>
      </c>
      <c r="AF621" s="23" t="s">
        <v>78</v>
      </c>
      <c r="AG621" s="23" t="s">
        <v>79</v>
      </c>
      <c r="AH621" s="23" t="s">
        <v>99</v>
      </c>
      <c r="AI621" s="23" t="s">
        <v>100</v>
      </c>
      <c r="AJ621" s="50" t="b">
        <v>0</v>
      </c>
      <c r="AK621" s="51" t="s">
        <v>2896</v>
      </c>
      <c r="AL621" s="19">
        <v>0</v>
      </c>
      <c r="AM621" s="19">
        <v>0</v>
      </c>
      <c r="AN621" s="19">
        <v>0</v>
      </c>
      <c r="AO621" s="19">
        <v>0</v>
      </c>
      <c r="AP621" s="19">
        <v>0</v>
      </c>
      <c r="AQ621" s="19">
        <v>0</v>
      </c>
      <c r="AR621" s="19">
        <v>0</v>
      </c>
      <c r="AS621" s="19">
        <v>0</v>
      </c>
      <c r="AT621" s="19">
        <v>0</v>
      </c>
      <c r="AU621" s="19">
        <v>0</v>
      </c>
      <c r="AV621" s="19">
        <v>0</v>
      </c>
      <c r="AW621" s="19">
        <v>0</v>
      </c>
      <c r="AX621" s="19">
        <v>0</v>
      </c>
      <c r="AY621" s="19">
        <v>0</v>
      </c>
      <c r="AZ621" s="19">
        <v>0</v>
      </c>
      <c r="BA621" s="19">
        <v>0</v>
      </c>
      <c r="BB621" s="19">
        <v>0</v>
      </c>
      <c r="BC621" s="19">
        <v>0</v>
      </c>
      <c r="BD621" s="49" t="b">
        <v>0</v>
      </c>
      <c r="BE621" s="49" t="b">
        <v>0</v>
      </c>
      <c r="BF621" s="19">
        <v>13</v>
      </c>
      <c r="BG621" s="23" t="s">
        <v>78</v>
      </c>
      <c r="BH621" s="19">
        <v>210</v>
      </c>
      <c r="BI621" s="19">
        <v>210</v>
      </c>
      <c r="BJ621" s="19">
        <v>0</v>
      </c>
      <c r="BK621" s="49" t="b">
        <v>0</v>
      </c>
    </row>
    <row r="622" spans="1:63" ht="12.75">
      <c r="A622" s="19">
        <v>1046</v>
      </c>
      <c r="B622" s="19">
        <v>377564</v>
      </c>
      <c r="C622" s="23" t="s">
        <v>2897</v>
      </c>
      <c r="D622" s="23" t="s">
        <v>2898</v>
      </c>
      <c r="E622" s="23" t="s">
        <v>2899</v>
      </c>
      <c r="F622" s="23" t="s">
        <v>2864</v>
      </c>
      <c r="G622" s="23" t="s">
        <v>2900</v>
      </c>
      <c r="H622" s="23" t="s">
        <v>167</v>
      </c>
      <c r="I622" s="23" t="s">
        <v>242</v>
      </c>
      <c r="J622" s="47" t="s">
        <v>2901</v>
      </c>
      <c r="K622" s="19">
        <v>-122.43854099999901</v>
      </c>
      <c r="L622" s="19">
        <v>47.244593999999999</v>
      </c>
      <c r="M622" s="19">
        <v>-122.313115</v>
      </c>
      <c r="N622" s="19">
        <v>47.656213000000001</v>
      </c>
      <c r="O622" s="53">
        <v>16278</v>
      </c>
      <c r="P622" s="53">
        <v>1116</v>
      </c>
      <c r="Q622" s="53">
        <v>29178</v>
      </c>
      <c r="R622" s="53">
        <v>1116</v>
      </c>
      <c r="S622" s="19">
        <v>2</v>
      </c>
      <c r="T622" s="19">
        <v>2</v>
      </c>
      <c r="U622" s="19">
        <v>8</v>
      </c>
      <c r="V622" s="19">
        <v>1</v>
      </c>
      <c r="W622" s="19">
        <v>1</v>
      </c>
      <c r="X622" s="19">
        <v>84</v>
      </c>
      <c r="Y622" s="19">
        <v>4285</v>
      </c>
      <c r="Z622" s="23" t="s">
        <v>73</v>
      </c>
      <c r="AA622" s="49" t="b">
        <v>0</v>
      </c>
      <c r="AB622" s="23" t="s">
        <v>2902</v>
      </c>
      <c r="AC622" s="23" t="s">
        <v>2882</v>
      </c>
      <c r="AD622" s="23" t="s">
        <v>90</v>
      </c>
      <c r="AE622" s="23" t="s">
        <v>2907</v>
      </c>
      <c r="AF622" s="23" t="s">
        <v>78</v>
      </c>
      <c r="AG622" s="23" t="s">
        <v>79</v>
      </c>
      <c r="AH622" s="23" t="s">
        <v>36</v>
      </c>
      <c r="AI622" s="23" t="s">
        <v>100</v>
      </c>
      <c r="AJ622" s="50" t="b">
        <v>0</v>
      </c>
      <c r="AK622" s="51" t="s">
        <v>2908</v>
      </c>
      <c r="AL622" s="19">
        <v>0</v>
      </c>
      <c r="AM622" s="19">
        <v>0</v>
      </c>
      <c r="AN622" s="19">
        <v>0</v>
      </c>
      <c r="AO622" s="19">
        <v>0</v>
      </c>
      <c r="AP622" s="19">
        <v>0</v>
      </c>
      <c r="AQ622" s="19">
        <v>0</v>
      </c>
      <c r="AR622" s="19">
        <v>0</v>
      </c>
      <c r="AS622" s="19">
        <v>0</v>
      </c>
      <c r="AT622" s="19">
        <v>0</v>
      </c>
      <c r="AU622" s="19">
        <v>0</v>
      </c>
      <c r="AV622" s="19">
        <v>0</v>
      </c>
      <c r="AW622" s="19">
        <v>0</v>
      </c>
      <c r="AX622" s="19">
        <v>0</v>
      </c>
      <c r="AY622" s="19">
        <v>0</v>
      </c>
      <c r="AZ622" s="19">
        <v>0</v>
      </c>
      <c r="BA622" s="19">
        <v>0</v>
      </c>
      <c r="BB622" s="19">
        <v>0</v>
      </c>
      <c r="BC622" s="19">
        <v>0</v>
      </c>
      <c r="BD622" s="49" t="b">
        <v>0</v>
      </c>
      <c r="BE622" s="49" t="b">
        <v>0</v>
      </c>
      <c r="BF622" s="19">
        <v>5</v>
      </c>
      <c r="BG622" s="23" t="s">
        <v>78</v>
      </c>
      <c r="BH622" s="19">
        <v>210</v>
      </c>
      <c r="BI622" s="19">
        <v>210</v>
      </c>
      <c r="BJ622" s="19">
        <v>0</v>
      </c>
      <c r="BK622" s="49" t="b">
        <v>0</v>
      </c>
    </row>
    <row r="623" spans="1:63" ht="12.75">
      <c r="A623" s="19">
        <v>1047</v>
      </c>
      <c r="B623" s="19">
        <v>377564</v>
      </c>
      <c r="C623" s="23" t="s">
        <v>2897</v>
      </c>
      <c r="D623" s="23" t="s">
        <v>2898</v>
      </c>
      <c r="E623" s="23" t="s">
        <v>2899</v>
      </c>
      <c r="F623" s="23" t="s">
        <v>2864</v>
      </c>
      <c r="G623" s="23" t="s">
        <v>2900</v>
      </c>
      <c r="H623" s="23" t="s">
        <v>167</v>
      </c>
      <c r="I623" s="23" t="s">
        <v>242</v>
      </c>
      <c r="J623" s="47" t="s">
        <v>2901</v>
      </c>
      <c r="K623" s="19">
        <v>-122.43854099999901</v>
      </c>
      <c r="L623" s="19">
        <v>47.244593999999999</v>
      </c>
      <c r="M623" s="19">
        <v>-122.313115</v>
      </c>
      <c r="N623" s="19">
        <v>47.656213000000001</v>
      </c>
      <c r="O623" s="53">
        <v>16278</v>
      </c>
      <c r="P623" s="53">
        <v>1116</v>
      </c>
      <c r="Q623" s="53">
        <v>29178</v>
      </c>
      <c r="R623" s="53">
        <v>1116</v>
      </c>
      <c r="S623" s="19">
        <v>2</v>
      </c>
      <c r="T623" s="19">
        <v>2</v>
      </c>
      <c r="U623" s="19">
        <v>8</v>
      </c>
      <c r="V623" s="19">
        <v>1</v>
      </c>
      <c r="W623" s="19">
        <v>1</v>
      </c>
      <c r="X623" s="19">
        <v>84</v>
      </c>
      <c r="Y623" s="19">
        <v>4285</v>
      </c>
      <c r="Z623" s="23" t="s">
        <v>73</v>
      </c>
      <c r="AA623" s="49" t="b">
        <v>0</v>
      </c>
      <c r="AB623" s="23" t="s">
        <v>2902</v>
      </c>
      <c r="AC623" s="57" t="s">
        <v>2909</v>
      </c>
      <c r="AD623" s="23" t="s">
        <v>90</v>
      </c>
      <c r="AE623" s="23" t="s">
        <v>2910</v>
      </c>
      <c r="AF623" s="23" t="s">
        <v>78</v>
      </c>
      <c r="AG623" s="23" t="s">
        <v>79</v>
      </c>
      <c r="AH623" s="23" t="s">
        <v>99</v>
      </c>
      <c r="AI623" s="23" t="s">
        <v>100</v>
      </c>
      <c r="AJ623" s="50" t="b">
        <v>0</v>
      </c>
      <c r="AK623" s="51" t="s">
        <v>2911</v>
      </c>
      <c r="AL623" s="19">
        <v>0</v>
      </c>
      <c r="AM623" s="19">
        <v>0</v>
      </c>
      <c r="AN623" s="19">
        <v>0</v>
      </c>
      <c r="AO623" s="19">
        <v>0</v>
      </c>
      <c r="AP623" s="19">
        <v>0</v>
      </c>
      <c r="AQ623" s="19">
        <v>0</v>
      </c>
      <c r="AR623" s="19">
        <v>0</v>
      </c>
      <c r="AS623" s="19">
        <v>0</v>
      </c>
      <c r="AT623" s="19">
        <v>0</v>
      </c>
      <c r="AU623" s="19">
        <v>0</v>
      </c>
      <c r="AV623" s="19">
        <v>0</v>
      </c>
      <c r="AW623" s="19">
        <v>0</v>
      </c>
      <c r="AX623" s="19">
        <v>0</v>
      </c>
      <c r="AY623" s="19">
        <v>0</v>
      </c>
      <c r="AZ623" s="19">
        <v>0</v>
      </c>
      <c r="BA623" s="19">
        <v>0</v>
      </c>
      <c r="BB623" s="19">
        <v>0</v>
      </c>
      <c r="BC623" s="19">
        <v>0</v>
      </c>
      <c r="BD623" s="49" t="b">
        <v>0</v>
      </c>
      <c r="BE623" s="49" t="b">
        <v>0</v>
      </c>
      <c r="BF623" s="19">
        <v>5</v>
      </c>
      <c r="BG623" s="23" t="s">
        <v>78</v>
      </c>
      <c r="BH623" s="19">
        <v>210</v>
      </c>
      <c r="BI623" s="19">
        <v>210</v>
      </c>
      <c r="BJ623" s="19">
        <v>0</v>
      </c>
      <c r="BK623" s="49" t="b">
        <v>0</v>
      </c>
    </row>
    <row r="624" spans="1:63" ht="12.75">
      <c r="A624" s="19">
        <v>1052</v>
      </c>
      <c r="B624" s="19">
        <v>240055</v>
      </c>
      <c r="C624" s="23" t="s">
        <v>2938</v>
      </c>
      <c r="D624" s="23" t="s">
        <v>2939</v>
      </c>
      <c r="E624" s="23" t="s">
        <v>2940</v>
      </c>
      <c r="F624" s="23" t="s">
        <v>2941</v>
      </c>
      <c r="G624" s="23" t="s">
        <v>2942</v>
      </c>
      <c r="H624" s="23" t="s">
        <v>834</v>
      </c>
      <c r="I624" s="23" t="s">
        <v>885</v>
      </c>
      <c r="J624" s="47" t="s">
        <v>2943</v>
      </c>
      <c r="K624" s="19">
        <v>-89.398589999999999</v>
      </c>
      <c r="L624" s="19">
        <v>43.068213999999998</v>
      </c>
      <c r="M624" s="19">
        <v>-89.398589999999999</v>
      </c>
      <c r="N624" s="19">
        <v>43.068213999999998</v>
      </c>
      <c r="O624" s="53">
        <v>10728</v>
      </c>
      <c r="P624" s="53">
        <v>1469</v>
      </c>
      <c r="Q624" s="53">
        <v>24054</v>
      </c>
      <c r="R624" s="53">
        <v>1469</v>
      </c>
      <c r="S624" s="19">
        <v>2</v>
      </c>
      <c r="T624" s="19">
        <v>2</v>
      </c>
      <c r="U624" s="19">
        <v>3</v>
      </c>
      <c r="V624" s="19">
        <v>1</v>
      </c>
      <c r="W624" s="19">
        <v>1</v>
      </c>
      <c r="X624" s="19">
        <v>75</v>
      </c>
      <c r="Y624" s="19">
        <v>11940</v>
      </c>
      <c r="Z624" s="23" t="s">
        <v>73</v>
      </c>
      <c r="AA624" s="49" t="b">
        <v>1</v>
      </c>
      <c r="AB624" s="23" t="s">
        <v>2944</v>
      </c>
      <c r="AC624" s="23" t="s">
        <v>2945</v>
      </c>
      <c r="AD624" s="23" t="s">
        <v>104</v>
      </c>
      <c r="AE624" s="23" t="s">
        <v>667</v>
      </c>
      <c r="AF624" s="23" t="s">
        <v>78</v>
      </c>
      <c r="AG624" s="23" t="s">
        <v>179</v>
      </c>
      <c r="AH624" s="23" t="s">
        <v>179</v>
      </c>
      <c r="AI624" s="23" t="s">
        <v>100</v>
      </c>
      <c r="AJ624" s="50" t="b">
        <v>0</v>
      </c>
      <c r="AK624" s="51" t="s">
        <v>2949</v>
      </c>
      <c r="AL624" s="19">
        <v>0</v>
      </c>
      <c r="AM624" s="19">
        <v>0</v>
      </c>
      <c r="AN624" s="19">
        <v>0</v>
      </c>
      <c r="AO624" s="19">
        <v>0</v>
      </c>
      <c r="AP624" s="19">
        <v>0</v>
      </c>
      <c r="AQ624" s="19">
        <v>0</v>
      </c>
      <c r="AR624" s="19">
        <v>0</v>
      </c>
      <c r="AS624" s="19">
        <v>0</v>
      </c>
      <c r="AT624" s="19">
        <v>0</v>
      </c>
      <c r="AU624" s="19">
        <v>0</v>
      </c>
      <c r="AV624" s="19">
        <v>0</v>
      </c>
      <c r="AW624" s="19">
        <v>0</v>
      </c>
      <c r="AX624" s="19">
        <v>0</v>
      </c>
      <c r="AY624" s="19">
        <v>0</v>
      </c>
      <c r="AZ624" s="19">
        <v>0</v>
      </c>
      <c r="BA624" s="19">
        <v>0</v>
      </c>
      <c r="BB624" s="19">
        <v>0</v>
      </c>
      <c r="BC624" s="19">
        <v>0</v>
      </c>
      <c r="BD624" s="49" t="b">
        <v>0</v>
      </c>
      <c r="BE624" s="49" t="b">
        <v>1</v>
      </c>
      <c r="BF624" s="19">
        <v>4</v>
      </c>
      <c r="BG624" s="23" t="s">
        <v>78</v>
      </c>
      <c r="BH624" s="19">
        <v>253</v>
      </c>
      <c r="BI624" s="19">
        <v>253</v>
      </c>
      <c r="BJ624" s="19">
        <v>0</v>
      </c>
      <c r="BK624" s="49" t="b">
        <v>0</v>
      </c>
    </row>
    <row r="625" spans="1:63" ht="12.75">
      <c r="A625" s="19">
        <v>1050</v>
      </c>
      <c r="B625" s="19">
        <v>240055</v>
      </c>
      <c r="C625" s="23" t="s">
        <v>2938</v>
      </c>
      <c r="D625" s="23" t="s">
        <v>2939</v>
      </c>
      <c r="E625" s="23" t="s">
        <v>2940</v>
      </c>
      <c r="F625" s="23" t="s">
        <v>2941</v>
      </c>
      <c r="G625" s="23" t="s">
        <v>2942</v>
      </c>
      <c r="H625" s="23" t="s">
        <v>834</v>
      </c>
      <c r="I625" s="23" t="s">
        <v>885</v>
      </c>
      <c r="J625" s="47" t="s">
        <v>2943</v>
      </c>
      <c r="K625" s="19">
        <v>-89.398589999999999</v>
      </c>
      <c r="L625" s="19">
        <v>43.068213999999998</v>
      </c>
      <c r="M625" s="19">
        <v>-89.398589999999999</v>
      </c>
      <c r="N625" s="19">
        <v>43.068213999999998</v>
      </c>
      <c r="O625" s="53">
        <v>10728</v>
      </c>
      <c r="P625" s="53">
        <v>1469</v>
      </c>
      <c r="Q625" s="53">
        <v>24054</v>
      </c>
      <c r="R625" s="53">
        <v>1469</v>
      </c>
      <c r="S625" s="19">
        <v>2</v>
      </c>
      <c r="T625" s="19">
        <v>2</v>
      </c>
      <c r="U625" s="19">
        <v>3</v>
      </c>
      <c r="V625" s="19">
        <v>1</v>
      </c>
      <c r="W625" s="19">
        <v>1</v>
      </c>
      <c r="X625" s="19">
        <v>75</v>
      </c>
      <c r="Y625" s="19">
        <v>11940</v>
      </c>
      <c r="Z625" s="23" t="s">
        <v>73</v>
      </c>
      <c r="AA625" s="49" t="b">
        <v>1</v>
      </c>
      <c r="AB625" s="52" t="s">
        <v>2944</v>
      </c>
      <c r="AC625" s="23" t="s">
        <v>2945</v>
      </c>
      <c r="AD625" s="23" t="s">
        <v>104</v>
      </c>
      <c r="AE625" s="23" t="s">
        <v>1569</v>
      </c>
      <c r="AF625" s="23" t="s">
        <v>94</v>
      </c>
      <c r="AG625" s="23" t="s">
        <v>79</v>
      </c>
      <c r="AH625" s="23" t="s">
        <v>206</v>
      </c>
      <c r="AI625" s="23" t="s">
        <v>100</v>
      </c>
      <c r="AJ625" s="50" t="b">
        <v>0</v>
      </c>
      <c r="AK625" s="51" t="s">
        <v>2947</v>
      </c>
      <c r="AL625" s="19">
        <v>0</v>
      </c>
      <c r="AM625" s="19">
        <v>0</v>
      </c>
      <c r="AN625" s="19">
        <v>0</v>
      </c>
      <c r="AO625" s="19">
        <v>0</v>
      </c>
      <c r="AP625" s="19">
        <v>0</v>
      </c>
      <c r="AQ625" s="19">
        <v>0</v>
      </c>
      <c r="AR625" s="19">
        <v>0</v>
      </c>
      <c r="AS625" s="19">
        <v>0</v>
      </c>
      <c r="AT625" s="19">
        <v>0</v>
      </c>
      <c r="AU625" s="19">
        <v>0</v>
      </c>
      <c r="AV625" s="19">
        <v>0</v>
      </c>
      <c r="AW625" s="19">
        <v>0</v>
      </c>
      <c r="AX625" s="19">
        <v>0</v>
      </c>
      <c r="AY625" s="19">
        <v>0</v>
      </c>
      <c r="AZ625" s="19">
        <v>0</v>
      </c>
      <c r="BA625" s="19">
        <v>0</v>
      </c>
      <c r="BB625" s="19">
        <v>0</v>
      </c>
      <c r="BC625" s="19">
        <v>0</v>
      </c>
      <c r="BD625" s="49" t="b">
        <v>0</v>
      </c>
      <c r="BE625" s="49" t="b">
        <v>1</v>
      </c>
      <c r="BF625" s="19">
        <v>4</v>
      </c>
      <c r="BG625" s="23" t="s">
        <v>94</v>
      </c>
      <c r="BH625" s="19">
        <v>253</v>
      </c>
      <c r="BI625" s="19">
        <v>253</v>
      </c>
      <c r="BJ625" s="19">
        <v>0</v>
      </c>
      <c r="BK625" s="49" t="b">
        <v>0</v>
      </c>
    </row>
    <row r="626" spans="1:63" ht="12.75">
      <c r="A626" s="19">
        <v>1051</v>
      </c>
      <c r="B626" s="19">
        <v>240055</v>
      </c>
      <c r="C626" s="23" t="s">
        <v>2938</v>
      </c>
      <c r="D626" s="23" t="s">
        <v>2939</v>
      </c>
      <c r="E626" s="23" t="s">
        <v>2940</v>
      </c>
      <c r="F626" s="23" t="s">
        <v>2941</v>
      </c>
      <c r="G626" s="23" t="s">
        <v>2942</v>
      </c>
      <c r="H626" s="23" t="s">
        <v>834</v>
      </c>
      <c r="I626" s="23" t="s">
        <v>885</v>
      </c>
      <c r="J626" s="47" t="s">
        <v>2943</v>
      </c>
      <c r="K626" s="19">
        <v>-89.398589999999999</v>
      </c>
      <c r="L626" s="19">
        <v>43.068213999999998</v>
      </c>
      <c r="M626" s="19">
        <v>-89.398589999999999</v>
      </c>
      <c r="N626" s="19">
        <v>43.068213999999998</v>
      </c>
      <c r="O626" s="53">
        <v>10728</v>
      </c>
      <c r="P626" s="53">
        <v>1469</v>
      </c>
      <c r="Q626" s="53">
        <v>24054</v>
      </c>
      <c r="R626" s="53">
        <v>1469</v>
      </c>
      <c r="S626" s="19">
        <v>2</v>
      </c>
      <c r="T626" s="19">
        <v>2</v>
      </c>
      <c r="U626" s="19">
        <v>3</v>
      </c>
      <c r="V626" s="19">
        <v>1</v>
      </c>
      <c r="W626" s="19">
        <v>1</v>
      </c>
      <c r="X626" s="19">
        <v>75</v>
      </c>
      <c r="Y626" s="19">
        <v>11940</v>
      </c>
      <c r="Z626" s="23" t="s">
        <v>73</v>
      </c>
      <c r="AA626" s="49" t="b">
        <v>1</v>
      </c>
      <c r="AB626" s="23" t="s">
        <v>2944</v>
      </c>
      <c r="AC626" s="23" t="s">
        <v>2945</v>
      </c>
      <c r="AD626" s="23" t="s">
        <v>104</v>
      </c>
      <c r="AE626" s="23" t="s">
        <v>675</v>
      </c>
      <c r="AF626" s="23" t="s">
        <v>78</v>
      </c>
      <c r="AG626" s="23" t="s">
        <v>79</v>
      </c>
      <c r="AH626" s="23" t="s">
        <v>36</v>
      </c>
      <c r="AI626" s="23" t="s">
        <v>80</v>
      </c>
      <c r="AJ626" s="50" t="b">
        <v>0</v>
      </c>
      <c r="AK626" s="51" t="s">
        <v>2948</v>
      </c>
      <c r="AL626" s="19">
        <v>0</v>
      </c>
      <c r="AM626" s="19">
        <v>0</v>
      </c>
      <c r="AN626" s="19">
        <v>0</v>
      </c>
      <c r="AO626" s="19">
        <v>3</v>
      </c>
      <c r="AP626" s="19">
        <v>0</v>
      </c>
      <c r="AQ626" s="19">
        <v>0</v>
      </c>
      <c r="AR626" s="19">
        <v>0</v>
      </c>
      <c r="AS626" s="19">
        <v>0</v>
      </c>
      <c r="AT626" s="19">
        <v>0</v>
      </c>
      <c r="AU626" s="19">
        <v>0</v>
      </c>
      <c r="AV626" s="19">
        <v>0</v>
      </c>
      <c r="AW626" s="19">
        <v>0</v>
      </c>
      <c r="AX626" s="19">
        <v>1</v>
      </c>
      <c r="AY626" s="19">
        <v>0</v>
      </c>
      <c r="AZ626" s="19">
        <v>0</v>
      </c>
      <c r="BA626" s="19">
        <v>0</v>
      </c>
      <c r="BB626" s="19">
        <v>0</v>
      </c>
      <c r="BC626" s="19">
        <v>2</v>
      </c>
      <c r="BD626" s="49" t="b">
        <v>1</v>
      </c>
      <c r="BE626" s="49" t="b">
        <v>1</v>
      </c>
      <c r="BF626" s="19">
        <v>4</v>
      </c>
      <c r="BG626" s="23" t="s">
        <v>78</v>
      </c>
      <c r="BH626" s="19">
        <v>253</v>
      </c>
      <c r="BI626" s="19">
        <v>253</v>
      </c>
      <c r="BJ626" s="19">
        <v>3</v>
      </c>
      <c r="BK626" s="49" t="b">
        <v>1</v>
      </c>
    </row>
    <row r="627" spans="1:63" ht="12.75">
      <c r="A627" s="19">
        <v>1056</v>
      </c>
      <c r="B627" s="19">
        <v>240453</v>
      </c>
      <c r="C627" s="23" t="s">
        <v>2950</v>
      </c>
      <c r="D627" s="23" t="s">
        <v>2951</v>
      </c>
      <c r="E627" s="23" t="s">
        <v>2952</v>
      </c>
      <c r="F627" s="23" t="s">
        <v>2941</v>
      </c>
      <c r="G627" s="23" t="s">
        <v>2953</v>
      </c>
      <c r="H627" s="23" t="s">
        <v>834</v>
      </c>
      <c r="I627" s="23" t="s">
        <v>885</v>
      </c>
      <c r="J627" s="47" t="s">
        <v>2954</v>
      </c>
      <c r="K627" s="19">
        <v>-87.880488</v>
      </c>
      <c r="L627" s="19">
        <v>43.076847999999998</v>
      </c>
      <c r="M627" s="19">
        <v>-87.880488</v>
      </c>
      <c r="N627" s="19">
        <v>43.076847999999998</v>
      </c>
      <c r="O627" s="53">
        <v>10701</v>
      </c>
      <c r="P627" s="53">
        <v>1163</v>
      </c>
      <c r="Q627" s="53">
        <v>24132</v>
      </c>
      <c r="R627" s="53">
        <v>1163</v>
      </c>
      <c r="S627" s="19">
        <v>2</v>
      </c>
      <c r="T627" s="19">
        <v>2</v>
      </c>
      <c r="U627" s="19">
        <v>3</v>
      </c>
      <c r="V627" s="19">
        <v>1</v>
      </c>
      <c r="W627" s="19">
        <v>1</v>
      </c>
      <c r="X627" s="19">
        <v>73</v>
      </c>
      <c r="Y627" s="19">
        <v>20968</v>
      </c>
      <c r="Z627" s="23" t="s">
        <v>73</v>
      </c>
      <c r="AA627" s="49" t="b">
        <v>0</v>
      </c>
      <c r="AB627" s="23" t="s">
        <v>2955</v>
      </c>
      <c r="AC627" s="23" t="s">
        <v>89</v>
      </c>
      <c r="AD627" s="23" t="s">
        <v>90</v>
      </c>
      <c r="AE627" s="23" t="s">
        <v>405</v>
      </c>
      <c r="AF627" s="23" t="s">
        <v>89</v>
      </c>
      <c r="AG627" s="23" t="s">
        <v>179</v>
      </c>
      <c r="AH627" s="23" t="s">
        <v>179</v>
      </c>
      <c r="AI627" s="23" t="s">
        <v>100</v>
      </c>
      <c r="AJ627" s="50" t="b">
        <v>0</v>
      </c>
      <c r="AK627" s="51" t="s">
        <v>2959</v>
      </c>
      <c r="AL627" s="19">
        <v>0</v>
      </c>
      <c r="AM627" s="19">
        <v>0</v>
      </c>
      <c r="AN627" s="19">
        <v>0</v>
      </c>
      <c r="AO627" s="19">
        <v>0</v>
      </c>
      <c r="AP627" s="19">
        <v>0</v>
      </c>
      <c r="AQ627" s="19">
        <v>0</v>
      </c>
      <c r="AR627" s="19">
        <v>0</v>
      </c>
      <c r="AS627" s="19">
        <v>0</v>
      </c>
      <c r="AT627" s="19">
        <v>0</v>
      </c>
      <c r="AU627" s="19">
        <v>0</v>
      </c>
      <c r="AV627" s="19">
        <v>0</v>
      </c>
      <c r="AW627" s="19">
        <v>0</v>
      </c>
      <c r="AX627" s="19">
        <v>0</v>
      </c>
      <c r="AY627" s="19">
        <v>0</v>
      </c>
      <c r="AZ627" s="19">
        <v>0</v>
      </c>
      <c r="BA627" s="19">
        <v>0</v>
      </c>
      <c r="BB627" s="19">
        <v>0</v>
      </c>
      <c r="BC627" s="19">
        <v>0</v>
      </c>
      <c r="BD627" s="49" t="b">
        <v>0</v>
      </c>
      <c r="BE627" s="49" t="b">
        <v>0</v>
      </c>
      <c r="BF627" s="19">
        <v>5</v>
      </c>
      <c r="BG627" s="23" t="s">
        <v>89</v>
      </c>
      <c r="BH627" s="19">
        <v>253</v>
      </c>
      <c r="BI627" s="19">
        <v>253</v>
      </c>
      <c r="BJ627" s="19">
        <v>0</v>
      </c>
      <c r="BK627" s="49" t="b">
        <v>0</v>
      </c>
    </row>
    <row r="628" spans="1:63" ht="12.75">
      <c r="A628" s="19">
        <v>1054</v>
      </c>
      <c r="B628" s="19">
        <v>240453</v>
      </c>
      <c r="C628" s="23" t="s">
        <v>2950</v>
      </c>
      <c r="D628" s="23" t="s">
        <v>2951</v>
      </c>
      <c r="E628" s="23" t="s">
        <v>2952</v>
      </c>
      <c r="F628" s="23" t="s">
        <v>2941</v>
      </c>
      <c r="G628" s="23" t="s">
        <v>2953</v>
      </c>
      <c r="H628" s="23" t="s">
        <v>834</v>
      </c>
      <c r="I628" s="23" t="s">
        <v>885</v>
      </c>
      <c r="J628" s="47" t="s">
        <v>2954</v>
      </c>
      <c r="K628" s="19">
        <v>-87.880488</v>
      </c>
      <c r="L628" s="19">
        <v>43.076847999999998</v>
      </c>
      <c r="M628" s="19">
        <v>-87.880488</v>
      </c>
      <c r="N628" s="19">
        <v>43.076847999999998</v>
      </c>
      <c r="O628" s="53">
        <v>10701</v>
      </c>
      <c r="P628" s="53">
        <v>1163</v>
      </c>
      <c r="Q628" s="53">
        <v>24132</v>
      </c>
      <c r="R628" s="53">
        <v>1163</v>
      </c>
      <c r="S628" s="19">
        <v>2</v>
      </c>
      <c r="T628" s="19">
        <v>2</v>
      </c>
      <c r="U628" s="19">
        <v>3</v>
      </c>
      <c r="V628" s="19">
        <v>1</v>
      </c>
      <c r="W628" s="19">
        <v>1</v>
      </c>
      <c r="X628" s="19">
        <v>73</v>
      </c>
      <c r="Y628" s="19">
        <v>20968</v>
      </c>
      <c r="Z628" s="23" t="s">
        <v>73</v>
      </c>
      <c r="AA628" s="49" t="b">
        <v>0</v>
      </c>
      <c r="AB628" s="23" t="s">
        <v>2955</v>
      </c>
      <c r="AC628" s="23" t="s">
        <v>89</v>
      </c>
      <c r="AD628" s="23" t="s">
        <v>90</v>
      </c>
      <c r="AE628" s="23" t="s">
        <v>172</v>
      </c>
      <c r="AF628" s="23" t="s">
        <v>89</v>
      </c>
      <c r="AG628" s="23" t="s">
        <v>79</v>
      </c>
      <c r="AH628" s="23" t="s">
        <v>36</v>
      </c>
      <c r="AI628" s="23" t="s">
        <v>92</v>
      </c>
      <c r="AJ628" s="50" t="b">
        <v>0</v>
      </c>
      <c r="AK628" s="51" t="s">
        <v>2957</v>
      </c>
      <c r="AL628" s="19">
        <v>0</v>
      </c>
      <c r="AM628" s="19">
        <v>0</v>
      </c>
      <c r="AN628" s="19">
        <v>1</v>
      </c>
      <c r="AO628" s="19">
        <v>0</v>
      </c>
      <c r="AP628" s="19">
        <v>0</v>
      </c>
      <c r="AQ628" s="19">
        <v>0</v>
      </c>
      <c r="AR628" s="19">
        <v>0</v>
      </c>
      <c r="AS628" s="19">
        <v>0</v>
      </c>
      <c r="AT628" s="19">
        <v>0</v>
      </c>
      <c r="AU628" s="19">
        <v>0</v>
      </c>
      <c r="AV628" s="19">
        <v>0</v>
      </c>
      <c r="AW628" s="19">
        <v>0</v>
      </c>
      <c r="AX628" s="19">
        <v>1</v>
      </c>
      <c r="AY628" s="19">
        <v>0</v>
      </c>
      <c r="AZ628" s="19">
        <v>0</v>
      </c>
      <c r="BA628" s="19">
        <v>0</v>
      </c>
      <c r="BB628" s="19">
        <v>0</v>
      </c>
      <c r="BC628" s="19">
        <v>0</v>
      </c>
      <c r="BD628" s="49" t="b">
        <v>1</v>
      </c>
      <c r="BE628" s="49" t="b">
        <v>0</v>
      </c>
      <c r="BF628" s="19">
        <v>5</v>
      </c>
      <c r="BG628" s="23" t="s">
        <v>89</v>
      </c>
      <c r="BH628" s="19">
        <v>253</v>
      </c>
      <c r="BI628" s="19">
        <v>253</v>
      </c>
      <c r="BJ628" s="19">
        <v>1</v>
      </c>
      <c r="BK628" s="49" t="b">
        <v>1</v>
      </c>
    </row>
    <row r="629" spans="1:63" ht="12.75">
      <c r="A629" s="19">
        <v>1055</v>
      </c>
      <c r="B629" s="19">
        <v>240453</v>
      </c>
      <c r="C629" s="23" t="s">
        <v>2950</v>
      </c>
      <c r="D629" s="23" t="s">
        <v>2951</v>
      </c>
      <c r="E629" s="23" t="s">
        <v>2952</v>
      </c>
      <c r="F629" s="23" t="s">
        <v>2941</v>
      </c>
      <c r="G629" s="23" t="s">
        <v>2953</v>
      </c>
      <c r="H629" s="23" t="s">
        <v>834</v>
      </c>
      <c r="I629" s="23" t="s">
        <v>885</v>
      </c>
      <c r="J629" s="47" t="s">
        <v>2954</v>
      </c>
      <c r="K629" s="19">
        <v>-87.880488</v>
      </c>
      <c r="L629" s="19">
        <v>43.076847999999998</v>
      </c>
      <c r="M629" s="19">
        <v>-87.880488</v>
      </c>
      <c r="N629" s="19">
        <v>43.076847999999998</v>
      </c>
      <c r="O629" s="53">
        <v>10701</v>
      </c>
      <c r="P629" s="53">
        <v>1163</v>
      </c>
      <c r="Q629" s="53">
        <v>24132</v>
      </c>
      <c r="R629" s="53">
        <v>1163</v>
      </c>
      <c r="S629" s="19">
        <v>2</v>
      </c>
      <c r="T629" s="19">
        <v>2</v>
      </c>
      <c r="U629" s="19">
        <v>3</v>
      </c>
      <c r="V629" s="19">
        <v>1</v>
      </c>
      <c r="W629" s="19">
        <v>1</v>
      </c>
      <c r="X629" s="19">
        <v>73</v>
      </c>
      <c r="Y629" s="19">
        <v>20968</v>
      </c>
      <c r="Z629" s="23" t="s">
        <v>73</v>
      </c>
      <c r="AA629" s="49" t="b">
        <v>0</v>
      </c>
      <c r="AB629" s="23" t="s">
        <v>2955</v>
      </c>
      <c r="AC629" s="23" t="s">
        <v>89</v>
      </c>
      <c r="AD629" s="23" t="s">
        <v>90</v>
      </c>
      <c r="AE629" s="23" t="s">
        <v>236</v>
      </c>
      <c r="AF629" s="23" t="s">
        <v>89</v>
      </c>
      <c r="AG629" s="23" t="s">
        <v>79</v>
      </c>
      <c r="AH629" s="23" t="s">
        <v>206</v>
      </c>
      <c r="AI629" s="23" t="s">
        <v>100</v>
      </c>
      <c r="AJ629" s="50" t="b">
        <v>0</v>
      </c>
      <c r="AK629" s="51" t="s">
        <v>2958</v>
      </c>
      <c r="AL629" s="19">
        <v>0</v>
      </c>
      <c r="AM629" s="19">
        <v>0</v>
      </c>
      <c r="AN629" s="19">
        <v>0</v>
      </c>
      <c r="AO629" s="19">
        <v>0</v>
      </c>
      <c r="AP629" s="19">
        <v>0</v>
      </c>
      <c r="AQ629" s="19">
        <v>0</v>
      </c>
      <c r="AR629" s="19">
        <v>0</v>
      </c>
      <c r="AS629" s="19">
        <v>0</v>
      </c>
      <c r="AT629" s="19">
        <v>0</v>
      </c>
      <c r="AU629" s="19">
        <v>0</v>
      </c>
      <c r="AV629" s="19">
        <v>0</v>
      </c>
      <c r="AW629" s="19">
        <v>0</v>
      </c>
      <c r="AX629" s="19">
        <v>0</v>
      </c>
      <c r="AY629" s="19">
        <v>0</v>
      </c>
      <c r="AZ629" s="19">
        <v>0</v>
      </c>
      <c r="BA629" s="19">
        <v>0</v>
      </c>
      <c r="BB629" s="19">
        <v>0</v>
      </c>
      <c r="BC629" s="19">
        <v>0</v>
      </c>
      <c r="BD629" s="49" t="b">
        <v>0</v>
      </c>
      <c r="BE629" s="49" t="b">
        <v>0</v>
      </c>
      <c r="BF629" s="19">
        <v>5</v>
      </c>
      <c r="BG629" s="23" t="s">
        <v>89</v>
      </c>
      <c r="BH629" s="19">
        <v>253</v>
      </c>
      <c r="BI629" s="19">
        <v>253</v>
      </c>
      <c r="BJ629" s="19">
        <v>0</v>
      </c>
      <c r="BK629" s="49" t="b">
        <v>0</v>
      </c>
    </row>
    <row r="630" spans="1:63" ht="12.75">
      <c r="A630" s="19">
        <v>1057</v>
      </c>
      <c r="B630" s="19">
        <v>240453</v>
      </c>
      <c r="C630" s="23" t="s">
        <v>2950</v>
      </c>
      <c r="D630" s="23" t="s">
        <v>2951</v>
      </c>
      <c r="E630" s="23" t="s">
        <v>2952</v>
      </c>
      <c r="F630" s="23" t="s">
        <v>2941</v>
      </c>
      <c r="G630" s="23" t="s">
        <v>2953</v>
      </c>
      <c r="H630" s="23" t="s">
        <v>834</v>
      </c>
      <c r="I630" s="23" t="s">
        <v>885</v>
      </c>
      <c r="J630" s="47" t="s">
        <v>2954</v>
      </c>
      <c r="K630" s="19">
        <v>-87.880488</v>
      </c>
      <c r="L630" s="19">
        <v>43.076847999999998</v>
      </c>
      <c r="M630" s="19">
        <v>-87.880488</v>
      </c>
      <c r="N630" s="19">
        <v>43.076847999999998</v>
      </c>
      <c r="O630" s="53">
        <v>10701</v>
      </c>
      <c r="P630" s="53">
        <v>1163</v>
      </c>
      <c r="Q630" s="53">
        <v>24132</v>
      </c>
      <c r="R630" s="53">
        <v>1163</v>
      </c>
      <c r="S630" s="19">
        <v>2</v>
      </c>
      <c r="T630" s="19">
        <v>2</v>
      </c>
      <c r="U630" s="19">
        <v>3</v>
      </c>
      <c r="V630" s="19">
        <v>1</v>
      </c>
      <c r="W630" s="19">
        <v>1</v>
      </c>
      <c r="X630" s="19">
        <v>73</v>
      </c>
      <c r="Y630" s="19">
        <v>20968</v>
      </c>
      <c r="Z630" s="23" t="s">
        <v>73</v>
      </c>
      <c r="AA630" s="49" t="b">
        <v>0</v>
      </c>
      <c r="AB630" s="23" t="s">
        <v>2955</v>
      </c>
      <c r="AC630" s="23" t="s">
        <v>2176</v>
      </c>
      <c r="AD630" s="23" t="s">
        <v>90</v>
      </c>
      <c r="AE630" s="23" t="s">
        <v>330</v>
      </c>
      <c r="AF630" s="23" t="s">
        <v>78</v>
      </c>
      <c r="AG630" s="23" t="s">
        <v>79</v>
      </c>
      <c r="AH630" s="23" t="s">
        <v>36</v>
      </c>
      <c r="AI630" s="23" t="s">
        <v>80</v>
      </c>
      <c r="AJ630" s="50" t="b">
        <v>0</v>
      </c>
      <c r="AK630" s="51" t="s">
        <v>2960</v>
      </c>
      <c r="AL630" s="19">
        <v>0</v>
      </c>
      <c r="AM630" s="19">
        <v>0</v>
      </c>
      <c r="AN630" s="19">
        <v>1</v>
      </c>
      <c r="AO630" s="19">
        <v>0</v>
      </c>
      <c r="AP630" s="19">
        <v>0</v>
      </c>
      <c r="AQ630" s="19">
        <v>0</v>
      </c>
      <c r="AR630" s="19">
        <v>0</v>
      </c>
      <c r="AS630" s="19">
        <v>0</v>
      </c>
      <c r="AT630" s="19">
        <v>0</v>
      </c>
      <c r="AU630" s="19">
        <v>0</v>
      </c>
      <c r="AV630" s="19">
        <v>0</v>
      </c>
      <c r="AW630" s="19">
        <v>0</v>
      </c>
      <c r="AX630" s="19">
        <v>0</v>
      </c>
      <c r="AY630" s="19">
        <v>0</v>
      </c>
      <c r="AZ630" s="19">
        <v>1</v>
      </c>
      <c r="BA630" s="19">
        <v>0</v>
      </c>
      <c r="BB630" s="19">
        <v>0</v>
      </c>
      <c r="BC630" s="19">
        <v>0</v>
      </c>
      <c r="BD630" s="49" t="b">
        <v>1</v>
      </c>
      <c r="BE630" s="49" t="b">
        <v>0</v>
      </c>
      <c r="BF630" s="19">
        <v>5</v>
      </c>
      <c r="BG630" s="23" t="s">
        <v>78</v>
      </c>
      <c r="BH630" s="19">
        <v>253</v>
      </c>
      <c r="BI630" s="19">
        <v>253</v>
      </c>
      <c r="BJ630" s="19">
        <v>1</v>
      </c>
      <c r="BK630" s="49" t="b">
        <v>1</v>
      </c>
    </row>
    <row r="631" spans="1:63" ht="12.75">
      <c r="A631" s="19">
        <v>1059</v>
      </c>
      <c r="B631" s="19">
        <v>206349</v>
      </c>
      <c r="C631" s="23" t="s">
        <v>2185</v>
      </c>
      <c r="D631" s="23" t="s">
        <v>2186</v>
      </c>
      <c r="E631" s="23" t="s">
        <v>2187</v>
      </c>
      <c r="F631" s="23" t="s">
        <v>2091</v>
      </c>
      <c r="G631" s="19">
        <v>44124</v>
      </c>
      <c r="H631" s="23" t="s">
        <v>834</v>
      </c>
      <c r="I631" s="23" t="s">
        <v>2188</v>
      </c>
      <c r="J631" s="47" t="s">
        <v>2189</v>
      </c>
      <c r="K631" s="19">
        <v>-81.466716000000005</v>
      </c>
      <c r="L631" s="19">
        <v>41.494971</v>
      </c>
      <c r="M631" s="19">
        <v>-81.466716000000005</v>
      </c>
      <c r="N631" s="19">
        <v>41.494971</v>
      </c>
      <c r="O631" s="53">
        <v>21852</v>
      </c>
      <c r="P631" s="54">
        <v>340</v>
      </c>
      <c r="Q631" s="53">
        <v>21852</v>
      </c>
      <c r="R631" s="54">
        <v>340</v>
      </c>
      <c r="S631" s="19">
        <v>2</v>
      </c>
      <c r="T631" s="19">
        <v>2</v>
      </c>
      <c r="U631" s="19">
        <v>3</v>
      </c>
      <c r="V631" s="19">
        <v>2</v>
      </c>
      <c r="W631" s="19">
        <v>2</v>
      </c>
      <c r="X631" s="19">
        <v>90</v>
      </c>
      <c r="Y631" s="19">
        <v>645</v>
      </c>
      <c r="Z631" s="23" t="s">
        <v>123</v>
      </c>
      <c r="AA631" s="49" t="b">
        <v>0</v>
      </c>
      <c r="AB631" s="23" t="s">
        <v>244</v>
      </c>
      <c r="AC631" s="23" t="s">
        <v>224</v>
      </c>
      <c r="AD631" s="23" t="s">
        <v>320</v>
      </c>
      <c r="AE631" s="23" t="s">
        <v>1352</v>
      </c>
      <c r="AF631" s="23" t="s">
        <v>224</v>
      </c>
      <c r="AG631" s="23" t="s">
        <v>79</v>
      </c>
      <c r="AH631" s="23" t="s">
        <v>36</v>
      </c>
      <c r="AI631" s="23" t="s">
        <v>528</v>
      </c>
      <c r="AJ631" s="50" t="b">
        <v>0</v>
      </c>
      <c r="AK631" s="51" t="s">
        <v>2192</v>
      </c>
      <c r="AL631" s="19">
        <v>0</v>
      </c>
      <c r="AM631" s="19">
        <v>0</v>
      </c>
      <c r="AN631" s="19">
        <v>0</v>
      </c>
      <c r="AO631" s="19">
        <v>0</v>
      </c>
      <c r="AP631" s="19">
        <v>0</v>
      </c>
      <c r="AQ631" s="19">
        <v>0</v>
      </c>
      <c r="AR631" s="19">
        <v>0</v>
      </c>
      <c r="AS631" s="19">
        <v>0</v>
      </c>
      <c r="AT631" s="19">
        <v>0</v>
      </c>
      <c r="AU631" s="19">
        <v>0</v>
      </c>
      <c r="AV631" s="19">
        <v>0</v>
      </c>
      <c r="AW631" s="19">
        <v>0</v>
      </c>
      <c r="AX631" s="19">
        <v>0</v>
      </c>
      <c r="AY631" s="19">
        <v>0</v>
      </c>
      <c r="AZ631" s="19">
        <v>0</v>
      </c>
      <c r="BA631" s="19">
        <v>0</v>
      </c>
      <c r="BB631" s="19">
        <v>0</v>
      </c>
      <c r="BC631" s="19">
        <v>0</v>
      </c>
      <c r="BD631" s="49" t="b">
        <v>1</v>
      </c>
      <c r="BE631" s="49" t="b">
        <v>0</v>
      </c>
      <c r="BF631" s="19">
        <v>2</v>
      </c>
      <c r="BG631" s="23" t="s">
        <v>117</v>
      </c>
      <c r="BH631" s="19">
        <v>253</v>
      </c>
      <c r="BI631" s="19">
        <v>253</v>
      </c>
      <c r="BJ631" s="19">
        <v>0</v>
      </c>
      <c r="BK631" s="49" t="b">
        <v>0</v>
      </c>
    </row>
    <row r="632" spans="1:63" ht="12.75">
      <c r="A632" s="19">
        <v>1063</v>
      </c>
      <c r="B632" s="19">
        <v>230728</v>
      </c>
      <c r="C632" s="23" t="s">
        <v>2760</v>
      </c>
      <c r="D632" s="23" t="s">
        <v>2761</v>
      </c>
      <c r="E632" s="23" t="s">
        <v>2762</v>
      </c>
      <c r="F632" s="23" t="s">
        <v>2749</v>
      </c>
      <c r="G632" s="23" t="s">
        <v>2763</v>
      </c>
      <c r="H632" s="23" t="s">
        <v>167</v>
      </c>
      <c r="I632" s="23" t="s">
        <v>2764</v>
      </c>
      <c r="J632" s="47" t="s">
        <v>2765</v>
      </c>
      <c r="K632" s="19">
        <v>-111.81391000000001</v>
      </c>
      <c r="L632" s="19">
        <v>41.740747999999897</v>
      </c>
      <c r="M632" s="19">
        <v>-111.81391000000001</v>
      </c>
      <c r="N632" s="19">
        <v>41.740747999999897</v>
      </c>
      <c r="O632" s="53">
        <v>6164</v>
      </c>
      <c r="P632" s="53">
        <v>1023</v>
      </c>
      <c r="Q632" s="53">
        <v>21575</v>
      </c>
      <c r="R632" s="53">
        <v>1023</v>
      </c>
      <c r="S632" s="19">
        <v>2</v>
      </c>
      <c r="T632" s="19">
        <v>2</v>
      </c>
      <c r="U632" s="19">
        <v>7</v>
      </c>
      <c r="V632" s="19">
        <v>1</v>
      </c>
      <c r="W632" s="19">
        <v>1</v>
      </c>
      <c r="X632" s="19">
        <v>90</v>
      </c>
      <c r="Y632" s="19">
        <v>24838</v>
      </c>
      <c r="Z632" s="23" t="s">
        <v>73</v>
      </c>
      <c r="AA632" s="49" t="b">
        <v>1</v>
      </c>
      <c r="AB632" s="23" t="s">
        <v>2766</v>
      </c>
      <c r="AC632" s="23" t="s">
        <v>2767</v>
      </c>
      <c r="AD632" s="23" t="s">
        <v>76</v>
      </c>
      <c r="AE632" s="23" t="s">
        <v>412</v>
      </c>
      <c r="AF632" s="23" t="s">
        <v>94</v>
      </c>
      <c r="AG632" s="23" t="s">
        <v>179</v>
      </c>
      <c r="AH632" s="23" t="s">
        <v>179</v>
      </c>
      <c r="AI632" s="23" t="s">
        <v>100</v>
      </c>
      <c r="AJ632" s="50" t="b">
        <v>0</v>
      </c>
      <c r="AK632" s="51" t="s">
        <v>2772</v>
      </c>
      <c r="AL632" s="19">
        <v>0</v>
      </c>
      <c r="AM632" s="19">
        <v>0</v>
      </c>
      <c r="AN632" s="19">
        <v>0</v>
      </c>
      <c r="AO632" s="19">
        <v>0</v>
      </c>
      <c r="AP632" s="19">
        <v>0</v>
      </c>
      <c r="AQ632" s="19">
        <v>0</v>
      </c>
      <c r="AR632" s="19">
        <v>0</v>
      </c>
      <c r="AS632" s="19">
        <v>0</v>
      </c>
      <c r="AT632" s="19">
        <v>0</v>
      </c>
      <c r="AU632" s="19">
        <v>0</v>
      </c>
      <c r="AV632" s="19">
        <v>0</v>
      </c>
      <c r="AW632" s="19">
        <v>0</v>
      </c>
      <c r="AX632" s="19">
        <v>0</v>
      </c>
      <c r="AY632" s="19">
        <v>0</v>
      </c>
      <c r="AZ632" s="19">
        <v>0</v>
      </c>
      <c r="BA632" s="19">
        <v>0</v>
      </c>
      <c r="BB632" s="19">
        <v>0</v>
      </c>
      <c r="BC632" s="19">
        <v>0</v>
      </c>
      <c r="BD632" s="49" t="b">
        <v>0</v>
      </c>
      <c r="BE632" s="49" t="b">
        <v>0</v>
      </c>
      <c r="BF632" s="19">
        <v>4</v>
      </c>
      <c r="BG632" s="23" t="s">
        <v>94</v>
      </c>
      <c r="BH632" s="19">
        <v>210</v>
      </c>
      <c r="BI632" s="19">
        <v>210</v>
      </c>
      <c r="BJ632" s="19">
        <v>0</v>
      </c>
      <c r="BK632" s="49" t="b">
        <v>0</v>
      </c>
    </row>
    <row r="633" spans="1:63" ht="12.75">
      <c r="A633" s="19">
        <v>1061</v>
      </c>
      <c r="B633" s="19">
        <v>230728</v>
      </c>
      <c r="C633" s="23" t="s">
        <v>2760</v>
      </c>
      <c r="D633" s="23" t="s">
        <v>2761</v>
      </c>
      <c r="E633" s="23" t="s">
        <v>2762</v>
      </c>
      <c r="F633" s="23" t="s">
        <v>2749</v>
      </c>
      <c r="G633" s="23" t="s">
        <v>2763</v>
      </c>
      <c r="H633" s="23" t="s">
        <v>167</v>
      </c>
      <c r="I633" s="23" t="s">
        <v>2764</v>
      </c>
      <c r="J633" s="47" t="s">
        <v>2765</v>
      </c>
      <c r="K633" s="19">
        <v>-111.81391000000001</v>
      </c>
      <c r="L633" s="19">
        <v>41.740747999999897</v>
      </c>
      <c r="M633" s="19">
        <v>-111.81391000000001</v>
      </c>
      <c r="N633" s="19">
        <v>41.740747999999897</v>
      </c>
      <c r="O633" s="53">
        <v>6164</v>
      </c>
      <c r="P633" s="53">
        <v>1023</v>
      </c>
      <c r="Q633" s="53">
        <v>21575</v>
      </c>
      <c r="R633" s="53">
        <v>1023</v>
      </c>
      <c r="S633" s="19">
        <v>2</v>
      </c>
      <c r="T633" s="19">
        <v>2</v>
      </c>
      <c r="U633" s="19">
        <v>7</v>
      </c>
      <c r="V633" s="19">
        <v>1</v>
      </c>
      <c r="W633" s="19">
        <v>1</v>
      </c>
      <c r="X633" s="19">
        <v>90</v>
      </c>
      <c r="Y633" s="19">
        <v>24838</v>
      </c>
      <c r="Z633" s="23" t="s">
        <v>73</v>
      </c>
      <c r="AA633" s="49" t="b">
        <v>1</v>
      </c>
      <c r="AB633" s="23" t="s">
        <v>2766</v>
      </c>
      <c r="AC633" s="23" t="s">
        <v>2767</v>
      </c>
      <c r="AD633" s="23" t="s">
        <v>76</v>
      </c>
      <c r="AE633" s="23" t="s">
        <v>95</v>
      </c>
      <c r="AF633" s="23" t="s">
        <v>94</v>
      </c>
      <c r="AG633" s="23" t="s">
        <v>79</v>
      </c>
      <c r="AH633" s="23" t="s">
        <v>36</v>
      </c>
      <c r="AI633" s="23" t="s">
        <v>96</v>
      </c>
      <c r="AJ633" s="50" t="b">
        <v>0</v>
      </c>
      <c r="AK633" s="51" t="s">
        <v>2769</v>
      </c>
      <c r="AL633" s="19">
        <v>0</v>
      </c>
      <c r="AM633" s="19">
        <v>0</v>
      </c>
      <c r="AN633" s="19">
        <v>0</v>
      </c>
      <c r="AO633" s="19">
        <v>0</v>
      </c>
      <c r="AP633" s="19">
        <v>0</v>
      </c>
      <c r="AQ633" s="19">
        <v>0</v>
      </c>
      <c r="AR633" s="19">
        <v>0</v>
      </c>
      <c r="AS633" s="19">
        <v>0</v>
      </c>
      <c r="AT633" s="19">
        <v>0</v>
      </c>
      <c r="AU633" s="19">
        <v>0</v>
      </c>
      <c r="AV633" s="19">
        <v>0</v>
      </c>
      <c r="AW633" s="19">
        <v>0</v>
      </c>
      <c r="AX633" s="19">
        <v>0</v>
      </c>
      <c r="AY633" s="19">
        <v>0</v>
      </c>
      <c r="AZ633" s="19">
        <v>0</v>
      </c>
      <c r="BA633" s="19">
        <v>0</v>
      </c>
      <c r="BB633" s="19">
        <v>0</v>
      </c>
      <c r="BC633" s="19">
        <v>0</v>
      </c>
      <c r="BD633" s="49" t="b">
        <v>1</v>
      </c>
      <c r="BE633" s="49" t="b">
        <v>0</v>
      </c>
      <c r="BF633" s="19">
        <v>4</v>
      </c>
      <c r="BG633" s="23" t="s">
        <v>94</v>
      </c>
      <c r="BH633" s="19">
        <v>210</v>
      </c>
      <c r="BI633" s="19">
        <v>210</v>
      </c>
      <c r="BJ633" s="19">
        <v>0</v>
      </c>
      <c r="BK633" s="49" t="b">
        <v>0</v>
      </c>
    </row>
    <row r="634" spans="1:63" ht="12.75">
      <c r="A634" s="19">
        <v>1062</v>
      </c>
      <c r="B634" s="19">
        <v>230728</v>
      </c>
      <c r="C634" s="23" t="s">
        <v>2760</v>
      </c>
      <c r="D634" s="23" t="s">
        <v>2761</v>
      </c>
      <c r="E634" s="23" t="s">
        <v>2762</v>
      </c>
      <c r="F634" s="23" t="s">
        <v>2749</v>
      </c>
      <c r="G634" s="23" t="s">
        <v>2763</v>
      </c>
      <c r="H634" s="23" t="s">
        <v>167</v>
      </c>
      <c r="I634" s="23" t="s">
        <v>2764</v>
      </c>
      <c r="J634" s="47" t="s">
        <v>2765</v>
      </c>
      <c r="K634" s="19">
        <v>-111.81391000000001</v>
      </c>
      <c r="L634" s="19">
        <v>41.740747999999897</v>
      </c>
      <c r="M634" s="19">
        <v>-111.81391000000001</v>
      </c>
      <c r="N634" s="19">
        <v>41.740747999999897</v>
      </c>
      <c r="O634" s="53">
        <v>6164</v>
      </c>
      <c r="P634" s="53">
        <v>1023</v>
      </c>
      <c r="Q634" s="53">
        <v>21575</v>
      </c>
      <c r="R634" s="53">
        <v>1023</v>
      </c>
      <c r="S634" s="19">
        <v>2</v>
      </c>
      <c r="T634" s="19">
        <v>2</v>
      </c>
      <c r="U634" s="19">
        <v>7</v>
      </c>
      <c r="V634" s="19">
        <v>1</v>
      </c>
      <c r="W634" s="19">
        <v>1</v>
      </c>
      <c r="X634" s="19">
        <v>90</v>
      </c>
      <c r="Y634" s="19">
        <v>24838</v>
      </c>
      <c r="Z634" s="23" t="s">
        <v>73</v>
      </c>
      <c r="AA634" s="49" t="b">
        <v>1</v>
      </c>
      <c r="AB634" s="23" t="s">
        <v>2766</v>
      </c>
      <c r="AC634" s="23" t="s">
        <v>2767</v>
      </c>
      <c r="AD634" s="23" t="s">
        <v>76</v>
      </c>
      <c r="AE634" s="23" t="s">
        <v>2770</v>
      </c>
      <c r="AF634" s="23" t="s">
        <v>78</v>
      </c>
      <c r="AG634" s="23" t="s">
        <v>79</v>
      </c>
      <c r="AH634" s="23" t="s">
        <v>36</v>
      </c>
      <c r="AI634" s="23" t="s">
        <v>100</v>
      </c>
      <c r="AJ634" s="50" t="b">
        <v>0</v>
      </c>
      <c r="AK634" s="51" t="s">
        <v>2771</v>
      </c>
      <c r="AL634" s="19">
        <v>0</v>
      </c>
      <c r="AM634" s="19">
        <v>0</v>
      </c>
      <c r="AN634" s="19">
        <v>0</v>
      </c>
      <c r="AO634" s="19">
        <v>0</v>
      </c>
      <c r="AP634" s="19">
        <v>0</v>
      </c>
      <c r="AQ634" s="19">
        <v>0</v>
      </c>
      <c r="AR634" s="19">
        <v>0</v>
      </c>
      <c r="AS634" s="19">
        <v>0</v>
      </c>
      <c r="AT634" s="19">
        <v>0</v>
      </c>
      <c r="AU634" s="19">
        <v>0</v>
      </c>
      <c r="AV634" s="19">
        <v>0</v>
      </c>
      <c r="AW634" s="19">
        <v>0</v>
      </c>
      <c r="AX634" s="19">
        <v>0</v>
      </c>
      <c r="AY634" s="19">
        <v>0</v>
      </c>
      <c r="AZ634" s="19">
        <v>0</v>
      </c>
      <c r="BA634" s="19">
        <v>0</v>
      </c>
      <c r="BB634" s="19">
        <v>0</v>
      </c>
      <c r="BC634" s="19">
        <v>0</v>
      </c>
      <c r="BD634" s="49" t="b">
        <v>0</v>
      </c>
      <c r="BE634" s="49" t="b">
        <v>0</v>
      </c>
      <c r="BF634" s="19">
        <v>4</v>
      </c>
      <c r="BG634" s="23" t="s">
        <v>78</v>
      </c>
      <c r="BH634" s="19">
        <v>210</v>
      </c>
      <c r="BI634" s="19">
        <v>210</v>
      </c>
      <c r="BJ634" s="19">
        <v>0</v>
      </c>
      <c r="BK634" s="49" t="b">
        <v>0</v>
      </c>
    </row>
    <row r="635" spans="1:63" ht="12.75">
      <c r="A635" s="19">
        <v>1066</v>
      </c>
      <c r="B635" s="19">
        <v>234030</v>
      </c>
      <c r="C635" s="23" t="s">
        <v>2807</v>
      </c>
      <c r="D635" s="23" t="s">
        <v>2808</v>
      </c>
      <c r="E635" s="23" t="s">
        <v>2809</v>
      </c>
      <c r="F635" s="23" t="s">
        <v>2776</v>
      </c>
      <c r="G635" s="23" t="s">
        <v>2810</v>
      </c>
      <c r="H635" s="23" t="s">
        <v>70</v>
      </c>
      <c r="I635" s="23" t="s">
        <v>564</v>
      </c>
      <c r="J635" s="47" t="s">
        <v>2811</v>
      </c>
      <c r="K635" s="19">
        <v>-77.453597000000002</v>
      </c>
      <c r="L635" s="19">
        <v>37.547631000000003</v>
      </c>
      <c r="M635" s="19">
        <v>-77.453597000000002</v>
      </c>
      <c r="N635" s="19">
        <v>37.547631000000003</v>
      </c>
      <c r="O635" s="53">
        <v>12703</v>
      </c>
      <c r="P635" s="53">
        <v>2497</v>
      </c>
      <c r="Q635" s="53">
        <v>26041</v>
      </c>
      <c r="R635" s="53">
        <v>2497</v>
      </c>
      <c r="S635" s="19">
        <v>2</v>
      </c>
      <c r="T635" s="19">
        <v>2</v>
      </c>
      <c r="U635" s="19">
        <v>5</v>
      </c>
      <c r="V635" s="19">
        <v>1</v>
      </c>
      <c r="W635" s="19">
        <v>1</v>
      </c>
      <c r="X635" s="19">
        <v>81</v>
      </c>
      <c r="Y635" s="19">
        <v>23865</v>
      </c>
      <c r="Z635" s="23" t="s">
        <v>73</v>
      </c>
      <c r="AA635" s="49" t="b">
        <v>0</v>
      </c>
      <c r="AB635" s="23" t="s">
        <v>2818</v>
      </c>
      <c r="AC635" s="23" t="s">
        <v>244</v>
      </c>
      <c r="AD635" s="23" t="s">
        <v>204</v>
      </c>
      <c r="AE635" s="23" t="s">
        <v>77</v>
      </c>
      <c r="AF635" s="23" t="s">
        <v>78</v>
      </c>
      <c r="AG635" s="23" t="s">
        <v>79</v>
      </c>
      <c r="AH635" s="23" t="s">
        <v>36</v>
      </c>
      <c r="AI635" s="23" t="s">
        <v>80</v>
      </c>
      <c r="AJ635" s="50" t="b">
        <v>0</v>
      </c>
      <c r="AK635" s="51" t="s">
        <v>2819</v>
      </c>
      <c r="AL635" s="19">
        <v>0</v>
      </c>
      <c r="AM635" s="19">
        <v>0</v>
      </c>
      <c r="AN635" s="19">
        <v>0</v>
      </c>
      <c r="AO635" s="19">
        <v>0</v>
      </c>
      <c r="AP635" s="19">
        <v>0</v>
      </c>
      <c r="AQ635" s="19">
        <v>0</v>
      </c>
      <c r="AR635" s="19">
        <v>0</v>
      </c>
      <c r="AS635" s="19">
        <v>0</v>
      </c>
      <c r="AT635" s="19">
        <v>0</v>
      </c>
      <c r="AU635" s="19">
        <v>0</v>
      </c>
      <c r="AV635" s="19">
        <v>0</v>
      </c>
      <c r="AW635" s="19">
        <v>0</v>
      </c>
      <c r="AX635" s="19">
        <v>0</v>
      </c>
      <c r="AY635" s="19">
        <v>0</v>
      </c>
      <c r="AZ635" s="19">
        <v>0</v>
      </c>
      <c r="BA635" s="19">
        <v>0</v>
      </c>
      <c r="BB635" s="19">
        <v>0</v>
      </c>
      <c r="BC635" s="19">
        <v>0</v>
      </c>
      <c r="BD635" s="49" t="b">
        <v>1</v>
      </c>
      <c r="BE635" s="49" t="b">
        <v>0</v>
      </c>
      <c r="BF635" s="19">
        <v>4</v>
      </c>
      <c r="BG635" s="23" t="s">
        <v>78</v>
      </c>
      <c r="BH635" s="19">
        <v>363</v>
      </c>
      <c r="BI635" s="19">
        <v>363</v>
      </c>
      <c r="BJ635" s="19">
        <v>0</v>
      </c>
      <c r="BK635" s="49" t="b">
        <v>0</v>
      </c>
    </row>
    <row r="636" spans="1:63" ht="12.75">
      <c r="A636" s="19">
        <v>1077</v>
      </c>
      <c r="B636" s="19">
        <v>233921</v>
      </c>
      <c r="C636" s="23" t="s">
        <v>2821</v>
      </c>
      <c r="D636" s="23" t="s">
        <v>2822</v>
      </c>
      <c r="E636" s="23" t="s">
        <v>2823</v>
      </c>
      <c r="F636" s="23" t="s">
        <v>2776</v>
      </c>
      <c r="G636" s="23" t="s">
        <v>2824</v>
      </c>
      <c r="H636" s="23" t="s">
        <v>70</v>
      </c>
      <c r="I636" s="23" t="s">
        <v>564</v>
      </c>
      <c r="J636" s="47" t="s">
        <v>2825</v>
      </c>
      <c r="K636" s="19">
        <v>-80.423675000000003</v>
      </c>
      <c r="L636" s="19">
        <v>37.229011999999997</v>
      </c>
      <c r="M636" s="19">
        <v>-80.423675000000003</v>
      </c>
      <c r="N636" s="19">
        <v>37.229011999999997</v>
      </c>
      <c r="O636" s="53">
        <v>13701</v>
      </c>
      <c r="P636" s="53">
        <v>2329</v>
      </c>
      <c r="Q636" s="53">
        <v>27614</v>
      </c>
      <c r="R636" s="53">
        <v>2329</v>
      </c>
      <c r="S636" s="19">
        <v>2</v>
      </c>
      <c r="T636" s="19">
        <v>2</v>
      </c>
      <c r="U636" s="19">
        <v>5</v>
      </c>
      <c r="V636" s="19">
        <v>1</v>
      </c>
      <c r="W636" s="19">
        <v>1</v>
      </c>
      <c r="X636" s="19">
        <v>71</v>
      </c>
      <c r="Y636" s="19">
        <v>25791</v>
      </c>
      <c r="Z636" s="23" t="s">
        <v>73</v>
      </c>
      <c r="AA636" s="49" t="b">
        <v>1</v>
      </c>
      <c r="AB636" s="23" t="s">
        <v>2831</v>
      </c>
      <c r="AC636" s="23" t="s">
        <v>2832</v>
      </c>
      <c r="AD636" s="23" t="s">
        <v>159</v>
      </c>
      <c r="AE636" s="23" t="s">
        <v>2842</v>
      </c>
      <c r="AF636" s="23" t="s">
        <v>78</v>
      </c>
      <c r="AG636" s="23" t="s">
        <v>179</v>
      </c>
      <c r="AH636" s="23" t="s">
        <v>179</v>
      </c>
      <c r="AI636" s="23" t="s">
        <v>100</v>
      </c>
      <c r="AJ636" s="50" t="b">
        <v>0</v>
      </c>
      <c r="AK636" s="51" t="s">
        <v>2843</v>
      </c>
      <c r="AL636" s="19">
        <v>0</v>
      </c>
      <c r="AM636" s="19">
        <v>0</v>
      </c>
      <c r="AN636" s="19">
        <v>0</v>
      </c>
      <c r="AO636" s="19">
        <v>0</v>
      </c>
      <c r="AP636" s="19">
        <v>0</v>
      </c>
      <c r="AQ636" s="19">
        <v>0</v>
      </c>
      <c r="AR636" s="19">
        <v>0</v>
      </c>
      <c r="AS636" s="19">
        <v>0</v>
      </c>
      <c r="AT636" s="19">
        <v>0</v>
      </c>
      <c r="AU636" s="19">
        <v>0</v>
      </c>
      <c r="AV636" s="19">
        <v>0</v>
      </c>
      <c r="AW636" s="19">
        <v>0</v>
      </c>
      <c r="AX636" s="19">
        <v>0</v>
      </c>
      <c r="AY636" s="19">
        <v>0</v>
      </c>
      <c r="AZ636" s="19">
        <v>0</v>
      </c>
      <c r="BA636" s="19">
        <v>0</v>
      </c>
      <c r="BB636" s="19">
        <v>0</v>
      </c>
      <c r="BC636" s="19">
        <v>0</v>
      </c>
      <c r="BD636" s="49" t="b">
        <v>0</v>
      </c>
      <c r="BE636" s="49" t="b">
        <v>0</v>
      </c>
      <c r="BF636" s="19">
        <v>11</v>
      </c>
      <c r="BG636" s="23" t="s">
        <v>78</v>
      </c>
      <c r="BH636" s="19">
        <v>363</v>
      </c>
      <c r="BI636" s="19">
        <v>363</v>
      </c>
      <c r="BJ636" s="19">
        <v>0</v>
      </c>
      <c r="BK636" s="49" t="b">
        <v>0</v>
      </c>
    </row>
    <row r="637" spans="1:63" ht="12.75">
      <c r="A637" s="19">
        <v>1078</v>
      </c>
      <c r="B637" s="19">
        <v>233921</v>
      </c>
      <c r="C637" s="23" t="s">
        <v>2821</v>
      </c>
      <c r="D637" s="23" t="s">
        <v>2822</v>
      </c>
      <c r="E637" s="23" t="s">
        <v>2823</v>
      </c>
      <c r="F637" s="23" t="s">
        <v>2776</v>
      </c>
      <c r="G637" s="23" t="s">
        <v>2824</v>
      </c>
      <c r="H637" s="23" t="s">
        <v>70</v>
      </c>
      <c r="I637" s="23" t="s">
        <v>564</v>
      </c>
      <c r="J637" s="47" t="s">
        <v>2825</v>
      </c>
      <c r="K637" s="19">
        <v>-80.423675000000003</v>
      </c>
      <c r="L637" s="19">
        <v>37.229011999999997</v>
      </c>
      <c r="M637" s="19">
        <v>-80.423675000000003</v>
      </c>
      <c r="N637" s="19">
        <v>37.229011999999997</v>
      </c>
      <c r="O637" s="53">
        <v>13701</v>
      </c>
      <c r="P637" s="53">
        <v>2329</v>
      </c>
      <c r="Q637" s="53">
        <v>27614</v>
      </c>
      <c r="R637" s="53">
        <v>2329</v>
      </c>
      <c r="S637" s="19">
        <v>2</v>
      </c>
      <c r="T637" s="19">
        <v>2</v>
      </c>
      <c r="U637" s="19">
        <v>5</v>
      </c>
      <c r="V637" s="19">
        <v>1</v>
      </c>
      <c r="W637" s="19">
        <v>1</v>
      </c>
      <c r="X637" s="19">
        <v>71</v>
      </c>
      <c r="Y637" s="19">
        <v>25791</v>
      </c>
      <c r="Z637" s="23" t="s">
        <v>73</v>
      </c>
      <c r="AA637" s="49" t="b">
        <v>1</v>
      </c>
      <c r="AB637" s="57" t="s">
        <v>2826</v>
      </c>
      <c r="AC637" s="23" t="s">
        <v>2827</v>
      </c>
      <c r="AD637" s="23" t="s">
        <v>159</v>
      </c>
      <c r="AE637" s="23" t="s">
        <v>2844</v>
      </c>
      <c r="AF637" s="23" t="s">
        <v>89</v>
      </c>
      <c r="AG637" s="23" t="s">
        <v>179</v>
      </c>
      <c r="AH637" s="23" t="s">
        <v>179</v>
      </c>
      <c r="AI637" s="23" t="s">
        <v>100</v>
      </c>
      <c r="AJ637" s="50" t="b">
        <v>0</v>
      </c>
      <c r="AK637" s="51" t="s">
        <v>2845</v>
      </c>
      <c r="AL637" s="19">
        <v>0</v>
      </c>
      <c r="AM637" s="19">
        <v>0</v>
      </c>
      <c r="AN637" s="19">
        <v>0</v>
      </c>
      <c r="AO637" s="19">
        <v>0</v>
      </c>
      <c r="AP637" s="19">
        <v>0</v>
      </c>
      <c r="AQ637" s="19">
        <v>0</v>
      </c>
      <c r="AR637" s="19">
        <v>0</v>
      </c>
      <c r="AS637" s="19">
        <v>0</v>
      </c>
      <c r="AT637" s="19">
        <v>0</v>
      </c>
      <c r="AU637" s="19">
        <v>0</v>
      </c>
      <c r="AV637" s="19">
        <v>0</v>
      </c>
      <c r="AW637" s="19">
        <v>0</v>
      </c>
      <c r="AX637" s="19">
        <v>0</v>
      </c>
      <c r="AY637" s="19">
        <v>0</v>
      </c>
      <c r="AZ637" s="19">
        <v>0</v>
      </c>
      <c r="BA637" s="19">
        <v>0</v>
      </c>
      <c r="BB637" s="19">
        <v>0</v>
      </c>
      <c r="BC637" s="19">
        <v>0</v>
      </c>
      <c r="BD637" s="49" t="b">
        <v>0</v>
      </c>
      <c r="BE637" s="49" t="b">
        <v>0</v>
      </c>
      <c r="BF637" s="19">
        <v>11</v>
      </c>
      <c r="BG637" s="23" t="s">
        <v>89</v>
      </c>
      <c r="BH637" s="19">
        <v>363</v>
      </c>
      <c r="BI637" s="19">
        <v>363</v>
      </c>
      <c r="BJ637" s="19">
        <v>0</v>
      </c>
      <c r="BK637" s="49" t="b">
        <v>0</v>
      </c>
    </row>
    <row r="638" spans="1:63" ht="12.75">
      <c r="A638" s="19">
        <v>1071</v>
      </c>
      <c r="B638" s="19">
        <v>233921</v>
      </c>
      <c r="C638" s="23" t="s">
        <v>2821</v>
      </c>
      <c r="D638" s="23" t="s">
        <v>2822</v>
      </c>
      <c r="E638" s="23" t="s">
        <v>2823</v>
      </c>
      <c r="F638" s="23" t="s">
        <v>2776</v>
      </c>
      <c r="G638" s="23" t="s">
        <v>2824</v>
      </c>
      <c r="H638" s="23" t="s">
        <v>70</v>
      </c>
      <c r="I638" s="23" t="s">
        <v>564</v>
      </c>
      <c r="J638" s="47" t="s">
        <v>2825</v>
      </c>
      <c r="K638" s="19">
        <v>-80.423675000000003</v>
      </c>
      <c r="L638" s="19">
        <v>37.229011999999997</v>
      </c>
      <c r="M638" s="19">
        <v>-80.423675000000003</v>
      </c>
      <c r="N638" s="19">
        <v>37.229011999999997</v>
      </c>
      <c r="O638" s="53">
        <v>13701</v>
      </c>
      <c r="P638" s="53">
        <v>2329</v>
      </c>
      <c r="Q638" s="53">
        <v>27614</v>
      </c>
      <c r="R638" s="53">
        <v>2329</v>
      </c>
      <c r="S638" s="19">
        <v>2</v>
      </c>
      <c r="T638" s="19">
        <v>2</v>
      </c>
      <c r="U638" s="19">
        <v>5</v>
      </c>
      <c r="V638" s="19">
        <v>1</v>
      </c>
      <c r="W638" s="19">
        <v>1</v>
      </c>
      <c r="X638" s="19">
        <v>71</v>
      </c>
      <c r="Y638" s="19">
        <v>25791</v>
      </c>
      <c r="Z638" s="23" t="s">
        <v>73</v>
      </c>
      <c r="AA638" s="49" t="b">
        <v>1</v>
      </c>
      <c r="AB638" s="23" t="s">
        <v>2831</v>
      </c>
      <c r="AC638" s="23" t="s">
        <v>2832</v>
      </c>
      <c r="AD638" s="23" t="s">
        <v>204</v>
      </c>
      <c r="AE638" s="23" t="s">
        <v>77</v>
      </c>
      <c r="AF638" s="23" t="s">
        <v>78</v>
      </c>
      <c r="AG638" s="23" t="s">
        <v>79</v>
      </c>
      <c r="AH638" s="23" t="s">
        <v>36</v>
      </c>
      <c r="AI638" s="23" t="s">
        <v>80</v>
      </c>
      <c r="AJ638" s="50" t="b">
        <v>0</v>
      </c>
      <c r="AK638" s="51" t="s">
        <v>2833</v>
      </c>
      <c r="AL638" s="19">
        <v>1</v>
      </c>
      <c r="AM638" s="19">
        <v>0</v>
      </c>
      <c r="AN638" s="19">
        <v>0</v>
      </c>
      <c r="AO638" s="19">
        <v>0</v>
      </c>
      <c r="AP638" s="19">
        <v>0</v>
      </c>
      <c r="AQ638" s="19">
        <v>0</v>
      </c>
      <c r="AR638" s="19">
        <v>0</v>
      </c>
      <c r="AS638" s="19">
        <v>0</v>
      </c>
      <c r="AT638" s="19">
        <v>0</v>
      </c>
      <c r="AU638" s="19">
        <v>0</v>
      </c>
      <c r="AV638" s="19">
        <v>0</v>
      </c>
      <c r="AW638" s="19">
        <v>0</v>
      </c>
      <c r="AX638" s="19">
        <v>1</v>
      </c>
      <c r="AY638" s="19">
        <v>0</v>
      </c>
      <c r="AZ638" s="19">
        <v>0</v>
      </c>
      <c r="BA638" s="19">
        <v>0</v>
      </c>
      <c r="BB638" s="19">
        <v>0</v>
      </c>
      <c r="BC638" s="19">
        <v>0</v>
      </c>
      <c r="BD638" s="49" t="b">
        <v>1</v>
      </c>
      <c r="BE638" s="49" t="b">
        <v>0</v>
      </c>
      <c r="BF638" s="19">
        <v>11</v>
      </c>
      <c r="BG638" s="23" t="s">
        <v>78</v>
      </c>
      <c r="BH638" s="19">
        <v>363</v>
      </c>
      <c r="BI638" s="19">
        <v>363</v>
      </c>
      <c r="BJ638" s="19">
        <v>0</v>
      </c>
      <c r="BK638" s="49" t="b">
        <v>0</v>
      </c>
    </row>
    <row r="639" spans="1:63" ht="12.75">
      <c r="A639" s="19">
        <v>1072</v>
      </c>
      <c r="B639" s="19">
        <v>233921</v>
      </c>
      <c r="C639" s="23" t="s">
        <v>2821</v>
      </c>
      <c r="D639" s="23" t="s">
        <v>2822</v>
      </c>
      <c r="E639" s="23" t="s">
        <v>2823</v>
      </c>
      <c r="F639" s="23" t="s">
        <v>2776</v>
      </c>
      <c r="G639" s="23" t="s">
        <v>2824</v>
      </c>
      <c r="H639" s="23" t="s">
        <v>70</v>
      </c>
      <c r="I639" s="23" t="s">
        <v>564</v>
      </c>
      <c r="J639" s="47" t="s">
        <v>2825</v>
      </c>
      <c r="K639" s="19">
        <v>-80.423675000000003</v>
      </c>
      <c r="L639" s="19">
        <v>37.229011999999997</v>
      </c>
      <c r="M639" s="19">
        <v>-80.423675000000003</v>
      </c>
      <c r="N639" s="19">
        <v>37.229011999999997</v>
      </c>
      <c r="O639" s="53">
        <v>13701</v>
      </c>
      <c r="P639" s="53">
        <v>2329</v>
      </c>
      <c r="Q639" s="53">
        <v>27614</v>
      </c>
      <c r="R639" s="53">
        <v>2329</v>
      </c>
      <c r="S639" s="19">
        <v>2</v>
      </c>
      <c r="T639" s="19">
        <v>2</v>
      </c>
      <c r="U639" s="19">
        <v>5</v>
      </c>
      <c r="V639" s="19">
        <v>1</v>
      </c>
      <c r="W639" s="19">
        <v>1</v>
      </c>
      <c r="X639" s="19">
        <v>71</v>
      </c>
      <c r="Y639" s="19">
        <v>25791</v>
      </c>
      <c r="Z639" s="23" t="s">
        <v>73</v>
      </c>
      <c r="AA639" s="49" t="b">
        <v>1</v>
      </c>
      <c r="AB639" s="23" t="s">
        <v>2826</v>
      </c>
      <c r="AC639" s="23" t="s">
        <v>2827</v>
      </c>
      <c r="AD639" s="23" t="s">
        <v>159</v>
      </c>
      <c r="AE639" s="23" t="s">
        <v>95</v>
      </c>
      <c r="AF639" s="23" t="s">
        <v>94</v>
      </c>
      <c r="AG639" s="23" t="s">
        <v>79</v>
      </c>
      <c r="AH639" s="23" t="s">
        <v>36</v>
      </c>
      <c r="AI639" s="23" t="s">
        <v>96</v>
      </c>
      <c r="AJ639" s="50" t="b">
        <v>0</v>
      </c>
      <c r="AK639" s="51" t="s">
        <v>2834</v>
      </c>
      <c r="AL639" s="19">
        <v>0</v>
      </c>
      <c r="AM639" s="19">
        <v>0</v>
      </c>
      <c r="AN639" s="19">
        <v>1</v>
      </c>
      <c r="AO639" s="19">
        <v>0</v>
      </c>
      <c r="AP639" s="19">
        <v>0</v>
      </c>
      <c r="AQ639" s="19">
        <v>0</v>
      </c>
      <c r="AR639" s="19">
        <v>0</v>
      </c>
      <c r="AS639" s="19">
        <v>0</v>
      </c>
      <c r="AT639" s="19">
        <v>0</v>
      </c>
      <c r="AU639" s="19">
        <v>0</v>
      </c>
      <c r="AV639" s="19">
        <v>0</v>
      </c>
      <c r="AW639" s="19">
        <v>0</v>
      </c>
      <c r="AX639" s="19">
        <v>1</v>
      </c>
      <c r="AY639" s="19">
        <v>0</v>
      </c>
      <c r="AZ639" s="19">
        <v>0</v>
      </c>
      <c r="BA639" s="19">
        <v>0</v>
      </c>
      <c r="BB639" s="19">
        <v>0</v>
      </c>
      <c r="BC639" s="19">
        <v>0</v>
      </c>
      <c r="BD639" s="49" t="b">
        <v>1</v>
      </c>
      <c r="BE639" s="49" t="b">
        <v>0</v>
      </c>
      <c r="BF639" s="19">
        <v>11</v>
      </c>
      <c r="BG639" s="23" t="s">
        <v>94</v>
      </c>
      <c r="BH639" s="19">
        <v>363</v>
      </c>
      <c r="BI639" s="19">
        <v>363</v>
      </c>
      <c r="BJ639" s="19">
        <v>1</v>
      </c>
      <c r="BK639" s="49" t="b">
        <v>1</v>
      </c>
    </row>
    <row r="640" spans="1:63" ht="12.75">
      <c r="A640" s="19">
        <v>1073</v>
      </c>
      <c r="B640" s="19">
        <v>233921</v>
      </c>
      <c r="C640" s="23" t="s">
        <v>2821</v>
      </c>
      <c r="D640" s="23" t="s">
        <v>2822</v>
      </c>
      <c r="E640" s="23" t="s">
        <v>2823</v>
      </c>
      <c r="F640" s="23" t="s">
        <v>2776</v>
      </c>
      <c r="G640" s="23" t="s">
        <v>2824</v>
      </c>
      <c r="H640" s="23" t="s">
        <v>70</v>
      </c>
      <c r="I640" s="23" t="s">
        <v>564</v>
      </c>
      <c r="J640" s="47" t="s">
        <v>2825</v>
      </c>
      <c r="K640" s="19">
        <v>-80.423675000000003</v>
      </c>
      <c r="L640" s="19">
        <v>37.229011999999997</v>
      </c>
      <c r="M640" s="19">
        <v>-80.423675000000003</v>
      </c>
      <c r="N640" s="19">
        <v>37.229011999999997</v>
      </c>
      <c r="O640" s="53">
        <v>13701</v>
      </c>
      <c r="P640" s="53">
        <v>2329</v>
      </c>
      <c r="Q640" s="53">
        <v>27614</v>
      </c>
      <c r="R640" s="53">
        <v>2329</v>
      </c>
      <c r="S640" s="19">
        <v>2</v>
      </c>
      <c r="T640" s="19">
        <v>2</v>
      </c>
      <c r="U640" s="19">
        <v>5</v>
      </c>
      <c r="V640" s="19">
        <v>1</v>
      </c>
      <c r="W640" s="19">
        <v>1</v>
      </c>
      <c r="X640" s="19">
        <v>71</v>
      </c>
      <c r="Y640" s="19">
        <v>25791</v>
      </c>
      <c r="Z640" s="23" t="s">
        <v>73</v>
      </c>
      <c r="AA640" s="49" t="b">
        <v>1</v>
      </c>
      <c r="AB640" s="57" t="s">
        <v>2826</v>
      </c>
      <c r="AC640" s="23" t="s">
        <v>2827</v>
      </c>
      <c r="AD640" s="23" t="s">
        <v>159</v>
      </c>
      <c r="AE640" s="23" t="s">
        <v>172</v>
      </c>
      <c r="AF640" s="23" t="s">
        <v>89</v>
      </c>
      <c r="AG640" s="23" t="s">
        <v>79</v>
      </c>
      <c r="AH640" s="23" t="s">
        <v>36</v>
      </c>
      <c r="AI640" s="23" t="s">
        <v>92</v>
      </c>
      <c r="AJ640" s="55" t="b">
        <v>1</v>
      </c>
      <c r="AK640" s="51" t="s">
        <v>2835</v>
      </c>
      <c r="AL640" s="19">
        <v>0</v>
      </c>
      <c r="AM640" s="19">
        <v>0</v>
      </c>
      <c r="AN640" s="19">
        <v>0</v>
      </c>
      <c r="AO640" s="19">
        <v>0</v>
      </c>
      <c r="AP640" s="19">
        <v>0</v>
      </c>
      <c r="AQ640" s="19">
        <v>0</v>
      </c>
      <c r="AR640" s="19">
        <v>0</v>
      </c>
      <c r="AS640" s="19">
        <v>0</v>
      </c>
      <c r="AT640" s="19">
        <v>0</v>
      </c>
      <c r="AU640" s="19">
        <v>0</v>
      </c>
      <c r="AV640" s="19">
        <v>0</v>
      </c>
      <c r="AW640" s="19">
        <v>0</v>
      </c>
      <c r="AX640" s="19">
        <v>0</v>
      </c>
      <c r="AY640" s="19">
        <v>0</v>
      </c>
      <c r="AZ640" s="19">
        <v>0</v>
      </c>
      <c r="BA640" s="19">
        <v>0</v>
      </c>
      <c r="BB640" s="19">
        <v>0</v>
      </c>
      <c r="BC640" s="19">
        <v>0</v>
      </c>
      <c r="BD640" s="49" t="b">
        <v>1</v>
      </c>
      <c r="BE640" s="49" t="b">
        <v>0</v>
      </c>
      <c r="BF640" s="19">
        <v>11</v>
      </c>
      <c r="BG640" s="23" t="s">
        <v>89</v>
      </c>
      <c r="BH640" s="19">
        <v>363</v>
      </c>
      <c r="BI640" s="19">
        <v>363</v>
      </c>
      <c r="BJ640" s="19">
        <v>0</v>
      </c>
      <c r="BK640" s="49" t="b">
        <v>0</v>
      </c>
    </row>
    <row r="641" spans="1:63" ht="12.75">
      <c r="A641" s="19">
        <v>1074</v>
      </c>
      <c r="B641" s="19">
        <v>233921</v>
      </c>
      <c r="C641" s="23" t="s">
        <v>2821</v>
      </c>
      <c r="D641" s="23" t="s">
        <v>2822</v>
      </c>
      <c r="E641" s="23" t="s">
        <v>2823</v>
      </c>
      <c r="F641" s="23" t="s">
        <v>2776</v>
      </c>
      <c r="G641" s="23" t="s">
        <v>2824</v>
      </c>
      <c r="H641" s="23" t="s">
        <v>70</v>
      </c>
      <c r="I641" s="23" t="s">
        <v>564</v>
      </c>
      <c r="J641" s="47" t="s">
        <v>2825</v>
      </c>
      <c r="K641" s="19">
        <v>-80.423675000000003</v>
      </c>
      <c r="L641" s="19">
        <v>37.229011999999997</v>
      </c>
      <c r="M641" s="19">
        <v>-80.423675000000003</v>
      </c>
      <c r="N641" s="19">
        <v>37.229011999999997</v>
      </c>
      <c r="O641" s="53">
        <v>13701</v>
      </c>
      <c r="P641" s="53">
        <v>2329</v>
      </c>
      <c r="Q641" s="53">
        <v>27614</v>
      </c>
      <c r="R641" s="53">
        <v>2329</v>
      </c>
      <c r="S641" s="19">
        <v>2</v>
      </c>
      <c r="T641" s="19">
        <v>2</v>
      </c>
      <c r="U641" s="19">
        <v>5</v>
      </c>
      <c r="V641" s="19">
        <v>1</v>
      </c>
      <c r="W641" s="19">
        <v>1</v>
      </c>
      <c r="X641" s="19">
        <v>71</v>
      </c>
      <c r="Y641" s="19">
        <v>25791</v>
      </c>
      <c r="Z641" s="23" t="s">
        <v>73</v>
      </c>
      <c r="AA641" s="49" t="b">
        <v>1</v>
      </c>
      <c r="AB641" s="57" t="s">
        <v>2826</v>
      </c>
      <c r="AC641" s="23" t="s">
        <v>2827</v>
      </c>
      <c r="AD641" s="23" t="s">
        <v>159</v>
      </c>
      <c r="AE641" s="23" t="s">
        <v>2836</v>
      </c>
      <c r="AF641" s="23" t="s">
        <v>89</v>
      </c>
      <c r="AG641" s="23" t="s">
        <v>79</v>
      </c>
      <c r="AH641" s="23" t="s">
        <v>99</v>
      </c>
      <c r="AI641" s="23" t="s">
        <v>100</v>
      </c>
      <c r="AJ641" s="50" t="b">
        <v>0</v>
      </c>
      <c r="AK641" s="51" t="s">
        <v>2837</v>
      </c>
      <c r="AL641" s="19">
        <v>0</v>
      </c>
      <c r="AM641" s="19">
        <v>0</v>
      </c>
      <c r="AN641" s="19">
        <v>0</v>
      </c>
      <c r="AO641" s="19">
        <v>0</v>
      </c>
      <c r="AP641" s="19">
        <v>0</v>
      </c>
      <c r="AQ641" s="19">
        <v>0</v>
      </c>
      <c r="AR641" s="19">
        <v>0</v>
      </c>
      <c r="AS641" s="19">
        <v>0</v>
      </c>
      <c r="AT641" s="19">
        <v>0</v>
      </c>
      <c r="AU641" s="19">
        <v>0</v>
      </c>
      <c r="AV641" s="19">
        <v>0</v>
      </c>
      <c r="AW641" s="19">
        <v>0</v>
      </c>
      <c r="AX641" s="19">
        <v>0</v>
      </c>
      <c r="AY641" s="19">
        <v>0</v>
      </c>
      <c r="AZ641" s="19">
        <v>0</v>
      </c>
      <c r="BA641" s="19">
        <v>0</v>
      </c>
      <c r="BB641" s="19">
        <v>0</v>
      </c>
      <c r="BC641" s="19">
        <v>0</v>
      </c>
      <c r="BD641" s="49" t="b">
        <v>0</v>
      </c>
      <c r="BE641" s="49" t="b">
        <v>0</v>
      </c>
      <c r="BF641" s="19">
        <v>11</v>
      </c>
      <c r="BG641" s="23" t="s">
        <v>89</v>
      </c>
      <c r="BH641" s="19">
        <v>363</v>
      </c>
      <c r="BI641" s="19">
        <v>363</v>
      </c>
      <c r="BJ641" s="19">
        <v>0</v>
      </c>
      <c r="BK641" s="49" t="b">
        <v>0</v>
      </c>
    </row>
    <row r="642" spans="1:63" ht="12.75">
      <c r="A642" s="19">
        <v>1075</v>
      </c>
      <c r="B642" s="19">
        <v>233921</v>
      </c>
      <c r="C642" s="23" t="s">
        <v>2821</v>
      </c>
      <c r="D642" s="23" t="s">
        <v>2822</v>
      </c>
      <c r="E642" s="23" t="s">
        <v>2823</v>
      </c>
      <c r="F642" s="23" t="s">
        <v>2776</v>
      </c>
      <c r="G642" s="23" t="s">
        <v>2824</v>
      </c>
      <c r="H642" s="23" t="s">
        <v>70</v>
      </c>
      <c r="I642" s="23" t="s">
        <v>564</v>
      </c>
      <c r="J642" s="47" t="s">
        <v>2825</v>
      </c>
      <c r="K642" s="19">
        <v>-80.423675000000003</v>
      </c>
      <c r="L642" s="19">
        <v>37.229011999999997</v>
      </c>
      <c r="M642" s="19">
        <v>-80.423675000000003</v>
      </c>
      <c r="N642" s="19">
        <v>37.229011999999997</v>
      </c>
      <c r="O642" s="53">
        <v>13701</v>
      </c>
      <c r="P642" s="53">
        <v>2329</v>
      </c>
      <c r="Q642" s="53">
        <v>27614</v>
      </c>
      <c r="R642" s="53">
        <v>2329</v>
      </c>
      <c r="S642" s="19">
        <v>2</v>
      </c>
      <c r="T642" s="19">
        <v>2</v>
      </c>
      <c r="U642" s="19">
        <v>5</v>
      </c>
      <c r="V642" s="19">
        <v>1</v>
      </c>
      <c r="W642" s="19">
        <v>1</v>
      </c>
      <c r="X642" s="19">
        <v>71</v>
      </c>
      <c r="Y642" s="19">
        <v>25791</v>
      </c>
      <c r="Z642" s="23" t="s">
        <v>73</v>
      </c>
      <c r="AA642" s="49" t="b">
        <v>1</v>
      </c>
      <c r="AB642" s="57" t="s">
        <v>2826</v>
      </c>
      <c r="AC642" s="23" t="s">
        <v>2827</v>
      </c>
      <c r="AD642" s="23" t="s">
        <v>159</v>
      </c>
      <c r="AE642" s="23" t="s">
        <v>2838</v>
      </c>
      <c r="AF642" s="23" t="s">
        <v>89</v>
      </c>
      <c r="AG642" s="23" t="s">
        <v>79</v>
      </c>
      <c r="AH642" s="23" t="s">
        <v>99</v>
      </c>
      <c r="AI642" s="23" t="s">
        <v>100</v>
      </c>
      <c r="AJ642" s="50" t="b">
        <v>0</v>
      </c>
      <c r="AK642" s="51" t="s">
        <v>2839</v>
      </c>
      <c r="AL642" s="19">
        <v>0</v>
      </c>
      <c r="AM642" s="19">
        <v>0</v>
      </c>
      <c r="AN642" s="19">
        <v>0</v>
      </c>
      <c r="AO642" s="19">
        <v>0</v>
      </c>
      <c r="AP642" s="19">
        <v>0</v>
      </c>
      <c r="AQ642" s="19">
        <v>0</v>
      </c>
      <c r="AR642" s="19">
        <v>0</v>
      </c>
      <c r="AS642" s="19">
        <v>0</v>
      </c>
      <c r="AT642" s="19">
        <v>0</v>
      </c>
      <c r="AU642" s="19">
        <v>0</v>
      </c>
      <c r="AV642" s="19">
        <v>0</v>
      </c>
      <c r="AW642" s="19">
        <v>0</v>
      </c>
      <c r="AX642" s="19">
        <v>0</v>
      </c>
      <c r="AY642" s="19">
        <v>0</v>
      </c>
      <c r="AZ642" s="19">
        <v>0</v>
      </c>
      <c r="BA642" s="19">
        <v>0</v>
      </c>
      <c r="BB642" s="19">
        <v>0</v>
      </c>
      <c r="BC642" s="19">
        <v>0</v>
      </c>
      <c r="BD642" s="49" t="b">
        <v>0</v>
      </c>
      <c r="BE642" s="49" t="b">
        <v>0</v>
      </c>
      <c r="BF642" s="19">
        <v>11</v>
      </c>
      <c r="BG642" s="23" t="s">
        <v>89</v>
      </c>
      <c r="BH642" s="19">
        <v>363</v>
      </c>
      <c r="BI642" s="19">
        <v>363</v>
      </c>
      <c r="BJ642" s="19">
        <v>0</v>
      </c>
      <c r="BK642" s="49" t="b">
        <v>0</v>
      </c>
    </row>
    <row r="643" spans="1:63" ht="12.75">
      <c r="A643" s="19">
        <v>1076</v>
      </c>
      <c r="B643" s="19">
        <v>233921</v>
      </c>
      <c r="C643" s="23" t="s">
        <v>2821</v>
      </c>
      <c r="D643" s="23" t="s">
        <v>2822</v>
      </c>
      <c r="E643" s="23" t="s">
        <v>2823</v>
      </c>
      <c r="F643" s="23" t="s">
        <v>2776</v>
      </c>
      <c r="G643" s="23" t="s">
        <v>2824</v>
      </c>
      <c r="H643" s="23" t="s">
        <v>70</v>
      </c>
      <c r="I643" s="23" t="s">
        <v>564</v>
      </c>
      <c r="J643" s="47" t="s">
        <v>2825</v>
      </c>
      <c r="K643" s="19">
        <v>-80.423675000000003</v>
      </c>
      <c r="L643" s="19">
        <v>37.229011999999997</v>
      </c>
      <c r="M643" s="19">
        <v>-80.423675000000003</v>
      </c>
      <c r="N643" s="19">
        <v>37.229011999999997</v>
      </c>
      <c r="O643" s="53">
        <v>13701</v>
      </c>
      <c r="P643" s="53">
        <v>2329</v>
      </c>
      <c r="Q643" s="53">
        <v>27614</v>
      </c>
      <c r="R643" s="53">
        <v>2329</v>
      </c>
      <c r="S643" s="19">
        <v>2</v>
      </c>
      <c r="T643" s="19">
        <v>2</v>
      </c>
      <c r="U643" s="19">
        <v>5</v>
      </c>
      <c r="V643" s="19">
        <v>1</v>
      </c>
      <c r="W643" s="19">
        <v>1</v>
      </c>
      <c r="X643" s="19">
        <v>71</v>
      </c>
      <c r="Y643" s="19">
        <v>25791</v>
      </c>
      <c r="Z643" s="23" t="s">
        <v>73</v>
      </c>
      <c r="AA643" s="49" t="b">
        <v>1</v>
      </c>
      <c r="AB643" s="57" t="s">
        <v>2826</v>
      </c>
      <c r="AC643" s="23" t="s">
        <v>2827</v>
      </c>
      <c r="AD643" s="23" t="s">
        <v>159</v>
      </c>
      <c r="AE643" s="23" t="s">
        <v>2840</v>
      </c>
      <c r="AF643" s="23" t="s">
        <v>89</v>
      </c>
      <c r="AG643" s="23" t="s">
        <v>79</v>
      </c>
      <c r="AH643" s="23" t="s">
        <v>99</v>
      </c>
      <c r="AI643" s="23" t="s">
        <v>100</v>
      </c>
      <c r="AJ643" s="55" t="b">
        <v>1</v>
      </c>
      <c r="AK643" s="51" t="s">
        <v>2841</v>
      </c>
      <c r="AL643" s="19">
        <v>0</v>
      </c>
      <c r="AM643" s="19">
        <v>0</v>
      </c>
      <c r="AN643" s="19">
        <v>0</v>
      </c>
      <c r="AO643" s="19">
        <v>0</v>
      </c>
      <c r="AP643" s="19">
        <v>0</v>
      </c>
      <c r="AQ643" s="19">
        <v>0</v>
      </c>
      <c r="AR643" s="19">
        <v>0</v>
      </c>
      <c r="AS643" s="19">
        <v>0</v>
      </c>
      <c r="AT643" s="19">
        <v>0</v>
      </c>
      <c r="AU643" s="19">
        <v>0</v>
      </c>
      <c r="AV643" s="19">
        <v>0</v>
      </c>
      <c r="AW643" s="19">
        <v>0</v>
      </c>
      <c r="AX643" s="19">
        <v>0</v>
      </c>
      <c r="AY643" s="19">
        <v>0</v>
      </c>
      <c r="AZ643" s="19">
        <v>0</v>
      </c>
      <c r="BA643" s="19">
        <v>0</v>
      </c>
      <c r="BB643" s="19">
        <v>0</v>
      </c>
      <c r="BC643" s="19">
        <v>0</v>
      </c>
      <c r="BD643" s="49" t="b">
        <v>0</v>
      </c>
      <c r="BE643" s="49" t="b">
        <v>0</v>
      </c>
      <c r="BF643" s="19">
        <v>11</v>
      </c>
      <c r="BG643" s="23" t="s">
        <v>89</v>
      </c>
      <c r="BH643" s="19">
        <v>363</v>
      </c>
      <c r="BI643" s="19">
        <v>363</v>
      </c>
      <c r="BJ643" s="19">
        <v>0</v>
      </c>
      <c r="BK643" s="49" t="b">
        <v>0</v>
      </c>
    </row>
    <row r="644" spans="1:63" ht="12.75">
      <c r="A644" s="19">
        <v>1084</v>
      </c>
      <c r="B644" s="19">
        <v>236939</v>
      </c>
      <c r="C644" s="23" t="s">
        <v>2914</v>
      </c>
      <c r="D644" s="23" t="s">
        <v>2915</v>
      </c>
      <c r="E644" s="23" t="s">
        <v>2916</v>
      </c>
      <c r="F644" s="23" t="s">
        <v>2864</v>
      </c>
      <c r="G644" s="23" t="s">
        <v>2917</v>
      </c>
      <c r="H644" s="23" t="s">
        <v>167</v>
      </c>
      <c r="I644" s="23" t="s">
        <v>242</v>
      </c>
      <c r="J644" s="47" t="s">
        <v>2918</v>
      </c>
      <c r="K644" s="19">
        <v>-117.15816799999899</v>
      </c>
      <c r="L644" s="19">
        <v>46.730447999999903</v>
      </c>
      <c r="M644" s="19">
        <v>-117.15816799999899</v>
      </c>
      <c r="N644" s="19">
        <v>46.730447999999903</v>
      </c>
      <c r="O644" s="53">
        <v>11781</v>
      </c>
      <c r="P644" s="53">
        <v>1682</v>
      </c>
      <c r="Q644" s="53">
        <v>25879</v>
      </c>
      <c r="R644" s="53">
        <v>1682</v>
      </c>
      <c r="S644" s="19">
        <v>2</v>
      </c>
      <c r="T644" s="19">
        <v>2</v>
      </c>
      <c r="U644" s="19">
        <v>8</v>
      </c>
      <c r="V644" s="19">
        <v>1</v>
      </c>
      <c r="W644" s="19">
        <v>1</v>
      </c>
      <c r="X644" s="19">
        <v>72</v>
      </c>
      <c r="Y644" s="19">
        <v>24904</v>
      </c>
      <c r="Z644" s="23" t="s">
        <v>73</v>
      </c>
      <c r="AA644" s="49" t="b">
        <v>1</v>
      </c>
      <c r="AB644" s="23" t="s">
        <v>2919</v>
      </c>
      <c r="AC644" s="23" t="s">
        <v>2920</v>
      </c>
      <c r="AD644" s="23" t="s">
        <v>90</v>
      </c>
      <c r="AE644" s="23" t="s">
        <v>172</v>
      </c>
      <c r="AF644" s="23" t="s">
        <v>89</v>
      </c>
      <c r="AG644" s="23" t="s">
        <v>79</v>
      </c>
      <c r="AH644" s="23" t="s">
        <v>36</v>
      </c>
      <c r="AI644" s="23" t="s">
        <v>92</v>
      </c>
      <c r="AJ644" s="50" t="b">
        <v>0</v>
      </c>
      <c r="AK644" s="51" t="s">
        <v>2927</v>
      </c>
      <c r="AL644" s="19">
        <v>0</v>
      </c>
      <c r="AM644" s="19">
        <v>0</v>
      </c>
      <c r="AN644" s="19">
        <v>0</v>
      </c>
      <c r="AO644" s="19">
        <v>0</v>
      </c>
      <c r="AP644" s="19">
        <v>0</v>
      </c>
      <c r="AQ644" s="19">
        <v>0</v>
      </c>
      <c r="AR644" s="19">
        <v>0</v>
      </c>
      <c r="AS644" s="19">
        <v>0</v>
      </c>
      <c r="AT644" s="19">
        <v>0</v>
      </c>
      <c r="AU644" s="19">
        <v>0</v>
      </c>
      <c r="AV644" s="19">
        <v>0</v>
      </c>
      <c r="AW644" s="19">
        <v>0</v>
      </c>
      <c r="AX644" s="19">
        <v>0</v>
      </c>
      <c r="AY644" s="19">
        <v>0</v>
      </c>
      <c r="AZ644" s="19">
        <v>0</v>
      </c>
      <c r="BA644" s="19">
        <v>0</v>
      </c>
      <c r="BB644" s="19">
        <v>0</v>
      </c>
      <c r="BC644" s="19">
        <v>0</v>
      </c>
      <c r="BD644" s="49" t="b">
        <v>1</v>
      </c>
      <c r="BE644" s="49" t="b">
        <v>1</v>
      </c>
      <c r="BF644" s="19">
        <v>7</v>
      </c>
      <c r="BG644" s="23" t="s">
        <v>89</v>
      </c>
      <c r="BH644" s="19">
        <v>210</v>
      </c>
      <c r="BI644" s="19">
        <v>210</v>
      </c>
      <c r="BJ644" s="19">
        <v>0</v>
      </c>
      <c r="BK644" s="49" t="b">
        <v>0</v>
      </c>
    </row>
    <row r="645" spans="1:63" ht="12.75">
      <c r="A645" s="19">
        <v>1085</v>
      </c>
      <c r="B645" s="19">
        <v>236939</v>
      </c>
      <c r="C645" s="23" t="s">
        <v>2914</v>
      </c>
      <c r="D645" s="23" t="s">
        <v>2915</v>
      </c>
      <c r="E645" s="23" t="s">
        <v>2916</v>
      </c>
      <c r="F645" s="23" t="s">
        <v>2864</v>
      </c>
      <c r="G645" s="23" t="s">
        <v>2917</v>
      </c>
      <c r="H645" s="23" t="s">
        <v>167</v>
      </c>
      <c r="I645" s="23" t="s">
        <v>242</v>
      </c>
      <c r="J645" s="47" t="s">
        <v>2918</v>
      </c>
      <c r="K645" s="19">
        <v>-117.15816799999899</v>
      </c>
      <c r="L645" s="19">
        <v>46.730447999999903</v>
      </c>
      <c r="M645" s="19">
        <v>-117.15816799999899</v>
      </c>
      <c r="N645" s="19">
        <v>46.730447999999903</v>
      </c>
      <c r="O645" s="53">
        <v>11781</v>
      </c>
      <c r="P645" s="53">
        <v>1682</v>
      </c>
      <c r="Q645" s="53">
        <v>25879</v>
      </c>
      <c r="R645" s="53">
        <v>1682</v>
      </c>
      <c r="S645" s="19">
        <v>2</v>
      </c>
      <c r="T645" s="19">
        <v>2</v>
      </c>
      <c r="U645" s="19">
        <v>8</v>
      </c>
      <c r="V645" s="19">
        <v>1</v>
      </c>
      <c r="W645" s="19">
        <v>1</v>
      </c>
      <c r="X645" s="19">
        <v>72</v>
      </c>
      <c r="Y645" s="19">
        <v>24904</v>
      </c>
      <c r="Z645" s="23" t="s">
        <v>73</v>
      </c>
      <c r="AA645" s="49" t="b">
        <v>1</v>
      </c>
      <c r="AB645" s="23" t="s">
        <v>2920</v>
      </c>
      <c r="AC645" s="23" t="s">
        <v>2920</v>
      </c>
      <c r="AD645" s="23" t="s">
        <v>90</v>
      </c>
      <c r="AE645" s="23" t="s">
        <v>849</v>
      </c>
      <c r="AF645" s="23" t="s">
        <v>109</v>
      </c>
      <c r="AG645" s="23" t="s">
        <v>79</v>
      </c>
      <c r="AH645" s="23" t="s">
        <v>36</v>
      </c>
      <c r="AI645" s="23" t="s">
        <v>100</v>
      </c>
      <c r="AJ645" s="50" t="b">
        <v>0</v>
      </c>
      <c r="AK645" s="51" t="s">
        <v>2928</v>
      </c>
      <c r="AL645" s="19">
        <v>0</v>
      </c>
      <c r="AM645" s="19">
        <v>0</v>
      </c>
      <c r="AN645" s="19">
        <v>0</v>
      </c>
      <c r="AO645" s="19">
        <v>0</v>
      </c>
      <c r="AP645" s="19">
        <v>0</v>
      </c>
      <c r="AQ645" s="19">
        <v>0</v>
      </c>
      <c r="AR645" s="19">
        <v>0</v>
      </c>
      <c r="AS645" s="19">
        <v>0</v>
      </c>
      <c r="AT645" s="19">
        <v>0</v>
      </c>
      <c r="AU645" s="19">
        <v>0</v>
      </c>
      <c r="AV645" s="19">
        <v>0</v>
      </c>
      <c r="AW645" s="19">
        <v>0</v>
      </c>
      <c r="AX645" s="19">
        <v>0</v>
      </c>
      <c r="AY645" s="19">
        <v>0</v>
      </c>
      <c r="AZ645" s="19">
        <v>0</v>
      </c>
      <c r="BA645" s="19">
        <v>0</v>
      </c>
      <c r="BB645" s="19">
        <v>0</v>
      </c>
      <c r="BC645" s="19">
        <v>0</v>
      </c>
      <c r="BD645" s="49" t="b">
        <v>0</v>
      </c>
      <c r="BE645" s="49" t="b">
        <v>1</v>
      </c>
      <c r="BF645" s="19">
        <v>7</v>
      </c>
      <c r="BG645" s="23" t="s">
        <v>109</v>
      </c>
      <c r="BH645" s="19">
        <v>210</v>
      </c>
      <c r="BI645" s="19">
        <v>210</v>
      </c>
      <c r="BJ645" s="19">
        <v>0</v>
      </c>
      <c r="BK645" s="49" t="b">
        <v>0</v>
      </c>
    </row>
    <row r="646" spans="1:63" ht="12.75">
      <c r="A646" s="19">
        <v>1094</v>
      </c>
      <c r="B646" s="19">
        <v>179867</v>
      </c>
      <c r="C646" s="23" t="s">
        <v>1627</v>
      </c>
      <c r="D646" s="23" t="s">
        <v>1628</v>
      </c>
      <c r="E646" s="23" t="s">
        <v>1600</v>
      </c>
      <c r="F646" s="23" t="s">
        <v>1584</v>
      </c>
      <c r="G646" s="23" t="s">
        <v>1629</v>
      </c>
      <c r="H646" s="23" t="s">
        <v>834</v>
      </c>
      <c r="I646" s="23" t="s">
        <v>835</v>
      </c>
      <c r="J646" s="47" t="s">
        <v>1630</v>
      </c>
      <c r="K646" s="19">
        <v>-90.310603999999998</v>
      </c>
      <c r="L646" s="19">
        <v>38.647928999999998</v>
      </c>
      <c r="M646" s="19">
        <v>-90.310603999999998</v>
      </c>
      <c r="N646" s="19">
        <v>38.647928999999998</v>
      </c>
      <c r="O646" s="53">
        <v>56300</v>
      </c>
      <c r="P646" s="54">
        <v>262</v>
      </c>
      <c r="Q646" s="53">
        <v>56300</v>
      </c>
      <c r="R646" s="54">
        <v>262</v>
      </c>
      <c r="S646" s="19">
        <v>2</v>
      </c>
      <c r="T646" s="19">
        <v>2</v>
      </c>
      <c r="U646" s="19">
        <v>4</v>
      </c>
      <c r="V646" s="19">
        <v>2</v>
      </c>
      <c r="W646" s="19">
        <v>2</v>
      </c>
      <c r="X646" s="19">
        <v>17</v>
      </c>
      <c r="Y646" s="19">
        <v>7555</v>
      </c>
      <c r="Z646" s="23" t="s">
        <v>123</v>
      </c>
      <c r="AA646" s="49" t="b">
        <v>0</v>
      </c>
      <c r="AB646" s="23" t="s">
        <v>1631</v>
      </c>
      <c r="AC646" s="23" t="s">
        <v>887</v>
      </c>
      <c r="AD646" s="23" t="s">
        <v>159</v>
      </c>
      <c r="AE646" s="23" t="s">
        <v>1643</v>
      </c>
      <c r="AF646" s="23" t="s">
        <v>114</v>
      </c>
      <c r="AG646" s="23" t="s">
        <v>179</v>
      </c>
      <c r="AH646" s="23" t="s">
        <v>179</v>
      </c>
      <c r="AI646" s="23" t="s">
        <v>100</v>
      </c>
      <c r="AJ646" s="50" t="b">
        <v>0</v>
      </c>
      <c r="AK646" s="51" t="s">
        <v>1644</v>
      </c>
      <c r="AL646" s="19">
        <v>0</v>
      </c>
      <c r="AM646" s="19">
        <v>0</v>
      </c>
      <c r="AN646" s="19">
        <v>0</v>
      </c>
      <c r="AO646" s="19">
        <v>0</v>
      </c>
      <c r="AP646" s="19">
        <v>0</v>
      </c>
      <c r="AQ646" s="19">
        <v>0</v>
      </c>
      <c r="AR646" s="19">
        <v>0</v>
      </c>
      <c r="AS646" s="19">
        <v>0</v>
      </c>
      <c r="AT646" s="19">
        <v>0</v>
      </c>
      <c r="AU646" s="19">
        <v>0</v>
      </c>
      <c r="AV646" s="19">
        <v>0</v>
      </c>
      <c r="AW646" s="19">
        <v>0</v>
      </c>
      <c r="AX646" s="19">
        <v>0</v>
      </c>
      <c r="AY646" s="19">
        <v>0</v>
      </c>
      <c r="AZ646" s="19">
        <v>0</v>
      </c>
      <c r="BA646" s="19">
        <v>0</v>
      </c>
      <c r="BB646" s="19">
        <v>0</v>
      </c>
      <c r="BC646" s="19">
        <v>0</v>
      </c>
      <c r="BD646" s="49" t="b">
        <v>0</v>
      </c>
      <c r="BE646" s="49" t="b">
        <v>0</v>
      </c>
      <c r="BF646" s="19">
        <v>11</v>
      </c>
      <c r="BG646" s="23" t="s">
        <v>117</v>
      </c>
      <c r="BH646" s="19">
        <v>253</v>
      </c>
      <c r="BI646" s="19">
        <v>253</v>
      </c>
      <c r="BJ646" s="19">
        <v>0</v>
      </c>
      <c r="BK646" s="49" t="b">
        <v>0</v>
      </c>
    </row>
    <row r="647" spans="1:63" ht="12.75">
      <c r="A647" s="19">
        <v>1095</v>
      </c>
      <c r="B647" s="19">
        <v>179867</v>
      </c>
      <c r="C647" s="23" t="s">
        <v>1627</v>
      </c>
      <c r="D647" s="23" t="s">
        <v>1628</v>
      </c>
      <c r="E647" s="23" t="s">
        <v>1600</v>
      </c>
      <c r="F647" s="23" t="s">
        <v>1584</v>
      </c>
      <c r="G647" s="23" t="s">
        <v>1629</v>
      </c>
      <c r="H647" s="23" t="s">
        <v>834</v>
      </c>
      <c r="I647" s="23" t="s">
        <v>835</v>
      </c>
      <c r="J647" s="47" t="s">
        <v>1630</v>
      </c>
      <c r="K647" s="19">
        <v>-90.310603999999998</v>
      </c>
      <c r="L647" s="19">
        <v>38.647928999999998</v>
      </c>
      <c r="M647" s="19">
        <v>-90.310603999999998</v>
      </c>
      <c r="N647" s="19">
        <v>38.647928999999998</v>
      </c>
      <c r="O647" s="53">
        <v>56300</v>
      </c>
      <c r="P647" s="54">
        <v>262</v>
      </c>
      <c r="Q647" s="53">
        <v>56300</v>
      </c>
      <c r="R647" s="54">
        <v>262</v>
      </c>
      <c r="S647" s="19">
        <v>2</v>
      </c>
      <c r="T647" s="19">
        <v>2</v>
      </c>
      <c r="U647" s="19">
        <v>4</v>
      </c>
      <c r="V647" s="19">
        <v>2</v>
      </c>
      <c r="W647" s="19">
        <v>2</v>
      </c>
      <c r="X647" s="19">
        <v>17</v>
      </c>
      <c r="Y647" s="19">
        <v>7555</v>
      </c>
      <c r="Z647" s="23" t="s">
        <v>123</v>
      </c>
      <c r="AA647" s="49" t="b">
        <v>0</v>
      </c>
      <c r="AB647" s="23" t="s">
        <v>1631</v>
      </c>
      <c r="AC647" s="23" t="s">
        <v>887</v>
      </c>
      <c r="AD647" s="23" t="s">
        <v>159</v>
      </c>
      <c r="AE647" s="23" t="s">
        <v>1645</v>
      </c>
      <c r="AF647" s="23" t="s">
        <v>78</v>
      </c>
      <c r="AG647" s="23" t="s">
        <v>179</v>
      </c>
      <c r="AH647" s="23" t="s">
        <v>179</v>
      </c>
      <c r="AI647" s="23" t="s">
        <v>100</v>
      </c>
      <c r="AJ647" s="50" t="b">
        <v>0</v>
      </c>
      <c r="AK647" s="51" t="s">
        <v>1636</v>
      </c>
      <c r="AL647" s="19">
        <v>0</v>
      </c>
      <c r="AM647" s="19">
        <v>0</v>
      </c>
      <c r="AN647" s="19">
        <v>0</v>
      </c>
      <c r="AO647" s="19">
        <v>0</v>
      </c>
      <c r="AP647" s="19">
        <v>0</v>
      </c>
      <c r="AQ647" s="19">
        <v>0</v>
      </c>
      <c r="AR647" s="19">
        <v>0</v>
      </c>
      <c r="AS647" s="19">
        <v>0</v>
      </c>
      <c r="AT647" s="19">
        <v>0</v>
      </c>
      <c r="AU647" s="19">
        <v>0</v>
      </c>
      <c r="AV647" s="19">
        <v>0</v>
      </c>
      <c r="AW647" s="19">
        <v>0</v>
      </c>
      <c r="AX647" s="19">
        <v>0</v>
      </c>
      <c r="AY647" s="19">
        <v>0</v>
      </c>
      <c r="AZ647" s="19">
        <v>0</v>
      </c>
      <c r="BA647" s="19">
        <v>0</v>
      </c>
      <c r="BB647" s="19">
        <v>0</v>
      </c>
      <c r="BC647" s="19">
        <v>0</v>
      </c>
      <c r="BD647" s="49" t="b">
        <v>0</v>
      </c>
      <c r="BE647" s="49" t="b">
        <v>0</v>
      </c>
      <c r="BF647" s="19">
        <v>11</v>
      </c>
      <c r="BG647" s="23" t="s">
        <v>78</v>
      </c>
      <c r="BH647" s="19">
        <v>253</v>
      </c>
      <c r="BI647" s="19">
        <v>253</v>
      </c>
      <c r="BJ647" s="19">
        <v>0</v>
      </c>
      <c r="BK647" s="49" t="b">
        <v>0</v>
      </c>
    </row>
    <row r="648" spans="1:63" ht="12.75">
      <c r="A648" s="19">
        <v>1089</v>
      </c>
      <c r="B648" s="19">
        <v>179867</v>
      </c>
      <c r="C648" s="23" t="s">
        <v>1627</v>
      </c>
      <c r="D648" s="23" t="s">
        <v>1628</v>
      </c>
      <c r="E648" s="23" t="s">
        <v>1600</v>
      </c>
      <c r="F648" s="23" t="s">
        <v>1584</v>
      </c>
      <c r="G648" s="23" t="s">
        <v>1629</v>
      </c>
      <c r="H648" s="23" t="s">
        <v>834</v>
      </c>
      <c r="I648" s="23" t="s">
        <v>835</v>
      </c>
      <c r="J648" s="47" t="s">
        <v>1630</v>
      </c>
      <c r="K648" s="19">
        <v>-90.310603999999998</v>
      </c>
      <c r="L648" s="19">
        <v>38.647928999999998</v>
      </c>
      <c r="M648" s="19">
        <v>-90.310603999999998</v>
      </c>
      <c r="N648" s="19">
        <v>38.647928999999998</v>
      </c>
      <c r="O648" s="53">
        <v>56300</v>
      </c>
      <c r="P648" s="54">
        <v>262</v>
      </c>
      <c r="Q648" s="53">
        <v>56300</v>
      </c>
      <c r="R648" s="54">
        <v>262</v>
      </c>
      <c r="S648" s="19">
        <v>2</v>
      </c>
      <c r="T648" s="19">
        <v>2</v>
      </c>
      <c r="U648" s="19">
        <v>4</v>
      </c>
      <c r="V648" s="19">
        <v>2</v>
      </c>
      <c r="W648" s="19">
        <v>2</v>
      </c>
      <c r="X648" s="19">
        <v>17</v>
      </c>
      <c r="Y648" s="19">
        <v>7555</v>
      </c>
      <c r="Z648" s="23" t="s">
        <v>123</v>
      </c>
      <c r="AA648" s="49" t="b">
        <v>0</v>
      </c>
      <c r="AB648" s="23" t="s">
        <v>1631</v>
      </c>
      <c r="AC648" s="23" t="s">
        <v>887</v>
      </c>
      <c r="AD648" s="23" t="s">
        <v>159</v>
      </c>
      <c r="AE648" s="23" t="s">
        <v>172</v>
      </c>
      <c r="AF648" s="23" t="s">
        <v>89</v>
      </c>
      <c r="AG648" s="23" t="s">
        <v>79</v>
      </c>
      <c r="AH648" s="23" t="s">
        <v>36</v>
      </c>
      <c r="AI648" s="23" t="s">
        <v>92</v>
      </c>
      <c r="AJ648" s="55" t="b">
        <v>1</v>
      </c>
      <c r="AK648" s="51" t="s">
        <v>1637</v>
      </c>
      <c r="AL648" s="19">
        <v>0</v>
      </c>
      <c r="AM648" s="19">
        <v>0</v>
      </c>
      <c r="AN648" s="19">
        <v>2</v>
      </c>
      <c r="AO648" s="19">
        <v>4</v>
      </c>
      <c r="AP648" s="19">
        <v>1</v>
      </c>
      <c r="AQ648" s="19">
        <v>0</v>
      </c>
      <c r="AR648" s="19">
        <v>0</v>
      </c>
      <c r="AS648" s="19">
        <v>1</v>
      </c>
      <c r="AT648" s="19">
        <v>0</v>
      </c>
      <c r="AU648" s="19">
        <v>1</v>
      </c>
      <c r="AV648" s="19">
        <v>0</v>
      </c>
      <c r="AW648" s="19">
        <v>2</v>
      </c>
      <c r="AX648" s="19">
        <v>0</v>
      </c>
      <c r="AY648" s="19">
        <v>1</v>
      </c>
      <c r="AZ648" s="19">
        <v>0</v>
      </c>
      <c r="BA648" s="19">
        <v>0</v>
      </c>
      <c r="BB648" s="19">
        <v>0</v>
      </c>
      <c r="BC648" s="19">
        <v>0</v>
      </c>
      <c r="BD648" s="49" t="b">
        <v>1</v>
      </c>
      <c r="BE648" s="49" t="b">
        <v>0</v>
      </c>
      <c r="BF648" s="19">
        <v>11</v>
      </c>
      <c r="BG648" s="23" t="s">
        <v>89</v>
      </c>
      <c r="BH648" s="19">
        <v>253</v>
      </c>
      <c r="BI648" s="19">
        <v>253</v>
      </c>
      <c r="BJ648" s="19">
        <v>6</v>
      </c>
      <c r="BK648" s="49" t="b">
        <v>1</v>
      </c>
    </row>
    <row r="649" spans="1:63" ht="12.75">
      <c r="A649" s="19">
        <v>1090</v>
      </c>
      <c r="B649" s="19">
        <v>179867</v>
      </c>
      <c r="C649" s="23" t="s">
        <v>1627</v>
      </c>
      <c r="D649" s="23" t="s">
        <v>1628</v>
      </c>
      <c r="E649" s="23" t="s">
        <v>1600</v>
      </c>
      <c r="F649" s="23" t="s">
        <v>1584</v>
      </c>
      <c r="G649" s="23" t="s">
        <v>1629</v>
      </c>
      <c r="H649" s="23" t="s">
        <v>834</v>
      </c>
      <c r="I649" s="23" t="s">
        <v>835</v>
      </c>
      <c r="J649" s="47" t="s">
        <v>1630</v>
      </c>
      <c r="K649" s="19">
        <v>-90.310603999999998</v>
      </c>
      <c r="L649" s="19">
        <v>38.647928999999998</v>
      </c>
      <c r="M649" s="19">
        <v>-90.310603999999998</v>
      </c>
      <c r="N649" s="19">
        <v>38.647928999999998</v>
      </c>
      <c r="O649" s="53">
        <v>56300</v>
      </c>
      <c r="P649" s="54">
        <v>262</v>
      </c>
      <c r="Q649" s="53">
        <v>56300</v>
      </c>
      <c r="R649" s="54">
        <v>262</v>
      </c>
      <c r="S649" s="19">
        <v>2</v>
      </c>
      <c r="T649" s="19">
        <v>2</v>
      </c>
      <c r="U649" s="19">
        <v>4</v>
      </c>
      <c r="V649" s="19">
        <v>2</v>
      </c>
      <c r="W649" s="19">
        <v>2</v>
      </c>
      <c r="X649" s="19">
        <v>17</v>
      </c>
      <c r="Y649" s="19">
        <v>7555</v>
      </c>
      <c r="Z649" s="23" t="s">
        <v>123</v>
      </c>
      <c r="AA649" s="49" t="b">
        <v>0</v>
      </c>
      <c r="AB649" s="23" t="s">
        <v>1631</v>
      </c>
      <c r="AC649" s="23" t="s">
        <v>887</v>
      </c>
      <c r="AD649" s="23" t="s">
        <v>159</v>
      </c>
      <c r="AE649" s="23" t="s">
        <v>95</v>
      </c>
      <c r="AF649" s="23" t="s">
        <v>94</v>
      </c>
      <c r="AG649" s="23" t="s">
        <v>79</v>
      </c>
      <c r="AH649" s="23" t="s">
        <v>36</v>
      </c>
      <c r="AI649" s="23" t="s">
        <v>96</v>
      </c>
      <c r="AJ649" s="50" t="b">
        <v>0</v>
      </c>
      <c r="AK649" s="51" t="s">
        <v>1638</v>
      </c>
      <c r="AL649" s="19">
        <v>0</v>
      </c>
      <c r="AM649" s="19">
        <v>0</v>
      </c>
      <c r="AN649" s="19">
        <v>2</v>
      </c>
      <c r="AO649" s="19">
        <v>0</v>
      </c>
      <c r="AP649" s="19">
        <v>0</v>
      </c>
      <c r="AQ649" s="19">
        <v>0</v>
      </c>
      <c r="AR649" s="19">
        <v>0</v>
      </c>
      <c r="AS649" s="19">
        <v>0</v>
      </c>
      <c r="AT649" s="19">
        <v>0</v>
      </c>
      <c r="AU649" s="19">
        <v>0</v>
      </c>
      <c r="AV649" s="19">
        <v>0</v>
      </c>
      <c r="AW649" s="19">
        <v>0</v>
      </c>
      <c r="AX649" s="19">
        <v>0</v>
      </c>
      <c r="AY649" s="19">
        <v>1</v>
      </c>
      <c r="AZ649" s="19">
        <v>1</v>
      </c>
      <c r="BA649" s="19">
        <v>0</v>
      </c>
      <c r="BB649" s="19">
        <v>0</v>
      </c>
      <c r="BC649" s="19">
        <v>0</v>
      </c>
      <c r="BD649" s="49" t="b">
        <v>1</v>
      </c>
      <c r="BE649" s="49" t="b">
        <v>0</v>
      </c>
      <c r="BF649" s="19">
        <v>11</v>
      </c>
      <c r="BG649" s="23" t="s">
        <v>94</v>
      </c>
      <c r="BH649" s="19">
        <v>253</v>
      </c>
      <c r="BI649" s="19">
        <v>253</v>
      </c>
      <c r="BJ649" s="19">
        <v>2</v>
      </c>
      <c r="BK649" s="49" t="b">
        <v>1</v>
      </c>
    </row>
    <row r="650" spans="1:63" ht="12.75">
      <c r="A650" s="19">
        <v>1091</v>
      </c>
      <c r="B650" s="19">
        <v>179867</v>
      </c>
      <c r="C650" s="23" t="s">
        <v>1627</v>
      </c>
      <c r="D650" s="23" t="s">
        <v>1628</v>
      </c>
      <c r="E650" s="23" t="s">
        <v>1600</v>
      </c>
      <c r="F650" s="23" t="s">
        <v>1584</v>
      </c>
      <c r="G650" s="23" t="s">
        <v>1629</v>
      </c>
      <c r="H650" s="23" t="s">
        <v>834</v>
      </c>
      <c r="I650" s="23" t="s">
        <v>835</v>
      </c>
      <c r="J650" s="47" t="s">
        <v>1630</v>
      </c>
      <c r="K650" s="19">
        <v>-90.310603999999998</v>
      </c>
      <c r="L650" s="19">
        <v>38.647928999999998</v>
      </c>
      <c r="M650" s="19">
        <v>-90.310603999999998</v>
      </c>
      <c r="N650" s="19">
        <v>38.647928999999998</v>
      </c>
      <c r="O650" s="53">
        <v>56300</v>
      </c>
      <c r="P650" s="54">
        <v>262</v>
      </c>
      <c r="Q650" s="53">
        <v>56300</v>
      </c>
      <c r="R650" s="54">
        <v>262</v>
      </c>
      <c r="S650" s="19">
        <v>2</v>
      </c>
      <c r="T650" s="19">
        <v>2</v>
      </c>
      <c r="U650" s="19">
        <v>4</v>
      </c>
      <c r="V650" s="19">
        <v>2</v>
      </c>
      <c r="W650" s="19">
        <v>2</v>
      </c>
      <c r="X650" s="19">
        <v>17</v>
      </c>
      <c r="Y650" s="19">
        <v>7555</v>
      </c>
      <c r="Z650" s="23" t="s">
        <v>123</v>
      </c>
      <c r="AA650" s="49" t="b">
        <v>0</v>
      </c>
      <c r="AB650" s="23" t="s">
        <v>1631</v>
      </c>
      <c r="AC650" s="23" t="s">
        <v>887</v>
      </c>
      <c r="AD650" s="23" t="s">
        <v>159</v>
      </c>
      <c r="AE650" s="23" t="s">
        <v>418</v>
      </c>
      <c r="AF650" s="23" t="s">
        <v>114</v>
      </c>
      <c r="AG650" s="23" t="s">
        <v>79</v>
      </c>
      <c r="AH650" s="23" t="s">
        <v>99</v>
      </c>
      <c r="AI650" s="23" t="s">
        <v>100</v>
      </c>
      <c r="AJ650" s="50" t="b">
        <v>0</v>
      </c>
      <c r="AK650" s="51" t="s">
        <v>1639</v>
      </c>
      <c r="AL650" s="19">
        <v>0</v>
      </c>
      <c r="AM650" s="19">
        <v>0</v>
      </c>
      <c r="AN650" s="19">
        <v>1</v>
      </c>
      <c r="AO650" s="19">
        <v>0</v>
      </c>
      <c r="AP650" s="19">
        <v>0</v>
      </c>
      <c r="AQ650" s="19">
        <v>0</v>
      </c>
      <c r="AR650" s="19">
        <v>0</v>
      </c>
      <c r="AS650" s="19">
        <v>0</v>
      </c>
      <c r="AT650" s="19">
        <v>0</v>
      </c>
      <c r="AU650" s="19">
        <v>1</v>
      </c>
      <c r="AV650" s="19">
        <v>0</v>
      </c>
      <c r="AW650" s="19">
        <v>0</v>
      </c>
      <c r="AX650" s="19">
        <v>0</v>
      </c>
      <c r="AY650" s="19">
        <v>0</v>
      </c>
      <c r="AZ650" s="19">
        <v>1</v>
      </c>
      <c r="BA650" s="19">
        <v>0</v>
      </c>
      <c r="BB650" s="19">
        <v>0</v>
      </c>
      <c r="BC650" s="19">
        <v>0</v>
      </c>
      <c r="BD650" s="49" t="b">
        <v>0</v>
      </c>
      <c r="BE650" s="49" t="b">
        <v>0</v>
      </c>
      <c r="BF650" s="19">
        <v>11</v>
      </c>
      <c r="BG650" s="23" t="s">
        <v>117</v>
      </c>
      <c r="BH650" s="19">
        <v>253</v>
      </c>
      <c r="BI650" s="19">
        <v>253</v>
      </c>
      <c r="BJ650" s="19">
        <v>1</v>
      </c>
      <c r="BK650" s="49" t="b">
        <v>1</v>
      </c>
    </row>
    <row r="651" spans="1:63" ht="12.75">
      <c r="A651" s="19">
        <v>1092</v>
      </c>
      <c r="B651" s="19">
        <v>179867</v>
      </c>
      <c r="C651" s="23" t="s">
        <v>1627</v>
      </c>
      <c r="D651" s="23" t="s">
        <v>1628</v>
      </c>
      <c r="E651" s="23" t="s">
        <v>1600</v>
      </c>
      <c r="F651" s="23" t="s">
        <v>1584</v>
      </c>
      <c r="G651" s="23" t="s">
        <v>1629</v>
      </c>
      <c r="H651" s="23" t="s">
        <v>834</v>
      </c>
      <c r="I651" s="23" t="s">
        <v>835</v>
      </c>
      <c r="J651" s="47" t="s">
        <v>1630</v>
      </c>
      <c r="K651" s="19">
        <v>-90.310603999999998</v>
      </c>
      <c r="L651" s="19">
        <v>38.647928999999998</v>
      </c>
      <c r="M651" s="19">
        <v>-90.310603999999998</v>
      </c>
      <c r="N651" s="19">
        <v>38.647928999999998</v>
      </c>
      <c r="O651" s="53">
        <v>56300</v>
      </c>
      <c r="P651" s="54">
        <v>262</v>
      </c>
      <c r="Q651" s="53">
        <v>56300</v>
      </c>
      <c r="R651" s="54">
        <v>262</v>
      </c>
      <c r="S651" s="19">
        <v>2</v>
      </c>
      <c r="T651" s="19">
        <v>2</v>
      </c>
      <c r="U651" s="19">
        <v>4</v>
      </c>
      <c r="V651" s="19">
        <v>2</v>
      </c>
      <c r="W651" s="19">
        <v>2</v>
      </c>
      <c r="X651" s="19">
        <v>17</v>
      </c>
      <c r="Y651" s="19">
        <v>7555</v>
      </c>
      <c r="Z651" s="23" t="s">
        <v>123</v>
      </c>
      <c r="AA651" s="49" t="b">
        <v>0</v>
      </c>
      <c r="AB651" s="23" t="s">
        <v>1631</v>
      </c>
      <c r="AC651" s="23" t="s">
        <v>887</v>
      </c>
      <c r="AD651" s="23" t="s">
        <v>159</v>
      </c>
      <c r="AE651" s="23" t="s">
        <v>1640</v>
      </c>
      <c r="AF651" s="23" t="s">
        <v>89</v>
      </c>
      <c r="AG651" s="23" t="s">
        <v>79</v>
      </c>
      <c r="AH651" s="23" t="s">
        <v>99</v>
      </c>
      <c r="AI651" s="23" t="s">
        <v>100</v>
      </c>
      <c r="AJ651" s="50" t="b">
        <v>0</v>
      </c>
      <c r="AK651" s="51" t="s">
        <v>1641</v>
      </c>
      <c r="AL651" s="19">
        <v>0</v>
      </c>
      <c r="AM651" s="19">
        <v>0</v>
      </c>
      <c r="AN651" s="19">
        <v>0</v>
      </c>
      <c r="AO651" s="19">
        <v>0</v>
      </c>
      <c r="AP651" s="19">
        <v>0</v>
      </c>
      <c r="AQ651" s="19">
        <v>0</v>
      </c>
      <c r="AR651" s="19">
        <v>0</v>
      </c>
      <c r="AS651" s="19">
        <v>0</v>
      </c>
      <c r="AT651" s="19">
        <v>0</v>
      </c>
      <c r="AU651" s="19">
        <v>0</v>
      </c>
      <c r="AV651" s="19">
        <v>0</v>
      </c>
      <c r="AW651" s="19">
        <v>0</v>
      </c>
      <c r="AX651" s="19">
        <v>0</v>
      </c>
      <c r="AY651" s="19">
        <v>0</v>
      </c>
      <c r="AZ651" s="19">
        <v>0</v>
      </c>
      <c r="BA651" s="19">
        <v>0</v>
      </c>
      <c r="BB651" s="19">
        <v>0</v>
      </c>
      <c r="BC651" s="19">
        <v>0</v>
      </c>
      <c r="BD651" s="49" t="b">
        <v>0</v>
      </c>
      <c r="BE651" s="49" t="b">
        <v>0</v>
      </c>
      <c r="BF651" s="19">
        <v>11</v>
      </c>
      <c r="BG651" s="23" t="s">
        <v>89</v>
      </c>
      <c r="BH651" s="19">
        <v>253</v>
      </c>
      <c r="BI651" s="19">
        <v>253</v>
      </c>
      <c r="BJ651" s="19">
        <v>0</v>
      </c>
      <c r="BK651" s="49" t="b">
        <v>0</v>
      </c>
    </row>
    <row r="652" spans="1:63" ht="12.75">
      <c r="A652" s="19">
        <v>1093</v>
      </c>
      <c r="B652" s="19">
        <v>179867</v>
      </c>
      <c r="C652" s="23" t="s">
        <v>1627</v>
      </c>
      <c r="D652" s="23" t="s">
        <v>1628</v>
      </c>
      <c r="E652" s="23" t="s">
        <v>1600</v>
      </c>
      <c r="F652" s="23" t="s">
        <v>1584</v>
      </c>
      <c r="G652" s="23" t="s">
        <v>1629</v>
      </c>
      <c r="H652" s="23" t="s">
        <v>834</v>
      </c>
      <c r="I652" s="23" t="s">
        <v>835</v>
      </c>
      <c r="J652" s="47" t="s">
        <v>1630</v>
      </c>
      <c r="K652" s="19">
        <v>-90.310603999999998</v>
      </c>
      <c r="L652" s="19">
        <v>38.647928999999998</v>
      </c>
      <c r="M652" s="19">
        <v>-90.310603999999998</v>
      </c>
      <c r="N652" s="19">
        <v>38.647928999999998</v>
      </c>
      <c r="O652" s="53">
        <v>56300</v>
      </c>
      <c r="P652" s="54">
        <v>262</v>
      </c>
      <c r="Q652" s="53">
        <v>56300</v>
      </c>
      <c r="R652" s="54">
        <v>262</v>
      </c>
      <c r="S652" s="19">
        <v>2</v>
      </c>
      <c r="T652" s="19">
        <v>2</v>
      </c>
      <c r="U652" s="19">
        <v>4</v>
      </c>
      <c r="V652" s="19">
        <v>2</v>
      </c>
      <c r="W652" s="19">
        <v>2</v>
      </c>
      <c r="X652" s="19">
        <v>17</v>
      </c>
      <c r="Y652" s="19">
        <v>7555</v>
      </c>
      <c r="Z652" s="23" t="s">
        <v>123</v>
      </c>
      <c r="AA652" s="49" t="b">
        <v>0</v>
      </c>
      <c r="AB652" s="23" t="s">
        <v>1631</v>
      </c>
      <c r="AC652" s="23" t="s">
        <v>887</v>
      </c>
      <c r="AD652" s="23" t="s">
        <v>159</v>
      </c>
      <c r="AE652" s="23" t="s">
        <v>688</v>
      </c>
      <c r="AF652" s="23" t="s">
        <v>89</v>
      </c>
      <c r="AG652" s="23" t="s">
        <v>79</v>
      </c>
      <c r="AH652" s="23" t="s">
        <v>206</v>
      </c>
      <c r="AI652" s="23" t="s">
        <v>100</v>
      </c>
      <c r="AJ652" s="50" t="b">
        <v>0</v>
      </c>
      <c r="AK652" s="51" t="s">
        <v>1642</v>
      </c>
      <c r="AL652" s="19">
        <v>0</v>
      </c>
      <c r="AM652" s="19">
        <v>0</v>
      </c>
      <c r="AN652" s="19">
        <v>0</v>
      </c>
      <c r="AO652" s="19">
        <v>0</v>
      </c>
      <c r="AP652" s="19">
        <v>0</v>
      </c>
      <c r="AQ652" s="19">
        <v>0</v>
      </c>
      <c r="AR652" s="19">
        <v>0</v>
      </c>
      <c r="AS652" s="19">
        <v>0</v>
      </c>
      <c r="AT652" s="19">
        <v>0</v>
      </c>
      <c r="AU652" s="19">
        <v>0</v>
      </c>
      <c r="AV652" s="19">
        <v>0</v>
      </c>
      <c r="AW652" s="19">
        <v>0</v>
      </c>
      <c r="AX652" s="19">
        <v>0</v>
      </c>
      <c r="AY652" s="19">
        <v>0</v>
      </c>
      <c r="AZ652" s="19">
        <v>0</v>
      </c>
      <c r="BA652" s="19">
        <v>0</v>
      </c>
      <c r="BB652" s="19">
        <v>0</v>
      </c>
      <c r="BC652" s="19">
        <v>0</v>
      </c>
      <c r="BD652" s="49" t="b">
        <v>0</v>
      </c>
      <c r="BE652" s="49" t="b">
        <v>0</v>
      </c>
      <c r="BF652" s="19">
        <v>11</v>
      </c>
      <c r="BG652" s="23" t="s">
        <v>89</v>
      </c>
      <c r="BH652" s="19">
        <v>253</v>
      </c>
      <c r="BI652" s="19">
        <v>253</v>
      </c>
      <c r="BJ652" s="19">
        <v>0</v>
      </c>
      <c r="BK652" s="49" t="b">
        <v>0</v>
      </c>
    </row>
    <row r="653" spans="1:63" ht="12.75">
      <c r="A653" s="19">
        <v>1096</v>
      </c>
      <c r="B653" s="19">
        <v>179867</v>
      </c>
      <c r="C653" s="23" t="s">
        <v>1627</v>
      </c>
      <c r="D653" s="23" t="s">
        <v>1628</v>
      </c>
      <c r="E653" s="23" t="s">
        <v>1600</v>
      </c>
      <c r="F653" s="23" t="s">
        <v>1584</v>
      </c>
      <c r="G653" s="23" t="s">
        <v>1629</v>
      </c>
      <c r="H653" s="23" t="s">
        <v>834</v>
      </c>
      <c r="I653" s="23" t="s">
        <v>835</v>
      </c>
      <c r="J653" s="47" t="s">
        <v>1630</v>
      </c>
      <c r="K653" s="19">
        <v>-90.310603999999998</v>
      </c>
      <c r="L653" s="19">
        <v>38.647928999999998</v>
      </c>
      <c r="M653" s="19">
        <v>-90.310603999999998</v>
      </c>
      <c r="N653" s="19">
        <v>38.647928999999998</v>
      </c>
      <c r="O653" s="53">
        <v>56300</v>
      </c>
      <c r="P653" s="54">
        <v>262</v>
      </c>
      <c r="Q653" s="53">
        <v>56300</v>
      </c>
      <c r="R653" s="54">
        <v>262</v>
      </c>
      <c r="S653" s="19">
        <v>2</v>
      </c>
      <c r="T653" s="19">
        <v>2</v>
      </c>
      <c r="U653" s="19">
        <v>4</v>
      </c>
      <c r="V653" s="19">
        <v>2</v>
      </c>
      <c r="W653" s="19">
        <v>2</v>
      </c>
      <c r="X653" s="19">
        <v>17</v>
      </c>
      <c r="Y653" s="19">
        <v>7555</v>
      </c>
      <c r="Z653" s="23" t="s">
        <v>123</v>
      </c>
      <c r="AA653" s="49" t="b">
        <v>0</v>
      </c>
      <c r="AB653" s="23" t="s">
        <v>1646</v>
      </c>
      <c r="AC653" s="23" t="s">
        <v>1647</v>
      </c>
      <c r="AD653" s="23" t="s">
        <v>550</v>
      </c>
      <c r="AE653" s="23" t="s">
        <v>356</v>
      </c>
      <c r="AF653" s="23" t="s">
        <v>135</v>
      </c>
      <c r="AG653" s="23" t="s">
        <v>79</v>
      </c>
      <c r="AH653" s="23" t="s">
        <v>36</v>
      </c>
      <c r="AI653" s="23" t="s">
        <v>100</v>
      </c>
      <c r="AJ653" s="50" t="b">
        <v>0</v>
      </c>
      <c r="AK653" s="51" t="s">
        <v>1648</v>
      </c>
      <c r="AL653" s="19">
        <v>0</v>
      </c>
      <c r="AM653" s="19">
        <v>0</v>
      </c>
      <c r="AN653" s="19">
        <v>0</v>
      </c>
      <c r="AO653" s="19">
        <v>1</v>
      </c>
      <c r="AP653" s="19">
        <v>0</v>
      </c>
      <c r="AQ653" s="19">
        <v>0</v>
      </c>
      <c r="AR653" s="19">
        <v>0</v>
      </c>
      <c r="AS653" s="19">
        <v>0</v>
      </c>
      <c r="AT653" s="19">
        <v>0</v>
      </c>
      <c r="AU653" s="19">
        <v>0</v>
      </c>
      <c r="AV653" s="19">
        <v>0</v>
      </c>
      <c r="AW653" s="19">
        <v>1</v>
      </c>
      <c r="AX653" s="19">
        <v>0</v>
      </c>
      <c r="AY653" s="19">
        <v>0</v>
      </c>
      <c r="AZ653" s="19">
        <v>0</v>
      </c>
      <c r="BA653" s="19">
        <v>0</v>
      </c>
      <c r="BB653" s="19">
        <v>0</v>
      </c>
      <c r="BC653" s="19">
        <v>0</v>
      </c>
      <c r="BD653" s="49" t="b">
        <v>0</v>
      </c>
      <c r="BE653" s="49" t="b">
        <v>0</v>
      </c>
      <c r="BF653" s="19">
        <v>11</v>
      </c>
      <c r="BG653" s="23" t="s">
        <v>117</v>
      </c>
      <c r="BH653" s="19">
        <v>253</v>
      </c>
      <c r="BI653" s="19">
        <v>253</v>
      </c>
      <c r="BJ653" s="19">
        <v>1</v>
      </c>
      <c r="BK653" s="49" t="b">
        <v>1</v>
      </c>
    </row>
    <row r="654" spans="1:63" ht="12.75">
      <c r="A654" s="19">
        <v>1098</v>
      </c>
      <c r="B654" s="19">
        <v>172644</v>
      </c>
      <c r="C654" s="23" t="s">
        <v>1490</v>
      </c>
      <c r="D654" s="23" t="s">
        <v>1491</v>
      </c>
      <c r="E654" s="23" t="s">
        <v>1458</v>
      </c>
      <c r="F654" s="23" t="s">
        <v>1403</v>
      </c>
      <c r="G654" s="19">
        <v>48202</v>
      </c>
      <c r="H654" s="23" t="s">
        <v>834</v>
      </c>
      <c r="I654" s="23" t="s">
        <v>885</v>
      </c>
      <c r="J654" s="47" t="s">
        <v>1492</v>
      </c>
      <c r="K654" s="19">
        <v>-83.138368999999997</v>
      </c>
      <c r="L654" s="19">
        <v>42.417167999999997</v>
      </c>
      <c r="M654" s="19">
        <v>-83.138368999999997</v>
      </c>
      <c r="N654" s="19">
        <v>42.417167999999997</v>
      </c>
      <c r="O654" s="53">
        <v>16285</v>
      </c>
      <c r="P654" s="53">
        <v>1941</v>
      </c>
      <c r="Q654" s="53">
        <v>35274</v>
      </c>
      <c r="R654" s="53">
        <v>1941</v>
      </c>
      <c r="S654" s="19">
        <v>2</v>
      </c>
      <c r="T654" s="19">
        <v>2</v>
      </c>
      <c r="U654" s="19">
        <v>3</v>
      </c>
      <c r="V654" s="19">
        <v>1</v>
      </c>
      <c r="W654" s="19">
        <v>1</v>
      </c>
      <c r="X654" s="19">
        <v>81</v>
      </c>
      <c r="Y654" s="19">
        <v>17220</v>
      </c>
      <c r="Z654" s="23" t="s">
        <v>73</v>
      </c>
      <c r="AA654" s="49" t="b">
        <v>0</v>
      </c>
      <c r="AB654" s="23" t="s">
        <v>181</v>
      </c>
      <c r="AC654" s="23" t="s">
        <v>329</v>
      </c>
      <c r="AD654" s="23" t="s">
        <v>104</v>
      </c>
      <c r="AE654" s="23" t="s">
        <v>330</v>
      </c>
      <c r="AF654" s="23" t="s">
        <v>78</v>
      </c>
      <c r="AG654" s="23" t="s">
        <v>79</v>
      </c>
      <c r="AH654" s="23" t="s">
        <v>36</v>
      </c>
      <c r="AI654" s="23" t="s">
        <v>80</v>
      </c>
      <c r="AJ654" s="50" t="b">
        <v>0</v>
      </c>
      <c r="AK654" s="51" t="s">
        <v>1494</v>
      </c>
      <c r="AL654" s="19">
        <v>0</v>
      </c>
      <c r="AM654" s="19">
        <v>0</v>
      </c>
      <c r="AN654" s="19">
        <v>0</v>
      </c>
      <c r="AO654" s="19">
        <v>0</v>
      </c>
      <c r="AP654" s="19">
        <v>0</v>
      </c>
      <c r="AQ654" s="19">
        <v>0</v>
      </c>
      <c r="AR654" s="19">
        <v>0</v>
      </c>
      <c r="AS654" s="19">
        <v>0</v>
      </c>
      <c r="AT654" s="19">
        <v>0</v>
      </c>
      <c r="AU654" s="19">
        <v>0</v>
      </c>
      <c r="AV654" s="19">
        <v>0</v>
      </c>
      <c r="AW654" s="19">
        <v>0</v>
      </c>
      <c r="AX654" s="19">
        <v>0</v>
      </c>
      <c r="AY654" s="19">
        <v>0</v>
      </c>
      <c r="AZ654" s="19">
        <v>0</v>
      </c>
      <c r="BA654" s="19">
        <v>0</v>
      </c>
      <c r="BB654" s="19">
        <v>0</v>
      </c>
      <c r="BC654" s="19">
        <v>0</v>
      </c>
      <c r="BD654" s="49" t="b">
        <v>1</v>
      </c>
      <c r="BE654" s="49" t="b">
        <v>0</v>
      </c>
      <c r="BF654" s="19">
        <v>2</v>
      </c>
      <c r="BG654" s="23" t="s">
        <v>78</v>
      </c>
      <c r="BH654" s="19">
        <v>253</v>
      </c>
      <c r="BI654" s="19">
        <v>253</v>
      </c>
      <c r="BJ654" s="19">
        <v>0</v>
      </c>
      <c r="BK654" s="49" t="b">
        <v>0</v>
      </c>
    </row>
    <row r="655" spans="1:63" ht="12.75">
      <c r="A655" s="19">
        <v>1102</v>
      </c>
      <c r="B655" s="19">
        <v>168227</v>
      </c>
      <c r="C655" s="23" t="s">
        <v>1302</v>
      </c>
      <c r="D655" s="23" t="s">
        <v>1303</v>
      </c>
      <c r="E655" s="23" t="s">
        <v>1150</v>
      </c>
      <c r="F655" s="23" t="s">
        <v>1151</v>
      </c>
      <c r="G655" s="19">
        <v>2115</v>
      </c>
      <c r="H655" s="23" t="s">
        <v>538</v>
      </c>
      <c r="I655" s="23" t="s">
        <v>539</v>
      </c>
      <c r="J655" s="47" t="s">
        <v>1304</v>
      </c>
      <c r="K655" s="19">
        <v>-71.094982999999999</v>
      </c>
      <c r="L655" s="19">
        <v>42.336632000000002</v>
      </c>
      <c r="M655" s="19">
        <v>-71.085851000000005</v>
      </c>
      <c r="N655" s="19">
        <v>42.348669999999998</v>
      </c>
      <c r="O655" s="53">
        <v>38600</v>
      </c>
      <c r="P655" s="54">
        <v>0</v>
      </c>
      <c r="Q655" s="53">
        <v>38600</v>
      </c>
      <c r="R655" s="54">
        <v>0</v>
      </c>
      <c r="S655" s="19">
        <v>2</v>
      </c>
      <c r="T655" s="19">
        <v>2</v>
      </c>
      <c r="U655" s="19">
        <v>1</v>
      </c>
      <c r="V655" s="19">
        <v>2</v>
      </c>
      <c r="W655" s="19">
        <v>2</v>
      </c>
      <c r="X655" s="19">
        <v>71</v>
      </c>
      <c r="Y655" s="19">
        <v>4317</v>
      </c>
      <c r="Z655" s="23" t="s">
        <v>123</v>
      </c>
      <c r="AA655" s="49" t="b">
        <v>0</v>
      </c>
      <c r="AB655" s="23" t="s">
        <v>1305</v>
      </c>
      <c r="AC655" s="23" t="s">
        <v>89</v>
      </c>
      <c r="AD655" s="23" t="s">
        <v>90</v>
      </c>
      <c r="AE655" s="23" t="s">
        <v>172</v>
      </c>
      <c r="AF655" s="23" t="s">
        <v>89</v>
      </c>
      <c r="AG655" s="23" t="s">
        <v>79</v>
      </c>
      <c r="AH655" s="23" t="s">
        <v>36</v>
      </c>
      <c r="AI655" s="23" t="s">
        <v>92</v>
      </c>
      <c r="AJ655" s="50" t="b">
        <v>0</v>
      </c>
      <c r="AK655" s="51" t="s">
        <v>1306</v>
      </c>
      <c r="AL655" s="19">
        <v>0</v>
      </c>
      <c r="AM655" s="19">
        <v>0</v>
      </c>
      <c r="AN655" s="19">
        <v>0</v>
      </c>
      <c r="AO655" s="19">
        <v>0</v>
      </c>
      <c r="AP655" s="19">
        <v>0</v>
      </c>
      <c r="AQ655" s="19">
        <v>0</v>
      </c>
      <c r="AR655" s="19">
        <v>0</v>
      </c>
      <c r="AS655" s="19">
        <v>0</v>
      </c>
      <c r="AT655" s="19">
        <v>0</v>
      </c>
      <c r="AU655" s="19">
        <v>0</v>
      </c>
      <c r="AV655" s="19">
        <v>0</v>
      </c>
      <c r="AW655" s="19">
        <v>0</v>
      </c>
      <c r="AX655" s="19">
        <v>0</v>
      </c>
      <c r="AY655" s="19">
        <v>0</v>
      </c>
      <c r="AZ655" s="19">
        <v>0</v>
      </c>
      <c r="BA655" s="19">
        <v>0</v>
      </c>
      <c r="BB655" s="19">
        <v>0</v>
      </c>
      <c r="BC655" s="19">
        <v>0</v>
      </c>
      <c r="BD655" s="49" t="b">
        <v>1</v>
      </c>
      <c r="BE655" s="49" t="b">
        <v>0</v>
      </c>
      <c r="BF655" s="19">
        <v>6</v>
      </c>
      <c r="BG655" s="23" t="s">
        <v>89</v>
      </c>
      <c r="BH655" s="19">
        <v>295</v>
      </c>
      <c r="BI655" s="19">
        <v>295</v>
      </c>
      <c r="BJ655" s="19">
        <v>0</v>
      </c>
      <c r="BK655" s="49" t="b">
        <v>0</v>
      </c>
    </row>
    <row r="656" spans="1:63" ht="12.75">
      <c r="A656" s="19">
        <v>1103</v>
      </c>
      <c r="B656" s="19">
        <v>168227</v>
      </c>
      <c r="C656" s="23" t="s">
        <v>1302</v>
      </c>
      <c r="D656" s="23" t="s">
        <v>1303</v>
      </c>
      <c r="E656" s="23" t="s">
        <v>1150</v>
      </c>
      <c r="F656" s="23" t="s">
        <v>1151</v>
      </c>
      <c r="G656" s="19">
        <v>2115</v>
      </c>
      <c r="H656" s="23" t="s">
        <v>538</v>
      </c>
      <c r="I656" s="23" t="s">
        <v>539</v>
      </c>
      <c r="J656" s="47" t="s">
        <v>1304</v>
      </c>
      <c r="K656" s="19">
        <v>-71.094982999999999</v>
      </c>
      <c r="L656" s="19">
        <v>42.336632000000002</v>
      </c>
      <c r="M656" s="19">
        <v>-71.085851000000005</v>
      </c>
      <c r="N656" s="19">
        <v>42.348669999999998</v>
      </c>
      <c r="O656" s="53">
        <v>38600</v>
      </c>
      <c r="P656" s="54">
        <v>0</v>
      </c>
      <c r="Q656" s="53">
        <v>38600</v>
      </c>
      <c r="R656" s="54">
        <v>0</v>
      </c>
      <c r="S656" s="19">
        <v>2</v>
      </c>
      <c r="T656" s="19">
        <v>2</v>
      </c>
      <c r="U656" s="19">
        <v>1</v>
      </c>
      <c r="V656" s="19">
        <v>2</v>
      </c>
      <c r="W656" s="19">
        <v>2</v>
      </c>
      <c r="X656" s="19">
        <v>71</v>
      </c>
      <c r="Y656" s="19">
        <v>4317</v>
      </c>
      <c r="Z656" s="23" t="s">
        <v>123</v>
      </c>
      <c r="AA656" s="49" t="b">
        <v>0</v>
      </c>
      <c r="AB656" s="23" t="s">
        <v>1305</v>
      </c>
      <c r="AC656" s="23" t="s">
        <v>298</v>
      </c>
      <c r="AD656" s="23" t="s">
        <v>90</v>
      </c>
      <c r="AE656" s="23" t="s">
        <v>1309</v>
      </c>
      <c r="AF656" s="23" t="s">
        <v>135</v>
      </c>
      <c r="AG656" s="23" t="s">
        <v>79</v>
      </c>
      <c r="AH656" s="23" t="s">
        <v>36</v>
      </c>
      <c r="AI656" s="23" t="s">
        <v>300</v>
      </c>
      <c r="AJ656" s="50" t="b">
        <v>0</v>
      </c>
      <c r="AK656" s="51" t="s">
        <v>1310</v>
      </c>
      <c r="AL656" s="19">
        <v>0</v>
      </c>
      <c r="AM656" s="19">
        <v>0</v>
      </c>
      <c r="AN656" s="19">
        <v>0</v>
      </c>
      <c r="AO656" s="19">
        <v>0</v>
      </c>
      <c r="AP656" s="19">
        <v>0</v>
      </c>
      <c r="AQ656" s="19">
        <v>0</v>
      </c>
      <c r="AR656" s="19">
        <v>0</v>
      </c>
      <c r="AS656" s="19">
        <v>0</v>
      </c>
      <c r="AT656" s="19">
        <v>0</v>
      </c>
      <c r="AU656" s="19">
        <v>0</v>
      </c>
      <c r="AV656" s="19">
        <v>0</v>
      </c>
      <c r="AW656" s="19">
        <v>0</v>
      </c>
      <c r="AX656" s="19">
        <v>0</v>
      </c>
      <c r="AY656" s="19">
        <v>0</v>
      </c>
      <c r="AZ656" s="19">
        <v>0</v>
      </c>
      <c r="BA656" s="19">
        <v>0</v>
      </c>
      <c r="BB656" s="19">
        <v>0</v>
      </c>
      <c r="BC656" s="19">
        <v>0</v>
      </c>
      <c r="BD656" s="49" t="b">
        <v>1</v>
      </c>
      <c r="BE656" s="49" t="b">
        <v>0</v>
      </c>
      <c r="BF656" s="19">
        <v>6</v>
      </c>
      <c r="BG656" s="23" t="s">
        <v>117</v>
      </c>
      <c r="BH656" s="19">
        <v>295</v>
      </c>
      <c r="BI656" s="19">
        <v>295</v>
      </c>
      <c r="BJ656" s="19">
        <v>0</v>
      </c>
      <c r="BK656" s="49" t="b">
        <v>0</v>
      </c>
    </row>
    <row r="657" spans="1:63" ht="12.75">
      <c r="A657" s="19">
        <v>1104</v>
      </c>
      <c r="B657" s="19">
        <v>168227</v>
      </c>
      <c r="C657" s="23" t="s">
        <v>1302</v>
      </c>
      <c r="D657" s="23" t="s">
        <v>1303</v>
      </c>
      <c r="E657" s="23" t="s">
        <v>1150</v>
      </c>
      <c r="F657" s="23" t="s">
        <v>1151</v>
      </c>
      <c r="G657" s="19">
        <v>2115</v>
      </c>
      <c r="H657" s="23" t="s">
        <v>538</v>
      </c>
      <c r="I657" s="23" t="s">
        <v>539</v>
      </c>
      <c r="J657" s="47" t="s">
        <v>1304</v>
      </c>
      <c r="K657" s="19">
        <v>-71.094982999999999</v>
      </c>
      <c r="L657" s="19">
        <v>42.336632000000002</v>
      </c>
      <c r="M657" s="19">
        <v>-71.085851000000005</v>
      </c>
      <c r="N657" s="19">
        <v>42.348669999999998</v>
      </c>
      <c r="O657" s="53">
        <v>38600</v>
      </c>
      <c r="P657" s="54">
        <v>0</v>
      </c>
      <c r="Q657" s="53">
        <v>38600</v>
      </c>
      <c r="R657" s="54">
        <v>0</v>
      </c>
      <c r="S657" s="19">
        <v>2</v>
      </c>
      <c r="T657" s="19">
        <v>2</v>
      </c>
      <c r="U657" s="19">
        <v>1</v>
      </c>
      <c r="V657" s="19">
        <v>2</v>
      </c>
      <c r="W657" s="19">
        <v>2</v>
      </c>
      <c r="X657" s="19">
        <v>71</v>
      </c>
      <c r="Y657" s="19">
        <v>4317</v>
      </c>
      <c r="Z657" s="23" t="s">
        <v>123</v>
      </c>
      <c r="AA657" s="49" t="b">
        <v>0</v>
      </c>
      <c r="AB657" s="23" t="s">
        <v>1305</v>
      </c>
      <c r="AC657" s="23" t="s">
        <v>298</v>
      </c>
      <c r="AD657" s="23" t="s">
        <v>90</v>
      </c>
      <c r="AE657" s="23" t="s">
        <v>1311</v>
      </c>
      <c r="AF657" s="23" t="s">
        <v>320</v>
      </c>
      <c r="AG657" s="23" t="s">
        <v>79</v>
      </c>
      <c r="AH657" s="23" t="s">
        <v>36</v>
      </c>
      <c r="AI657" s="23" t="s">
        <v>100</v>
      </c>
      <c r="AJ657" s="50" t="b">
        <v>0</v>
      </c>
      <c r="AK657" s="51" t="s">
        <v>1312</v>
      </c>
      <c r="AL657" s="19">
        <v>0</v>
      </c>
      <c r="AM657" s="19">
        <v>0</v>
      </c>
      <c r="AN657" s="19">
        <v>0</v>
      </c>
      <c r="AO657" s="19">
        <v>0</v>
      </c>
      <c r="AP657" s="19">
        <v>0</v>
      </c>
      <c r="AQ657" s="19">
        <v>0</v>
      </c>
      <c r="AR657" s="19">
        <v>0</v>
      </c>
      <c r="AS657" s="19">
        <v>0</v>
      </c>
      <c r="AT657" s="19">
        <v>0</v>
      </c>
      <c r="AU657" s="19">
        <v>0</v>
      </c>
      <c r="AV657" s="19">
        <v>0</v>
      </c>
      <c r="AW657" s="19">
        <v>0</v>
      </c>
      <c r="AX657" s="19">
        <v>0</v>
      </c>
      <c r="AY657" s="19">
        <v>0</v>
      </c>
      <c r="AZ657" s="19">
        <v>0</v>
      </c>
      <c r="BA657" s="19">
        <v>0</v>
      </c>
      <c r="BB657" s="19">
        <v>0</v>
      </c>
      <c r="BC657" s="19">
        <v>0</v>
      </c>
      <c r="BD657" s="49" t="b">
        <v>0</v>
      </c>
      <c r="BE657" s="49" t="b">
        <v>0</v>
      </c>
      <c r="BF657" s="19">
        <v>6</v>
      </c>
      <c r="BG657" s="23" t="s">
        <v>117</v>
      </c>
      <c r="BH657" s="19">
        <v>295</v>
      </c>
      <c r="BI657" s="19">
        <v>295</v>
      </c>
      <c r="BJ657" s="19">
        <v>0</v>
      </c>
      <c r="BK657" s="49" t="b">
        <v>0</v>
      </c>
    </row>
    <row r="658" spans="1:63" ht="12.75">
      <c r="A658" s="19">
        <v>1106</v>
      </c>
      <c r="B658" s="19">
        <v>216764</v>
      </c>
      <c r="C658" s="23" t="s">
        <v>2425</v>
      </c>
      <c r="D658" s="23" t="s">
        <v>2426</v>
      </c>
      <c r="E658" s="23" t="s">
        <v>2427</v>
      </c>
      <c r="F658" s="23" t="s">
        <v>2274</v>
      </c>
      <c r="G658" s="19">
        <v>19383</v>
      </c>
      <c r="H658" s="23" t="s">
        <v>538</v>
      </c>
      <c r="I658" s="23" t="s">
        <v>1797</v>
      </c>
      <c r="J658" s="47" t="s">
        <v>2428</v>
      </c>
      <c r="K658" s="19">
        <v>-75.598119999999994</v>
      </c>
      <c r="L658" s="19">
        <v>39.953398</v>
      </c>
      <c r="M658" s="19">
        <v>-75.598119999999994</v>
      </c>
      <c r="N658" s="19">
        <v>39.953398</v>
      </c>
      <c r="O658" s="53">
        <v>9288</v>
      </c>
      <c r="P658" s="53">
        <v>2610</v>
      </c>
      <c r="Q658" s="53">
        <v>13932</v>
      </c>
      <c r="R658" s="53">
        <v>2610</v>
      </c>
      <c r="S658" s="19">
        <v>2</v>
      </c>
      <c r="T658" s="19">
        <v>2</v>
      </c>
      <c r="U658" s="19">
        <v>2</v>
      </c>
      <c r="V658" s="19">
        <v>1</v>
      </c>
      <c r="W658" s="19">
        <v>1</v>
      </c>
      <c r="X658" s="19">
        <v>64</v>
      </c>
      <c r="Y658" s="19">
        <v>14397</v>
      </c>
      <c r="Z658" s="23" t="s">
        <v>73</v>
      </c>
      <c r="AA658" s="49" t="b">
        <v>0</v>
      </c>
      <c r="AB658" s="23" t="s">
        <v>2429</v>
      </c>
      <c r="AC658" s="23" t="s">
        <v>1545</v>
      </c>
      <c r="AD658" s="23" t="s">
        <v>1013</v>
      </c>
      <c r="AE658" s="23" t="s">
        <v>77</v>
      </c>
      <c r="AF658" s="23" t="s">
        <v>78</v>
      </c>
      <c r="AG658" s="23" t="s">
        <v>79</v>
      </c>
      <c r="AH658" s="23" t="s">
        <v>36</v>
      </c>
      <c r="AI658" s="23" t="s">
        <v>100</v>
      </c>
      <c r="AJ658" s="50" t="b">
        <v>0</v>
      </c>
      <c r="AK658" s="51" t="s">
        <v>2432</v>
      </c>
      <c r="AL658" s="19">
        <v>0</v>
      </c>
      <c r="AM658" s="19">
        <v>0</v>
      </c>
      <c r="AN658" s="19">
        <v>0</v>
      </c>
      <c r="AO658" s="19">
        <v>0</v>
      </c>
      <c r="AP658" s="19">
        <v>0</v>
      </c>
      <c r="AQ658" s="19">
        <v>0</v>
      </c>
      <c r="AR658" s="19">
        <v>0</v>
      </c>
      <c r="AS658" s="19">
        <v>0</v>
      </c>
      <c r="AT658" s="19">
        <v>0</v>
      </c>
      <c r="AU658" s="19">
        <v>0</v>
      </c>
      <c r="AV658" s="19">
        <v>0</v>
      </c>
      <c r="AW658" s="19">
        <v>0</v>
      </c>
      <c r="AX658" s="19">
        <v>0</v>
      </c>
      <c r="AY658" s="19">
        <v>0</v>
      </c>
      <c r="AZ658" s="19">
        <v>0</v>
      </c>
      <c r="BA658" s="19">
        <v>0</v>
      </c>
      <c r="BB658" s="19">
        <v>0</v>
      </c>
      <c r="BC658" s="19">
        <v>0</v>
      </c>
      <c r="BD658" s="49" t="b">
        <v>0</v>
      </c>
      <c r="BE658" s="49" t="b">
        <v>0</v>
      </c>
      <c r="BF658" s="19">
        <v>2</v>
      </c>
      <c r="BG658" s="23" t="s">
        <v>78</v>
      </c>
      <c r="BH658" s="19">
        <v>295</v>
      </c>
      <c r="BI658" s="19">
        <v>295</v>
      </c>
      <c r="BJ658" s="19">
        <v>0</v>
      </c>
      <c r="BK658" s="49" t="b">
        <v>0</v>
      </c>
    </row>
    <row r="659" spans="1:63" ht="12.75">
      <c r="A659" s="19">
        <v>1112</v>
      </c>
      <c r="B659" s="19">
        <v>238032</v>
      </c>
      <c r="C659" s="23" t="s">
        <v>2971</v>
      </c>
      <c r="D659" s="23" t="s">
        <v>2972</v>
      </c>
      <c r="E659" s="23" t="s">
        <v>2973</v>
      </c>
      <c r="F659" s="23" t="s">
        <v>2964</v>
      </c>
      <c r="G659" s="19">
        <v>26506</v>
      </c>
      <c r="H659" s="23" t="s">
        <v>70</v>
      </c>
      <c r="I659" s="23" t="s">
        <v>564</v>
      </c>
      <c r="J659" s="47" t="s">
        <v>2974</v>
      </c>
      <c r="K659" s="19">
        <v>-79.954391000000001</v>
      </c>
      <c r="L659" s="19">
        <v>39.634371000000002</v>
      </c>
      <c r="M659" s="19">
        <v>-79.954391000000001</v>
      </c>
      <c r="N659" s="19">
        <v>39.634371000000002</v>
      </c>
      <c r="O659" s="53">
        <v>10134</v>
      </c>
      <c r="P659" s="54">
        <v>0</v>
      </c>
      <c r="Q659" s="53">
        <v>26154</v>
      </c>
      <c r="R659" s="54">
        <v>0</v>
      </c>
      <c r="S659" s="19">
        <v>2</v>
      </c>
      <c r="T659" s="19">
        <v>2</v>
      </c>
      <c r="U659" s="19">
        <v>5</v>
      </c>
      <c r="V659" s="19">
        <v>1</v>
      </c>
      <c r="W659" s="19">
        <v>1</v>
      </c>
      <c r="X659" s="19">
        <v>76</v>
      </c>
      <c r="Y659" s="19">
        <v>22350</v>
      </c>
      <c r="Z659" s="23" t="s">
        <v>73</v>
      </c>
      <c r="AA659" s="49" t="b">
        <v>1</v>
      </c>
      <c r="AB659" s="23" t="s">
        <v>2975</v>
      </c>
      <c r="AC659" s="23" t="s">
        <v>2976</v>
      </c>
      <c r="AD659" s="23" t="s">
        <v>90</v>
      </c>
      <c r="AE659" s="23" t="s">
        <v>2984</v>
      </c>
      <c r="AF659" s="23" t="s">
        <v>320</v>
      </c>
      <c r="AG659" s="23" t="s">
        <v>179</v>
      </c>
      <c r="AH659" s="23" t="s">
        <v>179</v>
      </c>
      <c r="AI659" s="23" t="s">
        <v>100</v>
      </c>
      <c r="AJ659" s="50" t="b">
        <v>0</v>
      </c>
      <c r="AK659" s="51" t="s">
        <v>2983</v>
      </c>
      <c r="AL659" s="19">
        <v>0</v>
      </c>
      <c r="AM659" s="19">
        <v>0</v>
      </c>
      <c r="AN659" s="19">
        <v>0</v>
      </c>
      <c r="AO659" s="19">
        <v>0</v>
      </c>
      <c r="AP659" s="19">
        <v>0</v>
      </c>
      <c r="AQ659" s="19">
        <v>0</v>
      </c>
      <c r="AR659" s="19">
        <v>0</v>
      </c>
      <c r="AS659" s="19">
        <v>0</v>
      </c>
      <c r="AT659" s="19">
        <v>0</v>
      </c>
      <c r="AU659" s="19">
        <v>0</v>
      </c>
      <c r="AV659" s="19">
        <v>0</v>
      </c>
      <c r="AW659" s="19">
        <v>0</v>
      </c>
      <c r="AX659" s="19">
        <v>0</v>
      </c>
      <c r="AY659" s="19">
        <v>0</v>
      </c>
      <c r="AZ659" s="19">
        <v>0</v>
      </c>
      <c r="BA659" s="19">
        <v>0</v>
      </c>
      <c r="BB659" s="19">
        <v>0</v>
      </c>
      <c r="BC659" s="19">
        <v>0</v>
      </c>
      <c r="BD659" s="49" t="b">
        <v>0</v>
      </c>
      <c r="BE659" s="49" t="b">
        <v>0</v>
      </c>
      <c r="BF659" s="19">
        <v>7</v>
      </c>
      <c r="BG659" s="23" t="s">
        <v>117</v>
      </c>
      <c r="BH659" s="19">
        <v>363</v>
      </c>
      <c r="BI659" s="19">
        <v>363</v>
      </c>
      <c r="BJ659" s="19">
        <v>0</v>
      </c>
      <c r="BK659" s="49" t="b">
        <v>0</v>
      </c>
    </row>
    <row r="660" spans="1:63" ht="12.75">
      <c r="A660" s="19">
        <v>1113</v>
      </c>
      <c r="B660" s="19">
        <v>238032</v>
      </c>
      <c r="C660" s="23" t="s">
        <v>2971</v>
      </c>
      <c r="D660" s="23" t="s">
        <v>2972</v>
      </c>
      <c r="E660" s="23" t="s">
        <v>2973</v>
      </c>
      <c r="F660" s="23" t="s">
        <v>2964</v>
      </c>
      <c r="G660" s="19">
        <v>26506</v>
      </c>
      <c r="H660" s="23" t="s">
        <v>70</v>
      </c>
      <c r="I660" s="23" t="s">
        <v>564</v>
      </c>
      <c r="J660" s="47" t="s">
        <v>2974</v>
      </c>
      <c r="K660" s="19">
        <v>-79.954391000000001</v>
      </c>
      <c r="L660" s="19">
        <v>39.634371000000002</v>
      </c>
      <c r="M660" s="19">
        <v>-79.954391000000001</v>
      </c>
      <c r="N660" s="19">
        <v>39.634371000000002</v>
      </c>
      <c r="O660" s="53">
        <v>10134</v>
      </c>
      <c r="P660" s="54">
        <v>0</v>
      </c>
      <c r="Q660" s="53">
        <v>26154</v>
      </c>
      <c r="R660" s="54">
        <v>0</v>
      </c>
      <c r="S660" s="19">
        <v>2</v>
      </c>
      <c r="T660" s="19">
        <v>2</v>
      </c>
      <c r="U660" s="19">
        <v>5</v>
      </c>
      <c r="V660" s="19">
        <v>1</v>
      </c>
      <c r="W660" s="19">
        <v>1</v>
      </c>
      <c r="X660" s="19">
        <v>76</v>
      </c>
      <c r="Y660" s="19">
        <v>22350</v>
      </c>
      <c r="Z660" s="23" t="s">
        <v>73</v>
      </c>
      <c r="AA660" s="49" t="b">
        <v>1</v>
      </c>
      <c r="AB660" s="23" t="s">
        <v>2975</v>
      </c>
      <c r="AC660" s="23" t="s">
        <v>2976</v>
      </c>
      <c r="AD660" s="23" t="s">
        <v>90</v>
      </c>
      <c r="AE660" s="23" t="s">
        <v>2985</v>
      </c>
      <c r="AF660" s="23" t="s">
        <v>78</v>
      </c>
      <c r="AG660" s="23" t="s">
        <v>179</v>
      </c>
      <c r="AH660" s="23" t="s">
        <v>179</v>
      </c>
      <c r="AI660" s="23" t="s">
        <v>100</v>
      </c>
      <c r="AJ660" s="50" t="b">
        <v>0</v>
      </c>
      <c r="AK660" s="51" t="s">
        <v>2986</v>
      </c>
      <c r="AL660" s="19">
        <v>0</v>
      </c>
      <c r="AM660" s="19">
        <v>0</v>
      </c>
      <c r="AN660" s="19">
        <v>0</v>
      </c>
      <c r="AO660" s="19">
        <v>0</v>
      </c>
      <c r="AP660" s="19">
        <v>0</v>
      </c>
      <c r="AQ660" s="19">
        <v>0</v>
      </c>
      <c r="AR660" s="19">
        <v>0</v>
      </c>
      <c r="AS660" s="19">
        <v>0</v>
      </c>
      <c r="AT660" s="19">
        <v>0</v>
      </c>
      <c r="AU660" s="19">
        <v>0</v>
      </c>
      <c r="AV660" s="19">
        <v>0</v>
      </c>
      <c r="AW660" s="19">
        <v>0</v>
      </c>
      <c r="AX660" s="19">
        <v>0</v>
      </c>
      <c r="AY660" s="19">
        <v>0</v>
      </c>
      <c r="AZ660" s="19">
        <v>0</v>
      </c>
      <c r="BA660" s="19">
        <v>0</v>
      </c>
      <c r="BB660" s="19">
        <v>0</v>
      </c>
      <c r="BC660" s="19">
        <v>0</v>
      </c>
      <c r="BD660" s="49" t="b">
        <v>0</v>
      </c>
      <c r="BE660" s="49" t="b">
        <v>0</v>
      </c>
      <c r="BF660" s="19">
        <v>7</v>
      </c>
      <c r="BG660" s="23" t="s">
        <v>78</v>
      </c>
      <c r="BH660" s="19">
        <v>363</v>
      </c>
      <c r="BI660" s="19">
        <v>363</v>
      </c>
      <c r="BJ660" s="19">
        <v>0</v>
      </c>
      <c r="BK660" s="49" t="b">
        <v>0</v>
      </c>
    </row>
    <row r="661" spans="1:63" ht="12.75">
      <c r="A661" s="19">
        <v>1110</v>
      </c>
      <c r="B661" s="19">
        <v>238032</v>
      </c>
      <c r="C661" s="23" t="s">
        <v>2971</v>
      </c>
      <c r="D661" s="23" t="s">
        <v>2972</v>
      </c>
      <c r="E661" s="23" t="s">
        <v>2973</v>
      </c>
      <c r="F661" s="23" t="s">
        <v>2964</v>
      </c>
      <c r="G661" s="19">
        <v>26506</v>
      </c>
      <c r="H661" s="23" t="s">
        <v>70</v>
      </c>
      <c r="I661" s="23" t="s">
        <v>564</v>
      </c>
      <c r="J661" s="47" t="s">
        <v>2974</v>
      </c>
      <c r="K661" s="19">
        <v>-79.954391000000001</v>
      </c>
      <c r="L661" s="19">
        <v>39.634371000000002</v>
      </c>
      <c r="M661" s="19">
        <v>-79.954391000000001</v>
      </c>
      <c r="N661" s="19">
        <v>39.634371000000002</v>
      </c>
      <c r="O661" s="53">
        <v>10134</v>
      </c>
      <c r="P661" s="54">
        <v>0</v>
      </c>
      <c r="Q661" s="53">
        <v>26154</v>
      </c>
      <c r="R661" s="54">
        <v>0</v>
      </c>
      <c r="S661" s="19">
        <v>2</v>
      </c>
      <c r="T661" s="19">
        <v>2</v>
      </c>
      <c r="U661" s="19">
        <v>5</v>
      </c>
      <c r="V661" s="19">
        <v>1</v>
      </c>
      <c r="W661" s="19">
        <v>1</v>
      </c>
      <c r="X661" s="19">
        <v>76</v>
      </c>
      <c r="Y661" s="19">
        <v>22350</v>
      </c>
      <c r="Z661" s="23" t="s">
        <v>73</v>
      </c>
      <c r="AA661" s="49" t="b">
        <v>1</v>
      </c>
      <c r="AB661" s="23" t="s">
        <v>2975</v>
      </c>
      <c r="AC661" s="23" t="s">
        <v>2976</v>
      </c>
      <c r="AD661" s="23" t="s">
        <v>90</v>
      </c>
      <c r="AE661" s="23" t="s">
        <v>95</v>
      </c>
      <c r="AF661" s="23" t="s">
        <v>94</v>
      </c>
      <c r="AG661" s="23" t="s">
        <v>79</v>
      </c>
      <c r="AH661" s="23" t="s">
        <v>36</v>
      </c>
      <c r="AI661" s="23" t="s">
        <v>96</v>
      </c>
      <c r="AJ661" s="50" t="b">
        <v>0</v>
      </c>
      <c r="AK661" s="51" t="s">
        <v>2981</v>
      </c>
      <c r="AL661" s="19">
        <v>0</v>
      </c>
      <c r="AM661" s="19">
        <v>0</v>
      </c>
      <c r="AN661" s="19">
        <v>0</v>
      </c>
      <c r="AO661" s="19">
        <v>0</v>
      </c>
      <c r="AP661" s="19">
        <v>0</v>
      </c>
      <c r="AQ661" s="19">
        <v>0</v>
      </c>
      <c r="AR661" s="19">
        <v>0</v>
      </c>
      <c r="AS661" s="19">
        <v>0</v>
      </c>
      <c r="AT661" s="19">
        <v>0</v>
      </c>
      <c r="AU661" s="19">
        <v>0</v>
      </c>
      <c r="AV661" s="19">
        <v>0</v>
      </c>
      <c r="AW661" s="19">
        <v>0</v>
      </c>
      <c r="AX661" s="19">
        <v>0</v>
      </c>
      <c r="AY661" s="19">
        <v>0</v>
      </c>
      <c r="AZ661" s="19">
        <v>0</v>
      </c>
      <c r="BA661" s="19">
        <v>0</v>
      </c>
      <c r="BB661" s="19">
        <v>0</v>
      </c>
      <c r="BC661" s="19">
        <v>0</v>
      </c>
      <c r="BD661" s="49" t="b">
        <v>1</v>
      </c>
      <c r="BE661" s="49" t="b">
        <v>0</v>
      </c>
      <c r="BF661" s="19">
        <v>7</v>
      </c>
      <c r="BG661" s="23" t="s">
        <v>94</v>
      </c>
      <c r="BH661" s="19">
        <v>363</v>
      </c>
      <c r="BI661" s="19">
        <v>363</v>
      </c>
      <c r="BJ661" s="19">
        <v>0</v>
      </c>
      <c r="BK661" s="49" t="b">
        <v>0</v>
      </c>
    </row>
    <row r="662" spans="1:63" ht="12.75">
      <c r="A662" s="19">
        <v>1111</v>
      </c>
      <c r="B662" s="19">
        <v>238032</v>
      </c>
      <c r="C662" s="23" t="s">
        <v>2971</v>
      </c>
      <c r="D662" s="23" t="s">
        <v>2972</v>
      </c>
      <c r="E662" s="23" t="s">
        <v>2973</v>
      </c>
      <c r="F662" s="23" t="s">
        <v>2964</v>
      </c>
      <c r="G662" s="19">
        <v>26506</v>
      </c>
      <c r="H662" s="23" t="s">
        <v>70</v>
      </c>
      <c r="I662" s="23" t="s">
        <v>564</v>
      </c>
      <c r="J662" s="47" t="s">
        <v>2974</v>
      </c>
      <c r="K662" s="19">
        <v>-79.954391000000001</v>
      </c>
      <c r="L662" s="19">
        <v>39.634371000000002</v>
      </c>
      <c r="M662" s="19">
        <v>-79.954391000000001</v>
      </c>
      <c r="N662" s="19">
        <v>39.634371000000002</v>
      </c>
      <c r="O662" s="53">
        <v>10134</v>
      </c>
      <c r="P662" s="54">
        <v>0</v>
      </c>
      <c r="Q662" s="53">
        <v>26154</v>
      </c>
      <c r="R662" s="54">
        <v>0</v>
      </c>
      <c r="S662" s="19">
        <v>2</v>
      </c>
      <c r="T662" s="19">
        <v>2</v>
      </c>
      <c r="U662" s="19">
        <v>5</v>
      </c>
      <c r="V662" s="19">
        <v>1</v>
      </c>
      <c r="W662" s="19">
        <v>1</v>
      </c>
      <c r="X662" s="19">
        <v>76</v>
      </c>
      <c r="Y662" s="19">
        <v>22350</v>
      </c>
      <c r="Z662" s="23" t="s">
        <v>73</v>
      </c>
      <c r="AA662" s="49" t="b">
        <v>1</v>
      </c>
      <c r="AB662" s="23" t="s">
        <v>2975</v>
      </c>
      <c r="AC662" s="23" t="s">
        <v>2976</v>
      </c>
      <c r="AD662" s="23" t="s">
        <v>90</v>
      </c>
      <c r="AE662" s="23" t="s">
        <v>2982</v>
      </c>
      <c r="AF662" s="23" t="s">
        <v>320</v>
      </c>
      <c r="AG662" s="23" t="s">
        <v>79</v>
      </c>
      <c r="AH662" s="23" t="s">
        <v>99</v>
      </c>
      <c r="AI662" s="23" t="s">
        <v>100</v>
      </c>
      <c r="AJ662" s="50" t="b">
        <v>0</v>
      </c>
      <c r="AK662" s="51" t="s">
        <v>2983</v>
      </c>
      <c r="AL662" s="19">
        <v>0</v>
      </c>
      <c r="AM662" s="19">
        <v>0</v>
      </c>
      <c r="AN662" s="19">
        <v>0</v>
      </c>
      <c r="AO662" s="19">
        <v>0</v>
      </c>
      <c r="AP662" s="19">
        <v>0</v>
      </c>
      <c r="AQ662" s="19">
        <v>0</v>
      </c>
      <c r="AR662" s="19">
        <v>0</v>
      </c>
      <c r="AS662" s="19">
        <v>0</v>
      </c>
      <c r="AT662" s="19">
        <v>0</v>
      </c>
      <c r="AU662" s="19">
        <v>0</v>
      </c>
      <c r="AV662" s="19">
        <v>0</v>
      </c>
      <c r="AW662" s="19">
        <v>0</v>
      </c>
      <c r="AX662" s="19">
        <v>0</v>
      </c>
      <c r="AY662" s="19">
        <v>0</v>
      </c>
      <c r="AZ662" s="19">
        <v>0</v>
      </c>
      <c r="BA662" s="19">
        <v>0</v>
      </c>
      <c r="BB662" s="19">
        <v>0</v>
      </c>
      <c r="BC662" s="19">
        <v>0</v>
      </c>
      <c r="BD662" s="49" t="b">
        <v>0</v>
      </c>
      <c r="BE662" s="49" t="b">
        <v>0</v>
      </c>
      <c r="BF662" s="19">
        <v>7</v>
      </c>
      <c r="BG662" s="23" t="s">
        <v>117</v>
      </c>
      <c r="BH662" s="19">
        <v>363</v>
      </c>
      <c r="BI662" s="19">
        <v>363</v>
      </c>
      <c r="BJ662" s="19">
        <v>0</v>
      </c>
      <c r="BK662" s="49" t="b">
        <v>0</v>
      </c>
    </row>
    <row r="663" spans="1:63" ht="12.75">
      <c r="A663" s="19">
        <v>1114</v>
      </c>
      <c r="B663" s="19">
        <v>149772</v>
      </c>
      <c r="C663" s="23" t="s">
        <v>971</v>
      </c>
      <c r="D663" s="23" t="s">
        <v>972</v>
      </c>
      <c r="E663" s="23" t="s">
        <v>973</v>
      </c>
      <c r="F663" s="23" t="s">
        <v>884</v>
      </c>
      <c r="G663" s="19">
        <v>61455</v>
      </c>
      <c r="H663" s="23" t="s">
        <v>834</v>
      </c>
      <c r="I663" s="23" t="s">
        <v>885</v>
      </c>
      <c r="J663" s="47" t="s">
        <v>974</v>
      </c>
      <c r="K663" s="19">
        <v>-90.685234999999906</v>
      </c>
      <c r="L663" s="19">
        <v>40.465620999999999</v>
      </c>
      <c r="M663" s="19">
        <v>-90.685234999999906</v>
      </c>
      <c r="N663" s="19">
        <v>40.465620999999999</v>
      </c>
      <c r="O663" s="53">
        <v>8156</v>
      </c>
      <c r="P663" s="53">
        <v>3840</v>
      </c>
      <c r="Q663" s="53">
        <v>8156</v>
      </c>
      <c r="R663" s="53">
        <v>3840</v>
      </c>
      <c r="S663" s="19">
        <v>2</v>
      </c>
      <c r="T663" s="19">
        <v>2</v>
      </c>
      <c r="U663" s="19">
        <v>3</v>
      </c>
      <c r="V663" s="19">
        <v>1</v>
      </c>
      <c r="W663" s="19">
        <v>1</v>
      </c>
      <c r="X663" s="19">
        <v>59</v>
      </c>
      <c r="Y663" s="19">
        <v>8543</v>
      </c>
      <c r="Z663" s="23" t="s">
        <v>73</v>
      </c>
      <c r="AA663" s="49" t="b">
        <v>0</v>
      </c>
      <c r="AB663" s="23" t="s">
        <v>975</v>
      </c>
      <c r="AC663" s="23" t="s">
        <v>976</v>
      </c>
      <c r="AD663" s="23" t="s">
        <v>320</v>
      </c>
      <c r="AE663" s="23" t="s">
        <v>977</v>
      </c>
      <c r="AF663" s="23" t="s">
        <v>78</v>
      </c>
      <c r="AG663" s="23" t="s">
        <v>79</v>
      </c>
      <c r="AH663" s="23" t="s">
        <v>206</v>
      </c>
      <c r="AI663" s="23" t="s">
        <v>100</v>
      </c>
      <c r="AJ663" s="50" t="b">
        <v>0</v>
      </c>
      <c r="AK663" s="51" t="s">
        <v>978</v>
      </c>
      <c r="AL663" s="19">
        <v>0</v>
      </c>
      <c r="AM663" s="19">
        <v>0</v>
      </c>
      <c r="AN663" s="19">
        <v>0</v>
      </c>
      <c r="AO663" s="19">
        <v>0</v>
      </c>
      <c r="AP663" s="19">
        <v>0</v>
      </c>
      <c r="AQ663" s="19">
        <v>0</v>
      </c>
      <c r="AR663" s="19">
        <v>0</v>
      </c>
      <c r="AS663" s="19">
        <v>0</v>
      </c>
      <c r="AT663" s="19">
        <v>0</v>
      </c>
      <c r="AU663" s="19">
        <v>0</v>
      </c>
      <c r="AV663" s="19">
        <v>0</v>
      </c>
      <c r="AW663" s="19">
        <v>0</v>
      </c>
      <c r="AX663" s="19">
        <v>0</v>
      </c>
      <c r="AY663" s="19">
        <v>0</v>
      </c>
      <c r="AZ663" s="19">
        <v>0</v>
      </c>
      <c r="BA663" s="19">
        <v>0</v>
      </c>
      <c r="BB663" s="19">
        <v>0</v>
      </c>
      <c r="BC663" s="19">
        <v>0</v>
      </c>
      <c r="BD663" s="49" t="b">
        <v>0</v>
      </c>
      <c r="BE663" s="49" t="b">
        <v>0</v>
      </c>
      <c r="BF663" s="19">
        <v>1</v>
      </c>
      <c r="BG663" s="23" t="s">
        <v>78</v>
      </c>
      <c r="BH663" s="19">
        <v>253</v>
      </c>
      <c r="BI663" s="19">
        <v>253</v>
      </c>
      <c r="BJ663" s="19">
        <v>0</v>
      </c>
      <c r="BK663" s="49" t="b">
        <v>0</v>
      </c>
    </row>
    <row r="664" spans="1:63" ht="12.75">
      <c r="A664" s="19">
        <v>1116</v>
      </c>
      <c r="B664" s="19">
        <v>172699</v>
      </c>
      <c r="C664" s="23" t="s">
        <v>1495</v>
      </c>
      <c r="D664" s="23" t="s">
        <v>1496</v>
      </c>
      <c r="E664" s="23" t="s">
        <v>1497</v>
      </c>
      <c r="F664" s="23" t="s">
        <v>1403</v>
      </c>
      <c r="G664" s="23" t="s">
        <v>1498</v>
      </c>
      <c r="H664" s="23" t="s">
        <v>834</v>
      </c>
      <c r="I664" s="23" t="s">
        <v>885</v>
      </c>
      <c r="J664" s="47" t="s">
        <v>1499</v>
      </c>
      <c r="K664" s="19">
        <v>-85.615119999999905</v>
      </c>
      <c r="L664" s="19">
        <v>42.282589000000002</v>
      </c>
      <c r="M664" s="19">
        <v>-85.615119999999905</v>
      </c>
      <c r="N664" s="19">
        <v>42.282589000000002</v>
      </c>
      <c r="O664" s="53">
        <v>16360</v>
      </c>
      <c r="P664" s="54">
        <v>923</v>
      </c>
      <c r="Q664" s="53">
        <v>30432</v>
      </c>
      <c r="R664" s="54">
        <v>923</v>
      </c>
      <c r="S664" s="19">
        <v>2</v>
      </c>
      <c r="T664" s="19">
        <v>2</v>
      </c>
      <c r="U664" s="19">
        <v>3</v>
      </c>
      <c r="V664" s="19">
        <v>1</v>
      </c>
      <c r="W664" s="19">
        <v>1</v>
      </c>
      <c r="X664" s="19">
        <v>82</v>
      </c>
      <c r="Y664" s="19">
        <v>18313</v>
      </c>
      <c r="Z664" s="23" t="s">
        <v>73</v>
      </c>
      <c r="AA664" s="49" t="b">
        <v>0</v>
      </c>
      <c r="AB664" s="23" t="s">
        <v>731</v>
      </c>
      <c r="AC664" s="23" t="s">
        <v>1500</v>
      </c>
      <c r="AD664" s="23" t="s">
        <v>104</v>
      </c>
      <c r="AE664" s="23" t="s">
        <v>1503</v>
      </c>
      <c r="AF664" s="23" t="s">
        <v>78</v>
      </c>
      <c r="AG664" s="23" t="s">
        <v>79</v>
      </c>
      <c r="AH664" s="23" t="s">
        <v>206</v>
      </c>
      <c r="AI664" s="23" t="s">
        <v>100</v>
      </c>
      <c r="AJ664" s="50" t="b">
        <v>0</v>
      </c>
      <c r="AK664" s="51" t="s">
        <v>1504</v>
      </c>
      <c r="AL664" s="19">
        <v>0</v>
      </c>
      <c r="AM664" s="19">
        <v>0</v>
      </c>
      <c r="AN664" s="19">
        <v>0</v>
      </c>
      <c r="AO664" s="19">
        <v>0</v>
      </c>
      <c r="AP664" s="19">
        <v>0</v>
      </c>
      <c r="AQ664" s="19">
        <v>0</v>
      </c>
      <c r="AR664" s="19">
        <v>0</v>
      </c>
      <c r="AS664" s="19">
        <v>0</v>
      </c>
      <c r="AT664" s="19">
        <v>0</v>
      </c>
      <c r="AU664" s="19">
        <v>0</v>
      </c>
      <c r="AV664" s="19">
        <v>0</v>
      </c>
      <c r="AW664" s="19">
        <v>0</v>
      </c>
      <c r="AX664" s="19">
        <v>0</v>
      </c>
      <c r="AY664" s="19">
        <v>0</v>
      </c>
      <c r="AZ664" s="19">
        <v>0</v>
      </c>
      <c r="BA664" s="19">
        <v>0</v>
      </c>
      <c r="BB664" s="19">
        <v>0</v>
      </c>
      <c r="BC664" s="19">
        <v>0</v>
      </c>
      <c r="BD664" s="49" t="b">
        <v>0</v>
      </c>
      <c r="BE664" s="49" t="b">
        <v>0</v>
      </c>
      <c r="BF664" s="19">
        <v>2</v>
      </c>
      <c r="BG664" s="23" t="s">
        <v>78</v>
      </c>
      <c r="BH664" s="19">
        <v>253</v>
      </c>
      <c r="BI664" s="19">
        <v>253</v>
      </c>
      <c r="BJ664" s="19">
        <v>0</v>
      </c>
      <c r="BK664" s="49" t="b">
        <v>0</v>
      </c>
    </row>
    <row r="665" spans="1:63" ht="12.75">
      <c r="A665" s="19">
        <v>1119</v>
      </c>
      <c r="B665" s="19">
        <v>125897</v>
      </c>
      <c r="C665" s="23" t="s">
        <v>485</v>
      </c>
      <c r="D665" s="23" t="s">
        <v>486</v>
      </c>
      <c r="E665" s="23" t="s">
        <v>487</v>
      </c>
      <c r="F665" s="23" t="s">
        <v>241</v>
      </c>
      <c r="G665" s="23" t="s">
        <v>488</v>
      </c>
      <c r="H665" s="23" t="s">
        <v>167</v>
      </c>
      <c r="I665" s="23" t="s">
        <v>242</v>
      </c>
      <c r="J665" s="47" t="s">
        <v>489</v>
      </c>
      <c r="K665" s="19">
        <v>-118.341146999999</v>
      </c>
      <c r="L665" s="19">
        <v>34.208010999999999</v>
      </c>
      <c r="M665" s="19">
        <v>-118.232703</v>
      </c>
      <c r="N665" s="19">
        <v>34.04365</v>
      </c>
      <c r="O665" s="53">
        <v>40140</v>
      </c>
      <c r="P665" s="53">
        <v>1530</v>
      </c>
      <c r="Q665" s="53">
        <v>40140</v>
      </c>
      <c r="R665" s="53">
        <v>1530</v>
      </c>
      <c r="S665" s="19">
        <v>2</v>
      </c>
      <c r="T665" s="19">
        <v>2</v>
      </c>
      <c r="U665" s="19">
        <v>8</v>
      </c>
      <c r="V665" s="19">
        <v>2</v>
      </c>
      <c r="W665" s="19">
        <v>2</v>
      </c>
      <c r="X665" s="19">
        <v>66</v>
      </c>
      <c r="Y665" s="19">
        <v>1104</v>
      </c>
      <c r="Z665" s="23" t="s">
        <v>123</v>
      </c>
      <c r="AA665" s="49" t="b">
        <v>0</v>
      </c>
      <c r="AB665" s="23" t="s">
        <v>245</v>
      </c>
      <c r="AC665" s="23" t="s">
        <v>89</v>
      </c>
      <c r="AD665" s="23" t="s">
        <v>90</v>
      </c>
      <c r="AE665" s="23" t="s">
        <v>172</v>
      </c>
      <c r="AF665" s="23" t="s">
        <v>89</v>
      </c>
      <c r="AG665" s="23" t="s">
        <v>79</v>
      </c>
      <c r="AH665" s="23" t="s">
        <v>36</v>
      </c>
      <c r="AI665" s="23" t="s">
        <v>92</v>
      </c>
      <c r="AJ665" s="55" t="b">
        <v>1</v>
      </c>
      <c r="AK665" s="51" t="s">
        <v>490</v>
      </c>
      <c r="AL665" s="19">
        <v>0</v>
      </c>
      <c r="AM665" s="19">
        <v>0</v>
      </c>
      <c r="AN665" s="19">
        <v>0</v>
      </c>
      <c r="AO665" s="19">
        <v>0</v>
      </c>
      <c r="AP665" s="19">
        <v>0</v>
      </c>
      <c r="AQ665" s="19">
        <v>0</v>
      </c>
      <c r="AR665" s="19">
        <v>0</v>
      </c>
      <c r="AS665" s="19">
        <v>0</v>
      </c>
      <c r="AT665" s="19">
        <v>0</v>
      </c>
      <c r="AU665" s="19">
        <v>0</v>
      </c>
      <c r="AV665" s="19">
        <v>0</v>
      </c>
      <c r="AW665" s="19">
        <v>0</v>
      </c>
      <c r="AX665" s="19">
        <v>0</v>
      </c>
      <c r="AY665" s="19">
        <v>0</v>
      </c>
      <c r="AZ665" s="19">
        <v>0</v>
      </c>
      <c r="BA665" s="19">
        <v>0</v>
      </c>
      <c r="BB665" s="19">
        <v>0</v>
      </c>
      <c r="BC665" s="19">
        <v>0</v>
      </c>
      <c r="BD665" s="49" t="b">
        <v>1</v>
      </c>
      <c r="BE665" s="49" t="b">
        <v>0</v>
      </c>
      <c r="BF665" s="19">
        <v>6</v>
      </c>
      <c r="BG665" s="23" t="s">
        <v>89</v>
      </c>
      <c r="BH665" s="19">
        <v>210</v>
      </c>
      <c r="BI665" s="19">
        <v>210</v>
      </c>
      <c r="BJ665" s="19">
        <v>0</v>
      </c>
      <c r="BK665" s="49" t="b">
        <v>0</v>
      </c>
    </row>
    <row r="666" spans="1:63" ht="12.75">
      <c r="A666" s="19">
        <v>1120</v>
      </c>
      <c r="B666" s="19">
        <v>125897</v>
      </c>
      <c r="C666" s="23" t="s">
        <v>485</v>
      </c>
      <c r="D666" s="23" t="s">
        <v>486</v>
      </c>
      <c r="E666" s="23" t="s">
        <v>487</v>
      </c>
      <c r="F666" s="23" t="s">
        <v>241</v>
      </c>
      <c r="G666" s="23" t="s">
        <v>488</v>
      </c>
      <c r="H666" s="23" t="s">
        <v>167</v>
      </c>
      <c r="I666" s="23" t="s">
        <v>242</v>
      </c>
      <c r="J666" s="47" t="s">
        <v>489</v>
      </c>
      <c r="K666" s="19">
        <v>-118.341146999999</v>
      </c>
      <c r="L666" s="19">
        <v>34.208010999999999</v>
      </c>
      <c r="M666" s="19">
        <v>-118.232703</v>
      </c>
      <c r="N666" s="19">
        <v>34.04365</v>
      </c>
      <c r="O666" s="53">
        <v>40140</v>
      </c>
      <c r="P666" s="53">
        <v>1530</v>
      </c>
      <c r="Q666" s="53">
        <v>40140</v>
      </c>
      <c r="R666" s="53">
        <v>1530</v>
      </c>
      <c r="S666" s="19">
        <v>2</v>
      </c>
      <c r="T666" s="19">
        <v>2</v>
      </c>
      <c r="U666" s="19">
        <v>8</v>
      </c>
      <c r="V666" s="19">
        <v>2</v>
      </c>
      <c r="W666" s="19">
        <v>2</v>
      </c>
      <c r="X666" s="19">
        <v>66</v>
      </c>
      <c r="Y666" s="19">
        <v>1104</v>
      </c>
      <c r="Z666" s="23" t="s">
        <v>123</v>
      </c>
      <c r="AA666" s="49" t="b">
        <v>0</v>
      </c>
      <c r="AB666" s="23" t="s">
        <v>245</v>
      </c>
      <c r="AC666" s="23" t="s">
        <v>109</v>
      </c>
      <c r="AD666" s="23" t="s">
        <v>90</v>
      </c>
      <c r="AE666" s="23" t="s">
        <v>491</v>
      </c>
      <c r="AF666" s="23" t="s">
        <v>109</v>
      </c>
      <c r="AG666" s="23" t="s">
        <v>79</v>
      </c>
      <c r="AH666" s="23" t="s">
        <v>36</v>
      </c>
      <c r="AI666" s="23" t="s">
        <v>100</v>
      </c>
      <c r="AJ666" s="55" t="b">
        <v>1</v>
      </c>
      <c r="AK666" s="51" t="s">
        <v>492</v>
      </c>
      <c r="AL666" s="19">
        <v>0</v>
      </c>
      <c r="AM666" s="19">
        <v>0</v>
      </c>
      <c r="AN666" s="19">
        <v>0</v>
      </c>
      <c r="AO666" s="19">
        <v>0</v>
      </c>
      <c r="AP666" s="19">
        <v>0</v>
      </c>
      <c r="AQ666" s="19">
        <v>0</v>
      </c>
      <c r="AR666" s="19">
        <v>0</v>
      </c>
      <c r="AS666" s="19">
        <v>0</v>
      </c>
      <c r="AT666" s="19">
        <v>0</v>
      </c>
      <c r="AU666" s="19">
        <v>0</v>
      </c>
      <c r="AV666" s="19">
        <v>0</v>
      </c>
      <c r="AW666" s="19">
        <v>0</v>
      </c>
      <c r="AX666" s="19">
        <v>0</v>
      </c>
      <c r="AY666" s="19">
        <v>0</v>
      </c>
      <c r="AZ666" s="19">
        <v>0</v>
      </c>
      <c r="BA666" s="19">
        <v>0</v>
      </c>
      <c r="BB666" s="19">
        <v>0</v>
      </c>
      <c r="BC666" s="19">
        <v>0</v>
      </c>
      <c r="BD666" s="49" t="b">
        <v>0</v>
      </c>
      <c r="BE666" s="49" t="b">
        <v>0</v>
      </c>
      <c r="BF666" s="19">
        <v>6</v>
      </c>
      <c r="BG666" s="23" t="s">
        <v>109</v>
      </c>
      <c r="BH666" s="19">
        <v>210</v>
      </c>
      <c r="BI666" s="19">
        <v>210</v>
      </c>
      <c r="BJ666" s="19">
        <v>0</v>
      </c>
      <c r="BK666" s="49" t="b">
        <v>0</v>
      </c>
    </row>
    <row r="667" spans="1:63" ht="12.75">
      <c r="A667" s="19">
        <v>1121</v>
      </c>
      <c r="B667" s="19">
        <v>125897</v>
      </c>
      <c r="C667" s="23" t="s">
        <v>485</v>
      </c>
      <c r="D667" s="23" t="s">
        <v>486</v>
      </c>
      <c r="E667" s="23" t="s">
        <v>487</v>
      </c>
      <c r="F667" s="23" t="s">
        <v>241</v>
      </c>
      <c r="G667" s="23" t="s">
        <v>488</v>
      </c>
      <c r="H667" s="23" t="s">
        <v>167</v>
      </c>
      <c r="I667" s="23" t="s">
        <v>242</v>
      </c>
      <c r="J667" s="47" t="s">
        <v>489</v>
      </c>
      <c r="K667" s="19">
        <v>-118.341146999999</v>
      </c>
      <c r="L667" s="19">
        <v>34.208010999999999</v>
      </c>
      <c r="M667" s="19">
        <v>-118.232703</v>
      </c>
      <c r="N667" s="19">
        <v>34.04365</v>
      </c>
      <c r="O667" s="53">
        <v>40140</v>
      </c>
      <c r="P667" s="53">
        <v>1530</v>
      </c>
      <c r="Q667" s="53">
        <v>40140</v>
      </c>
      <c r="R667" s="53">
        <v>1530</v>
      </c>
      <c r="S667" s="19">
        <v>2</v>
      </c>
      <c r="T667" s="19">
        <v>2</v>
      </c>
      <c r="U667" s="19">
        <v>8</v>
      </c>
      <c r="V667" s="19">
        <v>2</v>
      </c>
      <c r="W667" s="19">
        <v>2</v>
      </c>
      <c r="X667" s="19">
        <v>66</v>
      </c>
      <c r="Y667" s="19">
        <v>1104</v>
      </c>
      <c r="Z667" s="23" t="s">
        <v>123</v>
      </c>
      <c r="AA667" s="49" t="b">
        <v>0</v>
      </c>
      <c r="AB667" s="23" t="s">
        <v>245</v>
      </c>
      <c r="AC667" s="23" t="s">
        <v>89</v>
      </c>
      <c r="AD667" s="23" t="s">
        <v>90</v>
      </c>
      <c r="AE667" s="23" t="s">
        <v>236</v>
      </c>
      <c r="AF667" s="23" t="s">
        <v>89</v>
      </c>
      <c r="AG667" s="23" t="s">
        <v>79</v>
      </c>
      <c r="AH667" s="23" t="s">
        <v>206</v>
      </c>
      <c r="AI667" s="23" t="s">
        <v>100</v>
      </c>
      <c r="AJ667" s="55" t="b">
        <v>1</v>
      </c>
      <c r="AK667" s="51" t="s">
        <v>493</v>
      </c>
      <c r="AL667" s="19">
        <v>0</v>
      </c>
      <c r="AM667" s="19">
        <v>0</v>
      </c>
      <c r="AN667" s="19">
        <v>0</v>
      </c>
      <c r="AO667" s="19">
        <v>0</v>
      </c>
      <c r="AP667" s="19">
        <v>0</v>
      </c>
      <c r="AQ667" s="19">
        <v>0</v>
      </c>
      <c r="AR667" s="19">
        <v>0</v>
      </c>
      <c r="AS667" s="19">
        <v>0</v>
      </c>
      <c r="AT667" s="19">
        <v>0</v>
      </c>
      <c r="AU667" s="19">
        <v>0</v>
      </c>
      <c r="AV667" s="19">
        <v>0</v>
      </c>
      <c r="AW667" s="19">
        <v>0</v>
      </c>
      <c r="AX667" s="19">
        <v>0</v>
      </c>
      <c r="AY667" s="19">
        <v>0</v>
      </c>
      <c r="AZ667" s="19">
        <v>0</v>
      </c>
      <c r="BA667" s="19">
        <v>0</v>
      </c>
      <c r="BB667" s="19">
        <v>0</v>
      </c>
      <c r="BC667" s="19">
        <v>0</v>
      </c>
      <c r="BD667" s="49" t="b">
        <v>0</v>
      </c>
      <c r="BE667" s="49" t="b">
        <v>0</v>
      </c>
      <c r="BF667" s="19">
        <v>6</v>
      </c>
      <c r="BG667" s="23" t="s">
        <v>89</v>
      </c>
      <c r="BH667" s="19">
        <v>210</v>
      </c>
      <c r="BI667" s="19">
        <v>210</v>
      </c>
      <c r="BJ667" s="19">
        <v>0</v>
      </c>
      <c r="BK667" s="49" t="b">
        <v>0</v>
      </c>
    </row>
    <row r="668" spans="1:63" ht="12.75">
      <c r="A668" s="19">
        <v>1122</v>
      </c>
      <c r="B668" s="19">
        <v>125897</v>
      </c>
      <c r="C668" s="23" t="s">
        <v>485</v>
      </c>
      <c r="D668" s="23" t="s">
        <v>486</v>
      </c>
      <c r="E668" s="23" t="s">
        <v>487</v>
      </c>
      <c r="F668" s="23" t="s">
        <v>241</v>
      </c>
      <c r="G668" s="23" t="s">
        <v>488</v>
      </c>
      <c r="H668" s="23" t="s">
        <v>167</v>
      </c>
      <c r="I668" s="23" t="s">
        <v>242</v>
      </c>
      <c r="J668" s="47" t="s">
        <v>489</v>
      </c>
      <c r="K668" s="19">
        <v>-118.341146999999</v>
      </c>
      <c r="L668" s="19">
        <v>34.208010999999999</v>
      </c>
      <c r="M668" s="19">
        <v>-118.232703</v>
      </c>
      <c r="N668" s="19">
        <v>34.04365</v>
      </c>
      <c r="O668" s="53">
        <v>40140</v>
      </c>
      <c r="P668" s="53">
        <v>1530</v>
      </c>
      <c r="Q668" s="53">
        <v>40140</v>
      </c>
      <c r="R668" s="53">
        <v>1530</v>
      </c>
      <c r="S668" s="19">
        <v>2</v>
      </c>
      <c r="T668" s="19">
        <v>2</v>
      </c>
      <c r="U668" s="19">
        <v>8</v>
      </c>
      <c r="V668" s="19">
        <v>2</v>
      </c>
      <c r="W668" s="19">
        <v>2</v>
      </c>
      <c r="X668" s="19">
        <v>66</v>
      </c>
      <c r="Y668" s="19">
        <v>1104</v>
      </c>
      <c r="Z668" s="23" t="s">
        <v>123</v>
      </c>
      <c r="AA668" s="49" t="b">
        <v>0</v>
      </c>
      <c r="AB668" s="23" t="s">
        <v>245</v>
      </c>
      <c r="AC668" s="23" t="s">
        <v>89</v>
      </c>
      <c r="AD668" s="23" t="s">
        <v>90</v>
      </c>
      <c r="AE668" s="23" t="s">
        <v>494</v>
      </c>
      <c r="AF668" s="23" t="s">
        <v>89</v>
      </c>
      <c r="AG668" s="23" t="s">
        <v>79</v>
      </c>
      <c r="AH668" s="23" t="s">
        <v>206</v>
      </c>
      <c r="AI668" s="23" t="s">
        <v>100</v>
      </c>
      <c r="AJ668" s="55" t="b">
        <v>1</v>
      </c>
      <c r="AK668" s="51" t="s">
        <v>495</v>
      </c>
      <c r="AL668" s="19">
        <v>0</v>
      </c>
      <c r="AM668" s="19">
        <v>0</v>
      </c>
      <c r="AN668" s="19">
        <v>0</v>
      </c>
      <c r="AO668" s="19">
        <v>0</v>
      </c>
      <c r="AP668" s="19">
        <v>0</v>
      </c>
      <c r="AQ668" s="19">
        <v>0</v>
      </c>
      <c r="AR668" s="19">
        <v>0</v>
      </c>
      <c r="AS668" s="19">
        <v>0</v>
      </c>
      <c r="AT668" s="19">
        <v>0</v>
      </c>
      <c r="AU668" s="19">
        <v>0</v>
      </c>
      <c r="AV668" s="19">
        <v>0</v>
      </c>
      <c r="AW668" s="19">
        <v>0</v>
      </c>
      <c r="AX668" s="19">
        <v>0</v>
      </c>
      <c r="AY668" s="19">
        <v>0</v>
      </c>
      <c r="AZ668" s="19">
        <v>0</v>
      </c>
      <c r="BA668" s="19">
        <v>0</v>
      </c>
      <c r="BB668" s="19">
        <v>0</v>
      </c>
      <c r="BC668" s="19">
        <v>0</v>
      </c>
      <c r="BD668" s="49" t="b">
        <v>0</v>
      </c>
      <c r="BE668" s="49" t="b">
        <v>0</v>
      </c>
      <c r="BF668" s="19">
        <v>6</v>
      </c>
      <c r="BG668" s="23" t="s">
        <v>89</v>
      </c>
      <c r="BH668" s="19">
        <v>210</v>
      </c>
      <c r="BI668" s="19">
        <v>210</v>
      </c>
      <c r="BJ668" s="19">
        <v>0</v>
      </c>
      <c r="BK668" s="49" t="b">
        <v>0</v>
      </c>
    </row>
    <row r="669" spans="1:63" ht="12.75">
      <c r="A669" s="19">
        <v>1127</v>
      </c>
      <c r="B669" s="19">
        <v>130794</v>
      </c>
      <c r="C669" s="23" t="s">
        <v>554</v>
      </c>
      <c r="D669" s="23" t="s">
        <v>555</v>
      </c>
      <c r="E669" s="23" t="s">
        <v>556</v>
      </c>
      <c r="F669" s="23" t="s">
        <v>537</v>
      </c>
      <c r="G669" s="19">
        <v>6520</v>
      </c>
      <c r="H669" s="23" t="s">
        <v>538</v>
      </c>
      <c r="I669" s="23" t="s">
        <v>539</v>
      </c>
      <c r="J669" s="47" t="s">
        <v>557</v>
      </c>
      <c r="K669" s="19">
        <v>-72.926687999999999</v>
      </c>
      <c r="L669" s="19">
        <v>41.311157999999999</v>
      </c>
      <c r="M669" s="19">
        <v>-72.926687999999999</v>
      </c>
      <c r="N669" s="19">
        <v>41.311157999999999</v>
      </c>
      <c r="O669" s="53">
        <v>44500</v>
      </c>
      <c r="P669" s="54">
        <v>0</v>
      </c>
      <c r="Q669" s="53">
        <v>44500</v>
      </c>
      <c r="R669" s="54">
        <v>0</v>
      </c>
      <c r="S669" s="19">
        <v>2</v>
      </c>
      <c r="T669" s="19">
        <v>2</v>
      </c>
      <c r="U669" s="19">
        <v>1</v>
      </c>
      <c r="V669" s="19">
        <v>2</v>
      </c>
      <c r="W669" s="19">
        <v>2</v>
      </c>
      <c r="X669" s="19">
        <v>6</v>
      </c>
      <c r="Y669" s="19">
        <v>5472</v>
      </c>
      <c r="Z669" s="23" t="s">
        <v>123</v>
      </c>
      <c r="AA669" s="49" t="b">
        <v>0</v>
      </c>
      <c r="AB669" s="23" t="s">
        <v>245</v>
      </c>
      <c r="AC669" s="23" t="s">
        <v>89</v>
      </c>
      <c r="AD669" s="23" t="s">
        <v>90</v>
      </c>
      <c r="AE669" s="23" t="s">
        <v>405</v>
      </c>
      <c r="AF669" s="23" t="s">
        <v>89</v>
      </c>
      <c r="AG669" s="23" t="s">
        <v>179</v>
      </c>
      <c r="AH669" s="23" t="s">
        <v>179</v>
      </c>
      <c r="AI669" s="23" t="s">
        <v>100</v>
      </c>
      <c r="AJ669" s="50" t="b">
        <v>0</v>
      </c>
      <c r="AK669" s="51" t="s">
        <v>558</v>
      </c>
      <c r="AL669" s="19">
        <v>0</v>
      </c>
      <c r="AM669" s="19">
        <v>0</v>
      </c>
      <c r="AN669" s="19">
        <v>0</v>
      </c>
      <c r="AO669" s="19">
        <v>0</v>
      </c>
      <c r="AP669" s="19">
        <v>0</v>
      </c>
      <c r="AQ669" s="19">
        <v>0</v>
      </c>
      <c r="AR669" s="19">
        <v>0</v>
      </c>
      <c r="AS669" s="19">
        <v>0</v>
      </c>
      <c r="AT669" s="19">
        <v>0</v>
      </c>
      <c r="AU669" s="19">
        <v>0</v>
      </c>
      <c r="AV669" s="19">
        <v>0</v>
      </c>
      <c r="AW669" s="19">
        <v>0</v>
      </c>
      <c r="AX669" s="19">
        <v>0</v>
      </c>
      <c r="AY669" s="19">
        <v>0</v>
      </c>
      <c r="AZ669" s="19">
        <v>0</v>
      </c>
      <c r="BA669" s="19">
        <v>0</v>
      </c>
      <c r="BB669" s="58">
        <v>0</v>
      </c>
      <c r="BC669" s="19">
        <v>0</v>
      </c>
      <c r="BD669" s="49" t="b">
        <v>0</v>
      </c>
      <c r="BE669" s="49" t="b">
        <v>0</v>
      </c>
      <c r="BF669" s="19">
        <v>3</v>
      </c>
      <c r="BG669" s="23" t="s">
        <v>89</v>
      </c>
      <c r="BH669" s="19">
        <v>295</v>
      </c>
      <c r="BI669" s="19">
        <v>295</v>
      </c>
      <c r="BJ669" s="19">
        <v>0</v>
      </c>
      <c r="BK669" s="49" t="b">
        <v>0</v>
      </c>
    </row>
    <row r="670" spans="1:63" ht="12.75">
      <c r="A670" s="19">
        <v>1125</v>
      </c>
      <c r="B670" s="19">
        <v>130794</v>
      </c>
      <c r="C670" s="23" t="s">
        <v>554</v>
      </c>
      <c r="D670" s="23" t="s">
        <v>555</v>
      </c>
      <c r="E670" s="23" t="s">
        <v>556</v>
      </c>
      <c r="F670" s="23" t="s">
        <v>537</v>
      </c>
      <c r="G670" s="19">
        <v>6520</v>
      </c>
      <c r="H670" s="23" t="s">
        <v>538</v>
      </c>
      <c r="I670" s="23" t="s">
        <v>539</v>
      </c>
      <c r="J670" s="47" t="s">
        <v>557</v>
      </c>
      <c r="K670" s="19">
        <v>-72.926687999999999</v>
      </c>
      <c r="L670" s="19">
        <v>41.311157999999999</v>
      </c>
      <c r="M670" s="19">
        <v>-72.926687999999999</v>
      </c>
      <c r="N670" s="19">
        <v>41.311157999999999</v>
      </c>
      <c r="O670" s="53">
        <v>44500</v>
      </c>
      <c r="P670" s="54">
        <v>0</v>
      </c>
      <c r="Q670" s="53">
        <v>44500</v>
      </c>
      <c r="R670" s="54">
        <v>0</v>
      </c>
      <c r="S670" s="19">
        <v>2</v>
      </c>
      <c r="T670" s="19">
        <v>2</v>
      </c>
      <c r="U670" s="19">
        <v>1</v>
      </c>
      <c r="V670" s="19">
        <v>2</v>
      </c>
      <c r="W670" s="19">
        <v>2</v>
      </c>
      <c r="X670" s="19">
        <v>6</v>
      </c>
      <c r="Y670" s="19">
        <v>5472</v>
      </c>
      <c r="Z670" s="23" t="s">
        <v>123</v>
      </c>
      <c r="AA670" s="49" t="b">
        <v>0</v>
      </c>
      <c r="AB670" s="23" t="s">
        <v>245</v>
      </c>
      <c r="AC670" s="23" t="s">
        <v>89</v>
      </c>
      <c r="AD670" s="23" t="s">
        <v>90</v>
      </c>
      <c r="AE670" s="23" t="s">
        <v>172</v>
      </c>
      <c r="AF670" s="23" t="s">
        <v>89</v>
      </c>
      <c r="AG670" s="23" t="s">
        <v>79</v>
      </c>
      <c r="AH670" s="23" t="s">
        <v>36</v>
      </c>
      <c r="AI670" s="23" t="s">
        <v>92</v>
      </c>
      <c r="AJ670" s="55" t="b">
        <v>1</v>
      </c>
      <c r="AK670" s="51" t="s">
        <v>558</v>
      </c>
      <c r="AL670" s="19">
        <v>0</v>
      </c>
      <c r="AM670" s="19">
        <v>0</v>
      </c>
      <c r="AN670" s="19">
        <v>1</v>
      </c>
      <c r="AO670" s="19">
        <v>2</v>
      </c>
      <c r="AP670" s="19">
        <v>1</v>
      </c>
      <c r="AQ670" s="19">
        <v>0</v>
      </c>
      <c r="AR670" s="19">
        <v>0</v>
      </c>
      <c r="AS670" s="19">
        <v>0</v>
      </c>
      <c r="AT670" s="19">
        <v>0</v>
      </c>
      <c r="AU670" s="19">
        <v>0</v>
      </c>
      <c r="AV670" s="19">
        <v>0</v>
      </c>
      <c r="AW670" s="19">
        <v>0</v>
      </c>
      <c r="AX670" s="19">
        <v>0</v>
      </c>
      <c r="AY670" s="19">
        <v>1</v>
      </c>
      <c r="AZ670" s="19">
        <v>0</v>
      </c>
      <c r="BA670" s="19">
        <v>0</v>
      </c>
      <c r="BB670" s="19">
        <v>0</v>
      </c>
      <c r="BC670" s="19">
        <v>1</v>
      </c>
      <c r="BD670" s="49" t="b">
        <v>1</v>
      </c>
      <c r="BE670" s="49" t="b">
        <v>0</v>
      </c>
      <c r="BF670" s="19">
        <v>3</v>
      </c>
      <c r="BG670" s="23" t="s">
        <v>89</v>
      </c>
      <c r="BH670" s="19">
        <v>295</v>
      </c>
      <c r="BI670" s="19">
        <v>295</v>
      </c>
      <c r="BJ670" s="19">
        <v>3</v>
      </c>
      <c r="BK670" s="49" t="b">
        <v>1</v>
      </c>
    </row>
    <row r="671" spans="1:63" ht="12.75">
      <c r="A671" s="19">
        <v>1126</v>
      </c>
      <c r="B671" s="19">
        <v>130794</v>
      </c>
      <c r="C671" s="23" t="s">
        <v>554</v>
      </c>
      <c r="D671" s="23" t="s">
        <v>555</v>
      </c>
      <c r="E671" s="23" t="s">
        <v>556</v>
      </c>
      <c r="F671" s="23" t="s">
        <v>537</v>
      </c>
      <c r="G671" s="19">
        <v>6520</v>
      </c>
      <c r="H671" s="23" t="s">
        <v>538</v>
      </c>
      <c r="I671" s="23" t="s">
        <v>539</v>
      </c>
      <c r="J671" s="47" t="s">
        <v>557</v>
      </c>
      <c r="K671" s="19">
        <v>-72.926687999999999</v>
      </c>
      <c r="L671" s="19">
        <v>41.311157999999999</v>
      </c>
      <c r="M671" s="19">
        <v>-72.926687999999999</v>
      </c>
      <c r="N671" s="19">
        <v>41.311157999999999</v>
      </c>
      <c r="O671" s="53">
        <v>44500</v>
      </c>
      <c r="P671" s="54">
        <v>0</v>
      </c>
      <c r="Q671" s="53">
        <v>44500</v>
      </c>
      <c r="R671" s="54">
        <v>0</v>
      </c>
      <c r="S671" s="19">
        <v>2</v>
      </c>
      <c r="T671" s="19">
        <v>2</v>
      </c>
      <c r="U671" s="19">
        <v>1</v>
      </c>
      <c r="V671" s="19">
        <v>2</v>
      </c>
      <c r="W671" s="19">
        <v>2</v>
      </c>
      <c r="X671" s="19">
        <v>6</v>
      </c>
      <c r="Y671" s="19">
        <v>5472</v>
      </c>
      <c r="Z671" s="23" t="s">
        <v>123</v>
      </c>
      <c r="AA671" s="49" t="b">
        <v>0</v>
      </c>
      <c r="AB671" s="23" t="s">
        <v>245</v>
      </c>
      <c r="AC671" s="23" t="s">
        <v>89</v>
      </c>
      <c r="AD671" s="23" t="s">
        <v>90</v>
      </c>
      <c r="AE671" s="23" t="s">
        <v>559</v>
      </c>
      <c r="AF671" s="23" t="s">
        <v>114</v>
      </c>
      <c r="AG671" s="23" t="s">
        <v>79</v>
      </c>
      <c r="AH671" s="23" t="s">
        <v>206</v>
      </c>
      <c r="AI671" s="23" t="s">
        <v>100</v>
      </c>
      <c r="AJ671" s="50" t="b">
        <v>0</v>
      </c>
      <c r="AK671" s="51" t="s">
        <v>558</v>
      </c>
      <c r="AL671" s="19">
        <v>0</v>
      </c>
      <c r="AM671" s="19">
        <v>0</v>
      </c>
      <c r="AN671" s="19">
        <v>1</v>
      </c>
      <c r="AO671" s="19">
        <v>0</v>
      </c>
      <c r="AP671" s="19">
        <v>0</v>
      </c>
      <c r="AQ671" s="19">
        <v>0</v>
      </c>
      <c r="AR671" s="19">
        <v>0</v>
      </c>
      <c r="AS671" s="19">
        <v>0</v>
      </c>
      <c r="AT671" s="19">
        <v>0</v>
      </c>
      <c r="AU671" s="19">
        <v>0</v>
      </c>
      <c r="AV671" s="19">
        <v>0</v>
      </c>
      <c r="AW671" s="19">
        <v>0</v>
      </c>
      <c r="AX671" s="19">
        <v>0</v>
      </c>
      <c r="AY671" s="19">
        <v>0</v>
      </c>
      <c r="AZ671" s="19">
        <v>1</v>
      </c>
      <c r="BA671" s="19">
        <v>0</v>
      </c>
      <c r="BB671" s="19">
        <v>0</v>
      </c>
      <c r="BC671" s="19">
        <v>0</v>
      </c>
      <c r="BD671" s="49" t="b">
        <v>0</v>
      </c>
      <c r="BE671" s="49" t="b">
        <v>0</v>
      </c>
      <c r="BF671" s="19">
        <v>3</v>
      </c>
      <c r="BG671" s="23" t="s">
        <v>117</v>
      </c>
      <c r="BH671" s="19">
        <v>295</v>
      </c>
      <c r="BI671" s="19">
        <v>295</v>
      </c>
      <c r="BJ671" s="19">
        <v>1</v>
      </c>
      <c r="BK671" s="49" t="b">
        <v>1</v>
      </c>
    </row>
  </sheetData>
  <conditionalFormatting sqref="AJ1:AJ3">
    <cfRule type="containsText" dxfId="29" priority="1" operator="containsText" text="TRUE">
      <formula>NOT(ISERROR(SEARCH(("TRUE"),(AJ1))))</formula>
    </cfRule>
  </conditionalFormatting>
  <conditionalFormatting sqref="AJ1:AJ3">
    <cfRule type="containsText" dxfId="28" priority="2" operator="containsText" text="FALSE">
      <formula>NOT(ISERROR(SEARCH(("FALSE"),(AJ1))))</formula>
    </cfRule>
  </conditionalFormatting>
  <conditionalFormatting sqref="AJ1:AJ3">
    <cfRule type="colorScale" priority="3">
      <colorScale>
        <cfvo type="min"/>
        <cfvo type="percentile" val="50"/>
        <cfvo type="max"/>
        <color rgb="FFF8696B"/>
        <color rgb="FFFCFCFF"/>
        <color rgb="FF5A8AC6"/>
      </colorScale>
    </cfRule>
  </conditionalFormatting>
  <conditionalFormatting sqref="M1:N3 O1:Q5">
    <cfRule type="containsBlanks" dxfId="27" priority="4">
      <formula>LEN(TRIM(M1))=0</formula>
    </cfRule>
  </conditionalFormatting>
  <conditionalFormatting sqref="M1:N3 O1:R5 S1:BK2">
    <cfRule type="containsBlanks" dxfId="26" priority="5">
      <formula>LEN(TRIM(M1))=0</formula>
    </cfRule>
  </conditionalFormatting>
  <conditionalFormatting sqref="R1:R5 S1:BK3">
    <cfRule type="containsBlanks" dxfId="25" priority="6">
      <formula>LEN(TRIM(R1))=0</formula>
    </cfRule>
  </conditionalFormatting>
  <conditionalFormatting sqref="AG1:AG3 AI1:AI2">
    <cfRule type="cellIs" dxfId="24" priority="7" operator="equal">
      <formula>"NULL"</formula>
    </cfRule>
  </conditionalFormatting>
  <conditionalFormatting sqref="AC1:AC3">
    <cfRule type="cellIs" dxfId="23" priority="8" operator="equal">
      <formula>"NULL"</formula>
    </cfRule>
  </conditionalFormatting>
  <conditionalFormatting sqref="AD1:AD3">
    <cfRule type="cellIs" dxfId="22" priority="9" operator="equal">
      <formula>"NULL"</formula>
    </cfRule>
  </conditionalFormatting>
  <conditionalFormatting sqref="AB1:AB3">
    <cfRule type="cellIs" dxfId="21" priority="10" operator="equal">
      <formula>"NULL"</formula>
    </cfRule>
  </conditionalFormatting>
  <conditionalFormatting sqref="AB1:AB3">
    <cfRule type="cellIs" dxfId="20" priority="11" operator="equal">
      <formula>"NULL"</formula>
    </cfRule>
  </conditionalFormatting>
  <conditionalFormatting sqref="AD1:AD3">
    <cfRule type="cellIs" dxfId="19" priority="12" operator="equal">
      <formula>"NULL"</formula>
    </cfRule>
  </conditionalFormatting>
  <conditionalFormatting sqref="AC1:AC3">
    <cfRule type="cellIs" dxfId="18" priority="13" operator="equal">
      <formula>"NULL"</formula>
    </cfRule>
  </conditionalFormatting>
  <conditionalFormatting sqref="AF1:AF3">
    <cfRule type="cellIs" dxfId="17" priority="14" operator="equal">
      <formula>"NULL"</formula>
    </cfRule>
  </conditionalFormatting>
  <conditionalFormatting sqref="AH1:AH3">
    <cfRule type="cellIs" dxfId="16" priority="15" operator="equal">
      <formula>"NULL"</formula>
    </cfRule>
  </conditionalFormatting>
  <conditionalFormatting sqref="AI1:AI3">
    <cfRule type="cellIs" dxfId="15" priority="16" operator="equal">
      <formula>"NULL"</formula>
    </cfRule>
  </conditionalFormatting>
  <hyperlinks>
    <hyperlink ref="J2" r:id="rId1" xr:uid="{00000000-0004-0000-0100-000000000000}"/>
    <hyperlink ref="AK2" r:id="rId2" xr:uid="{00000000-0004-0000-0100-000001000000}"/>
    <hyperlink ref="J3" r:id="rId3" xr:uid="{00000000-0004-0000-0100-000002000000}"/>
    <hyperlink ref="AK3" r:id="rId4" xr:uid="{00000000-0004-0000-0100-000003000000}"/>
    <hyperlink ref="J4" r:id="rId5" xr:uid="{00000000-0004-0000-0100-000004000000}"/>
    <hyperlink ref="AK4" r:id="rId6" xr:uid="{00000000-0004-0000-0100-000005000000}"/>
    <hyperlink ref="J5" r:id="rId7" xr:uid="{00000000-0004-0000-0100-000006000000}"/>
    <hyperlink ref="AK5" r:id="rId8" xr:uid="{00000000-0004-0000-0100-000007000000}"/>
    <hyperlink ref="J6" r:id="rId9" xr:uid="{00000000-0004-0000-0100-000008000000}"/>
    <hyperlink ref="AK6" r:id="rId10" xr:uid="{00000000-0004-0000-0100-000009000000}"/>
    <hyperlink ref="J7" r:id="rId11" xr:uid="{00000000-0004-0000-0100-00000A000000}"/>
    <hyperlink ref="AK7" r:id="rId12" xr:uid="{00000000-0004-0000-0100-00000B000000}"/>
    <hyperlink ref="J8" r:id="rId13" xr:uid="{00000000-0004-0000-0100-00000C000000}"/>
    <hyperlink ref="AK8" r:id="rId14" xr:uid="{00000000-0004-0000-0100-00000D000000}"/>
    <hyperlink ref="J9" r:id="rId15" xr:uid="{00000000-0004-0000-0100-00000E000000}"/>
    <hyperlink ref="AK9" r:id="rId16" xr:uid="{00000000-0004-0000-0100-00000F000000}"/>
    <hyperlink ref="J10" r:id="rId17" xr:uid="{00000000-0004-0000-0100-000010000000}"/>
    <hyperlink ref="AK10" r:id="rId18" xr:uid="{00000000-0004-0000-0100-000011000000}"/>
    <hyperlink ref="J11" r:id="rId19" xr:uid="{00000000-0004-0000-0100-000012000000}"/>
    <hyperlink ref="AK11" r:id="rId20" xr:uid="{00000000-0004-0000-0100-000013000000}"/>
    <hyperlink ref="J12" r:id="rId21" xr:uid="{00000000-0004-0000-0100-000014000000}"/>
    <hyperlink ref="AK12" r:id="rId22" xr:uid="{00000000-0004-0000-0100-000015000000}"/>
    <hyperlink ref="J13" r:id="rId23" xr:uid="{00000000-0004-0000-0100-000016000000}"/>
    <hyperlink ref="AK13" r:id="rId24" xr:uid="{00000000-0004-0000-0100-000017000000}"/>
    <hyperlink ref="J14" r:id="rId25" xr:uid="{00000000-0004-0000-0100-000018000000}"/>
    <hyperlink ref="AK14" r:id="rId26" xr:uid="{00000000-0004-0000-0100-000019000000}"/>
    <hyperlink ref="J15" r:id="rId27" xr:uid="{00000000-0004-0000-0100-00001A000000}"/>
    <hyperlink ref="AK15" r:id="rId28" xr:uid="{00000000-0004-0000-0100-00001B000000}"/>
    <hyperlink ref="J16" r:id="rId29" xr:uid="{00000000-0004-0000-0100-00001C000000}"/>
    <hyperlink ref="AK16" r:id="rId30" xr:uid="{00000000-0004-0000-0100-00001D000000}"/>
    <hyperlink ref="J17" r:id="rId31" xr:uid="{00000000-0004-0000-0100-00001E000000}"/>
    <hyperlink ref="AK17" r:id="rId32" xr:uid="{00000000-0004-0000-0100-00001F000000}"/>
    <hyperlink ref="J18" r:id="rId33" xr:uid="{00000000-0004-0000-0100-000020000000}"/>
    <hyperlink ref="AK18" r:id="rId34" xr:uid="{00000000-0004-0000-0100-000021000000}"/>
    <hyperlink ref="J19" r:id="rId35" xr:uid="{00000000-0004-0000-0100-000022000000}"/>
    <hyperlink ref="AK19" r:id="rId36" xr:uid="{00000000-0004-0000-0100-000023000000}"/>
    <hyperlink ref="J20" r:id="rId37" xr:uid="{00000000-0004-0000-0100-000024000000}"/>
    <hyperlink ref="AK20" r:id="rId38" xr:uid="{00000000-0004-0000-0100-000025000000}"/>
    <hyperlink ref="J21" r:id="rId39" xr:uid="{00000000-0004-0000-0100-000026000000}"/>
    <hyperlink ref="AK21" r:id="rId40" xr:uid="{00000000-0004-0000-0100-000027000000}"/>
    <hyperlink ref="J22" r:id="rId41" xr:uid="{00000000-0004-0000-0100-000028000000}"/>
    <hyperlink ref="AK22" r:id="rId42" xr:uid="{00000000-0004-0000-0100-000029000000}"/>
    <hyperlink ref="J23" r:id="rId43" xr:uid="{00000000-0004-0000-0100-00002A000000}"/>
    <hyperlink ref="AK23" r:id="rId44" xr:uid="{00000000-0004-0000-0100-00002B000000}"/>
    <hyperlink ref="J24" r:id="rId45" xr:uid="{00000000-0004-0000-0100-00002C000000}"/>
    <hyperlink ref="AK24" r:id="rId46" xr:uid="{00000000-0004-0000-0100-00002D000000}"/>
    <hyperlink ref="J25" r:id="rId47" xr:uid="{00000000-0004-0000-0100-00002E000000}"/>
    <hyperlink ref="AK25" r:id="rId48" xr:uid="{00000000-0004-0000-0100-00002F000000}"/>
    <hyperlink ref="J26" r:id="rId49" xr:uid="{00000000-0004-0000-0100-000030000000}"/>
    <hyperlink ref="AK26" r:id="rId50" xr:uid="{00000000-0004-0000-0100-000031000000}"/>
    <hyperlink ref="J27" r:id="rId51" xr:uid="{00000000-0004-0000-0100-000032000000}"/>
    <hyperlink ref="AK27" r:id="rId52" xr:uid="{00000000-0004-0000-0100-000033000000}"/>
    <hyperlink ref="J28" r:id="rId53" xr:uid="{00000000-0004-0000-0100-000034000000}"/>
    <hyperlink ref="AK28" r:id="rId54" xr:uid="{00000000-0004-0000-0100-000035000000}"/>
    <hyperlink ref="J29" r:id="rId55" xr:uid="{00000000-0004-0000-0100-000036000000}"/>
    <hyperlink ref="AK29" r:id="rId56" xr:uid="{00000000-0004-0000-0100-000037000000}"/>
    <hyperlink ref="J30" r:id="rId57" xr:uid="{00000000-0004-0000-0100-000038000000}"/>
    <hyperlink ref="AK30" r:id="rId58" xr:uid="{00000000-0004-0000-0100-000039000000}"/>
    <hyperlink ref="J31" r:id="rId59" xr:uid="{00000000-0004-0000-0100-00003A000000}"/>
    <hyperlink ref="AK31" r:id="rId60" xr:uid="{00000000-0004-0000-0100-00003B000000}"/>
    <hyperlink ref="J32" r:id="rId61" xr:uid="{00000000-0004-0000-0100-00003C000000}"/>
    <hyperlink ref="AK32" r:id="rId62" xr:uid="{00000000-0004-0000-0100-00003D000000}"/>
    <hyperlink ref="J33" r:id="rId63" xr:uid="{00000000-0004-0000-0100-00003E000000}"/>
    <hyperlink ref="AK33" r:id="rId64" xr:uid="{00000000-0004-0000-0100-00003F000000}"/>
    <hyperlink ref="J34" r:id="rId65" xr:uid="{00000000-0004-0000-0100-000040000000}"/>
    <hyperlink ref="AK34" r:id="rId66" xr:uid="{00000000-0004-0000-0100-000041000000}"/>
    <hyperlink ref="J35" r:id="rId67" xr:uid="{00000000-0004-0000-0100-000042000000}"/>
    <hyperlink ref="AK35" r:id="rId68" xr:uid="{00000000-0004-0000-0100-000043000000}"/>
    <hyperlink ref="J36" r:id="rId69" xr:uid="{00000000-0004-0000-0100-000044000000}"/>
    <hyperlink ref="AK36" r:id="rId70" xr:uid="{00000000-0004-0000-0100-000045000000}"/>
    <hyperlink ref="J37" r:id="rId71" xr:uid="{00000000-0004-0000-0100-000046000000}"/>
    <hyperlink ref="AK37" r:id="rId72" xr:uid="{00000000-0004-0000-0100-000047000000}"/>
    <hyperlink ref="J38" r:id="rId73" xr:uid="{00000000-0004-0000-0100-000048000000}"/>
    <hyperlink ref="AK38" r:id="rId74" xr:uid="{00000000-0004-0000-0100-000049000000}"/>
    <hyperlink ref="J39" r:id="rId75" xr:uid="{00000000-0004-0000-0100-00004A000000}"/>
    <hyperlink ref="AK39" r:id="rId76" location="march" xr:uid="{00000000-0004-0000-0100-00004B000000}"/>
    <hyperlink ref="J40" r:id="rId77" xr:uid="{00000000-0004-0000-0100-00004C000000}"/>
    <hyperlink ref="AK40" r:id="rId78" location="section-curriculum" xr:uid="{00000000-0004-0000-0100-00004D000000}"/>
    <hyperlink ref="J41" r:id="rId79" xr:uid="{00000000-0004-0000-0100-00004E000000}"/>
    <hyperlink ref="AK41" r:id="rId80" xr:uid="{00000000-0004-0000-0100-00004F000000}"/>
    <hyperlink ref="J42" r:id="rId81" xr:uid="{00000000-0004-0000-0100-000050000000}"/>
    <hyperlink ref="AK42" r:id="rId82" xr:uid="{00000000-0004-0000-0100-000051000000}"/>
    <hyperlink ref="J43" r:id="rId83" xr:uid="{00000000-0004-0000-0100-000052000000}"/>
    <hyperlink ref="AK43" r:id="rId84" xr:uid="{00000000-0004-0000-0100-000053000000}"/>
    <hyperlink ref="J44" r:id="rId85" xr:uid="{00000000-0004-0000-0100-000054000000}"/>
    <hyperlink ref="AK44" r:id="rId86" xr:uid="{00000000-0004-0000-0100-000055000000}"/>
    <hyperlink ref="J45" r:id="rId87" xr:uid="{00000000-0004-0000-0100-000056000000}"/>
    <hyperlink ref="AK45" r:id="rId88" xr:uid="{00000000-0004-0000-0100-000057000000}"/>
    <hyperlink ref="J46" r:id="rId89" xr:uid="{00000000-0004-0000-0100-000058000000}"/>
    <hyperlink ref="AK46" r:id="rId90" xr:uid="{00000000-0004-0000-0100-000059000000}"/>
    <hyperlink ref="J47" r:id="rId91" xr:uid="{00000000-0004-0000-0100-00005A000000}"/>
    <hyperlink ref="AK47" r:id="rId92" xr:uid="{00000000-0004-0000-0100-00005B000000}"/>
    <hyperlink ref="J48" r:id="rId93" xr:uid="{00000000-0004-0000-0100-00005C000000}"/>
    <hyperlink ref="AK48" r:id="rId94" xr:uid="{00000000-0004-0000-0100-00005D000000}"/>
    <hyperlink ref="J49" r:id="rId95" xr:uid="{00000000-0004-0000-0100-00005E000000}"/>
    <hyperlink ref="AK49" r:id="rId96" xr:uid="{00000000-0004-0000-0100-00005F000000}"/>
    <hyperlink ref="J50" r:id="rId97" xr:uid="{00000000-0004-0000-0100-000060000000}"/>
    <hyperlink ref="AK50" r:id="rId98" xr:uid="{00000000-0004-0000-0100-000061000000}"/>
    <hyperlink ref="J51" r:id="rId99" xr:uid="{00000000-0004-0000-0100-000062000000}"/>
    <hyperlink ref="AK51" r:id="rId100" xr:uid="{00000000-0004-0000-0100-000063000000}"/>
    <hyperlink ref="J52" r:id="rId101" xr:uid="{00000000-0004-0000-0100-000064000000}"/>
    <hyperlink ref="AK52" r:id="rId102" xr:uid="{00000000-0004-0000-0100-000065000000}"/>
    <hyperlink ref="J53" r:id="rId103" xr:uid="{00000000-0004-0000-0100-000066000000}"/>
    <hyperlink ref="AK53" r:id="rId104" xr:uid="{00000000-0004-0000-0100-000067000000}"/>
    <hyperlink ref="J54" r:id="rId105" xr:uid="{00000000-0004-0000-0100-000068000000}"/>
    <hyperlink ref="AK54" r:id="rId106" xr:uid="{00000000-0004-0000-0100-000069000000}"/>
    <hyperlink ref="J55" r:id="rId107" xr:uid="{00000000-0004-0000-0100-00006A000000}"/>
    <hyperlink ref="AK55" r:id="rId108" xr:uid="{00000000-0004-0000-0100-00006B000000}"/>
    <hyperlink ref="J56" r:id="rId109" xr:uid="{00000000-0004-0000-0100-00006C000000}"/>
    <hyperlink ref="AK56" r:id="rId110" xr:uid="{00000000-0004-0000-0100-00006D000000}"/>
    <hyperlink ref="J57" r:id="rId111" xr:uid="{00000000-0004-0000-0100-00006E000000}"/>
    <hyperlink ref="AK57" r:id="rId112" xr:uid="{00000000-0004-0000-0100-00006F000000}"/>
    <hyperlink ref="J58" r:id="rId113" xr:uid="{00000000-0004-0000-0100-000070000000}"/>
    <hyperlink ref="AK58" r:id="rId114" xr:uid="{00000000-0004-0000-0100-000071000000}"/>
    <hyperlink ref="J59" r:id="rId115" xr:uid="{00000000-0004-0000-0100-000072000000}"/>
    <hyperlink ref="AK59" r:id="rId116" xr:uid="{00000000-0004-0000-0100-000073000000}"/>
    <hyperlink ref="J60" r:id="rId117" xr:uid="{00000000-0004-0000-0100-000074000000}"/>
    <hyperlink ref="AK60" r:id="rId118" xr:uid="{00000000-0004-0000-0100-000075000000}"/>
    <hyperlink ref="J61" r:id="rId119" xr:uid="{00000000-0004-0000-0100-000076000000}"/>
    <hyperlink ref="AK61" r:id="rId120" xr:uid="{00000000-0004-0000-0100-000077000000}"/>
    <hyperlink ref="J62" r:id="rId121" xr:uid="{00000000-0004-0000-0100-000078000000}"/>
    <hyperlink ref="AK62" r:id="rId122" xr:uid="{00000000-0004-0000-0100-000079000000}"/>
    <hyperlink ref="J63" r:id="rId123" xr:uid="{00000000-0004-0000-0100-00007A000000}"/>
    <hyperlink ref="AK63" r:id="rId124" xr:uid="{00000000-0004-0000-0100-00007B000000}"/>
    <hyperlink ref="J64" r:id="rId125" xr:uid="{00000000-0004-0000-0100-00007C000000}"/>
    <hyperlink ref="AK64" r:id="rId126" xr:uid="{00000000-0004-0000-0100-00007D000000}"/>
    <hyperlink ref="J65" r:id="rId127" xr:uid="{00000000-0004-0000-0100-00007E000000}"/>
    <hyperlink ref="AK65" r:id="rId128" xr:uid="{00000000-0004-0000-0100-00007F000000}"/>
    <hyperlink ref="J66" r:id="rId129" xr:uid="{00000000-0004-0000-0100-000080000000}"/>
    <hyperlink ref="AK66" r:id="rId130" xr:uid="{00000000-0004-0000-0100-000081000000}"/>
    <hyperlink ref="J67" r:id="rId131" xr:uid="{00000000-0004-0000-0100-000082000000}"/>
    <hyperlink ref="AK67" r:id="rId132" xr:uid="{00000000-0004-0000-0100-000083000000}"/>
    <hyperlink ref="J68" r:id="rId133" xr:uid="{00000000-0004-0000-0100-000084000000}"/>
    <hyperlink ref="AK68" r:id="rId134" xr:uid="{00000000-0004-0000-0100-000085000000}"/>
    <hyperlink ref="J69" r:id="rId135" xr:uid="{00000000-0004-0000-0100-000086000000}"/>
    <hyperlink ref="AK69" r:id="rId136" xr:uid="{00000000-0004-0000-0100-000087000000}"/>
    <hyperlink ref="J70" r:id="rId137" xr:uid="{00000000-0004-0000-0100-000088000000}"/>
    <hyperlink ref="AK70" r:id="rId138" xr:uid="{00000000-0004-0000-0100-000089000000}"/>
    <hyperlink ref="J71" r:id="rId139" xr:uid="{00000000-0004-0000-0100-00008A000000}"/>
    <hyperlink ref="AK71" r:id="rId140" xr:uid="{00000000-0004-0000-0100-00008B000000}"/>
    <hyperlink ref="J72" r:id="rId141" xr:uid="{00000000-0004-0000-0100-00008C000000}"/>
    <hyperlink ref="AK72" r:id="rId142" xr:uid="{00000000-0004-0000-0100-00008D000000}"/>
    <hyperlink ref="J73" r:id="rId143" xr:uid="{00000000-0004-0000-0100-00008E000000}"/>
    <hyperlink ref="AK73" r:id="rId144" xr:uid="{00000000-0004-0000-0100-00008F000000}"/>
    <hyperlink ref="J74" r:id="rId145" xr:uid="{00000000-0004-0000-0100-000090000000}"/>
    <hyperlink ref="AK74" r:id="rId146" xr:uid="{00000000-0004-0000-0100-000091000000}"/>
    <hyperlink ref="J75" r:id="rId147" xr:uid="{00000000-0004-0000-0100-000092000000}"/>
    <hyperlink ref="AK75" r:id="rId148" xr:uid="{00000000-0004-0000-0100-000093000000}"/>
    <hyperlink ref="J76" r:id="rId149" xr:uid="{00000000-0004-0000-0100-000094000000}"/>
    <hyperlink ref="AK76" r:id="rId150" xr:uid="{00000000-0004-0000-0100-000095000000}"/>
    <hyperlink ref="J77" r:id="rId151" xr:uid="{00000000-0004-0000-0100-000096000000}"/>
    <hyperlink ref="AK77" r:id="rId152" xr:uid="{00000000-0004-0000-0100-000097000000}"/>
    <hyperlink ref="J78" r:id="rId153" xr:uid="{00000000-0004-0000-0100-000098000000}"/>
    <hyperlink ref="AK78" r:id="rId154" xr:uid="{00000000-0004-0000-0100-000099000000}"/>
    <hyperlink ref="J79" r:id="rId155" xr:uid="{00000000-0004-0000-0100-00009A000000}"/>
    <hyperlink ref="AK79" r:id="rId156" xr:uid="{00000000-0004-0000-0100-00009B000000}"/>
    <hyperlink ref="J80" r:id="rId157" xr:uid="{00000000-0004-0000-0100-00009C000000}"/>
    <hyperlink ref="AK80" r:id="rId158" xr:uid="{00000000-0004-0000-0100-00009D000000}"/>
    <hyperlink ref="J81" r:id="rId159" xr:uid="{00000000-0004-0000-0100-00009E000000}"/>
    <hyperlink ref="AK81" r:id="rId160" xr:uid="{00000000-0004-0000-0100-00009F000000}"/>
    <hyperlink ref="J82" r:id="rId161" xr:uid="{00000000-0004-0000-0100-0000A0000000}"/>
    <hyperlink ref="AK82" r:id="rId162" xr:uid="{00000000-0004-0000-0100-0000A1000000}"/>
    <hyperlink ref="J83" r:id="rId163" xr:uid="{00000000-0004-0000-0100-0000A2000000}"/>
    <hyperlink ref="AK83" r:id="rId164" xr:uid="{00000000-0004-0000-0100-0000A3000000}"/>
    <hyperlink ref="J84" r:id="rId165" xr:uid="{00000000-0004-0000-0100-0000A4000000}"/>
    <hyperlink ref="AK84" r:id="rId166" xr:uid="{00000000-0004-0000-0100-0000A5000000}"/>
    <hyperlink ref="J85" r:id="rId167" xr:uid="{00000000-0004-0000-0100-0000A6000000}"/>
    <hyperlink ref="AK85" r:id="rId168" xr:uid="{00000000-0004-0000-0100-0000A7000000}"/>
    <hyperlink ref="J86" r:id="rId169" xr:uid="{00000000-0004-0000-0100-0000A8000000}"/>
    <hyperlink ref="AK86" r:id="rId170" xr:uid="{00000000-0004-0000-0100-0000A9000000}"/>
    <hyperlink ref="J87" r:id="rId171" xr:uid="{00000000-0004-0000-0100-0000AA000000}"/>
    <hyperlink ref="AK87" r:id="rId172" xr:uid="{00000000-0004-0000-0100-0000AB000000}"/>
    <hyperlink ref="J88" r:id="rId173" xr:uid="{00000000-0004-0000-0100-0000AC000000}"/>
    <hyperlink ref="AK88" r:id="rId174" xr:uid="{00000000-0004-0000-0100-0000AD000000}"/>
    <hyperlink ref="J89" r:id="rId175" xr:uid="{00000000-0004-0000-0100-0000AE000000}"/>
    <hyperlink ref="AK89" r:id="rId176" xr:uid="{00000000-0004-0000-0100-0000AF000000}"/>
    <hyperlink ref="J90" r:id="rId177" xr:uid="{00000000-0004-0000-0100-0000B0000000}"/>
    <hyperlink ref="AK90" r:id="rId178" xr:uid="{00000000-0004-0000-0100-0000B1000000}"/>
    <hyperlink ref="J91" r:id="rId179" xr:uid="{00000000-0004-0000-0100-0000B2000000}"/>
    <hyperlink ref="AK91" r:id="rId180" xr:uid="{00000000-0004-0000-0100-0000B3000000}"/>
    <hyperlink ref="J92" r:id="rId181" xr:uid="{00000000-0004-0000-0100-0000B4000000}"/>
    <hyperlink ref="AK92" r:id="rId182" xr:uid="{00000000-0004-0000-0100-0000B5000000}"/>
    <hyperlink ref="J93" r:id="rId183" xr:uid="{00000000-0004-0000-0100-0000B6000000}"/>
    <hyperlink ref="AK93" r:id="rId184" xr:uid="{00000000-0004-0000-0100-0000B7000000}"/>
    <hyperlink ref="J94" r:id="rId185" xr:uid="{00000000-0004-0000-0100-0000B8000000}"/>
    <hyperlink ref="AK94" r:id="rId186" xr:uid="{00000000-0004-0000-0100-0000B9000000}"/>
    <hyperlink ref="J95" r:id="rId187" xr:uid="{00000000-0004-0000-0100-0000BA000000}"/>
    <hyperlink ref="AK95" r:id="rId188" xr:uid="{00000000-0004-0000-0100-0000BB000000}"/>
    <hyperlink ref="J96" r:id="rId189" xr:uid="{00000000-0004-0000-0100-0000BC000000}"/>
    <hyperlink ref="AK96" r:id="rId190" xr:uid="{00000000-0004-0000-0100-0000BD000000}"/>
    <hyperlink ref="J97" r:id="rId191" xr:uid="{00000000-0004-0000-0100-0000BE000000}"/>
    <hyperlink ref="AK97" r:id="rId192" xr:uid="{00000000-0004-0000-0100-0000BF000000}"/>
    <hyperlink ref="J98" r:id="rId193" xr:uid="{00000000-0004-0000-0100-0000C0000000}"/>
    <hyperlink ref="AK98" r:id="rId194" xr:uid="{00000000-0004-0000-0100-0000C1000000}"/>
    <hyperlink ref="J99" r:id="rId195" xr:uid="{00000000-0004-0000-0100-0000C2000000}"/>
    <hyperlink ref="AK99" r:id="rId196" xr:uid="{00000000-0004-0000-0100-0000C3000000}"/>
    <hyperlink ref="J100" r:id="rId197" xr:uid="{00000000-0004-0000-0100-0000C4000000}"/>
    <hyperlink ref="AK100" r:id="rId198" xr:uid="{00000000-0004-0000-0100-0000C5000000}"/>
    <hyperlink ref="J101" r:id="rId199" xr:uid="{00000000-0004-0000-0100-0000C6000000}"/>
    <hyperlink ref="AK101" r:id="rId200" xr:uid="{00000000-0004-0000-0100-0000C7000000}"/>
    <hyperlink ref="J102" r:id="rId201" xr:uid="{00000000-0004-0000-0100-0000C8000000}"/>
    <hyperlink ref="AK102" r:id="rId202" xr:uid="{00000000-0004-0000-0100-0000C9000000}"/>
    <hyperlink ref="J103" r:id="rId203" xr:uid="{00000000-0004-0000-0100-0000CA000000}"/>
    <hyperlink ref="AK103" r:id="rId204" xr:uid="{00000000-0004-0000-0100-0000CB000000}"/>
    <hyperlink ref="J104" r:id="rId205" xr:uid="{00000000-0004-0000-0100-0000CC000000}"/>
    <hyperlink ref="AK104" r:id="rId206" xr:uid="{00000000-0004-0000-0100-0000CD000000}"/>
    <hyperlink ref="J105" r:id="rId207" xr:uid="{00000000-0004-0000-0100-0000CE000000}"/>
    <hyperlink ref="AK105" r:id="rId208" xr:uid="{00000000-0004-0000-0100-0000CF000000}"/>
    <hyperlink ref="J106" r:id="rId209" xr:uid="{00000000-0004-0000-0100-0000D0000000}"/>
    <hyperlink ref="AK106" r:id="rId210" xr:uid="{00000000-0004-0000-0100-0000D1000000}"/>
    <hyperlink ref="J107" r:id="rId211" xr:uid="{00000000-0004-0000-0100-0000D2000000}"/>
    <hyperlink ref="AK107" r:id="rId212" xr:uid="{00000000-0004-0000-0100-0000D3000000}"/>
    <hyperlink ref="J108" r:id="rId213" xr:uid="{00000000-0004-0000-0100-0000D4000000}"/>
    <hyperlink ref="AK108" r:id="rId214" xr:uid="{00000000-0004-0000-0100-0000D5000000}"/>
    <hyperlink ref="J109" r:id="rId215" xr:uid="{00000000-0004-0000-0100-0000D6000000}"/>
    <hyperlink ref="AK109" r:id="rId216" xr:uid="{00000000-0004-0000-0100-0000D7000000}"/>
    <hyperlink ref="J110" r:id="rId217" xr:uid="{00000000-0004-0000-0100-0000D8000000}"/>
    <hyperlink ref="AK110" r:id="rId218" xr:uid="{00000000-0004-0000-0100-0000D9000000}"/>
    <hyperlink ref="J111" r:id="rId219" xr:uid="{00000000-0004-0000-0100-0000DA000000}"/>
    <hyperlink ref="AK111" r:id="rId220" xr:uid="{00000000-0004-0000-0100-0000DB000000}"/>
    <hyperlink ref="J112" r:id="rId221" xr:uid="{00000000-0004-0000-0100-0000DC000000}"/>
    <hyperlink ref="AK112" r:id="rId222" xr:uid="{00000000-0004-0000-0100-0000DD000000}"/>
    <hyperlink ref="J113" r:id="rId223" xr:uid="{00000000-0004-0000-0100-0000DE000000}"/>
    <hyperlink ref="AK113" r:id="rId224" xr:uid="{00000000-0004-0000-0100-0000DF000000}"/>
    <hyperlink ref="J114" r:id="rId225" xr:uid="{00000000-0004-0000-0100-0000E0000000}"/>
    <hyperlink ref="AK114" r:id="rId226" xr:uid="{00000000-0004-0000-0100-0000E1000000}"/>
    <hyperlink ref="J115" r:id="rId227" xr:uid="{00000000-0004-0000-0100-0000E2000000}"/>
    <hyperlink ref="AK115" r:id="rId228" xr:uid="{00000000-0004-0000-0100-0000E3000000}"/>
    <hyperlink ref="J116" r:id="rId229" xr:uid="{00000000-0004-0000-0100-0000E4000000}"/>
    <hyperlink ref="AK116" r:id="rId230" xr:uid="{00000000-0004-0000-0100-0000E5000000}"/>
    <hyperlink ref="J117" r:id="rId231" xr:uid="{00000000-0004-0000-0100-0000E6000000}"/>
    <hyperlink ref="AK117" r:id="rId232" xr:uid="{00000000-0004-0000-0100-0000E7000000}"/>
    <hyperlink ref="J118" r:id="rId233" xr:uid="{00000000-0004-0000-0100-0000E8000000}"/>
    <hyperlink ref="AK118" r:id="rId234" xr:uid="{00000000-0004-0000-0100-0000E9000000}"/>
    <hyperlink ref="J119" r:id="rId235" xr:uid="{00000000-0004-0000-0100-0000EA000000}"/>
    <hyperlink ref="AK119" r:id="rId236" xr:uid="{00000000-0004-0000-0100-0000EB000000}"/>
    <hyperlink ref="J120" r:id="rId237" xr:uid="{00000000-0004-0000-0100-0000EC000000}"/>
    <hyperlink ref="AK120" r:id="rId238" xr:uid="{00000000-0004-0000-0100-0000ED000000}"/>
    <hyperlink ref="J121" r:id="rId239" xr:uid="{00000000-0004-0000-0100-0000EE000000}"/>
    <hyperlink ref="AK121" r:id="rId240" xr:uid="{00000000-0004-0000-0100-0000EF000000}"/>
    <hyperlink ref="J122" r:id="rId241" xr:uid="{00000000-0004-0000-0100-0000F0000000}"/>
    <hyperlink ref="AK122" r:id="rId242" xr:uid="{00000000-0004-0000-0100-0000F1000000}"/>
    <hyperlink ref="J123" r:id="rId243" xr:uid="{00000000-0004-0000-0100-0000F2000000}"/>
    <hyperlink ref="AK123" r:id="rId244" xr:uid="{00000000-0004-0000-0100-0000F3000000}"/>
    <hyperlink ref="J124" r:id="rId245" xr:uid="{00000000-0004-0000-0100-0000F4000000}"/>
    <hyperlink ref="AK124" r:id="rId246" xr:uid="{00000000-0004-0000-0100-0000F5000000}"/>
    <hyperlink ref="J125" r:id="rId247" xr:uid="{00000000-0004-0000-0100-0000F6000000}"/>
    <hyperlink ref="AK125" r:id="rId248" xr:uid="{00000000-0004-0000-0100-0000F7000000}"/>
    <hyperlink ref="J126" r:id="rId249" xr:uid="{00000000-0004-0000-0100-0000F8000000}"/>
    <hyperlink ref="AK126" r:id="rId250" xr:uid="{00000000-0004-0000-0100-0000F9000000}"/>
    <hyperlink ref="J127" r:id="rId251" xr:uid="{00000000-0004-0000-0100-0000FA000000}"/>
    <hyperlink ref="AK127" r:id="rId252" xr:uid="{00000000-0004-0000-0100-0000FB000000}"/>
    <hyperlink ref="J128" r:id="rId253" xr:uid="{00000000-0004-0000-0100-0000FC000000}"/>
    <hyperlink ref="AK128" r:id="rId254" xr:uid="{00000000-0004-0000-0100-0000FD000000}"/>
    <hyperlink ref="J129" r:id="rId255" xr:uid="{00000000-0004-0000-0100-0000FE000000}"/>
    <hyperlink ref="AK129" r:id="rId256" xr:uid="{00000000-0004-0000-0100-0000FF000000}"/>
    <hyperlink ref="J130" r:id="rId257" xr:uid="{00000000-0004-0000-0100-000000010000}"/>
    <hyperlink ref="AK130" r:id="rId258" xr:uid="{00000000-0004-0000-0100-000001010000}"/>
    <hyperlink ref="J131" r:id="rId259" xr:uid="{00000000-0004-0000-0100-000002010000}"/>
    <hyperlink ref="AK131" r:id="rId260" xr:uid="{00000000-0004-0000-0100-000003010000}"/>
    <hyperlink ref="J132" r:id="rId261" xr:uid="{00000000-0004-0000-0100-000004010000}"/>
    <hyperlink ref="AK132" r:id="rId262" xr:uid="{00000000-0004-0000-0100-000005010000}"/>
    <hyperlink ref="J133" r:id="rId263" xr:uid="{00000000-0004-0000-0100-000006010000}"/>
    <hyperlink ref="AK133" r:id="rId264" xr:uid="{00000000-0004-0000-0100-000007010000}"/>
    <hyperlink ref="J134" r:id="rId265" xr:uid="{00000000-0004-0000-0100-000008010000}"/>
    <hyperlink ref="AK134" r:id="rId266" xr:uid="{00000000-0004-0000-0100-000009010000}"/>
    <hyperlink ref="J135" r:id="rId267" xr:uid="{00000000-0004-0000-0100-00000A010000}"/>
    <hyperlink ref="AK135" r:id="rId268" xr:uid="{00000000-0004-0000-0100-00000B010000}"/>
    <hyperlink ref="J136" r:id="rId269" xr:uid="{00000000-0004-0000-0100-00000C010000}"/>
    <hyperlink ref="AK136" r:id="rId270" xr:uid="{00000000-0004-0000-0100-00000D010000}"/>
    <hyperlink ref="J137" r:id="rId271" xr:uid="{00000000-0004-0000-0100-00000E010000}"/>
    <hyperlink ref="AK137" r:id="rId272" xr:uid="{00000000-0004-0000-0100-00000F010000}"/>
    <hyperlink ref="J138" r:id="rId273" xr:uid="{00000000-0004-0000-0100-000010010000}"/>
    <hyperlink ref="AK138" r:id="rId274" xr:uid="{00000000-0004-0000-0100-000011010000}"/>
    <hyperlink ref="J139" r:id="rId275" xr:uid="{00000000-0004-0000-0100-000012010000}"/>
    <hyperlink ref="AK139" r:id="rId276" xr:uid="{00000000-0004-0000-0100-000013010000}"/>
    <hyperlink ref="J140" r:id="rId277" xr:uid="{00000000-0004-0000-0100-000014010000}"/>
    <hyperlink ref="AK140" r:id="rId278" xr:uid="{00000000-0004-0000-0100-000015010000}"/>
    <hyperlink ref="J141" r:id="rId279" xr:uid="{00000000-0004-0000-0100-000016010000}"/>
    <hyperlink ref="AK141" r:id="rId280" xr:uid="{00000000-0004-0000-0100-000017010000}"/>
    <hyperlink ref="J142" r:id="rId281" xr:uid="{00000000-0004-0000-0100-000018010000}"/>
    <hyperlink ref="AK142" r:id="rId282" xr:uid="{00000000-0004-0000-0100-000019010000}"/>
    <hyperlink ref="J143" r:id="rId283" xr:uid="{00000000-0004-0000-0100-00001A010000}"/>
    <hyperlink ref="AK143" r:id="rId284" xr:uid="{00000000-0004-0000-0100-00001B010000}"/>
    <hyperlink ref="J144" r:id="rId285" xr:uid="{00000000-0004-0000-0100-00001C010000}"/>
    <hyperlink ref="AK144" r:id="rId286" xr:uid="{00000000-0004-0000-0100-00001D010000}"/>
    <hyperlink ref="J145" r:id="rId287" xr:uid="{00000000-0004-0000-0100-00001E010000}"/>
    <hyperlink ref="AK145" r:id="rId288" location="heritage-preservation" xr:uid="{00000000-0004-0000-0100-00001F010000}"/>
    <hyperlink ref="J146" r:id="rId289" xr:uid="{00000000-0004-0000-0100-000020010000}"/>
    <hyperlink ref="AK146" r:id="rId290" location="heritage-preservation" xr:uid="{00000000-0004-0000-0100-000021010000}"/>
    <hyperlink ref="J147" r:id="rId291" xr:uid="{00000000-0004-0000-0100-000022010000}"/>
    <hyperlink ref="AK147" r:id="rId292" xr:uid="{00000000-0004-0000-0100-000023010000}"/>
    <hyperlink ref="J148" r:id="rId293" xr:uid="{00000000-0004-0000-0100-000024010000}"/>
    <hyperlink ref="AK148" r:id="rId294" xr:uid="{00000000-0004-0000-0100-000025010000}"/>
    <hyperlink ref="J149" r:id="rId295" xr:uid="{00000000-0004-0000-0100-000026010000}"/>
    <hyperlink ref="AK149" r:id="rId296" xr:uid="{00000000-0004-0000-0100-000027010000}"/>
    <hyperlink ref="J150" r:id="rId297" xr:uid="{00000000-0004-0000-0100-000028010000}"/>
    <hyperlink ref="AK150" r:id="rId298" xr:uid="{00000000-0004-0000-0100-000029010000}"/>
    <hyperlink ref="J151" r:id="rId299" xr:uid="{00000000-0004-0000-0100-00002A010000}"/>
    <hyperlink ref="AK151" r:id="rId300" xr:uid="{00000000-0004-0000-0100-00002B010000}"/>
    <hyperlink ref="J152" r:id="rId301" xr:uid="{00000000-0004-0000-0100-00002C010000}"/>
    <hyperlink ref="AK152" r:id="rId302" xr:uid="{00000000-0004-0000-0100-00002D010000}"/>
    <hyperlink ref="J153" r:id="rId303" xr:uid="{00000000-0004-0000-0100-00002E010000}"/>
    <hyperlink ref="AK153" r:id="rId304" xr:uid="{00000000-0004-0000-0100-00002F010000}"/>
    <hyperlink ref="J154" r:id="rId305" xr:uid="{00000000-0004-0000-0100-000030010000}"/>
    <hyperlink ref="AK154" r:id="rId306" xr:uid="{00000000-0004-0000-0100-000031010000}"/>
    <hyperlink ref="J155" r:id="rId307" xr:uid="{00000000-0004-0000-0100-000032010000}"/>
    <hyperlink ref="J156" r:id="rId308" xr:uid="{00000000-0004-0000-0100-000033010000}"/>
    <hyperlink ref="AK156" r:id="rId309" xr:uid="{00000000-0004-0000-0100-000034010000}"/>
    <hyperlink ref="J157" r:id="rId310" xr:uid="{00000000-0004-0000-0100-000035010000}"/>
    <hyperlink ref="J158" r:id="rId311" xr:uid="{00000000-0004-0000-0100-000036010000}"/>
    <hyperlink ref="AK158" r:id="rId312" xr:uid="{00000000-0004-0000-0100-000037010000}"/>
    <hyperlink ref="J159" r:id="rId313" xr:uid="{00000000-0004-0000-0100-000038010000}"/>
    <hyperlink ref="AK159" r:id="rId314" xr:uid="{00000000-0004-0000-0100-000039010000}"/>
    <hyperlink ref="J160" r:id="rId315" xr:uid="{00000000-0004-0000-0100-00003A010000}"/>
    <hyperlink ref="AK160" r:id="rId316" xr:uid="{00000000-0004-0000-0100-00003B010000}"/>
    <hyperlink ref="J161" r:id="rId317" xr:uid="{00000000-0004-0000-0100-00003C010000}"/>
    <hyperlink ref="AK161" r:id="rId318" xr:uid="{00000000-0004-0000-0100-00003D010000}"/>
    <hyperlink ref="J162" r:id="rId319" xr:uid="{00000000-0004-0000-0100-00003E010000}"/>
    <hyperlink ref="AK162" r:id="rId320" xr:uid="{00000000-0004-0000-0100-00003F010000}"/>
    <hyperlink ref="J163" r:id="rId321" xr:uid="{00000000-0004-0000-0100-000040010000}"/>
    <hyperlink ref="AK163" r:id="rId322" xr:uid="{00000000-0004-0000-0100-000041010000}"/>
    <hyperlink ref="J164" r:id="rId323" xr:uid="{00000000-0004-0000-0100-000042010000}"/>
    <hyperlink ref="AK164" r:id="rId324" xr:uid="{00000000-0004-0000-0100-000043010000}"/>
    <hyperlink ref="J165" r:id="rId325" xr:uid="{00000000-0004-0000-0100-000044010000}"/>
    <hyperlink ref="AK165" r:id="rId326" xr:uid="{00000000-0004-0000-0100-000045010000}"/>
    <hyperlink ref="J166" r:id="rId327" xr:uid="{00000000-0004-0000-0100-000046010000}"/>
    <hyperlink ref="AK166" r:id="rId328" xr:uid="{00000000-0004-0000-0100-000047010000}"/>
    <hyperlink ref="J167" r:id="rId329" xr:uid="{00000000-0004-0000-0100-000048010000}"/>
    <hyperlink ref="AK167" r:id="rId330" xr:uid="{00000000-0004-0000-0100-000049010000}"/>
    <hyperlink ref="J168" r:id="rId331" xr:uid="{00000000-0004-0000-0100-00004A010000}"/>
    <hyperlink ref="AK168" r:id="rId332" xr:uid="{00000000-0004-0000-0100-00004B010000}"/>
    <hyperlink ref="J169" r:id="rId333" xr:uid="{00000000-0004-0000-0100-00004C010000}"/>
    <hyperlink ref="AK169" r:id="rId334" xr:uid="{00000000-0004-0000-0100-00004D010000}"/>
    <hyperlink ref="J170" r:id="rId335" xr:uid="{00000000-0004-0000-0100-00004E010000}"/>
    <hyperlink ref="AK170" r:id="rId336" xr:uid="{00000000-0004-0000-0100-00004F010000}"/>
    <hyperlink ref="J171" r:id="rId337" xr:uid="{00000000-0004-0000-0100-000050010000}"/>
    <hyperlink ref="AK171" r:id="rId338" xr:uid="{00000000-0004-0000-0100-000051010000}"/>
    <hyperlink ref="J172" r:id="rId339" xr:uid="{00000000-0004-0000-0100-000052010000}"/>
    <hyperlink ref="AK172" r:id="rId340" xr:uid="{00000000-0004-0000-0100-000053010000}"/>
    <hyperlink ref="J173" r:id="rId341" xr:uid="{00000000-0004-0000-0100-000054010000}"/>
    <hyperlink ref="AK173" r:id="rId342" xr:uid="{00000000-0004-0000-0100-000055010000}"/>
    <hyperlink ref="J174" r:id="rId343" xr:uid="{00000000-0004-0000-0100-000056010000}"/>
    <hyperlink ref="AK174" r:id="rId344" xr:uid="{00000000-0004-0000-0100-000057010000}"/>
    <hyperlink ref="J175" r:id="rId345" xr:uid="{00000000-0004-0000-0100-000058010000}"/>
    <hyperlink ref="AK175" r:id="rId346" xr:uid="{00000000-0004-0000-0100-000059010000}"/>
    <hyperlink ref="J176" r:id="rId347" xr:uid="{00000000-0004-0000-0100-00005A010000}"/>
    <hyperlink ref="AK176" r:id="rId348" xr:uid="{00000000-0004-0000-0100-00005B010000}"/>
    <hyperlink ref="J177" r:id="rId349" xr:uid="{00000000-0004-0000-0100-00005C010000}"/>
    <hyperlink ref="AK177" r:id="rId350" xr:uid="{00000000-0004-0000-0100-00005D010000}"/>
    <hyperlink ref="J178" r:id="rId351" xr:uid="{00000000-0004-0000-0100-00005E010000}"/>
    <hyperlink ref="AK178" r:id="rId352" xr:uid="{00000000-0004-0000-0100-00005F010000}"/>
    <hyperlink ref="J179" r:id="rId353" xr:uid="{00000000-0004-0000-0100-000060010000}"/>
    <hyperlink ref="AK179" r:id="rId354" xr:uid="{00000000-0004-0000-0100-000061010000}"/>
    <hyperlink ref="J180" r:id="rId355" xr:uid="{00000000-0004-0000-0100-000062010000}"/>
    <hyperlink ref="AK180" r:id="rId356" xr:uid="{00000000-0004-0000-0100-000063010000}"/>
    <hyperlink ref="J181" r:id="rId357" xr:uid="{00000000-0004-0000-0100-000064010000}"/>
    <hyperlink ref="AK181" r:id="rId358" xr:uid="{00000000-0004-0000-0100-000065010000}"/>
    <hyperlink ref="J182" r:id="rId359" xr:uid="{00000000-0004-0000-0100-000066010000}"/>
    <hyperlink ref="AK182" r:id="rId360" xr:uid="{00000000-0004-0000-0100-000067010000}"/>
    <hyperlink ref="J183" r:id="rId361" xr:uid="{00000000-0004-0000-0100-000068010000}"/>
    <hyperlink ref="AK183" r:id="rId362" xr:uid="{00000000-0004-0000-0100-000069010000}"/>
    <hyperlink ref="J184" r:id="rId363" xr:uid="{00000000-0004-0000-0100-00006A010000}"/>
    <hyperlink ref="AK184" r:id="rId364" xr:uid="{00000000-0004-0000-0100-00006B010000}"/>
    <hyperlink ref="J185" r:id="rId365" xr:uid="{00000000-0004-0000-0100-00006C010000}"/>
    <hyperlink ref="AK185" r:id="rId366" xr:uid="{00000000-0004-0000-0100-00006D010000}"/>
    <hyperlink ref="J186" r:id="rId367" xr:uid="{00000000-0004-0000-0100-00006E010000}"/>
    <hyperlink ref="AK186" r:id="rId368" xr:uid="{00000000-0004-0000-0100-00006F010000}"/>
    <hyperlink ref="J187" r:id="rId369" xr:uid="{00000000-0004-0000-0100-000070010000}"/>
    <hyperlink ref="AK187" r:id="rId370" xr:uid="{00000000-0004-0000-0100-000071010000}"/>
    <hyperlink ref="J188" r:id="rId371" xr:uid="{00000000-0004-0000-0100-000072010000}"/>
    <hyperlink ref="AK188" r:id="rId372" xr:uid="{00000000-0004-0000-0100-000073010000}"/>
    <hyperlink ref="J189" r:id="rId373" xr:uid="{00000000-0004-0000-0100-000074010000}"/>
    <hyperlink ref="AK189" r:id="rId374" xr:uid="{00000000-0004-0000-0100-000075010000}"/>
    <hyperlink ref="J190" r:id="rId375" xr:uid="{00000000-0004-0000-0100-000076010000}"/>
    <hyperlink ref="AK190" r:id="rId376" xr:uid="{00000000-0004-0000-0100-000077010000}"/>
    <hyperlink ref="J191" r:id="rId377" xr:uid="{00000000-0004-0000-0100-000078010000}"/>
    <hyperlink ref="AK191" r:id="rId378" xr:uid="{00000000-0004-0000-0100-000079010000}"/>
    <hyperlink ref="J192" r:id="rId379" xr:uid="{00000000-0004-0000-0100-00007A010000}"/>
    <hyperlink ref="AK192" r:id="rId380" xr:uid="{00000000-0004-0000-0100-00007B010000}"/>
    <hyperlink ref="J193" r:id="rId381" xr:uid="{00000000-0004-0000-0100-00007C010000}"/>
    <hyperlink ref="AK193" r:id="rId382" xr:uid="{00000000-0004-0000-0100-00007D010000}"/>
    <hyperlink ref="J194" r:id="rId383" xr:uid="{00000000-0004-0000-0100-00007E010000}"/>
    <hyperlink ref="AK194" r:id="rId384" xr:uid="{00000000-0004-0000-0100-00007F010000}"/>
    <hyperlink ref="J195" r:id="rId385" xr:uid="{00000000-0004-0000-0100-000080010000}"/>
    <hyperlink ref="AK195" r:id="rId386" xr:uid="{00000000-0004-0000-0100-000081010000}"/>
    <hyperlink ref="J196" r:id="rId387" xr:uid="{00000000-0004-0000-0100-000082010000}"/>
    <hyperlink ref="AK196" r:id="rId388" xr:uid="{00000000-0004-0000-0100-000083010000}"/>
    <hyperlink ref="J197" r:id="rId389" xr:uid="{00000000-0004-0000-0100-000084010000}"/>
    <hyperlink ref="AK197" r:id="rId390" xr:uid="{00000000-0004-0000-0100-000085010000}"/>
    <hyperlink ref="J198" r:id="rId391" xr:uid="{00000000-0004-0000-0100-000086010000}"/>
    <hyperlink ref="AK198" r:id="rId392" xr:uid="{00000000-0004-0000-0100-000087010000}"/>
    <hyperlink ref="J199" r:id="rId393" xr:uid="{00000000-0004-0000-0100-000088010000}"/>
    <hyperlink ref="AK199" r:id="rId394" xr:uid="{00000000-0004-0000-0100-000089010000}"/>
    <hyperlink ref="J200" r:id="rId395" xr:uid="{00000000-0004-0000-0100-00008A010000}"/>
    <hyperlink ref="AK200" r:id="rId396" xr:uid="{00000000-0004-0000-0100-00008B010000}"/>
    <hyperlink ref="J201" r:id="rId397" xr:uid="{00000000-0004-0000-0100-00008C010000}"/>
    <hyperlink ref="AK201" r:id="rId398" xr:uid="{00000000-0004-0000-0100-00008D010000}"/>
    <hyperlink ref="J202" r:id="rId399" xr:uid="{00000000-0004-0000-0100-00008E010000}"/>
    <hyperlink ref="AK202" r:id="rId400" xr:uid="{00000000-0004-0000-0100-00008F010000}"/>
    <hyperlink ref="J203" r:id="rId401" xr:uid="{00000000-0004-0000-0100-000090010000}"/>
    <hyperlink ref="AK203" r:id="rId402" xr:uid="{00000000-0004-0000-0100-000091010000}"/>
    <hyperlink ref="J204" r:id="rId403" xr:uid="{00000000-0004-0000-0100-000092010000}"/>
    <hyperlink ref="AK204" r:id="rId404" xr:uid="{00000000-0004-0000-0100-000093010000}"/>
    <hyperlink ref="J205" r:id="rId405" xr:uid="{00000000-0004-0000-0100-000094010000}"/>
    <hyperlink ref="AK205" r:id="rId406" xr:uid="{00000000-0004-0000-0100-000095010000}"/>
    <hyperlink ref="J206" r:id="rId407" xr:uid="{00000000-0004-0000-0100-000096010000}"/>
    <hyperlink ref="AK206" r:id="rId408" xr:uid="{00000000-0004-0000-0100-000097010000}"/>
    <hyperlink ref="J207" r:id="rId409" xr:uid="{00000000-0004-0000-0100-000098010000}"/>
    <hyperlink ref="AK207" r:id="rId410" xr:uid="{00000000-0004-0000-0100-000099010000}"/>
    <hyperlink ref="J208" r:id="rId411" xr:uid="{00000000-0004-0000-0100-00009A010000}"/>
    <hyperlink ref="AK208" r:id="rId412" xr:uid="{00000000-0004-0000-0100-00009B010000}"/>
    <hyperlink ref="J209" r:id="rId413" xr:uid="{00000000-0004-0000-0100-00009C010000}"/>
    <hyperlink ref="AK209" r:id="rId414" xr:uid="{00000000-0004-0000-0100-00009D010000}"/>
    <hyperlink ref="J210" r:id="rId415" xr:uid="{00000000-0004-0000-0100-00009E010000}"/>
    <hyperlink ref="AK210" r:id="rId416" xr:uid="{00000000-0004-0000-0100-00009F010000}"/>
    <hyperlink ref="J211" r:id="rId417" xr:uid="{00000000-0004-0000-0100-0000A0010000}"/>
    <hyperlink ref="AK211" r:id="rId418" xr:uid="{00000000-0004-0000-0100-0000A1010000}"/>
    <hyperlink ref="J212" r:id="rId419" xr:uid="{00000000-0004-0000-0100-0000A2010000}"/>
    <hyperlink ref="AK212" r:id="rId420" xr:uid="{00000000-0004-0000-0100-0000A3010000}"/>
    <hyperlink ref="J213" r:id="rId421" xr:uid="{00000000-0004-0000-0100-0000A4010000}"/>
    <hyperlink ref="AK213" r:id="rId422" xr:uid="{00000000-0004-0000-0100-0000A5010000}"/>
    <hyperlink ref="J214" r:id="rId423" xr:uid="{00000000-0004-0000-0100-0000A6010000}"/>
    <hyperlink ref="AK214" r:id="rId424" xr:uid="{00000000-0004-0000-0100-0000A7010000}"/>
    <hyperlink ref="J215" r:id="rId425" xr:uid="{00000000-0004-0000-0100-0000A8010000}"/>
    <hyperlink ref="AK215" r:id="rId426" xr:uid="{00000000-0004-0000-0100-0000A9010000}"/>
    <hyperlink ref="J216" r:id="rId427" xr:uid="{00000000-0004-0000-0100-0000AA010000}"/>
    <hyperlink ref="AK216" r:id="rId428" xr:uid="{00000000-0004-0000-0100-0000AB010000}"/>
    <hyperlink ref="J217" r:id="rId429" xr:uid="{00000000-0004-0000-0100-0000AC010000}"/>
    <hyperlink ref="AK217" r:id="rId430" xr:uid="{00000000-0004-0000-0100-0000AD010000}"/>
    <hyperlink ref="J218" r:id="rId431" xr:uid="{00000000-0004-0000-0100-0000AE010000}"/>
    <hyperlink ref="AK218" r:id="rId432" xr:uid="{00000000-0004-0000-0100-0000AF010000}"/>
    <hyperlink ref="J219" r:id="rId433" xr:uid="{00000000-0004-0000-0100-0000B0010000}"/>
    <hyperlink ref="AK219" r:id="rId434" xr:uid="{00000000-0004-0000-0100-0000B1010000}"/>
    <hyperlink ref="J220" r:id="rId435" xr:uid="{00000000-0004-0000-0100-0000B2010000}"/>
    <hyperlink ref="AK220" r:id="rId436" xr:uid="{00000000-0004-0000-0100-0000B3010000}"/>
    <hyperlink ref="J221" r:id="rId437" xr:uid="{00000000-0004-0000-0100-0000B4010000}"/>
    <hyperlink ref="AK221" r:id="rId438" location="MED" xr:uid="{00000000-0004-0000-0100-0000B5010000}"/>
    <hyperlink ref="J222" r:id="rId439" xr:uid="{00000000-0004-0000-0100-0000B6010000}"/>
    <hyperlink ref="AK222" r:id="rId440" xr:uid="{00000000-0004-0000-0100-0000B7010000}"/>
    <hyperlink ref="J223" r:id="rId441" xr:uid="{00000000-0004-0000-0100-0000B8010000}"/>
    <hyperlink ref="AK223" r:id="rId442" xr:uid="{00000000-0004-0000-0100-0000B9010000}"/>
    <hyperlink ref="J224" r:id="rId443" xr:uid="{00000000-0004-0000-0100-0000BA010000}"/>
    <hyperlink ref="AK224" r:id="rId444" xr:uid="{00000000-0004-0000-0100-0000BB010000}"/>
    <hyperlink ref="J225" r:id="rId445" xr:uid="{00000000-0004-0000-0100-0000BC010000}"/>
    <hyperlink ref="AK225" r:id="rId446" xr:uid="{00000000-0004-0000-0100-0000BD010000}"/>
    <hyperlink ref="J226" r:id="rId447" xr:uid="{00000000-0004-0000-0100-0000BE010000}"/>
    <hyperlink ref="AK226" r:id="rId448" xr:uid="{00000000-0004-0000-0100-0000BF010000}"/>
    <hyperlink ref="J227" r:id="rId449" xr:uid="{00000000-0004-0000-0100-0000C0010000}"/>
    <hyperlink ref="AK227" r:id="rId450" xr:uid="{00000000-0004-0000-0100-0000C1010000}"/>
    <hyperlink ref="J228" r:id="rId451" xr:uid="{00000000-0004-0000-0100-0000C2010000}"/>
    <hyperlink ref="AK228" r:id="rId452" xr:uid="{00000000-0004-0000-0100-0000C3010000}"/>
    <hyperlink ref="J229" r:id="rId453" xr:uid="{00000000-0004-0000-0100-0000C4010000}"/>
    <hyperlink ref="AK229" r:id="rId454" xr:uid="{00000000-0004-0000-0100-0000C5010000}"/>
    <hyperlink ref="J230" r:id="rId455" xr:uid="{00000000-0004-0000-0100-0000C6010000}"/>
    <hyperlink ref="AK230" r:id="rId456" xr:uid="{00000000-0004-0000-0100-0000C7010000}"/>
    <hyperlink ref="J231" r:id="rId457" xr:uid="{00000000-0004-0000-0100-0000C8010000}"/>
    <hyperlink ref="AK231" r:id="rId458" xr:uid="{00000000-0004-0000-0100-0000C9010000}"/>
    <hyperlink ref="J232" r:id="rId459" xr:uid="{00000000-0004-0000-0100-0000CA010000}"/>
    <hyperlink ref="AK232" r:id="rId460" xr:uid="{00000000-0004-0000-0100-0000CB010000}"/>
    <hyperlink ref="J233" r:id="rId461" xr:uid="{00000000-0004-0000-0100-0000CC010000}"/>
    <hyperlink ref="AK233" r:id="rId462" xr:uid="{00000000-0004-0000-0100-0000CD010000}"/>
    <hyperlink ref="J234" r:id="rId463" xr:uid="{00000000-0004-0000-0100-0000CE010000}"/>
    <hyperlink ref="AK234" r:id="rId464" xr:uid="{00000000-0004-0000-0100-0000CF010000}"/>
    <hyperlink ref="J235" r:id="rId465" xr:uid="{00000000-0004-0000-0100-0000D0010000}"/>
    <hyperlink ref="AK235" r:id="rId466" xr:uid="{00000000-0004-0000-0100-0000D1010000}"/>
    <hyperlink ref="J236" r:id="rId467" xr:uid="{00000000-0004-0000-0100-0000D2010000}"/>
    <hyperlink ref="AK236" r:id="rId468" xr:uid="{00000000-0004-0000-0100-0000D3010000}"/>
    <hyperlink ref="J237" r:id="rId469" xr:uid="{00000000-0004-0000-0100-0000D4010000}"/>
    <hyperlink ref="AK237" r:id="rId470" xr:uid="{00000000-0004-0000-0100-0000D5010000}"/>
    <hyperlink ref="J238" r:id="rId471" xr:uid="{00000000-0004-0000-0100-0000D6010000}"/>
    <hyperlink ref="AK238" r:id="rId472" xr:uid="{00000000-0004-0000-0100-0000D7010000}"/>
    <hyperlink ref="J239" r:id="rId473" xr:uid="{00000000-0004-0000-0100-0000D8010000}"/>
    <hyperlink ref="AK239" r:id="rId474" xr:uid="{00000000-0004-0000-0100-0000D9010000}"/>
    <hyperlink ref="J240" r:id="rId475" xr:uid="{00000000-0004-0000-0100-0000DA010000}"/>
    <hyperlink ref="AK240" r:id="rId476" xr:uid="{00000000-0004-0000-0100-0000DB010000}"/>
    <hyperlink ref="J241" r:id="rId477" xr:uid="{00000000-0004-0000-0100-0000DC010000}"/>
    <hyperlink ref="AK241" r:id="rId478" xr:uid="{00000000-0004-0000-0100-0000DD010000}"/>
    <hyperlink ref="J242" r:id="rId479" xr:uid="{00000000-0004-0000-0100-0000DE010000}"/>
    <hyperlink ref="AK242" r:id="rId480" xr:uid="{00000000-0004-0000-0100-0000DF010000}"/>
    <hyperlink ref="J243" r:id="rId481" xr:uid="{00000000-0004-0000-0100-0000E0010000}"/>
    <hyperlink ref="AK243" r:id="rId482" location="overview" xr:uid="{00000000-0004-0000-0100-0000E1010000}"/>
    <hyperlink ref="J244" r:id="rId483" xr:uid="{00000000-0004-0000-0100-0000E2010000}"/>
    <hyperlink ref="AK244" r:id="rId484" location="overview" xr:uid="{00000000-0004-0000-0100-0000E3010000}"/>
    <hyperlink ref="J245" r:id="rId485" xr:uid="{00000000-0004-0000-0100-0000E4010000}"/>
    <hyperlink ref="AK245" r:id="rId486" location="graduate" xr:uid="{00000000-0004-0000-0100-0000E5010000}"/>
    <hyperlink ref="J246" r:id="rId487" xr:uid="{00000000-0004-0000-0100-0000E6010000}"/>
    <hyperlink ref="AK246" r:id="rId488" location="graduate" xr:uid="{00000000-0004-0000-0100-0000E7010000}"/>
    <hyperlink ref="J247" r:id="rId489" xr:uid="{00000000-0004-0000-0100-0000E8010000}"/>
    <hyperlink ref="AK247" r:id="rId490" location="graduate" xr:uid="{00000000-0004-0000-0100-0000E9010000}"/>
    <hyperlink ref="J248" r:id="rId491" xr:uid="{00000000-0004-0000-0100-0000EA010000}"/>
    <hyperlink ref="AK248" r:id="rId492" xr:uid="{00000000-0004-0000-0100-0000EB010000}"/>
    <hyperlink ref="J249" r:id="rId493" xr:uid="{00000000-0004-0000-0100-0000EC010000}"/>
    <hyperlink ref="AK249" r:id="rId494" xr:uid="{00000000-0004-0000-0100-0000ED010000}"/>
    <hyperlink ref="J250" r:id="rId495" xr:uid="{00000000-0004-0000-0100-0000EE010000}"/>
    <hyperlink ref="AK250" r:id="rId496" xr:uid="{00000000-0004-0000-0100-0000EF010000}"/>
    <hyperlink ref="J251" r:id="rId497" xr:uid="{00000000-0004-0000-0100-0000F0010000}"/>
    <hyperlink ref="AK251" r:id="rId498" xr:uid="{00000000-0004-0000-0100-0000F1010000}"/>
    <hyperlink ref="J252" r:id="rId499" xr:uid="{00000000-0004-0000-0100-0000F2010000}"/>
    <hyperlink ref="AK252" r:id="rId500" xr:uid="{00000000-0004-0000-0100-0000F3010000}"/>
    <hyperlink ref="J253" r:id="rId501" xr:uid="{00000000-0004-0000-0100-0000F4010000}"/>
    <hyperlink ref="AK253" r:id="rId502" xr:uid="{00000000-0004-0000-0100-0000F5010000}"/>
    <hyperlink ref="J254" r:id="rId503" xr:uid="{00000000-0004-0000-0100-0000F6010000}"/>
    <hyperlink ref="AK254" r:id="rId504" xr:uid="{00000000-0004-0000-0100-0000F7010000}"/>
    <hyperlink ref="J255" r:id="rId505" xr:uid="{00000000-0004-0000-0100-0000F8010000}"/>
    <hyperlink ref="AK255" r:id="rId506" xr:uid="{00000000-0004-0000-0100-0000F9010000}"/>
    <hyperlink ref="J256" r:id="rId507" xr:uid="{00000000-0004-0000-0100-0000FA010000}"/>
    <hyperlink ref="AK256" r:id="rId508" xr:uid="{00000000-0004-0000-0100-0000FB010000}"/>
    <hyperlink ref="J257" r:id="rId509" xr:uid="{00000000-0004-0000-0100-0000FC010000}"/>
    <hyperlink ref="AK257" r:id="rId510" xr:uid="{00000000-0004-0000-0100-0000FD010000}"/>
    <hyperlink ref="J258" r:id="rId511" xr:uid="{00000000-0004-0000-0100-0000FE010000}"/>
    <hyperlink ref="AK258" r:id="rId512" xr:uid="{00000000-0004-0000-0100-0000FF010000}"/>
    <hyperlink ref="J259" r:id="rId513" xr:uid="{00000000-0004-0000-0100-000000020000}"/>
    <hyperlink ref="AK259" r:id="rId514" xr:uid="{00000000-0004-0000-0100-000001020000}"/>
    <hyperlink ref="J260" r:id="rId515" xr:uid="{00000000-0004-0000-0100-000002020000}"/>
    <hyperlink ref="AK260" r:id="rId516" xr:uid="{00000000-0004-0000-0100-000003020000}"/>
    <hyperlink ref="J261" r:id="rId517" xr:uid="{00000000-0004-0000-0100-000004020000}"/>
    <hyperlink ref="AK261" r:id="rId518" xr:uid="{00000000-0004-0000-0100-000005020000}"/>
    <hyperlink ref="J262" r:id="rId519" xr:uid="{00000000-0004-0000-0100-000006020000}"/>
    <hyperlink ref="AK262" r:id="rId520" xr:uid="{00000000-0004-0000-0100-000007020000}"/>
    <hyperlink ref="J263" r:id="rId521" xr:uid="{00000000-0004-0000-0100-000008020000}"/>
    <hyperlink ref="AK263" r:id="rId522" xr:uid="{00000000-0004-0000-0100-000009020000}"/>
    <hyperlink ref="J264" r:id="rId523" xr:uid="{00000000-0004-0000-0100-00000A020000}"/>
    <hyperlink ref="AK264" r:id="rId524" xr:uid="{00000000-0004-0000-0100-00000B020000}"/>
    <hyperlink ref="J265" r:id="rId525" xr:uid="{00000000-0004-0000-0100-00000C020000}"/>
    <hyperlink ref="AK265" r:id="rId526" xr:uid="{00000000-0004-0000-0100-00000D020000}"/>
    <hyperlink ref="J266" r:id="rId527" xr:uid="{00000000-0004-0000-0100-00000E020000}"/>
    <hyperlink ref="AK266" r:id="rId528" xr:uid="{00000000-0004-0000-0100-00000F020000}"/>
    <hyperlink ref="J267" r:id="rId529" xr:uid="{00000000-0004-0000-0100-000010020000}"/>
    <hyperlink ref="AK267" r:id="rId530" xr:uid="{00000000-0004-0000-0100-000011020000}"/>
    <hyperlink ref="J268" r:id="rId531" xr:uid="{00000000-0004-0000-0100-000012020000}"/>
    <hyperlink ref="AK268" r:id="rId532" xr:uid="{00000000-0004-0000-0100-000013020000}"/>
    <hyperlink ref="J269" r:id="rId533" xr:uid="{00000000-0004-0000-0100-000014020000}"/>
    <hyperlink ref="AK269" r:id="rId534" xr:uid="{00000000-0004-0000-0100-000015020000}"/>
    <hyperlink ref="J270" r:id="rId535" xr:uid="{00000000-0004-0000-0100-000016020000}"/>
    <hyperlink ref="AK270" r:id="rId536" xr:uid="{00000000-0004-0000-0100-000017020000}"/>
    <hyperlink ref="J271" r:id="rId537" xr:uid="{00000000-0004-0000-0100-000018020000}"/>
    <hyperlink ref="AK271" r:id="rId538" xr:uid="{00000000-0004-0000-0100-000019020000}"/>
    <hyperlink ref="J272" r:id="rId539" xr:uid="{00000000-0004-0000-0100-00001A020000}"/>
    <hyperlink ref="AK272" r:id="rId540" xr:uid="{00000000-0004-0000-0100-00001B020000}"/>
    <hyperlink ref="J273" r:id="rId541" xr:uid="{00000000-0004-0000-0100-00001C020000}"/>
    <hyperlink ref="AK273" r:id="rId542" xr:uid="{00000000-0004-0000-0100-00001D020000}"/>
    <hyperlink ref="J274" r:id="rId543" xr:uid="{00000000-0004-0000-0100-00001E020000}"/>
    <hyperlink ref="AK274" r:id="rId544" xr:uid="{00000000-0004-0000-0100-00001F020000}"/>
    <hyperlink ref="J275" r:id="rId545" xr:uid="{00000000-0004-0000-0100-000020020000}"/>
    <hyperlink ref="AK275" r:id="rId546" xr:uid="{00000000-0004-0000-0100-000021020000}"/>
    <hyperlink ref="J276" r:id="rId547" xr:uid="{00000000-0004-0000-0100-000022020000}"/>
    <hyperlink ref="AK276" r:id="rId548" xr:uid="{00000000-0004-0000-0100-000023020000}"/>
    <hyperlink ref="J277" r:id="rId549" xr:uid="{00000000-0004-0000-0100-000024020000}"/>
    <hyperlink ref="AK277" r:id="rId550" xr:uid="{00000000-0004-0000-0100-000025020000}"/>
    <hyperlink ref="J278" r:id="rId551" xr:uid="{00000000-0004-0000-0100-000026020000}"/>
    <hyperlink ref="AK278" r:id="rId552" xr:uid="{00000000-0004-0000-0100-000027020000}"/>
    <hyperlink ref="J279" r:id="rId553" xr:uid="{00000000-0004-0000-0100-000028020000}"/>
    <hyperlink ref="AK279" r:id="rId554" xr:uid="{00000000-0004-0000-0100-000029020000}"/>
    <hyperlink ref="J280" r:id="rId555" xr:uid="{00000000-0004-0000-0100-00002A020000}"/>
    <hyperlink ref="AK280" r:id="rId556" xr:uid="{00000000-0004-0000-0100-00002B020000}"/>
    <hyperlink ref="J281" r:id="rId557" xr:uid="{00000000-0004-0000-0100-00002C020000}"/>
    <hyperlink ref="AK281" r:id="rId558" xr:uid="{00000000-0004-0000-0100-00002D020000}"/>
    <hyperlink ref="J282" r:id="rId559" xr:uid="{00000000-0004-0000-0100-00002E020000}"/>
    <hyperlink ref="AK282" r:id="rId560" xr:uid="{00000000-0004-0000-0100-00002F020000}"/>
    <hyperlink ref="J283" r:id="rId561" xr:uid="{00000000-0004-0000-0100-000030020000}"/>
    <hyperlink ref="AK283" r:id="rId562" xr:uid="{00000000-0004-0000-0100-000031020000}"/>
    <hyperlink ref="J284" r:id="rId563" xr:uid="{00000000-0004-0000-0100-000032020000}"/>
    <hyperlink ref="AK284" r:id="rId564" location="2615" xr:uid="{00000000-0004-0000-0100-000033020000}"/>
    <hyperlink ref="J285" r:id="rId565" xr:uid="{00000000-0004-0000-0100-000034020000}"/>
    <hyperlink ref="AK285" r:id="rId566" xr:uid="{00000000-0004-0000-0100-000035020000}"/>
    <hyperlink ref="J286" r:id="rId567" xr:uid="{00000000-0004-0000-0100-000036020000}"/>
    <hyperlink ref="AK286" r:id="rId568" xr:uid="{00000000-0004-0000-0100-000037020000}"/>
    <hyperlink ref="J287" r:id="rId569" xr:uid="{00000000-0004-0000-0100-000038020000}"/>
    <hyperlink ref="AK287" r:id="rId570" xr:uid="{00000000-0004-0000-0100-000039020000}"/>
    <hyperlink ref="J288" r:id="rId571" xr:uid="{00000000-0004-0000-0100-00003A020000}"/>
    <hyperlink ref="AK288" r:id="rId572" xr:uid="{00000000-0004-0000-0100-00003B020000}"/>
    <hyperlink ref="J289" r:id="rId573" xr:uid="{00000000-0004-0000-0100-00003C020000}"/>
    <hyperlink ref="AK289" r:id="rId574" xr:uid="{00000000-0004-0000-0100-00003D020000}"/>
    <hyperlink ref="J290" r:id="rId575" xr:uid="{00000000-0004-0000-0100-00003E020000}"/>
    <hyperlink ref="AK290" r:id="rId576" xr:uid="{00000000-0004-0000-0100-00003F020000}"/>
    <hyperlink ref="J291" r:id="rId577" xr:uid="{00000000-0004-0000-0100-000040020000}"/>
    <hyperlink ref="J292" r:id="rId578" xr:uid="{00000000-0004-0000-0100-000041020000}"/>
    <hyperlink ref="AK292" r:id="rId579" xr:uid="{00000000-0004-0000-0100-000042020000}"/>
    <hyperlink ref="J293" r:id="rId580" xr:uid="{00000000-0004-0000-0100-000043020000}"/>
    <hyperlink ref="AK293" r:id="rId581" xr:uid="{00000000-0004-0000-0100-000044020000}"/>
    <hyperlink ref="J294" r:id="rId582" xr:uid="{00000000-0004-0000-0100-000045020000}"/>
    <hyperlink ref="AK294" r:id="rId583" xr:uid="{00000000-0004-0000-0100-000046020000}"/>
    <hyperlink ref="J295" r:id="rId584" xr:uid="{00000000-0004-0000-0100-000047020000}"/>
    <hyperlink ref="AK295" r:id="rId585" xr:uid="{00000000-0004-0000-0100-000048020000}"/>
    <hyperlink ref="J296" r:id="rId586" xr:uid="{00000000-0004-0000-0100-000049020000}"/>
    <hyperlink ref="AK296" r:id="rId587" xr:uid="{00000000-0004-0000-0100-00004A020000}"/>
    <hyperlink ref="J297" r:id="rId588" xr:uid="{00000000-0004-0000-0100-00004B020000}"/>
    <hyperlink ref="AK297" r:id="rId589" xr:uid="{00000000-0004-0000-0100-00004C020000}"/>
    <hyperlink ref="J298" r:id="rId590" xr:uid="{00000000-0004-0000-0100-00004D020000}"/>
    <hyperlink ref="AK298" r:id="rId591" xr:uid="{00000000-0004-0000-0100-00004E020000}"/>
    <hyperlink ref="J299" r:id="rId592" xr:uid="{00000000-0004-0000-0100-00004F020000}"/>
    <hyperlink ref="AK299" r:id="rId593" xr:uid="{00000000-0004-0000-0100-000050020000}"/>
    <hyperlink ref="J300" r:id="rId594" xr:uid="{00000000-0004-0000-0100-000051020000}"/>
    <hyperlink ref="AK300" r:id="rId595" xr:uid="{00000000-0004-0000-0100-000052020000}"/>
    <hyperlink ref="J301" r:id="rId596" xr:uid="{00000000-0004-0000-0100-000053020000}"/>
    <hyperlink ref="AK301" r:id="rId597" xr:uid="{00000000-0004-0000-0100-000054020000}"/>
    <hyperlink ref="J302" r:id="rId598" xr:uid="{00000000-0004-0000-0100-000055020000}"/>
    <hyperlink ref="AK302" r:id="rId599" xr:uid="{00000000-0004-0000-0100-000056020000}"/>
    <hyperlink ref="J303" r:id="rId600" xr:uid="{00000000-0004-0000-0100-000057020000}"/>
    <hyperlink ref="AK303" r:id="rId601" xr:uid="{00000000-0004-0000-0100-000058020000}"/>
    <hyperlink ref="J304" r:id="rId602" xr:uid="{00000000-0004-0000-0100-000059020000}"/>
    <hyperlink ref="AK304" r:id="rId603" xr:uid="{00000000-0004-0000-0100-00005A020000}"/>
    <hyperlink ref="J305" r:id="rId604" xr:uid="{00000000-0004-0000-0100-00005B020000}"/>
    <hyperlink ref="AK305" r:id="rId605" xr:uid="{00000000-0004-0000-0100-00005C020000}"/>
    <hyperlink ref="J306" r:id="rId606" xr:uid="{00000000-0004-0000-0100-00005D020000}"/>
    <hyperlink ref="AK306" r:id="rId607" xr:uid="{00000000-0004-0000-0100-00005E020000}"/>
    <hyperlink ref="J307" r:id="rId608" xr:uid="{00000000-0004-0000-0100-00005F020000}"/>
    <hyperlink ref="AK307" r:id="rId609" xr:uid="{00000000-0004-0000-0100-000060020000}"/>
    <hyperlink ref="J308" r:id="rId610" xr:uid="{00000000-0004-0000-0100-000061020000}"/>
    <hyperlink ref="AK308" r:id="rId611" xr:uid="{00000000-0004-0000-0100-000062020000}"/>
    <hyperlink ref="J309" r:id="rId612" xr:uid="{00000000-0004-0000-0100-000063020000}"/>
    <hyperlink ref="AK309" r:id="rId613" xr:uid="{00000000-0004-0000-0100-000064020000}"/>
    <hyperlink ref="J310" r:id="rId614" xr:uid="{00000000-0004-0000-0100-000065020000}"/>
    <hyperlink ref="AK310" r:id="rId615" xr:uid="{00000000-0004-0000-0100-000066020000}"/>
    <hyperlink ref="J311" r:id="rId616" xr:uid="{00000000-0004-0000-0100-000067020000}"/>
    <hyperlink ref="AK311" r:id="rId617" xr:uid="{00000000-0004-0000-0100-000068020000}"/>
    <hyperlink ref="J312" r:id="rId618" xr:uid="{00000000-0004-0000-0100-000069020000}"/>
    <hyperlink ref="AK312" r:id="rId619" location="ac-0" xr:uid="{00000000-0004-0000-0100-00006A020000}"/>
    <hyperlink ref="J313" r:id="rId620" xr:uid="{00000000-0004-0000-0100-00006B020000}"/>
    <hyperlink ref="AK313" r:id="rId621" xr:uid="{00000000-0004-0000-0100-00006C020000}"/>
    <hyperlink ref="J314" r:id="rId622" xr:uid="{00000000-0004-0000-0100-00006D020000}"/>
    <hyperlink ref="AK314" r:id="rId623" xr:uid="{00000000-0004-0000-0100-00006E020000}"/>
    <hyperlink ref="J315" r:id="rId624" xr:uid="{00000000-0004-0000-0100-00006F020000}"/>
    <hyperlink ref="AK315" r:id="rId625" xr:uid="{00000000-0004-0000-0100-000070020000}"/>
    <hyperlink ref="J316" r:id="rId626" xr:uid="{00000000-0004-0000-0100-000071020000}"/>
    <hyperlink ref="AK316" r:id="rId627" xr:uid="{00000000-0004-0000-0100-000072020000}"/>
    <hyperlink ref="J317" r:id="rId628" xr:uid="{00000000-0004-0000-0100-000073020000}"/>
    <hyperlink ref="AK317" r:id="rId629" xr:uid="{00000000-0004-0000-0100-000074020000}"/>
    <hyperlink ref="J318" r:id="rId630" xr:uid="{00000000-0004-0000-0100-000075020000}"/>
    <hyperlink ref="AK318" r:id="rId631" xr:uid="{00000000-0004-0000-0100-000076020000}"/>
    <hyperlink ref="J319" r:id="rId632" xr:uid="{00000000-0004-0000-0100-000077020000}"/>
    <hyperlink ref="AK319" r:id="rId633" xr:uid="{00000000-0004-0000-0100-000078020000}"/>
    <hyperlink ref="J320" r:id="rId634" xr:uid="{00000000-0004-0000-0100-000079020000}"/>
    <hyperlink ref="AK320" r:id="rId635" xr:uid="{00000000-0004-0000-0100-00007A020000}"/>
    <hyperlink ref="J321" r:id="rId636" xr:uid="{00000000-0004-0000-0100-00007B020000}"/>
    <hyperlink ref="AK321" r:id="rId637" xr:uid="{00000000-0004-0000-0100-00007C020000}"/>
    <hyperlink ref="J322" r:id="rId638" xr:uid="{00000000-0004-0000-0100-00007D020000}"/>
    <hyperlink ref="AK322" r:id="rId639" xr:uid="{00000000-0004-0000-0100-00007E020000}"/>
    <hyperlink ref="J323" r:id="rId640" xr:uid="{00000000-0004-0000-0100-00007F020000}"/>
    <hyperlink ref="AK323" r:id="rId641" xr:uid="{00000000-0004-0000-0100-000080020000}"/>
    <hyperlink ref="J324" r:id="rId642" xr:uid="{00000000-0004-0000-0100-000081020000}"/>
    <hyperlink ref="AK324" r:id="rId643" xr:uid="{00000000-0004-0000-0100-000082020000}"/>
    <hyperlink ref="J325" r:id="rId644" xr:uid="{00000000-0004-0000-0100-000083020000}"/>
    <hyperlink ref="AK325" r:id="rId645" xr:uid="{00000000-0004-0000-0100-000084020000}"/>
    <hyperlink ref="J326" r:id="rId646" xr:uid="{00000000-0004-0000-0100-000085020000}"/>
    <hyperlink ref="AK326" r:id="rId647" xr:uid="{00000000-0004-0000-0100-000086020000}"/>
    <hyperlink ref="J327" r:id="rId648" xr:uid="{00000000-0004-0000-0100-000087020000}"/>
    <hyperlink ref="AK327" r:id="rId649" xr:uid="{00000000-0004-0000-0100-000088020000}"/>
    <hyperlink ref="J328" r:id="rId650" xr:uid="{00000000-0004-0000-0100-000089020000}"/>
    <hyperlink ref="AK328" r:id="rId651" xr:uid="{00000000-0004-0000-0100-00008A020000}"/>
    <hyperlink ref="J329" r:id="rId652" xr:uid="{00000000-0004-0000-0100-00008B020000}"/>
    <hyperlink ref="AK329" r:id="rId653" xr:uid="{00000000-0004-0000-0100-00008C020000}"/>
    <hyperlink ref="J330" r:id="rId654" xr:uid="{00000000-0004-0000-0100-00008D020000}"/>
    <hyperlink ref="AK330" r:id="rId655" xr:uid="{00000000-0004-0000-0100-00008E020000}"/>
    <hyperlink ref="J331" r:id="rId656" xr:uid="{00000000-0004-0000-0100-00008F020000}"/>
    <hyperlink ref="AK331" r:id="rId657" xr:uid="{00000000-0004-0000-0100-000090020000}"/>
    <hyperlink ref="J332" r:id="rId658" xr:uid="{00000000-0004-0000-0100-000091020000}"/>
    <hyperlink ref="AK332" r:id="rId659" xr:uid="{00000000-0004-0000-0100-000092020000}"/>
    <hyperlink ref="J333" r:id="rId660" xr:uid="{00000000-0004-0000-0100-000093020000}"/>
    <hyperlink ref="AK333" r:id="rId661" xr:uid="{00000000-0004-0000-0100-000094020000}"/>
    <hyperlink ref="J334" r:id="rId662" xr:uid="{00000000-0004-0000-0100-000095020000}"/>
    <hyperlink ref="AK334" r:id="rId663" xr:uid="{00000000-0004-0000-0100-000096020000}"/>
    <hyperlink ref="J335" r:id="rId664" xr:uid="{00000000-0004-0000-0100-000097020000}"/>
    <hyperlink ref="AK335" r:id="rId665" xr:uid="{00000000-0004-0000-0100-000098020000}"/>
    <hyperlink ref="J336" r:id="rId666" xr:uid="{00000000-0004-0000-0100-000099020000}"/>
    <hyperlink ref="AK336" r:id="rId667" xr:uid="{00000000-0004-0000-0100-00009A020000}"/>
    <hyperlink ref="J337" r:id="rId668" xr:uid="{00000000-0004-0000-0100-00009B020000}"/>
    <hyperlink ref="AK337" r:id="rId669" xr:uid="{00000000-0004-0000-0100-00009C020000}"/>
    <hyperlink ref="J338" r:id="rId670" xr:uid="{00000000-0004-0000-0100-00009D020000}"/>
    <hyperlink ref="AK338" r:id="rId671" xr:uid="{00000000-0004-0000-0100-00009E020000}"/>
    <hyperlink ref="J339" r:id="rId672" xr:uid="{00000000-0004-0000-0100-00009F020000}"/>
    <hyperlink ref="AK339" r:id="rId673" location="programrequirementstext" xr:uid="{00000000-0004-0000-0100-0000A0020000}"/>
    <hyperlink ref="J340" r:id="rId674" xr:uid="{00000000-0004-0000-0100-0000A1020000}"/>
    <hyperlink ref="AK340" r:id="rId675" xr:uid="{00000000-0004-0000-0100-0000A2020000}"/>
    <hyperlink ref="J341" r:id="rId676" xr:uid="{00000000-0004-0000-0100-0000A3020000}"/>
    <hyperlink ref="AK341" r:id="rId677" xr:uid="{00000000-0004-0000-0100-0000A4020000}"/>
    <hyperlink ref="J342" r:id="rId678" xr:uid="{00000000-0004-0000-0100-0000A5020000}"/>
    <hyperlink ref="AK342" r:id="rId679" xr:uid="{00000000-0004-0000-0100-0000A6020000}"/>
    <hyperlink ref="J343" r:id="rId680" xr:uid="{00000000-0004-0000-0100-0000A7020000}"/>
    <hyperlink ref="AK343" r:id="rId681" location="text" xr:uid="{00000000-0004-0000-0100-0000A8020000}"/>
    <hyperlink ref="J344" r:id="rId682" xr:uid="{00000000-0004-0000-0100-0000A9020000}"/>
    <hyperlink ref="AK344" r:id="rId683" xr:uid="{00000000-0004-0000-0100-0000AA020000}"/>
    <hyperlink ref="J345" r:id="rId684" xr:uid="{00000000-0004-0000-0100-0000AB020000}"/>
    <hyperlink ref="AK345" r:id="rId685" xr:uid="{00000000-0004-0000-0100-0000AC020000}"/>
    <hyperlink ref="J346" r:id="rId686" xr:uid="{00000000-0004-0000-0100-0000AD020000}"/>
    <hyperlink ref="AK346" r:id="rId687" xr:uid="{00000000-0004-0000-0100-0000AE020000}"/>
    <hyperlink ref="J347" r:id="rId688" xr:uid="{00000000-0004-0000-0100-0000AF020000}"/>
    <hyperlink ref="AK347" r:id="rId689" xr:uid="{00000000-0004-0000-0100-0000B0020000}"/>
    <hyperlink ref="J348" r:id="rId690" xr:uid="{00000000-0004-0000-0100-0000B1020000}"/>
    <hyperlink ref="AK348" r:id="rId691" xr:uid="{00000000-0004-0000-0100-0000B2020000}"/>
    <hyperlink ref="J349" r:id="rId692" xr:uid="{00000000-0004-0000-0100-0000B3020000}"/>
    <hyperlink ref="AK349" r:id="rId693" xr:uid="{00000000-0004-0000-0100-0000B4020000}"/>
    <hyperlink ref="J350" r:id="rId694" xr:uid="{00000000-0004-0000-0100-0000B5020000}"/>
    <hyperlink ref="AK350" r:id="rId695" xr:uid="{00000000-0004-0000-0100-0000B6020000}"/>
    <hyperlink ref="J351" r:id="rId696" xr:uid="{00000000-0004-0000-0100-0000B7020000}"/>
    <hyperlink ref="AK351" r:id="rId697" xr:uid="{00000000-0004-0000-0100-0000B8020000}"/>
    <hyperlink ref="J352" r:id="rId698" xr:uid="{00000000-0004-0000-0100-0000B9020000}"/>
    <hyperlink ref="AK352" r:id="rId699" xr:uid="{00000000-0004-0000-0100-0000BA020000}"/>
    <hyperlink ref="J353" r:id="rId700" xr:uid="{00000000-0004-0000-0100-0000BB020000}"/>
    <hyperlink ref="AK353" r:id="rId701" xr:uid="{00000000-0004-0000-0100-0000BC020000}"/>
    <hyperlink ref="J354" r:id="rId702" xr:uid="{00000000-0004-0000-0100-0000BD020000}"/>
    <hyperlink ref="AK354" r:id="rId703" xr:uid="{00000000-0004-0000-0100-0000BE020000}"/>
    <hyperlink ref="J355" r:id="rId704" xr:uid="{00000000-0004-0000-0100-0000BF020000}"/>
    <hyperlink ref="AK355" r:id="rId705" xr:uid="{00000000-0004-0000-0100-0000C0020000}"/>
    <hyperlink ref="J356" r:id="rId706" xr:uid="{00000000-0004-0000-0100-0000C1020000}"/>
    <hyperlink ref="AK356" r:id="rId707" xr:uid="{00000000-0004-0000-0100-0000C2020000}"/>
    <hyperlink ref="J357" r:id="rId708" xr:uid="{00000000-0004-0000-0100-0000C3020000}"/>
    <hyperlink ref="AK357" r:id="rId709" xr:uid="{00000000-0004-0000-0100-0000C4020000}"/>
    <hyperlink ref="J358" r:id="rId710" xr:uid="{00000000-0004-0000-0100-0000C5020000}"/>
    <hyperlink ref="AK358" r:id="rId711" xr:uid="{00000000-0004-0000-0100-0000C6020000}"/>
    <hyperlink ref="J359" r:id="rId712" xr:uid="{00000000-0004-0000-0100-0000C7020000}"/>
    <hyperlink ref="AK359" r:id="rId713" xr:uid="{00000000-0004-0000-0100-0000C8020000}"/>
    <hyperlink ref="J360" r:id="rId714" xr:uid="{00000000-0004-0000-0100-0000C9020000}"/>
    <hyperlink ref="AK360" r:id="rId715" xr:uid="{00000000-0004-0000-0100-0000CA020000}"/>
    <hyperlink ref="J361" r:id="rId716" xr:uid="{00000000-0004-0000-0100-0000CB020000}"/>
    <hyperlink ref="AK361" r:id="rId717" xr:uid="{00000000-0004-0000-0100-0000CC020000}"/>
    <hyperlink ref="J362" r:id="rId718" xr:uid="{00000000-0004-0000-0100-0000CD020000}"/>
    <hyperlink ref="AK362" r:id="rId719" xr:uid="{00000000-0004-0000-0100-0000CE020000}"/>
    <hyperlink ref="J363" r:id="rId720" xr:uid="{00000000-0004-0000-0100-0000CF020000}"/>
    <hyperlink ref="AK363" r:id="rId721" xr:uid="{00000000-0004-0000-0100-0000D0020000}"/>
    <hyperlink ref="J364" r:id="rId722" xr:uid="{00000000-0004-0000-0100-0000D1020000}"/>
    <hyperlink ref="AK364" r:id="rId723" xr:uid="{00000000-0004-0000-0100-0000D2020000}"/>
    <hyperlink ref="J365" r:id="rId724" xr:uid="{00000000-0004-0000-0100-0000D3020000}"/>
    <hyperlink ref="AK365" r:id="rId725" xr:uid="{00000000-0004-0000-0100-0000D4020000}"/>
    <hyperlink ref="J366" r:id="rId726" xr:uid="{00000000-0004-0000-0100-0000D5020000}"/>
    <hyperlink ref="AK366" r:id="rId727" xr:uid="{00000000-0004-0000-0100-0000D6020000}"/>
    <hyperlink ref="J367" r:id="rId728" xr:uid="{00000000-0004-0000-0100-0000D7020000}"/>
    <hyperlink ref="AK367" r:id="rId729" xr:uid="{00000000-0004-0000-0100-0000D8020000}"/>
    <hyperlink ref="J368" r:id="rId730" xr:uid="{00000000-0004-0000-0100-0000D9020000}"/>
    <hyperlink ref="AK368" r:id="rId731" xr:uid="{00000000-0004-0000-0100-0000DA020000}"/>
    <hyperlink ref="J369" r:id="rId732" xr:uid="{00000000-0004-0000-0100-0000DB020000}"/>
    <hyperlink ref="AK369" r:id="rId733" xr:uid="{00000000-0004-0000-0100-0000DC020000}"/>
    <hyperlink ref="J370" r:id="rId734" xr:uid="{00000000-0004-0000-0100-0000DD020000}"/>
    <hyperlink ref="AK370" r:id="rId735" xr:uid="{00000000-0004-0000-0100-0000DE020000}"/>
    <hyperlink ref="J371" r:id="rId736" xr:uid="{00000000-0004-0000-0100-0000DF020000}"/>
    <hyperlink ref="AK371" r:id="rId737" xr:uid="{00000000-0004-0000-0100-0000E0020000}"/>
    <hyperlink ref="J372" r:id="rId738" xr:uid="{00000000-0004-0000-0100-0000E1020000}"/>
    <hyperlink ref="AK372" r:id="rId739" xr:uid="{00000000-0004-0000-0100-0000E2020000}"/>
    <hyperlink ref="J373" r:id="rId740" xr:uid="{00000000-0004-0000-0100-0000E3020000}"/>
    <hyperlink ref="AK373" r:id="rId741" xr:uid="{00000000-0004-0000-0100-0000E4020000}"/>
    <hyperlink ref="J374" r:id="rId742" xr:uid="{00000000-0004-0000-0100-0000E5020000}"/>
    <hyperlink ref="AK374" r:id="rId743" xr:uid="{00000000-0004-0000-0100-0000E6020000}"/>
    <hyperlink ref="J375" r:id="rId744" xr:uid="{00000000-0004-0000-0100-0000E7020000}"/>
    <hyperlink ref="AK375" r:id="rId745" xr:uid="{00000000-0004-0000-0100-0000E8020000}"/>
    <hyperlink ref="J376" r:id="rId746" xr:uid="{00000000-0004-0000-0100-0000E9020000}"/>
    <hyperlink ref="AK376" r:id="rId747" xr:uid="{00000000-0004-0000-0100-0000EA020000}"/>
    <hyperlink ref="J377" r:id="rId748" xr:uid="{00000000-0004-0000-0100-0000EB020000}"/>
    <hyperlink ref="AK377" r:id="rId749" xr:uid="{00000000-0004-0000-0100-0000EC020000}"/>
    <hyperlink ref="J378" r:id="rId750" xr:uid="{00000000-0004-0000-0100-0000ED020000}"/>
    <hyperlink ref="AK378" r:id="rId751" xr:uid="{00000000-0004-0000-0100-0000EE020000}"/>
    <hyperlink ref="J379" r:id="rId752" xr:uid="{00000000-0004-0000-0100-0000EF020000}"/>
    <hyperlink ref="AK379" r:id="rId753" xr:uid="{00000000-0004-0000-0100-0000F0020000}"/>
    <hyperlink ref="J380" r:id="rId754" xr:uid="{00000000-0004-0000-0100-0000F1020000}"/>
    <hyperlink ref="AK380" r:id="rId755" xr:uid="{00000000-0004-0000-0100-0000F2020000}"/>
    <hyperlink ref="J381" r:id="rId756" xr:uid="{00000000-0004-0000-0100-0000F3020000}"/>
    <hyperlink ref="AK381" r:id="rId757" xr:uid="{00000000-0004-0000-0100-0000F4020000}"/>
    <hyperlink ref="J382" r:id="rId758" xr:uid="{00000000-0004-0000-0100-0000F5020000}"/>
    <hyperlink ref="AK382" r:id="rId759" xr:uid="{00000000-0004-0000-0100-0000F6020000}"/>
    <hyperlink ref="J383" r:id="rId760" xr:uid="{00000000-0004-0000-0100-0000F7020000}"/>
    <hyperlink ref="AK383" r:id="rId761" xr:uid="{00000000-0004-0000-0100-0000F8020000}"/>
    <hyperlink ref="J384" r:id="rId762" xr:uid="{00000000-0004-0000-0100-0000F9020000}"/>
    <hyperlink ref="AK384" r:id="rId763" xr:uid="{00000000-0004-0000-0100-0000FA020000}"/>
    <hyperlink ref="J385" r:id="rId764" xr:uid="{00000000-0004-0000-0100-0000FB020000}"/>
    <hyperlink ref="AK385" r:id="rId765" xr:uid="{00000000-0004-0000-0100-0000FC020000}"/>
    <hyperlink ref="J386" r:id="rId766" xr:uid="{00000000-0004-0000-0100-0000FD020000}"/>
    <hyperlink ref="AK386" r:id="rId767" location=":~:text=The%20Master%20of%20Public%20Policy,as%20programs%20and%20policies%20related" xr:uid="{00000000-0004-0000-0100-0000FE020000}"/>
    <hyperlink ref="J387" r:id="rId768" xr:uid="{00000000-0004-0000-0100-0000FF020000}"/>
    <hyperlink ref="AK387" r:id="rId769" xr:uid="{00000000-0004-0000-0100-000000030000}"/>
    <hyperlink ref="J388" r:id="rId770" xr:uid="{00000000-0004-0000-0100-000001030000}"/>
    <hyperlink ref="AK388" r:id="rId771" xr:uid="{00000000-0004-0000-0100-000002030000}"/>
    <hyperlink ref="J389" r:id="rId772" xr:uid="{00000000-0004-0000-0100-000003030000}"/>
    <hyperlink ref="AK389" r:id="rId773" xr:uid="{00000000-0004-0000-0100-000004030000}"/>
    <hyperlink ref="J390" r:id="rId774" xr:uid="{00000000-0004-0000-0100-000005030000}"/>
    <hyperlink ref="AK390" r:id="rId775" xr:uid="{00000000-0004-0000-0100-000006030000}"/>
    <hyperlink ref="J391" r:id="rId776" xr:uid="{00000000-0004-0000-0100-000007030000}"/>
    <hyperlink ref="AK391" r:id="rId777" xr:uid="{00000000-0004-0000-0100-000008030000}"/>
    <hyperlink ref="J392" r:id="rId778" xr:uid="{00000000-0004-0000-0100-000009030000}"/>
    <hyperlink ref="AK392" r:id="rId779" location="school_programs" xr:uid="{00000000-0004-0000-0100-00000A030000}"/>
    <hyperlink ref="J393" r:id="rId780" xr:uid="{00000000-0004-0000-0100-00000B030000}"/>
    <hyperlink ref="AK393" r:id="rId781" xr:uid="{00000000-0004-0000-0100-00000C030000}"/>
    <hyperlink ref="J394" r:id="rId782" xr:uid="{00000000-0004-0000-0100-00000D030000}"/>
    <hyperlink ref="AK394" r:id="rId783" xr:uid="{00000000-0004-0000-0100-00000E030000}"/>
    <hyperlink ref="J395" r:id="rId784" xr:uid="{00000000-0004-0000-0100-00000F030000}"/>
    <hyperlink ref="AK395" r:id="rId785" xr:uid="{00000000-0004-0000-0100-000010030000}"/>
    <hyperlink ref="J396" r:id="rId786" xr:uid="{00000000-0004-0000-0100-000011030000}"/>
    <hyperlink ref="AK396" r:id="rId787" xr:uid="{00000000-0004-0000-0100-000012030000}"/>
    <hyperlink ref="J397" r:id="rId788" xr:uid="{00000000-0004-0000-0100-000013030000}"/>
    <hyperlink ref="AK397" r:id="rId789" xr:uid="{00000000-0004-0000-0100-000014030000}"/>
    <hyperlink ref="J398" r:id="rId790" xr:uid="{00000000-0004-0000-0100-000015030000}"/>
    <hyperlink ref="AK398" r:id="rId791" xr:uid="{00000000-0004-0000-0100-000016030000}"/>
    <hyperlink ref="J399" r:id="rId792" xr:uid="{00000000-0004-0000-0100-000017030000}"/>
    <hyperlink ref="AK399" r:id="rId793" xr:uid="{00000000-0004-0000-0100-000018030000}"/>
    <hyperlink ref="J400" r:id="rId794" xr:uid="{00000000-0004-0000-0100-000019030000}"/>
    <hyperlink ref="AK400" r:id="rId795" xr:uid="{00000000-0004-0000-0100-00001A030000}"/>
    <hyperlink ref="J401" r:id="rId796" xr:uid="{00000000-0004-0000-0100-00001B030000}"/>
    <hyperlink ref="AK401" r:id="rId797" xr:uid="{00000000-0004-0000-0100-00001C030000}"/>
    <hyperlink ref="J402" r:id="rId798" xr:uid="{00000000-0004-0000-0100-00001D030000}"/>
    <hyperlink ref="AK402" r:id="rId799" xr:uid="{00000000-0004-0000-0100-00001E030000}"/>
    <hyperlink ref="J403" r:id="rId800" xr:uid="{00000000-0004-0000-0100-00001F030000}"/>
    <hyperlink ref="AK403" r:id="rId801" xr:uid="{00000000-0004-0000-0100-000020030000}"/>
    <hyperlink ref="J404" r:id="rId802" xr:uid="{00000000-0004-0000-0100-000021030000}"/>
    <hyperlink ref="AK404" r:id="rId803" xr:uid="{00000000-0004-0000-0100-000022030000}"/>
    <hyperlink ref="J405" r:id="rId804" xr:uid="{00000000-0004-0000-0100-000023030000}"/>
    <hyperlink ref="AK405" r:id="rId805" xr:uid="{00000000-0004-0000-0100-000024030000}"/>
    <hyperlink ref="J406" r:id="rId806" xr:uid="{00000000-0004-0000-0100-000025030000}"/>
    <hyperlink ref="AK406" r:id="rId807" xr:uid="{00000000-0004-0000-0100-000026030000}"/>
    <hyperlink ref="J407" r:id="rId808" xr:uid="{00000000-0004-0000-0100-000027030000}"/>
    <hyperlink ref="AK407" r:id="rId809" xr:uid="{00000000-0004-0000-0100-000028030000}"/>
    <hyperlink ref="J408" r:id="rId810" xr:uid="{00000000-0004-0000-0100-000029030000}"/>
    <hyperlink ref="AK408" r:id="rId811" xr:uid="{00000000-0004-0000-0100-00002A030000}"/>
    <hyperlink ref="J409" r:id="rId812" xr:uid="{00000000-0004-0000-0100-00002B030000}"/>
    <hyperlink ref="AK409" r:id="rId813" xr:uid="{00000000-0004-0000-0100-00002C030000}"/>
    <hyperlink ref="J410" r:id="rId814" xr:uid="{00000000-0004-0000-0100-00002D030000}"/>
    <hyperlink ref="AK410" r:id="rId815" xr:uid="{00000000-0004-0000-0100-00002E030000}"/>
    <hyperlink ref="J411" r:id="rId816" xr:uid="{00000000-0004-0000-0100-00002F030000}"/>
    <hyperlink ref="AK411" r:id="rId817" xr:uid="{00000000-0004-0000-0100-000030030000}"/>
    <hyperlink ref="J412" r:id="rId818" xr:uid="{00000000-0004-0000-0100-000031030000}"/>
    <hyperlink ref="AK412" r:id="rId819" xr:uid="{00000000-0004-0000-0100-000032030000}"/>
    <hyperlink ref="J413" r:id="rId820" xr:uid="{00000000-0004-0000-0100-000033030000}"/>
    <hyperlink ref="AK413" r:id="rId821" xr:uid="{00000000-0004-0000-0100-000034030000}"/>
    <hyperlink ref="J414" r:id="rId822" xr:uid="{00000000-0004-0000-0100-000035030000}"/>
    <hyperlink ref="AK414" r:id="rId823" xr:uid="{00000000-0004-0000-0100-000036030000}"/>
    <hyperlink ref="J415" r:id="rId824" xr:uid="{00000000-0004-0000-0100-000037030000}"/>
    <hyperlink ref="AK415" r:id="rId825" location="ph-d-in-architecture" xr:uid="{00000000-0004-0000-0100-000038030000}"/>
    <hyperlink ref="J416" r:id="rId826" xr:uid="{00000000-0004-0000-0100-000039030000}"/>
    <hyperlink ref="AK416" r:id="rId827" location="toggle-id-1" xr:uid="{00000000-0004-0000-0100-00003A030000}"/>
    <hyperlink ref="J417" r:id="rId828" xr:uid="{00000000-0004-0000-0100-00003B030000}"/>
    <hyperlink ref="AK417" r:id="rId829" xr:uid="{00000000-0004-0000-0100-00003C030000}"/>
    <hyperlink ref="J418" r:id="rId830" xr:uid="{00000000-0004-0000-0100-00003D030000}"/>
    <hyperlink ref="AK418" r:id="rId831" xr:uid="{00000000-0004-0000-0100-00003E030000}"/>
    <hyperlink ref="J419" r:id="rId832" xr:uid="{00000000-0004-0000-0100-00003F030000}"/>
    <hyperlink ref="AK419" r:id="rId833" location="m-a-in-architecture" xr:uid="{00000000-0004-0000-0100-000040030000}"/>
    <hyperlink ref="J420" r:id="rId834" xr:uid="{00000000-0004-0000-0100-000041030000}"/>
    <hyperlink ref="AK420" r:id="rId835" location="murp" xr:uid="{00000000-0004-0000-0100-000042030000}"/>
    <hyperlink ref="J421" r:id="rId836" xr:uid="{00000000-0004-0000-0100-000043030000}"/>
    <hyperlink ref="AK421" r:id="rId837" xr:uid="{00000000-0004-0000-0100-000044030000}"/>
    <hyperlink ref="J422" r:id="rId838" xr:uid="{00000000-0004-0000-0100-000045030000}"/>
    <hyperlink ref="AK422" r:id="rId839" xr:uid="{00000000-0004-0000-0100-000046030000}"/>
    <hyperlink ref="J423" r:id="rId840" xr:uid="{00000000-0004-0000-0100-000047030000}"/>
    <hyperlink ref="AK423" r:id="rId841" xr:uid="{00000000-0004-0000-0100-000048030000}"/>
    <hyperlink ref="J424" r:id="rId842" xr:uid="{00000000-0004-0000-0100-000049030000}"/>
    <hyperlink ref="AK424" r:id="rId843" xr:uid="{00000000-0004-0000-0100-00004A030000}"/>
    <hyperlink ref="J425" r:id="rId844" xr:uid="{00000000-0004-0000-0100-00004B030000}"/>
    <hyperlink ref="AK425" r:id="rId845" xr:uid="{00000000-0004-0000-0100-00004C030000}"/>
    <hyperlink ref="J426" r:id="rId846" xr:uid="{00000000-0004-0000-0100-00004D030000}"/>
    <hyperlink ref="AK426" r:id="rId847" xr:uid="{00000000-0004-0000-0100-00004E030000}"/>
    <hyperlink ref="J427" r:id="rId848" xr:uid="{00000000-0004-0000-0100-00004F030000}"/>
    <hyperlink ref="AK427" r:id="rId849" xr:uid="{00000000-0004-0000-0100-000050030000}"/>
    <hyperlink ref="J428" r:id="rId850" xr:uid="{00000000-0004-0000-0100-000051030000}"/>
    <hyperlink ref="AK428" r:id="rId851" xr:uid="{00000000-0004-0000-0100-000052030000}"/>
    <hyperlink ref="J429" r:id="rId852" xr:uid="{00000000-0004-0000-0100-000053030000}"/>
    <hyperlink ref="AK429" r:id="rId853" xr:uid="{00000000-0004-0000-0100-000054030000}"/>
    <hyperlink ref="J430" r:id="rId854" xr:uid="{00000000-0004-0000-0100-000055030000}"/>
    <hyperlink ref="AK430" r:id="rId855" xr:uid="{00000000-0004-0000-0100-000056030000}"/>
    <hyperlink ref="J431" r:id="rId856" xr:uid="{00000000-0004-0000-0100-000057030000}"/>
    <hyperlink ref="AK431" r:id="rId857" xr:uid="{00000000-0004-0000-0100-000058030000}"/>
    <hyperlink ref="J432" r:id="rId858" xr:uid="{00000000-0004-0000-0100-000059030000}"/>
    <hyperlink ref="AK432" r:id="rId859" xr:uid="{00000000-0004-0000-0100-00005A030000}"/>
    <hyperlink ref="J433" r:id="rId860" xr:uid="{00000000-0004-0000-0100-00005B030000}"/>
    <hyperlink ref="AK433" r:id="rId861" xr:uid="{00000000-0004-0000-0100-00005C030000}"/>
    <hyperlink ref="J434" r:id="rId862" xr:uid="{00000000-0004-0000-0100-00005D030000}"/>
    <hyperlink ref="AK434" r:id="rId863" xr:uid="{00000000-0004-0000-0100-00005E030000}"/>
    <hyperlink ref="J435" r:id="rId864" xr:uid="{00000000-0004-0000-0100-00005F030000}"/>
    <hyperlink ref="AK435" r:id="rId865" xr:uid="{00000000-0004-0000-0100-000060030000}"/>
    <hyperlink ref="J436" r:id="rId866" xr:uid="{00000000-0004-0000-0100-000061030000}"/>
    <hyperlink ref="AK436" r:id="rId867" xr:uid="{00000000-0004-0000-0100-000062030000}"/>
    <hyperlink ref="J437" r:id="rId868" xr:uid="{00000000-0004-0000-0100-000063030000}"/>
    <hyperlink ref="AK437" r:id="rId869" xr:uid="{00000000-0004-0000-0100-000064030000}"/>
    <hyperlink ref="J438" r:id="rId870" xr:uid="{00000000-0004-0000-0100-000065030000}"/>
    <hyperlink ref="AK438" r:id="rId871" xr:uid="{00000000-0004-0000-0100-000066030000}"/>
    <hyperlink ref="J439" r:id="rId872" xr:uid="{00000000-0004-0000-0100-000067030000}"/>
    <hyperlink ref="AK439" r:id="rId873" xr:uid="{00000000-0004-0000-0100-000068030000}"/>
    <hyperlink ref="J440" r:id="rId874" xr:uid="{00000000-0004-0000-0100-000069030000}"/>
    <hyperlink ref="AK440" r:id="rId875" xr:uid="{00000000-0004-0000-0100-00006A030000}"/>
    <hyperlink ref="J441" r:id="rId876" xr:uid="{00000000-0004-0000-0100-00006B030000}"/>
    <hyperlink ref="AK441" r:id="rId877" xr:uid="{00000000-0004-0000-0100-00006C030000}"/>
    <hyperlink ref="J442" r:id="rId878" xr:uid="{00000000-0004-0000-0100-00006D030000}"/>
    <hyperlink ref="AK442" r:id="rId879" location="tab-currentphdstudents" xr:uid="{00000000-0004-0000-0100-00006E030000}"/>
    <hyperlink ref="J443" r:id="rId880" xr:uid="{00000000-0004-0000-0100-00006F030000}"/>
    <hyperlink ref="AK443" r:id="rId881" xr:uid="{00000000-0004-0000-0100-000070030000}"/>
    <hyperlink ref="J444" r:id="rId882" xr:uid="{00000000-0004-0000-0100-000071030000}"/>
    <hyperlink ref="AK444" r:id="rId883" xr:uid="{00000000-0004-0000-0100-000072030000}"/>
    <hyperlink ref="J445" r:id="rId884" xr:uid="{00000000-0004-0000-0100-000073030000}"/>
    <hyperlink ref="AK445" r:id="rId885" xr:uid="{00000000-0004-0000-0100-000074030000}"/>
    <hyperlink ref="J446" r:id="rId886" xr:uid="{00000000-0004-0000-0100-000075030000}"/>
    <hyperlink ref="AK446" r:id="rId887" xr:uid="{00000000-0004-0000-0100-000076030000}"/>
    <hyperlink ref="J447" r:id="rId888" xr:uid="{00000000-0004-0000-0100-000077030000}"/>
    <hyperlink ref="AK447" r:id="rId889" xr:uid="{00000000-0004-0000-0100-000078030000}"/>
    <hyperlink ref="J448" r:id="rId890" xr:uid="{00000000-0004-0000-0100-000079030000}"/>
    <hyperlink ref="AK448" r:id="rId891" location="tab-graduatecatalog" xr:uid="{00000000-0004-0000-0100-00007A030000}"/>
    <hyperlink ref="J449" r:id="rId892" xr:uid="{00000000-0004-0000-0100-00007B030000}"/>
    <hyperlink ref="AK449" r:id="rId893" xr:uid="{00000000-0004-0000-0100-00007C030000}"/>
    <hyperlink ref="J450" r:id="rId894" xr:uid="{00000000-0004-0000-0100-00007D030000}"/>
    <hyperlink ref="AK450" r:id="rId895" xr:uid="{00000000-0004-0000-0100-00007E030000}"/>
    <hyperlink ref="J451" r:id="rId896" xr:uid="{00000000-0004-0000-0100-00007F030000}"/>
    <hyperlink ref="AK451" r:id="rId897" xr:uid="{00000000-0004-0000-0100-000080030000}"/>
    <hyperlink ref="J452" r:id="rId898" xr:uid="{00000000-0004-0000-0100-000081030000}"/>
    <hyperlink ref="AK452" r:id="rId899" xr:uid="{00000000-0004-0000-0100-000082030000}"/>
    <hyperlink ref="J453" r:id="rId900" xr:uid="{00000000-0004-0000-0100-000083030000}"/>
    <hyperlink ref="AK453" r:id="rId901" xr:uid="{00000000-0004-0000-0100-000084030000}"/>
    <hyperlink ref="J454" r:id="rId902" xr:uid="{00000000-0004-0000-0100-000085030000}"/>
    <hyperlink ref="AK454" r:id="rId903" xr:uid="{00000000-0004-0000-0100-000086030000}"/>
    <hyperlink ref="J455" r:id="rId904" xr:uid="{00000000-0004-0000-0100-000087030000}"/>
    <hyperlink ref="AK455" r:id="rId905" xr:uid="{00000000-0004-0000-0100-000088030000}"/>
    <hyperlink ref="J456" r:id="rId906" xr:uid="{00000000-0004-0000-0100-000089030000}"/>
    <hyperlink ref="AK456" r:id="rId907" xr:uid="{00000000-0004-0000-0100-00008A030000}"/>
    <hyperlink ref="J457" r:id="rId908" xr:uid="{00000000-0004-0000-0100-00008B030000}"/>
    <hyperlink ref="AK457" r:id="rId909" xr:uid="{00000000-0004-0000-0100-00008C030000}"/>
    <hyperlink ref="J458" r:id="rId910" xr:uid="{00000000-0004-0000-0100-00008D030000}"/>
    <hyperlink ref="AK458" r:id="rId911" xr:uid="{00000000-0004-0000-0100-00008E030000}"/>
    <hyperlink ref="J459" r:id="rId912" xr:uid="{00000000-0004-0000-0100-00008F030000}"/>
    <hyperlink ref="AK459" r:id="rId913" location="1581108983776-fc212498-288d" xr:uid="{00000000-0004-0000-0100-000090030000}"/>
    <hyperlink ref="J460" r:id="rId914" xr:uid="{00000000-0004-0000-0100-000091030000}"/>
    <hyperlink ref="AK460" r:id="rId915" xr:uid="{00000000-0004-0000-0100-000092030000}"/>
    <hyperlink ref="J461" r:id="rId916" xr:uid="{00000000-0004-0000-0100-000093030000}"/>
    <hyperlink ref="AK461" r:id="rId917" xr:uid="{00000000-0004-0000-0100-000094030000}"/>
    <hyperlink ref="J462" r:id="rId918" xr:uid="{00000000-0004-0000-0100-000095030000}"/>
    <hyperlink ref="AK462" r:id="rId919" xr:uid="{00000000-0004-0000-0100-000096030000}"/>
    <hyperlink ref="J463" r:id="rId920" xr:uid="{00000000-0004-0000-0100-000097030000}"/>
    <hyperlink ref="AK463" r:id="rId921" xr:uid="{00000000-0004-0000-0100-000098030000}"/>
    <hyperlink ref="J464" r:id="rId922" xr:uid="{00000000-0004-0000-0100-000099030000}"/>
    <hyperlink ref="AK464" r:id="rId923" xr:uid="{00000000-0004-0000-0100-00009A030000}"/>
    <hyperlink ref="J465" r:id="rId924" xr:uid="{00000000-0004-0000-0100-00009B030000}"/>
    <hyperlink ref="AK465" r:id="rId925" xr:uid="{00000000-0004-0000-0100-00009C030000}"/>
    <hyperlink ref="J466" r:id="rId926" xr:uid="{00000000-0004-0000-0100-00009D030000}"/>
    <hyperlink ref="AK466" r:id="rId927" xr:uid="{00000000-0004-0000-0100-00009E030000}"/>
    <hyperlink ref="J467" r:id="rId928" xr:uid="{00000000-0004-0000-0100-00009F030000}"/>
    <hyperlink ref="AK467" r:id="rId929" xr:uid="{00000000-0004-0000-0100-0000A0030000}"/>
    <hyperlink ref="J468" r:id="rId930" xr:uid="{00000000-0004-0000-0100-0000A1030000}"/>
    <hyperlink ref="J469" r:id="rId931" xr:uid="{00000000-0004-0000-0100-0000A2030000}"/>
    <hyperlink ref="AK469" r:id="rId932" xr:uid="{00000000-0004-0000-0100-0000A3030000}"/>
    <hyperlink ref="J470" r:id="rId933" xr:uid="{00000000-0004-0000-0100-0000A4030000}"/>
    <hyperlink ref="AK470" r:id="rId934" xr:uid="{00000000-0004-0000-0100-0000A5030000}"/>
    <hyperlink ref="J471" r:id="rId935" xr:uid="{00000000-0004-0000-0100-0000A6030000}"/>
    <hyperlink ref="AK471" r:id="rId936" xr:uid="{00000000-0004-0000-0100-0000A7030000}"/>
    <hyperlink ref="J472" r:id="rId937" xr:uid="{00000000-0004-0000-0100-0000A8030000}"/>
    <hyperlink ref="AK472" r:id="rId938" xr:uid="{00000000-0004-0000-0100-0000A9030000}"/>
    <hyperlink ref="J473" r:id="rId939" xr:uid="{00000000-0004-0000-0100-0000AA030000}"/>
    <hyperlink ref="AK473" r:id="rId940" xr:uid="{00000000-0004-0000-0100-0000AB030000}"/>
    <hyperlink ref="J474" r:id="rId941" xr:uid="{00000000-0004-0000-0100-0000AC030000}"/>
    <hyperlink ref="AK474" r:id="rId942" xr:uid="{00000000-0004-0000-0100-0000AD030000}"/>
    <hyperlink ref="J475" r:id="rId943" xr:uid="{00000000-0004-0000-0100-0000AE030000}"/>
    <hyperlink ref="AK475" r:id="rId944" xr:uid="{00000000-0004-0000-0100-0000AF030000}"/>
    <hyperlink ref="J476" r:id="rId945" xr:uid="{00000000-0004-0000-0100-0000B0030000}"/>
    <hyperlink ref="AK476" r:id="rId946" xr:uid="{00000000-0004-0000-0100-0000B1030000}"/>
    <hyperlink ref="J477" r:id="rId947" xr:uid="{00000000-0004-0000-0100-0000B2030000}"/>
    <hyperlink ref="AK477" r:id="rId948" xr:uid="{00000000-0004-0000-0100-0000B3030000}"/>
    <hyperlink ref="J478" r:id="rId949" xr:uid="{00000000-0004-0000-0100-0000B4030000}"/>
    <hyperlink ref="AK478" r:id="rId950" location="section-0" xr:uid="{00000000-0004-0000-0100-0000B5030000}"/>
    <hyperlink ref="J479" r:id="rId951" xr:uid="{00000000-0004-0000-0100-0000B6030000}"/>
    <hyperlink ref="AK479" r:id="rId952" xr:uid="{00000000-0004-0000-0100-0000B7030000}"/>
    <hyperlink ref="J480" r:id="rId953" xr:uid="{00000000-0004-0000-0100-0000B8030000}"/>
    <hyperlink ref="AK480" r:id="rId954" xr:uid="{00000000-0004-0000-0100-0000B9030000}"/>
    <hyperlink ref="J481" r:id="rId955" xr:uid="{00000000-0004-0000-0100-0000BA030000}"/>
    <hyperlink ref="AK481" r:id="rId956" xr:uid="{00000000-0004-0000-0100-0000BB030000}"/>
    <hyperlink ref="J482" r:id="rId957" xr:uid="{00000000-0004-0000-0100-0000BC030000}"/>
    <hyperlink ref="AK482" r:id="rId958" xr:uid="{00000000-0004-0000-0100-0000BD030000}"/>
    <hyperlink ref="J483" r:id="rId959" xr:uid="{00000000-0004-0000-0100-0000BE030000}"/>
    <hyperlink ref="AK483" r:id="rId960" xr:uid="{00000000-0004-0000-0100-0000BF030000}"/>
    <hyperlink ref="J484" r:id="rId961" xr:uid="{00000000-0004-0000-0100-0000C0030000}"/>
    <hyperlink ref="AK484" r:id="rId962" xr:uid="{00000000-0004-0000-0100-0000C1030000}"/>
    <hyperlink ref="J485" r:id="rId963" xr:uid="{00000000-0004-0000-0100-0000C2030000}"/>
    <hyperlink ref="AK485" r:id="rId964" xr:uid="{00000000-0004-0000-0100-0000C3030000}"/>
    <hyperlink ref="J486" r:id="rId965" xr:uid="{00000000-0004-0000-0100-0000C4030000}"/>
    <hyperlink ref="AK486" r:id="rId966" xr:uid="{00000000-0004-0000-0100-0000C5030000}"/>
    <hyperlink ref="J487" r:id="rId967" xr:uid="{00000000-0004-0000-0100-0000C6030000}"/>
    <hyperlink ref="AK487" r:id="rId968" xr:uid="{00000000-0004-0000-0100-0000C7030000}"/>
    <hyperlink ref="J488" r:id="rId969" xr:uid="{00000000-0004-0000-0100-0000C8030000}"/>
    <hyperlink ref="AK488" r:id="rId970" xr:uid="{00000000-0004-0000-0100-0000C9030000}"/>
    <hyperlink ref="J489" r:id="rId971" xr:uid="{00000000-0004-0000-0100-0000CA030000}"/>
    <hyperlink ref="AK489" r:id="rId972" xr:uid="{00000000-0004-0000-0100-0000CB030000}"/>
    <hyperlink ref="J490" r:id="rId973" xr:uid="{00000000-0004-0000-0100-0000CC030000}"/>
    <hyperlink ref="AK490" r:id="rId974" xr:uid="{00000000-0004-0000-0100-0000CD030000}"/>
    <hyperlink ref="J491" r:id="rId975" xr:uid="{00000000-0004-0000-0100-0000CE030000}"/>
    <hyperlink ref="AK491" r:id="rId976" xr:uid="{00000000-0004-0000-0100-0000CF030000}"/>
    <hyperlink ref="J492" r:id="rId977" xr:uid="{00000000-0004-0000-0100-0000D0030000}"/>
    <hyperlink ref="AK492" r:id="rId978" xr:uid="{00000000-0004-0000-0100-0000D1030000}"/>
    <hyperlink ref="J493" r:id="rId979" xr:uid="{00000000-0004-0000-0100-0000D2030000}"/>
    <hyperlink ref="AK493" r:id="rId980" xr:uid="{00000000-0004-0000-0100-0000D3030000}"/>
    <hyperlink ref="J494" r:id="rId981" xr:uid="{00000000-0004-0000-0100-0000D4030000}"/>
    <hyperlink ref="AK494" r:id="rId982" xr:uid="{00000000-0004-0000-0100-0000D5030000}"/>
    <hyperlink ref="J495" r:id="rId983" xr:uid="{00000000-0004-0000-0100-0000D6030000}"/>
    <hyperlink ref="AK495" r:id="rId984" xr:uid="{00000000-0004-0000-0100-0000D7030000}"/>
    <hyperlink ref="J496" r:id="rId985" xr:uid="{00000000-0004-0000-0100-0000D8030000}"/>
    <hyperlink ref="AK496" r:id="rId986" xr:uid="{00000000-0004-0000-0100-0000D9030000}"/>
    <hyperlink ref="J497" r:id="rId987" xr:uid="{00000000-0004-0000-0100-0000DA030000}"/>
    <hyperlink ref="AK497" r:id="rId988" xr:uid="{00000000-0004-0000-0100-0000DB030000}"/>
    <hyperlink ref="J498" r:id="rId989" xr:uid="{00000000-0004-0000-0100-0000DC030000}"/>
    <hyperlink ref="AK498" r:id="rId990" xr:uid="{00000000-0004-0000-0100-0000DD030000}"/>
    <hyperlink ref="J499" r:id="rId991" xr:uid="{00000000-0004-0000-0100-0000DE030000}"/>
    <hyperlink ref="AK499" r:id="rId992" xr:uid="{00000000-0004-0000-0100-0000DF030000}"/>
    <hyperlink ref="J500" r:id="rId993" xr:uid="{00000000-0004-0000-0100-0000E0030000}"/>
    <hyperlink ref="AK500" r:id="rId994" xr:uid="{00000000-0004-0000-0100-0000E1030000}"/>
    <hyperlink ref="J501" r:id="rId995" xr:uid="{00000000-0004-0000-0100-0000E2030000}"/>
    <hyperlink ref="AK501" r:id="rId996" xr:uid="{00000000-0004-0000-0100-0000E3030000}"/>
    <hyperlink ref="J502" r:id="rId997" xr:uid="{00000000-0004-0000-0100-0000E4030000}"/>
    <hyperlink ref="AK502" r:id="rId998" xr:uid="{00000000-0004-0000-0100-0000E5030000}"/>
    <hyperlink ref="J503" r:id="rId999" xr:uid="{00000000-0004-0000-0100-0000E6030000}"/>
    <hyperlink ref="AK503" r:id="rId1000" xr:uid="{00000000-0004-0000-0100-0000E7030000}"/>
    <hyperlink ref="J504" r:id="rId1001" xr:uid="{00000000-0004-0000-0100-0000E8030000}"/>
    <hyperlink ref="AK504" r:id="rId1002" xr:uid="{00000000-0004-0000-0100-0000E9030000}"/>
    <hyperlink ref="J505" r:id="rId1003" xr:uid="{00000000-0004-0000-0100-0000EA030000}"/>
    <hyperlink ref="AK505" r:id="rId1004" xr:uid="{00000000-0004-0000-0100-0000EB030000}"/>
    <hyperlink ref="J506" r:id="rId1005" xr:uid="{00000000-0004-0000-0100-0000EC030000}"/>
    <hyperlink ref="AK506" r:id="rId1006" xr:uid="{00000000-0004-0000-0100-0000ED030000}"/>
    <hyperlink ref="J507" r:id="rId1007" xr:uid="{00000000-0004-0000-0100-0000EE030000}"/>
    <hyperlink ref="AK507" r:id="rId1008" xr:uid="{00000000-0004-0000-0100-0000EF030000}"/>
    <hyperlink ref="J508" r:id="rId1009" xr:uid="{00000000-0004-0000-0100-0000F0030000}"/>
    <hyperlink ref="AK508" r:id="rId1010" xr:uid="{00000000-0004-0000-0100-0000F1030000}"/>
    <hyperlink ref="J509" r:id="rId1011" xr:uid="{00000000-0004-0000-0100-0000F2030000}"/>
    <hyperlink ref="AK509" r:id="rId1012" xr:uid="{00000000-0004-0000-0100-0000F3030000}"/>
    <hyperlink ref="J510" r:id="rId1013" xr:uid="{00000000-0004-0000-0100-0000F4030000}"/>
    <hyperlink ref="AK510" r:id="rId1014" xr:uid="{00000000-0004-0000-0100-0000F5030000}"/>
    <hyperlink ref="J511" r:id="rId1015" xr:uid="{00000000-0004-0000-0100-0000F6030000}"/>
    <hyperlink ref="AK511" r:id="rId1016" xr:uid="{00000000-0004-0000-0100-0000F7030000}"/>
    <hyperlink ref="J512" r:id="rId1017" xr:uid="{00000000-0004-0000-0100-0000F8030000}"/>
    <hyperlink ref="AK512" r:id="rId1018" xr:uid="{00000000-0004-0000-0100-0000F9030000}"/>
    <hyperlink ref="J513" r:id="rId1019" xr:uid="{00000000-0004-0000-0100-0000FA030000}"/>
    <hyperlink ref="AK513" r:id="rId1020" xr:uid="{00000000-0004-0000-0100-0000FB030000}"/>
    <hyperlink ref="J514" r:id="rId1021" xr:uid="{00000000-0004-0000-0100-0000FC030000}"/>
    <hyperlink ref="AK514" r:id="rId1022" xr:uid="{00000000-0004-0000-0100-0000FD030000}"/>
    <hyperlink ref="J515" r:id="rId1023" xr:uid="{00000000-0004-0000-0100-0000FE030000}"/>
    <hyperlink ref="AK515" r:id="rId1024" xr:uid="{00000000-0004-0000-0100-0000FF030000}"/>
    <hyperlink ref="J516" r:id="rId1025" xr:uid="{00000000-0004-0000-0100-000000040000}"/>
    <hyperlink ref="AK516" r:id="rId1026" xr:uid="{00000000-0004-0000-0100-000001040000}"/>
    <hyperlink ref="J517" r:id="rId1027" xr:uid="{00000000-0004-0000-0100-000002040000}"/>
    <hyperlink ref="AK517" r:id="rId1028" xr:uid="{00000000-0004-0000-0100-000003040000}"/>
    <hyperlink ref="J518" r:id="rId1029" xr:uid="{00000000-0004-0000-0100-000004040000}"/>
    <hyperlink ref="AK518" r:id="rId1030" xr:uid="{00000000-0004-0000-0100-000005040000}"/>
    <hyperlink ref="J519" r:id="rId1031" xr:uid="{00000000-0004-0000-0100-000006040000}"/>
    <hyperlink ref="AK519" r:id="rId1032" xr:uid="{00000000-0004-0000-0100-000007040000}"/>
    <hyperlink ref="J520" r:id="rId1033" xr:uid="{00000000-0004-0000-0100-000008040000}"/>
    <hyperlink ref="AK520" r:id="rId1034" xr:uid="{00000000-0004-0000-0100-000009040000}"/>
    <hyperlink ref="J521" r:id="rId1035" xr:uid="{00000000-0004-0000-0100-00000A040000}"/>
    <hyperlink ref="AK521" r:id="rId1036" xr:uid="{00000000-0004-0000-0100-00000B040000}"/>
    <hyperlink ref="J522" r:id="rId1037" xr:uid="{00000000-0004-0000-0100-00000C040000}"/>
    <hyperlink ref="AK522" r:id="rId1038" xr:uid="{00000000-0004-0000-0100-00000D040000}"/>
    <hyperlink ref="J523" r:id="rId1039" xr:uid="{00000000-0004-0000-0100-00000E040000}"/>
    <hyperlink ref="AK523" r:id="rId1040" xr:uid="{00000000-0004-0000-0100-00000F040000}"/>
    <hyperlink ref="J524" r:id="rId1041" xr:uid="{00000000-0004-0000-0100-000010040000}"/>
    <hyperlink ref="AK524" r:id="rId1042" xr:uid="{00000000-0004-0000-0100-000011040000}"/>
    <hyperlink ref="J525" r:id="rId1043" xr:uid="{00000000-0004-0000-0100-000012040000}"/>
    <hyperlink ref="AK525" r:id="rId1044" xr:uid="{00000000-0004-0000-0100-000013040000}"/>
    <hyperlink ref="J526" r:id="rId1045" xr:uid="{00000000-0004-0000-0100-000014040000}"/>
    <hyperlink ref="AK526" r:id="rId1046" xr:uid="{00000000-0004-0000-0100-000015040000}"/>
    <hyperlink ref="J527" r:id="rId1047" xr:uid="{00000000-0004-0000-0100-000016040000}"/>
    <hyperlink ref="AK527" r:id="rId1048" xr:uid="{00000000-0004-0000-0100-000017040000}"/>
    <hyperlink ref="J528" r:id="rId1049" xr:uid="{00000000-0004-0000-0100-000018040000}"/>
    <hyperlink ref="AK528" r:id="rId1050" xr:uid="{00000000-0004-0000-0100-000019040000}"/>
    <hyperlink ref="J529" r:id="rId1051" xr:uid="{00000000-0004-0000-0100-00001A040000}"/>
    <hyperlink ref="AK529" r:id="rId1052" xr:uid="{00000000-0004-0000-0100-00001B040000}"/>
    <hyperlink ref="J530" r:id="rId1053" xr:uid="{00000000-0004-0000-0100-00001C040000}"/>
    <hyperlink ref="AK530" r:id="rId1054" xr:uid="{00000000-0004-0000-0100-00001D040000}"/>
    <hyperlink ref="J531" r:id="rId1055" xr:uid="{00000000-0004-0000-0100-00001E040000}"/>
    <hyperlink ref="AK531" r:id="rId1056" xr:uid="{00000000-0004-0000-0100-00001F040000}"/>
    <hyperlink ref="J532" r:id="rId1057" xr:uid="{00000000-0004-0000-0100-000020040000}"/>
    <hyperlink ref="J533" r:id="rId1058" xr:uid="{00000000-0004-0000-0100-000021040000}"/>
    <hyperlink ref="AK533" r:id="rId1059" xr:uid="{00000000-0004-0000-0100-000022040000}"/>
    <hyperlink ref="J534" r:id="rId1060" xr:uid="{00000000-0004-0000-0100-000023040000}"/>
    <hyperlink ref="AK534" r:id="rId1061" xr:uid="{00000000-0004-0000-0100-000024040000}"/>
    <hyperlink ref="J535" r:id="rId1062" xr:uid="{00000000-0004-0000-0100-000025040000}"/>
    <hyperlink ref="AK535" r:id="rId1063" xr:uid="{00000000-0004-0000-0100-000026040000}"/>
    <hyperlink ref="J536" r:id="rId1064" xr:uid="{00000000-0004-0000-0100-000027040000}"/>
    <hyperlink ref="AK536" r:id="rId1065" xr:uid="{00000000-0004-0000-0100-000028040000}"/>
    <hyperlink ref="J537" r:id="rId1066" xr:uid="{00000000-0004-0000-0100-000029040000}"/>
    <hyperlink ref="AK537" r:id="rId1067" xr:uid="{00000000-0004-0000-0100-00002A040000}"/>
    <hyperlink ref="J538" r:id="rId1068" xr:uid="{00000000-0004-0000-0100-00002B040000}"/>
    <hyperlink ref="AK538" r:id="rId1069" xr:uid="{00000000-0004-0000-0100-00002C040000}"/>
    <hyperlink ref="J539" r:id="rId1070" xr:uid="{00000000-0004-0000-0100-00002D040000}"/>
    <hyperlink ref="AK539" r:id="rId1071" xr:uid="{00000000-0004-0000-0100-00002E040000}"/>
    <hyperlink ref="J540" r:id="rId1072" xr:uid="{00000000-0004-0000-0100-00002F040000}"/>
    <hyperlink ref="AK540" r:id="rId1073" xr:uid="{00000000-0004-0000-0100-000030040000}"/>
    <hyperlink ref="J541" r:id="rId1074" xr:uid="{00000000-0004-0000-0100-000031040000}"/>
    <hyperlink ref="AK541" r:id="rId1075" location="subplan5requirements3hospitalityentertainmentdesigntrack" xr:uid="{00000000-0004-0000-0100-000032040000}"/>
    <hyperlink ref="J542" r:id="rId1076" xr:uid="{00000000-0004-0000-0100-000033040000}"/>
    <hyperlink ref="AK542" r:id="rId1077" xr:uid="{00000000-0004-0000-0100-000034040000}"/>
    <hyperlink ref="J543" r:id="rId1078" xr:uid="{00000000-0004-0000-0100-000035040000}"/>
    <hyperlink ref="AK543" r:id="rId1079" xr:uid="{00000000-0004-0000-0100-000036040000}"/>
    <hyperlink ref="J544" r:id="rId1080" xr:uid="{00000000-0004-0000-0100-000037040000}"/>
    <hyperlink ref="AK544" r:id="rId1081" xr:uid="{00000000-0004-0000-0100-000038040000}"/>
    <hyperlink ref="J545" r:id="rId1082" xr:uid="{00000000-0004-0000-0100-000039040000}"/>
    <hyperlink ref="AK545" r:id="rId1083" xr:uid="{00000000-0004-0000-0100-00003A040000}"/>
    <hyperlink ref="J546" r:id="rId1084" xr:uid="{00000000-0004-0000-0100-00003B040000}"/>
    <hyperlink ref="AK546" r:id="rId1085" xr:uid="{00000000-0004-0000-0100-00003C040000}"/>
    <hyperlink ref="J547" r:id="rId1086" xr:uid="{00000000-0004-0000-0100-00003D040000}"/>
    <hyperlink ref="AK547" r:id="rId1087" xr:uid="{00000000-0004-0000-0100-00003E040000}"/>
    <hyperlink ref="J548" r:id="rId1088" xr:uid="{00000000-0004-0000-0100-00003F040000}"/>
    <hyperlink ref="AK548" r:id="rId1089" xr:uid="{00000000-0004-0000-0100-000040040000}"/>
    <hyperlink ref="J549" r:id="rId1090" xr:uid="{00000000-0004-0000-0100-000041040000}"/>
    <hyperlink ref="AK549" r:id="rId1091" xr:uid="{00000000-0004-0000-0100-000042040000}"/>
    <hyperlink ref="J550" r:id="rId1092" xr:uid="{00000000-0004-0000-0100-000043040000}"/>
    <hyperlink ref="AK550" r:id="rId1093" xr:uid="{00000000-0004-0000-0100-000044040000}"/>
    <hyperlink ref="J551" r:id="rId1094" xr:uid="{00000000-0004-0000-0100-000045040000}"/>
    <hyperlink ref="AK551" r:id="rId1095" xr:uid="{00000000-0004-0000-0100-000046040000}"/>
    <hyperlink ref="J552" r:id="rId1096" xr:uid="{00000000-0004-0000-0100-000047040000}"/>
    <hyperlink ref="AK552" r:id="rId1097" xr:uid="{00000000-0004-0000-0100-000048040000}"/>
    <hyperlink ref="J553" r:id="rId1098" xr:uid="{00000000-0004-0000-0100-000049040000}"/>
    <hyperlink ref="AK553" r:id="rId1099" xr:uid="{00000000-0004-0000-0100-00004A040000}"/>
    <hyperlink ref="J554" r:id="rId1100" xr:uid="{00000000-0004-0000-0100-00004B040000}"/>
    <hyperlink ref="AK554" r:id="rId1101" xr:uid="{00000000-0004-0000-0100-00004C040000}"/>
    <hyperlink ref="J555" r:id="rId1102" xr:uid="{00000000-0004-0000-0100-00004D040000}"/>
    <hyperlink ref="J556" r:id="rId1103" xr:uid="{00000000-0004-0000-0100-00004E040000}"/>
    <hyperlink ref="AK556" r:id="rId1104" xr:uid="{00000000-0004-0000-0100-00004F040000}"/>
    <hyperlink ref="J557" r:id="rId1105" xr:uid="{00000000-0004-0000-0100-000050040000}"/>
    <hyperlink ref="AK557" r:id="rId1106" xr:uid="{00000000-0004-0000-0100-000051040000}"/>
    <hyperlink ref="J558" r:id="rId1107" xr:uid="{00000000-0004-0000-0100-000052040000}"/>
    <hyperlink ref="AK558" r:id="rId1108" xr:uid="{00000000-0004-0000-0100-000053040000}"/>
    <hyperlink ref="J559" r:id="rId1109" xr:uid="{00000000-0004-0000-0100-000054040000}"/>
    <hyperlink ref="AK559" r:id="rId1110" xr:uid="{00000000-0004-0000-0100-000055040000}"/>
    <hyperlink ref="J560" r:id="rId1111" xr:uid="{00000000-0004-0000-0100-000056040000}"/>
    <hyperlink ref="AK560" r:id="rId1112" xr:uid="{00000000-0004-0000-0100-000057040000}"/>
    <hyperlink ref="J561" r:id="rId1113" xr:uid="{00000000-0004-0000-0100-000058040000}"/>
    <hyperlink ref="AK561" r:id="rId1114" xr:uid="{00000000-0004-0000-0100-000059040000}"/>
    <hyperlink ref="J562" r:id="rId1115" xr:uid="{00000000-0004-0000-0100-00005A040000}"/>
    <hyperlink ref="AK562" r:id="rId1116" location="GRADUATE" xr:uid="{00000000-0004-0000-0100-00005B040000}"/>
    <hyperlink ref="J563" r:id="rId1117" xr:uid="{00000000-0004-0000-0100-00005C040000}"/>
    <hyperlink ref="AK563" r:id="rId1118" location="GRADUATE" xr:uid="{00000000-0004-0000-0100-00005D040000}"/>
    <hyperlink ref="J564" r:id="rId1119" xr:uid="{00000000-0004-0000-0100-00005E040000}"/>
    <hyperlink ref="AK564" r:id="rId1120" location="GRADUATE" xr:uid="{00000000-0004-0000-0100-00005F040000}"/>
    <hyperlink ref="J565" r:id="rId1121" xr:uid="{00000000-0004-0000-0100-000060040000}"/>
    <hyperlink ref="AK565" r:id="rId1122" location="MLA" xr:uid="{00000000-0004-0000-0100-000061040000}"/>
    <hyperlink ref="J566" r:id="rId1123" xr:uid="{00000000-0004-0000-0100-000062040000}"/>
    <hyperlink ref="AK566" r:id="rId1124" location="MLA" xr:uid="{00000000-0004-0000-0100-000063040000}"/>
    <hyperlink ref="J567" r:id="rId1125" xr:uid="{00000000-0004-0000-0100-000064040000}"/>
    <hyperlink ref="AK567" r:id="rId1126" xr:uid="{00000000-0004-0000-0100-000065040000}"/>
    <hyperlink ref="J568" r:id="rId1127" xr:uid="{00000000-0004-0000-0100-000066040000}"/>
    <hyperlink ref="AK568" r:id="rId1128" xr:uid="{00000000-0004-0000-0100-000067040000}"/>
    <hyperlink ref="J569" r:id="rId1129" xr:uid="{00000000-0004-0000-0100-000068040000}"/>
    <hyperlink ref="AK569" r:id="rId1130" xr:uid="{00000000-0004-0000-0100-000069040000}"/>
    <hyperlink ref="J570" r:id="rId1131" xr:uid="{00000000-0004-0000-0100-00006A040000}"/>
    <hyperlink ref="AK570" r:id="rId1132" xr:uid="{00000000-0004-0000-0100-00006B040000}"/>
    <hyperlink ref="J571" r:id="rId1133" xr:uid="{00000000-0004-0000-0100-00006C040000}"/>
    <hyperlink ref="AK571" r:id="rId1134" xr:uid="{00000000-0004-0000-0100-00006D040000}"/>
    <hyperlink ref="J572" r:id="rId1135" xr:uid="{00000000-0004-0000-0100-00006E040000}"/>
    <hyperlink ref="AK572" r:id="rId1136" xr:uid="{00000000-0004-0000-0100-00006F040000}"/>
    <hyperlink ref="J573" r:id="rId1137" xr:uid="{00000000-0004-0000-0100-000070040000}"/>
    <hyperlink ref="AK573" r:id="rId1138" xr:uid="{00000000-0004-0000-0100-000071040000}"/>
    <hyperlink ref="J574" r:id="rId1139" xr:uid="{00000000-0004-0000-0100-000072040000}"/>
    <hyperlink ref="AK574" r:id="rId1140" xr:uid="{00000000-0004-0000-0100-000073040000}"/>
    <hyperlink ref="J575" r:id="rId1141" xr:uid="{00000000-0004-0000-0100-000074040000}"/>
    <hyperlink ref="AK575" r:id="rId1142" xr:uid="{00000000-0004-0000-0100-000075040000}"/>
    <hyperlink ref="J576" r:id="rId1143" xr:uid="{00000000-0004-0000-0100-000076040000}"/>
    <hyperlink ref="AK576" r:id="rId1144" xr:uid="{00000000-0004-0000-0100-000077040000}"/>
    <hyperlink ref="J577" r:id="rId1145" xr:uid="{00000000-0004-0000-0100-000078040000}"/>
    <hyperlink ref="AK577" r:id="rId1146" xr:uid="{00000000-0004-0000-0100-000079040000}"/>
    <hyperlink ref="J578" r:id="rId1147" xr:uid="{00000000-0004-0000-0100-00007A040000}"/>
    <hyperlink ref="AK578" r:id="rId1148" xr:uid="{00000000-0004-0000-0100-00007B040000}"/>
    <hyperlink ref="J579" r:id="rId1149" xr:uid="{00000000-0004-0000-0100-00007C040000}"/>
    <hyperlink ref="AK579" r:id="rId1150" xr:uid="{00000000-0004-0000-0100-00007D040000}"/>
    <hyperlink ref="J580" r:id="rId1151" xr:uid="{00000000-0004-0000-0100-00007E040000}"/>
    <hyperlink ref="AK580" r:id="rId1152" xr:uid="{00000000-0004-0000-0100-00007F040000}"/>
    <hyperlink ref="J581" r:id="rId1153" xr:uid="{00000000-0004-0000-0100-000080040000}"/>
    <hyperlink ref="AK581" r:id="rId1154" xr:uid="{00000000-0004-0000-0100-000081040000}"/>
    <hyperlink ref="J582" r:id="rId1155" xr:uid="{00000000-0004-0000-0100-000082040000}"/>
    <hyperlink ref="AK582" r:id="rId1156" xr:uid="{00000000-0004-0000-0100-000083040000}"/>
    <hyperlink ref="J583" r:id="rId1157" xr:uid="{00000000-0004-0000-0100-000084040000}"/>
    <hyperlink ref="AK583" r:id="rId1158" xr:uid="{00000000-0004-0000-0100-000085040000}"/>
    <hyperlink ref="J584" r:id="rId1159" xr:uid="{00000000-0004-0000-0100-000086040000}"/>
    <hyperlink ref="AK584" r:id="rId1160" xr:uid="{00000000-0004-0000-0100-000087040000}"/>
    <hyperlink ref="J585" r:id="rId1161" xr:uid="{00000000-0004-0000-0100-000088040000}"/>
    <hyperlink ref="AK585" r:id="rId1162" xr:uid="{00000000-0004-0000-0100-000089040000}"/>
    <hyperlink ref="J586" r:id="rId1163" xr:uid="{00000000-0004-0000-0100-00008A040000}"/>
    <hyperlink ref="AK586" r:id="rId1164" xr:uid="{00000000-0004-0000-0100-00008B040000}"/>
    <hyperlink ref="J587" r:id="rId1165" xr:uid="{00000000-0004-0000-0100-00008C040000}"/>
    <hyperlink ref="AK587" r:id="rId1166" xr:uid="{00000000-0004-0000-0100-00008D040000}"/>
    <hyperlink ref="J588" r:id="rId1167" xr:uid="{00000000-0004-0000-0100-00008E040000}"/>
    <hyperlink ref="AK588" r:id="rId1168" xr:uid="{00000000-0004-0000-0100-00008F040000}"/>
    <hyperlink ref="J589" r:id="rId1169" xr:uid="{00000000-0004-0000-0100-000090040000}"/>
    <hyperlink ref="AK589" r:id="rId1170" xr:uid="{00000000-0004-0000-0100-000091040000}"/>
    <hyperlink ref="J590" r:id="rId1171" xr:uid="{00000000-0004-0000-0100-000092040000}"/>
    <hyperlink ref="AK590" r:id="rId1172" xr:uid="{00000000-0004-0000-0100-000093040000}"/>
    <hyperlink ref="J591" r:id="rId1173" xr:uid="{00000000-0004-0000-0100-000094040000}"/>
    <hyperlink ref="AK591" r:id="rId1174" xr:uid="{00000000-0004-0000-0100-000095040000}"/>
    <hyperlink ref="J592" r:id="rId1175" xr:uid="{00000000-0004-0000-0100-000096040000}"/>
    <hyperlink ref="AK592" r:id="rId1176" xr:uid="{00000000-0004-0000-0100-000097040000}"/>
    <hyperlink ref="J593" r:id="rId1177" xr:uid="{00000000-0004-0000-0100-000098040000}"/>
    <hyperlink ref="AK593" r:id="rId1178" xr:uid="{00000000-0004-0000-0100-000099040000}"/>
    <hyperlink ref="J594" r:id="rId1179" xr:uid="{00000000-0004-0000-0100-00009A040000}"/>
    <hyperlink ref="AK594" r:id="rId1180" xr:uid="{00000000-0004-0000-0100-00009B040000}"/>
    <hyperlink ref="J595" r:id="rId1181" xr:uid="{00000000-0004-0000-0100-00009C040000}"/>
    <hyperlink ref="AK595" r:id="rId1182" xr:uid="{00000000-0004-0000-0100-00009D040000}"/>
    <hyperlink ref="J596" r:id="rId1183" xr:uid="{00000000-0004-0000-0100-00009E040000}"/>
    <hyperlink ref="AK596" r:id="rId1184" xr:uid="{00000000-0004-0000-0100-00009F040000}"/>
    <hyperlink ref="J597" r:id="rId1185" xr:uid="{00000000-0004-0000-0100-0000A0040000}"/>
    <hyperlink ref="AK597" r:id="rId1186" xr:uid="{00000000-0004-0000-0100-0000A1040000}"/>
    <hyperlink ref="J598" r:id="rId1187" xr:uid="{00000000-0004-0000-0100-0000A2040000}"/>
    <hyperlink ref="AK598" r:id="rId1188" xr:uid="{00000000-0004-0000-0100-0000A3040000}"/>
    <hyperlink ref="J599" r:id="rId1189" xr:uid="{00000000-0004-0000-0100-0000A4040000}"/>
    <hyperlink ref="AK599" r:id="rId1190" xr:uid="{00000000-0004-0000-0100-0000A5040000}"/>
    <hyperlink ref="J600" r:id="rId1191" xr:uid="{00000000-0004-0000-0100-0000A6040000}"/>
    <hyperlink ref="AK600" r:id="rId1192" xr:uid="{00000000-0004-0000-0100-0000A7040000}"/>
    <hyperlink ref="J601" r:id="rId1193" xr:uid="{00000000-0004-0000-0100-0000A8040000}"/>
    <hyperlink ref="AK601" r:id="rId1194" xr:uid="{00000000-0004-0000-0100-0000A9040000}"/>
    <hyperlink ref="J602" r:id="rId1195" xr:uid="{00000000-0004-0000-0100-0000AA040000}"/>
    <hyperlink ref="AK602" r:id="rId1196" xr:uid="{00000000-0004-0000-0100-0000AB040000}"/>
    <hyperlink ref="J603" r:id="rId1197" xr:uid="{00000000-0004-0000-0100-0000AC040000}"/>
    <hyperlink ref="AK603" r:id="rId1198" location=":~:text=PSM%20in%20Urban%20Sustainability&amp;text=The%20Urban%20Sustainability%20program%20prepares,implementation%2C%20maintenance%2C%20and%20assessment." xr:uid="{00000000-0004-0000-0100-0000AD040000}"/>
    <hyperlink ref="J604" r:id="rId1199" xr:uid="{00000000-0004-0000-0100-0000AE040000}"/>
    <hyperlink ref="AK604" r:id="rId1200" location="corecurriculum" xr:uid="{00000000-0004-0000-0100-0000AF040000}"/>
    <hyperlink ref="J605" r:id="rId1201" xr:uid="{00000000-0004-0000-0100-0000B0040000}"/>
    <hyperlink ref="AK605" r:id="rId1202" xr:uid="{00000000-0004-0000-0100-0000B1040000}"/>
    <hyperlink ref="J606" r:id="rId1203" xr:uid="{00000000-0004-0000-0100-0000B2040000}"/>
    <hyperlink ref="AK606" r:id="rId1204" xr:uid="{00000000-0004-0000-0100-0000B3040000}"/>
    <hyperlink ref="J607" r:id="rId1205" xr:uid="{00000000-0004-0000-0100-0000B4040000}"/>
    <hyperlink ref="AK607" r:id="rId1206" xr:uid="{00000000-0004-0000-0100-0000B5040000}"/>
    <hyperlink ref="J608" r:id="rId1207" xr:uid="{00000000-0004-0000-0100-0000B6040000}"/>
    <hyperlink ref="AK608" r:id="rId1208" xr:uid="{00000000-0004-0000-0100-0000B7040000}"/>
    <hyperlink ref="J609" r:id="rId1209" xr:uid="{00000000-0004-0000-0100-0000B8040000}"/>
    <hyperlink ref="AK609" r:id="rId1210" xr:uid="{00000000-0004-0000-0100-0000B9040000}"/>
    <hyperlink ref="J610" r:id="rId1211" xr:uid="{00000000-0004-0000-0100-0000BA040000}"/>
    <hyperlink ref="AK610" r:id="rId1212" xr:uid="{00000000-0004-0000-0100-0000BB040000}"/>
    <hyperlink ref="J611" r:id="rId1213" xr:uid="{00000000-0004-0000-0100-0000BC040000}"/>
    <hyperlink ref="AK611" r:id="rId1214" xr:uid="{00000000-0004-0000-0100-0000BD040000}"/>
    <hyperlink ref="J612" r:id="rId1215" xr:uid="{00000000-0004-0000-0100-0000BE040000}"/>
    <hyperlink ref="AK612" r:id="rId1216" xr:uid="{00000000-0004-0000-0100-0000BF040000}"/>
    <hyperlink ref="J613" r:id="rId1217" xr:uid="{00000000-0004-0000-0100-0000C0040000}"/>
    <hyperlink ref="AK613" r:id="rId1218" xr:uid="{00000000-0004-0000-0100-0000C1040000}"/>
    <hyperlink ref="J614" r:id="rId1219" xr:uid="{00000000-0004-0000-0100-0000C2040000}"/>
    <hyperlink ref="AK614" r:id="rId1220" xr:uid="{00000000-0004-0000-0100-0000C3040000}"/>
    <hyperlink ref="J615" r:id="rId1221" xr:uid="{00000000-0004-0000-0100-0000C4040000}"/>
    <hyperlink ref="AK615" r:id="rId1222" xr:uid="{00000000-0004-0000-0100-0000C5040000}"/>
    <hyperlink ref="J616" r:id="rId1223" xr:uid="{00000000-0004-0000-0100-0000C6040000}"/>
    <hyperlink ref="AK616" r:id="rId1224" xr:uid="{00000000-0004-0000-0100-0000C7040000}"/>
    <hyperlink ref="J617" r:id="rId1225" xr:uid="{00000000-0004-0000-0100-0000C8040000}"/>
    <hyperlink ref="AK617" r:id="rId1226" xr:uid="{00000000-0004-0000-0100-0000C9040000}"/>
    <hyperlink ref="J618" r:id="rId1227" xr:uid="{00000000-0004-0000-0100-0000CA040000}"/>
    <hyperlink ref="AK618" r:id="rId1228" xr:uid="{00000000-0004-0000-0100-0000CB040000}"/>
    <hyperlink ref="J619" r:id="rId1229" xr:uid="{00000000-0004-0000-0100-0000CC040000}"/>
    <hyperlink ref="AK619" r:id="rId1230" xr:uid="{00000000-0004-0000-0100-0000CD040000}"/>
    <hyperlink ref="J620" r:id="rId1231" xr:uid="{00000000-0004-0000-0100-0000CE040000}"/>
    <hyperlink ref="AK620" r:id="rId1232" xr:uid="{00000000-0004-0000-0100-0000CF040000}"/>
    <hyperlink ref="J621" r:id="rId1233" xr:uid="{00000000-0004-0000-0100-0000D0040000}"/>
    <hyperlink ref="AK621" r:id="rId1234" xr:uid="{00000000-0004-0000-0100-0000D1040000}"/>
    <hyperlink ref="J622" r:id="rId1235" xr:uid="{00000000-0004-0000-0100-0000D2040000}"/>
    <hyperlink ref="AK622" r:id="rId1236" location="gsc.tab=0" xr:uid="{00000000-0004-0000-0100-0000D3040000}"/>
    <hyperlink ref="J623" r:id="rId1237" xr:uid="{00000000-0004-0000-0100-0000D4040000}"/>
    <hyperlink ref="AK623" r:id="rId1238" location="gsc.tab=0" xr:uid="{00000000-0004-0000-0100-0000D5040000}"/>
    <hyperlink ref="J624" r:id="rId1239" xr:uid="{00000000-0004-0000-0100-0000D6040000}"/>
    <hyperlink ref="AK624" r:id="rId1240" xr:uid="{00000000-0004-0000-0100-0000D7040000}"/>
    <hyperlink ref="J625" r:id="rId1241" xr:uid="{00000000-0004-0000-0100-0000D8040000}"/>
    <hyperlink ref="AK625" r:id="rId1242" xr:uid="{00000000-0004-0000-0100-0000D9040000}"/>
    <hyperlink ref="J626" r:id="rId1243" xr:uid="{00000000-0004-0000-0100-0000DA040000}"/>
    <hyperlink ref="AK626" r:id="rId1244" xr:uid="{00000000-0004-0000-0100-0000DB040000}"/>
    <hyperlink ref="J627" r:id="rId1245" xr:uid="{00000000-0004-0000-0100-0000DC040000}"/>
    <hyperlink ref="AK627" r:id="rId1246" xr:uid="{00000000-0004-0000-0100-0000DD040000}"/>
    <hyperlink ref="J628" r:id="rId1247" xr:uid="{00000000-0004-0000-0100-0000DE040000}"/>
    <hyperlink ref="AK628" r:id="rId1248" xr:uid="{00000000-0004-0000-0100-0000DF040000}"/>
    <hyperlink ref="J629" r:id="rId1249" xr:uid="{00000000-0004-0000-0100-0000E0040000}"/>
    <hyperlink ref="AK629" r:id="rId1250" xr:uid="{00000000-0004-0000-0100-0000E1040000}"/>
    <hyperlink ref="J630" r:id="rId1251" xr:uid="{00000000-0004-0000-0100-0000E2040000}"/>
    <hyperlink ref="AK630" r:id="rId1252" xr:uid="{00000000-0004-0000-0100-0000E3040000}"/>
    <hyperlink ref="J631" r:id="rId1253" xr:uid="{00000000-0004-0000-0100-0000E4040000}"/>
    <hyperlink ref="AK631" r:id="rId1254" xr:uid="{00000000-0004-0000-0100-0000E5040000}"/>
    <hyperlink ref="J632" r:id="rId1255" xr:uid="{00000000-0004-0000-0100-0000E6040000}"/>
    <hyperlink ref="AK632" r:id="rId1256" xr:uid="{00000000-0004-0000-0100-0000E7040000}"/>
    <hyperlink ref="J633" r:id="rId1257" xr:uid="{00000000-0004-0000-0100-0000E8040000}"/>
    <hyperlink ref="AK633" r:id="rId1258" xr:uid="{00000000-0004-0000-0100-0000E9040000}"/>
    <hyperlink ref="J634" r:id="rId1259" xr:uid="{00000000-0004-0000-0100-0000EA040000}"/>
    <hyperlink ref="AK634" r:id="rId1260" xr:uid="{00000000-0004-0000-0100-0000EB040000}"/>
    <hyperlink ref="J635" r:id="rId1261" xr:uid="{00000000-0004-0000-0100-0000EC040000}"/>
    <hyperlink ref="AK635" r:id="rId1262" xr:uid="{00000000-0004-0000-0100-0000ED040000}"/>
    <hyperlink ref="J636" r:id="rId1263" xr:uid="{00000000-0004-0000-0100-0000EE040000}"/>
    <hyperlink ref="AK636" r:id="rId1264" xr:uid="{00000000-0004-0000-0100-0000EF040000}"/>
    <hyperlink ref="J637" r:id="rId1265" xr:uid="{00000000-0004-0000-0100-0000F0040000}"/>
    <hyperlink ref="AK637" r:id="rId1266" xr:uid="{00000000-0004-0000-0100-0000F1040000}"/>
    <hyperlink ref="J638" r:id="rId1267" xr:uid="{00000000-0004-0000-0100-0000F2040000}"/>
    <hyperlink ref="AK638" r:id="rId1268" xr:uid="{00000000-0004-0000-0100-0000F3040000}"/>
    <hyperlink ref="J639" r:id="rId1269" xr:uid="{00000000-0004-0000-0100-0000F4040000}"/>
    <hyperlink ref="AK639" r:id="rId1270" xr:uid="{00000000-0004-0000-0100-0000F5040000}"/>
    <hyperlink ref="J640" r:id="rId1271" xr:uid="{00000000-0004-0000-0100-0000F6040000}"/>
    <hyperlink ref="AK640" r:id="rId1272" xr:uid="{00000000-0004-0000-0100-0000F7040000}"/>
    <hyperlink ref="J641" r:id="rId1273" xr:uid="{00000000-0004-0000-0100-0000F8040000}"/>
    <hyperlink ref="AK641" r:id="rId1274" xr:uid="{00000000-0004-0000-0100-0000F9040000}"/>
    <hyperlink ref="J642" r:id="rId1275" xr:uid="{00000000-0004-0000-0100-0000FA040000}"/>
    <hyperlink ref="AK642" r:id="rId1276" xr:uid="{00000000-0004-0000-0100-0000FB040000}"/>
    <hyperlink ref="J643" r:id="rId1277" xr:uid="{00000000-0004-0000-0100-0000FC040000}"/>
    <hyperlink ref="AK643" r:id="rId1278" xr:uid="{00000000-0004-0000-0100-0000FD040000}"/>
    <hyperlink ref="J644" r:id="rId1279" xr:uid="{00000000-0004-0000-0100-0000FE040000}"/>
    <hyperlink ref="AK644" r:id="rId1280" xr:uid="{00000000-0004-0000-0100-0000FF040000}"/>
    <hyperlink ref="J645" r:id="rId1281" xr:uid="{00000000-0004-0000-0100-000000050000}"/>
    <hyperlink ref="AK645" r:id="rId1282" xr:uid="{00000000-0004-0000-0100-000001050000}"/>
    <hyperlink ref="J646" r:id="rId1283" xr:uid="{00000000-0004-0000-0100-000002050000}"/>
    <hyperlink ref="AK646" r:id="rId1284" xr:uid="{00000000-0004-0000-0100-000003050000}"/>
    <hyperlink ref="J647" r:id="rId1285" xr:uid="{00000000-0004-0000-0100-000004050000}"/>
    <hyperlink ref="AK647" r:id="rId1286" xr:uid="{00000000-0004-0000-0100-000005050000}"/>
    <hyperlink ref="J648" r:id="rId1287" xr:uid="{00000000-0004-0000-0100-000006050000}"/>
    <hyperlink ref="AK648" r:id="rId1288" xr:uid="{00000000-0004-0000-0100-000007050000}"/>
    <hyperlink ref="J649" r:id="rId1289" xr:uid="{00000000-0004-0000-0100-000008050000}"/>
    <hyperlink ref="AK649" r:id="rId1290" xr:uid="{00000000-0004-0000-0100-000009050000}"/>
    <hyperlink ref="J650" r:id="rId1291" xr:uid="{00000000-0004-0000-0100-00000A050000}"/>
    <hyperlink ref="AK650" r:id="rId1292" xr:uid="{00000000-0004-0000-0100-00000B050000}"/>
    <hyperlink ref="J651" r:id="rId1293" xr:uid="{00000000-0004-0000-0100-00000C050000}"/>
    <hyperlink ref="AK651" r:id="rId1294" xr:uid="{00000000-0004-0000-0100-00000D050000}"/>
    <hyperlink ref="J652" r:id="rId1295" xr:uid="{00000000-0004-0000-0100-00000E050000}"/>
    <hyperlink ref="AK652" r:id="rId1296" xr:uid="{00000000-0004-0000-0100-00000F050000}"/>
    <hyperlink ref="J653" r:id="rId1297" xr:uid="{00000000-0004-0000-0100-000010050000}"/>
    <hyperlink ref="AK653" r:id="rId1298" xr:uid="{00000000-0004-0000-0100-000011050000}"/>
    <hyperlink ref="J654" r:id="rId1299" xr:uid="{00000000-0004-0000-0100-000012050000}"/>
    <hyperlink ref="AK654" r:id="rId1300" xr:uid="{00000000-0004-0000-0100-000013050000}"/>
    <hyperlink ref="J655" r:id="rId1301" xr:uid="{00000000-0004-0000-0100-000014050000}"/>
    <hyperlink ref="AK655" r:id="rId1302" xr:uid="{00000000-0004-0000-0100-000015050000}"/>
    <hyperlink ref="J656" r:id="rId1303" xr:uid="{00000000-0004-0000-0100-000016050000}"/>
    <hyperlink ref="AK656" r:id="rId1304" xr:uid="{00000000-0004-0000-0100-000017050000}"/>
    <hyperlink ref="J657" r:id="rId1305" xr:uid="{00000000-0004-0000-0100-000018050000}"/>
    <hyperlink ref="AK657" r:id="rId1306" xr:uid="{00000000-0004-0000-0100-000019050000}"/>
    <hyperlink ref="J658" r:id="rId1307" xr:uid="{00000000-0004-0000-0100-00001A050000}"/>
    <hyperlink ref="AK658" r:id="rId1308" xr:uid="{00000000-0004-0000-0100-00001B050000}"/>
    <hyperlink ref="J659" r:id="rId1309" xr:uid="{00000000-0004-0000-0100-00001C050000}"/>
    <hyperlink ref="AK659" r:id="rId1310" xr:uid="{00000000-0004-0000-0100-00001D050000}"/>
    <hyperlink ref="J660" r:id="rId1311" xr:uid="{00000000-0004-0000-0100-00001E050000}"/>
    <hyperlink ref="AK660" r:id="rId1312" xr:uid="{00000000-0004-0000-0100-00001F050000}"/>
    <hyperlink ref="J661" r:id="rId1313" xr:uid="{00000000-0004-0000-0100-000020050000}"/>
    <hyperlink ref="AK661" r:id="rId1314" xr:uid="{00000000-0004-0000-0100-000021050000}"/>
    <hyperlink ref="J662" r:id="rId1315" xr:uid="{00000000-0004-0000-0100-000022050000}"/>
    <hyperlink ref="AK662" r:id="rId1316" xr:uid="{00000000-0004-0000-0100-000023050000}"/>
    <hyperlink ref="J663" r:id="rId1317" xr:uid="{00000000-0004-0000-0100-000024050000}"/>
    <hyperlink ref="AK663" r:id="rId1318" xr:uid="{00000000-0004-0000-0100-000025050000}"/>
    <hyperlink ref="J664" r:id="rId1319" xr:uid="{00000000-0004-0000-0100-000026050000}"/>
    <hyperlink ref="AK664" r:id="rId1320" xr:uid="{00000000-0004-0000-0100-000027050000}"/>
    <hyperlink ref="J665" r:id="rId1321" xr:uid="{00000000-0004-0000-0100-000028050000}"/>
    <hyperlink ref="AK665" r:id="rId1322" xr:uid="{00000000-0004-0000-0100-000029050000}"/>
    <hyperlink ref="J666" r:id="rId1323" xr:uid="{00000000-0004-0000-0100-00002A050000}"/>
    <hyperlink ref="AK666" r:id="rId1324" xr:uid="{00000000-0004-0000-0100-00002B050000}"/>
    <hyperlink ref="J667" r:id="rId1325" xr:uid="{00000000-0004-0000-0100-00002C050000}"/>
    <hyperlink ref="AK667" r:id="rId1326" xr:uid="{00000000-0004-0000-0100-00002D050000}"/>
    <hyperlink ref="J668" r:id="rId1327" xr:uid="{00000000-0004-0000-0100-00002E050000}"/>
    <hyperlink ref="AK668" r:id="rId1328" xr:uid="{00000000-0004-0000-0100-00002F050000}"/>
    <hyperlink ref="J669" r:id="rId1329" xr:uid="{00000000-0004-0000-0100-000030050000}"/>
    <hyperlink ref="AK669" r:id="rId1330" xr:uid="{00000000-0004-0000-0100-000031050000}"/>
    <hyperlink ref="J670" r:id="rId1331" xr:uid="{00000000-0004-0000-0100-000032050000}"/>
    <hyperlink ref="AK670" r:id="rId1332" xr:uid="{00000000-0004-0000-0100-000033050000}"/>
    <hyperlink ref="J671" r:id="rId1333" xr:uid="{00000000-0004-0000-0100-000034050000}"/>
    <hyperlink ref="AK671" r:id="rId1334" xr:uid="{00000000-0004-0000-0100-000035050000}"/>
  </hyperlinks>
  <pageMargins left="0.7" right="0.7" top="0.75" bottom="0.75" header="0.3" footer="0.3"/>
  <legacyDrawing r:id="rId133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405"/>
  <sheetViews>
    <sheetView workbookViewId="0"/>
  </sheetViews>
  <sheetFormatPr defaultColWidth="14.42578125" defaultRowHeight="15" customHeight="1"/>
  <cols>
    <col min="1" max="1" width="20" customWidth="1"/>
  </cols>
  <sheetData>
    <row r="1" spans="1:10">
      <c r="A1" s="2" t="s">
        <v>2</v>
      </c>
      <c r="B1" s="4" t="s">
        <v>30</v>
      </c>
      <c r="C1" s="5" t="s">
        <v>31</v>
      </c>
      <c r="D1" s="5" t="s">
        <v>32</v>
      </c>
      <c r="E1" s="5" t="s">
        <v>33</v>
      </c>
      <c r="F1" s="5" t="s">
        <v>34</v>
      </c>
      <c r="G1" s="5" t="s">
        <v>35</v>
      </c>
      <c r="H1" s="5" t="s">
        <v>36</v>
      </c>
      <c r="I1" s="5" t="s">
        <v>37</v>
      </c>
      <c r="J1" s="5" t="s">
        <v>39</v>
      </c>
    </row>
    <row r="2" spans="1:10" ht="15" customHeight="1">
      <c r="A2" s="86" t="s">
        <v>210</v>
      </c>
      <c r="B2" s="13" t="s">
        <v>215</v>
      </c>
      <c r="C2" s="9" t="s">
        <v>216</v>
      </c>
      <c r="D2" s="1" t="s">
        <v>90</v>
      </c>
      <c r="E2" s="1" t="s">
        <v>223</v>
      </c>
      <c r="F2" s="1" t="s">
        <v>224</v>
      </c>
      <c r="G2" s="9" t="s">
        <v>1327</v>
      </c>
      <c r="H2" s="20" t="s">
        <v>380</v>
      </c>
      <c r="I2" s="1" t="s">
        <v>100</v>
      </c>
      <c r="J2" s="10" t="s">
        <v>2994</v>
      </c>
    </row>
    <row r="3" spans="1:10" ht="15" customHeight="1">
      <c r="A3" s="86" t="s">
        <v>210</v>
      </c>
      <c r="B3" s="13" t="s">
        <v>215</v>
      </c>
      <c r="C3" s="9"/>
      <c r="D3" s="1" t="s">
        <v>90</v>
      </c>
      <c r="E3" s="1" t="s">
        <v>2995</v>
      </c>
      <c r="F3" s="15"/>
      <c r="G3" s="9" t="s">
        <v>1327</v>
      </c>
      <c r="H3" s="20" t="s">
        <v>380</v>
      </c>
      <c r="I3" s="1" t="s">
        <v>100</v>
      </c>
      <c r="J3" s="10" t="s">
        <v>2996</v>
      </c>
    </row>
    <row r="4" spans="1:10" ht="15" customHeight="1">
      <c r="A4" s="86" t="s">
        <v>210</v>
      </c>
      <c r="B4" s="13" t="s">
        <v>215</v>
      </c>
      <c r="C4" s="9" t="s">
        <v>216</v>
      </c>
      <c r="D4" s="1" t="s">
        <v>90</v>
      </c>
      <c r="E4" s="1" t="s">
        <v>227</v>
      </c>
      <c r="F4" s="1" t="s">
        <v>219</v>
      </c>
      <c r="G4" s="9" t="s">
        <v>1327</v>
      </c>
      <c r="H4" s="12" t="s">
        <v>380</v>
      </c>
      <c r="I4" s="1" t="s">
        <v>100</v>
      </c>
      <c r="J4" s="10" t="s">
        <v>228</v>
      </c>
    </row>
    <row r="5" spans="1:10" ht="15" customHeight="1">
      <c r="A5" s="86" t="s">
        <v>210</v>
      </c>
      <c r="B5" s="13" t="s">
        <v>215</v>
      </c>
      <c r="C5" s="9" t="s">
        <v>216</v>
      </c>
      <c r="D5" s="1" t="s">
        <v>90</v>
      </c>
      <c r="E5" s="1" t="s">
        <v>229</v>
      </c>
      <c r="F5" s="1" t="s">
        <v>219</v>
      </c>
      <c r="G5" s="9" t="s">
        <v>1327</v>
      </c>
      <c r="H5" s="20" t="s">
        <v>380</v>
      </c>
      <c r="I5" s="1" t="s">
        <v>100</v>
      </c>
      <c r="J5" s="10" t="s">
        <v>228</v>
      </c>
    </row>
    <row r="6" spans="1:10" ht="15" customHeight="1">
      <c r="A6" s="86" t="s">
        <v>210</v>
      </c>
      <c r="B6" s="13" t="s">
        <v>215</v>
      </c>
      <c r="C6" s="9" t="s">
        <v>216</v>
      </c>
      <c r="D6" s="1" t="s">
        <v>90</v>
      </c>
      <c r="E6" s="1" t="s">
        <v>230</v>
      </c>
      <c r="F6" s="1" t="s">
        <v>219</v>
      </c>
      <c r="G6" s="9" t="s">
        <v>1327</v>
      </c>
      <c r="H6" s="20" t="s">
        <v>380</v>
      </c>
      <c r="I6" s="1" t="s">
        <v>100</v>
      </c>
      <c r="J6" s="10" t="s">
        <v>228</v>
      </c>
    </row>
    <row r="7" spans="1:10" ht="15" customHeight="1">
      <c r="A7" s="86" t="s">
        <v>210</v>
      </c>
      <c r="B7" s="9" t="s">
        <v>1327</v>
      </c>
      <c r="C7" s="9" t="s">
        <v>1327</v>
      </c>
      <c r="D7" s="1" t="s">
        <v>90</v>
      </c>
      <c r="E7" s="1" t="s">
        <v>91</v>
      </c>
      <c r="F7" s="1" t="s">
        <v>89</v>
      </c>
      <c r="G7" s="1" t="s">
        <v>83</v>
      </c>
      <c r="H7" s="1" t="s">
        <v>36</v>
      </c>
      <c r="I7" s="1" t="s">
        <v>92</v>
      </c>
      <c r="J7" s="10" t="s">
        <v>387</v>
      </c>
    </row>
    <row r="8" spans="1:10" ht="15" customHeight="1">
      <c r="A8" s="86" t="s">
        <v>210</v>
      </c>
      <c r="B8" s="9" t="s">
        <v>1327</v>
      </c>
      <c r="C8" s="9" t="s">
        <v>1327</v>
      </c>
      <c r="D8" s="1" t="s">
        <v>90</v>
      </c>
      <c r="E8" s="1" t="s">
        <v>172</v>
      </c>
      <c r="F8" s="1" t="s">
        <v>89</v>
      </c>
      <c r="G8" s="1" t="s">
        <v>79</v>
      </c>
      <c r="H8" s="1" t="s">
        <v>36</v>
      </c>
      <c r="I8" s="1" t="s">
        <v>92</v>
      </c>
      <c r="J8" s="10" t="s">
        <v>388</v>
      </c>
    </row>
    <row r="9" spans="1:10" ht="15" customHeight="1">
      <c r="A9" s="86" t="s">
        <v>210</v>
      </c>
      <c r="B9" s="9" t="s">
        <v>1327</v>
      </c>
      <c r="C9" s="9" t="s">
        <v>1327</v>
      </c>
      <c r="D9" s="1" t="s">
        <v>90</v>
      </c>
      <c r="E9" s="1" t="s">
        <v>389</v>
      </c>
      <c r="F9" s="1" t="s">
        <v>89</v>
      </c>
      <c r="G9" s="1" t="s">
        <v>79</v>
      </c>
      <c r="H9" s="12" t="s">
        <v>99</v>
      </c>
      <c r="I9" s="1" t="s">
        <v>100</v>
      </c>
      <c r="J9" s="10" t="s">
        <v>390</v>
      </c>
    </row>
    <row r="10" spans="1:10" ht="15" customHeight="1">
      <c r="A10" s="86" t="s">
        <v>210</v>
      </c>
      <c r="B10" s="9" t="s">
        <v>1327</v>
      </c>
      <c r="C10" s="9" t="s">
        <v>1327</v>
      </c>
      <c r="D10" s="1" t="s">
        <v>90</v>
      </c>
      <c r="E10" s="1" t="s">
        <v>391</v>
      </c>
      <c r="F10" s="1" t="s">
        <v>114</v>
      </c>
      <c r="G10" s="1" t="s">
        <v>79</v>
      </c>
      <c r="H10" s="15"/>
      <c r="I10" s="1" t="s">
        <v>100</v>
      </c>
      <c r="J10" s="10" t="s">
        <v>392</v>
      </c>
    </row>
    <row r="11" spans="1:10" ht="15" customHeight="1">
      <c r="A11" s="86" t="s">
        <v>210</v>
      </c>
      <c r="B11" s="9" t="s">
        <v>1327</v>
      </c>
      <c r="C11" s="9" t="s">
        <v>1327</v>
      </c>
      <c r="D11" s="1" t="s">
        <v>90</v>
      </c>
      <c r="E11" s="1" t="s">
        <v>393</v>
      </c>
      <c r="F11" s="1" t="s">
        <v>320</v>
      </c>
      <c r="G11" s="1" t="s">
        <v>79</v>
      </c>
      <c r="H11" s="15"/>
      <c r="I11" s="1" t="s">
        <v>100</v>
      </c>
      <c r="J11" s="10" t="s">
        <v>394</v>
      </c>
    </row>
    <row r="12" spans="1:10" ht="15" customHeight="1">
      <c r="A12" s="86" t="s">
        <v>210</v>
      </c>
      <c r="B12" s="9" t="s">
        <v>1327</v>
      </c>
      <c r="C12" s="9" t="s">
        <v>1327</v>
      </c>
      <c r="D12" s="1" t="s">
        <v>90</v>
      </c>
      <c r="E12" s="1" t="s">
        <v>395</v>
      </c>
      <c r="F12" s="1" t="s">
        <v>94</v>
      </c>
      <c r="G12" s="1" t="s">
        <v>79</v>
      </c>
      <c r="H12" s="12" t="s">
        <v>99</v>
      </c>
      <c r="I12" s="1" t="s">
        <v>100</v>
      </c>
      <c r="J12" s="10" t="s">
        <v>396</v>
      </c>
    </row>
    <row r="13" spans="1:10" ht="15" customHeight="1">
      <c r="A13" s="86" t="s">
        <v>210</v>
      </c>
      <c r="B13" s="1" t="s">
        <v>308</v>
      </c>
      <c r="C13" s="9" t="s">
        <v>1327</v>
      </c>
      <c r="D13" s="1" t="s">
        <v>90</v>
      </c>
      <c r="E13" s="1" t="s">
        <v>2997</v>
      </c>
      <c r="F13" s="9" t="s">
        <v>320</v>
      </c>
      <c r="G13" s="9" t="s">
        <v>1327</v>
      </c>
      <c r="H13" s="9" t="s">
        <v>380</v>
      </c>
      <c r="I13" s="1" t="s">
        <v>100</v>
      </c>
      <c r="J13" s="10" t="s">
        <v>2998</v>
      </c>
    </row>
    <row r="14" spans="1:10" ht="15" customHeight="1">
      <c r="A14" s="1" t="s">
        <v>434</v>
      </c>
      <c r="B14" s="1" t="s">
        <v>438</v>
      </c>
      <c r="C14" s="12" t="s">
        <v>439</v>
      </c>
      <c r="D14" s="1" t="s">
        <v>204</v>
      </c>
      <c r="E14" s="1" t="s">
        <v>441</v>
      </c>
      <c r="F14" s="1" t="s">
        <v>78</v>
      </c>
      <c r="G14" s="1" t="s">
        <v>179</v>
      </c>
      <c r="H14" s="15"/>
      <c r="I14" s="1" t="s">
        <v>100</v>
      </c>
      <c r="J14" s="10" t="s">
        <v>442</v>
      </c>
    </row>
    <row r="15" spans="1:10" ht="15" customHeight="1">
      <c r="A15" s="1" t="s">
        <v>434</v>
      </c>
      <c r="B15" s="1" t="s">
        <v>438</v>
      </c>
      <c r="C15" s="12" t="s">
        <v>439</v>
      </c>
      <c r="D15" s="1" t="s">
        <v>204</v>
      </c>
      <c r="E15" s="1" t="s">
        <v>443</v>
      </c>
      <c r="F15" s="1" t="s">
        <v>78</v>
      </c>
      <c r="G15" s="1" t="s">
        <v>83</v>
      </c>
      <c r="H15" s="15"/>
      <c r="I15" s="1" t="s">
        <v>100</v>
      </c>
      <c r="J15" s="10" t="s">
        <v>444</v>
      </c>
    </row>
    <row r="16" spans="1:10" ht="15" customHeight="1">
      <c r="A16" s="1" t="s">
        <v>445</v>
      </c>
      <c r="B16" s="13" t="s">
        <v>449</v>
      </c>
      <c r="C16" s="12" t="s">
        <v>450</v>
      </c>
      <c r="D16" s="1" t="s">
        <v>90</v>
      </c>
      <c r="E16" s="1" t="s">
        <v>451</v>
      </c>
      <c r="F16" s="1" t="s">
        <v>89</v>
      </c>
      <c r="G16" s="1" t="s">
        <v>83</v>
      </c>
      <c r="H16" s="15"/>
      <c r="I16" s="1" t="s">
        <v>100</v>
      </c>
      <c r="J16" s="10" t="s">
        <v>452</v>
      </c>
    </row>
    <row r="17" spans="1:10" ht="15" customHeight="1">
      <c r="A17" s="1" t="s">
        <v>445</v>
      </c>
      <c r="B17" s="13" t="s">
        <v>449</v>
      </c>
      <c r="C17" s="12" t="s">
        <v>450</v>
      </c>
      <c r="D17" s="1" t="s">
        <v>90</v>
      </c>
      <c r="E17" s="1" t="s">
        <v>454</v>
      </c>
      <c r="F17" s="1" t="s">
        <v>89</v>
      </c>
      <c r="G17" s="1" t="s">
        <v>79</v>
      </c>
      <c r="H17" s="15"/>
      <c r="I17" s="1" t="s">
        <v>100</v>
      </c>
      <c r="J17" s="10" t="s">
        <v>455</v>
      </c>
    </row>
    <row r="18" spans="1:10" ht="15" customHeight="1">
      <c r="A18" s="1" t="s">
        <v>445</v>
      </c>
      <c r="B18" s="13" t="s">
        <v>449</v>
      </c>
      <c r="C18" s="12" t="s">
        <v>450</v>
      </c>
      <c r="D18" s="1" t="s">
        <v>90</v>
      </c>
      <c r="E18" s="1" t="s">
        <v>456</v>
      </c>
      <c r="F18" s="1" t="s">
        <v>89</v>
      </c>
      <c r="G18" s="1" t="s">
        <v>79</v>
      </c>
      <c r="H18" s="15"/>
      <c r="I18" s="1" t="s">
        <v>100</v>
      </c>
      <c r="J18" s="10" t="s">
        <v>457</v>
      </c>
    </row>
    <row r="19" spans="1:10" ht="15" customHeight="1">
      <c r="A19" s="1" t="s">
        <v>445</v>
      </c>
      <c r="B19" s="1" t="s">
        <v>459</v>
      </c>
      <c r="C19" s="12" t="s">
        <v>460</v>
      </c>
      <c r="D19" s="1" t="s">
        <v>204</v>
      </c>
      <c r="E19" s="1" t="s">
        <v>463</v>
      </c>
      <c r="F19" s="1" t="s">
        <v>78</v>
      </c>
      <c r="G19" s="1" t="s">
        <v>83</v>
      </c>
      <c r="H19" s="15"/>
      <c r="I19" s="1" t="s">
        <v>100</v>
      </c>
      <c r="J19" s="10" t="s">
        <v>464</v>
      </c>
    </row>
    <row r="20" spans="1:10" ht="15" customHeight="1">
      <c r="A20" s="1" t="s">
        <v>465</v>
      </c>
      <c r="B20" s="1" t="s">
        <v>245</v>
      </c>
      <c r="C20" s="9" t="s">
        <v>472</v>
      </c>
      <c r="D20" s="1" t="s">
        <v>204</v>
      </c>
      <c r="E20" s="1" t="s">
        <v>473</v>
      </c>
      <c r="F20" s="1" t="s">
        <v>224</v>
      </c>
      <c r="G20" s="1" t="s">
        <v>79</v>
      </c>
      <c r="H20" s="15"/>
      <c r="I20" s="1" t="s">
        <v>100</v>
      </c>
      <c r="J20" s="10" t="s">
        <v>474</v>
      </c>
    </row>
    <row r="21" spans="1:10" ht="15" customHeight="1">
      <c r="A21" s="1" t="s">
        <v>465</v>
      </c>
      <c r="B21" s="1" t="s">
        <v>469</v>
      </c>
      <c r="C21" s="9" t="s">
        <v>470</v>
      </c>
      <c r="D21" s="1" t="s">
        <v>204</v>
      </c>
      <c r="E21" s="1" t="s">
        <v>475</v>
      </c>
      <c r="F21" s="1" t="s">
        <v>78</v>
      </c>
      <c r="G21" s="1" t="s">
        <v>79</v>
      </c>
      <c r="H21" s="15"/>
      <c r="I21" s="1" t="s">
        <v>100</v>
      </c>
      <c r="J21" s="10" t="s">
        <v>476</v>
      </c>
    </row>
    <row r="22" spans="1:10" ht="15" customHeight="1">
      <c r="A22" s="1" t="s">
        <v>465</v>
      </c>
      <c r="B22" s="1" t="s">
        <v>245</v>
      </c>
      <c r="C22" s="1" t="s">
        <v>89</v>
      </c>
      <c r="D22" s="1" t="s">
        <v>90</v>
      </c>
      <c r="E22" s="1" t="s">
        <v>480</v>
      </c>
      <c r="F22" s="1" t="s">
        <v>135</v>
      </c>
      <c r="G22" s="1" t="s">
        <v>79</v>
      </c>
      <c r="H22" s="1"/>
      <c r="I22" s="1" t="s">
        <v>100</v>
      </c>
      <c r="J22" s="10" t="s">
        <v>481</v>
      </c>
    </row>
    <row r="23" spans="1:10" ht="15" customHeight="1">
      <c r="A23" s="1" t="s">
        <v>508</v>
      </c>
      <c r="B23" s="1" t="s">
        <v>112</v>
      </c>
      <c r="C23" s="1" t="s">
        <v>112</v>
      </c>
      <c r="D23" s="1" t="s">
        <v>90</v>
      </c>
      <c r="E23" s="1" t="s">
        <v>513</v>
      </c>
      <c r="F23" s="1" t="s">
        <v>89</v>
      </c>
      <c r="G23" s="1" t="s">
        <v>83</v>
      </c>
      <c r="H23" s="15"/>
      <c r="I23" s="1" t="s">
        <v>100</v>
      </c>
      <c r="J23" s="10" t="s">
        <v>514</v>
      </c>
    </row>
    <row r="24" spans="1:10" ht="12.75">
      <c r="A24" s="1" t="s">
        <v>508</v>
      </c>
      <c r="B24" s="1" t="s">
        <v>112</v>
      </c>
      <c r="C24" s="1" t="s">
        <v>112</v>
      </c>
      <c r="D24" s="1" t="s">
        <v>90</v>
      </c>
      <c r="E24" s="1" t="s">
        <v>515</v>
      </c>
      <c r="F24" s="1" t="s">
        <v>94</v>
      </c>
      <c r="G24" s="1" t="s">
        <v>83</v>
      </c>
      <c r="H24" s="15"/>
      <c r="I24" s="1" t="s">
        <v>100</v>
      </c>
      <c r="J24" s="10" t="s">
        <v>514</v>
      </c>
    </row>
    <row r="25" spans="1:10" ht="12.75">
      <c r="A25" s="1" t="s">
        <v>508</v>
      </c>
      <c r="B25" s="1" t="s">
        <v>112</v>
      </c>
      <c r="C25" s="1" t="s">
        <v>112</v>
      </c>
      <c r="D25" s="1" t="s">
        <v>90</v>
      </c>
      <c r="E25" s="1" t="s">
        <v>516</v>
      </c>
      <c r="F25" s="1" t="s">
        <v>78</v>
      </c>
      <c r="G25" s="1" t="s">
        <v>83</v>
      </c>
      <c r="H25" s="15"/>
      <c r="I25" s="1" t="s">
        <v>100</v>
      </c>
      <c r="J25" s="10" t="s">
        <v>514</v>
      </c>
    </row>
    <row r="26" spans="1:10" ht="12.75">
      <c r="A26" s="1" t="s">
        <v>517</v>
      </c>
      <c r="B26" s="1" t="s">
        <v>522</v>
      </c>
      <c r="C26" s="22" t="s">
        <v>1327</v>
      </c>
      <c r="D26" s="1" t="s">
        <v>90</v>
      </c>
      <c r="E26" s="1" t="s">
        <v>418</v>
      </c>
      <c r="F26" s="1" t="s">
        <v>114</v>
      </c>
      <c r="G26" s="1" t="s">
        <v>79</v>
      </c>
      <c r="H26" s="1" t="s">
        <v>99</v>
      </c>
      <c r="I26" s="1" t="s">
        <v>100</v>
      </c>
      <c r="J26" s="10" t="s">
        <v>526</v>
      </c>
    </row>
    <row r="27" spans="1:10" ht="12.75">
      <c r="A27" s="1" t="s">
        <v>517</v>
      </c>
      <c r="B27" s="1" t="s">
        <v>522</v>
      </c>
      <c r="C27" s="9" t="s">
        <v>1327</v>
      </c>
      <c r="D27" s="1" t="s">
        <v>90</v>
      </c>
      <c r="E27" s="1" t="s">
        <v>527</v>
      </c>
      <c r="F27" s="1" t="s">
        <v>224</v>
      </c>
      <c r="G27" s="1" t="s">
        <v>79</v>
      </c>
      <c r="H27" s="1" t="s">
        <v>36</v>
      </c>
      <c r="I27" s="1" t="s">
        <v>528</v>
      </c>
      <c r="J27" s="10" t="s">
        <v>529</v>
      </c>
    </row>
    <row r="28" spans="1:10" ht="12.75">
      <c r="A28" s="1" t="s">
        <v>517</v>
      </c>
      <c r="B28" s="1" t="s">
        <v>522</v>
      </c>
      <c r="C28" s="9" t="s">
        <v>1327</v>
      </c>
      <c r="D28" s="1" t="s">
        <v>90</v>
      </c>
      <c r="E28" s="1" t="s">
        <v>530</v>
      </c>
      <c r="F28" s="1" t="s">
        <v>78</v>
      </c>
      <c r="G28" s="1" t="s">
        <v>179</v>
      </c>
      <c r="H28" s="1" t="s">
        <v>179</v>
      </c>
      <c r="I28" s="1" t="s">
        <v>100</v>
      </c>
      <c r="J28" s="10" t="s">
        <v>531</v>
      </c>
    </row>
    <row r="29" spans="1:10" ht="12.75">
      <c r="A29" s="1" t="s">
        <v>517</v>
      </c>
      <c r="B29" s="1" t="s">
        <v>522</v>
      </c>
      <c r="C29" s="12" t="s">
        <v>89</v>
      </c>
      <c r="D29" s="1" t="s">
        <v>90</v>
      </c>
      <c r="E29" s="1" t="s">
        <v>532</v>
      </c>
      <c r="F29" s="1" t="s">
        <v>89</v>
      </c>
      <c r="G29" s="1" t="s">
        <v>83</v>
      </c>
      <c r="H29" s="15"/>
      <c r="I29" s="1" t="s">
        <v>100</v>
      </c>
      <c r="J29" s="10" t="s">
        <v>533</v>
      </c>
    </row>
    <row r="30" spans="1:10" ht="12.75">
      <c r="A30" s="1" t="s">
        <v>544</v>
      </c>
      <c r="B30" s="1" t="s">
        <v>549</v>
      </c>
      <c r="C30" s="1" t="s">
        <v>89</v>
      </c>
      <c r="D30" s="1" t="s">
        <v>550</v>
      </c>
      <c r="E30" s="1" t="s">
        <v>552</v>
      </c>
      <c r="F30" s="1" t="s">
        <v>89</v>
      </c>
      <c r="G30" s="1" t="s">
        <v>83</v>
      </c>
      <c r="H30" s="15"/>
      <c r="I30" s="1" t="s">
        <v>100</v>
      </c>
      <c r="J30" s="10" t="s">
        <v>553</v>
      </c>
    </row>
    <row r="31" spans="1:10" ht="12.75">
      <c r="A31" s="1" t="s">
        <v>560</v>
      </c>
      <c r="B31" s="1" t="s">
        <v>566</v>
      </c>
      <c r="C31" s="9" t="s">
        <v>1327</v>
      </c>
      <c r="D31" s="1" t="s">
        <v>90</v>
      </c>
      <c r="E31" s="1" t="s">
        <v>567</v>
      </c>
      <c r="F31" s="1" t="s">
        <v>89</v>
      </c>
      <c r="G31" s="1" t="s">
        <v>79</v>
      </c>
      <c r="H31" s="1" t="s">
        <v>36</v>
      </c>
      <c r="I31" s="1" t="s">
        <v>92</v>
      </c>
      <c r="J31" s="10" t="s">
        <v>568</v>
      </c>
    </row>
    <row r="32" spans="1:10" ht="12.75">
      <c r="A32" s="1" t="s">
        <v>560</v>
      </c>
      <c r="B32" s="1" t="s">
        <v>566</v>
      </c>
      <c r="C32" s="9" t="s">
        <v>1327</v>
      </c>
      <c r="D32" s="1" t="s">
        <v>90</v>
      </c>
      <c r="E32" s="1" t="s">
        <v>532</v>
      </c>
      <c r="F32" s="1" t="s">
        <v>89</v>
      </c>
      <c r="G32" s="1" t="s">
        <v>83</v>
      </c>
      <c r="H32" s="1" t="s">
        <v>110</v>
      </c>
      <c r="I32" s="1" t="s">
        <v>100</v>
      </c>
      <c r="J32" s="10" t="s">
        <v>569</v>
      </c>
    </row>
    <row r="33" spans="1:10" ht="12.75">
      <c r="A33" s="1" t="s">
        <v>560</v>
      </c>
      <c r="B33" s="1" t="s">
        <v>566</v>
      </c>
      <c r="C33" s="9" t="s">
        <v>1327</v>
      </c>
      <c r="D33" s="1" t="s">
        <v>90</v>
      </c>
      <c r="E33" s="1" t="s">
        <v>451</v>
      </c>
      <c r="F33" s="1" t="s">
        <v>89</v>
      </c>
      <c r="G33" s="1" t="s">
        <v>83</v>
      </c>
      <c r="H33" s="1" t="s">
        <v>115</v>
      </c>
      <c r="I33" s="1" t="s">
        <v>100</v>
      </c>
      <c r="J33" s="10" t="s">
        <v>570</v>
      </c>
    </row>
    <row r="34" spans="1:10" ht="12.75">
      <c r="A34" s="1" t="s">
        <v>560</v>
      </c>
      <c r="B34" s="1" t="s">
        <v>566</v>
      </c>
      <c r="C34" s="9" t="s">
        <v>1327</v>
      </c>
      <c r="D34" s="1" t="s">
        <v>90</v>
      </c>
      <c r="E34" s="1" t="s">
        <v>571</v>
      </c>
      <c r="F34" s="1" t="s">
        <v>138</v>
      </c>
      <c r="G34" s="1" t="s">
        <v>83</v>
      </c>
      <c r="H34" s="1" t="s">
        <v>115</v>
      </c>
      <c r="I34" s="1" t="s">
        <v>100</v>
      </c>
      <c r="J34" s="10" t="s">
        <v>572</v>
      </c>
    </row>
    <row r="35" spans="1:10" ht="12.75">
      <c r="A35" s="1" t="s">
        <v>560</v>
      </c>
      <c r="B35" s="1" t="s">
        <v>566</v>
      </c>
      <c r="C35" s="9" t="s">
        <v>1327</v>
      </c>
      <c r="D35" s="1" t="s">
        <v>90</v>
      </c>
      <c r="E35" s="1" t="s">
        <v>351</v>
      </c>
      <c r="F35" s="1" t="s">
        <v>89</v>
      </c>
      <c r="G35" s="1" t="s">
        <v>79</v>
      </c>
      <c r="H35" s="1" t="s">
        <v>36</v>
      </c>
      <c r="I35" s="1" t="s">
        <v>100</v>
      </c>
      <c r="J35" s="10" t="s">
        <v>568</v>
      </c>
    </row>
    <row r="36" spans="1:10" ht="12.75">
      <c r="A36" s="1" t="s">
        <v>560</v>
      </c>
      <c r="B36" s="1" t="s">
        <v>566</v>
      </c>
      <c r="C36" s="9" t="s">
        <v>1327</v>
      </c>
      <c r="D36" s="1" t="s">
        <v>90</v>
      </c>
      <c r="E36" s="1" t="s">
        <v>292</v>
      </c>
      <c r="F36" s="1" t="s">
        <v>78</v>
      </c>
      <c r="G36" s="1" t="s">
        <v>79</v>
      </c>
      <c r="H36" s="1" t="s">
        <v>36</v>
      </c>
      <c r="I36" s="1" t="s">
        <v>100</v>
      </c>
      <c r="J36" s="10" t="s">
        <v>573</v>
      </c>
    </row>
    <row r="37" spans="1:10" ht="12.75">
      <c r="A37" s="1" t="s">
        <v>560</v>
      </c>
      <c r="B37" s="1" t="s">
        <v>566</v>
      </c>
      <c r="C37" s="9" t="s">
        <v>1327</v>
      </c>
      <c r="D37" s="1" t="s">
        <v>90</v>
      </c>
      <c r="E37" s="1" t="s">
        <v>574</v>
      </c>
      <c r="F37" s="1" t="s">
        <v>114</v>
      </c>
      <c r="G37" s="1" t="s">
        <v>79</v>
      </c>
      <c r="H37" s="1" t="s">
        <v>206</v>
      </c>
      <c r="I37" s="1" t="s">
        <v>100</v>
      </c>
      <c r="J37" s="10" t="s">
        <v>575</v>
      </c>
    </row>
    <row r="38" spans="1:10" ht="12.75">
      <c r="A38" s="1" t="s">
        <v>560</v>
      </c>
      <c r="B38" s="1" t="s">
        <v>566</v>
      </c>
      <c r="C38" s="9" t="s">
        <v>1327</v>
      </c>
      <c r="D38" s="1" t="s">
        <v>90</v>
      </c>
      <c r="E38" s="1" t="s">
        <v>576</v>
      </c>
      <c r="F38" s="1" t="s">
        <v>320</v>
      </c>
      <c r="G38" s="1" t="s">
        <v>79</v>
      </c>
      <c r="H38" s="1" t="s">
        <v>36</v>
      </c>
      <c r="I38" s="1" t="s">
        <v>528</v>
      </c>
      <c r="J38" s="10" t="s">
        <v>577</v>
      </c>
    </row>
    <row r="39" spans="1:10" ht="12.75">
      <c r="A39" s="1" t="s">
        <v>578</v>
      </c>
      <c r="B39" s="1" t="s">
        <v>581</v>
      </c>
      <c r="C39" s="9" t="s">
        <v>1327</v>
      </c>
      <c r="D39" s="1" t="s">
        <v>320</v>
      </c>
      <c r="E39" s="1" t="s">
        <v>582</v>
      </c>
      <c r="F39" s="1" t="s">
        <v>78</v>
      </c>
      <c r="G39" s="1" t="s">
        <v>79</v>
      </c>
      <c r="H39" s="1" t="s">
        <v>36</v>
      </c>
      <c r="I39" s="1" t="s">
        <v>80</v>
      </c>
      <c r="J39" s="10" t="s">
        <v>583</v>
      </c>
    </row>
    <row r="40" spans="1:10" ht="12.75">
      <c r="A40" s="1" t="s">
        <v>584</v>
      </c>
      <c r="B40" s="1" t="s">
        <v>588</v>
      </c>
      <c r="C40" s="9" t="s">
        <v>1327</v>
      </c>
      <c r="D40" s="1" t="s">
        <v>320</v>
      </c>
      <c r="E40" s="87" t="s">
        <v>77</v>
      </c>
      <c r="F40" s="1" t="s">
        <v>78</v>
      </c>
      <c r="G40" s="1" t="s">
        <v>79</v>
      </c>
      <c r="H40" s="1" t="s">
        <v>36</v>
      </c>
      <c r="I40" s="1" t="s">
        <v>100</v>
      </c>
      <c r="J40" s="10" t="s">
        <v>589</v>
      </c>
    </row>
    <row r="41" spans="1:10" ht="12.75">
      <c r="A41" s="1" t="s">
        <v>596</v>
      </c>
      <c r="B41" s="1" t="s">
        <v>599</v>
      </c>
      <c r="C41" s="1" t="s">
        <v>602</v>
      </c>
      <c r="D41" s="1" t="s">
        <v>76</v>
      </c>
      <c r="E41" s="1" t="s">
        <v>603</v>
      </c>
      <c r="F41" s="1" t="s">
        <v>138</v>
      </c>
      <c r="G41" s="1" t="s">
        <v>79</v>
      </c>
      <c r="H41" s="15"/>
      <c r="I41" s="1" t="s">
        <v>100</v>
      </c>
      <c r="J41" s="10" t="s">
        <v>604</v>
      </c>
    </row>
    <row r="42" spans="1:10" ht="12.75">
      <c r="A42" s="1" t="s">
        <v>596</v>
      </c>
      <c r="B42" s="1" t="s">
        <v>599</v>
      </c>
      <c r="C42" s="1" t="s">
        <v>605</v>
      </c>
      <c r="D42" s="1" t="s">
        <v>76</v>
      </c>
      <c r="E42" s="1" t="s">
        <v>606</v>
      </c>
      <c r="F42" s="1" t="s">
        <v>138</v>
      </c>
      <c r="G42" s="1" t="s">
        <v>83</v>
      </c>
      <c r="H42" s="15"/>
      <c r="I42" s="1" t="s">
        <v>100</v>
      </c>
      <c r="J42" s="10" t="s">
        <v>607</v>
      </c>
    </row>
    <row r="43" spans="1:10" ht="12.75">
      <c r="A43" s="1" t="s">
        <v>596</v>
      </c>
      <c r="B43" s="1" t="s">
        <v>599</v>
      </c>
      <c r="C43" s="1" t="s">
        <v>600</v>
      </c>
      <c r="D43" s="1" t="s">
        <v>76</v>
      </c>
      <c r="E43" s="1" t="s">
        <v>532</v>
      </c>
      <c r="F43" s="1" t="s">
        <v>89</v>
      </c>
      <c r="G43" s="1" t="s">
        <v>83</v>
      </c>
      <c r="H43" s="15"/>
      <c r="I43" s="1" t="s">
        <v>100</v>
      </c>
      <c r="J43" s="10" t="s">
        <v>601</v>
      </c>
    </row>
    <row r="44" spans="1:10" ht="12.75">
      <c r="A44" s="1" t="s">
        <v>608</v>
      </c>
      <c r="B44" s="1" t="s">
        <v>613</v>
      </c>
      <c r="C44" s="9" t="s">
        <v>614</v>
      </c>
      <c r="D44" s="1" t="s">
        <v>204</v>
      </c>
      <c r="E44" s="1" t="s">
        <v>615</v>
      </c>
      <c r="F44" s="1" t="s">
        <v>78</v>
      </c>
      <c r="G44" s="1" t="s">
        <v>79</v>
      </c>
      <c r="H44" s="15"/>
      <c r="I44" s="1" t="s">
        <v>100</v>
      </c>
      <c r="J44" s="10" t="s">
        <v>616</v>
      </c>
    </row>
    <row r="45" spans="1:10" ht="12.75">
      <c r="A45" s="1" t="s">
        <v>669</v>
      </c>
      <c r="B45" s="1" t="s">
        <v>673</v>
      </c>
      <c r="C45" s="1" t="s">
        <v>674</v>
      </c>
      <c r="D45" s="1" t="s">
        <v>204</v>
      </c>
      <c r="E45" s="1" t="s">
        <v>675</v>
      </c>
      <c r="F45" s="1" t="s">
        <v>78</v>
      </c>
      <c r="G45" s="1" t="s">
        <v>79</v>
      </c>
      <c r="H45" s="15"/>
      <c r="I45" s="1" t="s">
        <v>80</v>
      </c>
      <c r="J45" s="10" t="s">
        <v>676</v>
      </c>
    </row>
    <row r="46" spans="1:10" ht="12.75">
      <c r="A46" s="1" t="s">
        <v>677</v>
      </c>
      <c r="B46" s="1" t="s">
        <v>680</v>
      </c>
      <c r="C46" s="1" t="s">
        <v>309</v>
      </c>
      <c r="D46" s="1" t="s">
        <v>90</v>
      </c>
      <c r="E46" s="1" t="s">
        <v>681</v>
      </c>
      <c r="F46" s="1" t="s">
        <v>89</v>
      </c>
      <c r="G46" s="1" t="s">
        <v>83</v>
      </c>
      <c r="H46" s="15"/>
      <c r="I46" s="1" t="s">
        <v>100</v>
      </c>
      <c r="J46" s="10" t="s">
        <v>682</v>
      </c>
    </row>
    <row r="47" spans="1:10" ht="12.75">
      <c r="A47" s="1" t="s">
        <v>677</v>
      </c>
      <c r="B47" s="1" t="s">
        <v>680</v>
      </c>
      <c r="C47" s="1" t="s">
        <v>309</v>
      </c>
      <c r="D47" s="1" t="s">
        <v>90</v>
      </c>
      <c r="E47" s="1" t="s">
        <v>688</v>
      </c>
      <c r="F47" s="1" t="s">
        <v>89</v>
      </c>
      <c r="G47" s="1" t="s">
        <v>79</v>
      </c>
      <c r="H47" s="15"/>
      <c r="I47" s="1" t="s">
        <v>100</v>
      </c>
      <c r="J47" s="10" t="s">
        <v>689</v>
      </c>
    </row>
    <row r="48" spans="1:10" ht="12.75">
      <c r="A48" s="1" t="s">
        <v>677</v>
      </c>
      <c r="B48" s="1" t="s">
        <v>680</v>
      </c>
      <c r="C48" s="1" t="s">
        <v>691</v>
      </c>
      <c r="D48" s="1" t="s">
        <v>90</v>
      </c>
      <c r="E48" s="1" t="s">
        <v>356</v>
      </c>
      <c r="F48" s="1" t="s">
        <v>135</v>
      </c>
      <c r="G48" s="1" t="s">
        <v>79</v>
      </c>
      <c r="H48" s="15"/>
      <c r="I48" s="1" t="s">
        <v>100</v>
      </c>
      <c r="J48" s="10" t="s">
        <v>692</v>
      </c>
    </row>
    <row r="49" spans="1:10" ht="12.75">
      <c r="A49" s="1" t="s">
        <v>677</v>
      </c>
      <c r="B49" s="1" t="s">
        <v>680</v>
      </c>
      <c r="C49" s="1" t="s">
        <v>314</v>
      </c>
      <c r="D49" s="1" t="s">
        <v>90</v>
      </c>
      <c r="E49" s="1" t="s">
        <v>95</v>
      </c>
      <c r="F49" s="1" t="s">
        <v>94</v>
      </c>
      <c r="G49" s="1" t="s">
        <v>79</v>
      </c>
      <c r="H49" s="15"/>
      <c r="I49" s="1" t="s">
        <v>96</v>
      </c>
      <c r="J49" s="10" t="s">
        <v>698</v>
      </c>
    </row>
    <row r="50" spans="1:10" ht="12.75">
      <c r="A50" s="1" t="s">
        <v>677</v>
      </c>
      <c r="B50" s="1" t="s">
        <v>680</v>
      </c>
      <c r="C50" s="1" t="s">
        <v>699</v>
      </c>
      <c r="D50" s="1" t="s">
        <v>90</v>
      </c>
      <c r="E50" s="1" t="s">
        <v>527</v>
      </c>
      <c r="F50" s="1" t="s">
        <v>224</v>
      </c>
      <c r="G50" s="1" t="s">
        <v>79</v>
      </c>
      <c r="H50" s="15"/>
      <c r="I50" s="1" t="s">
        <v>100</v>
      </c>
      <c r="J50" s="10" t="s">
        <v>701</v>
      </c>
    </row>
    <row r="51" spans="1:10" ht="12.75">
      <c r="A51" s="1" t="s">
        <v>677</v>
      </c>
      <c r="B51" s="1" t="s">
        <v>680</v>
      </c>
      <c r="C51" s="1" t="s">
        <v>316</v>
      </c>
      <c r="D51" s="1" t="s">
        <v>90</v>
      </c>
      <c r="E51" s="1" t="s">
        <v>667</v>
      </c>
      <c r="F51" s="1" t="s">
        <v>78</v>
      </c>
      <c r="G51" s="1" t="s">
        <v>179</v>
      </c>
      <c r="H51" s="15"/>
      <c r="I51" s="1" t="s">
        <v>100</v>
      </c>
      <c r="J51" s="10" t="s">
        <v>704</v>
      </c>
    </row>
    <row r="52" spans="1:10" ht="12.75">
      <c r="A52" s="1" t="s">
        <v>677</v>
      </c>
      <c r="B52" s="1" t="s">
        <v>680</v>
      </c>
      <c r="C52" s="1" t="s">
        <v>706</v>
      </c>
      <c r="D52" s="1" t="s">
        <v>90</v>
      </c>
      <c r="E52" s="1" t="s">
        <v>707</v>
      </c>
      <c r="F52" s="1" t="s">
        <v>138</v>
      </c>
      <c r="G52" s="1" t="s">
        <v>83</v>
      </c>
      <c r="H52" s="15"/>
      <c r="I52" s="1" t="s">
        <v>100</v>
      </c>
      <c r="J52" s="10" t="s">
        <v>708</v>
      </c>
    </row>
    <row r="53" spans="1:10" ht="12.75">
      <c r="A53" s="1" t="s">
        <v>709</v>
      </c>
      <c r="B53" s="1" t="s">
        <v>245</v>
      </c>
      <c r="C53" s="9" t="s">
        <v>89</v>
      </c>
      <c r="D53" s="1" t="s">
        <v>90</v>
      </c>
      <c r="E53" s="1" t="s">
        <v>236</v>
      </c>
      <c r="F53" s="1" t="s">
        <v>89</v>
      </c>
      <c r="G53" s="1" t="s">
        <v>79</v>
      </c>
      <c r="H53" s="1" t="s">
        <v>206</v>
      </c>
      <c r="I53" s="15"/>
      <c r="J53" s="10" t="s">
        <v>714</v>
      </c>
    </row>
    <row r="54" spans="1:10" ht="12.75">
      <c r="A54" s="1" t="s">
        <v>709</v>
      </c>
      <c r="B54" s="1" t="s">
        <v>245</v>
      </c>
      <c r="C54" s="9" t="s">
        <v>417</v>
      </c>
      <c r="D54" s="1" t="s">
        <v>90</v>
      </c>
      <c r="E54" s="1" t="s">
        <v>418</v>
      </c>
      <c r="F54" s="1" t="s">
        <v>114</v>
      </c>
      <c r="G54" s="1" t="s">
        <v>79</v>
      </c>
      <c r="H54" s="1" t="s">
        <v>99</v>
      </c>
      <c r="I54" s="15"/>
      <c r="J54" s="10" t="s">
        <v>715</v>
      </c>
    </row>
    <row r="55" spans="1:10" ht="12.75">
      <c r="A55" s="1" t="s">
        <v>709</v>
      </c>
      <c r="B55" s="1" t="s">
        <v>245</v>
      </c>
      <c r="C55" s="9" t="s">
        <v>716</v>
      </c>
      <c r="D55" s="1" t="s">
        <v>90</v>
      </c>
      <c r="E55" s="1" t="s">
        <v>717</v>
      </c>
      <c r="F55" s="1" t="s">
        <v>219</v>
      </c>
      <c r="G55" s="1" t="s">
        <v>79</v>
      </c>
      <c r="H55" s="1" t="s">
        <v>99</v>
      </c>
      <c r="I55" s="15"/>
      <c r="J55" s="10" t="s">
        <v>718</v>
      </c>
    </row>
    <row r="56" spans="1:10" ht="12.75">
      <c r="A56" s="1" t="s">
        <v>709</v>
      </c>
      <c r="B56" s="1" t="s">
        <v>245</v>
      </c>
      <c r="C56" s="9" t="s">
        <v>298</v>
      </c>
      <c r="D56" s="1" t="s">
        <v>90</v>
      </c>
      <c r="E56" s="1" t="s">
        <v>356</v>
      </c>
      <c r="F56" s="1" t="s">
        <v>135</v>
      </c>
      <c r="G56" s="1" t="s">
        <v>79</v>
      </c>
      <c r="H56" s="1" t="s">
        <v>36</v>
      </c>
      <c r="I56" s="15"/>
      <c r="J56" s="10" t="s">
        <v>719</v>
      </c>
    </row>
    <row r="57" spans="1:10" ht="12.75">
      <c r="A57" s="1" t="s">
        <v>709</v>
      </c>
      <c r="B57" s="1" t="s">
        <v>245</v>
      </c>
      <c r="C57" s="9" t="s">
        <v>287</v>
      </c>
      <c r="D57" s="1" t="s">
        <v>90</v>
      </c>
      <c r="E57" s="1" t="s">
        <v>295</v>
      </c>
      <c r="F57" s="1" t="s">
        <v>89</v>
      </c>
      <c r="G57" s="1" t="s">
        <v>83</v>
      </c>
      <c r="H57" s="1" t="s">
        <v>110</v>
      </c>
      <c r="I57" s="15"/>
      <c r="J57" s="10" t="s">
        <v>720</v>
      </c>
    </row>
    <row r="58" spans="1:10" ht="12.75">
      <c r="A58" s="1" t="s">
        <v>721</v>
      </c>
      <c r="B58" s="1" t="s">
        <v>726</v>
      </c>
      <c r="C58" s="1" t="s">
        <v>727</v>
      </c>
      <c r="D58" s="1" t="s">
        <v>159</v>
      </c>
      <c r="E58" s="1" t="s">
        <v>729</v>
      </c>
      <c r="F58" s="1" t="s">
        <v>78</v>
      </c>
      <c r="G58" s="1" t="s">
        <v>79</v>
      </c>
      <c r="H58" s="15"/>
      <c r="I58" s="1" t="s">
        <v>100</v>
      </c>
      <c r="J58" s="10" t="s">
        <v>730</v>
      </c>
    </row>
    <row r="59" spans="1:10" ht="12.75">
      <c r="A59" s="1" t="s">
        <v>721</v>
      </c>
      <c r="B59" s="1" t="s">
        <v>731</v>
      </c>
      <c r="C59" s="1" t="s">
        <v>361</v>
      </c>
      <c r="D59" s="1" t="s">
        <v>104</v>
      </c>
      <c r="E59" s="1" t="s">
        <v>77</v>
      </c>
      <c r="F59" s="1" t="s">
        <v>78</v>
      </c>
      <c r="G59" s="1" t="s">
        <v>79</v>
      </c>
      <c r="H59" s="15"/>
      <c r="I59" s="1" t="s">
        <v>100</v>
      </c>
      <c r="J59" s="10" t="s">
        <v>732</v>
      </c>
    </row>
    <row r="60" spans="1:10" ht="12.75">
      <c r="A60" s="1" t="s">
        <v>780</v>
      </c>
      <c r="B60" s="1" t="s">
        <v>785</v>
      </c>
      <c r="C60" s="1" t="s">
        <v>89</v>
      </c>
      <c r="D60" s="1" t="s">
        <v>90</v>
      </c>
      <c r="E60" s="1" t="s">
        <v>786</v>
      </c>
      <c r="F60" s="1" t="s">
        <v>89</v>
      </c>
      <c r="G60" s="1" t="s">
        <v>83</v>
      </c>
      <c r="H60" s="15"/>
      <c r="I60" s="1" t="s">
        <v>100</v>
      </c>
      <c r="J60" s="10" t="s">
        <v>787</v>
      </c>
    </row>
    <row r="61" spans="1:10" ht="12.75">
      <c r="A61" s="1" t="s">
        <v>780</v>
      </c>
      <c r="B61" s="1" t="s">
        <v>785</v>
      </c>
      <c r="C61" s="1" t="s">
        <v>788</v>
      </c>
      <c r="D61" s="1" t="s">
        <v>90</v>
      </c>
      <c r="E61" s="1" t="s">
        <v>789</v>
      </c>
      <c r="F61" s="1" t="s">
        <v>224</v>
      </c>
      <c r="G61" s="1" t="s">
        <v>83</v>
      </c>
      <c r="H61" s="15"/>
      <c r="I61" s="1" t="s">
        <v>100</v>
      </c>
      <c r="J61" s="10" t="s">
        <v>790</v>
      </c>
    </row>
    <row r="62" spans="1:10" ht="12.75">
      <c r="A62" s="1" t="s">
        <v>780</v>
      </c>
      <c r="B62" s="1" t="s">
        <v>785</v>
      </c>
      <c r="C62" s="1" t="s">
        <v>788</v>
      </c>
      <c r="D62" s="1" t="s">
        <v>90</v>
      </c>
      <c r="E62" s="1" t="s">
        <v>791</v>
      </c>
      <c r="F62" s="1" t="s">
        <v>224</v>
      </c>
      <c r="G62" s="1" t="s">
        <v>79</v>
      </c>
      <c r="H62" s="15"/>
      <c r="I62" s="1" t="s">
        <v>100</v>
      </c>
      <c r="J62" s="10" t="s">
        <v>792</v>
      </c>
    </row>
    <row r="63" spans="1:10" ht="12.75">
      <c r="A63" s="1" t="s">
        <v>780</v>
      </c>
      <c r="B63" s="1" t="s">
        <v>785</v>
      </c>
      <c r="C63" s="1" t="s">
        <v>788</v>
      </c>
      <c r="D63" s="1" t="s">
        <v>90</v>
      </c>
      <c r="E63" s="1" t="s">
        <v>793</v>
      </c>
      <c r="F63" s="1" t="s">
        <v>224</v>
      </c>
      <c r="G63" s="1" t="s">
        <v>79</v>
      </c>
      <c r="H63" s="15"/>
      <c r="I63" s="1" t="s">
        <v>100</v>
      </c>
      <c r="J63" s="10" t="s">
        <v>794</v>
      </c>
    </row>
    <row r="64" spans="1:10" ht="12.75">
      <c r="A64" s="1" t="s">
        <v>780</v>
      </c>
      <c r="B64" s="1" t="s">
        <v>785</v>
      </c>
      <c r="C64" s="1" t="s">
        <v>417</v>
      </c>
      <c r="D64" s="1" t="s">
        <v>90</v>
      </c>
      <c r="E64" s="1" t="s">
        <v>418</v>
      </c>
      <c r="F64" s="1" t="s">
        <v>114</v>
      </c>
      <c r="G64" s="1" t="s">
        <v>79</v>
      </c>
      <c r="H64" s="15"/>
      <c r="I64" s="1" t="s">
        <v>100</v>
      </c>
      <c r="J64" s="10" t="s">
        <v>796</v>
      </c>
    </row>
    <row r="65" spans="1:10" ht="12.75">
      <c r="A65" s="12" t="s">
        <v>797</v>
      </c>
      <c r="B65" s="12" t="s">
        <v>1327</v>
      </c>
      <c r="C65" s="9" t="s">
        <v>801</v>
      </c>
      <c r="D65" s="1" t="s">
        <v>320</v>
      </c>
      <c r="E65" s="1" t="s">
        <v>802</v>
      </c>
      <c r="F65" s="1" t="s">
        <v>224</v>
      </c>
      <c r="G65" s="1" t="s">
        <v>250</v>
      </c>
      <c r="H65" s="15"/>
      <c r="I65" s="1" t="s">
        <v>100</v>
      </c>
      <c r="J65" s="10" t="s">
        <v>803</v>
      </c>
    </row>
    <row r="66" spans="1:10" ht="12.75">
      <c r="A66" s="12" t="s">
        <v>797</v>
      </c>
      <c r="B66" s="12" t="s">
        <v>1327</v>
      </c>
      <c r="C66" s="9" t="s">
        <v>801</v>
      </c>
      <c r="D66" s="1" t="s">
        <v>320</v>
      </c>
      <c r="E66" s="1" t="s">
        <v>804</v>
      </c>
      <c r="F66" s="1" t="s">
        <v>224</v>
      </c>
      <c r="G66" s="9" t="s">
        <v>1327</v>
      </c>
      <c r="H66" s="20" t="s">
        <v>380</v>
      </c>
      <c r="I66" s="1" t="s">
        <v>100</v>
      </c>
      <c r="J66" s="10" t="s">
        <v>805</v>
      </c>
    </row>
    <row r="67" spans="1:10" ht="12.75">
      <c r="A67" s="12" t="s">
        <v>797</v>
      </c>
      <c r="B67" s="12" t="s">
        <v>1327</v>
      </c>
      <c r="C67" s="9" t="s">
        <v>801</v>
      </c>
      <c r="D67" s="1" t="s">
        <v>320</v>
      </c>
      <c r="E67" s="1" t="s">
        <v>806</v>
      </c>
      <c r="F67" s="1" t="s">
        <v>224</v>
      </c>
      <c r="G67" s="9" t="s">
        <v>1327</v>
      </c>
      <c r="H67" s="20" t="s">
        <v>380</v>
      </c>
      <c r="I67" s="1" t="s">
        <v>100</v>
      </c>
      <c r="J67" s="10" t="s">
        <v>807</v>
      </c>
    </row>
    <row r="68" spans="1:10" ht="12.75">
      <c r="A68" s="1" t="s">
        <v>808</v>
      </c>
      <c r="B68" s="1" t="s">
        <v>812</v>
      </c>
      <c r="C68" s="9" t="s">
        <v>1327</v>
      </c>
      <c r="D68" s="1" t="s">
        <v>90</v>
      </c>
      <c r="E68" s="1" t="s">
        <v>146</v>
      </c>
      <c r="F68" s="1" t="s">
        <v>94</v>
      </c>
      <c r="G68" s="1" t="s">
        <v>83</v>
      </c>
      <c r="H68" s="15"/>
      <c r="I68" s="1" t="s">
        <v>96</v>
      </c>
      <c r="J68" s="10" t="s">
        <v>813</v>
      </c>
    </row>
    <row r="69" spans="1:10" ht="12.75">
      <c r="A69" s="1" t="s">
        <v>808</v>
      </c>
      <c r="B69" s="1" t="s">
        <v>812</v>
      </c>
      <c r="C69" s="9" t="s">
        <v>1327</v>
      </c>
      <c r="D69" s="1" t="s">
        <v>90</v>
      </c>
      <c r="E69" s="1" t="s">
        <v>814</v>
      </c>
      <c r="F69" s="1" t="s">
        <v>78</v>
      </c>
      <c r="G69" s="1" t="s">
        <v>79</v>
      </c>
      <c r="H69" s="1" t="s">
        <v>36</v>
      </c>
      <c r="I69" s="1" t="s">
        <v>80</v>
      </c>
      <c r="J69" s="10" t="s">
        <v>815</v>
      </c>
    </row>
    <row r="70" spans="1:10" ht="12.75">
      <c r="A70" s="1" t="s">
        <v>808</v>
      </c>
      <c r="B70" s="1" t="s">
        <v>812</v>
      </c>
      <c r="C70" s="9" t="s">
        <v>1327</v>
      </c>
      <c r="D70" s="1" t="s">
        <v>90</v>
      </c>
      <c r="E70" s="1" t="s">
        <v>700</v>
      </c>
      <c r="F70" s="1" t="s">
        <v>224</v>
      </c>
      <c r="G70" s="1" t="s">
        <v>79</v>
      </c>
      <c r="H70" s="15"/>
      <c r="I70" s="1" t="s">
        <v>100</v>
      </c>
      <c r="J70" s="10" t="s">
        <v>816</v>
      </c>
    </row>
    <row r="71" spans="1:10" ht="12.75">
      <c r="A71" s="1" t="s">
        <v>808</v>
      </c>
      <c r="B71" s="1" t="s">
        <v>812</v>
      </c>
      <c r="C71" s="9" t="s">
        <v>1327</v>
      </c>
      <c r="D71" s="1" t="s">
        <v>90</v>
      </c>
      <c r="E71" s="1" t="s">
        <v>95</v>
      </c>
      <c r="F71" s="1" t="s">
        <v>94</v>
      </c>
      <c r="G71" s="1" t="s">
        <v>79</v>
      </c>
      <c r="H71" s="15"/>
      <c r="I71" s="1" t="s">
        <v>96</v>
      </c>
      <c r="J71" s="10" t="s">
        <v>817</v>
      </c>
    </row>
    <row r="72" spans="1:10" ht="12.75">
      <c r="A72" s="1" t="s">
        <v>808</v>
      </c>
      <c r="B72" s="1" t="s">
        <v>812</v>
      </c>
      <c r="C72" s="9" t="s">
        <v>1327</v>
      </c>
      <c r="D72" s="1" t="s">
        <v>90</v>
      </c>
      <c r="E72" s="1" t="s">
        <v>818</v>
      </c>
      <c r="F72" s="1" t="s">
        <v>78</v>
      </c>
      <c r="G72" s="1" t="s">
        <v>179</v>
      </c>
      <c r="H72" s="1" t="s">
        <v>179</v>
      </c>
      <c r="I72" s="1" t="s">
        <v>100</v>
      </c>
      <c r="J72" s="10" t="s">
        <v>819</v>
      </c>
    </row>
    <row r="73" spans="1:10" ht="12.75">
      <c r="A73" s="1" t="s">
        <v>829</v>
      </c>
      <c r="B73" s="1" t="s">
        <v>841</v>
      </c>
      <c r="C73" s="1" t="s">
        <v>75</v>
      </c>
      <c r="D73" s="1" t="s">
        <v>159</v>
      </c>
      <c r="E73" s="1" t="s">
        <v>218</v>
      </c>
      <c r="F73" s="1" t="s">
        <v>219</v>
      </c>
      <c r="G73" s="1" t="s">
        <v>79</v>
      </c>
      <c r="H73" s="15"/>
      <c r="I73" s="1" t="s">
        <v>100</v>
      </c>
      <c r="J73" s="10" t="s">
        <v>842</v>
      </c>
    </row>
    <row r="74" spans="1:10" ht="12.75">
      <c r="A74" s="1" t="s">
        <v>829</v>
      </c>
      <c r="B74" s="1" t="s">
        <v>739</v>
      </c>
      <c r="C74" s="1" t="s">
        <v>852</v>
      </c>
      <c r="D74" s="1" t="s">
        <v>159</v>
      </c>
      <c r="E74" s="1" t="s">
        <v>853</v>
      </c>
      <c r="F74" s="1" t="s">
        <v>138</v>
      </c>
      <c r="G74" s="1" t="s">
        <v>79</v>
      </c>
      <c r="H74" s="15"/>
      <c r="I74" s="1" t="s">
        <v>100</v>
      </c>
      <c r="J74" s="10" t="s">
        <v>854</v>
      </c>
    </row>
    <row r="75" spans="1:10" ht="12.75">
      <c r="A75" s="1" t="s">
        <v>858</v>
      </c>
      <c r="B75" s="1" t="s">
        <v>863</v>
      </c>
      <c r="C75" s="9" t="s">
        <v>1327</v>
      </c>
      <c r="D75" s="1" t="s">
        <v>204</v>
      </c>
      <c r="E75" s="1" t="s">
        <v>330</v>
      </c>
      <c r="F75" s="1" t="s">
        <v>78</v>
      </c>
      <c r="G75" s="1" t="s">
        <v>79</v>
      </c>
      <c r="H75" s="15"/>
      <c r="I75" s="1" t="s">
        <v>80</v>
      </c>
      <c r="J75" s="10" t="s">
        <v>864</v>
      </c>
    </row>
    <row r="76" spans="1:10" ht="12.75">
      <c r="A76" s="1" t="s">
        <v>865</v>
      </c>
      <c r="B76" s="1" t="s">
        <v>871</v>
      </c>
      <c r="C76" s="9" t="s">
        <v>89</v>
      </c>
      <c r="D76" s="1" t="s">
        <v>159</v>
      </c>
      <c r="E76" s="1" t="s">
        <v>236</v>
      </c>
      <c r="F76" s="1" t="s">
        <v>89</v>
      </c>
      <c r="G76" s="1" t="s">
        <v>79</v>
      </c>
      <c r="H76" s="15"/>
      <c r="I76" s="1" t="s">
        <v>100</v>
      </c>
      <c r="J76" s="10" t="s">
        <v>875</v>
      </c>
    </row>
    <row r="77" spans="1:10" ht="12.75">
      <c r="A77" s="1" t="s">
        <v>865</v>
      </c>
      <c r="B77" s="1" t="s">
        <v>871</v>
      </c>
      <c r="C77" s="9" t="s">
        <v>876</v>
      </c>
      <c r="D77" s="1" t="s">
        <v>159</v>
      </c>
      <c r="E77" s="1" t="s">
        <v>877</v>
      </c>
      <c r="F77" s="1" t="s">
        <v>78</v>
      </c>
      <c r="G77" s="1" t="s">
        <v>79</v>
      </c>
      <c r="H77" s="15"/>
      <c r="I77" s="1" t="s">
        <v>100</v>
      </c>
      <c r="J77" s="1" t="s">
        <v>878</v>
      </c>
    </row>
    <row r="78" spans="1:10" ht="12.75">
      <c r="A78" s="1" t="s">
        <v>865</v>
      </c>
      <c r="B78" s="1" t="s">
        <v>871</v>
      </c>
      <c r="C78" s="9" t="s">
        <v>89</v>
      </c>
      <c r="D78" s="1" t="s">
        <v>159</v>
      </c>
      <c r="E78" s="1" t="s">
        <v>532</v>
      </c>
      <c r="F78" s="1" t="s">
        <v>89</v>
      </c>
      <c r="G78" s="1" t="s">
        <v>83</v>
      </c>
      <c r="H78" s="15"/>
      <c r="I78" s="1" t="s">
        <v>100</v>
      </c>
      <c r="J78" s="10" t="s">
        <v>879</v>
      </c>
    </row>
    <row r="79" spans="1:10" ht="12.75">
      <c r="A79" s="1" t="s">
        <v>865</v>
      </c>
      <c r="B79" s="1" t="s">
        <v>871</v>
      </c>
      <c r="C79" s="9" t="s">
        <v>94</v>
      </c>
      <c r="D79" s="1" t="s">
        <v>159</v>
      </c>
      <c r="E79" s="1" t="s">
        <v>194</v>
      </c>
      <c r="F79" s="1" t="s">
        <v>94</v>
      </c>
      <c r="G79" s="1" t="s">
        <v>83</v>
      </c>
      <c r="H79" s="15"/>
      <c r="I79" s="1" t="s">
        <v>100</v>
      </c>
      <c r="J79" s="10" t="s">
        <v>880</v>
      </c>
    </row>
    <row r="80" spans="1:10" ht="12.75">
      <c r="A80" s="1" t="s">
        <v>894</v>
      </c>
      <c r="B80" s="9" t="s">
        <v>1327</v>
      </c>
      <c r="C80" s="1" t="s">
        <v>899</v>
      </c>
      <c r="D80" s="1" t="s">
        <v>320</v>
      </c>
      <c r="E80" s="1" t="s">
        <v>258</v>
      </c>
      <c r="F80" s="1" t="s">
        <v>89</v>
      </c>
      <c r="G80" s="1" t="s">
        <v>83</v>
      </c>
      <c r="H80" s="1" t="s">
        <v>110</v>
      </c>
      <c r="I80" s="1" t="s">
        <v>100</v>
      </c>
      <c r="J80" s="10" t="s">
        <v>900</v>
      </c>
    </row>
    <row r="81" spans="1:10" ht="12.75">
      <c r="A81" s="1" t="s">
        <v>894</v>
      </c>
      <c r="B81" s="9" t="s">
        <v>1327</v>
      </c>
      <c r="C81" s="1" t="s">
        <v>899</v>
      </c>
      <c r="D81" s="1" t="s">
        <v>320</v>
      </c>
      <c r="E81" s="1" t="s">
        <v>172</v>
      </c>
      <c r="F81" s="1" t="s">
        <v>89</v>
      </c>
      <c r="G81" s="1" t="s">
        <v>79</v>
      </c>
      <c r="H81" s="1" t="s">
        <v>36</v>
      </c>
      <c r="I81" s="1" t="s">
        <v>92</v>
      </c>
      <c r="J81" s="10" t="s">
        <v>901</v>
      </c>
    </row>
    <row r="82" spans="1:10" ht="12.75">
      <c r="A82" s="1" t="s">
        <v>894</v>
      </c>
      <c r="B82" s="9" t="s">
        <v>1327</v>
      </c>
      <c r="C82" s="1" t="s">
        <v>899</v>
      </c>
      <c r="D82" s="1" t="s">
        <v>320</v>
      </c>
      <c r="E82" s="1" t="s">
        <v>160</v>
      </c>
      <c r="F82" s="1" t="s">
        <v>109</v>
      </c>
      <c r="G82" s="1" t="s">
        <v>83</v>
      </c>
      <c r="H82" s="1" t="s">
        <v>110</v>
      </c>
      <c r="I82" s="1" t="s">
        <v>100</v>
      </c>
      <c r="J82" s="10" t="s">
        <v>902</v>
      </c>
    </row>
    <row r="83" spans="1:10" ht="12.75">
      <c r="A83" s="1" t="s">
        <v>903</v>
      </c>
      <c r="B83" s="12" t="s">
        <v>1327</v>
      </c>
      <c r="C83" s="1" t="s">
        <v>906</v>
      </c>
      <c r="D83" s="1" t="s">
        <v>159</v>
      </c>
      <c r="E83" s="1" t="s">
        <v>786</v>
      </c>
      <c r="F83" s="1" t="s">
        <v>89</v>
      </c>
      <c r="G83" s="1" t="s">
        <v>83</v>
      </c>
      <c r="H83" s="15"/>
      <c r="I83" s="1" t="s">
        <v>100</v>
      </c>
      <c r="J83" s="10" t="s">
        <v>908</v>
      </c>
    </row>
    <row r="84" spans="1:10" ht="12.75">
      <c r="A84" s="1" t="s">
        <v>903</v>
      </c>
      <c r="B84" s="12" t="s">
        <v>1327</v>
      </c>
      <c r="C84" s="1" t="s">
        <v>906</v>
      </c>
      <c r="D84" s="1" t="s">
        <v>159</v>
      </c>
      <c r="E84" s="1" t="s">
        <v>259</v>
      </c>
      <c r="F84" s="12" t="s">
        <v>2999</v>
      </c>
      <c r="G84" s="1" t="s">
        <v>83</v>
      </c>
      <c r="H84" s="15"/>
      <c r="I84" s="1" t="s">
        <v>100</v>
      </c>
      <c r="J84" s="10" t="s">
        <v>908</v>
      </c>
    </row>
    <row r="85" spans="1:10" ht="12.75">
      <c r="A85" s="1" t="s">
        <v>903</v>
      </c>
      <c r="B85" s="12" t="s">
        <v>1327</v>
      </c>
      <c r="C85" s="9" t="s">
        <v>224</v>
      </c>
      <c r="D85" s="1" t="s">
        <v>159</v>
      </c>
      <c r="E85" s="1" t="s">
        <v>527</v>
      </c>
      <c r="F85" s="1" t="s">
        <v>224</v>
      </c>
      <c r="G85" s="1" t="s">
        <v>79</v>
      </c>
      <c r="H85" s="15"/>
      <c r="I85" s="1" t="s">
        <v>100</v>
      </c>
      <c r="J85" s="10" t="s">
        <v>910</v>
      </c>
    </row>
    <row r="86" spans="1:10" ht="12.75">
      <c r="A86" s="1" t="s">
        <v>903</v>
      </c>
      <c r="B86" s="12" t="s">
        <v>1327</v>
      </c>
      <c r="C86" s="1" t="s">
        <v>906</v>
      </c>
      <c r="D86" s="1" t="s">
        <v>159</v>
      </c>
      <c r="E86" s="1" t="s">
        <v>172</v>
      </c>
      <c r="F86" s="1" t="s">
        <v>89</v>
      </c>
      <c r="G86" s="1" t="s">
        <v>79</v>
      </c>
      <c r="H86" s="1" t="s">
        <v>36</v>
      </c>
      <c r="I86" s="1" t="s">
        <v>92</v>
      </c>
      <c r="J86" s="10" t="s">
        <v>911</v>
      </c>
    </row>
    <row r="87" spans="1:10" ht="12.75">
      <c r="A87" s="1" t="s">
        <v>903</v>
      </c>
      <c r="B87" s="12" t="s">
        <v>1327</v>
      </c>
      <c r="C87" s="1" t="s">
        <v>906</v>
      </c>
      <c r="D87" s="1" t="s">
        <v>159</v>
      </c>
      <c r="E87" s="1" t="s">
        <v>3000</v>
      </c>
      <c r="F87" s="1" t="s">
        <v>89</v>
      </c>
      <c r="G87" s="1" t="s">
        <v>79</v>
      </c>
      <c r="H87" s="15"/>
      <c r="I87" s="1" t="s">
        <v>100</v>
      </c>
      <c r="J87" s="10" t="s">
        <v>913</v>
      </c>
    </row>
    <row r="88" spans="1:10" ht="12.75">
      <c r="A88" s="1" t="s">
        <v>914</v>
      </c>
      <c r="B88" s="12" t="s">
        <v>919</v>
      </c>
      <c r="C88" s="23" t="s">
        <v>245</v>
      </c>
      <c r="D88" s="1" t="s">
        <v>90</v>
      </c>
      <c r="E88" s="1" t="s">
        <v>150</v>
      </c>
      <c r="F88" s="1" t="s">
        <v>89</v>
      </c>
      <c r="G88" s="1" t="s">
        <v>83</v>
      </c>
      <c r="H88" s="15"/>
      <c r="I88" s="1" t="s">
        <v>100</v>
      </c>
      <c r="J88" s="10" t="s">
        <v>920</v>
      </c>
    </row>
    <row r="89" spans="1:10" ht="12.75">
      <c r="A89" s="1" t="s">
        <v>914</v>
      </c>
      <c r="B89" s="12" t="s">
        <v>922</v>
      </c>
      <c r="C89" s="9" t="s">
        <v>923</v>
      </c>
      <c r="D89" s="1" t="s">
        <v>90</v>
      </c>
      <c r="E89" s="1" t="s">
        <v>924</v>
      </c>
      <c r="F89" s="1" t="s">
        <v>320</v>
      </c>
      <c r="G89" s="1" t="s">
        <v>79</v>
      </c>
      <c r="H89" s="15"/>
      <c r="I89" s="1" t="s">
        <v>100</v>
      </c>
      <c r="J89" s="10" t="s">
        <v>925</v>
      </c>
    </row>
    <row r="90" spans="1:10" ht="12.75">
      <c r="A90" s="1" t="s">
        <v>914</v>
      </c>
      <c r="B90" s="12" t="s">
        <v>922</v>
      </c>
      <c r="C90" s="9" t="s">
        <v>923</v>
      </c>
      <c r="D90" s="1" t="s">
        <v>90</v>
      </c>
      <c r="E90" s="1" t="s">
        <v>928</v>
      </c>
      <c r="F90" s="1" t="s">
        <v>320</v>
      </c>
      <c r="G90" s="1" t="s">
        <v>83</v>
      </c>
      <c r="H90" s="15"/>
      <c r="I90" s="1" t="s">
        <v>753</v>
      </c>
      <c r="J90" s="10" t="s">
        <v>929</v>
      </c>
    </row>
    <row r="91" spans="1:10" ht="12.75">
      <c r="A91" s="1" t="s">
        <v>930</v>
      </c>
      <c r="B91" s="1" t="s">
        <v>933</v>
      </c>
      <c r="C91" s="1" t="s">
        <v>89</v>
      </c>
      <c r="D91" s="1" t="s">
        <v>159</v>
      </c>
      <c r="E91" s="1" t="s">
        <v>451</v>
      </c>
      <c r="F91" s="1" t="s">
        <v>89</v>
      </c>
      <c r="G91" s="1" t="s">
        <v>83</v>
      </c>
      <c r="H91" s="15"/>
      <c r="I91" s="1" t="s">
        <v>100</v>
      </c>
      <c r="J91" s="10" t="s">
        <v>934</v>
      </c>
    </row>
    <row r="92" spans="1:10" ht="12.75">
      <c r="A92" s="1" t="s">
        <v>930</v>
      </c>
      <c r="B92" s="1" t="s">
        <v>935</v>
      </c>
      <c r="C92" s="1" t="s">
        <v>936</v>
      </c>
      <c r="D92" s="1" t="s">
        <v>204</v>
      </c>
      <c r="E92" s="1" t="s">
        <v>937</v>
      </c>
      <c r="F92" s="1" t="s">
        <v>114</v>
      </c>
      <c r="G92" s="1" t="s">
        <v>79</v>
      </c>
      <c r="H92" s="15"/>
      <c r="I92" s="1" t="s">
        <v>100</v>
      </c>
      <c r="J92" s="10" t="s">
        <v>938</v>
      </c>
    </row>
    <row r="93" spans="1:10" ht="12.75">
      <c r="A93" s="1" t="s">
        <v>930</v>
      </c>
      <c r="B93" s="1" t="s">
        <v>933</v>
      </c>
      <c r="C93" s="1" t="s">
        <v>89</v>
      </c>
      <c r="D93" s="1" t="s">
        <v>159</v>
      </c>
      <c r="E93" s="1" t="s">
        <v>236</v>
      </c>
      <c r="F93" s="1" t="s">
        <v>89</v>
      </c>
      <c r="G93" s="1" t="s">
        <v>79</v>
      </c>
      <c r="H93" s="15"/>
      <c r="I93" s="1" t="s">
        <v>100</v>
      </c>
      <c r="J93" s="10" t="s">
        <v>944</v>
      </c>
    </row>
    <row r="94" spans="1:10" ht="12.75">
      <c r="A94" s="1" t="s">
        <v>930</v>
      </c>
      <c r="B94" s="1" t="s">
        <v>933</v>
      </c>
      <c r="C94" s="1" t="s">
        <v>89</v>
      </c>
      <c r="D94" s="1" t="s">
        <v>159</v>
      </c>
      <c r="E94" s="1" t="s">
        <v>945</v>
      </c>
      <c r="F94" s="1" t="s">
        <v>320</v>
      </c>
      <c r="G94" s="1" t="s">
        <v>79</v>
      </c>
      <c r="H94" s="15"/>
      <c r="I94" s="1" t="s">
        <v>100</v>
      </c>
      <c r="J94" s="10" t="s">
        <v>946</v>
      </c>
    </row>
    <row r="95" spans="1:10" ht="12.75">
      <c r="A95" s="1" t="s">
        <v>930</v>
      </c>
      <c r="B95" s="1" t="s">
        <v>935</v>
      </c>
      <c r="C95" s="1" t="s">
        <v>936</v>
      </c>
      <c r="D95" s="1" t="s">
        <v>159</v>
      </c>
      <c r="E95" s="1" t="s">
        <v>424</v>
      </c>
      <c r="F95" s="1" t="s">
        <v>78</v>
      </c>
      <c r="G95" s="1" t="s">
        <v>83</v>
      </c>
      <c r="H95" s="15"/>
      <c r="I95" s="1" t="s">
        <v>100</v>
      </c>
      <c r="J95" s="10" t="s">
        <v>947</v>
      </c>
    </row>
    <row r="96" spans="1:10" ht="12.75">
      <c r="A96" s="1" t="s">
        <v>930</v>
      </c>
      <c r="B96" s="1" t="s">
        <v>933</v>
      </c>
      <c r="C96" s="1" t="s">
        <v>89</v>
      </c>
      <c r="D96" s="1" t="s">
        <v>159</v>
      </c>
      <c r="E96" s="1" t="s">
        <v>532</v>
      </c>
      <c r="F96" s="1" t="s">
        <v>89</v>
      </c>
      <c r="G96" s="1" t="s">
        <v>83</v>
      </c>
      <c r="H96" s="15"/>
      <c r="I96" s="1" t="s">
        <v>100</v>
      </c>
      <c r="J96" s="10" t="s">
        <v>948</v>
      </c>
    </row>
    <row r="97" spans="1:10" ht="12.75">
      <c r="A97" s="1" t="s">
        <v>949</v>
      </c>
      <c r="B97" s="1" t="s">
        <v>954</v>
      </c>
      <c r="C97" s="1" t="s">
        <v>245</v>
      </c>
      <c r="D97" s="1" t="s">
        <v>159</v>
      </c>
      <c r="E97" s="1" t="s">
        <v>688</v>
      </c>
      <c r="F97" s="1" t="s">
        <v>89</v>
      </c>
      <c r="G97" s="1" t="s">
        <v>79</v>
      </c>
      <c r="H97" s="15"/>
      <c r="I97" s="1" t="s">
        <v>100</v>
      </c>
      <c r="J97" s="10" t="s">
        <v>957</v>
      </c>
    </row>
    <row r="98" spans="1:10" ht="12.75">
      <c r="A98" s="1" t="s">
        <v>949</v>
      </c>
      <c r="B98" s="1" t="s">
        <v>954</v>
      </c>
      <c r="C98" s="1" t="s">
        <v>245</v>
      </c>
      <c r="D98" s="1" t="s">
        <v>159</v>
      </c>
      <c r="E98" s="1" t="s">
        <v>150</v>
      </c>
      <c r="F98" s="1" t="s">
        <v>89</v>
      </c>
      <c r="G98" s="1" t="s">
        <v>83</v>
      </c>
      <c r="H98" s="15"/>
      <c r="I98" s="1" t="s">
        <v>100</v>
      </c>
      <c r="J98" s="10" t="s">
        <v>970</v>
      </c>
    </row>
    <row r="99" spans="1:10" ht="12.75">
      <c r="A99" s="1" t="s">
        <v>1023</v>
      </c>
      <c r="B99" s="1" t="s">
        <v>245</v>
      </c>
      <c r="C99" s="9" t="s">
        <v>1327</v>
      </c>
      <c r="D99" s="1" t="s">
        <v>90</v>
      </c>
      <c r="E99" s="1" t="s">
        <v>91</v>
      </c>
      <c r="F99" s="1" t="s">
        <v>89</v>
      </c>
      <c r="G99" s="1" t="s">
        <v>83</v>
      </c>
      <c r="H99" s="1" t="s">
        <v>36</v>
      </c>
      <c r="I99" s="1" t="s">
        <v>92</v>
      </c>
      <c r="J99" s="10" t="s">
        <v>1027</v>
      </c>
    </row>
    <row r="100" spans="1:10" ht="12.75">
      <c r="A100" s="1" t="s">
        <v>1023</v>
      </c>
      <c r="B100" s="1" t="s">
        <v>245</v>
      </c>
      <c r="C100" s="9" t="s">
        <v>1327</v>
      </c>
      <c r="D100" s="1" t="s">
        <v>90</v>
      </c>
      <c r="E100" s="1" t="s">
        <v>172</v>
      </c>
      <c r="F100" s="1" t="s">
        <v>89</v>
      </c>
      <c r="G100" s="1" t="s">
        <v>79</v>
      </c>
      <c r="H100" s="1" t="s">
        <v>36</v>
      </c>
      <c r="I100" s="1" t="s">
        <v>92</v>
      </c>
      <c r="J100" s="10" t="s">
        <v>1028</v>
      </c>
    </row>
    <row r="101" spans="1:10" ht="12.75">
      <c r="A101" s="1" t="s">
        <v>1023</v>
      </c>
      <c r="B101" s="1" t="s">
        <v>245</v>
      </c>
      <c r="C101" s="9" t="s">
        <v>1327</v>
      </c>
      <c r="D101" s="1" t="s">
        <v>90</v>
      </c>
      <c r="E101" s="1" t="s">
        <v>1029</v>
      </c>
      <c r="F101" s="1" t="s">
        <v>89</v>
      </c>
      <c r="G101" s="1" t="s">
        <v>79</v>
      </c>
      <c r="H101" s="9" t="s">
        <v>99</v>
      </c>
      <c r="I101" s="1" t="s">
        <v>100</v>
      </c>
      <c r="J101" s="10" t="s">
        <v>1028</v>
      </c>
    </row>
    <row r="102" spans="1:10" ht="12.75">
      <c r="A102" s="1" t="s">
        <v>1054</v>
      </c>
      <c r="B102" s="1" t="s">
        <v>739</v>
      </c>
      <c r="C102" s="12" t="s">
        <v>224</v>
      </c>
      <c r="D102" s="1" t="s">
        <v>159</v>
      </c>
      <c r="E102" s="1" t="s">
        <v>1061</v>
      </c>
      <c r="F102" s="1" t="s">
        <v>224</v>
      </c>
      <c r="G102" s="9" t="s">
        <v>1327</v>
      </c>
      <c r="H102" s="20" t="s">
        <v>380</v>
      </c>
      <c r="I102" s="1" t="s">
        <v>100</v>
      </c>
      <c r="J102" s="10" t="s">
        <v>1062</v>
      </c>
    </row>
    <row r="103" spans="1:10" ht="12.75">
      <c r="A103" s="1" t="s">
        <v>1054</v>
      </c>
      <c r="B103" s="1" t="s">
        <v>739</v>
      </c>
      <c r="C103" s="12" t="s">
        <v>224</v>
      </c>
      <c r="D103" s="1" t="s">
        <v>159</v>
      </c>
      <c r="E103" s="1" t="s">
        <v>1063</v>
      </c>
      <c r="F103" s="1" t="s">
        <v>224</v>
      </c>
      <c r="G103" s="9" t="s">
        <v>1327</v>
      </c>
      <c r="H103" s="20" t="s">
        <v>380</v>
      </c>
      <c r="I103" s="1" t="s">
        <v>100</v>
      </c>
      <c r="J103" s="10" t="s">
        <v>1062</v>
      </c>
    </row>
    <row r="104" spans="1:10" ht="12.75">
      <c r="A104" s="1" t="s">
        <v>1054</v>
      </c>
      <c r="B104" s="1" t="s">
        <v>739</v>
      </c>
      <c r="C104" s="15"/>
      <c r="D104" s="1" t="s">
        <v>159</v>
      </c>
      <c r="E104" s="1" t="s">
        <v>1070</v>
      </c>
      <c r="F104" s="1" t="s">
        <v>114</v>
      </c>
      <c r="G104" s="1" t="s">
        <v>79</v>
      </c>
      <c r="H104" s="1" t="s">
        <v>206</v>
      </c>
      <c r="I104" s="1" t="s">
        <v>100</v>
      </c>
      <c r="J104" s="10" t="s">
        <v>1071</v>
      </c>
    </row>
    <row r="105" spans="1:10" ht="12.75">
      <c r="A105" s="1" t="s">
        <v>1085</v>
      </c>
      <c r="B105" s="1" t="s">
        <v>1091</v>
      </c>
      <c r="C105" s="9" t="s">
        <v>1327</v>
      </c>
      <c r="D105" s="1" t="s">
        <v>159</v>
      </c>
      <c r="E105" s="1" t="s">
        <v>1099</v>
      </c>
      <c r="F105" s="1" t="s">
        <v>224</v>
      </c>
      <c r="G105" s="1" t="s">
        <v>179</v>
      </c>
      <c r="H105" s="9" t="s">
        <v>179</v>
      </c>
      <c r="I105" s="1" t="s">
        <v>100</v>
      </c>
      <c r="J105" s="10" t="s">
        <v>1100</v>
      </c>
    </row>
    <row r="106" spans="1:10" ht="12.75">
      <c r="A106" s="1" t="s">
        <v>1110</v>
      </c>
      <c r="B106" s="1" t="s">
        <v>245</v>
      </c>
      <c r="C106" s="1" t="s">
        <v>1115</v>
      </c>
      <c r="D106" s="1" t="s">
        <v>90</v>
      </c>
      <c r="E106" s="1" t="s">
        <v>1116</v>
      </c>
      <c r="F106" s="1" t="s">
        <v>224</v>
      </c>
      <c r="G106" s="1" t="s">
        <v>79</v>
      </c>
      <c r="H106" s="15"/>
      <c r="I106" s="1" t="s">
        <v>528</v>
      </c>
      <c r="J106" s="10" t="s">
        <v>1117</v>
      </c>
    </row>
    <row r="107" spans="1:10" ht="12.75">
      <c r="A107" s="1" t="s">
        <v>1110</v>
      </c>
      <c r="B107" s="1" t="s">
        <v>245</v>
      </c>
      <c r="C107" s="1" t="s">
        <v>1115</v>
      </c>
      <c r="D107" s="1" t="s">
        <v>90</v>
      </c>
      <c r="E107" s="1" t="s">
        <v>532</v>
      </c>
      <c r="F107" s="1" t="s">
        <v>89</v>
      </c>
      <c r="G107" s="1" t="s">
        <v>83</v>
      </c>
      <c r="H107" s="15"/>
      <c r="I107" s="1" t="s">
        <v>100</v>
      </c>
      <c r="J107" s="10" t="s">
        <v>1119</v>
      </c>
    </row>
    <row r="108" spans="1:10" ht="12.75">
      <c r="A108" s="1" t="s">
        <v>1110</v>
      </c>
      <c r="B108" s="1" t="s">
        <v>245</v>
      </c>
      <c r="C108" s="1" t="s">
        <v>1115</v>
      </c>
      <c r="D108" s="1" t="s">
        <v>90</v>
      </c>
      <c r="E108" s="1" t="s">
        <v>1123</v>
      </c>
      <c r="F108" s="12" t="s">
        <v>2999</v>
      </c>
      <c r="G108" s="1" t="s">
        <v>79</v>
      </c>
      <c r="H108" s="15"/>
      <c r="I108" s="1" t="s">
        <v>100</v>
      </c>
      <c r="J108" s="10" t="s">
        <v>1124</v>
      </c>
    </row>
    <row r="109" spans="1:10" ht="12.75">
      <c r="A109" s="1" t="s">
        <v>1148</v>
      </c>
      <c r="B109" s="1" t="s">
        <v>1155</v>
      </c>
      <c r="C109" s="1" t="s">
        <v>107</v>
      </c>
      <c r="D109" s="1" t="s">
        <v>90</v>
      </c>
      <c r="E109" s="1" t="s">
        <v>1156</v>
      </c>
      <c r="F109" s="1" t="s">
        <v>109</v>
      </c>
      <c r="G109" s="1" t="s">
        <v>79</v>
      </c>
      <c r="H109" s="15"/>
      <c r="I109" s="1" t="s">
        <v>100</v>
      </c>
      <c r="J109" s="10" t="s">
        <v>1154</v>
      </c>
    </row>
    <row r="110" spans="1:10" ht="12.75">
      <c r="A110" s="1" t="s">
        <v>1167</v>
      </c>
      <c r="B110" s="1" t="s">
        <v>1170</v>
      </c>
      <c r="C110" s="1" t="s">
        <v>1171</v>
      </c>
      <c r="D110" s="1" t="s">
        <v>320</v>
      </c>
      <c r="E110" s="1" t="s">
        <v>1173</v>
      </c>
      <c r="F110" s="1" t="s">
        <v>138</v>
      </c>
      <c r="G110" s="9" t="s">
        <v>1327</v>
      </c>
      <c r="H110" s="1" t="s">
        <v>115</v>
      </c>
      <c r="I110" s="1" t="s">
        <v>100</v>
      </c>
      <c r="J110" s="10" t="s">
        <v>1174</v>
      </c>
    </row>
    <row r="111" spans="1:10" ht="12.75">
      <c r="A111" s="1" t="s">
        <v>1167</v>
      </c>
      <c r="B111" s="1" t="s">
        <v>1170</v>
      </c>
      <c r="C111" s="1" t="s">
        <v>1171</v>
      </c>
      <c r="D111" s="1" t="s">
        <v>320</v>
      </c>
      <c r="E111" s="1" t="s">
        <v>1175</v>
      </c>
      <c r="F111" s="1" t="s">
        <v>78</v>
      </c>
      <c r="G111" s="1" t="s">
        <v>79</v>
      </c>
      <c r="H111" s="15"/>
      <c r="I111" s="1" t="s">
        <v>100</v>
      </c>
      <c r="J111" s="10" t="s">
        <v>1176</v>
      </c>
    </row>
    <row r="112" spans="1:10" ht="12.75">
      <c r="A112" s="1" t="s">
        <v>1167</v>
      </c>
      <c r="B112" s="1" t="s">
        <v>1170</v>
      </c>
      <c r="C112" s="1" t="s">
        <v>1171</v>
      </c>
      <c r="D112" s="1" t="s">
        <v>320</v>
      </c>
      <c r="E112" s="1" t="s">
        <v>1177</v>
      </c>
      <c r="F112" s="1" t="s">
        <v>78</v>
      </c>
      <c r="G112" s="9" t="s">
        <v>1327</v>
      </c>
      <c r="H112" s="1" t="s">
        <v>115</v>
      </c>
      <c r="I112" s="1" t="s">
        <v>100</v>
      </c>
      <c r="J112" s="10" t="s">
        <v>1178</v>
      </c>
    </row>
    <row r="113" spans="1:10" ht="12.75">
      <c r="A113" s="1" t="s">
        <v>1181</v>
      </c>
      <c r="B113" s="1" t="s">
        <v>1185</v>
      </c>
      <c r="C113" s="9" t="s">
        <v>1327</v>
      </c>
      <c r="D113" s="1" t="s">
        <v>159</v>
      </c>
      <c r="E113" s="1" t="s">
        <v>1200</v>
      </c>
      <c r="F113" s="1" t="s">
        <v>141</v>
      </c>
      <c r="G113" s="1" t="s">
        <v>179</v>
      </c>
      <c r="H113" s="1" t="s">
        <v>179</v>
      </c>
      <c r="I113" s="1" t="s">
        <v>100</v>
      </c>
      <c r="J113" s="10" t="s">
        <v>1201</v>
      </c>
    </row>
    <row r="114" spans="1:10" ht="12.75">
      <c r="A114" s="1" t="s">
        <v>1181</v>
      </c>
      <c r="B114" s="1" t="s">
        <v>1202</v>
      </c>
      <c r="C114" s="9" t="s">
        <v>1327</v>
      </c>
      <c r="D114" s="1" t="s">
        <v>159</v>
      </c>
      <c r="E114" s="1" t="s">
        <v>405</v>
      </c>
      <c r="F114" s="1" t="s">
        <v>89</v>
      </c>
      <c r="G114" s="1" t="s">
        <v>179</v>
      </c>
      <c r="H114" s="1" t="s">
        <v>179</v>
      </c>
      <c r="I114" s="1" t="s">
        <v>100</v>
      </c>
      <c r="J114" s="10" t="s">
        <v>1203</v>
      </c>
    </row>
    <row r="115" spans="1:10" ht="12.75">
      <c r="A115" s="1" t="s">
        <v>1181</v>
      </c>
      <c r="B115" s="1" t="s">
        <v>1202</v>
      </c>
      <c r="C115" s="9" t="s">
        <v>1327</v>
      </c>
      <c r="D115" s="1" t="s">
        <v>159</v>
      </c>
      <c r="E115" s="1" t="s">
        <v>412</v>
      </c>
      <c r="F115" s="1" t="s">
        <v>94</v>
      </c>
      <c r="G115" s="1" t="s">
        <v>179</v>
      </c>
      <c r="H115" s="1" t="s">
        <v>179</v>
      </c>
      <c r="I115" s="1" t="s">
        <v>100</v>
      </c>
      <c r="J115" s="10" t="s">
        <v>1203</v>
      </c>
    </row>
    <row r="116" spans="1:10" ht="12.75">
      <c r="A116" s="1" t="s">
        <v>1181</v>
      </c>
      <c r="B116" s="1" t="s">
        <v>1202</v>
      </c>
      <c r="C116" s="9" t="s">
        <v>1327</v>
      </c>
      <c r="D116" s="1" t="s">
        <v>159</v>
      </c>
      <c r="E116" s="1" t="s">
        <v>183</v>
      </c>
      <c r="F116" s="1" t="s">
        <v>78</v>
      </c>
      <c r="G116" s="1" t="s">
        <v>179</v>
      </c>
      <c r="H116" s="1" t="s">
        <v>179</v>
      </c>
      <c r="I116" s="1" t="s">
        <v>100</v>
      </c>
      <c r="J116" s="10" t="s">
        <v>1203</v>
      </c>
    </row>
    <row r="117" spans="1:10" ht="12.75">
      <c r="A117" s="1" t="s">
        <v>1204</v>
      </c>
      <c r="B117" s="9" t="s">
        <v>1327</v>
      </c>
      <c r="C117" s="1" t="s">
        <v>89</v>
      </c>
      <c r="D117" s="1" t="s">
        <v>159</v>
      </c>
      <c r="E117" s="1" t="s">
        <v>172</v>
      </c>
      <c r="F117" s="1" t="s">
        <v>89</v>
      </c>
      <c r="G117" s="1" t="s">
        <v>79</v>
      </c>
      <c r="H117" s="1" t="s">
        <v>36</v>
      </c>
      <c r="I117" s="1" t="s">
        <v>92</v>
      </c>
      <c r="J117" s="10" t="s">
        <v>1208</v>
      </c>
    </row>
    <row r="118" spans="1:10" ht="12.75">
      <c r="A118" s="1" t="s">
        <v>1204</v>
      </c>
      <c r="B118" s="9" t="s">
        <v>1327</v>
      </c>
      <c r="C118" s="1" t="s">
        <v>89</v>
      </c>
      <c r="D118" s="1" t="s">
        <v>90</v>
      </c>
      <c r="E118" s="1" t="s">
        <v>786</v>
      </c>
      <c r="F118" s="1" t="s">
        <v>89</v>
      </c>
      <c r="G118" s="1" t="s">
        <v>83</v>
      </c>
      <c r="H118" s="1" t="s">
        <v>110</v>
      </c>
      <c r="I118" s="1" t="s">
        <v>100</v>
      </c>
      <c r="J118" s="10" t="s">
        <v>1208</v>
      </c>
    </row>
    <row r="119" spans="1:10" ht="12.75">
      <c r="A119" s="1" t="s">
        <v>1209</v>
      </c>
      <c r="B119" s="1" t="s">
        <v>566</v>
      </c>
      <c r="C119" s="1" t="s">
        <v>1224</v>
      </c>
      <c r="D119" s="1" t="s">
        <v>90</v>
      </c>
      <c r="E119" s="1" t="s">
        <v>3001</v>
      </c>
      <c r="F119" s="1" t="s">
        <v>78</v>
      </c>
      <c r="G119" s="1" t="s">
        <v>83</v>
      </c>
      <c r="H119" s="15"/>
      <c r="I119" s="1" t="s">
        <v>100</v>
      </c>
      <c r="J119" s="10" t="s">
        <v>1216</v>
      </c>
    </row>
    <row r="120" spans="1:10" ht="12.75">
      <c r="A120" s="1" t="s">
        <v>1230</v>
      </c>
      <c r="B120" s="1" t="s">
        <v>1234</v>
      </c>
      <c r="C120" s="1" t="s">
        <v>89</v>
      </c>
      <c r="D120" s="1" t="s">
        <v>159</v>
      </c>
      <c r="E120" s="1" t="s">
        <v>422</v>
      </c>
      <c r="F120" s="1" t="s">
        <v>94</v>
      </c>
      <c r="G120" s="1" t="s">
        <v>83</v>
      </c>
      <c r="H120" s="15"/>
      <c r="I120" s="1" t="s">
        <v>100</v>
      </c>
      <c r="J120" s="10" t="s">
        <v>1235</v>
      </c>
    </row>
    <row r="121" spans="1:10" ht="12.75">
      <c r="A121" s="1" t="s">
        <v>1230</v>
      </c>
      <c r="B121" s="1" t="s">
        <v>1240</v>
      </c>
      <c r="C121" s="1" t="s">
        <v>1241</v>
      </c>
      <c r="D121" s="1" t="s">
        <v>550</v>
      </c>
      <c r="E121" s="1" t="s">
        <v>1242</v>
      </c>
      <c r="F121" s="1" t="s">
        <v>138</v>
      </c>
      <c r="G121" s="1" t="s">
        <v>79</v>
      </c>
      <c r="H121" s="15"/>
      <c r="I121" s="1" t="s">
        <v>100</v>
      </c>
      <c r="J121" s="10" t="s">
        <v>1243</v>
      </c>
    </row>
    <row r="122" spans="1:10" ht="12.75">
      <c r="A122" s="1" t="s">
        <v>1230</v>
      </c>
      <c r="B122" s="1" t="s">
        <v>1244</v>
      </c>
      <c r="C122" s="1" t="s">
        <v>1245</v>
      </c>
      <c r="D122" s="1" t="s">
        <v>204</v>
      </c>
      <c r="E122" s="1" t="s">
        <v>1246</v>
      </c>
      <c r="F122" s="1" t="s">
        <v>78</v>
      </c>
      <c r="G122" s="1" t="s">
        <v>79</v>
      </c>
      <c r="H122" s="15"/>
      <c r="I122" s="1" t="s">
        <v>100</v>
      </c>
      <c r="J122" s="10" t="s">
        <v>1247</v>
      </c>
    </row>
    <row r="123" spans="1:10" ht="12.75">
      <c r="A123" s="1" t="s">
        <v>1230</v>
      </c>
      <c r="B123" s="1" t="s">
        <v>1240</v>
      </c>
      <c r="C123" s="1" t="s">
        <v>1241</v>
      </c>
      <c r="D123" s="1" t="s">
        <v>550</v>
      </c>
      <c r="E123" s="1" t="s">
        <v>1251</v>
      </c>
      <c r="F123" s="1" t="s">
        <v>114</v>
      </c>
      <c r="G123" s="1" t="s">
        <v>83</v>
      </c>
      <c r="H123" s="15"/>
      <c r="I123" s="1" t="s">
        <v>100</v>
      </c>
      <c r="J123" s="10" t="s">
        <v>1252</v>
      </c>
    </row>
    <row r="124" spans="1:10" ht="12.75">
      <c r="A124" s="1" t="s">
        <v>1258</v>
      </c>
      <c r="B124" s="1" t="s">
        <v>1262</v>
      </c>
      <c r="C124" s="1" t="s">
        <v>1263</v>
      </c>
      <c r="D124" s="1" t="s">
        <v>104</v>
      </c>
      <c r="E124" s="1" t="s">
        <v>1268</v>
      </c>
      <c r="F124" s="1" t="s">
        <v>78</v>
      </c>
      <c r="G124" s="1" t="s">
        <v>79</v>
      </c>
      <c r="H124" s="15"/>
      <c r="I124" s="1" t="s">
        <v>100</v>
      </c>
      <c r="J124" s="10" t="s">
        <v>1269</v>
      </c>
    </row>
    <row r="125" spans="1:10" ht="12.75">
      <c r="A125" s="1" t="s">
        <v>1258</v>
      </c>
      <c r="B125" s="1" t="s">
        <v>1262</v>
      </c>
      <c r="C125" s="1" t="s">
        <v>1263</v>
      </c>
      <c r="D125" s="1" t="s">
        <v>104</v>
      </c>
      <c r="E125" s="1" t="s">
        <v>1270</v>
      </c>
      <c r="F125" s="1" t="s">
        <v>138</v>
      </c>
      <c r="G125" s="1" t="s">
        <v>79</v>
      </c>
      <c r="H125" s="15"/>
      <c r="I125" s="1" t="s">
        <v>100</v>
      </c>
      <c r="J125" s="10" t="s">
        <v>1271</v>
      </c>
    </row>
    <row r="126" spans="1:10" ht="12.75">
      <c r="A126" s="1" t="s">
        <v>1272</v>
      </c>
      <c r="B126" s="1" t="s">
        <v>1276</v>
      </c>
      <c r="C126" s="1" t="s">
        <v>1277</v>
      </c>
      <c r="D126" s="1" t="s">
        <v>204</v>
      </c>
      <c r="E126" s="1" t="s">
        <v>1281</v>
      </c>
      <c r="F126" s="1" t="s">
        <v>78</v>
      </c>
      <c r="G126" s="1" t="s">
        <v>179</v>
      </c>
      <c r="H126" s="15"/>
      <c r="I126" s="1" t="s">
        <v>100</v>
      </c>
      <c r="J126" s="10" t="s">
        <v>1282</v>
      </c>
    </row>
    <row r="127" spans="1:10" ht="12.75">
      <c r="A127" s="1" t="s">
        <v>1272</v>
      </c>
      <c r="B127" s="1" t="s">
        <v>1283</v>
      </c>
      <c r="C127" s="1" t="s">
        <v>89</v>
      </c>
      <c r="D127" s="1" t="s">
        <v>104</v>
      </c>
      <c r="E127" s="1" t="s">
        <v>1285</v>
      </c>
      <c r="F127" s="1" t="s">
        <v>141</v>
      </c>
      <c r="G127" s="1" t="s">
        <v>79</v>
      </c>
      <c r="H127" s="15"/>
      <c r="I127" s="1" t="s">
        <v>100</v>
      </c>
      <c r="J127" s="10" t="s">
        <v>1286</v>
      </c>
    </row>
    <row r="128" spans="1:10" ht="12.75">
      <c r="A128" s="1" t="s">
        <v>1272</v>
      </c>
      <c r="B128" s="1" t="s">
        <v>1283</v>
      </c>
      <c r="C128" s="1" t="s">
        <v>89</v>
      </c>
      <c r="D128" s="1" t="s">
        <v>104</v>
      </c>
      <c r="E128" s="1" t="s">
        <v>1163</v>
      </c>
      <c r="F128" s="1" t="s">
        <v>224</v>
      </c>
      <c r="G128" s="1" t="s">
        <v>79</v>
      </c>
      <c r="H128" s="15"/>
      <c r="I128" s="1" t="s">
        <v>100</v>
      </c>
      <c r="J128" s="10" t="s">
        <v>1287</v>
      </c>
    </row>
    <row r="129" spans="1:10" ht="12.75">
      <c r="A129" s="1" t="s">
        <v>1272</v>
      </c>
      <c r="B129" s="1" t="s">
        <v>1283</v>
      </c>
      <c r="C129" s="1" t="s">
        <v>89</v>
      </c>
      <c r="D129" s="1" t="s">
        <v>104</v>
      </c>
      <c r="E129" s="1" t="s">
        <v>532</v>
      </c>
      <c r="F129" s="1" t="s">
        <v>89</v>
      </c>
      <c r="G129" s="1" t="s">
        <v>83</v>
      </c>
      <c r="H129" s="15"/>
      <c r="I129" s="1" t="s">
        <v>100</v>
      </c>
      <c r="J129" s="10" t="s">
        <v>1289</v>
      </c>
    </row>
    <row r="130" spans="1:10" ht="12.75">
      <c r="A130" s="1" t="s">
        <v>1272</v>
      </c>
      <c r="B130" s="1" t="s">
        <v>1283</v>
      </c>
      <c r="C130" s="1" t="s">
        <v>89</v>
      </c>
      <c r="D130" s="1" t="s">
        <v>104</v>
      </c>
      <c r="E130" s="1" t="s">
        <v>3002</v>
      </c>
      <c r="F130" s="1" t="s">
        <v>141</v>
      </c>
      <c r="G130" s="1" t="s">
        <v>83</v>
      </c>
      <c r="H130" s="15"/>
      <c r="I130" s="1" t="s">
        <v>100</v>
      </c>
      <c r="J130" s="10" t="s">
        <v>1289</v>
      </c>
    </row>
    <row r="131" spans="1:10" ht="12.75">
      <c r="A131" s="1" t="s">
        <v>1272</v>
      </c>
      <c r="B131" s="1" t="s">
        <v>1276</v>
      </c>
      <c r="C131" s="1" t="s">
        <v>1277</v>
      </c>
      <c r="D131" s="1" t="s">
        <v>204</v>
      </c>
      <c r="E131" s="1" t="s">
        <v>194</v>
      </c>
      <c r="F131" s="1" t="s">
        <v>94</v>
      </c>
      <c r="G131" s="1" t="s">
        <v>83</v>
      </c>
      <c r="H131" s="15"/>
      <c r="I131" s="1" t="s">
        <v>96</v>
      </c>
      <c r="J131" s="10" t="s">
        <v>1291</v>
      </c>
    </row>
    <row r="132" spans="1:10" ht="12.75">
      <c r="A132" s="1" t="s">
        <v>1272</v>
      </c>
      <c r="B132" s="1" t="s">
        <v>1276</v>
      </c>
      <c r="C132" s="1" t="s">
        <v>1277</v>
      </c>
      <c r="D132" s="1" t="s">
        <v>204</v>
      </c>
      <c r="E132" s="1" t="s">
        <v>1292</v>
      </c>
      <c r="F132" s="1" t="s">
        <v>78</v>
      </c>
      <c r="G132" s="1" t="s">
        <v>83</v>
      </c>
      <c r="H132" s="15"/>
      <c r="I132" s="1" t="s">
        <v>100</v>
      </c>
      <c r="J132" s="10" t="s">
        <v>1293</v>
      </c>
    </row>
    <row r="133" spans="1:10" ht="12.75">
      <c r="A133" s="1" t="s">
        <v>1294</v>
      </c>
      <c r="B133" s="1" t="s">
        <v>1298</v>
      </c>
      <c r="C133" s="9" t="s">
        <v>1299</v>
      </c>
      <c r="D133" s="1" t="s">
        <v>76</v>
      </c>
      <c r="E133" s="1" t="s">
        <v>1300</v>
      </c>
      <c r="F133" s="1" t="s">
        <v>78</v>
      </c>
      <c r="G133" s="1" t="s">
        <v>79</v>
      </c>
      <c r="H133" s="15"/>
      <c r="I133" s="1" t="s">
        <v>100</v>
      </c>
      <c r="J133" s="10" t="s">
        <v>1301</v>
      </c>
    </row>
    <row r="134" spans="1:10" ht="12.75">
      <c r="A134" s="1" t="s">
        <v>1321</v>
      </c>
      <c r="B134" s="1" t="s">
        <v>1328</v>
      </c>
      <c r="C134" s="1" t="s">
        <v>1329</v>
      </c>
      <c r="D134" s="1" t="s">
        <v>550</v>
      </c>
      <c r="E134" s="1" t="s">
        <v>1332</v>
      </c>
      <c r="F134" s="1" t="s">
        <v>320</v>
      </c>
      <c r="G134" s="9" t="s">
        <v>1327</v>
      </c>
      <c r="H134" s="1" t="s">
        <v>115</v>
      </c>
      <c r="I134" s="1" t="s">
        <v>100</v>
      </c>
      <c r="J134" s="10" t="s">
        <v>1331</v>
      </c>
    </row>
    <row r="135" spans="1:10" ht="12.75">
      <c r="A135" s="1" t="s">
        <v>1321</v>
      </c>
      <c r="B135" s="1" t="s">
        <v>1328</v>
      </c>
      <c r="C135" s="1" t="s">
        <v>1329</v>
      </c>
      <c r="D135" s="1" t="s">
        <v>550</v>
      </c>
      <c r="E135" s="1" t="s">
        <v>1333</v>
      </c>
      <c r="F135" s="1" t="s">
        <v>320</v>
      </c>
      <c r="G135" s="9" t="s">
        <v>1327</v>
      </c>
      <c r="H135" s="1" t="s">
        <v>115</v>
      </c>
      <c r="I135" s="1" t="s">
        <v>100</v>
      </c>
      <c r="J135" s="10" t="s">
        <v>1331</v>
      </c>
    </row>
    <row r="136" spans="1:10" ht="12.75">
      <c r="A136" s="1" t="s">
        <v>1321</v>
      </c>
      <c r="B136" s="1" t="s">
        <v>1328</v>
      </c>
      <c r="C136" s="1" t="s">
        <v>1329</v>
      </c>
      <c r="D136" s="1" t="s">
        <v>550</v>
      </c>
      <c r="E136" s="1" t="s">
        <v>1336</v>
      </c>
      <c r="F136" s="1" t="s">
        <v>109</v>
      </c>
      <c r="G136" s="9" t="s">
        <v>1327</v>
      </c>
      <c r="H136" s="1" t="s">
        <v>115</v>
      </c>
      <c r="I136" s="1" t="s">
        <v>100</v>
      </c>
      <c r="J136" s="10" t="s">
        <v>1335</v>
      </c>
    </row>
    <row r="137" spans="1:10" ht="12.75">
      <c r="A137" s="1" t="s">
        <v>1321</v>
      </c>
      <c r="B137" s="1" t="s">
        <v>1328</v>
      </c>
      <c r="C137" s="1" t="s">
        <v>1329</v>
      </c>
      <c r="D137" s="1" t="s">
        <v>550</v>
      </c>
      <c r="E137" s="1" t="s">
        <v>1337</v>
      </c>
      <c r="F137" s="1" t="s">
        <v>109</v>
      </c>
      <c r="G137" s="9" t="s">
        <v>1327</v>
      </c>
      <c r="H137" s="1" t="s">
        <v>115</v>
      </c>
      <c r="I137" s="1" t="s">
        <v>100</v>
      </c>
      <c r="J137" s="10" t="s">
        <v>1335</v>
      </c>
    </row>
    <row r="138" spans="1:10" ht="12.75">
      <c r="A138" s="1" t="s">
        <v>1321</v>
      </c>
      <c r="B138" s="1" t="s">
        <v>1328</v>
      </c>
      <c r="C138" s="1" t="s">
        <v>1329</v>
      </c>
      <c r="D138" s="1" t="s">
        <v>204</v>
      </c>
      <c r="E138" s="1" t="s">
        <v>1340</v>
      </c>
      <c r="F138" s="24" t="s">
        <v>135</v>
      </c>
      <c r="G138" s="9" t="s">
        <v>1327</v>
      </c>
      <c r="H138" s="1" t="s">
        <v>115</v>
      </c>
      <c r="I138" s="1" t="s">
        <v>100</v>
      </c>
      <c r="J138" s="10" t="s">
        <v>1339</v>
      </c>
    </row>
    <row r="139" spans="1:10" ht="12.75">
      <c r="A139" s="1" t="s">
        <v>1321</v>
      </c>
      <c r="B139" s="1" t="s">
        <v>1328</v>
      </c>
      <c r="C139" s="1" t="s">
        <v>1329</v>
      </c>
      <c r="D139" s="1" t="s">
        <v>550</v>
      </c>
      <c r="E139" s="1" t="s">
        <v>1341</v>
      </c>
      <c r="F139" s="24" t="s">
        <v>135</v>
      </c>
      <c r="G139" s="9" t="s">
        <v>1327</v>
      </c>
      <c r="H139" s="1" t="s">
        <v>115</v>
      </c>
      <c r="I139" s="1" t="s">
        <v>100</v>
      </c>
      <c r="J139" s="10" t="s">
        <v>1339</v>
      </c>
    </row>
    <row r="140" spans="1:10" ht="12.75">
      <c r="A140" s="1" t="s">
        <v>1321</v>
      </c>
      <c r="B140" s="1" t="s">
        <v>1328</v>
      </c>
      <c r="C140" s="1" t="s">
        <v>1329</v>
      </c>
      <c r="D140" s="1" t="s">
        <v>550</v>
      </c>
      <c r="E140" s="1" t="s">
        <v>1344</v>
      </c>
      <c r="F140" s="1" t="s">
        <v>94</v>
      </c>
      <c r="G140" s="9" t="s">
        <v>1327</v>
      </c>
      <c r="H140" s="1" t="s">
        <v>115</v>
      </c>
      <c r="I140" s="1" t="s">
        <v>100</v>
      </c>
      <c r="J140" s="10" t="s">
        <v>1343</v>
      </c>
    </row>
    <row r="141" spans="1:10" ht="12.75">
      <c r="A141" s="1" t="s">
        <v>1354</v>
      </c>
      <c r="B141" s="9" t="s">
        <v>1327</v>
      </c>
      <c r="C141" s="1" t="s">
        <v>1358</v>
      </c>
      <c r="D141" s="1" t="s">
        <v>159</v>
      </c>
      <c r="E141" s="1" t="s">
        <v>1359</v>
      </c>
      <c r="F141" s="1" t="s">
        <v>89</v>
      </c>
      <c r="G141" s="1" t="s">
        <v>83</v>
      </c>
      <c r="H141" s="1" t="s">
        <v>110</v>
      </c>
      <c r="I141" s="1" t="s">
        <v>100</v>
      </c>
      <c r="J141" s="10" t="s">
        <v>1360</v>
      </c>
    </row>
    <row r="142" spans="1:10" ht="12.75">
      <c r="A142" s="1" t="s">
        <v>1423</v>
      </c>
      <c r="B142" s="1" t="s">
        <v>1427</v>
      </c>
      <c r="C142" s="1" t="s">
        <v>89</v>
      </c>
      <c r="D142" s="1" t="s">
        <v>159</v>
      </c>
      <c r="E142" s="1" t="s">
        <v>1436</v>
      </c>
      <c r="F142" s="1" t="s">
        <v>135</v>
      </c>
      <c r="G142" s="1" t="s">
        <v>83</v>
      </c>
      <c r="H142" s="15"/>
      <c r="I142" s="1" t="s">
        <v>100</v>
      </c>
      <c r="J142" s="10" t="s">
        <v>1437</v>
      </c>
    </row>
    <row r="143" spans="1:10" ht="12.75">
      <c r="A143" s="1" t="s">
        <v>1423</v>
      </c>
      <c r="B143" s="1" t="s">
        <v>1427</v>
      </c>
      <c r="C143" s="1" t="s">
        <v>89</v>
      </c>
      <c r="D143" s="1" t="s">
        <v>159</v>
      </c>
      <c r="E143" s="1" t="s">
        <v>1439</v>
      </c>
      <c r="F143" s="1" t="s">
        <v>320</v>
      </c>
      <c r="G143" s="1" t="s">
        <v>83</v>
      </c>
      <c r="H143" s="15"/>
      <c r="I143" s="1" t="s">
        <v>100</v>
      </c>
      <c r="J143" s="10" t="s">
        <v>1440</v>
      </c>
    </row>
    <row r="144" spans="1:10" ht="12.75">
      <c r="A144" s="1" t="s">
        <v>1456</v>
      </c>
      <c r="B144" s="1" t="s">
        <v>245</v>
      </c>
      <c r="C144" s="9" t="s">
        <v>1327</v>
      </c>
      <c r="D144" s="1" t="s">
        <v>90</v>
      </c>
      <c r="E144" s="1" t="s">
        <v>172</v>
      </c>
      <c r="F144" s="1" t="s">
        <v>89</v>
      </c>
      <c r="G144" s="1" t="s">
        <v>79</v>
      </c>
      <c r="H144" s="1" t="s">
        <v>36</v>
      </c>
      <c r="I144" s="1" t="s">
        <v>92</v>
      </c>
      <c r="J144" s="10" t="s">
        <v>1465</v>
      </c>
    </row>
    <row r="145" spans="1:10" ht="12.75">
      <c r="A145" s="1" t="s">
        <v>1456</v>
      </c>
      <c r="B145" s="1" t="s">
        <v>245</v>
      </c>
      <c r="C145" s="9" t="s">
        <v>1327</v>
      </c>
      <c r="D145" s="1" t="s">
        <v>90</v>
      </c>
      <c r="E145" s="1" t="s">
        <v>1466</v>
      </c>
      <c r="F145" s="1" t="s">
        <v>78</v>
      </c>
      <c r="G145" s="1" t="s">
        <v>79</v>
      </c>
      <c r="H145" s="15"/>
      <c r="I145" s="1" t="s">
        <v>100</v>
      </c>
      <c r="J145" s="10" t="s">
        <v>1467</v>
      </c>
    </row>
    <row r="146" spans="1:10" ht="12.75">
      <c r="A146" s="1" t="s">
        <v>1456</v>
      </c>
      <c r="B146" s="1" t="s">
        <v>245</v>
      </c>
      <c r="C146" s="9" t="s">
        <v>1327</v>
      </c>
      <c r="D146" s="1" t="s">
        <v>90</v>
      </c>
      <c r="E146" s="1" t="s">
        <v>532</v>
      </c>
      <c r="F146" s="1" t="s">
        <v>89</v>
      </c>
      <c r="G146" s="1" t="s">
        <v>83</v>
      </c>
      <c r="H146" s="15"/>
      <c r="I146" s="1" t="s">
        <v>100</v>
      </c>
      <c r="J146" s="10" t="s">
        <v>1465</v>
      </c>
    </row>
    <row r="147" spans="1:10" ht="12.75">
      <c r="A147" s="1" t="s">
        <v>1468</v>
      </c>
      <c r="B147" s="1" t="s">
        <v>1472</v>
      </c>
      <c r="C147" s="9" t="s">
        <v>1327</v>
      </c>
      <c r="D147" s="1" t="s">
        <v>76</v>
      </c>
      <c r="E147" s="1" t="s">
        <v>1473</v>
      </c>
      <c r="F147" s="1" t="s">
        <v>138</v>
      </c>
      <c r="G147" s="1" t="s">
        <v>79</v>
      </c>
      <c r="H147" s="1" t="s">
        <v>36</v>
      </c>
      <c r="I147" s="1" t="s">
        <v>100</v>
      </c>
      <c r="J147" s="10" t="s">
        <v>1474</v>
      </c>
    </row>
    <row r="148" spans="1:10" ht="12.75">
      <c r="A148" s="1" t="s">
        <v>1468</v>
      </c>
      <c r="B148" s="1" t="s">
        <v>1472</v>
      </c>
      <c r="C148" s="9" t="s">
        <v>1327</v>
      </c>
      <c r="D148" s="1" t="s">
        <v>76</v>
      </c>
      <c r="E148" s="1" t="s">
        <v>95</v>
      </c>
      <c r="F148" s="1" t="s">
        <v>94</v>
      </c>
      <c r="G148" s="1" t="s">
        <v>79</v>
      </c>
      <c r="H148" s="1" t="s">
        <v>36</v>
      </c>
      <c r="I148" s="1" t="s">
        <v>96</v>
      </c>
      <c r="J148" s="10" t="s">
        <v>1475</v>
      </c>
    </row>
    <row r="149" spans="1:10" ht="12.75">
      <c r="A149" s="1" t="s">
        <v>1468</v>
      </c>
      <c r="B149" s="1" t="s">
        <v>1472</v>
      </c>
      <c r="C149" s="9" t="s">
        <v>1327</v>
      </c>
      <c r="D149" s="1" t="s">
        <v>76</v>
      </c>
      <c r="E149" s="1" t="s">
        <v>1476</v>
      </c>
      <c r="F149" s="1" t="s">
        <v>138</v>
      </c>
      <c r="G149" s="1" t="s">
        <v>179</v>
      </c>
      <c r="H149" s="1" t="s">
        <v>179</v>
      </c>
      <c r="I149" s="1" t="s">
        <v>100</v>
      </c>
      <c r="J149" s="10" t="s">
        <v>1477</v>
      </c>
    </row>
    <row r="150" spans="1:10" ht="12.75">
      <c r="A150" s="1" t="s">
        <v>1468</v>
      </c>
      <c r="B150" s="1" t="s">
        <v>1480</v>
      </c>
      <c r="C150" s="9" t="s">
        <v>460</v>
      </c>
      <c r="D150" s="1" t="s">
        <v>90</v>
      </c>
      <c r="E150" s="1" t="s">
        <v>1481</v>
      </c>
      <c r="F150" s="1" t="s">
        <v>78</v>
      </c>
      <c r="G150" s="9" t="s">
        <v>1327</v>
      </c>
      <c r="H150" s="9" t="s">
        <v>380</v>
      </c>
      <c r="I150" s="1" t="s">
        <v>100</v>
      </c>
      <c r="J150" s="10" t="s">
        <v>1482</v>
      </c>
    </row>
    <row r="151" spans="1:10" ht="12.75">
      <c r="A151" s="1" t="s">
        <v>1468</v>
      </c>
      <c r="B151" s="1" t="s">
        <v>1478</v>
      </c>
      <c r="C151" s="1" t="s">
        <v>89</v>
      </c>
      <c r="D151" s="1" t="s">
        <v>90</v>
      </c>
      <c r="E151" s="1" t="s">
        <v>1484</v>
      </c>
      <c r="F151" s="1" t="s">
        <v>89</v>
      </c>
      <c r="G151" s="1" t="s">
        <v>79</v>
      </c>
      <c r="H151" s="15"/>
      <c r="I151" s="1" t="s">
        <v>100</v>
      </c>
      <c r="J151" s="10" t="s">
        <v>1485</v>
      </c>
    </row>
    <row r="152" spans="1:10" ht="12.75">
      <c r="A152" s="1" t="s">
        <v>1505</v>
      </c>
      <c r="B152" s="1" t="s">
        <v>1511</v>
      </c>
      <c r="C152" s="9" t="s">
        <v>1327</v>
      </c>
      <c r="D152" s="1" t="s">
        <v>550</v>
      </c>
      <c r="E152" s="1" t="s">
        <v>91</v>
      </c>
      <c r="F152" s="1" t="s">
        <v>89</v>
      </c>
      <c r="G152" s="1" t="s">
        <v>83</v>
      </c>
      <c r="H152" s="1" t="s">
        <v>36</v>
      </c>
      <c r="I152" s="1" t="s">
        <v>92</v>
      </c>
      <c r="J152" s="10" t="s">
        <v>1512</v>
      </c>
    </row>
    <row r="153" spans="1:10" ht="12.75">
      <c r="A153" s="1" t="s">
        <v>1505</v>
      </c>
      <c r="B153" s="1" t="s">
        <v>1511</v>
      </c>
      <c r="C153" s="9" t="s">
        <v>1327</v>
      </c>
      <c r="D153" s="1" t="s">
        <v>550</v>
      </c>
      <c r="E153" s="1" t="s">
        <v>1513</v>
      </c>
      <c r="F153" s="1" t="s">
        <v>89</v>
      </c>
      <c r="G153" s="1" t="s">
        <v>250</v>
      </c>
      <c r="H153" s="1" t="s">
        <v>110</v>
      </c>
      <c r="I153" s="1" t="s">
        <v>100</v>
      </c>
      <c r="J153" s="10" t="s">
        <v>1514</v>
      </c>
    </row>
    <row r="154" spans="1:10" ht="12.75">
      <c r="A154" s="1" t="s">
        <v>1505</v>
      </c>
      <c r="B154" s="1" t="s">
        <v>1511</v>
      </c>
      <c r="C154" s="9" t="s">
        <v>1327</v>
      </c>
      <c r="D154" s="1" t="s">
        <v>550</v>
      </c>
      <c r="E154" s="1" t="s">
        <v>1515</v>
      </c>
      <c r="F154" s="1" t="s">
        <v>135</v>
      </c>
      <c r="G154" s="1" t="s">
        <v>250</v>
      </c>
      <c r="H154" s="1" t="s">
        <v>110</v>
      </c>
      <c r="I154" s="1" t="s">
        <v>100</v>
      </c>
      <c r="J154" s="10" t="s">
        <v>1516</v>
      </c>
    </row>
    <row r="155" spans="1:10" ht="12.75">
      <c r="A155" s="1" t="s">
        <v>1505</v>
      </c>
      <c r="B155" s="1" t="s">
        <v>1511</v>
      </c>
      <c r="C155" s="9" t="s">
        <v>1327</v>
      </c>
      <c r="D155" s="1" t="s">
        <v>550</v>
      </c>
      <c r="E155" s="1" t="s">
        <v>1517</v>
      </c>
      <c r="F155" s="1" t="s">
        <v>135</v>
      </c>
      <c r="G155" s="1" t="s">
        <v>250</v>
      </c>
      <c r="H155" s="1" t="s">
        <v>110</v>
      </c>
      <c r="I155" s="1" t="s">
        <v>420</v>
      </c>
      <c r="J155" s="10" t="s">
        <v>1518</v>
      </c>
    </row>
    <row r="156" spans="1:10" ht="12.75">
      <c r="A156" s="1" t="s">
        <v>1505</v>
      </c>
      <c r="B156" s="1" t="s">
        <v>1511</v>
      </c>
      <c r="C156" s="9" t="s">
        <v>1327</v>
      </c>
      <c r="D156" s="1" t="s">
        <v>550</v>
      </c>
      <c r="E156" s="1" t="s">
        <v>1519</v>
      </c>
      <c r="F156" s="1" t="s">
        <v>135</v>
      </c>
      <c r="G156" s="1" t="s">
        <v>250</v>
      </c>
      <c r="H156" s="1" t="s">
        <v>110</v>
      </c>
      <c r="I156" s="1" t="s">
        <v>100</v>
      </c>
      <c r="J156" s="10" t="s">
        <v>1520</v>
      </c>
    </row>
    <row r="157" spans="1:10" ht="12.75">
      <c r="A157" s="1" t="s">
        <v>1505</v>
      </c>
      <c r="B157" s="1" t="s">
        <v>1511</v>
      </c>
      <c r="C157" s="9" t="s">
        <v>1327</v>
      </c>
      <c r="D157" s="1" t="s">
        <v>550</v>
      </c>
      <c r="E157" s="1" t="s">
        <v>1521</v>
      </c>
      <c r="F157" s="1" t="s">
        <v>320</v>
      </c>
      <c r="G157" s="1" t="s">
        <v>250</v>
      </c>
      <c r="H157" s="1" t="s">
        <v>110</v>
      </c>
      <c r="I157" s="1" t="s">
        <v>100</v>
      </c>
      <c r="J157" s="10" t="s">
        <v>1522</v>
      </c>
    </row>
    <row r="158" spans="1:10" ht="12.75">
      <c r="A158" s="1" t="s">
        <v>1505</v>
      </c>
      <c r="B158" s="1" t="s">
        <v>1511</v>
      </c>
      <c r="C158" s="9" t="s">
        <v>1327</v>
      </c>
      <c r="D158" s="1" t="s">
        <v>550</v>
      </c>
      <c r="E158" s="1" t="s">
        <v>1523</v>
      </c>
      <c r="F158" s="1" t="s">
        <v>135</v>
      </c>
      <c r="G158" s="1" t="s">
        <v>250</v>
      </c>
      <c r="H158" s="1" t="s">
        <v>110</v>
      </c>
      <c r="I158" s="1" t="s">
        <v>753</v>
      </c>
      <c r="J158" s="10" t="s">
        <v>1524</v>
      </c>
    </row>
    <row r="159" spans="1:10" ht="12.75">
      <c r="A159" s="1" t="s">
        <v>1505</v>
      </c>
      <c r="B159" s="1" t="s">
        <v>1511</v>
      </c>
      <c r="C159" s="9" t="s">
        <v>1327</v>
      </c>
      <c r="D159" s="1" t="s">
        <v>550</v>
      </c>
      <c r="E159" s="1" t="s">
        <v>1525</v>
      </c>
      <c r="F159" s="1" t="s">
        <v>135</v>
      </c>
      <c r="G159" s="1" t="s">
        <v>250</v>
      </c>
      <c r="H159" s="1" t="s">
        <v>110</v>
      </c>
      <c r="I159" s="1" t="s">
        <v>753</v>
      </c>
      <c r="J159" s="10" t="s">
        <v>1526</v>
      </c>
    </row>
    <row r="160" spans="1:10" ht="12.75">
      <c r="A160" s="1" t="s">
        <v>1505</v>
      </c>
      <c r="B160" s="1" t="s">
        <v>1511</v>
      </c>
      <c r="C160" s="9" t="s">
        <v>1327</v>
      </c>
      <c r="D160" s="1" t="s">
        <v>550</v>
      </c>
      <c r="E160" s="1" t="s">
        <v>1527</v>
      </c>
      <c r="F160" s="1" t="s">
        <v>135</v>
      </c>
      <c r="G160" s="1" t="s">
        <v>250</v>
      </c>
      <c r="H160" s="1" t="s">
        <v>110</v>
      </c>
      <c r="I160" s="1" t="s">
        <v>100</v>
      </c>
      <c r="J160" s="10" t="s">
        <v>1528</v>
      </c>
    </row>
    <row r="161" spans="1:10" ht="12.75">
      <c r="A161" s="1" t="s">
        <v>1505</v>
      </c>
      <c r="B161" s="1" t="s">
        <v>1511</v>
      </c>
      <c r="C161" s="9" t="s">
        <v>1327</v>
      </c>
      <c r="D161" s="1" t="s">
        <v>550</v>
      </c>
      <c r="E161" s="1" t="s">
        <v>299</v>
      </c>
      <c r="F161" s="1" t="s">
        <v>135</v>
      </c>
      <c r="G161" s="1" t="s">
        <v>83</v>
      </c>
      <c r="H161" s="1" t="s">
        <v>36</v>
      </c>
      <c r="I161" s="1" t="s">
        <v>100</v>
      </c>
      <c r="J161" s="10" t="s">
        <v>1529</v>
      </c>
    </row>
    <row r="162" spans="1:10" ht="12.75">
      <c r="A162" s="1" t="s">
        <v>1505</v>
      </c>
      <c r="B162" s="1" t="s">
        <v>1511</v>
      </c>
      <c r="C162" s="9" t="s">
        <v>1327</v>
      </c>
      <c r="D162" s="1" t="s">
        <v>550</v>
      </c>
      <c r="E162" s="1" t="s">
        <v>162</v>
      </c>
      <c r="F162" s="1" t="s">
        <v>109</v>
      </c>
      <c r="G162" s="1" t="s">
        <v>83</v>
      </c>
      <c r="H162" s="1" t="s">
        <v>36</v>
      </c>
      <c r="I162" s="1" t="s">
        <v>144</v>
      </c>
      <c r="J162" s="10" t="s">
        <v>1530</v>
      </c>
    </row>
    <row r="163" spans="1:10" ht="12.75">
      <c r="A163" s="1" t="s">
        <v>1540</v>
      </c>
      <c r="B163" s="1" t="s">
        <v>361</v>
      </c>
      <c r="C163" s="1" t="s">
        <v>1545</v>
      </c>
      <c r="D163" s="1" t="s">
        <v>204</v>
      </c>
      <c r="E163" s="1" t="s">
        <v>1546</v>
      </c>
      <c r="F163" s="1" t="s">
        <v>78</v>
      </c>
      <c r="G163" s="1" t="s">
        <v>83</v>
      </c>
      <c r="H163" s="15"/>
      <c r="I163" s="1" t="s">
        <v>100</v>
      </c>
      <c r="J163" s="10" t="s">
        <v>1547</v>
      </c>
    </row>
    <row r="164" spans="1:10" ht="12.75">
      <c r="A164" s="1" t="s">
        <v>1548</v>
      </c>
      <c r="B164" s="1" t="s">
        <v>739</v>
      </c>
      <c r="C164" s="1" t="s">
        <v>245</v>
      </c>
      <c r="D164" s="1" t="s">
        <v>159</v>
      </c>
      <c r="E164" s="1" t="s">
        <v>681</v>
      </c>
      <c r="F164" s="1" t="s">
        <v>89</v>
      </c>
      <c r="G164" s="1" t="s">
        <v>83</v>
      </c>
      <c r="H164" s="15"/>
      <c r="I164" s="1" t="s">
        <v>100</v>
      </c>
      <c r="J164" s="10" t="s">
        <v>1552</v>
      </c>
    </row>
    <row r="165" spans="1:10" ht="12.75">
      <c r="A165" s="1" t="s">
        <v>1548</v>
      </c>
      <c r="B165" s="1" t="s">
        <v>739</v>
      </c>
      <c r="C165" s="1" t="s">
        <v>245</v>
      </c>
      <c r="D165" s="1" t="s">
        <v>159</v>
      </c>
      <c r="E165" s="1" t="s">
        <v>3003</v>
      </c>
      <c r="F165" s="1" t="s">
        <v>89</v>
      </c>
      <c r="G165" s="1" t="s">
        <v>79</v>
      </c>
      <c r="H165" s="15"/>
      <c r="I165" s="1" t="s">
        <v>100</v>
      </c>
      <c r="J165" s="10" t="s">
        <v>1555</v>
      </c>
    </row>
    <row r="166" spans="1:10" ht="12.75">
      <c r="A166" s="1" t="s">
        <v>1548</v>
      </c>
      <c r="B166" s="1" t="s">
        <v>739</v>
      </c>
      <c r="C166" s="1" t="s">
        <v>245</v>
      </c>
      <c r="D166" s="1" t="s">
        <v>159</v>
      </c>
      <c r="E166" s="1" t="s">
        <v>3004</v>
      </c>
      <c r="F166" s="1" t="s">
        <v>89</v>
      </c>
      <c r="G166" s="1" t="s">
        <v>79</v>
      </c>
      <c r="H166" s="15"/>
      <c r="I166" s="1" t="s">
        <v>100</v>
      </c>
      <c r="J166" s="10" t="s">
        <v>1557</v>
      </c>
    </row>
    <row r="167" spans="1:10" ht="12.75">
      <c r="A167" s="1" t="s">
        <v>1548</v>
      </c>
      <c r="B167" s="1" t="s">
        <v>739</v>
      </c>
      <c r="C167" s="1" t="s">
        <v>245</v>
      </c>
      <c r="D167" s="1" t="s">
        <v>159</v>
      </c>
      <c r="E167" s="1" t="s">
        <v>3005</v>
      </c>
      <c r="F167" s="1" t="s">
        <v>89</v>
      </c>
      <c r="G167" s="1" t="s">
        <v>79</v>
      </c>
      <c r="H167" s="15"/>
      <c r="I167" s="1" t="s">
        <v>100</v>
      </c>
      <c r="J167" s="10" t="s">
        <v>1559</v>
      </c>
    </row>
    <row r="168" spans="1:10" ht="12.75">
      <c r="A168" s="1" t="s">
        <v>1548</v>
      </c>
      <c r="B168" s="1" t="s">
        <v>739</v>
      </c>
      <c r="C168" s="1" t="s">
        <v>245</v>
      </c>
      <c r="D168" s="1" t="s">
        <v>159</v>
      </c>
      <c r="E168" s="1" t="s">
        <v>1560</v>
      </c>
      <c r="F168" s="1" t="s">
        <v>224</v>
      </c>
      <c r="G168" s="1" t="s">
        <v>79</v>
      </c>
      <c r="H168" s="15"/>
      <c r="I168" s="1" t="s">
        <v>100</v>
      </c>
      <c r="J168" s="10" t="s">
        <v>1561</v>
      </c>
    </row>
    <row r="169" spans="1:10" ht="12.75">
      <c r="A169" s="1" t="s">
        <v>1548</v>
      </c>
      <c r="B169" s="1" t="s">
        <v>739</v>
      </c>
      <c r="C169" s="1" t="s">
        <v>1565</v>
      </c>
      <c r="D169" s="1" t="s">
        <v>159</v>
      </c>
      <c r="E169" s="1" t="s">
        <v>3006</v>
      </c>
      <c r="F169" s="1" t="s">
        <v>78</v>
      </c>
      <c r="G169" s="1" t="s">
        <v>79</v>
      </c>
      <c r="H169" s="15"/>
      <c r="I169" s="1" t="s">
        <v>100</v>
      </c>
      <c r="J169" s="10" t="s">
        <v>3007</v>
      </c>
    </row>
    <row r="170" spans="1:10" ht="12.75">
      <c r="A170" s="1" t="s">
        <v>1548</v>
      </c>
      <c r="B170" s="1" t="s">
        <v>739</v>
      </c>
      <c r="C170" s="1" t="s">
        <v>1565</v>
      </c>
      <c r="D170" s="1" t="s">
        <v>159</v>
      </c>
      <c r="E170" s="1" t="s">
        <v>3008</v>
      </c>
      <c r="F170" s="1" t="s">
        <v>78</v>
      </c>
      <c r="G170" s="1" t="s">
        <v>79</v>
      </c>
      <c r="H170" s="15"/>
      <c r="I170" s="1" t="s">
        <v>100</v>
      </c>
      <c r="J170" s="10" t="s">
        <v>1567</v>
      </c>
    </row>
    <row r="171" spans="1:10" ht="12.75">
      <c r="A171" s="1" t="s">
        <v>1548</v>
      </c>
      <c r="B171" s="12" t="s">
        <v>1571</v>
      </c>
      <c r="C171" s="9" t="s">
        <v>1327</v>
      </c>
      <c r="D171" s="1" t="s">
        <v>320</v>
      </c>
      <c r="E171" s="1" t="s">
        <v>1572</v>
      </c>
      <c r="F171" s="1" t="s">
        <v>320</v>
      </c>
      <c r="G171" s="9" t="s">
        <v>1327</v>
      </c>
      <c r="H171" s="1" t="s">
        <v>115</v>
      </c>
      <c r="I171" s="1" t="s">
        <v>100</v>
      </c>
      <c r="J171" s="10" t="s">
        <v>1573</v>
      </c>
    </row>
    <row r="172" spans="1:10" ht="12.75">
      <c r="A172" s="1" t="s">
        <v>1548</v>
      </c>
      <c r="B172" s="1" t="s">
        <v>739</v>
      </c>
      <c r="C172" s="1" t="s">
        <v>245</v>
      </c>
      <c r="D172" s="1" t="s">
        <v>159</v>
      </c>
      <c r="E172" s="1" t="s">
        <v>3009</v>
      </c>
      <c r="F172" s="1" t="s">
        <v>141</v>
      </c>
      <c r="G172" s="9" t="s">
        <v>1327</v>
      </c>
      <c r="H172" s="1" t="s">
        <v>115</v>
      </c>
      <c r="I172" s="1" t="s">
        <v>100</v>
      </c>
      <c r="J172" s="10" t="s">
        <v>3010</v>
      </c>
    </row>
    <row r="173" spans="1:10" ht="12.75">
      <c r="A173" s="1" t="s">
        <v>1548</v>
      </c>
      <c r="B173" s="1" t="s">
        <v>739</v>
      </c>
      <c r="C173" s="1" t="s">
        <v>94</v>
      </c>
      <c r="D173" s="1" t="s">
        <v>159</v>
      </c>
      <c r="E173" s="1" t="s">
        <v>3011</v>
      </c>
      <c r="F173" s="1" t="s">
        <v>94</v>
      </c>
      <c r="G173" s="1" t="s">
        <v>83</v>
      </c>
      <c r="H173" s="15"/>
      <c r="I173" s="1" t="s">
        <v>100</v>
      </c>
      <c r="J173" s="10" t="s">
        <v>1578</v>
      </c>
    </row>
    <row r="174" spans="1:10" ht="12.75">
      <c r="A174" s="1" t="s">
        <v>1581</v>
      </c>
      <c r="B174" s="1" t="s">
        <v>1587</v>
      </c>
      <c r="C174" s="9" t="s">
        <v>1327</v>
      </c>
      <c r="D174" s="1" t="s">
        <v>90</v>
      </c>
      <c r="E174" s="1" t="s">
        <v>172</v>
      </c>
      <c r="F174" s="1" t="s">
        <v>89</v>
      </c>
      <c r="G174" s="1" t="s">
        <v>79</v>
      </c>
      <c r="H174" s="1" t="s">
        <v>36</v>
      </c>
      <c r="I174" s="1" t="s">
        <v>92</v>
      </c>
      <c r="J174" s="10" t="s">
        <v>1588</v>
      </c>
    </row>
    <row r="175" spans="1:10" ht="12.75">
      <c r="A175" s="1" t="s">
        <v>1581</v>
      </c>
      <c r="B175" s="1" t="s">
        <v>1587</v>
      </c>
      <c r="C175" s="9" t="s">
        <v>1327</v>
      </c>
      <c r="D175" s="1" t="s">
        <v>90</v>
      </c>
      <c r="E175" s="1" t="s">
        <v>150</v>
      </c>
      <c r="F175" s="1" t="s">
        <v>89</v>
      </c>
      <c r="G175" s="1" t="s">
        <v>83</v>
      </c>
      <c r="H175" s="1" t="s">
        <v>110</v>
      </c>
      <c r="I175" s="1" t="s">
        <v>100</v>
      </c>
      <c r="J175" s="10" t="s">
        <v>1589</v>
      </c>
    </row>
    <row r="176" spans="1:10" ht="12.75">
      <c r="A176" s="1" t="s">
        <v>1598</v>
      </c>
      <c r="B176" s="1" t="s">
        <v>1603</v>
      </c>
      <c r="C176" s="1" t="s">
        <v>1604</v>
      </c>
      <c r="D176" s="1" t="s">
        <v>204</v>
      </c>
      <c r="E176" s="1" t="s">
        <v>1605</v>
      </c>
      <c r="F176" s="1" t="s">
        <v>78</v>
      </c>
      <c r="G176" s="1" t="s">
        <v>79</v>
      </c>
      <c r="H176" s="15"/>
      <c r="I176" s="1" t="s">
        <v>100</v>
      </c>
      <c r="J176" s="10" t="s">
        <v>1606</v>
      </c>
    </row>
    <row r="177" spans="1:10" ht="12.75">
      <c r="A177" s="1" t="s">
        <v>1607</v>
      </c>
      <c r="B177" s="12" t="s">
        <v>1611</v>
      </c>
      <c r="C177" s="1" t="s">
        <v>1612</v>
      </c>
      <c r="D177" s="1" t="s">
        <v>204</v>
      </c>
      <c r="E177" s="1" t="s">
        <v>1613</v>
      </c>
      <c r="F177" s="1" t="s">
        <v>224</v>
      </c>
      <c r="G177" s="1" t="s">
        <v>79</v>
      </c>
      <c r="H177" s="15"/>
      <c r="I177" s="1" t="s">
        <v>100</v>
      </c>
      <c r="J177" s="10" t="s">
        <v>1614</v>
      </c>
    </row>
    <row r="178" spans="1:10" ht="12.75">
      <c r="A178" s="1" t="s">
        <v>1617</v>
      </c>
      <c r="B178" s="1" t="s">
        <v>731</v>
      </c>
      <c r="C178" s="1" t="s">
        <v>1621</v>
      </c>
      <c r="D178" s="1" t="s">
        <v>104</v>
      </c>
      <c r="E178" s="1" t="s">
        <v>1622</v>
      </c>
      <c r="F178" s="1" t="s">
        <v>78</v>
      </c>
      <c r="G178" s="1" t="s">
        <v>83</v>
      </c>
      <c r="H178" s="15"/>
      <c r="I178" s="1" t="s">
        <v>80</v>
      </c>
      <c r="J178" s="10" t="s">
        <v>1623</v>
      </c>
    </row>
    <row r="179" spans="1:10" ht="12.75">
      <c r="A179" s="1" t="s">
        <v>1617</v>
      </c>
      <c r="B179" s="1" t="s">
        <v>731</v>
      </c>
      <c r="C179" s="1" t="s">
        <v>1621</v>
      </c>
      <c r="D179" s="1" t="s">
        <v>104</v>
      </c>
      <c r="E179" s="1" t="s">
        <v>424</v>
      </c>
      <c r="F179" s="1" t="s">
        <v>78</v>
      </c>
      <c r="G179" s="1" t="s">
        <v>83</v>
      </c>
      <c r="H179" s="15"/>
      <c r="I179" s="1" t="s">
        <v>100</v>
      </c>
      <c r="J179" s="10" t="s">
        <v>1624</v>
      </c>
    </row>
    <row r="180" spans="1:10" ht="12.75">
      <c r="A180" s="1" t="s">
        <v>1617</v>
      </c>
      <c r="B180" s="1" t="s">
        <v>731</v>
      </c>
      <c r="C180" s="1" t="s">
        <v>1621</v>
      </c>
      <c r="D180" s="1" t="s">
        <v>104</v>
      </c>
      <c r="E180" s="1" t="s">
        <v>1625</v>
      </c>
      <c r="F180" s="1" t="s">
        <v>224</v>
      </c>
      <c r="G180" s="9" t="s">
        <v>1327</v>
      </c>
      <c r="H180" s="1" t="s">
        <v>115</v>
      </c>
      <c r="I180" s="1" t="s">
        <v>100</v>
      </c>
      <c r="J180" s="10" t="s">
        <v>1626</v>
      </c>
    </row>
    <row r="181" spans="1:10" ht="12.75">
      <c r="A181" s="1" t="s">
        <v>1658</v>
      </c>
      <c r="B181" s="1" t="s">
        <v>1662</v>
      </c>
      <c r="C181" s="9" t="s">
        <v>1327</v>
      </c>
      <c r="D181" s="1" t="s">
        <v>159</v>
      </c>
      <c r="E181" s="12" t="s">
        <v>1669</v>
      </c>
      <c r="F181" s="1" t="s">
        <v>135</v>
      </c>
      <c r="G181" s="1" t="s">
        <v>83</v>
      </c>
      <c r="H181" s="1" t="s">
        <v>36</v>
      </c>
      <c r="I181" s="1" t="s">
        <v>100</v>
      </c>
      <c r="J181" s="10" t="s">
        <v>1670</v>
      </c>
    </row>
    <row r="182" spans="1:10" ht="12.75">
      <c r="A182" s="1" t="s">
        <v>1658</v>
      </c>
      <c r="B182" s="1" t="s">
        <v>1662</v>
      </c>
      <c r="C182" s="9" t="s">
        <v>1327</v>
      </c>
      <c r="D182" s="1" t="s">
        <v>159</v>
      </c>
      <c r="E182" s="1" t="s">
        <v>162</v>
      </c>
      <c r="F182" s="1" t="s">
        <v>109</v>
      </c>
      <c r="G182" s="1" t="s">
        <v>83</v>
      </c>
      <c r="H182" s="1" t="s">
        <v>36</v>
      </c>
      <c r="I182" s="1" t="s">
        <v>144</v>
      </c>
      <c r="J182" s="10" t="s">
        <v>1671</v>
      </c>
    </row>
    <row r="183" spans="1:10" ht="12.75">
      <c r="A183" s="1" t="s">
        <v>1672</v>
      </c>
      <c r="B183" s="1" t="s">
        <v>1676</v>
      </c>
      <c r="C183" s="1" t="s">
        <v>245</v>
      </c>
      <c r="D183" s="1" t="s">
        <v>159</v>
      </c>
      <c r="E183" s="1" t="s">
        <v>997</v>
      </c>
      <c r="F183" s="1" t="s">
        <v>114</v>
      </c>
      <c r="G183" s="1" t="s">
        <v>83</v>
      </c>
      <c r="H183" s="1" t="s">
        <v>110</v>
      </c>
      <c r="I183" s="15"/>
      <c r="J183" s="10" t="s">
        <v>3012</v>
      </c>
    </row>
    <row r="184" spans="1:10" ht="12.75">
      <c r="A184" s="1" t="s">
        <v>1688</v>
      </c>
      <c r="B184" s="1" t="s">
        <v>1693</v>
      </c>
      <c r="C184" s="1" t="s">
        <v>1694</v>
      </c>
      <c r="D184" s="1" t="s">
        <v>104</v>
      </c>
      <c r="E184" s="1" t="s">
        <v>1695</v>
      </c>
      <c r="F184" s="15"/>
      <c r="G184" s="9" t="s">
        <v>1327</v>
      </c>
      <c r="H184" s="15"/>
      <c r="I184" s="1" t="s">
        <v>100</v>
      </c>
      <c r="J184" s="10" t="s">
        <v>3013</v>
      </c>
    </row>
    <row r="185" spans="1:10" ht="12.75">
      <c r="A185" s="1" t="s">
        <v>1707</v>
      </c>
      <c r="B185" s="1" t="s">
        <v>739</v>
      </c>
      <c r="C185" s="1" t="s">
        <v>1722</v>
      </c>
      <c r="D185" s="1" t="s">
        <v>159</v>
      </c>
      <c r="E185" s="1" t="s">
        <v>1723</v>
      </c>
      <c r="F185" s="15"/>
      <c r="G185" s="9" t="s">
        <v>1327</v>
      </c>
      <c r="H185" s="1" t="s">
        <v>115</v>
      </c>
      <c r="I185" s="1" t="s">
        <v>100</v>
      </c>
      <c r="J185" s="10" t="s">
        <v>1724</v>
      </c>
    </row>
    <row r="186" spans="1:10" ht="12.75">
      <c r="A186" s="1" t="s">
        <v>1707</v>
      </c>
      <c r="B186" s="1" t="s">
        <v>739</v>
      </c>
      <c r="C186" s="1" t="s">
        <v>1712</v>
      </c>
      <c r="D186" s="1" t="s">
        <v>159</v>
      </c>
      <c r="E186" s="1" t="s">
        <v>1725</v>
      </c>
      <c r="F186" s="15"/>
      <c r="G186" s="9" t="s">
        <v>1327</v>
      </c>
      <c r="H186" s="1" t="s">
        <v>115</v>
      </c>
      <c r="I186" s="1" t="s">
        <v>100</v>
      </c>
      <c r="J186" s="10" t="s">
        <v>1726</v>
      </c>
    </row>
    <row r="187" spans="1:10" ht="12.75">
      <c r="A187" s="1" t="s">
        <v>1707</v>
      </c>
      <c r="B187" s="1" t="s">
        <v>739</v>
      </c>
      <c r="C187" s="1" t="s">
        <v>1712</v>
      </c>
      <c r="D187" s="1" t="s">
        <v>159</v>
      </c>
      <c r="E187" s="1" t="s">
        <v>1727</v>
      </c>
      <c r="F187" s="15"/>
      <c r="G187" s="9" t="s">
        <v>1327</v>
      </c>
      <c r="H187" s="1" t="s">
        <v>115</v>
      </c>
      <c r="I187" s="1" t="s">
        <v>100</v>
      </c>
      <c r="J187" s="10" t="s">
        <v>1728</v>
      </c>
    </row>
    <row r="188" spans="1:10" ht="12.75">
      <c r="A188" s="1" t="s">
        <v>1707</v>
      </c>
      <c r="B188" s="1" t="s">
        <v>739</v>
      </c>
      <c r="C188" s="9" t="s">
        <v>1327</v>
      </c>
      <c r="D188" s="1" t="s">
        <v>159</v>
      </c>
      <c r="E188" s="1" t="s">
        <v>1200</v>
      </c>
      <c r="F188" s="1" t="s">
        <v>141</v>
      </c>
      <c r="G188" s="1" t="s">
        <v>179</v>
      </c>
      <c r="H188" s="1" t="s">
        <v>179</v>
      </c>
      <c r="I188" s="1" t="s">
        <v>100</v>
      </c>
      <c r="J188" s="10" t="s">
        <v>1730</v>
      </c>
    </row>
    <row r="189" spans="1:10" ht="12.75">
      <c r="A189" s="1" t="s">
        <v>1707</v>
      </c>
      <c r="B189" s="1" t="s">
        <v>739</v>
      </c>
      <c r="C189" s="1" t="s">
        <v>1733</v>
      </c>
      <c r="D189" s="1" t="s">
        <v>159</v>
      </c>
      <c r="E189" s="1" t="s">
        <v>1734</v>
      </c>
      <c r="F189" s="15"/>
      <c r="G189" s="9" t="s">
        <v>1327</v>
      </c>
      <c r="H189" s="1" t="s">
        <v>115</v>
      </c>
      <c r="I189" s="1" t="s">
        <v>100</v>
      </c>
      <c r="J189" s="10" t="s">
        <v>1735</v>
      </c>
    </row>
    <row r="190" spans="1:10" ht="12.75">
      <c r="A190" s="1" t="s">
        <v>1707</v>
      </c>
      <c r="B190" s="1" t="s">
        <v>739</v>
      </c>
      <c r="C190" s="1" t="s">
        <v>1733</v>
      </c>
      <c r="D190" s="1" t="s">
        <v>159</v>
      </c>
      <c r="E190" s="1" t="s">
        <v>1736</v>
      </c>
      <c r="F190" s="15"/>
      <c r="G190" s="9" t="s">
        <v>1327</v>
      </c>
      <c r="H190" s="1" t="s">
        <v>115</v>
      </c>
      <c r="I190" s="1" t="s">
        <v>100</v>
      </c>
      <c r="J190" s="10" t="s">
        <v>1737</v>
      </c>
    </row>
    <row r="191" spans="1:10" ht="12.75">
      <c r="A191" s="1" t="s">
        <v>1740</v>
      </c>
      <c r="B191" s="1" t="s">
        <v>1744</v>
      </c>
      <c r="C191" s="1" t="s">
        <v>1745</v>
      </c>
      <c r="D191" s="1" t="s">
        <v>320</v>
      </c>
      <c r="E191" s="1" t="s">
        <v>3014</v>
      </c>
      <c r="F191" s="15"/>
      <c r="G191" s="9" t="s">
        <v>1327</v>
      </c>
      <c r="H191" s="15"/>
      <c r="I191" s="1" t="s">
        <v>100</v>
      </c>
      <c r="J191" s="1"/>
    </row>
    <row r="192" spans="1:10" ht="12.75">
      <c r="A192" s="1" t="s">
        <v>1749</v>
      </c>
      <c r="B192" s="1" t="s">
        <v>1754</v>
      </c>
      <c r="C192" s="1" t="s">
        <v>245</v>
      </c>
      <c r="D192" s="1" t="s">
        <v>159</v>
      </c>
      <c r="E192" s="1" t="s">
        <v>258</v>
      </c>
      <c r="F192" s="1" t="s">
        <v>89</v>
      </c>
      <c r="G192" s="1" t="s">
        <v>83</v>
      </c>
      <c r="H192" s="15"/>
      <c r="I192" s="1" t="s">
        <v>100</v>
      </c>
      <c r="J192" s="10" t="s">
        <v>1756</v>
      </c>
    </row>
    <row r="193" spans="1:10" ht="12.75">
      <c r="A193" s="1" t="s">
        <v>1749</v>
      </c>
      <c r="B193" s="1" t="s">
        <v>1754</v>
      </c>
      <c r="C193" s="1" t="s">
        <v>245</v>
      </c>
      <c r="D193" s="1" t="s">
        <v>159</v>
      </c>
      <c r="E193" s="1" t="s">
        <v>236</v>
      </c>
      <c r="F193" s="1" t="s">
        <v>89</v>
      </c>
      <c r="G193" s="1" t="s">
        <v>79</v>
      </c>
      <c r="H193" s="15"/>
      <c r="I193" s="1" t="s">
        <v>100</v>
      </c>
      <c r="J193" s="10" t="s">
        <v>1758</v>
      </c>
    </row>
    <row r="194" spans="1:10" ht="12.75">
      <c r="A194" s="1" t="s">
        <v>1760</v>
      </c>
      <c r="B194" s="1" t="s">
        <v>1764</v>
      </c>
      <c r="C194" s="1" t="s">
        <v>655</v>
      </c>
      <c r="D194" s="1" t="s">
        <v>320</v>
      </c>
      <c r="E194" s="1" t="s">
        <v>1061</v>
      </c>
      <c r="F194" s="1" t="s">
        <v>224</v>
      </c>
      <c r="G194" s="9" t="s">
        <v>1327</v>
      </c>
      <c r="H194" s="1" t="s">
        <v>115</v>
      </c>
      <c r="I194" s="1" t="s">
        <v>100</v>
      </c>
      <c r="J194" s="10" t="s">
        <v>1765</v>
      </c>
    </row>
    <row r="195" spans="1:10" ht="12.75">
      <c r="A195" s="1" t="s">
        <v>1778</v>
      </c>
      <c r="B195" s="1" t="s">
        <v>887</v>
      </c>
      <c r="C195" s="1" t="s">
        <v>94</v>
      </c>
      <c r="D195" s="1" t="s">
        <v>90</v>
      </c>
      <c r="E195" s="1" t="s">
        <v>146</v>
      </c>
      <c r="F195" s="1" t="s">
        <v>94</v>
      </c>
      <c r="G195" s="1" t="s">
        <v>83</v>
      </c>
      <c r="H195" s="15"/>
      <c r="I195" s="1" t="s">
        <v>96</v>
      </c>
      <c r="J195" s="10" t="s">
        <v>1783</v>
      </c>
    </row>
    <row r="196" spans="1:10" ht="12.75">
      <c r="A196" s="1" t="s">
        <v>1778</v>
      </c>
      <c r="B196" s="1" t="s">
        <v>887</v>
      </c>
      <c r="C196" s="1" t="s">
        <v>1784</v>
      </c>
      <c r="D196" s="1" t="s">
        <v>90</v>
      </c>
      <c r="E196" s="1" t="s">
        <v>236</v>
      </c>
      <c r="F196" s="1" t="s">
        <v>89</v>
      </c>
      <c r="G196" s="1" t="s">
        <v>79</v>
      </c>
      <c r="H196" s="15"/>
      <c r="I196" s="1" t="s">
        <v>100</v>
      </c>
      <c r="J196" s="10" t="s">
        <v>1785</v>
      </c>
    </row>
    <row r="197" spans="1:10" ht="12.75">
      <c r="A197" s="1" t="s">
        <v>1778</v>
      </c>
      <c r="B197" s="1" t="s">
        <v>887</v>
      </c>
      <c r="C197" s="1" t="s">
        <v>89</v>
      </c>
      <c r="D197" s="1" t="s">
        <v>90</v>
      </c>
      <c r="E197" s="1" t="s">
        <v>172</v>
      </c>
      <c r="F197" s="1" t="s">
        <v>89</v>
      </c>
      <c r="G197" s="1" t="s">
        <v>79</v>
      </c>
      <c r="H197" s="15"/>
      <c r="I197" s="1" t="s">
        <v>92</v>
      </c>
      <c r="J197" s="10" t="s">
        <v>1786</v>
      </c>
    </row>
    <row r="198" spans="1:10" ht="12.75">
      <c r="A198" s="1" t="s">
        <v>1778</v>
      </c>
      <c r="B198" s="1" t="s">
        <v>887</v>
      </c>
      <c r="C198" s="1" t="s">
        <v>89</v>
      </c>
      <c r="D198" s="1" t="s">
        <v>90</v>
      </c>
      <c r="E198" s="1" t="s">
        <v>1789</v>
      </c>
      <c r="F198" s="1" t="s">
        <v>89</v>
      </c>
      <c r="G198" s="1" t="s">
        <v>83</v>
      </c>
      <c r="H198" s="15"/>
      <c r="I198" s="1" t="s">
        <v>100</v>
      </c>
      <c r="J198" s="10" t="s">
        <v>1790</v>
      </c>
    </row>
    <row r="199" spans="1:10" ht="12.75">
      <c r="A199" s="1" t="s">
        <v>1778</v>
      </c>
      <c r="B199" s="1" t="s">
        <v>887</v>
      </c>
      <c r="C199" s="1" t="s">
        <v>109</v>
      </c>
      <c r="D199" s="1" t="s">
        <v>90</v>
      </c>
      <c r="E199" s="1" t="s">
        <v>1791</v>
      </c>
      <c r="F199" s="1" t="s">
        <v>109</v>
      </c>
      <c r="G199" s="1" t="s">
        <v>83</v>
      </c>
      <c r="H199" s="15"/>
      <c r="I199" s="1" t="s">
        <v>100</v>
      </c>
      <c r="J199" s="10" t="s">
        <v>1792</v>
      </c>
    </row>
    <row r="200" spans="1:10" ht="12.75">
      <c r="A200" s="1" t="s">
        <v>3015</v>
      </c>
      <c r="B200" s="15"/>
      <c r="C200" s="15"/>
      <c r="D200" s="1" t="s">
        <v>320</v>
      </c>
      <c r="E200" s="1" t="s">
        <v>1352</v>
      </c>
      <c r="F200" s="1" t="s">
        <v>224</v>
      </c>
      <c r="G200" s="1" t="s">
        <v>79</v>
      </c>
      <c r="H200" s="1" t="s">
        <v>36</v>
      </c>
      <c r="I200" s="1" t="s">
        <v>100</v>
      </c>
      <c r="J200" s="10" t="s">
        <v>3016</v>
      </c>
    </row>
    <row r="201" spans="1:10" ht="12.75">
      <c r="A201" s="1" t="s">
        <v>1815</v>
      </c>
      <c r="B201" s="1" t="s">
        <v>245</v>
      </c>
      <c r="C201" s="1" t="s">
        <v>89</v>
      </c>
      <c r="D201" s="1" t="s">
        <v>90</v>
      </c>
      <c r="E201" s="1" t="s">
        <v>1820</v>
      </c>
      <c r="F201" s="1" t="s">
        <v>89</v>
      </c>
      <c r="G201" s="1" t="s">
        <v>83</v>
      </c>
      <c r="H201" s="15"/>
      <c r="I201" s="1" t="s">
        <v>100</v>
      </c>
      <c r="J201" s="10" t="s">
        <v>1821</v>
      </c>
    </row>
    <row r="202" spans="1:10" ht="12.75">
      <c r="A202" s="1" t="s">
        <v>1824</v>
      </c>
      <c r="B202" s="1" t="s">
        <v>1828</v>
      </c>
      <c r="C202" s="1" t="s">
        <v>1829</v>
      </c>
      <c r="D202" s="1" t="s">
        <v>76</v>
      </c>
      <c r="E202" s="1" t="s">
        <v>675</v>
      </c>
      <c r="F202" s="1" t="s">
        <v>78</v>
      </c>
      <c r="G202" s="1" t="s">
        <v>79</v>
      </c>
      <c r="H202" s="15"/>
      <c r="I202" s="1" t="s">
        <v>100</v>
      </c>
      <c r="J202" s="10" t="s">
        <v>1830</v>
      </c>
    </row>
    <row r="203" spans="1:10" ht="12.75">
      <c r="A203" s="1" t="s">
        <v>1831</v>
      </c>
      <c r="B203" s="1" t="s">
        <v>1836</v>
      </c>
      <c r="C203" s="9" t="s">
        <v>1327</v>
      </c>
      <c r="D203" s="1" t="s">
        <v>204</v>
      </c>
      <c r="E203" s="1" t="s">
        <v>1837</v>
      </c>
      <c r="F203" s="1" t="s">
        <v>78</v>
      </c>
      <c r="G203" s="1" t="s">
        <v>83</v>
      </c>
      <c r="H203" s="15"/>
      <c r="I203" s="1" t="s">
        <v>100</v>
      </c>
      <c r="J203" s="10" t="s">
        <v>1838</v>
      </c>
    </row>
    <row r="204" spans="1:10" ht="12.75">
      <c r="A204" s="1" t="s">
        <v>1831</v>
      </c>
      <c r="B204" s="1" t="s">
        <v>1836</v>
      </c>
      <c r="C204" s="9" t="s">
        <v>1327</v>
      </c>
      <c r="D204" s="1" t="s">
        <v>204</v>
      </c>
      <c r="E204" s="1" t="s">
        <v>292</v>
      </c>
      <c r="F204" s="1" t="s">
        <v>78</v>
      </c>
      <c r="G204" s="1" t="s">
        <v>79</v>
      </c>
      <c r="H204" s="1" t="s">
        <v>36</v>
      </c>
      <c r="I204" s="1" t="s">
        <v>80</v>
      </c>
      <c r="J204" s="10" t="s">
        <v>1841</v>
      </c>
    </row>
    <row r="205" spans="1:10" ht="12.75">
      <c r="A205" s="1" t="s">
        <v>1831</v>
      </c>
      <c r="B205" s="1" t="s">
        <v>1836</v>
      </c>
      <c r="C205" s="9" t="s">
        <v>1327</v>
      </c>
      <c r="D205" s="1" t="s">
        <v>204</v>
      </c>
      <c r="E205" s="1" t="s">
        <v>1842</v>
      </c>
      <c r="F205" s="1" t="s">
        <v>78</v>
      </c>
      <c r="G205" s="1" t="s">
        <v>79</v>
      </c>
      <c r="H205" s="15"/>
      <c r="I205" s="1" t="s">
        <v>100</v>
      </c>
      <c r="J205" s="10" t="s">
        <v>1843</v>
      </c>
    </row>
    <row r="206" spans="1:10" ht="12.75">
      <c r="A206" s="1" t="s">
        <v>1831</v>
      </c>
      <c r="B206" s="1" t="s">
        <v>1836</v>
      </c>
      <c r="C206" s="9" t="s">
        <v>1327</v>
      </c>
      <c r="D206" s="1" t="s">
        <v>204</v>
      </c>
      <c r="E206" s="1" t="s">
        <v>83</v>
      </c>
      <c r="F206" s="1" t="s">
        <v>320</v>
      </c>
      <c r="G206" s="1" t="s">
        <v>83</v>
      </c>
      <c r="H206" s="1" t="s">
        <v>115</v>
      </c>
      <c r="I206" s="1" t="s">
        <v>100</v>
      </c>
      <c r="J206" s="10"/>
    </row>
    <row r="207" spans="1:10" ht="12.75">
      <c r="A207" s="1" t="s">
        <v>1831</v>
      </c>
      <c r="B207" s="1" t="s">
        <v>1836</v>
      </c>
      <c r="C207" s="9" t="s">
        <v>1327</v>
      </c>
      <c r="D207" s="1" t="s">
        <v>204</v>
      </c>
      <c r="E207" s="1" t="s">
        <v>1844</v>
      </c>
      <c r="F207" s="1" t="s">
        <v>78</v>
      </c>
      <c r="G207" s="1" t="s">
        <v>179</v>
      </c>
      <c r="H207" s="1" t="s">
        <v>179</v>
      </c>
      <c r="I207" s="1" t="s">
        <v>100</v>
      </c>
      <c r="J207" s="10" t="s">
        <v>1845</v>
      </c>
    </row>
    <row r="208" spans="1:10" ht="12.75">
      <c r="A208" s="1" t="s">
        <v>1831</v>
      </c>
      <c r="B208" s="1" t="s">
        <v>1839</v>
      </c>
      <c r="C208" s="9" t="s">
        <v>94</v>
      </c>
      <c r="D208" s="1" t="s">
        <v>76</v>
      </c>
      <c r="E208" s="1" t="s">
        <v>1846</v>
      </c>
      <c r="F208" s="1" t="s">
        <v>78</v>
      </c>
      <c r="G208" s="1" t="s">
        <v>83</v>
      </c>
      <c r="H208" s="15"/>
      <c r="I208" s="1" t="s">
        <v>100</v>
      </c>
      <c r="J208" s="10" t="s">
        <v>1847</v>
      </c>
    </row>
    <row r="209" spans="1:10" ht="12.75">
      <c r="A209" s="1" t="s">
        <v>1831</v>
      </c>
      <c r="B209" s="1" t="s">
        <v>1836</v>
      </c>
      <c r="C209" s="9" t="s">
        <v>1327</v>
      </c>
      <c r="D209" s="1" t="s">
        <v>204</v>
      </c>
      <c r="E209" s="1" t="s">
        <v>1849</v>
      </c>
      <c r="F209" s="1" t="s">
        <v>78</v>
      </c>
      <c r="G209" s="1" t="s">
        <v>83</v>
      </c>
      <c r="H209" s="15"/>
      <c r="I209" s="1" t="s">
        <v>100</v>
      </c>
      <c r="J209" s="10" t="s">
        <v>1850</v>
      </c>
    </row>
    <row r="210" spans="1:10" ht="12.75">
      <c r="A210" s="1" t="s">
        <v>1851</v>
      </c>
      <c r="B210" s="1" t="s">
        <v>566</v>
      </c>
      <c r="C210" s="1" t="s">
        <v>89</v>
      </c>
      <c r="D210" s="1" t="s">
        <v>90</v>
      </c>
      <c r="E210" s="1" t="s">
        <v>258</v>
      </c>
      <c r="F210" s="1" t="s">
        <v>89</v>
      </c>
      <c r="G210" s="1" t="s">
        <v>83</v>
      </c>
      <c r="H210" s="15"/>
      <c r="I210" s="1" t="s">
        <v>100</v>
      </c>
      <c r="J210" s="10" t="s">
        <v>1856</v>
      </c>
    </row>
    <row r="211" spans="1:10" ht="12.75">
      <c r="A211" s="1" t="s">
        <v>1851</v>
      </c>
      <c r="B211" s="1" t="s">
        <v>566</v>
      </c>
      <c r="C211" s="1" t="s">
        <v>89</v>
      </c>
      <c r="D211" s="1" t="s">
        <v>90</v>
      </c>
      <c r="E211" s="1" t="s">
        <v>1857</v>
      </c>
      <c r="F211" s="1" t="s">
        <v>78</v>
      </c>
      <c r="G211" s="1" t="s">
        <v>83</v>
      </c>
      <c r="H211" s="15"/>
      <c r="I211" s="1" t="s">
        <v>100</v>
      </c>
      <c r="J211" s="10" t="s">
        <v>1858</v>
      </c>
    </row>
    <row r="212" spans="1:10" ht="12.75">
      <c r="A212" s="1" t="s">
        <v>1851</v>
      </c>
      <c r="B212" s="1" t="s">
        <v>1137</v>
      </c>
      <c r="C212" s="15"/>
      <c r="D212" s="1" t="s">
        <v>104</v>
      </c>
      <c r="E212" s="1" t="s">
        <v>1144</v>
      </c>
      <c r="F212" s="1" t="s">
        <v>320</v>
      </c>
      <c r="G212" s="1" t="s">
        <v>79</v>
      </c>
      <c r="H212" s="15"/>
      <c r="I212" s="1" t="s">
        <v>100</v>
      </c>
      <c r="J212" s="88" t="s">
        <v>1145</v>
      </c>
    </row>
    <row r="213" spans="1:10" ht="12.75">
      <c r="A213" s="1" t="s">
        <v>1851</v>
      </c>
      <c r="B213" s="1" t="s">
        <v>1137</v>
      </c>
      <c r="C213" s="15"/>
      <c r="D213" s="1" t="s">
        <v>104</v>
      </c>
      <c r="E213" s="1" t="s">
        <v>77</v>
      </c>
      <c r="F213" s="1" t="s">
        <v>78</v>
      </c>
      <c r="G213" s="1" t="s">
        <v>79</v>
      </c>
      <c r="H213" s="15"/>
      <c r="I213" s="1" t="s">
        <v>80</v>
      </c>
      <c r="J213" s="88" t="s">
        <v>1139</v>
      </c>
    </row>
    <row r="214" spans="1:10" ht="12.75">
      <c r="A214" s="1" t="s">
        <v>1851</v>
      </c>
      <c r="B214" s="1" t="s">
        <v>1137</v>
      </c>
      <c r="C214" s="15"/>
      <c r="D214" s="1" t="s">
        <v>104</v>
      </c>
      <c r="E214" s="1" t="s">
        <v>1142</v>
      </c>
      <c r="F214" s="1" t="s">
        <v>78</v>
      </c>
      <c r="G214" s="1" t="s">
        <v>79</v>
      </c>
      <c r="H214" s="15"/>
      <c r="I214" s="1" t="s">
        <v>100</v>
      </c>
      <c r="J214" s="88" t="s">
        <v>1143</v>
      </c>
    </row>
    <row r="215" spans="1:10" ht="12.75">
      <c r="A215" s="1" t="s">
        <v>1851</v>
      </c>
      <c r="B215" s="1" t="s">
        <v>1137</v>
      </c>
      <c r="C215" s="15"/>
      <c r="D215" s="1" t="s">
        <v>104</v>
      </c>
      <c r="E215" s="1" t="s">
        <v>1645</v>
      </c>
      <c r="F215" s="1" t="s">
        <v>78</v>
      </c>
      <c r="G215" s="1" t="s">
        <v>179</v>
      </c>
      <c r="H215" s="1" t="s">
        <v>179</v>
      </c>
      <c r="I215" s="1" t="s">
        <v>100</v>
      </c>
      <c r="J215" s="88" t="s">
        <v>2993</v>
      </c>
    </row>
    <row r="216" spans="1:10" ht="12.75">
      <c r="A216" s="1" t="s">
        <v>1851</v>
      </c>
      <c r="B216" s="1" t="s">
        <v>1137</v>
      </c>
      <c r="C216" s="15"/>
      <c r="D216" s="1" t="s">
        <v>104</v>
      </c>
      <c r="E216" s="1" t="s">
        <v>1140</v>
      </c>
      <c r="F216" s="1" t="s">
        <v>78</v>
      </c>
      <c r="G216" s="1" t="s">
        <v>83</v>
      </c>
      <c r="H216" s="15"/>
      <c r="I216" s="1" t="s">
        <v>100</v>
      </c>
      <c r="J216" s="88" t="s">
        <v>1141</v>
      </c>
    </row>
    <row r="217" spans="1:10" ht="12.75">
      <c r="A217" s="1" t="s">
        <v>1862</v>
      </c>
      <c r="B217" s="1" t="s">
        <v>1867</v>
      </c>
      <c r="C217" s="1" t="s">
        <v>89</v>
      </c>
      <c r="D217" s="1" t="s">
        <v>159</v>
      </c>
      <c r="E217" s="1" t="s">
        <v>532</v>
      </c>
      <c r="F217" s="1" t="s">
        <v>89</v>
      </c>
      <c r="G217" s="1" t="s">
        <v>83</v>
      </c>
      <c r="H217" s="15"/>
      <c r="I217" s="1" t="s">
        <v>100</v>
      </c>
      <c r="J217" s="10" t="s">
        <v>1872</v>
      </c>
    </row>
    <row r="218" spans="1:10" ht="12.75">
      <c r="A218" s="1" t="s">
        <v>1896</v>
      </c>
      <c r="B218" s="12" t="s">
        <v>1900</v>
      </c>
      <c r="C218" s="9" t="s">
        <v>1327</v>
      </c>
      <c r="D218" s="1" t="s">
        <v>90</v>
      </c>
      <c r="E218" s="1" t="s">
        <v>91</v>
      </c>
      <c r="F218" s="1" t="s">
        <v>89</v>
      </c>
      <c r="G218" s="1" t="s">
        <v>83</v>
      </c>
      <c r="H218" s="1" t="s">
        <v>36</v>
      </c>
      <c r="I218" s="1" t="s">
        <v>92</v>
      </c>
      <c r="J218" s="10" t="s">
        <v>1901</v>
      </c>
    </row>
    <row r="219" spans="1:10" ht="12.75">
      <c r="A219" s="1" t="s">
        <v>1896</v>
      </c>
      <c r="B219" s="13" t="s">
        <v>1900</v>
      </c>
      <c r="C219" s="9" t="s">
        <v>1327</v>
      </c>
      <c r="D219" s="1" t="s">
        <v>90</v>
      </c>
      <c r="E219" s="1" t="s">
        <v>236</v>
      </c>
      <c r="F219" s="1" t="s">
        <v>89</v>
      </c>
      <c r="G219" s="1" t="s">
        <v>79</v>
      </c>
      <c r="H219" s="15"/>
      <c r="I219" s="1" t="s">
        <v>100</v>
      </c>
      <c r="J219" s="10" t="s">
        <v>1901</v>
      </c>
    </row>
    <row r="220" spans="1:10" ht="12.75">
      <c r="A220" s="1" t="s">
        <v>1933</v>
      </c>
      <c r="B220" s="1" t="s">
        <v>1936</v>
      </c>
      <c r="C220" s="9" t="s">
        <v>1327</v>
      </c>
      <c r="D220" s="1" t="s">
        <v>90</v>
      </c>
      <c r="E220" s="1" t="s">
        <v>91</v>
      </c>
      <c r="F220" s="1" t="s">
        <v>89</v>
      </c>
      <c r="G220" s="1" t="s">
        <v>83</v>
      </c>
      <c r="H220" s="1" t="s">
        <v>36</v>
      </c>
      <c r="I220" s="1" t="s">
        <v>92</v>
      </c>
      <c r="J220" s="10" t="s">
        <v>1937</v>
      </c>
    </row>
    <row r="221" spans="1:10" ht="12.75">
      <c r="A221" s="1" t="s">
        <v>1933</v>
      </c>
      <c r="B221" s="1" t="s">
        <v>1936</v>
      </c>
      <c r="C221" s="9" t="s">
        <v>1327</v>
      </c>
      <c r="D221" s="1" t="s">
        <v>90</v>
      </c>
      <c r="E221" s="1" t="s">
        <v>172</v>
      </c>
      <c r="F221" s="1" t="s">
        <v>89</v>
      </c>
      <c r="G221" s="1" t="s">
        <v>79</v>
      </c>
      <c r="H221" s="1" t="s">
        <v>36</v>
      </c>
      <c r="I221" s="1" t="s">
        <v>92</v>
      </c>
      <c r="J221" s="10" t="s">
        <v>1938</v>
      </c>
    </row>
    <row r="222" spans="1:10" ht="12.75">
      <c r="A222" s="1" t="s">
        <v>1933</v>
      </c>
      <c r="B222" s="1" t="s">
        <v>1936</v>
      </c>
      <c r="C222" s="9" t="s">
        <v>1327</v>
      </c>
      <c r="D222" s="1" t="s">
        <v>90</v>
      </c>
      <c r="E222" s="1" t="s">
        <v>236</v>
      </c>
      <c r="F222" s="1" t="s">
        <v>89</v>
      </c>
      <c r="G222" s="1" t="s">
        <v>79</v>
      </c>
      <c r="H222" s="1" t="s">
        <v>99</v>
      </c>
      <c r="I222" s="1" t="s">
        <v>100</v>
      </c>
      <c r="J222" s="10" t="s">
        <v>1939</v>
      </c>
    </row>
    <row r="223" spans="1:10" ht="12.75">
      <c r="A223" s="1" t="s">
        <v>1933</v>
      </c>
      <c r="B223" s="1" t="s">
        <v>1936</v>
      </c>
      <c r="C223" s="9" t="s">
        <v>1327</v>
      </c>
      <c r="D223" s="1" t="s">
        <v>90</v>
      </c>
      <c r="E223" s="1" t="s">
        <v>95</v>
      </c>
      <c r="F223" s="1" t="s">
        <v>94</v>
      </c>
      <c r="G223" s="1" t="s">
        <v>79</v>
      </c>
      <c r="H223" s="1" t="s">
        <v>99</v>
      </c>
      <c r="I223" s="1" t="s">
        <v>96</v>
      </c>
      <c r="J223" s="10" t="s">
        <v>1940</v>
      </c>
    </row>
    <row r="224" spans="1:10" ht="12.75">
      <c r="A224" s="1" t="s">
        <v>1933</v>
      </c>
      <c r="B224" s="1" t="s">
        <v>1936</v>
      </c>
      <c r="C224" s="9" t="s">
        <v>1327</v>
      </c>
      <c r="D224" s="1" t="s">
        <v>90</v>
      </c>
      <c r="E224" s="1" t="s">
        <v>418</v>
      </c>
      <c r="F224" s="1" t="s">
        <v>114</v>
      </c>
      <c r="G224" s="1" t="s">
        <v>79</v>
      </c>
      <c r="H224" s="1" t="s">
        <v>36</v>
      </c>
      <c r="I224" s="1" t="s">
        <v>100</v>
      </c>
      <c r="J224" s="10" t="s">
        <v>1941</v>
      </c>
    </row>
    <row r="225" spans="1:10" ht="12.75">
      <c r="A225" s="1" t="s">
        <v>1933</v>
      </c>
      <c r="B225" s="1" t="s">
        <v>1942</v>
      </c>
      <c r="C225" s="9" t="s">
        <v>1327</v>
      </c>
      <c r="D225" s="1" t="s">
        <v>90</v>
      </c>
      <c r="E225" s="1" t="s">
        <v>1943</v>
      </c>
      <c r="F225" s="1" t="s">
        <v>138</v>
      </c>
      <c r="G225" s="1" t="s">
        <v>79</v>
      </c>
      <c r="H225" s="1" t="s">
        <v>99</v>
      </c>
      <c r="I225" s="1" t="s">
        <v>100</v>
      </c>
      <c r="J225" s="10" t="s">
        <v>1944</v>
      </c>
    </row>
    <row r="226" spans="1:10" ht="12.75">
      <c r="A226" s="1" t="s">
        <v>1965</v>
      </c>
      <c r="B226" s="1" t="s">
        <v>1969</v>
      </c>
      <c r="C226" s="9" t="s">
        <v>1327</v>
      </c>
      <c r="D226" s="1" t="s">
        <v>204</v>
      </c>
      <c r="E226" s="1" t="s">
        <v>330</v>
      </c>
      <c r="F226" s="1" t="s">
        <v>78</v>
      </c>
      <c r="G226" s="1" t="s">
        <v>79</v>
      </c>
      <c r="H226" s="1" t="s">
        <v>36</v>
      </c>
      <c r="I226" s="1" t="s">
        <v>80</v>
      </c>
      <c r="J226" s="10" t="s">
        <v>1970</v>
      </c>
    </row>
    <row r="227" spans="1:10" ht="12.75">
      <c r="A227" s="1" t="s">
        <v>1971</v>
      </c>
      <c r="B227" s="1" t="s">
        <v>245</v>
      </c>
      <c r="C227" s="12" t="s">
        <v>1327</v>
      </c>
      <c r="D227" s="1" t="s">
        <v>90</v>
      </c>
      <c r="E227" s="1" t="s">
        <v>527</v>
      </c>
      <c r="F227" s="1" t="s">
        <v>224</v>
      </c>
      <c r="G227" s="1" t="s">
        <v>79</v>
      </c>
      <c r="H227" s="1" t="s">
        <v>36</v>
      </c>
      <c r="I227" s="1" t="s">
        <v>100</v>
      </c>
      <c r="J227" s="10" t="s">
        <v>1987</v>
      </c>
    </row>
    <row r="228" spans="1:10" ht="12.75">
      <c r="A228" s="1" t="s">
        <v>1971</v>
      </c>
      <c r="B228" s="1" t="s">
        <v>245</v>
      </c>
      <c r="C228" s="12" t="s">
        <v>1327</v>
      </c>
      <c r="D228" s="1" t="s">
        <v>90</v>
      </c>
      <c r="E228" s="1" t="s">
        <v>1988</v>
      </c>
      <c r="F228" s="1" t="s">
        <v>138</v>
      </c>
      <c r="G228" s="1" t="s">
        <v>79</v>
      </c>
      <c r="H228" s="1" t="s">
        <v>206</v>
      </c>
      <c r="I228" s="1" t="s">
        <v>100</v>
      </c>
      <c r="J228" s="10" t="s">
        <v>1989</v>
      </c>
    </row>
    <row r="229" spans="1:10" ht="12.75">
      <c r="A229" s="1" t="s">
        <v>1971</v>
      </c>
      <c r="B229" s="1" t="s">
        <v>245</v>
      </c>
      <c r="C229" s="12" t="s">
        <v>1327</v>
      </c>
      <c r="D229" s="1" t="s">
        <v>90</v>
      </c>
      <c r="E229" s="1" t="s">
        <v>1990</v>
      </c>
      <c r="F229" s="1" t="s">
        <v>78</v>
      </c>
      <c r="G229" s="1" t="s">
        <v>79</v>
      </c>
      <c r="H229" s="15"/>
      <c r="I229" s="1" t="s">
        <v>100</v>
      </c>
      <c r="J229" s="10" t="s">
        <v>1991</v>
      </c>
    </row>
    <row r="230" spans="1:10" ht="12.75">
      <c r="A230" s="1" t="s">
        <v>1971</v>
      </c>
      <c r="B230" s="1" t="s">
        <v>245</v>
      </c>
      <c r="C230" s="9" t="s">
        <v>219</v>
      </c>
      <c r="D230" s="1" t="s">
        <v>90</v>
      </c>
      <c r="E230" s="1" t="s">
        <v>1992</v>
      </c>
      <c r="F230" s="1" t="s">
        <v>219</v>
      </c>
      <c r="G230" s="1" t="s">
        <v>79</v>
      </c>
      <c r="H230" s="15"/>
      <c r="I230" s="1" t="s">
        <v>100</v>
      </c>
      <c r="J230" s="10" t="s">
        <v>1993</v>
      </c>
    </row>
    <row r="231" spans="1:10" ht="12.75">
      <c r="A231" s="1" t="s">
        <v>1971</v>
      </c>
      <c r="B231" s="1" t="s">
        <v>1105</v>
      </c>
      <c r="C231" s="9" t="s">
        <v>109</v>
      </c>
      <c r="D231" s="1" t="s">
        <v>159</v>
      </c>
      <c r="E231" s="1" t="s">
        <v>847</v>
      </c>
      <c r="F231" s="1" t="s">
        <v>109</v>
      </c>
      <c r="G231" s="1" t="s">
        <v>79</v>
      </c>
      <c r="H231" s="15"/>
      <c r="I231" s="1" t="s">
        <v>100</v>
      </c>
      <c r="J231" s="10" t="s">
        <v>1994</v>
      </c>
    </row>
    <row r="232" spans="1:10" ht="12.75">
      <c r="A232" s="1" t="s">
        <v>1971</v>
      </c>
      <c r="B232" s="1" t="s">
        <v>245</v>
      </c>
      <c r="C232" s="27" t="s">
        <v>1978</v>
      </c>
      <c r="D232" s="1" t="s">
        <v>90</v>
      </c>
      <c r="E232" s="1" t="s">
        <v>299</v>
      </c>
      <c r="F232" s="1" t="s">
        <v>135</v>
      </c>
      <c r="G232" s="1" t="s">
        <v>83</v>
      </c>
      <c r="H232" s="15"/>
      <c r="I232" s="1" t="s">
        <v>100</v>
      </c>
      <c r="J232" s="10" t="s">
        <v>1995</v>
      </c>
    </row>
    <row r="233" spans="1:10" ht="12.75">
      <c r="A233" s="1" t="s">
        <v>1996</v>
      </c>
      <c r="B233" s="1" t="s">
        <v>245</v>
      </c>
      <c r="C233" s="9" t="s">
        <v>89</v>
      </c>
      <c r="D233" s="1" t="s">
        <v>90</v>
      </c>
      <c r="E233" s="1" t="s">
        <v>2002</v>
      </c>
      <c r="F233" s="1" t="s">
        <v>135</v>
      </c>
      <c r="G233" s="1" t="s">
        <v>83</v>
      </c>
      <c r="H233" s="15"/>
      <c r="I233" s="1" t="s">
        <v>100</v>
      </c>
      <c r="J233" s="10" t="s">
        <v>2003</v>
      </c>
    </row>
    <row r="234" spans="1:10" ht="12.75">
      <c r="A234" s="1" t="s">
        <v>1996</v>
      </c>
      <c r="B234" s="1" t="s">
        <v>245</v>
      </c>
      <c r="C234" s="9" t="s">
        <v>89</v>
      </c>
      <c r="D234" s="1" t="s">
        <v>90</v>
      </c>
      <c r="E234" s="1" t="s">
        <v>236</v>
      </c>
      <c r="F234" s="1" t="s">
        <v>89</v>
      </c>
      <c r="G234" s="1" t="s">
        <v>79</v>
      </c>
      <c r="H234" s="15"/>
      <c r="I234" s="1" t="s">
        <v>100</v>
      </c>
      <c r="J234" s="10" t="s">
        <v>2005</v>
      </c>
    </row>
    <row r="235" spans="1:10" ht="12.75">
      <c r="A235" s="1" t="s">
        <v>1996</v>
      </c>
      <c r="B235" s="1" t="s">
        <v>245</v>
      </c>
      <c r="C235" s="9" t="s">
        <v>89</v>
      </c>
      <c r="D235" s="1" t="s">
        <v>90</v>
      </c>
      <c r="E235" s="1" t="s">
        <v>2006</v>
      </c>
      <c r="F235" s="1" t="s">
        <v>89</v>
      </c>
      <c r="G235" s="1" t="s">
        <v>79</v>
      </c>
      <c r="H235" s="15"/>
      <c r="I235" s="1" t="s">
        <v>100</v>
      </c>
      <c r="J235" s="10" t="s">
        <v>2007</v>
      </c>
    </row>
    <row r="236" spans="1:10" ht="12.75">
      <c r="A236" s="1" t="s">
        <v>1996</v>
      </c>
      <c r="B236" s="1" t="s">
        <v>245</v>
      </c>
      <c r="C236" s="9" t="s">
        <v>89</v>
      </c>
      <c r="D236" s="1" t="s">
        <v>90</v>
      </c>
      <c r="E236" s="1" t="s">
        <v>2008</v>
      </c>
      <c r="F236" s="1" t="s">
        <v>135</v>
      </c>
      <c r="G236" s="1" t="s">
        <v>79</v>
      </c>
      <c r="H236" s="15"/>
      <c r="I236" s="1" t="s">
        <v>100</v>
      </c>
      <c r="J236" s="10" t="s">
        <v>2009</v>
      </c>
    </row>
    <row r="237" spans="1:10" ht="12.75">
      <c r="A237" s="1" t="s">
        <v>2012</v>
      </c>
      <c r="B237" s="9" t="s">
        <v>1091</v>
      </c>
      <c r="C237" s="1" t="s">
        <v>2017</v>
      </c>
      <c r="D237" s="1" t="s">
        <v>550</v>
      </c>
      <c r="E237" s="1" t="s">
        <v>497</v>
      </c>
      <c r="F237" s="1" t="s">
        <v>109</v>
      </c>
      <c r="G237" s="1" t="s">
        <v>83</v>
      </c>
      <c r="H237" s="15"/>
      <c r="I237" s="12" t="s">
        <v>144</v>
      </c>
      <c r="J237" s="10" t="s">
        <v>2018</v>
      </c>
    </row>
    <row r="238" spans="1:10" ht="12.75">
      <c r="A238" s="1" t="s">
        <v>2021</v>
      </c>
      <c r="B238" s="9" t="s">
        <v>731</v>
      </c>
      <c r="C238" s="1" t="s">
        <v>1545</v>
      </c>
      <c r="D238" s="1" t="s">
        <v>320</v>
      </c>
      <c r="E238" s="1" t="s">
        <v>332</v>
      </c>
      <c r="F238" s="1" t="s">
        <v>78</v>
      </c>
      <c r="G238" s="1" t="s">
        <v>83</v>
      </c>
      <c r="H238" s="15"/>
      <c r="I238" s="1" t="s">
        <v>100</v>
      </c>
      <c r="J238" s="10" t="s">
        <v>2025</v>
      </c>
    </row>
    <row r="239" spans="1:10" ht="12.75">
      <c r="A239" s="1" t="s">
        <v>2027</v>
      </c>
      <c r="B239" s="1" t="s">
        <v>2031</v>
      </c>
      <c r="C239" s="1" t="s">
        <v>2033</v>
      </c>
      <c r="D239" s="1" t="s">
        <v>76</v>
      </c>
      <c r="E239" s="1" t="s">
        <v>299</v>
      </c>
      <c r="F239" s="1" t="s">
        <v>135</v>
      </c>
      <c r="G239" s="1" t="s">
        <v>83</v>
      </c>
      <c r="H239" s="15"/>
      <c r="I239" s="1" t="s">
        <v>100</v>
      </c>
      <c r="J239" s="10" t="s">
        <v>2034</v>
      </c>
    </row>
    <row r="240" spans="1:10" ht="12.75">
      <c r="A240" s="1" t="s">
        <v>2027</v>
      </c>
      <c r="B240" s="1" t="s">
        <v>2031</v>
      </c>
      <c r="C240" s="1" t="s">
        <v>2037</v>
      </c>
      <c r="D240" s="1" t="s">
        <v>76</v>
      </c>
      <c r="E240" s="1" t="s">
        <v>3017</v>
      </c>
      <c r="F240" s="1" t="s">
        <v>138</v>
      </c>
      <c r="G240" s="1" t="s">
        <v>79</v>
      </c>
      <c r="H240" s="15"/>
      <c r="I240" s="1" t="s">
        <v>100</v>
      </c>
      <c r="J240" s="10" t="s">
        <v>2039</v>
      </c>
    </row>
    <row r="241" spans="1:10" ht="12.75">
      <c r="A241" s="1" t="s">
        <v>2027</v>
      </c>
      <c r="B241" s="1" t="s">
        <v>2031</v>
      </c>
      <c r="C241" s="1" t="s">
        <v>2033</v>
      </c>
      <c r="D241" s="1" t="s">
        <v>76</v>
      </c>
      <c r="E241" s="1" t="s">
        <v>2044</v>
      </c>
      <c r="F241" s="1" t="s">
        <v>135</v>
      </c>
      <c r="G241" s="1" t="s">
        <v>79</v>
      </c>
      <c r="H241" s="15"/>
      <c r="I241" s="1" t="s">
        <v>100</v>
      </c>
      <c r="J241" s="10" t="s">
        <v>2045</v>
      </c>
    </row>
    <row r="242" spans="1:10" ht="12.75">
      <c r="A242" s="1" t="s">
        <v>2027</v>
      </c>
      <c r="B242" s="1" t="s">
        <v>2031</v>
      </c>
      <c r="C242" s="1" t="s">
        <v>2033</v>
      </c>
      <c r="D242" s="1" t="s">
        <v>76</v>
      </c>
      <c r="E242" s="1" t="s">
        <v>2046</v>
      </c>
      <c r="F242" s="1" t="s">
        <v>135</v>
      </c>
      <c r="G242" s="1" t="s">
        <v>79</v>
      </c>
      <c r="H242" s="15"/>
      <c r="I242" s="1" t="s">
        <v>100</v>
      </c>
      <c r="J242" s="10" t="s">
        <v>2045</v>
      </c>
    </row>
    <row r="243" spans="1:10" ht="12.75">
      <c r="A243" s="12" t="s">
        <v>2048</v>
      </c>
      <c r="B243" s="9" t="s">
        <v>1327</v>
      </c>
      <c r="C243" s="1" t="s">
        <v>1129</v>
      </c>
      <c r="D243" s="1" t="s">
        <v>159</v>
      </c>
      <c r="E243" s="1" t="s">
        <v>91</v>
      </c>
      <c r="F243" s="1" t="s">
        <v>89</v>
      </c>
      <c r="G243" s="1" t="s">
        <v>83</v>
      </c>
      <c r="H243" s="1" t="s">
        <v>36</v>
      </c>
      <c r="I243" s="1" t="s">
        <v>92</v>
      </c>
      <c r="J243" s="10" t="s">
        <v>2052</v>
      </c>
    </row>
    <row r="244" spans="1:10" ht="12.75">
      <c r="A244" s="12" t="s">
        <v>2048</v>
      </c>
      <c r="B244" s="9" t="s">
        <v>1327</v>
      </c>
      <c r="C244" s="1" t="s">
        <v>1129</v>
      </c>
      <c r="D244" s="1" t="s">
        <v>159</v>
      </c>
      <c r="E244" s="1" t="s">
        <v>1963</v>
      </c>
      <c r="F244" s="1" t="s">
        <v>135</v>
      </c>
      <c r="G244" s="1" t="s">
        <v>83</v>
      </c>
      <c r="H244" s="15"/>
      <c r="I244" s="1" t="s">
        <v>100</v>
      </c>
      <c r="J244" s="10" t="s">
        <v>2053</v>
      </c>
    </row>
    <row r="245" spans="1:10" ht="12.75">
      <c r="A245" s="12" t="s">
        <v>2048</v>
      </c>
      <c r="B245" s="9" t="s">
        <v>1327</v>
      </c>
      <c r="C245" s="1" t="s">
        <v>1129</v>
      </c>
      <c r="D245" s="1" t="s">
        <v>159</v>
      </c>
      <c r="E245" s="1" t="s">
        <v>2054</v>
      </c>
      <c r="F245" s="1" t="s">
        <v>109</v>
      </c>
      <c r="G245" s="1" t="s">
        <v>250</v>
      </c>
      <c r="H245" s="15"/>
      <c r="I245" s="1" t="s">
        <v>100</v>
      </c>
      <c r="J245" s="10" t="s">
        <v>2055</v>
      </c>
    </row>
    <row r="246" spans="1:10" ht="12.75">
      <c r="A246" s="1" t="s">
        <v>2056</v>
      </c>
      <c r="B246" s="1" t="s">
        <v>566</v>
      </c>
      <c r="C246" s="1" t="s">
        <v>323</v>
      </c>
      <c r="D246" s="1" t="s">
        <v>90</v>
      </c>
      <c r="E246" s="1" t="s">
        <v>997</v>
      </c>
      <c r="F246" s="1" t="s">
        <v>114</v>
      </c>
      <c r="G246" s="1" t="s">
        <v>83</v>
      </c>
      <c r="H246" s="15"/>
      <c r="I246" s="1" t="s">
        <v>100</v>
      </c>
      <c r="J246" s="10" t="s">
        <v>2061</v>
      </c>
    </row>
    <row r="247" spans="1:10" ht="12.75">
      <c r="A247" s="1" t="s">
        <v>2056</v>
      </c>
      <c r="B247" s="1" t="s">
        <v>566</v>
      </c>
      <c r="C247" s="1" t="s">
        <v>89</v>
      </c>
      <c r="D247" s="1" t="s">
        <v>90</v>
      </c>
      <c r="E247" s="1" t="s">
        <v>532</v>
      </c>
      <c r="F247" s="1" t="s">
        <v>89</v>
      </c>
      <c r="G247" s="1" t="s">
        <v>83</v>
      </c>
      <c r="H247" s="15"/>
      <c r="I247" s="1" t="s">
        <v>100</v>
      </c>
      <c r="J247" s="10" t="s">
        <v>2062</v>
      </c>
    </row>
    <row r="248" spans="1:10" ht="12.75">
      <c r="A248" s="1" t="s">
        <v>2056</v>
      </c>
      <c r="B248" s="1" t="s">
        <v>566</v>
      </c>
      <c r="C248" s="1" t="s">
        <v>89</v>
      </c>
      <c r="D248" s="1" t="s">
        <v>90</v>
      </c>
      <c r="E248" s="1" t="s">
        <v>236</v>
      </c>
      <c r="F248" s="1" t="s">
        <v>89</v>
      </c>
      <c r="G248" s="1" t="s">
        <v>79</v>
      </c>
      <c r="H248" s="15"/>
      <c r="I248" s="1" t="s">
        <v>100</v>
      </c>
      <c r="J248" s="10" t="s">
        <v>2064</v>
      </c>
    </row>
    <row r="249" spans="1:10" ht="12.75">
      <c r="A249" s="1" t="s">
        <v>2056</v>
      </c>
      <c r="B249" s="1" t="s">
        <v>566</v>
      </c>
      <c r="C249" s="1" t="s">
        <v>323</v>
      </c>
      <c r="D249" s="1" t="s">
        <v>90</v>
      </c>
      <c r="E249" s="87" t="s">
        <v>1227</v>
      </c>
      <c r="F249" s="1" t="s">
        <v>219</v>
      </c>
      <c r="G249" s="1" t="s">
        <v>79</v>
      </c>
      <c r="H249" s="15"/>
      <c r="I249" s="1" t="s">
        <v>100</v>
      </c>
      <c r="J249" s="10" t="s">
        <v>2066</v>
      </c>
    </row>
    <row r="250" spans="1:10" ht="12.75">
      <c r="A250" s="1" t="s">
        <v>2068</v>
      </c>
      <c r="B250" s="1" t="s">
        <v>245</v>
      </c>
      <c r="C250" s="9" t="s">
        <v>1327</v>
      </c>
      <c r="D250" s="1" t="s">
        <v>90</v>
      </c>
      <c r="E250" s="1" t="s">
        <v>91</v>
      </c>
      <c r="F250" s="1" t="s">
        <v>89</v>
      </c>
      <c r="G250" s="1" t="s">
        <v>83</v>
      </c>
      <c r="H250" s="1" t="s">
        <v>36</v>
      </c>
      <c r="I250" s="1" t="s">
        <v>92</v>
      </c>
      <c r="J250" s="10" t="s">
        <v>2071</v>
      </c>
    </row>
    <row r="251" spans="1:10" ht="12.75">
      <c r="A251" s="1" t="s">
        <v>2068</v>
      </c>
      <c r="B251" s="1" t="s">
        <v>245</v>
      </c>
      <c r="C251" s="9" t="s">
        <v>1327</v>
      </c>
      <c r="D251" s="1" t="s">
        <v>90</v>
      </c>
      <c r="E251" s="1" t="s">
        <v>172</v>
      </c>
      <c r="F251" s="1" t="s">
        <v>89</v>
      </c>
      <c r="G251" s="1" t="s">
        <v>79</v>
      </c>
      <c r="H251" s="1" t="s">
        <v>36</v>
      </c>
      <c r="I251" s="1" t="s">
        <v>92</v>
      </c>
      <c r="J251" s="10" t="s">
        <v>2071</v>
      </c>
    </row>
    <row r="252" spans="1:10" ht="12.75">
      <c r="A252" s="1" t="s">
        <v>2068</v>
      </c>
      <c r="B252" s="1" t="s">
        <v>245</v>
      </c>
      <c r="C252" s="9" t="s">
        <v>1327</v>
      </c>
      <c r="D252" s="1" t="s">
        <v>90</v>
      </c>
      <c r="E252" s="1" t="s">
        <v>236</v>
      </c>
      <c r="F252" s="1" t="s">
        <v>89</v>
      </c>
      <c r="G252" s="1" t="s">
        <v>79</v>
      </c>
      <c r="H252" s="1" t="s">
        <v>99</v>
      </c>
      <c r="I252" s="1" t="s">
        <v>100</v>
      </c>
      <c r="J252" s="10" t="s">
        <v>2072</v>
      </c>
    </row>
    <row r="253" spans="1:10" ht="12.75">
      <c r="A253" s="1" t="s">
        <v>2073</v>
      </c>
      <c r="B253" s="1" t="s">
        <v>2077</v>
      </c>
      <c r="C253" s="1" t="s">
        <v>2078</v>
      </c>
      <c r="D253" s="1" t="s">
        <v>159</v>
      </c>
      <c r="E253" s="1" t="s">
        <v>1359</v>
      </c>
      <c r="F253" s="1" t="s">
        <v>89</v>
      </c>
      <c r="G253" s="1" t="s">
        <v>83</v>
      </c>
      <c r="H253" s="15"/>
      <c r="I253" s="1" t="s">
        <v>100</v>
      </c>
      <c r="J253" s="10" t="s">
        <v>2079</v>
      </c>
    </row>
    <row r="254" spans="1:10" ht="12.75">
      <c r="A254" s="1" t="s">
        <v>2073</v>
      </c>
      <c r="B254" s="1" t="s">
        <v>2077</v>
      </c>
      <c r="C254" s="1" t="s">
        <v>2078</v>
      </c>
      <c r="D254" s="1" t="s">
        <v>159</v>
      </c>
      <c r="E254" s="1" t="s">
        <v>497</v>
      </c>
      <c r="F254" s="1" t="s">
        <v>109</v>
      </c>
      <c r="G254" s="1" t="s">
        <v>83</v>
      </c>
      <c r="H254" s="15"/>
      <c r="I254" s="1" t="s">
        <v>100</v>
      </c>
      <c r="J254" s="10" t="s">
        <v>2080</v>
      </c>
    </row>
    <row r="255" spans="1:10" ht="12.75">
      <c r="A255" s="1" t="s">
        <v>2073</v>
      </c>
      <c r="B255" s="1" t="s">
        <v>2077</v>
      </c>
      <c r="C255" s="1" t="s">
        <v>2078</v>
      </c>
      <c r="D255" s="1" t="s">
        <v>159</v>
      </c>
      <c r="E255" s="1" t="s">
        <v>847</v>
      </c>
      <c r="F255" s="1" t="s">
        <v>109</v>
      </c>
      <c r="G255" s="1" t="s">
        <v>79</v>
      </c>
      <c r="H255" s="15"/>
      <c r="I255" s="1" t="s">
        <v>100</v>
      </c>
      <c r="J255" s="10" t="s">
        <v>2082</v>
      </c>
    </row>
    <row r="256" spans="1:10" ht="12.75">
      <c r="A256" s="1" t="s">
        <v>2073</v>
      </c>
      <c r="B256" s="1" t="s">
        <v>2077</v>
      </c>
      <c r="C256" s="1" t="s">
        <v>2083</v>
      </c>
      <c r="D256" s="1" t="s">
        <v>159</v>
      </c>
      <c r="E256" s="1" t="s">
        <v>2084</v>
      </c>
      <c r="F256" s="1" t="s">
        <v>114</v>
      </c>
      <c r="G256" s="1" t="s">
        <v>79</v>
      </c>
      <c r="H256" s="15"/>
      <c r="I256" s="1" t="s">
        <v>100</v>
      </c>
      <c r="J256" s="10" t="s">
        <v>2085</v>
      </c>
    </row>
    <row r="257" spans="1:10" ht="12.75">
      <c r="A257" s="1" t="s">
        <v>2073</v>
      </c>
      <c r="B257" s="1" t="s">
        <v>2077</v>
      </c>
      <c r="C257" s="1" t="s">
        <v>2083</v>
      </c>
      <c r="D257" s="1" t="s">
        <v>159</v>
      </c>
      <c r="E257" s="1" t="s">
        <v>2086</v>
      </c>
      <c r="F257" s="1" t="s">
        <v>78</v>
      </c>
      <c r="G257" s="1" t="s">
        <v>79</v>
      </c>
      <c r="H257" s="15"/>
      <c r="I257" s="1" t="s">
        <v>100</v>
      </c>
      <c r="J257" s="10" t="s">
        <v>2087</v>
      </c>
    </row>
    <row r="258" spans="1:10" ht="12.75">
      <c r="A258" s="1" t="s">
        <v>2088</v>
      </c>
      <c r="B258" s="9" t="s">
        <v>1327</v>
      </c>
      <c r="C258" s="1" t="s">
        <v>2093</v>
      </c>
      <c r="D258" s="1" t="s">
        <v>320</v>
      </c>
      <c r="E258" s="1" t="s">
        <v>2094</v>
      </c>
      <c r="F258" s="1" t="s">
        <v>224</v>
      </c>
      <c r="G258" s="1" t="s">
        <v>250</v>
      </c>
      <c r="H258" s="1" t="s">
        <v>110</v>
      </c>
      <c r="I258" s="1" t="s">
        <v>100</v>
      </c>
      <c r="J258" s="10" t="s">
        <v>2095</v>
      </c>
    </row>
    <row r="259" spans="1:10" ht="12.75">
      <c r="A259" s="1" t="s">
        <v>2122</v>
      </c>
      <c r="B259" s="1" t="s">
        <v>2127</v>
      </c>
      <c r="C259" s="9" t="s">
        <v>1327</v>
      </c>
      <c r="D259" s="1" t="s">
        <v>90</v>
      </c>
      <c r="E259" s="1" t="s">
        <v>451</v>
      </c>
      <c r="F259" s="1" t="s">
        <v>89</v>
      </c>
      <c r="G259" s="1" t="s">
        <v>83</v>
      </c>
      <c r="H259" s="1" t="s">
        <v>115</v>
      </c>
      <c r="I259" s="1" t="s">
        <v>100</v>
      </c>
      <c r="J259" s="10" t="s">
        <v>2128</v>
      </c>
    </row>
    <row r="260" spans="1:10" ht="12.75">
      <c r="A260" s="1" t="s">
        <v>2122</v>
      </c>
      <c r="B260" s="1" t="s">
        <v>2127</v>
      </c>
      <c r="C260" s="22" t="s">
        <v>1327</v>
      </c>
      <c r="D260" s="1" t="s">
        <v>90</v>
      </c>
      <c r="E260" s="1" t="s">
        <v>172</v>
      </c>
      <c r="F260" s="1" t="s">
        <v>89</v>
      </c>
      <c r="G260" s="1" t="s">
        <v>79</v>
      </c>
      <c r="H260" s="1" t="s">
        <v>36</v>
      </c>
      <c r="I260" s="1" t="s">
        <v>92</v>
      </c>
      <c r="J260" s="10" t="s">
        <v>2129</v>
      </c>
    </row>
    <row r="261" spans="1:10" ht="12.75">
      <c r="A261" s="1" t="s">
        <v>2122</v>
      </c>
      <c r="B261" s="1" t="s">
        <v>2127</v>
      </c>
      <c r="C261" s="22" t="s">
        <v>1327</v>
      </c>
      <c r="D261" s="1" t="s">
        <v>90</v>
      </c>
      <c r="E261" s="1" t="s">
        <v>95</v>
      </c>
      <c r="F261" s="1" t="s">
        <v>94</v>
      </c>
      <c r="G261" s="1" t="s">
        <v>79</v>
      </c>
      <c r="H261" s="1" t="s">
        <v>36</v>
      </c>
      <c r="I261" s="1" t="s">
        <v>96</v>
      </c>
      <c r="J261" s="10" t="s">
        <v>2130</v>
      </c>
    </row>
    <row r="262" spans="1:10" ht="12.75">
      <c r="A262" s="1" t="s">
        <v>2122</v>
      </c>
      <c r="B262" s="1" t="s">
        <v>2127</v>
      </c>
      <c r="C262" s="22" t="s">
        <v>1327</v>
      </c>
      <c r="D262" s="1" t="s">
        <v>90</v>
      </c>
      <c r="E262" s="1" t="s">
        <v>2131</v>
      </c>
      <c r="F262" s="1" t="s">
        <v>89</v>
      </c>
      <c r="G262" s="1" t="s">
        <v>79</v>
      </c>
      <c r="H262" s="1" t="s">
        <v>206</v>
      </c>
      <c r="I262" s="1" t="s">
        <v>100</v>
      </c>
      <c r="J262" s="10" t="s">
        <v>2132</v>
      </c>
    </row>
    <row r="263" spans="1:10" ht="12.75">
      <c r="A263" s="1" t="s">
        <v>2122</v>
      </c>
      <c r="B263" s="1" t="s">
        <v>2127</v>
      </c>
      <c r="C263" s="22" t="s">
        <v>1327</v>
      </c>
      <c r="D263" s="1" t="s">
        <v>90</v>
      </c>
      <c r="E263" s="1" t="s">
        <v>1309</v>
      </c>
      <c r="F263" s="1" t="s">
        <v>135</v>
      </c>
      <c r="G263" s="1" t="s">
        <v>79</v>
      </c>
      <c r="H263" s="1" t="s">
        <v>36</v>
      </c>
      <c r="I263" s="1" t="s">
        <v>100</v>
      </c>
      <c r="J263" s="10" t="s">
        <v>2133</v>
      </c>
    </row>
    <row r="264" spans="1:10" ht="12.75">
      <c r="A264" s="1" t="s">
        <v>2122</v>
      </c>
      <c r="B264" s="1" t="s">
        <v>2127</v>
      </c>
      <c r="C264" s="22" t="s">
        <v>1327</v>
      </c>
      <c r="D264" s="1" t="s">
        <v>90</v>
      </c>
      <c r="E264" s="1" t="s">
        <v>2134</v>
      </c>
      <c r="F264" s="1" t="s">
        <v>320</v>
      </c>
      <c r="G264" s="1" t="s">
        <v>79</v>
      </c>
      <c r="H264" s="1" t="s">
        <v>99</v>
      </c>
      <c r="I264" s="1" t="s">
        <v>100</v>
      </c>
      <c r="J264" s="10" t="s">
        <v>2135</v>
      </c>
    </row>
    <row r="265" spans="1:10" ht="12.75">
      <c r="A265" s="1" t="s">
        <v>2122</v>
      </c>
      <c r="B265" s="1" t="s">
        <v>2127</v>
      </c>
      <c r="C265" s="22" t="s">
        <v>1327</v>
      </c>
      <c r="D265" s="1" t="s">
        <v>90</v>
      </c>
      <c r="E265" s="1" t="s">
        <v>418</v>
      </c>
      <c r="F265" s="1" t="s">
        <v>114</v>
      </c>
      <c r="G265" s="1" t="s">
        <v>79</v>
      </c>
      <c r="H265" s="1" t="s">
        <v>36</v>
      </c>
      <c r="I265" s="1" t="s">
        <v>100</v>
      </c>
      <c r="J265" s="10" t="s">
        <v>2136</v>
      </c>
    </row>
    <row r="266" spans="1:10" ht="12.75">
      <c r="A266" s="1" t="s">
        <v>2122</v>
      </c>
      <c r="B266" s="1" t="s">
        <v>2127</v>
      </c>
      <c r="C266" s="22" t="s">
        <v>1327</v>
      </c>
      <c r="D266" s="1" t="s">
        <v>90</v>
      </c>
      <c r="E266" s="1" t="s">
        <v>160</v>
      </c>
      <c r="F266" s="1" t="s">
        <v>109</v>
      </c>
      <c r="G266" s="1" t="s">
        <v>83</v>
      </c>
      <c r="H266" s="1" t="s">
        <v>36</v>
      </c>
      <c r="I266" s="1" t="s">
        <v>144</v>
      </c>
      <c r="J266" s="10" t="s">
        <v>2137</v>
      </c>
    </row>
    <row r="267" spans="1:10" ht="12.75">
      <c r="A267" s="1" t="s">
        <v>2122</v>
      </c>
      <c r="B267" s="1" t="s">
        <v>2127</v>
      </c>
      <c r="C267" s="22" t="s">
        <v>1327</v>
      </c>
      <c r="D267" s="1" t="s">
        <v>90</v>
      </c>
      <c r="E267" s="1" t="s">
        <v>532</v>
      </c>
      <c r="F267" s="1" t="s">
        <v>89</v>
      </c>
      <c r="G267" s="1" t="s">
        <v>83</v>
      </c>
      <c r="H267" s="15"/>
      <c r="I267" s="1" t="s">
        <v>100</v>
      </c>
      <c r="J267" s="10" t="s">
        <v>2138</v>
      </c>
    </row>
    <row r="268" spans="1:10" ht="12.75">
      <c r="A268" s="1" t="s">
        <v>2122</v>
      </c>
      <c r="B268" s="1" t="s">
        <v>2127</v>
      </c>
      <c r="C268" s="22" t="s">
        <v>1327</v>
      </c>
      <c r="D268" s="1" t="s">
        <v>90</v>
      </c>
      <c r="E268" s="1" t="s">
        <v>299</v>
      </c>
      <c r="F268" s="1" t="s">
        <v>135</v>
      </c>
      <c r="G268" s="1" t="s">
        <v>83</v>
      </c>
      <c r="H268" s="1" t="s">
        <v>36</v>
      </c>
      <c r="I268" s="1" t="s">
        <v>300</v>
      </c>
      <c r="J268" s="10" t="s">
        <v>2139</v>
      </c>
    </row>
    <row r="269" spans="1:10" ht="12.75">
      <c r="A269" s="1" t="s">
        <v>2151</v>
      </c>
      <c r="B269" s="1" t="s">
        <v>2155</v>
      </c>
      <c r="C269" s="1" t="s">
        <v>89</v>
      </c>
      <c r="D269" s="1" t="s">
        <v>90</v>
      </c>
      <c r="E269" s="1" t="s">
        <v>532</v>
      </c>
      <c r="F269" s="1" t="s">
        <v>89</v>
      </c>
      <c r="G269" s="1" t="s">
        <v>83</v>
      </c>
      <c r="H269" s="15"/>
      <c r="I269" s="1" t="s">
        <v>100</v>
      </c>
      <c r="J269" s="10" t="s">
        <v>2158</v>
      </c>
    </row>
    <row r="270" spans="1:10" ht="12.75">
      <c r="A270" s="1" t="s">
        <v>2151</v>
      </c>
      <c r="B270" s="1" t="s">
        <v>2155</v>
      </c>
      <c r="C270" s="1" t="s">
        <v>94</v>
      </c>
      <c r="D270" s="1" t="s">
        <v>90</v>
      </c>
      <c r="E270" s="1" t="s">
        <v>194</v>
      </c>
      <c r="F270" s="1" t="s">
        <v>94</v>
      </c>
      <c r="G270" s="1" t="s">
        <v>83</v>
      </c>
      <c r="H270" s="15"/>
      <c r="I270" s="1" t="s">
        <v>96</v>
      </c>
      <c r="J270" s="10" t="s">
        <v>2161</v>
      </c>
    </row>
    <row r="271" spans="1:10" ht="12.75">
      <c r="A271" s="1" t="s">
        <v>2162</v>
      </c>
      <c r="B271" s="1" t="s">
        <v>2167</v>
      </c>
      <c r="C271" s="1" t="s">
        <v>1405</v>
      </c>
      <c r="D271" s="1" t="s">
        <v>90</v>
      </c>
      <c r="E271" s="1" t="s">
        <v>236</v>
      </c>
      <c r="F271" s="1" t="s">
        <v>89</v>
      </c>
      <c r="G271" s="1" t="s">
        <v>79</v>
      </c>
      <c r="H271" s="15"/>
      <c r="I271" s="1" t="s">
        <v>100</v>
      </c>
      <c r="J271" s="10" t="s">
        <v>2169</v>
      </c>
    </row>
    <row r="272" spans="1:10" ht="12.75">
      <c r="A272" s="1" t="s">
        <v>2162</v>
      </c>
      <c r="B272" s="1" t="s">
        <v>2167</v>
      </c>
      <c r="C272" s="1" t="s">
        <v>1405</v>
      </c>
      <c r="D272" s="1" t="s">
        <v>90</v>
      </c>
      <c r="E272" s="1" t="s">
        <v>1061</v>
      </c>
      <c r="F272" s="1" t="s">
        <v>224</v>
      </c>
      <c r="G272" s="9" t="s">
        <v>1327</v>
      </c>
      <c r="H272" s="15"/>
      <c r="I272" s="1" t="s">
        <v>100</v>
      </c>
      <c r="J272" s="10" t="s">
        <v>3018</v>
      </c>
    </row>
    <row r="273" spans="1:10" ht="12.75">
      <c r="A273" s="1" t="s">
        <v>2162</v>
      </c>
      <c r="B273" s="1" t="s">
        <v>2167</v>
      </c>
      <c r="C273" s="1" t="s">
        <v>1405</v>
      </c>
      <c r="D273" s="1" t="s">
        <v>90</v>
      </c>
      <c r="E273" s="1" t="s">
        <v>532</v>
      </c>
      <c r="F273" s="1" t="s">
        <v>89</v>
      </c>
      <c r="G273" s="1" t="s">
        <v>83</v>
      </c>
      <c r="H273" s="15"/>
      <c r="I273" s="1" t="s">
        <v>100</v>
      </c>
      <c r="J273" s="10" t="s">
        <v>2182</v>
      </c>
    </row>
    <row r="274" spans="1:10" ht="12.75">
      <c r="A274" s="1" t="s">
        <v>2162</v>
      </c>
      <c r="B274" s="1" t="s">
        <v>2167</v>
      </c>
      <c r="C274" s="1" t="s">
        <v>2176</v>
      </c>
      <c r="D274" s="1" t="s">
        <v>90</v>
      </c>
      <c r="E274" s="1" t="s">
        <v>1635</v>
      </c>
      <c r="F274" s="1" t="s">
        <v>78</v>
      </c>
      <c r="G274" s="1" t="s">
        <v>83</v>
      </c>
      <c r="H274" s="15"/>
      <c r="I274" s="1" t="s">
        <v>100</v>
      </c>
      <c r="J274" s="10" t="s">
        <v>2184</v>
      </c>
    </row>
    <row r="275" spans="1:10" ht="12.75">
      <c r="A275" s="1" t="s">
        <v>2185</v>
      </c>
      <c r="B275" s="9" t="s">
        <v>1327</v>
      </c>
      <c r="C275" s="1" t="s">
        <v>224</v>
      </c>
      <c r="D275" s="1" t="s">
        <v>320</v>
      </c>
      <c r="E275" s="1" t="s">
        <v>2190</v>
      </c>
      <c r="F275" s="1" t="s">
        <v>224</v>
      </c>
      <c r="G275" s="1" t="s">
        <v>83</v>
      </c>
      <c r="H275" s="15"/>
      <c r="I275" s="1" t="s">
        <v>528</v>
      </c>
      <c r="J275" s="10" t="s">
        <v>2191</v>
      </c>
    </row>
    <row r="276" spans="1:10" ht="12.75">
      <c r="A276" s="1" t="s">
        <v>2185</v>
      </c>
      <c r="B276" s="9" t="s">
        <v>1327</v>
      </c>
      <c r="C276" s="1" t="s">
        <v>224</v>
      </c>
      <c r="D276" s="1" t="s">
        <v>320</v>
      </c>
      <c r="E276" s="1" t="s">
        <v>1352</v>
      </c>
      <c r="F276" s="1" t="s">
        <v>224</v>
      </c>
      <c r="G276" s="1" t="s">
        <v>79</v>
      </c>
      <c r="H276" s="15"/>
      <c r="I276" s="1" t="s">
        <v>528</v>
      </c>
      <c r="J276" s="10" t="s">
        <v>3019</v>
      </c>
    </row>
    <row r="277" spans="1:10" ht="12.75">
      <c r="A277" s="1" t="s">
        <v>2193</v>
      </c>
      <c r="B277" s="1" t="s">
        <v>245</v>
      </c>
      <c r="C277" s="9" t="s">
        <v>1327</v>
      </c>
      <c r="D277" s="1" t="s">
        <v>90</v>
      </c>
      <c r="E277" s="1" t="s">
        <v>91</v>
      </c>
      <c r="F277" s="1" t="s">
        <v>89</v>
      </c>
      <c r="G277" s="1" t="s">
        <v>83</v>
      </c>
      <c r="H277" s="1" t="s">
        <v>36</v>
      </c>
      <c r="I277" s="1" t="s">
        <v>92</v>
      </c>
      <c r="J277" s="10" t="s">
        <v>2205</v>
      </c>
    </row>
    <row r="278" spans="1:10" ht="12.75">
      <c r="A278" s="1" t="s">
        <v>2193</v>
      </c>
      <c r="B278" s="1" t="s">
        <v>245</v>
      </c>
      <c r="C278" s="9" t="s">
        <v>1327</v>
      </c>
      <c r="D278" s="1" t="s">
        <v>90</v>
      </c>
      <c r="E278" s="1" t="s">
        <v>1463</v>
      </c>
      <c r="F278" s="1" t="s">
        <v>135</v>
      </c>
      <c r="G278" s="1" t="s">
        <v>83</v>
      </c>
      <c r="H278" s="1" t="s">
        <v>36</v>
      </c>
      <c r="I278" s="1" t="s">
        <v>296</v>
      </c>
      <c r="J278" s="10" t="s">
        <v>2206</v>
      </c>
    </row>
    <row r="279" spans="1:10" ht="12.75">
      <c r="A279" s="1" t="s">
        <v>2207</v>
      </c>
      <c r="B279" s="1" t="s">
        <v>887</v>
      </c>
      <c r="C279" s="1" t="s">
        <v>2213</v>
      </c>
      <c r="D279" s="1" t="s">
        <v>90</v>
      </c>
      <c r="E279" s="1" t="s">
        <v>2214</v>
      </c>
      <c r="F279" s="1" t="s">
        <v>135</v>
      </c>
      <c r="G279" s="1" t="s">
        <v>83</v>
      </c>
      <c r="H279" s="15"/>
      <c r="I279" s="1" t="s">
        <v>100</v>
      </c>
      <c r="J279" s="10" t="s">
        <v>2215</v>
      </c>
    </row>
    <row r="280" spans="1:10" ht="12.75">
      <c r="A280" s="1" t="s">
        <v>2207</v>
      </c>
      <c r="B280" s="1" t="s">
        <v>887</v>
      </c>
      <c r="C280" s="1" t="s">
        <v>109</v>
      </c>
      <c r="D280" s="1" t="s">
        <v>90</v>
      </c>
      <c r="E280" s="1" t="s">
        <v>684</v>
      </c>
      <c r="F280" s="1" t="s">
        <v>109</v>
      </c>
      <c r="G280" s="1" t="s">
        <v>83</v>
      </c>
      <c r="H280" s="15"/>
      <c r="I280" s="1" t="s">
        <v>100</v>
      </c>
      <c r="J280" s="10" t="s">
        <v>2216</v>
      </c>
    </row>
    <row r="281" spans="1:10" ht="12.75">
      <c r="A281" s="1" t="s">
        <v>2207</v>
      </c>
      <c r="B281" s="1" t="s">
        <v>887</v>
      </c>
      <c r="C281" s="1" t="s">
        <v>89</v>
      </c>
      <c r="D281" s="1" t="s">
        <v>90</v>
      </c>
      <c r="E281" s="1" t="s">
        <v>150</v>
      </c>
      <c r="F281" s="1" t="s">
        <v>89</v>
      </c>
      <c r="G281" s="1" t="s">
        <v>83</v>
      </c>
      <c r="H281" s="15"/>
      <c r="I281" s="1" t="s">
        <v>100</v>
      </c>
      <c r="J281" s="28" t="s">
        <v>2217</v>
      </c>
    </row>
    <row r="282" spans="1:10" ht="12.75">
      <c r="A282" s="1" t="s">
        <v>2207</v>
      </c>
      <c r="B282" s="1" t="s">
        <v>887</v>
      </c>
      <c r="C282" s="1" t="s">
        <v>2213</v>
      </c>
      <c r="D282" s="1" t="s">
        <v>90</v>
      </c>
      <c r="E282" s="1" t="s">
        <v>356</v>
      </c>
      <c r="F282" s="1" t="s">
        <v>135</v>
      </c>
      <c r="G282" s="1" t="s">
        <v>79</v>
      </c>
      <c r="H282" s="15"/>
      <c r="I282" s="1" t="s">
        <v>100</v>
      </c>
      <c r="J282" s="10" t="s">
        <v>2219</v>
      </c>
    </row>
    <row r="283" spans="1:10" ht="12.75">
      <c r="A283" s="1" t="s">
        <v>2207</v>
      </c>
      <c r="B283" s="1" t="s">
        <v>887</v>
      </c>
      <c r="C283" s="1" t="s">
        <v>109</v>
      </c>
      <c r="D283" s="1" t="s">
        <v>90</v>
      </c>
      <c r="E283" s="1" t="s">
        <v>491</v>
      </c>
      <c r="F283" s="1" t="s">
        <v>109</v>
      </c>
      <c r="G283" s="1" t="s">
        <v>79</v>
      </c>
      <c r="H283" s="15"/>
      <c r="I283" s="1" t="s">
        <v>100</v>
      </c>
      <c r="J283" s="10" t="s">
        <v>2220</v>
      </c>
    </row>
    <row r="284" spans="1:10" ht="12.75">
      <c r="A284" s="1" t="s">
        <v>2207</v>
      </c>
      <c r="B284" s="1" t="s">
        <v>887</v>
      </c>
      <c r="C284" s="1" t="s">
        <v>94</v>
      </c>
      <c r="D284" s="1" t="s">
        <v>90</v>
      </c>
      <c r="E284" s="1" t="s">
        <v>2222</v>
      </c>
      <c r="F284" s="1" t="s">
        <v>94</v>
      </c>
      <c r="G284" s="1" t="s">
        <v>79</v>
      </c>
      <c r="H284" s="15"/>
      <c r="I284" s="1" t="s">
        <v>100</v>
      </c>
      <c r="J284" s="10" t="s">
        <v>2221</v>
      </c>
    </row>
    <row r="285" spans="1:10" ht="12.75">
      <c r="A285" s="1" t="s">
        <v>2207</v>
      </c>
      <c r="B285" s="1" t="s">
        <v>887</v>
      </c>
      <c r="C285" s="1" t="s">
        <v>2223</v>
      </c>
      <c r="D285" s="1" t="s">
        <v>90</v>
      </c>
      <c r="E285" s="1" t="s">
        <v>418</v>
      </c>
      <c r="F285" s="1" t="s">
        <v>114</v>
      </c>
      <c r="G285" s="1" t="s">
        <v>79</v>
      </c>
      <c r="H285" s="15"/>
      <c r="I285" s="1" t="s">
        <v>100</v>
      </c>
      <c r="J285" s="10" t="s">
        <v>2225</v>
      </c>
    </row>
    <row r="286" spans="1:10" ht="12.75">
      <c r="A286" s="1" t="s">
        <v>2207</v>
      </c>
      <c r="B286" s="1" t="s">
        <v>887</v>
      </c>
      <c r="C286" s="1" t="s">
        <v>2227</v>
      </c>
      <c r="D286" s="1" t="s">
        <v>90</v>
      </c>
      <c r="E286" s="1" t="s">
        <v>113</v>
      </c>
      <c r="F286" s="1" t="s">
        <v>114</v>
      </c>
      <c r="G286" s="1" t="s">
        <v>83</v>
      </c>
      <c r="H286" s="15"/>
      <c r="I286" s="1" t="s">
        <v>100</v>
      </c>
      <c r="J286" s="10" t="s">
        <v>2228</v>
      </c>
    </row>
    <row r="287" spans="1:10" ht="12.75">
      <c r="A287" s="1" t="s">
        <v>2229</v>
      </c>
      <c r="B287" s="9" t="s">
        <v>1327</v>
      </c>
      <c r="C287" s="9" t="s">
        <v>1327</v>
      </c>
      <c r="D287" s="1" t="s">
        <v>320</v>
      </c>
      <c r="E287" s="1" t="s">
        <v>2234</v>
      </c>
      <c r="F287" s="1" t="s">
        <v>224</v>
      </c>
      <c r="G287" s="1" t="s">
        <v>250</v>
      </c>
      <c r="H287" s="1" t="s">
        <v>110</v>
      </c>
      <c r="I287" s="1" t="s">
        <v>100</v>
      </c>
      <c r="J287" s="10" t="s">
        <v>2235</v>
      </c>
    </row>
    <row r="288" spans="1:10" ht="12.75">
      <c r="A288" s="1" t="s">
        <v>2229</v>
      </c>
      <c r="B288" s="9" t="s">
        <v>1327</v>
      </c>
      <c r="C288" s="9" t="s">
        <v>1327</v>
      </c>
      <c r="D288" s="1" t="s">
        <v>320</v>
      </c>
      <c r="E288" s="1" t="s">
        <v>2236</v>
      </c>
      <c r="F288" s="1" t="s">
        <v>224</v>
      </c>
      <c r="G288" s="9" t="s">
        <v>1327</v>
      </c>
      <c r="H288" s="15"/>
      <c r="I288" s="1" t="s">
        <v>100</v>
      </c>
      <c r="J288" s="10" t="s">
        <v>2235</v>
      </c>
    </row>
    <row r="289" spans="1:10" ht="12.75">
      <c r="A289" s="1" t="s">
        <v>2250</v>
      </c>
      <c r="B289" s="1" t="s">
        <v>739</v>
      </c>
      <c r="C289" s="1" t="s">
        <v>2254</v>
      </c>
      <c r="D289" s="1" t="s">
        <v>159</v>
      </c>
      <c r="E289" s="1" t="s">
        <v>146</v>
      </c>
      <c r="F289" s="1" t="s">
        <v>94</v>
      </c>
      <c r="G289" s="1" t="s">
        <v>83</v>
      </c>
      <c r="H289" s="15"/>
      <c r="I289" s="1" t="s">
        <v>96</v>
      </c>
      <c r="J289" s="10" t="s">
        <v>2256</v>
      </c>
    </row>
    <row r="290" spans="1:10" ht="12.75">
      <c r="A290" s="1" t="s">
        <v>2250</v>
      </c>
      <c r="B290" s="1" t="s">
        <v>739</v>
      </c>
      <c r="C290" s="1" t="s">
        <v>2257</v>
      </c>
      <c r="D290" s="1" t="s">
        <v>159</v>
      </c>
      <c r="E290" s="1" t="s">
        <v>2258</v>
      </c>
      <c r="F290" s="1" t="s">
        <v>78</v>
      </c>
      <c r="G290" s="1" t="s">
        <v>83</v>
      </c>
      <c r="H290" s="15"/>
      <c r="I290" s="1" t="s">
        <v>100</v>
      </c>
      <c r="J290" s="10" t="s">
        <v>2259</v>
      </c>
    </row>
    <row r="291" spans="1:10" ht="12.75">
      <c r="A291" s="1" t="s">
        <v>2250</v>
      </c>
      <c r="B291" s="1" t="s">
        <v>739</v>
      </c>
      <c r="C291" s="1" t="s">
        <v>2254</v>
      </c>
      <c r="D291" s="1" t="s">
        <v>159</v>
      </c>
      <c r="E291" s="1" t="s">
        <v>236</v>
      </c>
      <c r="F291" s="1" t="s">
        <v>89</v>
      </c>
      <c r="G291" s="1" t="s">
        <v>79</v>
      </c>
      <c r="H291" s="15"/>
      <c r="I291" s="1" t="s">
        <v>100</v>
      </c>
      <c r="J291" s="10" t="s">
        <v>2264</v>
      </c>
    </row>
    <row r="292" spans="1:10" ht="12.75">
      <c r="A292" s="1" t="s">
        <v>2250</v>
      </c>
      <c r="B292" s="1" t="s">
        <v>739</v>
      </c>
      <c r="C292" s="1" t="s">
        <v>2254</v>
      </c>
      <c r="D292" s="1" t="s">
        <v>159</v>
      </c>
      <c r="E292" s="1" t="s">
        <v>527</v>
      </c>
      <c r="F292" s="1" t="s">
        <v>224</v>
      </c>
      <c r="G292" s="1" t="s">
        <v>79</v>
      </c>
      <c r="H292" s="15"/>
      <c r="I292" s="1" t="s">
        <v>100</v>
      </c>
      <c r="J292" s="10" t="s">
        <v>2266</v>
      </c>
    </row>
    <row r="293" spans="1:10" ht="12.75">
      <c r="A293" s="1" t="s">
        <v>2250</v>
      </c>
      <c r="B293" s="1" t="s">
        <v>739</v>
      </c>
      <c r="C293" s="1" t="s">
        <v>2254</v>
      </c>
      <c r="D293" s="1" t="s">
        <v>159</v>
      </c>
      <c r="E293" s="1" t="s">
        <v>95</v>
      </c>
      <c r="F293" s="1" t="s">
        <v>94</v>
      </c>
      <c r="G293" s="1" t="s">
        <v>79</v>
      </c>
      <c r="H293" s="15"/>
      <c r="I293" s="1" t="s">
        <v>96</v>
      </c>
      <c r="J293" s="10" t="s">
        <v>2267</v>
      </c>
    </row>
    <row r="294" spans="1:10" ht="12.75">
      <c r="A294" s="1" t="s">
        <v>2250</v>
      </c>
      <c r="B294" s="1" t="s">
        <v>739</v>
      </c>
      <c r="C294" s="1" t="s">
        <v>655</v>
      </c>
      <c r="D294" s="1" t="s">
        <v>159</v>
      </c>
      <c r="E294" s="1" t="s">
        <v>312</v>
      </c>
      <c r="F294" s="1" t="s">
        <v>109</v>
      </c>
      <c r="G294" s="1" t="s">
        <v>79</v>
      </c>
      <c r="H294" s="15"/>
      <c r="I294" s="1" t="s">
        <v>100</v>
      </c>
      <c r="J294" s="10" t="s">
        <v>2269</v>
      </c>
    </row>
    <row r="295" spans="1:10" ht="12.75">
      <c r="A295" s="1" t="s">
        <v>2250</v>
      </c>
      <c r="B295" s="1" t="s">
        <v>739</v>
      </c>
      <c r="C295" s="1" t="s">
        <v>655</v>
      </c>
      <c r="D295" s="1" t="s">
        <v>159</v>
      </c>
      <c r="E295" s="1" t="s">
        <v>1156</v>
      </c>
      <c r="F295" s="1" t="s">
        <v>109</v>
      </c>
      <c r="G295" s="1" t="s">
        <v>79</v>
      </c>
      <c r="H295" s="15"/>
      <c r="I295" s="1" t="s">
        <v>100</v>
      </c>
      <c r="J295" s="10" t="s">
        <v>2270</v>
      </c>
    </row>
    <row r="296" spans="1:10" ht="12.75">
      <c r="A296" s="1" t="s">
        <v>2271</v>
      </c>
      <c r="B296" s="9" t="s">
        <v>1327</v>
      </c>
      <c r="C296" s="1" t="s">
        <v>2277</v>
      </c>
      <c r="D296" s="1" t="s">
        <v>320</v>
      </c>
      <c r="E296" s="1" t="s">
        <v>1061</v>
      </c>
      <c r="F296" s="1" t="s">
        <v>224</v>
      </c>
      <c r="G296" s="9" t="s">
        <v>1327</v>
      </c>
      <c r="H296" s="15"/>
      <c r="I296" s="1" t="s">
        <v>100</v>
      </c>
      <c r="J296" s="10" t="s">
        <v>2278</v>
      </c>
    </row>
    <row r="297" spans="1:10" ht="12.75">
      <c r="A297" s="1" t="s">
        <v>2335</v>
      </c>
      <c r="B297" s="1" t="s">
        <v>2339</v>
      </c>
      <c r="C297" s="9" t="s">
        <v>1327</v>
      </c>
      <c r="D297" s="1" t="s">
        <v>90</v>
      </c>
      <c r="E297" s="1" t="s">
        <v>91</v>
      </c>
      <c r="F297" s="1" t="s">
        <v>89</v>
      </c>
      <c r="G297" s="1" t="s">
        <v>83</v>
      </c>
      <c r="H297" s="1" t="s">
        <v>36</v>
      </c>
      <c r="I297" s="1" t="s">
        <v>92</v>
      </c>
      <c r="J297" s="10" t="s">
        <v>2340</v>
      </c>
    </row>
    <row r="298" spans="1:10" ht="12.75">
      <c r="A298" s="1" t="s">
        <v>2335</v>
      </c>
      <c r="B298" s="1" t="s">
        <v>2339</v>
      </c>
      <c r="C298" s="13" t="s">
        <v>1327</v>
      </c>
      <c r="D298" s="1" t="s">
        <v>90</v>
      </c>
      <c r="E298" s="1" t="s">
        <v>2341</v>
      </c>
      <c r="F298" s="1" t="s">
        <v>94</v>
      </c>
      <c r="G298" s="1" t="s">
        <v>83</v>
      </c>
      <c r="H298" s="1" t="s">
        <v>36</v>
      </c>
      <c r="I298" s="1" t="s">
        <v>96</v>
      </c>
      <c r="J298" s="10" t="s">
        <v>2342</v>
      </c>
    </row>
    <row r="299" spans="1:10" ht="12.75">
      <c r="A299" s="1" t="s">
        <v>2335</v>
      </c>
      <c r="B299" s="1" t="s">
        <v>2339</v>
      </c>
      <c r="C299" s="13" t="s">
        <v>1327</v>
      </c>
      <c r="D299" s="1" t="s">
        <v>90</v>
      </c>
      <c r="E299" s="1" t="s">
        <v>150</v>
      </c>
      <c r="F299" s="1" t="s">
        <v>89</v>
      </c>
      <c r="G299" s="1" t="s">
        <v>83</v>
      </c>
      <c r="H299" s="15"/>
      <c r="I299" s="1" t="s">
        <v>100</v>
      </c>
      <c r="J299" s="10" t="s">
        <v>2343</v>
      </c>
    </row>
    <row r="300" spans="1:10" ht="12.75">
      <c r="A300" s="1" t="s">
        <v>2335</v>
      </c>
      <c r="B300" s="1" t="s">
        <v>2339</v>
      </c>
      <c r="C300" s="13" t="s">
        <v>1327</v>
      </c>
      <c r="D300" s="1" t="s">
        <v>90</v>
      </c>
      <c r="E300" s="1" t="s">
        <v>299</v>
      </c>
      <c r="F300" s="1" t="s">
        <v>135</v>
      </c>
      <c r="G300" s="1" t="s">
        <v>83</v>
      </c>
      <c r="H300" s="1" t="s">
        <v>36</v>
      </c>
      <c r="I300" s="1" t="s">
        <v>296</v>
      </c>
      <c r="J300" s="10" t="s">
        <v>2344</v>
      </c>
    </row>
    <row r="301" spans="1:10" ht="12.75">
      <c r="A301" s="1" t="s">
        <v>2335</v>
      </c>
      <c r="B301" s="1" t="s">
        <v>2339</v>
      </c>
      <c r="C301" s="13" t="s">
        <v>1327</v>
      </c>
      <c r="D301" s="1" t="s">
        <v>90</v>
      </c>
      <c r="E301" s="1" t="s">
        <v>162</v>
      </c>
      <c r="F301" s="1" t="s">
        <v>109</v>
      </c>
      <c r="G301" s="1" t="s">
        <v>83</v>
      </c>
      <c r="H301" s="15"/>
      <c r="I301" s="1" t="s">
        <v>144</v>
      </c>
      <c r="J301" s="10" t="s">
        <v>2345</v>
      </c>
    </row>
    <row r="302" spans="1:10" ht="12.75">
      <c r="A302" s="1" t="s">
        <v>2335</v>
      </c>
      <c r="B302" s="1" t="s">
        <v>2339</v>
      </c>
      <c r="C302" s="13" t="s">
        <v>1327</v>
      </c>
      <c r="D302" s="1" t="s">
        <v>90</v>
      </c>
      <c r="E302" s="1" t="s">
        <v>172</v>
      </c>
      <c r="F302" s="1" t="s">
        <v>89</v>
      </c>
      <c r="G302" s="1" t="s">
        <v>79</v>
      </c>
      <c r="H302" s="1" t="s">
        <v>36</v>
      </c>
      <c r="I302" s="1" t="s">
        <v>92</v>
      </c>
      <c r="J302" s="10" t="s">
        <v>2346</v>
      </c>
    </row>
    <row r="303" spans="1:10" ht="12.75">
      <c r="A303" s="1" t="s">
        <v>2335</v>
      </c>
      <c r="B303" s="1" t="s">
        <v>2339</v>
      </c>
      <c r="C303" s="13" t="s">
        <v>1327</v>
      </c>
      <c r="D303" s="1" t="s">
        <v>90</v>
      </c>
      <c r="E303" s="1" t="s">
        <v>236</v>
      </c>
      <c r="F303" s="1" t="s">
        <v>89</v>
      </c>
      <c r="G303" s="1" t="s">
        <v>79</v>
      </c>
      <c r="H303" s="1" t="s">
        <v>99</v>
      </c>
      <c r="I303" s="1" t="s">
        <v>100</v>
      </c>
      <c r="J303" s="10" t="s">
        <v>2347</v>
      </c>
    </row>
    <row r="304" spans="1:10" ht="12.75">
      <c r="A304" s="1" t="s">
        <v>2335</v>
      </c>
      <c r="B304" s="1" t="s">
        <v>2339</v>
      </c>
      <c r="C304" s="13" t="s">
        <v>1327</v>
      </c>
      <c r="D304" s="1" t="s">
        <v>90</v>
      </c>
      <c r="E304" s="1" t="s">
        <v>1309</v>
      </c>
      <c r="F304" s="1" t="s">
        <v>135</v>
      </c>
      <c r="G304" s="1" t="s">
        <v>79</v>
      </c>
      <c r="H304" s="1" t="s">
        <v>36</v>
      </c>
      <c r="I304" s="1" t="s">
        <v>100</v>
      </c>
      <c r="J304" s="10" t="s">
        <v>2348</v>
      </c>
    </row>
    <row r="305" spans="1:10" ht="12.75">
      <c r="A305" s="1" t="s">
        <v>2335</v>
      </c>
      <c r="B305" s="1" t="s">
        <v>2339</v>
      </c>
      <c r="C305" s="13" t="s">
        <v>1327</v>
      </c>
      <c r="D305" s="1" t="s">
        <v>90</v>
      </c>
      <c r="E305" s="1" t="s">
        <v>2349</v>
      </c>
      <c r="F305" s="1" t="s">
        <v>135</v>
      </c>
      <c r="G305" s="1" t="s">
        <v>79</v>
      </c>
      <c r="H305" s="1" t="s">
        <v>99</v>
      </c>
      <c r="I305" s="1" t="s">
        <v>100</v>
      </c>
      <c r="J305" s="10" t="s">
        <v>2350</v>
      </c>
    </row>
    <row r="306" spans="1:10" ht="12.75">
      <c r="A306" s="1" t="s">
        <v>2335</v>
      </c>
      <c r="B306" s="1" t="s">
        <v>2339</v>
      </c>
      <c r="C306" s="13" t="s">
        <v>1327</v>
      </c>
      <c r="D306" s="1" t="s">
        <v>90</v>
      </c>
      <c r="E306" s="1" t="s">
        <v>527</v>
      </c>
      <c r="F306" s="1" t="s">
        <v>224</v>
      </c>
      <c r="G306" s="1" t="s">
        <v>79</v>
      </c>
      <c r="H306" s="15"/>
      <c r="I306" s="1" t="s">
        <v>100</v>
      </c>
      <c r="J306" s="10" t="s">
        <v>2351</v>
      </c>
    </row>
    <row r="307" spans="1:10" ht="12.75">
      <c r="A307" s="1" t="s">
        <v>2335</v>
      </c>
      <c r="B307" s="1" t="s">
        <v>2339</v>
      </c>
      <c r="C307" s="13" t="s">
        <v>1327</v>
      </c>
      <c r="D307" s="1" t="s">
        <v>90</v>
      </c>
      <c r="E307" s="1" t="s">
        <v>1156</v>
      </c>
      <c r="F307" s="1" t="s">
        <v>109</v>
      </c>
      <c r="G307" s="1" t="s">
        <v>79</v>
      </c>
      <c r="H307" s="1" t="s">
        <v>36</v>
      </c>
      <c r="I307" s="1" t="s">
        <v>100</v>
      </c>
      <c r="J307" s="10" t="s">
        <v>2352</v>
      </c>
    </row>
    <row r="308" spans="1:10" ht="12.75">
      <c r="A308" s="1" t="s">
        <v>2335</v>
      </c>
      <c r="B308" s="1" t="s">
        <v>2339</v>
      </c>
      <c r="C308" s="13" t="s">
        <v>1327</v>
      </c>
      <c r="D308" s="1" t="s">
        <v>90</v>
      </c>
      <c r="E308" s="1" t="s">
        <v>1227</v>
      </c>
      <c r="F308" s="1" t="s">
        <v>219</v>
      </c>
      <c r="G308" s="1" t="s">
        <v>79</v>
      </c>
      <c r="H308" s="15"/>
      <c r="I308" s="1" t="s">
        <v>100</v>
      </c>
      <c r="J308" s="10" t="s">
        <v>2353</v>
      </c>
    </row>
    <row r="309" spans="1:10" ht="12.75">
      <c r="A309" s="1" t="s">
        <v>2335</v>
      </c>
      <c r="B309" s="1" t="s">
        <v>2339</v>
      </c>
      <c r="C309" s="13" t="s">
        <v>1327</v>
      </c>
      <c r="D309" s="1" t="s">
        <v>90</v>
      </c>
      <c r="E309" s="1" t="s">
        <v>574</v>
      </c>
      <c r="F309" s="1" t="s">
        <v>114</v>
      </c>
      <c r="G309" s="1" t="s">
        <v>79</v>
      </c>
      <c r="H309" s="15"/>
      <c r="I309" s="1" t="s">
        <v>100</v>
      </c>
      <c r="J309" s="10" t="s">
        <v>2354</v>
      </c>
    </row>
    <row r="310" spans="1:10" ht="12.75">
      <c r="A310" s="1" t="s">
        <v>2365</v>
      </c>
      <c r="B310" s="1" t="s">
        <v>1676</v>
      </c>
      <c r="C310" s="1" t="s">
        <v>2369</v>
      </c>
      <c r="D310" s="1" t="s">
        <v>159</v>
      </c>
      <c r="E310" s="1" t="s">
        <v>3020</v>
      </c>
      <c r="F310" s="1" t="s">
        <v>94</v>
      </c>
      <c r="G310" s="1" t="s">
        <v>79</v>
      </c>
      <c r="H310" s="15"/>
      <c r="I310" s="1" t="s">
        <v>100</v>
      </c>
      <c r="J310" s="10"/>
    </row>
    <row r="311" spans="1:10" ht="12.75">
      <c r="A311" s="1" t="s">
        <v>2365</v>
      </c>
      <c r="B311" s="1" t="s">
        <v>1676</v>
      </c>
      <c r="C311" s="1" t="s">
        <v>2369</v>
      </c>
      <c r="D311" s="1" t="s">
        <v>159</v>
      </c>
      <c r="E311" s="1" t="s">
        <v>532</v>
      </c>
      <c r="F311" s="1" t="s">
        <v>89</v>
      </c>
      <c r="G311" s="1" t="s">
        <v>83</v>
      </c>
      <c r="H311" s="15"/>
      <c r="I311" s="1" t="s">
        <v>100</v>
      </c>
      <c r="J311" s="10" t="s">
        <v>2379</v>
      </c>
    </row>
    <row r="312" spans="1:10" ht="12.75">
      <c r="A312" s="1" t="s">
        <v>2380</v>
      </c>
      <c r="B312" s="1" t="s">
        <v>2384</v>
      </c>
      <c r="C312" s="1" t="s">
        <v>89</v>
      </c>
      <c r="D312" s="1" t="s">
        <v>159</v>
      </c>
      <c r="E312" s="1" t="s">
        <v>532</v>
      </c>
      <c r="F312" s="1" t="s">
        <v>89</v>
      </c>
      <c r="G312" s="1" t="s">
        <v>83</v>
      </c>
      <c r="H312" s="15"/>
      <c r="I312" s="1" t="s">
        <v>100</v>
      </c>
      <c r="J312" s="10" t="s">
        <v>2385</v>
      </c>
    </row>
    <row r="313" spans="1:10" ht="12.75">
      <c r="A313" s="1" t="s">
        <v>2380</v>
      </c>
      <c r="B313" s="1" t="s">
        <v>2384</v>
      </c>
      <c r="C313" s="1" t="s">
        <v>89</v>
      </c>
      <c r="D313" s="1" t="s">
        <v>159</v>
      </c>
      <c r="E313" s="1" t="s">
        <v>2386</v>
      </c>
      <c r="F313" s="1" t="s">
        <v>320</v>
      </c>
      <c r="G313" s="1" t="s">
        <v>83</v>
      </c>
      <c r="H313" s="15"/>
      <c r="I313" s="1" t="s">
        <v>528</v>
      </c>
      <c r="J313" s="10" t="s">
        <v>2385</v>
      </c>
    </row>
    <row r="314" spans="1:10" ht="12.75">
      <c r="A314" s="1" t="s">
        <v>2380</v>
      </c>
      <c r="B314" s="1" t="s">
        <v>2384</v>
      </c>
      <c r="C314" s="1" t="s">
        <v>89</v>
      </c>
      <c r="D314" s="1" t="s">
        <v>159</v>
      </c>
      <c r="E314" s="1" t="s">
        <v>1615</v>
      </c>
      <c r="F314" s="1" t="s">
        <v>224</v>
      </c>
      <c r="G314" s="1" t="s">
        <v>83</v>
      </c>
      <c r="H314" s="15"/>
      <c r="I314" s="1" t="s">
        <v>100</v>
      </c>
      <c r="J314" s="10" t="s">
        <v>2385</v>
      </c>
    </row>
    <row r="315" spans="1:10" ht="12.75">
      <c r="A315" s="1" t="s">
        <v>2380</v>
      </c>
      <c r="B315" s="1" t="s">
        <v>2384</v>
      </c>
      <c r="C315" s="1" t="s">
        <v>89</v>
      </c>
      <c r="D315" s="1" t="s">
        <v>159</v>
      </c>
      <c r="E315" s="1" t="s">
        <v>236</v>
      </c>
      <c r="F315" s="1" t="s">
        <v>89</v>
      </c>
      <c r="G315" s="1" t="s">
        <v>79</v>
      </c>
      <c r="H315" s="15"/>
      <c r="I315" s="1" t="s">
        <v>100</v>
      </c>
      <c r="J315" s="10" t="s">
        <v>2385</v>
      </c>
    </row>
    <row r="316" spans="1:10" ht="12.75">
      <c r="A316" s="1" t="s">
        <v>2380</v>
      </c>
      <c r="B316" s="1" t="s">
        <v>2384</v>
      </c>
      <c r="C316" s="1" t="s">
        <v>89</v>
      </c>
      <c r="D316" s="1" t="s">
        <v>159</v>
      </c>
      <c r="E316" s="1" t="s">
        <v>2389</v>
      </c>
      <c r="F316" s="1" t="s">
        <v>320</v>
      </c>
      <c r="G316" s="1" t="s">
        <v>79</v>
      </c>
      <c r="H316" s="15"/>
      <c r="I316" s="1" t="s">
        <v>100</v>
      </c>
      <c r="J316" s="10" t="s">
        <v>2385</v>
      </c>
    </row>
    <row r="317" spans="1:10" ht="12.75">
      <c r="A317" s="1" t="s">
        <v>2393</v>
      </c>
      <c r="B317" s="1" t="s">
        <v>1684</v>
      </c>
      <c r="C317" s="1" t="s">
        <v>89</v>
      </c>
      <c r="D317" s="1" t="s">
        <v>104</v>
      </c>
      <c r="E317" s="1" t="s">
        <v>258</v>
      </c>
      <c r="F317" s="1" t="s">
        <v>89</v>
      </c>
      <c r="G317" s="1" t="s">
        <v>83</v>
      </c>
      <c r="H317" s="15"/>
      <c r="I317" s="1" t="s">
        <v>100</v>
      </c>
      <c r="J317" s="10" t="s">
        <v>2397</v>
      </c>
    </row>
    <row r="318" spans="1:10" ht="12.75">
      <c r="A318" s="1" t="s">
        <v>2393</v>
      </c>
      <c r="B318" s="1" t="s">
        <v>1684</v>
      </c>
      <c r="C318" s="1" t="s">
        <v>291</v>
      </c>
      <c r="D318" s="1" t="s">
        <v>104</v>
      </c>
      <c r="E318" s="1" t="s">
        <v>2398</v>
      </c>
      <c r="F318" s="1" t="s">
        <v>78</v>
      </c>
      <c r="G318" s="1" t="s">
        <v>83</v>
      </c>
      <c r="H318" s="15"/>
      <c r="I318" s="1" t="s">
        <v>100</v>
      </c>
      <c r="J318" s="10" t="s">
        <v>2399</v>
      </c>
    </row>
    <row r="319" spans="1:10" ht="12.75">
      <c r="A319" s="1" t="s">
        <v>2393</v>
      </c>
      <c r="B319" s="1" t="s">
        <v>2400</v>
      </c>
      <c r="C319" s="1" t="s">
        <v>89</v>
      </c>
      <c r="D319" s="1" t="s">
        <v>90</v>
      </c>
      <c r="E319" s="1" t="s">
        <v>1640</v>
      </c>
      <c r="F319" s="1" t="s">
        <v>89</v>
      </c>
      <c r="G319" s="1" t="s">
        <v>79</v>
      </c>
      <c r="H319" s="15"/>
      <c r="I319" s="1" t="s">
        <v>100</v>
      </c>
      <c r="J319" s="10" t="s">
        <v>2402</v>
      </c>
    </row>
    <row r="320" spans="1:10" ht="12.75">
      <c r="A320" s="1" t="s">
        <v>2393</v>
      </c>
      <c r="B320" s="1" t="s">
        <v>2400</v>
      </c>
      <c r="C320" s="1" t="s">
        <v>89</v>
      </c>
      <c r="D320" s="1" t="s">
        <v>90</v>
      </c>
      <c r="E320" s="1" t="s">
        <v>2403</v>
      </c>
      <c r="F320" s="1" t="s">
        <v>114</v>
      </c>
      <c r="G320" s="1" t="s">
        <v>79</v>
      </c>
      <c r="H320" s="15"/>
      <c r="I320" s="1" t="s">
        <v>100</v>
      </c>
      <c r="J320" s="10" t="s">
        <v>2404</v>
      </c>
    </row>
    <row r="321" spans="1:10" ht="12.75">
      <c r="A321" s="1" t="s">
        <v>2393</v>
      </c>
      <c r="B321" s="1" t="s">
        <v>2400</v>
      </c>
      <c r="C321" s="1" t="s">
        <v>89</v>
      </c>
      <c r="D321" s="1" t="s">
        <v>90</v>
      </c>
      <c r="E321" s="1" t="s">
        <v>2405</v>
      </c>
      <c r="F321" s="1" t="s">
        <v>135</v>
      </c>
      <c r="G321" s="1" t="s">
        <v>79</v>
      </c>
      <c r="H321" s="15"/>
      <c r="I321" s="1" t="s">
        <v>100</v>
      </c>
      <c r="J321" s="10" t="s">
        <v>2406</v>
      </c>
    </row>
    <row r="322" spans="1:10" ht="12.75">
      <c r="A322" s="1" t="s">
        <v>2393</v>
      </c>
      <c r="B322" s="1" t="s">
        <v>2400</v>
      </c>
      <c r="C322" s="1" t="s">
        <v>291</v>
      </c>
      <c r="D322" s="1" t="s">
        <v>90</v>
      </c>
      <c r="E322" s="1" t="s">
        <v>363</v>
      </c>
      <c r="F322" s="1" t="s">
        <v>78</v>
      </c>
      <c r="G322" s="1" t="s">
        <v>79</v>
      </c>
      <c r="H322" s="15"/>
      <c r="I322" s="1" t="s">
        <v>80</v>
      </c>
      <c r="J322" s="10" t="s">
        <v>2408</v>
      </c>
    </row>
    <row r="323" spans="1:10" ht="12.75">
      <c r="A323" s="1" t="s">
        <v>2393</v>
      </c>
      <c r="B323" s="1" t="s">
        <v>2400</v>
      </c>
      <c r="C323" s="1" t="s">
        <v>291</v>
      </c>
      <c r="D323" s="1" t="s">
        <v>90</v>
      </c>
      <c r="E323" s="1" t="s">
        <v>2409</v>
      </c>
      <c r="F323" s="1" t="s">
        <v>78</v>
      </c>
      <c r="G323" s="1" t="s">
        <v>79</v>
      </c>
      <c r="H323" s="15"/>
      <c r="I323" s="1" t="s">
        <v>100</v>
      </c>
      <c r="J323" s="10" t="s">
        <v>3021</v>
      </c>
    </row>
    <row r="324" spans="1:10" ht="12.75">
      <c r="A324" s="1" t="s">
        <v>2393</v>
      </c>
      <c r="B324" s="1" t="s">
        <v>2400</v>
      </c>
      <c r="C324" s="1" t="s">
        <v>224</v>
      </c>
      <c r="D324" s="1" t="s">
        <v>90</v>
      </c>
      <c r="E324" s="1" t="s">
        <v>527</v>
      </c>
      <c r="F324" s="1" t="s">
        <v>224</v>
      </c>
      <c r="G324" s="1" t="s">
        <v>79</v>
      </c>
      <c r="H324" s="15"/>
      <c r="I324" s="1" t="s">
        <v>100</v>
      </c>
      <c r="J324" s="10" t="s">
        <v>2412</v>
      </c>
    </row>
    <row r="325" spans="1:10" ht="12.75">
      <c r="A325" s="1" t="s">
        <v>2414</v>
      </c>
      <c r="B325" s="1" t="s">
        <v>2417</v>
      </c>
      <c r="C325" s="1" t="s">
        <v>2418</v>
      </c>
      <c r="D325" s="1" t="s">
        <v>104</v>
      </c>
      <c r="E325" s="1" t="s">
        <v>451</v>
      </c>
      <c r="F325" s="1" t="s">
        <v>89</v>
      </c>
      <c r="G325" s="1" t="s">
        <v>83</v>
      </c>
      <c r="H325" s="15"/>
      <c r="I325" s="1" t="s">
        <v>100</v>
      </c>
      <c r="J325" s="10" t="s">
        <v>2419</v>
      </c>
    </row>
    <row r="326" spans="1:10" ht="12.75">
      <c r="A326" s="1" t="s">
        <v>2414</v>
      </c>
      <c r="B326" s="1" t="s">
        <v>2417</v>
      </c>
      <c r="C326" s="9" t="s">
        <v>1634</v>
      </c>
      <c r="D326" s="1" t="s">
        <v>104</v>
      </c>
      <c r="E326" s="1" t="s">
        <v>424</v>
      </c>
      <c r="F326" s="1" t="s">
        <v>78</v>
      </c>
      <c r="G326" s="1" t="s">
        <v>83</v>
      </c>
      <c r="H326" s="15"/>
      <c r="I326" s="1" t="s">
        <v>100</v>
      </c>
      <c r="J326" s="10" t="s">
        <v>2420</v>
      </c>
    </row>
    <row r="327" spans="1:10" ht="12.75">
      <c r="A327" s="1" t="s">
        <v>2414</v>
      </c>
      <c r="B327" s="1" t="s">
        <v>2417</v>
      </c>
      <c r="C327" s="1" t="s">
        <v>2418</v>
      </c>
      <c r="D327" s="1" t="s">
        <v>104</v>
      </c>
      <c r="E327" s="1" t="s">
        <v>532</v>
      </c>
      <c r="F327" s="1" t="s">
        <v>89</v>
      </c>
      <c r="G327" s="1" t="s">
        <v>83</v>
      </c>
      <c r="H327" s="15"/>
      <c r="I327" s="1" t="s">
        <v>100</v>
      </c>
      <c r="J327" s="10" t="s">
        <v>2421</v>
      </c>
    </row>
    <row r="328" spans="1:10" ht="12.75">
      <c r="A328" s="1" t="s">
        <v>2414</v>
      </c>
      <c r="B328" s="1" t="s">
        <v>2422</v>
      </c>
      <c r="C328" s="9" t="s">
        <v>1327</v>
      </c>
      <c r="D328" s="1" t="s">
        <v>204</v>
      </c>
      <c r="E328" s="1" t="s">
        <v>2423</v>
      </c>
      <c r="F328" s="1" t="s">
        <v>320</v>
      </c>
      <c r="G328" s="1" t="s">
        <v>79</v>
      </c>
      <c r="H328" s="15"/>
      <c r="I328" s="1" t="s">
        <v>100</v>
      </c>
      <c r="J328" s="10" t="s">
        <v>2424</v>
      </c>
    </row>
    <row r="329" spans="1:10" ht="12.75">
      <c r="A329" s="1" t="s">
        <v>2433</v>
      </c>
      <c r="B329" s="1" t="s">
        <v>245</v>
      </c>
      <c r="C329" s="9" t="s">
        <v>1327</v>
      </c>
      <c r="D329" s="1" t="s">
        <v>90</v>
      </c>
      <c r="E329" s="1" t="s">
        <v>91</v>
      </c>
      <c r="F329" s="1" t="s">
        <v>89</v>
      </c>
      <c r="G329" s="1" t="s">
        <v>83</v>
      </c>
      <c r="H329" s="1" t="s">
        <v>36</v>
      </c>
      <c r="I329" s="1" t="s">
        <v>92</v>
      </c>
      <c r="J329" s="10" t="s">
        <v>2439</v>
      </c>
    </row>
    <row r="330" spans="1:10" ht="12.75">
      <c r="A330" s="1" t="s">
        <v>2433</v>
      </c>
      <c r="B330" s="1" t="s">
        <v>245</v>
      </c>
      <c r="C330" s="9" t="s">
        <v>1327</v>
      </c>
      <c r="D330" s="1" t="s">
        <v>90</v>
      </c>
      <c r="E330" s="1" t="s">
        <v>2441</v>
      </c>
      <c r="F330" s="1" t="s">
        <v>224</v>
      </c>
      <c r="G330" s="1" t="s">
        <v>79</v>
      </c>
      <c r="H330" s="1" t="s">
        <v>36</v>
      </c>
      <c r="I330" s="1" t="s">
        <v>100</v>
      </c>
      <c r="J330" s="10" t="s">
        <v>2442</v>
      </c>
    </row>
    <row r="331" spans="1:10" ht="12.75">
      <c r="A331" s="1" t="s">
        <v>2433</v>
      </c>
      <c r="B331" s="1" t="s">
        <v>245</v>
      </c>
      <c r="C331" s="9" t="s">
        <v>1327</v>
      </c>
      <c r="D331" s="1" t="s">
        <v>90</v>
      </c>
      <c r="E331" s="1" t="s">
        <v>95</v>
      </c>
      <c r="F331" s="1" t="s">
        <v>94</v>
      </c>
      <c r="G331" s="1" t="s">
        <v>79</v>
      </c>
      <c r="H331" s="1" t="s">
        <v>36</v>
      </c>
      <c r="I331" s="1" t="s">
        <v>96</v>
      </c>
      <c r="J331" s="10" t="s">
        <v>2444</v>
      </c>
    </row>
    <row r="332" spans="1:10" ht="12.75">
      <c r="A332" s="1" t="s">
        <v>2451</v>
      </c>
      <c r="B332" s="1" t="s">
        <v>2454</v>
      </c>
      <c r="C332" s="1" t="s">
        <v>89</v>
      </c>
      <c r="D332" s="1" t="s">
        <v>90</v>
      </c>
      <c r="E332" s="1" t="s">
        <v>172</v>
      </c>
      <c r="F332" s="1" t="s">
        <v>89</v>
      </c>
      <c r="G332" s="1" t="s">
        <v>79</v>
      </c>
      <c r="H332" s="15"/>
      <c r="I332" s="1" t="s">
        <v>92</v>
      </c>
      <c r="J332" s="14" t="s">
        <v>2459</v>
      </c>
    </row>
    <row r="333" spans="1:10" ht="12.75">
      <c r="A333" s="1" t="s">
        <v>2451</v>
      </c>
      <c r="B333" s="1" t="s">
        <v>2454</v>
      </c>
      <c r="C333" s="1" t="s">
        <v>89</v>
      </c>
      <c r="D333" s="1" t="s">
        <v>90</v>
      </c>
      <c r="E333" s="1" t="s">
        <v>1164</v>
      </c>
      <c r="F333" s="1" t="s">
        <v>141</v>
      </c>
      <c r="G333" s="1" t="s">
        <v>83</v>
      </c>
      <c r="H333" s="15"/>
      <c r="I333" s="1" t="s">
        <v>100</v>
      </c>
      <c r="J333" s="10" t="s">
        <v>3022</v>
      </c>
    </row>
    <row r="334" spans="1:10" ht="12.75">
      <c r="A334" s="1" t="s">
        <v>2451</v>
      </c>
      <c r="B334" s="1" t="s">
        <v>2454</v>
      </c>
      <c r="C334" s="1" t="s">
        <v>89</v>
      </c>
      <c r="D334" s="1" t="s">
        <v>90</v>
      </c>
      <c r="E334" s="1" t="s">
        <v>2464</v>
      </c>
      <c r="F334" s="1" t="s">
        <v>89</v>
      </c>
      <c r="G334" s="1" t="s">
        <v>250</v>
      </c>
      <c r="H334" s="15"/>
      <c r="I334" s="1" t="s">
        <v>100</v>
      </c>
      <c r="J334" s="10" t="s">
        <v>2465</v>
      </c>
    </row>
    <row r="335" spans="1:10" ht="12.75">
      <c r="A335" s="1" t="s">
        <v>2466</v>
      </c>
      <c r="B335" s="1" t="s">
        <v>245</v>
      </c>
      <c r="C335" s="9" t="s">
        <v>1327</v>
      </c>
      <c r="D335" s="1" t="s">
        <v>90</v>
      </c>
      <c r="E335" s="1" t="s">
        <v>3023</v>
      </c>
      <c r="F335" s="1" t="s">
        <v>114</v>
      </c>
      <c r="G335" s="1" t="s">
        <v>83</v>
      </c>
      <c r="H335" s="15"/>
      <c r="I335" s="1" t="s">
        <v>100</v>
      </c>
      <c r="J335" s="10" t="s">
        <v>2470</v>
      </c>
    </row>
    <row r="336" spans="1:10" ht="12.75">
      <c r="A336" s="1" t="s">
        <v>2466</v>
      </c>
      <c r="B336" s="1" t="s">
        <v>2471</v>
      </c>
      <c r="C336" s="9" t="s">
        <v>1327</v>
      </c>
      <c r="D336" s="1" t="s">
        <v>90</v>
      </c>
      <c r="E336" s="1" t="s">
        <v>2472</v>
      </c>
      <c r="F336" s="1" t="s">
        <v>78</v>
      </c>
      <c r="G336" s="1" t="s">
        <v>79</v>
      </c>
      <c r="H336" s="1" t="s">
        <v>36</v>
      </c>
      <c r="I336" s="1" t="s">
        <v>80</v>
      </c>
      <c r="J336" s="10" t="s">
        <v>2473</v>
      </c>
    </row>
    <row r="337" spans="1:10" ht="12.75">
      <c r="A337" s="1" t="s">
        <v>2466</v>
      </c>
      <c r="B337" s="1" t="s">
        <v>245</v>
      </c>
      <c r="C337" s="9" t="s">
        <v>1327</v>
      </c>
      <c r="D337" s="1" t="s">
        <v>90</v>
      </c>
      <c r="E337" s="1" t="s">
        <v>172</v>
      </c>
      <c r="F337" s="1" t="s">
        <v>89</v>
      </c>
      <c r="G337" s="1" t="s">
        <v>79</v>
      </c>
      <c r="H337" s="1" t="s">
        <v>36</v>
      </c>
      <c r="I337" s="1" t="s">
        <v>92</v>
      </c>
      <c r="J337" s="10" t="s">
        <v>2474</v>
      </c>
    </row>
    <row r="338" spans="1:10" ht="12.75">
      <c r="A338" s="1" t="s">
        <v>2475</v>
      </c>
      <c r="B338" s="1" t="s">
        <v>1129</v>
      </c>
      <c r="C338" s="1" t="s">
        <v>107</v>
      </c>
      <c r="D338" s="1" t="s">
        <v>159</v>
      </c>
      <c r="E338" s="1" t="s">
        <v>259</v>
      </c>
      <c r="F338" s="1" t="s">
        <v>109</v>
      </c>
      <c r="G338" s="1" t="s">
        <v>83</v>
      </c>
      <c r="H338" s="15"/>
      <c r="I338" s="1" t="s">
        <v>100</v>
      </c>
      <c r="J338" s="10" t="s">
        <v>2482</v>
      </c>
    </row>
    <row r="339" spans="1:10" ht="12.75">
      <c r="A339" s="1" t="s">
        <v>2475</v>
      </c>
      <c r="B339" s="1" t="s">
        <v>1129</v>
      </c>
      <c r="C339" s="1" t="s">
        <v>107</v>
      </c>
      <c r="D339" s="1" t="s">
        <v>159</v>
      </c>
      <c r="E339" s="1" t="s">
        <v>252</v>
      </c>
      <c r="F339" s="1" t="s">
        <v>109</v>
      </c>
      <c r="G339" s="1" t="s">
        <v>79</v>
      </c>
      <c r="H339" s="15"/>
      <c r="I339" s="1" t="s">
        <v>100</v>
      </c>
      <c r="J339" s="10" t="s">
        <v>2484</v>
      </c>
    </row>
    <row r="340" spans="1:10" ht="12.75">
      <c r="A340" s="1" t="s">
        <v>2475</v>
      </c>
      <c r="B340" s="1" t="s">
        <v>1129</v>
      </c>
      <c r="C340" s="1" t="s">
        <v>107</v>
      </c>
      <c r="D340" s="1" t="s">
        <v>159</v>
      </c>
      <c r="E340" s="1" t="s">
        <v>2485</v>
      </c>
      <c r="F340" s="1" t="s">
        <v>109</v>
      </c>
      <c r="G340" s="1" t="s">
        <v>79</v>
      </c>
      <c r="H340" s="15"/>
      <c r="I340" s="1" t="s">
        <v>100</v>
      </c>
      <c r="J340" s="10" t="s">
        <v>2484</v>
      </c>
    </row>
    <row r="341" spans="1:10" ht="12.75">
      <c r="A341" s="1" t="s">
        <v>2486</v>
      </c>
      <c r="B341" s="1" t="s">
        <v>2491</v>
      </c>
      <c r="C341" s="9" t="s">
        <v>1327</v>
      </c>
      <c r="D341" s="1" t="s">
        <v>90</v>
      </c>
      <c r="E341" s="1" t="s">
        <v>2492</v>
      </c>
      <c r="F341" s="1" t="s">
        <v>89</v>
      </c>
      <c r="G341" s="1" t="s">
        <v>83</v>
      </c>
      <c r="H341" s="15"/>
      <c r="I341" s="1" t="s">
        <v>100</v>
      </c>
      <c r="J341" s="10" t="s">
        <v>2493</v>
      </c>
    </row>
    <row r="342" spans="1:10" ht="12.75">
      <c r="A342" s="1" t="s">
        <v>2486</v>
      </c>
      <c r="B342" s="1" t="s">
        <v>2491</v>
      </c>
      <c r="C342" s="9" t="s">
        <v>1327</v>
      </c>
      <c r="D342" s="1" t="s">
        <v>90</v>
      </c>
      <c r="E342" s="1" t="s">
        <v>532</v>
      </c>
      <c r="F342" s="1" t="s">
        <v>89</v>
      </c>
      <c r="G342" s="1" t="s">
        <v>83</v>
      </c>
      <c r="H342" s="15"/>
      <c r="I342" s="1" t="s">
        <v>100</v>
      </c>
      <c r="J342" s="10" t="s">
        <v>2494</v>
      </c>
    </row>
    <row r="343" spans="1:10" ht="12.75">
      <c r="A343" s="1" t="s">
        <v>2486</v>
      </c>
      <c r="B343" s="1" t="s">
        <v>2491</v>
      </c>
      <c r="C343" s="9" t="s">
        <v>1327</v>
      </c>
      <c r="D343" s="1" t="s">
        <v>90</v>
      </c>
      <c r="E343" s="1" t="s">
        <v>172</v>
      </c>
      <c r="F343" s="1" t="s">
        <v>89</v>
      </c>
      <c r="G343" s="1" t="s">
        <v>79</v>
      </c>
      <c r="H343" s="1" t="s">
        <v>36</v>
      </c>
      <c r="I343" s="1" t="s">
        <v>92</v>
      </c>
      <c r="J343" s="10" t="s">
        <v>2495</v>
      </c>
    </row>
    <row r="344" spans="1:10" ht="12.75">
      <c r="A344" s="1" t="s">
        <v>2486</v>
      </c>
      <c r="B344" s="1" t="s">
        <v>2491</v>
      </c>
      <c r="C344" s="9" t="s">
        <v>1327</v>
      </c>
      <c r="D344" s="1" t="s">
        <v>90</v>
      </c>
      <c r="E344" s="1" t="s">
        <v>2496</v>
      </c>
      <c r="F344" s="1" t="s">
        <v>224</v>
      </c>
      <c r="G344" s="1" t="s">
        <v>79</v>
      </c>
      <c r="H344" s="15"/>
      <c r="I344" s="1" t="s">
        <v>100</v>
      </c>
      <c r="J344" s="10" t="s">
        <v>2497</v>
      </c>
    </row>
    <row r="345" spans="1:10" ht="12.75">
      <c r="A345" s="1" t="s">
        <v>2486</v>
      </c>
      <c r="B345" s="1" t="s">
        <v>2491</v>
      </c>
      <c r="C345" s="9" t="s">
        <v>1327</v>
      </c>
      <c r="D345" s="1" t="s">
        <v>90</v>
      </c>
      <c r="E345" s="1" t="s">
        <v>2498</v>
      </c>
      <c r="F345" s="1" t="s">
        <v>224</v>
      </c>
      <c r="G345" s="1" t="s">
        <v>83</v>
      </c>
      <c r="H345" s="15"/>
      <c r="I345" s="1" t="s">
        <v>528</v>
      </c>
      <c r="J345" s="10" t="s">
        <v>2499</v>
      </c>
    </row>
    <row r="346" spans="1:10" ht="12.75">
      <c r="A346" s="1" t="s">
        <v>2500</v>
      </c>
      <c r="B346" s="1" t="s">
        <v>2505</v>
      </c>
      <c r="C346" s="9" t="s">
        <v>1327</v>
      </c>
      <c r="D346" s="1" t="s">
        <v>90</v>
      </c>
      <c r="E346" s="1" t="s">
        <v>2506</v>
      </c>
      <c r="F346" s="1" t="s">
        <v>224</v>
      </c>
      <c r="G346" s="1" t="s">
        <v>83</v>
      </c>
      <c r="H346" s="15"/>
      <c r="I346" s="1" t="s">
        <v>528</v>
      </c>
      <c r="J346" s="10" t="s">
        <v>2507</v>
      </c>
    </row>
    <row r="347" spans="1:10" ht="12.75">
      <c r="A347" s="1" t="s">
        <v>2508</v>
      </c>
      <c r="B347" s="1" t="s">
        <v>731</v>
      </c>
      <c r="C347" s="1" t="s">
        <v>94</v>
      </c>
      <c r="D347" s="1" t="s">
        <v>104</v>
      </c>
      <c r="E347" s="1" t="s">
        <v>146</v>
      </c>
      <c r="F347" s="1" t="s">
        <v>94</v>
      </c>
      <c r="G347" s="1" t="s">
        <v>83</v>
      </c>
      <c r="H347" s="15"/>
      <c r="I347" s="1" t="s">
        <v>96</v>
      </c>
      <c r="J347" s="10" t="s">
        <v>2512</v>
      </c>
    </row>
    <row r="348" spans="1:10" ht="12.75">
      <c r="A348" s="1" t="s">
        <v>2508</v>
      </c>
      <c r="B348" s="1" t="s">
        <v>731</v>
      </c>
      <c r="C348" s="1" t="s">
        <v>94</v>
      </c>
      <c r="D348" s="1" t="s">
        <v>104</v>
      </c>
      <c r="E348" s="1" t="s">
        <v>2513</v>
      </c>
      <c r="F348" s="1" t="s">
        <v>78</v>
      </c>
      <c r="G348" s="9" t="s">
        <v>1327</v>
      </c>
      <c r="H348" s="15"/>
      <c r="I348" s="1" t="s">
        <v>100</v>
      </c>
      <c r="J348" s="10" t="s">
        <v>2514</v>
      </c>
    </row>
    <row r="349" spans="1:10" ht="12.75">
      <c r="A349" s="1" t="s">
        <v>2515</v>
      </c>
      <c r="B349" s="9" t="s">
        <v>1327</v>
      </c>
      <c r="C349" s="9" t="s">
        <v>1327</v>
      </c>
      <c r="D349" s="1" t="s">
        <v>90</v>
      </c>
      <c r="E349" s="1" t="s">
        <v>2520</v>
      </c>
      <c r="F349" s="1" t="s">
        <v>89</v>
      </c>
      <c r="G349" s="1" t="s">
        <v>83</v>
      </c>
      <c r="H349" s="1" t="s">
        <v>110</v>
      </c>
      <c r="I349" s="1" t="s">
        <v>100</v>
      </c>
      <c r="J349" s="10" t="s">
        <v>2521</v>
      </c>
    </row>
    <row r="350" spans="1:10" ht="12.75">
      <c r="A350" s="1" t="s">
        <v>2545</v>
      </c>
      <c r="B350" s="1" t="s">
        <v>2549</v>
      </c>
      <c r="C350" s="1" t="s">
        <v>2553</v>
      </c>
      <c r="D350" s="1" t="s">
        <v>159</v>
      </c>
      <c r="E350" s="1" t="s">
        <v>1061</v>
      </c>
      <c r="F350" s="1" t="s">
        <v>224</v>
      </c>
      <c r="G350" s="9" t="s">
        <v>1327</v>
      </c>
      <c r="H350" s="1" t="s">
        <v>36</v>
      </c>
      <c r="I350" s="1" t="s">
        <v>528</v>
      </c>
      <c r="J350" s="10" t="s">
        <v>2552</v>
      </c>
    </row>
    <row r="351" spans="1:10" ht="12.75">
      <c r="A351" s="1" t="s">
        <v>2556</v>
      </c>
      <c r="B351" s="1" t="s">
        <v>1105</v>
      </c>
      <c r="C351" s="1" t="s">
        <v>89</v>
      </c>
      <c r="D351" s="1" t="s">
        <v>159</v>
      </c>
      <c r="E351" s="1" t="s">
        <v>786</v>
      </c>
      <c r="F351" s="1" t="s">
        <v>89</v>
      </c>
      <c r="G351" s="1" t="s">
        <v>83</v>
      </c>
      <c r="H351" s="15"/>
      <c r="I351" s="1" t="s">
        <v>100</v>
      </c>
      <c r="J351" s="10" t="s">
        <v>2563</v>
      </c>
    </row>
    <row r="352" spans="1:10" ht="12.75">
      <c r="A352" s="1" t="s">
        <v>2566</v>
      </c>
      <c r="B352" s="12" t="s">
        <v>2572</v>
      </c>
      <c r="C352" s="9" t="s">
        <v>1327</v>
      </c>
      <c r="D352" s="1" t="s">
        <v>159</v>
      </c>
      <c r="E352" s="9" t="s">
        <v>91</v>
      </c>
      <c r="F352" s="1" t="s">
        <v>89</v>
      </c>
      <c r="G352" s="9" t="s">
        <v>83</v>
      </c>
      <c r="H352" s="15"/>
      <c r="I352" s="1" t="s">
        <v>100</v>
      </c>
      <c r="J352" s="10" t="s">
        <v>2573</v>
      </c>
    </row>
    <row r="353" spans="1:10" ht="12.75">
      <c r="A353" s="1" t="s">
        <v>2593</v>
      </c>
      <c r="B353" s="1" t="s">
        <v>2599</v>
      </c>
      <c r="C353" s="1" t="s">
        <v>89</v>
      </c>
      <c r="D353" s="1" t="s">
        <v>159</v>
      </c>
      <c r="E353" s="1" t="s">
        <v>786</v>
      </c>
      <c r="F353" s="1" t="s">
        <v>89</v>
      </c>
      <c r="G353" s="1" t="s">
        <v>83</v>
      </c>
      <c r="H353" s="15"/>
      <c r="I353" s="1" t="s">
        <v>100</v>
      </c>
      <c r="J353" s="10" t="s">
        <v>2601</v>
      </c>
    </row>
    <row r="354" spans="1:10" ht="12.75">
      <c r="A354" s="1" t="s">
        <v>2602</v>
      </c>
      <c r="B354" s="9" t="s">
        <v>1327</v>
      </c>
      <c r="C354" s="9" t="s">
        <v>2608</v>
      </c>
      <c r="D354" s="1" t="s">
        <v>320</v>
      </c>
      <c r="E354" s="1" t="s">
        <v>2609</v>
      </c>
      <c r="F354" s="1" t="s">
        <v>89</v>
      </c>
      <c r="G354" s="1" t="s">
        <v>250</v>
      </c>
      <c r="H354" s="1" t="s">
        <v>36</v>
      </c>
      <c r="I354" s="1" t="s">
        <v>420</v>
      </c>
      <c r="J354" s="10" t="s">
        <v>2610</v>
      </c>
    </row>
    <row r="355" spans="1:10" ht="12.75">
      <c r="A355" s="1" t="s">
        <v>2602</v>
      </c>
      <c r="B355" s="9" t="s">
        <v>1327</v>
      </c>
      <c r="C355" s="13" t="s">
        <v>2608</v>
      </c>
      <c r="D355" s="1" t="s">
        <v>320</v>
      </c>
      <c r="E355" s="1" t="s">
        <v>2611</v>
      </c>
      <c r="F355" s="1" t="s">
        <v>89</v>
      </c>
      <c r="G355" s="1" t="s">
        <v>250</v>
      </c>
      <c r="H355" s="1" t="s">
        <v>110</v>
      </c>
      <c r="I355" s="1" t="s">
        <v>100</v>
      </c>
      <c r="J355" s="10" t="s">
        <v>2610</v>
      </c>
    </row>
    <row r="356" spans="1:10" ht="12.75">
      <c r="A356" s="1" t="s">
        <v>2630</v>
      </c>
      <c r="B356" s="1" t="s">
        <v>887</v>
      </c>
      <c r="C356" s="1" t="s">
        <v>2635</v>
      </c>
      <c r="D356" s="1" t="s">
        <v>90</v>
      </c>
      <c r="E356" s="1" t="s">
        <v>2639</v>
      </c>
      <c r="F356" s="1" t="s">
        <v>219</v>
      </c>
      <c r="G356" s="1" t="s">
        <v>79</v>
      </c>
      <c r="H356" s="15"/>
      <c r="I356" s="1" t="s">
        <v>100</v>
      </c>
      <c r="J356" s="10" t="s">
        <v>2640</v>
      </c>
    </row>
    <row r="357" spans="1:10" ht="12.75">
      <c r="A357" s="1" t="s">
        <v>2630</v>
      </c>
      <c r="B357" s="1" t="s">
        <v>887</v>
      </c>
      <c r="C357" s="1" t="s">
        <v>2635</v>
      </c>
      <c r="D357" s="1" t="s">
        <v>90</v>
      </c>
      <c r="E357" s="1" t="s">
        <v>82</v>
      </c>
      <c r="F357" s="1" t="s">
        <v>78</v>
      </c>
      <c r="G357" s="1" t="s">
        <v>83</v>
      </c>
      <c r="H357" s="15"/>
      <c r="I357" s="1" t="s">
        <v>100</v>
      </c>
      <c r="J357" s="10" t="s">
        <v>2643</v>
      </c>
    </row>
    <row r="358" spans="1:10" ht="12.75">
      <c r="A358" s="1" t="s">
        <v>2651</v>
      </c>
      <c r="B358" s="1" t="s">
        <v>361</v>
      </c>
      <c r="C358" s="1" t="s">
        <v>2654</v>
      </c>
      <c r="D358" s="1" t="s">
        <v>204</v>
      </c>
      <c r="E358" s="1" t="s">
        <v>2657</v>
      </c>
      <c r="F358" s="1" t="s">
        <v>78</v>
      </c>
      <c r="G358" s="1" t="s">
        <v>179</v>
      </c>
      <c r="H358" s="15"/>
      <c r="I358" s="1" t="s">
        <v>100</v>
      </c>
      <c r="J358" s="10" t="s">
        <v>2658</v>
      </c>
    </row>
    <row r="359" spans="1:10" ht="12.75">
      <c r="A359" s="1" t="s">
        <v>2659</v>
      </c>
      <c r="B359" s="1" t="s">
        <v>887</v>
      </c>
      <c r="C359" s="9" t="s">
        <v>89</v>
      </c>
      <c r="D359" s="1" t="s">
        <v>90</v>
      </c>
      <c r="E359" s="1" t="s">
        <v>532</v>
      </c>
      <c r="F359" s="1" t="s">
        <v>89</v>
      </c>
      <c r="G359" s="1" t="s">
        <v>83</v>
      </c>
      <c r="H359" s="15"/>
      <c r="I359" s="1" t="s">
        <v>100</v>
      </c>
      <c r="J359" s="10" t="s">
        <v>2666</v>
      </c>
    </row>
    <row r="360" spans="1:10" ht="12.75">
      <c r="A360" s="1" t="s">
        <v>2669</v>
      </c>
      <c r="B360" s="1" t="s">
        <v>2673</v>
      </c>
      <c r="C360" s="1" t="s">
        <v>89</v>
      </c>
      <c r="D360" s="1" t="s">
        <v>204</v>
      </c>
      <c r="E360" s="1" t="s">
        <v>532</v>
      </c>
      <c r="F360" s="1" t="s">
        <v>89</v>
      </c>
      <c r="G360" s="1" t="s">
        <v>83</v>
      </c>
      <c r="H360" s="15"/>
      <c r="I360" s="1" t="s">
        <v>100</v>
      </c>
      <c r="J360" s="10" t="s">
        <v>2674</v>
      </c>
    </row>
    <row r="361" spans="1:10" ht="12.75">
      <c r="A361" s="1" t="s">
        <v>2684</v>
      </c>
      <c r="B361" s="1" t="s">
        <v>245</v>
      </c>
      <c r="C361" s="9" t="s">
        <v>1327</v>
      </c>
      <c r="D361" s="1" t="s">
        <v>90</v>
      </c>
      <c r="E361" s="1" t="s">
        <v>91</v>
      </c>
      <c r="F361" s="1" t="s">
        <v>89</v>
      </c>
      <c r="G361" s="1" t="s">
        <v>83</v>
      </c>
      <c r="H361" s="1" t="s">
        <v>36</v>
      </c>
      <c r="I361" s="1" t="s">
        <v>92</v>
      </c>
      <c r="J361" s="10" t="s">
        <v>2688</v>
      </c>
    </row>
    <row r="362" spans="1:10" ht="12.75">
      <c r="A362" s="1" t="s">
        <v>2684</v>
      </c>
      <c r="B362" s="1" t="s">
        <v>245</v>
      </c>
      <c r="C362" s="9" t="s">
        <v>1327</v>
      </c>
      <c r="D362" s="1" t="s">
        <v>90</v>
      </c>
      <c r="E362" s="1" t="s">
        <v>295</v>
      </c>
      <c r="F362" s="1" t="s">
        <v>135</v>
      </c>
      <c r="G362" s="1" t="s">
        <v>83</v>
      </c>
      <c r="H362" s="1" t="s">
        <v>36</v>
      </c>
      <c r="I362" s="1" t="s">
        <v>100</v>
      </c>
      <c r="J362" s="10" t="s">
        <v>2688</v>
      </c>
    </row>
    <row r="363" spans="1:10" ht="12.75">
      <c r="A363" s="1" t="s">
        <v>2684</v>
      </c>
      <c r="B363" s="1" t="s">
        <v>245</v>
      </c>
      <c r="C363" s="9" t="s">
        <v>1327</v>
      </c>
      <c r="D363" s="1" t="s">
        <v>90</v>
      </c>
      <c r="E363" s="1" t="s">
        <v>150</v>
      </c>
      <c r="F363" s="1" t="s">
        <v>89</v>
      </c>
      <c r="G363" s="1" t="s">
        <v>83</v>
      </c>
      <c r="H363" s="15"/>
      <c r="I363" s="1" t="s">
        <v>100</v>
      </c>
      <c r="J363" s="10" t="s">
        <v>2688</v>
      </c>
    </row>
    <row r="364" spans="1:10" ht="12.75">
      <c r="A364" s="1" t="s">
        <v>2684</v>
      </c>
      <c r="B364" s="1" t="s">
        <v>245</v>
      </c>
      <c r="C364" s="9" t="s">
        <v>1327</v>
      </c>
      <c r="D364" s="1" t="s">
        <v>90</v>
      </c>
      <c r="E364" s="1" t="s">
        <v>839</v>
      </c>
      <c r="F364" s="1" t="s">
        <v>78</v>
      </c>
      <c r="G364" s="1" t="s">
        <v>79</v>
      </c>
      <c r="H364" s="1" t="s">
        <v>36</v>
      </c>
      <c r="I364" s="1" t="s">
        <v>80</v>
      </c>
      <c r="J364" s="10" t="s">
        <v>2689</v>
      </c>
    </row>
    <row r="365" spans="1:10" ht="12.75">
      <c r="A365" s="1" t="s">
        <v>2684</v>
      </c>
      <c r="B365" s="1" t="s">
        <v>245</v>
      </c>
      <c r="C365" s="9" t="s">
        <v>1327</v>
      </c>
      <c r="D365" s="1" t="s">
        <v>90</v>
      </c>
      <c r="E365" s="1" t="s">
        <v>95</v>
      </c>
      <c r="F365" s="1" t="s">
        <v>94</v>
      </c>
      <c r="G365" s="1" t="s">
        <v>79</v>
      </c>
      <c r="H365" s="1" t="s">
        <v>36</v>
      </c>
      <c r="I365" s="1" t="s">
        <v>96</v>
      </c>
      <c r="J365" s="10" t="s">
        <v>2690</v>
      </c>
    </row>
    <row r="366" spans="1:10" ht="12.75">
      <c r="A366" s="1" t="s">
        <v>2684</v>
      </c>
      <c r="B366" s="1" t="s">
        <v>245</v>
      </c>
      <c r="C366" s="9" t="s">
        <v>1327</v>
      </c>
      <c r="D366" s="1" t="s">
        <v>90</v>
      </c>
      <c r="E366" s="1" t="s">
        <v>2691</v>
      </c>
      <c r="F366" s="1" t="s">
        <v>320</v>
      </c>
      <c r="G366" s="9" t="s">
        <v>1327</v>
      </c>
      <c r="H366" s="15"/>
      <c r="I366" s="1" t="s">
        <v>100</v>
      </c>
      <c r="J366" s="10" t="s">
        <v>2692</v>
      </c>
    </row>
    <row r="367" spans="1:10" ht="12.75">
      <c r="A367" s="1" t="s">
        <v>2684</v>
      </c>
      <c r="B367" s="1" t="s">
        <v>245</v>
      </c>
      <c r="C367" s="9" t="s">
        <v>1327</v>
      </c>
      <c r="D367" s="1" t="s">
        <v>90</v>
      </c>
      <c r="E367" s="1" t="s">
        <v>172</v>
      </c>
      <c r="F367" s="1" t="s">
        <v>89</v>
      </c>
      <c r="G367" s="1" t="s">
        <v>79</v>
      </c>
      <c r="H367" s="1" t="s">
        <v>36</v>
      </c>
      <c r="I367" s="1" t="s">
        <v>92</v>
      </c>
      <c r="J367" s="10" t="s">
        <v>2693</v>
      </c>
    </row>
    <row r="368" spans="1:10" ht="12.75">
      <c r="A368" s="1" t="s">
        <v>2684</v>
      </c>
      <c r="B368" s="1" t="s">
        <v>245</v>
      </c>
      <c r="C368" s="9" t="s">
        <v>1327</v>
      </c>
      <c r="D368" s="1" t="s">
        <v>90</v>
      </c>
      <c r="E368" s="1" t="s">
        <v>2694</v>
      </c>
      <c r="F368" s="1" t="s">
        <v>89</v>
      </c>
      <c r="G368" s="1" t="s">
        <v>79</v>
      </c>
      <c r="H368" s="15"/>
      <c r="I368" s="1" t="s">
        <v>100</v>
      </c>
      <c r="J368" s="10" t="s">
        <v>2695</v>
      </c>
    </row>
    <row r="369" spans="1:10" ht="12.75">
      <c r="A369" s="1" t="s">
        <v>2684</v>
      </c>
      <c r="B369" s="1" t="s">
        <v>245</v>
      </c>
      <c r="C369" s="9" t="s">
        <v>1327</v>
      </c>
      <c r="D369" s="1" t="s">
        <v>90</v>
      </c>
      <c r="E369" s="1" t="s">
        <v>2696</v>
      </c>
      <c r="F369" s="1" t="s">
        <v>89</v>
      </c>
      <c r="G369" s="1" t="s">
        <v>79</v>
      </c>
      <c r="H369" s="15"/>
      <c r="I369" s="1" t="s">
        <v>100</v>
      </c>
      <c r="J369" s="10" t="s">
        <v>2695</v>
      </c>
    </row>
    <row r="370" spans="1:10" ht="12.75">
      <c r="A370" s="1" t="s">
        <v>2684</v>
      </c>
      <c r="B370" s="1" t="s">
        <v>245</v>
      </c>
      <c r="C370" s="9" t="s">
        <v>1327</v>
      </c>
      <c r="D370" s="1" t="s">
        <v>90</v>
      </c>
      <c r="E370" s="1" t="s">
        <v>2697</v>
      </c>
      <c r="F370" s="1" t="s">
        <v>89</v>
      </c>
      <c r="G370" s="1" t="s">
        <v>79</v>
      </c>
      <c r="H370" s="15"/>
      <c r="I370" s="1" t="s">
        <v>100</v>
      </c>
      <c r="J370" s="10" t="s">
        <v>2695</v>
      </c>
    </row>
    <row r="371" spans="1:10" ht="12.75">
      <c r="A371" s="1" t="s">
        <v>2684</v>
      </c>
      <c r="B371" s="1" t="s">
        <v>245</v>
      </c>
      <c r="C371" s="9" t="s">
        <v>1327</v>
      </c>
      <c r="D371" s="1" t="s">
        <v>90</v>
      </c>
      <c r="E371" s="1" t="s">
        <v>2698</v>
      </c>
      <c r="F371" s="1" t="s">
        <v>89</v>
      </c>
      <c r="G371" s="1" t="s">
        <v>79</v>
      </c>
      <c r="H371" s="15"/>
      <c r="I371" s="1" t="s">
        <v>100</v>
      </c>
      <c r="J371" s="10" t="s">
        <v>2695</v>
      </c>
    </row>
    <row r="372" spans="1:10" ht="12.75">
      <c r="A372" s="1" t="s">
        <v>2684</v>
      </c>
      <c r="B372" s="1" t="s">
        <v>245</v>
      </c>
      <c r="C372" s="9" t="s">
        <v>1327</v>
      </c>
      <c r="D372" s="1" t="s">
        <v>90</v>
      </c>
      <c r="E372" s="1" t="s">
        <v>2699</v>
      </c>
      <c r="F372" s="1" t="s">
        <v>89</v>
      </c>
      <c r="G372" s="1" t="s">
        <v>79</v>
      </c>
      <c r="H372" s="15"/>
      <c r="I372" s="1" t="s">
        <v>100</v>
      </c>
      <c r="J372" s="10" t="s">
        <v>2700</v>
      </c>
    </row>
    <row r="373" spans="1:10" ht="12.75">
      <c r="A373" s="1" t="s">
        <v>2684</v>
      </c>
      <c r="B373" s="1" t="s">
        <v>245</v>
      </c>
      <c r="C373" s="9" t="s">
        <v>1327</v>
      </c>
      <c r="D373" s="1" t="s">
        <v>90</v>
      </c>
      <c r="E373" s="1" t="s">
        <v>2701</v>
      </c>
      <c r="F373" s="1" t="s">
        <v>89</v>
      </c>
      <c r="G373" s="1" t="s">
        <v>179</v>
      </c>
      <c r="H373" s="1" t="s">
        <v>179</v>
      </c>
      <c r="I373" s="1" t="s">
        <v>100</v>
      </c>
      <c r="J373" s="10" t="s">
        <v>2702</v>
      </c>
    </row>
    <row r="374" spans="1:10" ht="12.75">
      <c r="A374" s="1" t="s">
        <v>2684</v>
      </c>
      <c r="B374" s="1" t="s">
        <v>245</v>
      </c>
      <c r="C374" s="9" t="s">
        <v>1327</v>
      </c>
      <c r="D374" s="1" t="s">
        <v>90</v>
      </c>
      <c r="E374" s="1" t="s">
        <v>702</v>
      </c>
      <c r="F374" s="1" t="s">
        <v>224</v>
      </c>
      <c r="G374" s="1" t="s">
        <v>179</v>
      </c>
      <c r="H374" s="1" t="s">
        <v>179</v>
      </c>
      <c r="I374" s="1" t="s">
        <v>100</v>
      </c>
      <c r="J374" s="10" t="s">
        <v>2702</v>
      </c>
    </row>
    <row r="375" spans="1:10" ht="12.75">
      <c r="A375" s="1" t="s">
        <v>2684</v>
      </c>
      <c r="B375" s="1" t="s">
        <v>245</v>
      </c>
      <c r="C375" s="9" t="s">
        <v>1327</v>
      </c>
      <c r="D375" s="1" t="s">
        <v>90</v>
      </c>
      <c r="E375" s="1" t="s">
        <v>2703</v>
      </c>
      <c r="F375" s="1" t="s">
        <v>138</v>
      </c>
      <c r="G375" s="1" t="s">
        <v>179</v>
      </c>
      <c r="H375" s="1" t="s">
        <v>179</v>
      </c>
      <c r="I375" s="1" t="s">
        <v>100</v>
      </c>
      <c r="J375" s="10" t="s">
        <v>2702</v>
      </c>
    </row>
    <row r="376" spans="1:10" ht="12.75">
      <c r="A376" s="1" t="s">
        <v>2704</v>
      </c>
      <c r="B376" s="1" t="s">
        <v>2709</v>
      </c>
      <c r="C376" s="1" t="s">
        <v>89</v>
      </c>
      <c r="D376" s="1" t="s">
        <v>90</v>
      </c>
      <c r="E376" s="1" t="s">
        <v>532</v>
      </c>
      <c r="F376" s="1" t="s">
        <v>89</v>
      </c>
      <c r="G376" s="1" t="s">
        <v>83</v>
      </c>
      <c r="H376" s="15"/>
      <c r="I376" s="1" t="s">
        <v>100</v>
      </c>
      <c r="J376" s="10" t="s">
        <v>2710</v>
      </c>
    </row>
    <row r="377" spans="1:10" ht="12.75">
      <c r="A377" s="1" t="s">
        <v>2704</v>
      </c>
      <c r="B377" s="1" t="s">
        <v>2709</v>
      </c>
      <c r="C377" s="1" t="s">
        <v>89</v>
      </c>
      <c r="D377" s="1" t="s">
        <v>90</v>
      </c>
      <c r="E377" s="1" t="s">
        <v>162</v>
      </c>
      <c r="F377" s="1" t="s">
        <v>109</v>
      </c>
      <c r="G377" s="1" t="s">
        <v>83</v>
      </c>
      <c r="H377" s="15"/>
      <c r="I377" s="1" t="s">
        <v>144</v>
      </c>
      <c r="J377" s="10" t="s">
        <v>2711</v>
      </c>
    </row>
    <row r="378" spans="1:10" ht="12.75">
      <c r="A378" s="1" t="s">
        <v>2704</v>
      </c>
      <c r="B378" s="1" t="s">
        <v>2709</v>
      </c>
      <c r="C378" s="1" t="s">
        <v>89</v>
      </c>
      <c r="D378" s="1" t="s">
        <v>90</v>
      </c>
      <c r="E378" s="1" t="s">
        <v>675</v>
      </c>
      <c r="F378" s="1" t="s">
        <v>78</v>
      </c>
      <c r="G378" s="1" t="s">
        <v>79</v>
      </c>
      <c r="H378" s="15"/>
      <c r="I378" s="1" t="s">
        <v>100</v>
      </c>
      <c r="J378" s="10" t="s">
        <v>2714</v>
      </c>
    </row>
    <row r="379" spans="1:10" ht="12.75">
      <c r="A379" s="1" t="s">
        <v>2704</v>
      </c>
      <c r="B379" s="1" t="s">
        <v>2709</v>
      </c>
      <c r="C379" s="1" t="s">
        <v>2176</v>
      </c>
      <c r="D379" s="1" t="s">
        <v>90</v>
      </c>
      <c r="E379" s="1" t="s">
        <v>1655</v>
      </c>
      <c r="F379" s="1" t="s">
        <v>78</v>
      </c>
      <c r="G379" s="1" t="s">
        <v>79</v>
      </c>
      <c r="H379" s="15"/>
      <c r="I379" s="1" t="s">
        <v>100</v>
      </c>
      <c r="J379" s="10" t="s">
        <v>2714</v>
      </c>
    </row>
    <row r="380" spans="1:10" ht="12.75">
      <c r="A380" s="1" t="s">
        <v>2704</v>
      </c>
      <c r="B380" s="1" t="s">
        <v>2709</v>
      </c>
      <c r="C380" s="1" t="s">
        <v>2717</v>
      </c>
      <c r="D380" s="1" t="s">
        <v>90</v>
      </c>
      <c r="E380" s="1" t="s">
        <v>2720</v>
      </c>
      <c r="F380" s="1" t="s">
        <v>135</v>
      </c>
      <c r="G380" s="1" t="s">
        <v>83</v>
      </c>
      <c r="H380" s="15"/>
      <c r="I380" s="1" t="s">
        <v>100</v>
      </c>
      <c r="J380" s="10" t="s">
        <v>2721</v>
      </c>
    </row>
    <row r="381" spans="1:10" ht="12.75">
      <c r="A381" s="1" t="s">
        <v>2722</v>
      </c>
      <c r="B381" s="1" t="s">
        <v>2726</v>
      </c>
      <c r="C381" s="9" t="s">
        <v>1327</v>
      </c>
      <c r="D381" s="1" t="s">
        <v>90</v>
      </c>
      <c r="E381" s="1" t="s">
        <v>91</v>
      </c>
      <c r="F381" s="1" t="s">
        <v>89</v>
      </c>
      <c r="G381" s="1" t="s">
        <v>83</v>
      </c>
      <c r="H381" s="1" t="s">
        <v>36</v>
      </c>
      <c r="I381" s="1" t="s">
        <v>92</v>
      </c>
      <c r="J381" s="10" t="s">
        <v>2727</v>
      </c>
    </row>
    <row r="382" spans="1:10" ht="12.75">
      <c r="A382" s="1" t="s">
        <v>2722</v>
      </c>
      <c r="B382" s="1" t="s">
        <v>2726</v>
      </c>
      <c r="C382" s="9" t="s">
        <v>1327</v>
      </c>
      <c r="D382" s="1" t="s">
        <v>90</v>
      </c>
      <c r="E382" s="1" t="s">
        <v>926</v>
      </c>
      <c r="F382" s="1" t="s">
        <v>109</v>
      </c>
      <c r="G382" s="1" t="s">
        <v>83</v>
      </c>
      <c r="H382" s="15"/>
      <c r="I382" s="1" t="s">
        <v>100</v>
      </c>
      <c r="J382" s="10" t="s">
        <v>2728</v>
      </c>
    </row>
    <row r="383" spans="1:10" ht="12.75">
      <c r="A383" s="1" t="s">
        <v>2722</v>
      </c>
      <c r="B383" s="1" t="s">
        <v>2726</v>
      </c>
      <c r="C383" s="9" t="s">
        <v>1327</v>
      </c>
      <c r="D383" s="1" t="s">
        <v>90</v>
      </c>
      <c r="E383" s="1" t="s">
        <v>763</v>
      </c>
      <c r="F383" s="1" t="s">
        <v>141</v>
      </c>
      <c r="G383" s="1" t="s">
        <v>83</v>
      </c>
      <c r="H383" s="15"/>
      <c r="I383" s="1" t="s">
        <v>100</v>
      </c>
      <c r="J383" s="10" t="s">
        <v>2729</v>
      </c>
    </row>
    <row r="384" spans="1:10" ht="12.75">
      <c r="A384" s="1" t="s">
        <v>2722</v>
      </c>
      <c r="B384" s="1" t="s">
        <v>2726</v>
      </c>
      <c r="C384" s="9" t="s">
        <v>1327</v>
      </c>
      <c r="D384" s="1" t="s">
        <v>90</v>
      </c>
      <c r="E384" s="1" t="s">
        <v>113</v>
      </c>
      <c r="F384" s="1" t="s">
        <v>114</v>
      </c>
      <c r="G384" s="1" t="s">
        <v>83</v>
      </c>
      <c r="H384" s="1" t="s">
        <v>110</v>
      </c>
      <c r="I384" s="1" t="s">
        <v>100</v>
      </c>
      <c r="J384" s="10" t="s">
        <v>2730</v>
      </c>
    </row>
    <row r="385" spans="1:10" ht="12.75">
      <c r="A385" s="1" t="s">
        <v>2722</v>
      </c>
      <c r="B385" s="1" t="s">
        <v>2726</v>
      </c>
      <c r="C385" s="9" t="s">
        <v>1327</v>
      </c>
      <c r="D385" s="1" t="s">
        <v>90</v>
      </c>
      <c r="E385" s="1" t="s">
        <v>172</v>
      </c>
      <c r="F385" s="1" t="s">
        <v>89</v>
      </c>
      <c r="G385" s="1" t="s">
        <v>79</v>
      </c>
      <c r="H385" s="1" t="s">
        <v>36</v>
      </c>
      <c r="I385" s="1" t="s">
        <v>92</v>
      </c>
      <c r="J385" s="10" t="s">
        <v>2731</v>
      </c>
    </row>
    <row r="386" spans="1:10" ht="12.75">
      <c r="A386" s="1" t="s">
        <v>2722</v>
      </c>
      <c r="B386" s="1" t="s">
        <v>2726</v>
      </c>
      <c r="C386" s="9" t="s">
        <v>1327</v>
      </c>
      <c r="D386" s="1" t="s">
        <v>90</v>
      </c>
      <c r="E386" s="1" t="s">
        <v>236</v>
      </c>
      <c r="F386" s="1" t="s">
        <v>89</v>
      </c>
      <c r="G386" s="1" t="s">
        <v>79</v>
      </c>
      <c r="H386" s="1" t="s">
        <v>99</v>
      </c>
      <c r="I386" s="1" t="s">
        <v>100</v>
      </c>
      <c r="J386" s="10" t="s">
        <v>2732</v>
      </c>
    </row>
    <row r="387" spans="1:10" ht="12.75">
      <c r="A387" s="1" t="s">
        <v>2722</v>
      </c>
      <c r="B387" s="1" t="s">
        <v>2726</v>
      </c>
      <c r="C387" s="9" t="s">
        <v>1327</v>
      </c>
      <c r="D387" s="1" t="s">
        <v>90</v>
      </c>
      <c r="E387" s="1" t="s">
        <v>2733</v>
      </c>
      <c r="F387" s="1" t="s">
        <v>89</v>
      </c>
      <c r="G387" s="1" t="s">
        <v>79</v>
      </c>
      <c r="H387" s="1" t="s">
        <v>206</v>
      </c>
      <c r="I387" s="1" t="s">
        <v>100</v>
      </c>
      <c r="J387" s="10" t="s">
        <v>2734</v>
      </c>
    </row>
    <row r="388" spans="1:10" ht="12.75">
      <c r="A388" s="1" t="s">
        <v>2722</v>
      </c>
      <c r="B388" s="1" t="s">
        <v>2726</v>
      </c>
      <c r="C388" s="9" t="s">
        <v>1327</v>
      </c>
      <c r="D388" s="1" t="s">
        <v>90</v>
      </c>
      <c r="E388" s="1" t="s">
        <v>2735</v>
      </c>
      <c r="F388" s="1" t="s">
        <v>141</v>
      </c>
      <c r="G388" s="1" t="s">
        <v>79</v>
      </c>
      <c r="H388" s="15"/>
      <c r="I388" s="1" t="s">
        <v>100</v>
      </c>
      <c r="J388" s="10" t="s">
        <v>2736</v>
      </c>
    </row>
    <row r="389" spans="1:10" ht="12.75">
      <c r="A389" s="1" t="s">
        <v>2737</v>
      </c>
      <c r="B389" s="1" t="s">
        <v>2742</v>
      </c>
      <c r="C389" s="1" t="s">
        <v>2743</v>
      </c>
      <c r="D389" s="1" t="s">
        <v>204</v>
      </c>
      <c r="E389" s="1" t="s">
        <v>2744</v>
      </c>
      <c r="F389" s="1" t="s">
        <v>78</v>
      </c>
      <c r="G389" s="1" t="s">
        <v>83</v>
      </c>
      <c r="H389" s="15"/>
      <c r="I389" s="1" t="s">
        <v>100</v>
      </c>
      <c r="J389" s="10" t="s">
        <v>2745</v>
      </c>
    </row>
    <row r="390" spans="1:10" ht="12.75">
      <c r="A390" s="1" t="s">
        <v>2746</v>
      </c>
      <c r="B390" s="1" t="s">
        <v>2756</v>
      </c>
      <c r="C390" s="9" t="s">
        <v>1327</v>
      </c>
      <c r="D390" s="1" t="s">
        <v>1013</v>
      </c>
      <c r="E390" s="1" t="s">
        <v>218</v>
      </c>
      <c r="F390" s="1" t="s">
        <v>219</v>
      </c>
      <c r="G390" s="1" t="s">
        <v>79</v>
      </c>
      <c r="H390" s="1" t="s">
        <v>36</v>
      </c>
      <c r="I390" s="1" t="s">
        <v>100</v>
      </c>
      <c r="J390" s="10" t="s">
        <v>2757</v>
      </c>
    </row>
    <row r="391" spans="1:10" ht="12.75">
      <c r="A391" s="1" t="s">
        <v>2760</v>
      </c>
      <c r="B391" s="1" t="s">
        <v>2766</v>
      </c>
      <c r="C391" s="1" t="s">
        <v>2767</v>
      </c>
      <c r="D391" s="1" t="s">
        <v>76</v>
      </c>
      <c r="E391" s="1" t="s">
        <v>2770</v>
      </c>
      <c r="F391" s="1" t="s">
        <v>78</v>
      </c>
      <c r="G391" s="1" t="s">
        <v>79</v>
      </c>
      <c r="H391" s="15"/>
      <c r="I391" s="1" t="s">
        <v>100</v>
      </c>
      <c r="J391" s="10" t="s">
        <v>2771</v>
      </c>
    </row>
    <row r="392" spans="1:10" ht="12.75">
      <c r="A392" s="1" t="s">
        <v>2781</v>
      </c>
      <c r="B392" s="1" t="s">
        <v>2785</v>
      </c>
      <c r="C392" s="9" t="s">
        <v>1327</v>
      </c>
      <c r="D392" s="1" t="s">
        <v>159</v>
      </c>
      <c r="E392" s="1" t="s">
        <v>1359</v>
      </c>
      <c r="F392" s="1" t="s">
        <v>89</v>
      </c>
      <c r="G392" s="1" t="s">
        <v>83</v>
      </c>
      <c r="H392" s="1" t="s">
        <v>115</v>
      </c>
      <c r="I392" s="1" t="s">
        <v>100</v>
      </c>
      <c r="J392" s="10" t="s">
        <v>2786</v>
      </c>
    </row>
    <row r="393" spans="1:10" ht="12.75">
      <c r="A393" s="1" t="s">
        <v>2787</v>
      </c>
      <c r="B393" s="1" t="s">
        <v>245</v>
      </c>
      <c r="C393" s="1" t="s">
        <v>2792</v>
      </c>
      <c r="D393" s="1" t="s">
        <v>90</v>
      </c>
      <c r="E393" s="1" t="s">
        <v>2793</v>
      </c>
      <c r="F393" s="1" t="s">
        <v>89</v>
      </c>
      <c r="G393" s="1" t="s">
        <v>83</v>
      </c>
      <c r="H393" s="15"/>
      <c r="I393" s="1" t="s">
        <v>100</v>
      </c>
      <c r="J393" s="10" t="s">
        <v>2794</v>
      </c>
    </row>
    <row r="394" spans="1:10" ht="12.75">
      <c r="A394" s="1" t="s">
        <v>2787</v>
      </c>
      <c r="B394" s="1" t="s">
        <v>245</v>
      </c>
      <c r="C394" s="1" t="s">
        <v>89</v>
      </c>
      <c r="D394" s="1" t="s">
        <v>90</v>
      </c>
      <c r="E394" s="1" t="s">
        <v>532</v>
      </c>
      <c r="F394" s="1" t="s">
        <v>89</v>
      </c>
      <c r="G394" s="1" t="s">
        <v>83</v>
      </c>
      <c r="H394" s="15"/>
      <c r="I394" s="1" t="s">
        <v>100</v>
      </c>
      <c r="J394" s="10" t="s">
        <v>2798</v>
      </c>
    </row>
    <row r="395" spans="1:10" ht="12.75">
      <c r="A395" s="1" t="s">
        <v>2787</v>
      </c>
      <c r="B395" s="1" t="s">
        <v>245</v>
      </c>
      <c r="C395" s="9" t="s">
        <v>1327</v>
      </c>
      <c r="D395" s="1" t="s">
        <v>90</v>
      </c>
      <c r="E395" s="1" t="s">
        <v>2803</v>
      </c>
      <c r="F395" s="1" t="s">
        <v>320</v>
      </c>
      <c r="G395" s="1" t="s">
        <v>179</v>
      </c>
      <c r="H395" s="1" t="s">
        <v>179</v>
      </c>
      <c r="I395" s="1" t="s">
        <v>100</v>
      </c>
      <c r="J395" s="10" t="s">
        <v>2804</v>
      </c>
    </row>
    <row r="396" spans="1:10" ht="12.75">
      <c r="A396" s="1" t="s">
        <v>2787</v>
      </c>
      <c r="B396" s="1" t="s">
        <v>245</v>
      </c>
      <c r="C396" s="1" t="s">
        <v>2792</v>
      </c>
      <c r="D396" s="1" t="s">
        <v>90</v>
      </c>
      <c r="E396" s="1" t="s">
        <v>2805</v>
      </c>
      <c r="F396" s="1" t="s">
        <v>320</v>
      </c>
      <c r="G396" s="1" t="s">
        <v>79</v>
      </c>
      <c r="H396" s="15"/>
      <c r="I396" s="1" t="s">
        <v>100</v>
      </c>
      <c r="J396" s="10" t="s">
        <v>2806</v>
      </c>
    </row>
    <row r="397" spans="1:10" ht="12.75">
      <c r="A397" s="1" t="s">
        <v>2807</v>
      </c>
      <c r="B397" s="1" t="s">
        <v>2814</v>
      </c>
      <c r="C397" s="1" t="s">
        <v>2815</v>
      </c>
      <c r="D397" s="1" t="s">
        <v>1013</v>
      </c>
      <c r="E397" s="1" t="s">
        <v>2816</v>
      </c>
      <c r="F397" s="1" t="s">
        <v>219</v>
      </c>
      <c r="G397" s="1" t="s">
        <v>83</v>
      </c>
      <c r="H397" s="15"/>
      <c r="I397" s="1" t="s">
        <v>100</v>
      </c>
      <c r="J397" s="10" t="s">
        <v>2817</v>
      </c>
    </row>
    <row r="398" spans="1:10" ht="12.75">
      <c r="A398" s="1" t="s">
        <v>2807</v>
      </c>
      <c r="B398" s="1" t="s">
        <v>2818</v>
      </c>
      <c r="C398" s="9" t="s">
        <v>1327</v>
      </c>
      <c r="D398" s="1" t="s">
        <v>204</v>
      </c>
      <c r="E398" s="1" t="s">
        <v>77</v>
      </c>
      <c r="F398" s="1" t="s">
        <v>78</v>
      </c>
      <c r="G398" s="1" t="s">
        <v>79</v>
      </c>
      <c r="H398" s="1" t="s">
        <v>36</v>
      </c>
      <c r="I398" s="1" t="s">
        <v>80</v>
      </c>
      <c r="J398" s="10" t="s">
        <v>2819</v>
      </c>
    </row>
    <row r="399" spans="1:10" ht="12.75">
      <c r="A399" s="1" t="s">
        <v>2807</v>
      </c>
      <c r="B399" s="1" t="s">
        <v>2818</v>
      </c>
      <c r="C399" s="9" t="s">
        <v>1327</v>
      </c>
      <c r="D399" s="1" t="s">
        <v>204</v>
      </c>
      <c r="E399" s="1" t="s">
        <v>1538</v>
      </c>
      <c r="F399" s="1" t="s">
        <v>78</v>
      </c>
      <c r="G399" s="1" t="s">
        <v>83</v>
      </c>
      <c r="H399" s="1" t="s">
        <v>36</v>
      </c>
      <c r="I399" s="1" t="s">
        <v>100</v>
      </c>
      <c r="J399" s="10" t="s">
        <v>2820</v>
      </c>
    </row>
    <row r="400" spans="1:10" ht="12.75">
      <c r="A400" s="1" t="s">
        <v>2821</v>
      </c>
      <c r="B400" s="13" t="s">
        <v>2826</v>
      </c>
      <c r="C400" s="1" t="s">
        <v>2827</v>
      </c>
      <c r="D400" s="1" t="s">
        <v>159</v>
      </c>
      <c r="E400" s="1" t="s">
        <v>2836</v>
      </c>
      <c r="F400" s="1" t="s">
        <v>89</v>
      </c>
      <c r="G400" s="1" t="s">
        <v>79</v>
      </c>
      <c r="H400" s="15"/>
      <c r="I400" s="1" t="s">
        <v>100</v>
      </c>
      <c r="J400" s="10" t="s">
        <v>2837</v>
      </c>
    </row>
    <row r="401" spans="1:10" ht="12.75">
      <c r="A401" s="1" t="s">
        <v>2821</v>
      </c>
      <c r="B401" s="13" t="s">
        <v>2826</v>
      </c>
      <c r="C401" s="1" t="s">
        <v>2827</v>
      </c>
      <c r="D401" s="1" t="s">
        <v>159</v>
      </c>
      <c r="E401" s="1" t="s">
        <v>2838</v>
      </c>
      <c r="F401" s="1" t="s">
        <v>89</v>
      </c>
      <c r="G401" s="1" t="s">
        <v>79</v>
      </c>
      <c r="H401" s="15"/>
      <c r="I401" s="1" t="s">
        <v>100</v>
      </c>
      <c r="J401" s="10" t="s">
        <v>2839</v>
      </c>
    </row>
    <row r="402" spans="1:10" ht="12.75">
      <c r="A402" s="1" t="s">
        <v>2821</v>
      </c>
      <c r="B402" s="13" t="s">
        <v>2826</v>
      </c>
      <c r="C402" s="1" t="s">
        <v>2827</v>
      </c>
      <c r="D402" s="1" t="s">
        <v>159</v>
      </c>
      <c r="E402" s="1" t="s">
        <v>2840</v>
      </c>
      <c r="F402" s="1" t="s">
        <v>89</v>
      </c>
      <c r="G402" s="1" t="s">
        <v>79</v>
      </c>
      <c r="H402" s="15"/>
      <c r="I402" s="1" t="s">
        <v>100</v>
      </c>
      <c r="J402" s="10" t="s">
        <v>2841</v>
      </c>
    </row>
    <row r="403" spans="1:10" ht="12.75">
      <c r="A403" s="1" t="s">
        <v>2897</v>
      </c>
      <c r="B403" s="1" t="s">
        <v>2902</v>
      </c>
      <c r="C403" s="9" t="s">
        <v>2882</v>
      </c>
      <c r="D403" s="1" t="s">
        <v>90</v>
      </c>
      <c r="E403" s="1" t="s">
        <v>2907</v>
      </c>
      <c r="F403" s="1" t="s">
        <v>78</v>
      </c>
      <c r="G403" s="1" t="s">
        <v>79</v>
      </c>
      <c r="H403" s="15"/>
      <c r="I403" s="1" t="s">
        <v>100</v>
      </c>
      <c r="J403" s="10" t="s">
        <v>2908</v>
      </c>
    </row>
    <row r="404" spans="1:10" ht="12.75">
      <c r="A404" s="1" t="s">
        <v>2897</v>
      </c>
      <c r="B404" s="1" t="s">
        <v>2902</v>
      </c>
      <c r="C404" s="13" t="s">
        <v>2909</v>
      </c>
      <c r="D404" s="1" t="s">
        <v>90</v>
      </c>
      <c r="E404" s="1" t="s">
        <v>2910</v>
      </c>
      <c r="F404" s="1" t="s">
        <v>78</v>
      </c>
      <c r="G404" s="1" t="s">
        <v>79</v>
      </c>
      <c r="H404" s="15"/>
      <c r="I404" s="1" t="s">
        <v>100</v>
      </c>
      <c r="J404" s="10" t="s">
        <v>2911</v>
      </c>
    </row>
    <row r="405" spans="1:10" ht="12.75">
      <c r="A405" s="1" t="s">
        <v>2897</v>
      </c>
      <c r="B405" s="1" t="s">
        <v>2902</v>
      </c>
      <c r="C405" s="9" t="s">
        <v>2893</v>
      </c>
      <c r="D405" s="1" t="s">
        <v>90</v>
      </c>
      <c r="E405" s="1" t="s">
        <v>2912</v>
      </c>
      <c r="F405" s="1" t="s">
        <v>114</v>
      </c>
      <c r="G405" s="1" t="s">
        <v>83</v>
      </c>
      <c r="H405" s="15"/>
      <c r="I405" s="1" t="s">
        <v>100</v>
      </c>
      <c r="J405" s="10" t="s">
        <v>2913</v>
      </c>
    </row>
  </sheetData>
  <conditionalFormatting sqref="B1:E405 F1:F109 G1:J405 F111 F113:F133 F141:F347 F349:F365 F367:F405">
    <cfRule type="containsBlanks" dxfId="14" priority="1">
      <formula>LEN(TRIM(B1))=0</formula>
    </cfRule>
  </conditionalFormatting>
  <conditionalFormatting sqref="G1:G405">
    <cfRule type="cellIs" dxfId="13" priority="2" operator="equal">
      <formula>"NULL"</formula>
    </cfRule>
  </conditionalFormatting>
  <conditionalFormatting sqref="C1:C405">
    <cfRule type="cellIs" dxfId="12" priority="3" operator="equal">
      <formula>"NULL"</formula>
    </cfRule>
  </conditionalFormatting>
  <conditionalFormatting sqref="D1">
    <cfRule type="cellIs" dxfId="11" priority="4" operator="equal">
      <formula>"NULL"</formula>
    </cfRule>
  </conditionalFormatting>
  <conditionalFormatting sqref="B1">
    <cfRule type="cellIs" dxfId="10" priority="5" operator="equal">
      <formula>"NULL"</formula>
    </cfRule>
  </conditionalFormatting>
  <conditionalFormatting sqref="B1:B405">
    <cfRule type="cellIs" dxfId="9" priority="6" operator="equal">
      <formula>"NULL"</formula>
    </cfRule>
  </conditionalFormatting>
  <conditionalFormatting sqref="D1:D405">
    <cfRule type="cellIs" dxfId="8" priority="7" operator="equal">
      <formula>"NULL"</formula>
    </cfRule>
  </conditionalFormatting>
  <conditionalFormatting sqref="C1:C405">
    <cfRule type="cellIs" dxfId="7" priority="8" operator="equal">
      <formula>"NULL"</formula>
    </cfRule>
  </conditionalFormatting>
  <conditionalFormatting sqref="F1:F405">
    <cfRule type="cellIs" dxfId="6" priority="9" operator="equal">
      <formula>"NULL"</formula>
    </cfRule>
  </conditionalFormatting>
  <conditionalFormatting sqref="H1:H405">
    <cfRule type="cellIs" dxfId="5" priority="10" operator="equal">
      <formula>"NULL"</formula>
    </cfRule>
  </conditionalFormatting>
  <conditionalFormatting sqref="I1:I405">
    <cfRule type="cellIs" dxfId="4" priority="11" operator="equal">
      <formula>"NULL"</formula>
    </cfRule>
  </conditionalFormatting>
  <hyperlinks>
    <hyperlink ref="J2" r:id="rId1" xr:uid="{00000000-0004-0000-0200-000000000000}"/>
    <hyperlink ref="J3" r:id="rId2" xr:uid="{00000000-0004-0000-0200-000001000000}"/>
    <hyperlink ref="J4" r:id="rId3" xr:uid="{00000000-0004-0000-0200-000002000000}"/>
    <hyperlink ref="J5" r:id="rId4" xr:uid="{00000000-0004-0000-0200-000003000000}"/>
    <hyperlink ref="J6" r:id="rId5" xr:uid="{00000000-0004-0000-0200-000004000000}"/>
    <hyperlink ref="J7" r:id="rId6" xr:uid="{00000000-0004-0000-0200-000005000000}"/>
    <hyperlink ref="J8" r:id="rId7" xr:uid="{00000000-0004-0000-0200-000006000000}"/>
    <hyperlink ref="J9" r:id="rId8" xr:uid="{00000000-0004-0000-0200-000007000000}"/>
    <hyperlink ref="J10" r:id="rId9" xr:uid="{00000000-0004-0000-0200-000008000000}"/>
    <hyperlink ref="J11" r:id="rId10" xr:uid="{00000000-0004-0000-0200-000009000000}"/>
    <hyperlink ref="J12" r:id="rId11" xr:uid="{00000000-0004-0000-0200-00000A000000}"/>
    <hyperlink ref="J13" r:id="rId12" xr:uid="{00000000-0004-0000-0200-00000B000000}"/>
    <hyperlink ref="J14" r:id="rId13" xr:uid="{00000000-0004-0000-0200-00000C000000}"/>
    <hyperlink ref="J15" r:id="rId14" xr:uid="{00000000-0004-0000-0200-00000D000000}"/>
    <hyperlink ref="J16" r:id="rId15" xr:uid="{00000000-0004-0000-0200-00000E000000}"/>
    <hyperlink ref="J17" r:id="rId16" xr:uid="{00000000-0004-0000-0200-00000F000000}"/>
    <hyperlink ref="J18" r:id="rId17" location="m-a-in-architecture" xr:uid="{00000000-0004-0000-0200-000010000000}"/>
    <hyperlink ref="J19" r:id="rId18" xr:uid="{00000000-0004-0000-0200-000011000000}"/>
    <hyperlink ref="J20" r:id="rId19" xr:uid="{00000000-0004-0000-0200-000012000000}"/>
    <hyperlink ref="J21" r:id="rId20" xr:uid="{00000000-0004-0000-0200-000013000000}"/>
    <hyperlink ref="J22" r:id="rId21" xr:uid="{00000000-0004-0000-0200-000014000000}"/>
    <hyperlink ref="J23" r:id="rId22" xr:uid="{00000000-0004-0000-0200-000015000000}"/>
    <hyperlink ref="J24" r:id="rId23" xr:uid="{00000000-0004-0000-0200-000016000000}"/>
    <hyperlink ref="J25" r:id="rId24" xr:uid="{00000000-0004-0000-0200-000017000000}"/>
    <hyperlink ref="J26" r:id="rId25" xr:uid="{00000000-0004-0000-0200-000018000000}"/>
    <hyperlink ref="J27" r:id="rId26" xr:uid="{00000000-0004-0000-0200-000019000000}"/>
    <hyperlink ref="J28" r:id="rId27" xr:uid="{00000000-0004-0000-0200-00001A000000}"/>
    <hyperlink ref="J29" r:id="rId28" xr:uid="{00000000-0004-0000-0200-00001B000000}"/>
    <hyperlink ref="J30" r:id="rId29" xr:uid="{00000000-0004-0000-0200-00001C000000}"/>
    <hyperlink ref="J31" r:id="rId30" xr:uid="{00000000-0004-0000-0200-00001D000000}"/>
    <hyperlink ref="J32" r:id="rId31" xr:uid="{00000000-0004-0000-0200-00001E000000}"/>
    <hyperlink ref="J33" r:id="rId32" xr:uid="{00000000-0004-0000-0200-00001F000000}"/>
    <hyperlink ref="J34" r:id="rId33" xr:uid="{00000000-0004-0000-0200-000020000000}"/>
    <hyperlink ref="J35" r:id="rId34" xr:uid="{00000000-0004-0000-0200-000021000000}"/>
    <hyperlink ref="J36" r:id="rId35" xr:uid="{00000000-0004-0000-0200-000022000000}"/>
    <hyperlink ref="J37" r:id="rId36" xr:uid="{00000000-0004-0000-0200-000023000000}"/>
    <hyperlink ref="J38" r:id="rId37" xr:uid="{00000000-0004-0000-0200-000024000000}"/>
    <hyperlink ref="J39" r:id="rId38" xr:uid="{00000000-0004-0000-0200-000025000000}"/>
    <hyperlink ref="J40" r:id="rId39" xr:uid="{00000000-0004-0000-0200-000026000000}"/>
    <hyperlink ref="J41" r:id="rId40" location=":~:text=PSM%20in%20Urban%20Sustainability&amp;text=The%20Urban%20Sustainability%20program%20prepares,implementation%2C%20maintenance%2C%20and%20assessment." xr:uid="{00000000-0004-0000-0200-000027000000}"/>
    <hyperlink ref="J42" r:id="rId41" xr:uid="{00000000-0004-0000-0200-000028000000}"/>
    <hyperlink ref="J43" r:id="rId42" xr:uid="{00000000-0004-0000-0200-000029000000}"/>
    <hyperlink ref="J44" r:id="rId43" xr:uid="{00000000-0004-0000-0200-00002A000000}"/>
    <hyperlink ref="J45" r:id="rId44" xr:uid="{00000000-0004-0000-0200-00002B000000}"/>
    <hyperlink ref="J46" r:id="rId45" xr:uid="{00000000-0004-0000-0200-00002C000000}"/>
    <hyperlink ref="J47" r:id="rId46" xr:uid="{00000000-0004-0000-0200-00002D000000}"/>
    <hyperlink ref="J48" r:id="rId47" xr:uid="{00000000-0004-0000-0200-00002E000000}"/>
    <hyperlink ref="J49" r:id="rId48" xr:uid="{00000000-0004-0000-0200-00002F000000}"/>
    <hyperlink ref="J50" r:id="rId49" xr:uid="{00000000-0004-0000-0200-000030000000}"/>
    <hyperlink ref="J51" r:id="rId50" xr:uid="{00000000-0004-0000-0200-000031000000}"/>
    <hyperlink ref="J52" r:id="rId51" xr:uid="{00000000-0004-0000-0200-000032000000}"/>
    <hyperlink ref="J53" r:id="rId52" xr:uid="{00000000-0004-0000-0200-000033000000}"/>
    <hyperlink ref="J54" r:id="rId53" xr:uid="{00000000-0004-0000-0200-000034000000}"/>
    <hyperlink ref="J55" r:id="rId54" xr:uid="{00000000-0004-0000-0200-000035000000}"/>
    <hyperlink ref="J56" r:id="rId55" xr:uid="{00000000-0004-0000-0200-000036000000}"/>
    <hyperlink ref="J57" r:id="rId56" xr:uid="{00000000-0004-0000-0200-000037000000}"/>
    <hyperlink ref="J58" r:id="rId57" xr:uid="{00000000-0004-0000-0200-000038000000}"/>
    <hyperlink ref="J59" r:id="rId58" xr:uid="{00000000-0004-0000-0200-000039000000}"/>
    <hyperlink ref="J60" r:id="rId59" xr:uid="{00000000-0004-0000-0200-00003A000000}"/>
    <hyperlink ref="J61" r:id="rId60" xr:uid="{00000000-0004-0000-0200-00003B000000}"/>
    <hyperlink ref="J62" r:id="rId61" xr:uid="{00000000-0004-0000-0200-00003C000000}"/>
    <hyperlink ref="J63" r:id="rId62" xr:uid="{00000000-0004-0000-0200-00003D000000}"/>
    <hyperlink ref="J64" r:id="rId63" xr:uid="{00000000-0004-0000-0200-00003E000000}"/>
    <hyperlink ref="J65" r:id="rId64" xr:uid="{00000000-0004-0000-0200-00003F000000}"/>
    <hyperlink ref="J66" r:id="rId65" xr:uid="{00000000-0004-0000-0200-000040000000}"/>
    <hyperlink ref="J67" r:id="rId66" xr:uid="{00000000-0004-0000-0200-000041000000}"/>
    <hyperlink ref="J68" r:id="rId67" xr:uid="{00000000-0004-0000-0200-000042000000}"/>
    <hyperlink ref="J69" r:id="rId68" xr:uid="{00000000-0004-0000-0200-000043000000}"/>
    <hyperlink ref="J70" r:id="rId69" xr:uid="{00000000-0004-0000-0200-000044000000}"/>
    <hyperlink ref="J71" r:id="rId70" xr:uid="{00000000-0004-0000-0200-000045000000}"/>
    <hyperlink ref="J72" r:id="rId71" xr:uid="{00000000-0004-0000-0200-000046000000}"/>
    <hyperlink ref="J73" r:id="rId72" xr:uid="{00000000-0004-0000-0200-000047000000}"/>
    <hyperlink ref="J74" r:id="rId73" xr:uid="{00000000-0004-0000-0200-000048000000}"/>
    <hyperlink ref="J75" r:id="rId74" xr:uid="{00000000-0004-0000-0200-000049000000}"/>
    <hyperlink ref="J76" r:id="rId75" xr:uid="{00000000-0004-0000-0200-00004A000000}"/>
    <hyperlink ref="J78" r:id="rId76" xr:uid="{00000000-0004-0000-0200-00004B000000}"/>
    <hyperlink ref="J79" r:id="rId77" xr:uid="{00000000-0004-0000-0200-00004C000000}"/>
    <hyperlink ref="J80" r:id="rId78" xr:uid="{00000000-0004-0000-0200-00004D000000}"/>
    <hyperlink ref="J81" r:id="rId79" xr:uid="{00000000-0004-0000-0200-00004E000000}"/>
    <hyperlink ref="J82" r:id="rId80" xr:uid="{00000000-0004-0000-0200-00004F000000}"/>
    <hyperlink ref="J83" r:id="rId81" xr:uid="{00000000-0004-0000-0200-000050000000}"/>
    <hyperlink ref="J84" r:id="rId82" xr:uid="{00000000-0004-0000-0200-000051000000}"/>
    <hyperlink ref="J85" r:id="rId83" xr:uid="{00000000-0004-0000-0200-000052000000}"/>
    <hyperlink ref="J86" r:id="rId84" location="ac-0" xr:uid="{00000000-0004-0000-0200-000053000000}"/>
    <hyperlink ref="J87" r:id="rId85" xr:uid="{00000000-0004-0000-0200-000054000000}"/>
    <hyperlink ref="J88" r:id="rId86" xr:uid="{00000000-0004-0000-0200-000055000000}"/>
    <hyperlink ref="J89" r:id="rId87" xr:uid="{00000000-0004-0000-0200-000056000000}"/>
    <hyperlink ref="J90" r:id="rId88" xr:uid="{00000000-0004-0000-0200-000057000000}"/>
    <hyperlink ref="J91" r:id="rId89" xr:uid="{00000000-0004-0000-0200-000058000000}"/>
    <hyperlink ref="J92" r:id="rId90" xr:uid="{00000000-0004-0000-0200-000059000000}"/>
    <hyperlink ref="J93" r:id="rId91" xr:uid="{00000000-0004-0000-0200-00005A000000}"/>
    <hyperlink ref="J94" r:id="rId92" xr:uid="{00000000-0004-0000-0200-00005B000000}"/>
    <hyperlink ref="J95" r:id="rId93" xr:uid="{00000000-0004-0000-0200-00005C000000}"/>
    <hyperlink ref="J96" r:id="rId94" xr:uid="{00000000-0004-0000-0200-00005D000000}"/>
    <hyperlink ref="J97" r:id="rId95" location="section-0" xr:uid="{00000000-0004-0000-0200-00005E000000}"/>
    <hyperlink ref="J98" r:id="rId96" xr:uid="{00000000-0004-0000-0200-00005F000000}"/>
    <hyperlink ref="J99" r:id="rId97" xr:uid="{00000000-0004-0000-0200-000060000000}"/>
    <hyperlink ref="J100" r:id="rId98" xr:uid="{00000000-0004-0000-0200-000061000000}"/>
    <hyperlink ref="J101" r:id="rId99" xr:uid="{00000000-0004-0000-0200-000062000000}"/>
    <hyperlink ref="J102" r:id="rId100" xr:uid="{00000000-0004-0000-0200-000063000000}"/>
    <hyperlink ref="J103" r:id="rId101" xr:uid="{00000000-0004-0000-0200-000064000000}"/>
    <hyperlink ref="J104" r:id="rId102" xr:uid="{00000000-0004-0000-0200-000065000000}"/>
    <hyperlink ref="J105" r:id="rId103" xr:uid="{00000000-0004-0000-0200-000066000000}"/>
    <hyperlink ref="J106" r:id="rId104" xr:uid="{00000000-0004-0000-0200-000067000000}"/>
    <hyperlink ref="J107" r:id="rId105" xr:uid="{00000000-0004-0000-0200-000068000000}"/>
    <hyperlink ref="J108" r:id="rId106" xr:uid="{00000000-0004-0000-0200-000069000000}"/>
    <hyperlink ref="J109" r:id="rId107" xr:uid="{00000000-0004-0000-0200-00006A000000}"/>
    <hyperlink ref="J110" r:id="rId108" xr:uid="{00000000-0004-0000-0200-00006B000000}"/>
    <hyperlink ref="J111" r:id="rId109" xr:uid="{00000000-0004-0000-0200-00006C000000}"/>
    <hyperlink ref="J112" r:id="rId110" xr:uid="{00000000-0004-0000-0200-00006D000000}"/>
    <hyperlink ref="J113" r:id="rId111" xr:uid="{00000000-0004-0000-0200-00006E000000}"/>
    <hyperlink ref="J114" r:id="rId112" xr:uid="{00000000-0004-0000-0200-00006F000000}"/>
    <hyperlink ref="J115" r:id="rId113" xr:uid="{00000000-0004-0000-0200-000070000000}"/>
    <hyperlink ref="J116" r:id="rId114" xr:uid="{00000000-0004-0000-0200-000071000000}"/>
    <hyperlink ref="J117" r:id="rId115" xr:uid="{00000000-0004-0000-0200-000072000000}"/>
    <hyperlink ref="J118" r:id="rId116" xr:uid="{00000000-0004-0000-0200-000073000000}"/>
    <hyperlink ref="J119" r:id="rId117" xr:uid="{00000000-0004-0000-0200-000074000000}"/>
    <hyperlink ref="J120" r:id="rId118" xr:uid="{00000000-0004-0000-0200-000075000000}"/>
    <hyperlink ref="J121" r:id="rId119" xr:uid="{00000000-0004-0000-0200-000076000000}"/>
    <hyperlink ref="J122" r:id="rId120" xr:uid="{00000000-0004-0000-0200-000077000000}"/>
    <hyperlink ref="J123" r:id="rId121" xr:uid="{00000000-0004-0000-0200-000078000000}"/>
    <hyperlink ref="J124" r:id="rId122" location=":~:text=The%20Master%20of%20Public%20Policy,as%20programs%20and%20policies%20related" xr:uid="{00000000-0004-0000-0200-000079000000}"/>
    <hyperlink ref="J125" r:id="rId123" xr:uid="{00000000-0004-0000-0200-00007A000000}"/>
    <hyperlink ref="J126" r:id="rId124" xr:uid="{00000000-0004-0000-0200-00007B000000}"/>
    <hyperlink ref="J127" r:id="rId125" xr:uid="{00000000-0004-0000-0200-00007C000000}"/>
    <hyperlink ref="J128" r:id="rId126" xr:uid="{00000000-0004-0000-0200-00007D000000}"/>
    <hyperlink ref="J129" r:id="rId127" xr:uid="{00000000-0004-0000-0200-00007E000000}"/>
    <hyperlink ref="J130" r:id="rId128" xr:uid="{00000000-0004-0000-0200-00007F000000}"/>
    <hyperlink ref="J131" r:id="rId129" xr:uid="{00000000-0004-0000-0200-000080000000}"/>
    <hyperlink ref="J132" r:id="rId130" xr:uid="{00000000-0004-0000-0200-000081000000}"/>
    <hyperlink ref="J133" r:id="rId131" xr:uid="{00000000-0004-0000-0200-000082000000}"/>
    <hyperlink ref="J134" r:id="rId132" xr:uid="{00000000-0004-0000-0200-000083000000}"/>
    <hyperlink ref="J135" r:id="rId133" xr:uid="{00000000-0004-0000-0200-000084000000}"/>
    <hyperlink ref="J136" r:id="rId134" xr:uid="{00000000-0004-0000-0200-000085000000}"/>
    <hyperlink ref="J137" r:id="rId135" xr:uid="{00000000-0004-0000-0200-000086000000}"/>
    <hyperlink ref="J138" r:id="rId136" xr:uid="{00000000-0004-0000-0200-000087000000}"/>
    <hyperlink ref="J139" r:id="rId137" xr:uid="{00000000-0004-0000-0200-000088000000}"/>
    <hyperlink ref="J140" r:id="rId138" xr:uid="{00000000-0004-0000-0200-000089000000}"/>
    <hyperlink ref="J141" r:id="rId139" xr:uid="{00000000-0004-0000-0200-00008A000000}"/>
    <hyperlink ref="J142" r:id="rId140" xr:uid="{00000000-0004-0000-0200-00008B000000}"/>
    <hyperlink ref="J143" r:id="rId141" xr:uid="{00000000-0004-0000-0200-00008C000000}"/>
    <hyperlink ref="J144" r:id="rId142" xr:uid="{00000000-0004-0000-0200-00008D000000}"/>
    <hyperlink ref="J145" r:id="rId143" xr:uid="{00000000-0004-0000-0200-00008E000000}"/>
    <hyperlink ref="J146" r:id="rId144" xr:uid="{00000000-0004-0000-0200-00008F000000}"/>
    <hyperlink ref="J147" r:id="rId145" xr:uid="{00000000-0004-0000-0200-000090000000}"/>
    <hyperlink ref="J148" r:id="rId146" xr:uid="{00000000-0004-0000-0200-000091000000}"/>
    <hyperlink ref="J149" r:id="rId147" xr:uid="{00000000-0004-0000-0200-000092000000}"/>
    <hyperlink ref="J150" r:id="rId148" xr:uid="{00000000-0004-0000-0200-000093000000}"/>
    <hyperlink ref="J151" r:id="rId149" xr:uid="{00000000-0004-0000-0200-000094000000}"/>
    <hyperlink ref="J152" r:id="rId150" xr:uid="{00000000-0004-0000-0200-000095000000}"/>
    <hyperlink ref="J153" r:id="rId151" xr:uid="{00000000-0004-0000-0200-000096000000}"/>
    <hyperlink ref="J154" r:id="rId152" xr:uid="{00000000-0004-0000-0200-000097000000}"/>
    <hyperlink ref="J155" r:id="rId153" xr:uid="{00000000-0004-0000-0200-000098000000}"/>
    <hyperlink ref="J156" r:id="rId154" xr:uid="{00000000-0004-0000-0200-000099000000}"/>
    <hyperlink ref="J157" r:id="rId155" xr:uid="{00000000-0004-0000-0200-00009A000000}"/>
    <hyperlink ref="J158" r:id="rId156" xr:uid="{00000000-0004-0000-0200-00009B000000}"/>
    <hyperlink ref="J159" r:id="rId157" xr:uid="{00000000-0004-0000-0200-00009C000000}"/>
    <hyperlink ref="J160" r:id="rId158" xr:uid="{00000000-0004-0000-0200-00009D000000}"/>
    <hyperlink ref="J161" r:id="rId159" xr:uid="{00000000-0004-0000-0200-00009E000000}"/>
    <hyperlink ref="J162" r:id="rId160" xr:uid="{00000000-0004-0000-0200-00009F000000}"/>
    <hyperlink ref="J163" r:id="rId161" xr:uid="{00000000-0004-0000-0200-0000A0000000}"/>
    <hyperlink ref="J164" r:id="rId162" xr:uid="{00000000-0004-0000-0200-0000A1000000}"/>
    <hyperlink ref="J165" r:id="rId163" xr:uid="{00000000-0004-0000-0200-0000A2000000}"/>
    <hyperlink ref="J166" r:id="rId164" xr:uid="{00000000-0004-0000-0200-0000A3000000}"/>
    <hyperlink ref="J167" r:id="rId165" xr:uid="{00000000-0004-0000-0200-0000A4000000}"/>
    <hyperlink ref="J168" r:id="rId166" xr:uid="{00000000-0004-0000-0200-0000A5000000}"/>
    <hyperlink ref="J169" r:id="rId167" xr:uid="{00000000-0004-0000-0200-0000A6000000}"/>
    <hyperlink ref="J170" r:id="rId168" xr:uid="{00000000-0004-0000-0200-0000A7000000}"/>
    <hyperlink ref="J171" r:id="rId169" xr:uid="{00000000-0004-0000-0200-0000A8000000}"/>
    <hyperlink ref="J172" r:id="rId170" xr:uid="{00000000-0004-0000-0200-0000A9000000}"/>
    <hyperlink ref="J173" r:id="rId171" xr:uid="{00000000-0004-0000-0200-0000AA000000}"/>
    <hyperlink ref="J174" r:id="rId172" xr:uid="{00000000-0004-0000-0200-0000AB000000}"/>
    <hyperlink ref="J175" r:id="rId173" xr:uid="{00000000-0004-0000-0200-0000AC000000}"/>
    <hyperlink ref="J176" r:id="rId174" xr:uid="{00000000-0004-0000-0200-0000AD000000}"/>
    <hyperlink ref="J177" r:id="rId175" xr:uid="{00000000-0004-0000-0200-0000AE000000}"/>
    <hyperlink ref="J178" r:id="rId176" xr:uid="{00000000-0004-0000-0200-0000AF000000}"/>
    <hyperlink ref="J179" r:id="rId177" xr:uid="{00000000-0004-0000-0200-0000B0000000}"/>
    <hyperlink ref="J180" r:id="rId178" xr:uid="{00000000-0004-0000-0200-0000B1000000}"/>
    <hyperlink ref="J181" r:id="rId179" xr:uid="{00000000-0004-0000-0200-0000B2000000}"/>
    <hyperlink ref="J182" r:id="rId180" location="text" xr:uid="{00000000-0004-0000-0200-0000B3000000}"/>
    <hyperlink ref="J183" r:id="rId181" xr:uid="{00000000-0004-0000-0200-0000B4000000}"/>
    <hyperlink ref="J184" r:id="rId182" location="certificate" xr:uid="{00000000-0004-0000-0200-0000B5000000}"/>
    <hyperlink ref="J185" r:id="rId183" xr:uid="{00000000-0004-0000-0200-0000B6000000}"/>
    <hyperlink ref="J186" r:id="rId184" xr:uid="{00000000-0004-0000-0200-0000B7000000}"/>
    <hyperlink ref="J187" r:id="rId185" xr:uid="{00000000-0004-0000-0200-0000B8000000}"/>
    <hyperlink ref="J188" r:id="rId186" location="overview" xr:uid="{00000000-0004-0000-0200-0000B9000000}"/>
    <hyperlink ref="J189" r:id="rId187" xr:uid="{00000000-0004-0000-0200-0000BA000000}"/>
    <hyperlink ref="J190" r:id="rId188" xr:uid="{00000000-0004-0000-0200-0000BB000000}"/>
    <hyperlink ref="J192" r:id="rId189" xr:uid="{00000000-0004-0000-0200-0000BC000000}"/>
    <hyperlink ref="J193" r:id="rId190" xr:uid="{00000000-0004-0000-0200-0000BD000000}"/>
    <hyperlink ref="J194" r:id="rId191" xr:uid="{00000000-0004-0000-0200-0000BE000000}"/>
    <hyperlink ref="J195" r:id="rId192" xr:uid="{00000000-0004-0000-0200-0000BF000000}"/>
    <hyperlink ref="J196" r:id="rId193" xr:uid="{00000000-0004-0000-0200-0000C0000000}"/>
    <hyperlink ref="J197" r:id="rId194" xr:uid="{00000000-0004-0000-0200-0000C1000000}"/>
    <hyperlink ref="J198" r:id="rId195" xr:uid="{00000000-0004-0000-0200-0000C2000000}"/>
    <hyperlink ref="J199" r:id="rId196" xr:uid="{00000000-0004-0000-0200-0000C3000000}"/>
    <hyperlink ref="J200" r:id="rId197" xr:uid="{00000000-0004-0000-0200-0000C4000000}"/>
    <hyperlink ref="J201" r:id="rId198" location=":~:text=The%20School%20of%20Architecture's%20undergraduate,of%20a%20liberal%20arts%20curriculum." xr:uid="{00000000-0004-0000-0200-0000C5000000}"/>
    <hyperlink ref="J202" r:id="rId199" xr:uid="{00000000-0004-0000-0200-0000C6000000}"/>
    <hyperlink ref="J203" r:id="rId200" xr:uid="{00000000-0004-0000-0200-0000C7000000}"/>
    <hyperlink ref="J204" r:id="rId201" xr:uid="{00000000-0004-0000-0200-0000C8000000}"/>
    <hyperlink ref="J205" r:id="rId202" xr:uid="{00000000-0004-0000-0200-0000C9000000}"/>
    <hyperlink ref="J207" r:id="rId203" xr:uid="{00000000-0004-0000-0200-0000CA000000}"/>
    <hyperlink ref="J208" r:id="rId204" xr:uid="{00000000-0004-0000-0200-0000CB000000}"/>
    <hyperlink ref="J209" r:id="rId205" xr:uid="{00000000-0004-0000-0200-0000CC000000}"/>
    <hyperlink ref="J210" r:id="rId206" xr:uid="{00000000-0004-0000-0200-0000CD000000}"/>
    <hyperlink ref="J211" r:id="rId207" xr:uid="{00000000-0004-0000-0200-0000CE000000}"/>
    <hyperlink ref="J212" r:id="rId208" xr:uid="{00000000-0004-0000-0200-0000CF000000}"/>
    <hyperlink ref="J213" r:id="rId209" xr:uid="{00000000-0004-0000-0200-0000D0000000}"/>
    <hyperlink ref="J214" r:id="rId210" xr:uid="{00000000-0004-0000-0200-0000D1000000}"/>
    <hyperlink ref="J215" r:id="rId211" xr:uid="{00000000-0004-0000-0200-0000D2000000}"/>
    <hyperlink ref="J216" r:id="rId212" xr:uid="{00000000-0004-0000-0200-0000D3000000}"/>
    <hyperlink ref="J217" r:id="rId213" xr:uid="{00000000-0004-0000-0200-0000D4000000}"/>
    <hyperlink ref="J218" r:id="rId214" xr:uid="{00000000-0004-0000-0200-0000D5000000}"/>
    <hyperlink ref="J219" r:id="rId215" xr:uid="{00000000-0004-0000-0200-0000D6000000}"/>
    <hyperlink ref="J220" r:id="rId216" xr:uid="{00000000-0004-0000-0200-0000D7000000}"/>
    <hyperlink ref="J221" r:id="rId217" xr:uid="{00000000-0004-0000-0200-0000D8000000}"/>
    <hyperlink ref="J222" r:id="rId218" xr:uid="{00000000-0004-0000-0200-0000D9000000}"/>
    <hyperlink ref="J223" r:id="rId219" xr:uid="{00000000-0004-0000-0200-0000DA000000}"/>
    <hyperlink ref="J224" r:id="rId220" xr:uid="{00000000-0004-0000-0200-0000DB000000}"/>
    <hyperlink ref="J225" r:id="rId221" xr:uid="{00000000-0004-0000-0200-0000DC000000}"/>
    <hyperlink ref="J226" r:id="rId222" xr:uid="{00000000-0004-0000-0200-0000DD000000}"/>
    <hyperlink ref="J227" r:id="rId223" xr:uid="{00000000-0004-0000-0200-0000DE000000}"/>
    <hyperlink ref="J228" r:id="rId224" xr:uid="{00000000-0004-0000-0200-0000DF000000}"/>
    <hyperlink ref="J229" r:id="rId225" xr:uid="{00000000-0004-0000-0200-0000E0000000}"/>
    <hyperlink ref="J230" r:id="rId226" xr:uid="{00000000-0004-0000-0200-0000E1000000}"/>
    <hyperlink ref="J231" r:id="rId227" xr:uid="{00000000-0004-0000-0200-0000E2000000}"/>
    <hyperlink ref="J232" r:id="rId228" xr:uid="{00000000-0004-0000-0200-0000E3000000}"/>
    <hyperlink ref="J233" r:id="rId229" xr:uid="{00000000-0004-0000-0200-0000E4000000}"/>
    <hyperlink ref="J234" r:id="rId230" xr:uid="{00000000-0004-0000-0200-0000E5000000}"/>
    <hyperlink ref="J235" r:id="rId231" xr:uid="{00000000-0004-0000-0200-0000E6000000}"/>
    <hyperlink ref="J236" r:id="rId232" xr:uid="{00000000-0004-0000-0200-0000E7000000}"/>
    <hyperlink ref="J237" r:id="rId233" xr:uid="{00000000-0004-0000-0200-0000E8000000}"/>
    <hyperlink ref="J238" r:id="rId234" xr:uid="{00000000-0004-0000-0200-0000E9000000}"/>
    <hyperlink ref="J239" r:id="rId235" xr:uid="{00000000-0004-0000-0200-0000EA000000}"/>
    <hyperlink ref="J240" r:id="rId236" xr:uid="{00000000-0004-0000-0200-0000EB000000}"/>
    <hyperlink ref="J241" r:id="rId237" xr:uid="{00000000-0004-0000-0200-0000EC000000}"/>
    <hyperlink ref="J242" r:id="rId238" xr:uid="{00000000-0004-0000-0200-0000ED000000}"/>
    <hyperlink ref="J243" r:id="rId239" xr:uid="{00000000-0004-0000-0200-0000EE000000}"/>
    <hyperlink ref="J244" r:id="rId240" xr:uid="{00000000-0004-0000-0200-0000EF000000}"/>
    <hyperlink ref="J245" r:id="rId241" xr:uid="{00000000-0004-0000-0200-0000F0000000}"/>
    <hyperlink ref="J246" r:id="rId242" xr:uid="{00000000-0004-0000-0200-0000F1000000}"/>
    <hyperlink ref="J247" r:id="rId243" xr:uid="{00000000-0004-0000-0200-0000F2000000}"/>
    <hyperlink ref="J248" r:id="rId244" xr:uid="{00000000-0004-0000-0200-0000F3000000}"/>
    <hyperlink ref="J249" r:id="rId245" xr:uid="{00000000-0004-0000-0200-0000F4000000}"/>
    <hyperlink ref="J250" r:id="rId246" xr:uid="{00000000-0004-0000-0200-0000F5000000}"/>
    <hyperlink ref="J251" r:id="rId247" xr:uid="{00000000-0004-0000-0200-0000F6000000}"/>
    <hyperlink ref="J252" r:id="rId248" xr:uid="{00000000-0004-0000-0200-0000F7000000}"/>
    <hyperlink ref="J253" r:id="rId249" xr:uid="{00000000-0004-0000-0200-0000F8000000}"/>
    <hyperlink ref="J254" r:id="rId250" xr:uid="{00000000-0004-0000-0200-0000F9000000}"/>
    <hyperlink ref="J255" r:id="rId251" xr:uid="{00000000-0004-0000-0200-0000FA000000}"/>
    <hyperlink ref="J256" r:id="rId252" xr:uid="{00000000-0004-0000-0200-0000FB000000}"/>
    <hyperlink ref="J257" r:id="rId253" xr:uid="{00000000-0004-0000-0200-0000FC000000}"/>
    <hyperlink ref="J258" r:id="rId254" xr:uid="{00000000-0004-0000-0200-0000FD000000}"/>
    <hyperlink ref="J259" r:id="rId255" xr:uid="{00000000-0004-0000-0200-0000FE000000}"/>
    <hyperlink ref="J260" r:id="rId256" xr:uid="{00000000-0004-0000-0200-0000FF000000}"/>
    <hyperlink ref="J261" r:id="rId257" xr:uid="{00000000-0004-0000-0200-000000010000}"/>
    <hyperlink ref="J262" r:id="rId258" xr:uid="{00000000-0004-0000-0200-000001010000}"/>
    <hyperlink ref="J263" r:id="rId259" xr:uid="{00000000-0004-0000-0200-000002010000}"/>
    <hyperlink ref="J264" r:id="rId260" xr:uid="{00000000-0004-0000-0200-000003010000}"/>
    <hyperlink ref="J265" r:id="rId261" xr:uid="{00000000-0004-0000-0200-000004010000}"/>
    <hyperlink ref="J266" r:id="rId262" xr:uid="{00000000-0004-0000-0200-000005010000}"/>
    <hyperlink ref="J267" r:id="rId263" xr:uid="{00000000-0004-0000-0200-000006010000}"/>
    <hyperlink ref="J268" r:id="rId264" xr:uid="{00000000-0004-0000-0200-000007010000}"/>
    <hyperlink ref="J269" r:id="rId265" xr:uid="{00000000-0004-0000-0200-000008010000}"/>
    <hyperlink ref="J270" r:id="rId266" xr:uid="{00000000-0004-0000-0200-000009010000}"/>
    <hyperlink ref="J271" r:id="rId267" xr:uid="{00000000-0004-0000-0200-00000A010000}"/>
    <hyperlink ref="J272" r:id="rId268" xr:uid="{00000000-0004-0000-0200-00000B010000}"/>
    <hyperlink ref="J273" r:id="rId269" xr:uid="{00000000-0004-0000-0200-00000C010000}"/>
    <hyperlink ref="J274" r:id="rId270" xr:uid="{00000000-0004-0000-0200-00000D010000}"/>
    <hyperlink ref="J275" r:id="rId271" xr:uid="{00000000-0004-0000-0200-00000E010000}"/>
    <hyperlink ref="J276" r:id="rId272" xr:uid="{00000000-0004-0000-0200-00000F010000}"/>
    <hyperlink ref="J277" r:id="rId273" xr:uid="{00000000-0004-0000-0200-000010010000}"/>
    <hyperlink ref="J278" r:id="rId274" xr:uid="{00000000-0004-0000-0200-000011010000}"/>
    <hyperlink ref="J279" r:id="rId275" location="UNDERGRADUATE" xr:uid="{00000000-0004-0000-0200-000012010000}"/>
    <hyperlink ref="J280" r:id="rId276" location="UNDERGRADUATE" xr:uid="{00000000-0004-0000-0200-000013010000}"/>
    <hyperlink ref="J281" r:id="rId277" xr:uid="{00000000-0004-0000-0200-000014010000}"/>
    <hyperlink ref="J282" r:id="rId278" location="GRADUATE" xr:uid="{00000000-0004-0000-0200-000015010000}"/>
    <hyperlink ref="J283" r:id="rId279" location="GRADUATE" xr:uid="{00000000-0004-0000-0200-000016010000}"/>
    <hyperlink ref="J284" r:id="rId280" location="MLA" xr:uid="{00000000-0004-0000-0200-000017010000}"/>
    <hyperlink ref="J285" r:id="rId281" xr:uid="{00000000-0004-0000-0200-000018010000}"/>
    <hyperlink ref="J286" r:id="rId282" xr:uid="{00000000-0004-0000-0200-000019010000}"/>
    <hyperlink ref="J287" r:id="rId283" xr:uid="{00000000-0004-0000-0200-00001A010000}"/>
    <hyperlink ref="J288" r:id="rId284" xr:uid="{00000000-0004-0000-0200-00001B010000}"/>
    <hyperlink ref="J289" r:id="rId285" xr:uid="{00000000-0004-0000-0200-00001C010000}"/>
    <hyperlink ref="J290" r:id="rId286" xr:uid="{00000000-0004-0000-0200-00001D010000}"/>
    <hyperlink ref="J291" r:id="rId287" xr:uid="{00000000-0004-0000-0200-00001E010000}"/>
    <hyperlink ref="J292" r:id="rId288" xr:uid="{00000000-0004-0000-0200-00001F010000}"/>
    <hyperlink ref="J293" r:id="rId289" xr:uid="{00000000-0004-0000-0200-000020010000}"/>
    <hyperlink ref="J294" r:id="rId290" xr:uid="{00000000-0004-0000-0200-000021010000}"/>
    <hyperlink ref="J295" r:id="rId291" xr:uid="{00000000-0004-0000-0200-000022010000}"/>
    <hyperlink ref="J296" r:id="rId292" xr:uid="{00000000-0004-0000-0200-000023010000}"/>
    <hyperlink ref="J297" r:id="rId293" xr:uid="{00000000-0004-0000-0200-000024010000}"/>
    <hyperlink ref="J298" r:id="rId294" xr:uid="{00000000-0004-0000-0200-000025010000}"/>
    <hyperlink ref="J299" r:id="rId295" xr:uid="{00000000-0004-0000-0200-000026010000}"/>
    <hyperlink ref="J300" r:id="rId296" xr:uid="{00000000-0004-0000-0200-000027010000}"/>
    <hyperlink ref="J301" r:id="rId297" xr:uid="{00000000-0004-0000-0200-000028010000}"/>
    <hyperlink ref="J302" r:id="rId298" xr:uid="{00000000-0004-0000-0200-000029010000}"/>
    <hyperlink ref="J303" r:id="rId299" xr:uid="{00000000-0004-0000-0200-00002A010000}"/>
    <hyperlink ref="J304" r:id="rId300" xr:uid="{00000000-0004-0000-0200-00002B010000}"/>
    <hyperlink ref="J305" r:id="rId301" xr:uid="{00000000-0004-0000-0200-00002C010000}"/>
    <hyperlink ref="J306" r:id="rId302" xr:uid="{00000000-0004-0000-0200-00002D010000}"/>
    <hyperlink ref="J307" r:id="rId303" xr:uid="{00000000-0004-0000-0200-00002E010000}"/>
    <hyperlink ref="J308" r:id="rId304" xr:uid="{00000000-0004-0000-0200-00002F010000}"/>
    <hyperlink ref="J309" r:id="rId305" xr:uid="{00000000-0004-0000-0200-000030010000}"/>
    <hyperlink ref="J311" r:id="rId306" xr:uid="{00000000-0004-0000-0200-000031010000}"/>
    <hyperlink ref="J312" r:id="rId307" xr:uid="{00000000-0004-0000-0200-000032010000}"/>
    <hyperlink ref="J313" r:id="rId308" xr:uid="{00000000-0004-0000-0200-000033010000}"/>
    <hyperlink ref="J314" r:id="rId309" xr:uid="{00000000-0004-0000-0200-000034010000}"/>
    <hyperlink ref="J315" r:id="rId310" xr:uid="{00000000-0004-0000-0200-000035010000}"/>
    <hyperlink ref="J316" r:id="rId311" xr:uid="{00000000-0004-0000-0200-000036010000}"/>
    <hyperlink ref="J317" r:id="rId312" xr:uid="{00000000-0004-0000-0200-000037010000}"/>
    <hyperlink ref="J318" r:id="rId313" xr:uid="{00000000-0004-0000-0200-000038010000}"/>
    <hyperlink ref="J319" r:id="rId314" xr:uid="{00000000-0004-0000-0200-000039010000}"/>
    <hyperlink ref="J320" r:id="rId315" xr:uid="{00000000-0004-0000-0200-00003A010000}"/>
    <hyperlink ref="J321" r:id="rId316" xr:uid="{00000000-0004-0000-0200-00003B010000}"/>
    <hyperlink ref="J322" r:id="rId317" xr:uid="{00000000-0004-0000-0200-00003C010000}"/>
    <hyperlink ref="J323" r:id="rId318" xr:uid="{00000000-0004-0000-0200-00003D010000}"/>
    <hyperlink ref="J324" r:id="rId319" xr:uid="{00000000-0004-0000-0200-00003E010000}"/>
    <hyperlink ref="J325" r:id="rId320" xr:uid="{00000000-0004-0000-0200-00003F010000}"/>
    <hyperlink ref="J326" r:id="rId321" xr:uid="{00000000-0004-0000-0200-000040010000}"/>
    <hyperlink ref="J327" r:id="rId322" xr:uid="{00000000-0004-0000-0200-000041010000}"/>
    <hyperlink ref="J328" r:id="rId323" xr:uid="{00000000-0004-0000-0200-000042010000}"/>
    <hyperlink ref="J329" r:id="rId324" xr:uid="{00000000-0004-0000-0200-000043010000}"/>
    <hyperlink ref="J330" r:id="rId325" xr:uid="{00000000-0004-0000-0200-000044010000}"/>
    <hyperlink ref="J331" r:id="rId326" xr:uid="{00000000-0004-0000-0200-000045010000}"/>
    <hyperlink ref="J332" r:id="rId327" xr:uid="{00000000-0004-0000-0200-000046010000}"/>
    <hyperlink ref="J333" r:id="rId328" xr:uid="{00000000-0004-0000-0200-000047010000}"/>
    <hyperlink ref="J334" r:id="rId329" xr:uid="{00000000-0004-0000-0200-000048010000}"/>
    <hyperlink ref="J335" r:id="rId330" xr:uid="{00000000-0004-0000-0200-000049010000}"/>
    <hyperlink ref="J336" r:id="rId331" xr:uid="{00000000-0004-0000-0200-00004A010000}"/>
    <hyperlink ref="J337" r:id="rId332" xr:uid="{00000000-0004-0000-0200-00004B010000}"/>
    <hyperlink ref="J338" r:id="rId333" xr:uid="{00000000-0004-0000-0200-00004C010000}"/>
    <hyperlink ref="J339" r:id="rId334" xr:uid="{00000000-0004-0000-0200-00004D010000}"/>
    <hyperlink ref="J340" r:id="rId335" xr:uid="{00000000-0004-0000-0200-00004E010000}"/>
    <hyperlink ref="J341" r:id="rId336" xr:uid="{00000000-0004-0000-0200-00004F010000}"/>
    <hyperlink ref="J342" r:id="rId337" xr:uid="{00000000-0004-0000-0200-000050010000}"/>
    <hyperlink ref="J343" r:id="rId338" xr:uid="{00000000-0004-0000-0200-000051010000}"/>
    <hyperlink ref="J344" r:id="rId339" xr:uid="{00000000-0004-0000-0200-000052010000}"/>
    <hyperlink ref="J345" r:id="rId340" xr:uid="{00000000-0004-0000-0200-000053010000}"/>
    <hyperlink ref="J346" r:id="rId341" xr:uid="{00000000-0004-0000-0200-000054010000}"/>
    <hyperlink ref="J347" r:id="rId342" xr:uid="{00000000-0004-0000-0200-000055010000}"/>
    <hyperlink ref="J348" r:id="rId343" xr:uid="{00000000-0004-0000-0200-000056010000}"/>
    <hyperlink ref="J349" r:id="rId344" xr:uid="{00000000-0004-0000-0200-000057010000}"/>
    <hyperlink ref="J350" r:id="rId345" xr:uid="{00000000-0004-0000-0200-000058010000}"/>
    <hyperlink ref="J351" r:id="rId346" xr:uid="{00000000-0004-0000-0200-000059010000}"/>
    <hyperlink ref="J352" r:id="rId347" xr:uid="{00000000-0004-0000-0200-00005A010000}"/>
    <hyperlink ref="J353" r:id="rId348" xr:uid="{00000000-0004-0000-0200-00005B010000}"/>
    <hyperlink ref="J354" r:id="rId349" xr:uid="{00000000-0004-0000-0200-00005C010000}"/>
    <hyperlink ref="J355" r:id="rId350" xr:uid="{00000000-0004-0000-0200-00005D010000}"/>
    <hyperlink ref="J356" r:id="rId351" xr:uid="{00000000-0004-0000-0200-00005E010000}"/>
    <hyperlink ref="J357" r:id="rId352" xr:uid="{00000000-0004-0000-0200-00005F010000}"/>
    <hyperlink ref="J358" r:id="rId353" xr:uid="{00000000-0004-0000-0200-000060010000}"/>
    <hyperlink ref="J359" r:id="rId354" xr:uid="{00000000-0004-0000-0200-000061010000}"/>
    <hyperlink ref="J360" r:id="rId355" xr:uid="{00000000-0004-0000-0200-000062010000}"/>
    <hyperlink ref="J361" r:id="rId356" xr:uid="{00000000-0004-0000-0200-000063010000}"/>
    <hyperlink ref="J362" r:id="rId357" xr:uid="{00000000-0004-0000-0200-000064010000}"/>
    <hyperlink ref="J363" r:id="rId358" xr:uid="{00000000-0004-0000-0200-000065010000}"/>
    <hyperlink ref="J364" r:id="rId359" xr:uid="{00000000-0004-0000-0200-000066010000}"/>
    <hyperlink ref="J365" r:id="rId360" xr:uid="{00000000-0004-0000-0200-000067010000}"/>
    <hyperlink ref="J366" r:id="rId361" xr:uid="{00000000-0004-0000-0200-000068010000}"/>
    <hyperlink ref="J367" r:id="rId362" xr:uid="{00000000-0004-0000-0200-000069010000}"/>
    <hyperlink ref="J368" r:id="rId363" xr:uid="{00000000-0004-0000-0200-00006A010000}"/>
    <hyperlink ref="J369" r:id="rId364" xr:uid="{00000000-0004-0000-0200-00006B010000}"/>
    <hyperlink ref="J370" r:id="rId365" xr:uid="{00000000-0004-0000-0200-00006C010000}"/>
    <hyperlink ref="J371" r:id="rId366" xr:uid="{00000000-0004-0000-0200-00006D010000}"/>
    <hyperlink ref="J372" r:id="rId367" xr:uid="{00000000-0004-0000-0200-00006E010000}"/>
    <hyperlink ref="J373" r:id="rId368" xr:uid="{00000000-0004-0000-0200-00006F010000}"/>
    <hyperlink ref="J374" r:id="rId369" xr:uid="{00000000-0004-0000-0200-000070010000}"/>
    <hyperlink ref="J375" r:id="rId370" xr:uid="{00000000-0004-0000-0200-000071010000}"/>
    <hyperlink ref="J376" r:id="rId371" xr:uid="{00000000-0004-0000-0200-000072010000}"/>
    <hyperlink ref="J377" r:id="rId372" xr:uid="{00000000-0004-0000-0200-000073010000}"/>
    <hyperlink ref="J378" r:id="rId373" xr:uid="{00000000-0004-0000-0200-000074010000}"/>
    <hyperlink ref="J379" r:id="rId374" xr:uid="{00000000-0004-0000-0200-000075010000}"/>
    <hyperlink ref="J380" r:id="rId375" xr:uid="{00000000-0004-0000-0200-000076010000}"/>
    <hyperlink ref="J381" r:id="rId376" xr:uid="{00000000-0004-0000-0200-000077010000}"/>
    <hyperlink ref="J382" r:id="rId377" xr:uid="{00000000-0004-0000-0200-000078010000}"/>
    <hyperlink ref="J383" r:id="rId378" xr:uid="{00000000-0004-0000-0200-000079010000}"/>
    <hyperlink ref="J384" r:id="rId379" xr:uid="{00000000-0004-0000-0200-00007A010000}"/>
    <hyperlink ref="J385" r:id="rId380" xr:uid="{00000000-0004-0000-0200-00007B010000}"/>
    <hyperlink ref="J386" r:id="rId381" xr:uid="{00000000-0004-0000-0200-00007C010000}"/>
    <hyperlink ref="J387" r:id="rId382" xr:uid="{00000000-0004-0000-0200-00007D010000}"/>
    <hyperlink ref="J388" r:id="rId383" xr:uid="{00000000-0004-0000-0200-00007E010000}"/>
    <hyperlink ref="J389" r:id="rId384" xr:uid="{00000000-0004-0000-0200-00007F010000}"/>
    <hyperlink ref="J390" r:id="rId385" xr:uid="{00000000-0004-0000-0200-000080010000}"/>
    <hyperlink ref="J391" r:id="rId386" xr:uid="{00000000-0004-0000-0200-000081010000}"/>
    <hyperlink ref="J392" r:id="rId387" xr:uid="{00000000-0004-0000-0200-000082010000}"/>
    <hyperlink ref="J393" r:id="rId388" xr:uid="{00000000-0004-0000-0200-000083010000}"/>
    <hyperlink ref="J394" r:id="rId389" xr:uid="{00000000-0004-0000-0200-000084010000}"/>
    <hyperlink ref="J395" r:id="rId390" xr:uid="{00000000-0004-0000-0200-000085010000}"/>
    <hyperlink ref="J396" r:id="rId391" xr:uid="{00000000-0004-0000-0200-000086010000}"/>
    <hyperlink ref="J397" r:id="rId392" xr:uid="{00000000-0004-0000-0200-000087010000}"/>
    <hyperlink ref="J398" r:id="rId393" xr:uid="{00000000-0004-0000-0200-000088010000}"/>
    <hyperlink ref="J399" r:id="rId394" location="text" xr:uid="{00000000-0004-0000-0200-000089010000}"/>
    <hyperlink ref="J400" r:id="rId395" xr:uid="{00000000-0004-0000-0200-00008A010000}"/>
    <hyperlink ref="J401" r:id="rId396" xr:uid="{00000000-0004-0000-0200-00008B010000}"/>
    <hyperlink ref="J402" r:id="rId397" xr:uid="{00000000-0004-0000-0200-00008C010000}"/>
    <hyperlink ref="J403" r:id="rId398" location="gsc.tab=0" xr:uid="{00000000-0004-0000-0200-00008D010000}"/>
    <hyperlink ref="J404" r:id="rId399" location="gsc.tab=0" xr:uid="{00000000-0004-0000-0200-00008E010000}"/>
    <hyperlink ref="J405" r:id="rId400" location="gsc.tab=0" xr:uid="{00000000-0004-0000-0200-00008F01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P1000"/>
  <sheetViews>
    <sheetView workbookViewId="0"/>
  </sheetViews>
  <sheetFormatPr defaultColWidth="14.42578125" defaultRowHeight="15" customHeight="1"/>
  <cols>
    <col min="1" max="1" width="34.28515625" customWidth="1"/>
    <col min="2" max="6" width="14.42578125" customWidth="1"/>
    <col min="8" max="8" width="24.7109375" customWidth="1"/>
    <col min="11" max="11" width="11.28515625" customWidth="1"/>
    <col min="12" max="12" width="5.140625" customWidth="1"/>
    <col min="13" max="14" width="5.5703125" customWidth="1"/>
    <col min="15" max="15" width="5.7109375" customWidth="1"/>
    <col min="16" max="16" width="4.42578125" customWidth="1"/>
    <col min="17" max="17" width="5.7109375" customWidth="1"/>
    <col min="18" max="18" width="4.5703125" customWidth="1"/>
    <col min="19" max="19" width="6.5703125" customWidth="1"/>
    <col min="20" max="20" width="5.85546875" customWidth="1"/>
    <col min="21" max="21" width="6.140625" customWidth="1"/>
    <col min="22" max="22" width="5.5703125" customWidth="1"/>
  </cols>
  <sheetData>
    <row r="1" spans="1:42" ht="15.75" customHeight="1">
      <c r="A1" s="89" t="s">
        <v>3024</v>
      </c>
      <c r="B1" s="89" t="s">
        <v>3025</v>
      </c>
      <c r="C1" s="89" t="s">
        <v>3026</v>
      </c>
      <c r="D1" s="24"/>
      <c r="E1" s="89" t="s">
        <v>3027</v>
      </c>
      <c r="F1" s="1"/>
      <c r="G1" s="1"/>
      <c r="H1" s="89" t="s">
        <v>3028</v>
      </c>
      <c r="I1" s="1"/>
      <c r="J1" s="1"/>
      <c r="K1" s="89" t="s">
        <v>3029</v>
      </c>
      <c r="L1" s="1"/>
      <c r="X1" s="1"/>
      <c r="Y1" s="1"/>
      <c r="Z1" s="1"/>
      <c r="AA1" s="1"/>
      <c r="AB1" s="1"/>
      <c r="AC1" s="1"/>
      <c r="AD1" s="1"/>
      <c r="AE1" s="1"/>
      <c r="AF1" s="1"/>
      <c r="AG1" s="1"/>
      <c r="AH1" s="1"/>
      <c r="AI1" s="1"/>
      <c r="AJ1" s="1"/>
      <c r="AK1" s="1"/>
      <c r="AL1" s="1"/>
      <c r="AM1" s="1"/>
      <c r="AN1" s="1"/>
      <c r="AO1" s="1"/>
      <c r="AP1" s="1"/>
    </row>
    <row r="2" spans="1:42" ht="15.75" customHeight="1">
      <c r="A2" s="15" t="s">
        <v>7</v>
      </c>
      <c r="B2" s="15" t="s">
        <v>3030</v>
      </c>
      <c r="C2" s="15" t="s">
        <v>3031</v>
      </c>
      <c r="D2" s="24"/>
      <c r="E2" s="15" t="s">
        <v>35</v>
      </c>
      <c r="F2" s="15" t="s">
        <v>3032</v>
      </c>
      <c r="H2" s="15" t="s">
        <v>34</v>
      </c>
      <c r="I2" s="24" t="s">
        <v>3031</v>
      </c>
      <c r="J2" s="24"/>
      <c r="K2" s="15" t="s">
        <v>65</v>
      </c>
      <c r="L2" s="15" t="s">
        <v>3031</v>
      </c>
      <c r="X2" s="1"/>
      <c r="Y2" s="1"/>
      <c r="Z2" s="1"/>
      <c r="AA2" s="1"/>
      <c r="AB2" s="1"/>
      <c r="AC2" s="1"/>
      <c r="AD2" s="1"/>
      <c r="AE2" s="1"/>
      <c r="AF2" s="1"/>
      <c r="AG2" s="1"/>
      <c r="AH2" s="1"/>
      <c r="AI2" s="1"/>
      <c r="AJ2" s="1"/>
      <c r="AK2" s="1"/>
      <c r="AL2" s="1"/>
      <c r="AM2" s="1"/>
      <c r="AN2" s="1"/>
      <c r="AO2" s="1"/>
      <c r="AP2" s="1"/>
    </row>
    <row r="3" spans="1:42" ht="15.75" customHeight="1">
      <c r="A3" s="15" t="s">
        <v>834</v>
      </c>
      <c r="B3" s="15">
        <v>47</v>
      </c>
      <c r="C3" s="15">
        <v>253</v>
      </c>
      <c r="F3" s="15">
        <v>39</v>
      </c>
      <c r="H3" s="24"/>
      <c r="I3" s="15">
        <v>37</v>
      </c>
      <c r="J3" s="90"/>
      <c r="K3" s="15" t="b">
        <v>0</v>
      </c>
      <c r="L3" s="15">
        <v>976</v>
      </c>
      <c r="X3" s="1"/>
      <c r="Y3" s="1"/>
      <c r="Z3" s="1"/>
      <c r="AA3" s="1"/>
      <c r="AB3" s="1"/>
      <c r="AC3" s="1"/>
      <c r="AD3" s="1"/>
      <c r="AE3" s="1"/>
      <c r="AF3" s="1"/>
      <c r="AG3" s="1"/>
      <c r="AH3" s="1"/>
      <c r="AI3" s="1"/>
      <c r="AJ3" s="1"/>
      <c r="AK3" s="1"/>
      <c r="AL3" s="1"/>
      <c r="AM3" s="1"/>
      <c r="AN3" s="1"/>
      <c r="AO3" s="1"/>
      <c r="AP3" s="1"/>
    </row>
    <row r="4" spans="1:42" ht="15.75" customHeight="1">
      <c r="A4" s="15" t="s">
        <v>538</v>
      </c>
      <c r="B4" s="15">
        <v>55</v>
      </c>
      <c r="C4" s="15">
        <v>295</v>
      </c>
      <c r="E4" s="15" t="s">
        <v>250</v>
      </c>
      <c r="F4" s="15">
        <v>22</v>
      </c>
      <c r="H4" s="24" t="s">
        <v>89</v>
      </c>
      <c r="I4" s="15">
        <v>379</v>
      </c>
      <c r="J4" s="90"/>
      <c r="K4" s="15" t="b">
        <v>1</v>
      </c>
      <c r="L4" s="15">
        <v>156</v>
      </c>
      <c r="X4" s="1"/>
      <c r="Y4" s="1"/>
      <c r="Z4" s="1"/>
      <c r="AA4" s="1"/>
      <c r="AB4" s="1"/>
      <c r="AC4" s="1"/>
      <c r="AD4" s="1"/>
      <c r="AE4" s="1"/>
      <c r="AF4" s="1"/>
      <c r="AG4" s="1"/>
      <c r="AH4" s="1"/>
      <c r="AI4" s="1"/>
      <c r="AJ4" s="1"/>
      <c r="AK4" s="1"/>
      <c r="AL4" s="1"/>
      <c r="AM4" s="1"/>
      <c r="AN4" s="1"/>
      <c r="AO4" s="1"/>
      <c r="AP4" s="1"/>
    </row>
    <row r="5" spans="1:42" ht="15.75" customHeight="1">
      <c r="A5" s="15" t="s">
        <v>2437</v>
      </c>
      <c r="B5" s="15">
        <v>4</v>
      </c>
      <c r="C5" s="15">
        <v>12</v>
      </c>
      <c r="E5" s="15" t="s">
        <v>83</v>
      </c>
      <c r="F5" s="15">
        <v>399</v>
      </c>
      <c r="H5" s="24" t="s">
        <v>135</v>
      </c>
      <c r="I5" s="15">
        <v>78</v>
      </c>
      <c r="J5" s="90"/>
      <c r="K5" s="15" t="s">
        <v>3033</v>
      </c>
      <c r="L5" s="15">
        <v>1132</v>
      </c>
      <c r="X5" s="1"/>
      <c r="Y5" s="1"/>
      <c r="Z5" s="1"/>
      <c r="AA5" s="1"/>
      <c r="AB5" s="1"/>
      <c r="AC5" s="1"/>
      <c r="AD5" s="1"/>
      <c r="AE5" s="1"/>
      <c r="AF5" s="1"/>
      <c r="AG5" s="1"/>
      <c r="AH5" s="1"/>
      <c r="AI5" s="1"/>
      <c r="AJ5" s="1"/>
      <c r="AK5" s="1"/>
      <c r="AL5" s="1"/>
      <c r="AM5" s="1"/>
      <c r="AN5" s="1"/>
      <c r="AO5" s="1"/>
      <c r="AP5" s="1"/>
    </row>
    <row r="6" spans="1:42" ht="15.75" customHeight="1">
      <c r="A6" s="15" t="s">
        <v>70</v>
      </c>
      <c r="B6" s="15">
        <v>75</v>
      </c>
      <c r="C6" s="15">
        <v>362</v>
      </c>
      <c r="E6" s="15" t="s">
        <v>79</v>
      </c>
      <c r="F6" s="15">
        <v>572</v>
      </c>
      <c r="H6" s="24" t="s">
        <v>114</v>
      </c>
      <c r="I6" s="15">
        <v>51</v>
      </c>
      <c r="J6" s="90"/>
      <c r="X6" s="1"/>
      <c r="Y6" s="1"/>
      <c r="Z6" s="1"/>
      <c r="AA6" s="1"/>
      <c r="AB6" s="1"/>
      <c r="AC6" s="1"/>
      <c r="AD6" s="1"/>
      <c r="AE6" s="1"/>
      <c r="AF6" s="1"/>
      <c r="AG6" s="1"/>
      <c r="AH6" s="1"/>
      <c r="AI6" s="1"/>
      <c r="AJ6" s="1"/>
      <c r="AK6" s="1"/>
      <c r="AL6" s="1"/>
      <c r="AM6" s="1"/>
      <c r="AN6" s="1"/>
      <c r="AO6" s="1"/>
      <c r="AP6" s="1"/>
    </row>
    <row r="7" spans="1:42" ht="15.75" customHeight="1">
      <c r="A7" s="15" t="s">
        <v>167</v>
      </c>
      <c r="B7" s="15">
        <v>38</v>
      </c>
      <c r="C7" s="15">
        <v>210</v>
      </c>
      <c r="E7" s="15" t="s">
        <v>179</v>
      </c>
      <c r="F7" s="15">
        <v>101</v>
      </c>
      <c r="H7" s="24" t="s">
        <v>224</v>
      </c>
      <c r="I7" s="15">
        <v>45</v>
      </c>
      <c r="J7" s="90"/>
      <c r="X7" s="1"/>
      <c r="Y7" s="1"/>
      <c r="Z7" s="1"/>
      <c r="AA7" s="1"/>
      <c r="AB7" s="1"/>
      <c r="AC7" s="1"/>
      <c r="AD7" s="1"/>
      <c r="AE7" s="1"/>
      <c r="AF7" s="1"/>
      <c r="AG7" s="1"/>
      <c r="AH7" s="1"/>
      <c r="AI7" s="1"/>
      <c r="AJ7" s="1"/>
      <c r="AK7" s="1"/>
      <c r="AL7" s="1"/>
      <c r="AM7" s="1"/>
      <c r="AN7" s="1"/>
      <c r="AO7" s="1"/>
      <c r="AP7" s="1"/>
    </row>
    <row r="8" spans="1:42" ht="15.75" customHeight="1">
      <c r="A8" s="15" t="s">
        <v>3033</v>
      </c>
      <c r="B8" s="15">
        <v>218</v>
      </c>
      <c r="C8" s="15">
        <v>1132</v>
      </c>
      <c r="E8" s="1" t="s">
        <v>3033</v>
      </c>
      <c r="F8" s="1">
        <v>1133</v>
      </c>
      <c r="G8" s="1"/>
      <c r="H8" s="1" t="s">
        <v>141</v>
      </c>
      <c r="I8" s="15">
        <v>24</v>
      </c>
      <c r="J8" s="90"/>
      <c r="K8" s="89" t="s">
        <v>3034</v>
      </c>
      <c r="L8" s="1"/>
      <c r="N8" s="1"/>
      <c r="O8" s="89"/>
      <c r="P8" s="1"/>
      <c r="Q8" s="1"/>
      <c r="R8" s="1"/>
      <c r="S8" s="1"/>
      <c r="T8" s="1"/>
      <c r="U8" s="1"/>
      <c r="V8" s="1"/>
      <c r="W8" s="1"/>
      <c r="X8" s="1"/>
      <c r="Y8" s="1"/>
      <c r="Z8" s="1"/>
      <c r="AA8" s="1"/>
      <c r="AB8" s="1"/>
      <c r="AC8" s="1"/>
      <c r="AD8" s="1"/>
      <c r="AE8" s="1"/>
      <c r="AF8" s="1"/>
      <c r="AG8" s="1"/>
      <c r="AH8" s="1"/>
      <c r="AI8" s="1"/>
      <c r="AJ8" s="1"/>
      <c r="AK8" s="1"/>
      <c r="AL8" s="1"/>
      <c r="AM8" s="1"/>
      <c r="AN8" s="1"/>
      <c r="AO8" s="1"/>
      <c r="AP8" s="1"/>
    </row>
    <row r="9" spans="1:42" ht="15.75" customHeight="1">
      <c r="E9" s="1"/>
      <c r="F9" s="1"/>
      <c r="G9" s="1"/>
      <c r="H9" s="1" t="s">
        <v>109</v>
      </c>
      <c r="I9" s="15">
        <v>88</v>
      </c>
      <c r="J9" s="90"/>
      <c r="N9" s="1" t="s">
        <v>3035</v>
      </c>
      <c r="X9" s="1"/>
      <c r="Y9" s="1"/>
      <c r="Z9" s="1"/>
      <c r="AA9" s="1"/>
      <c r="AB9" s="1"/>
      <c r="AC9" s="1"/>
      <c r="AD9" s="1"/>
      <c r="AE9" s="1"/>
      <c r="AF9" s="1"/>
      <c r="AG9" s="1"/>
      <c r="AH9" s="1"/>
      <c r="AI9" s="1"/>
      <c r="AJ9" s="1"/>
      <c r="AK9" s="1"/>
      <c r="AL9" s="1"/>
      <c r="AM9" s="1"/>
      <c r="AN9" s="1"/>
      <c r="AO9" s="1"/>
      <c r="AP9" s="1"/>
    </row>
    <row r="10" spans="1:42" ht="15.75" customHeight="1">
      <c r="A10" s="1"/>
      <c r="B10" s="1"/>
      <c r="C10" s="1"/>
      <c r="D10" s="24"/>
      <c r="E10" s="1"/>
      <c r="F10" s="1"/>
      <c r="G10" s="1"/>
      <c r="H10" s="1" t="s">
        <v>94</v>
      </c>
      <c r="I10" s="15">
        <v>125</v>
      </c>
      <c r="J10" s="90"/>
      <c r="K10" s="15" t="s">
        <v>3031</v>
      </c>
      <c r="L10" s="24" t="s">
        <v>64</v>
      </c>
      <c r="N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ht="15.75" customHeight="1">
      <c r="A11" s="89" t="s">
        <v>3036</v>
      </c>
      <c r="B11" s="89" t="s">
        <v>3037</v>
      </c>
      <c r="C11" s="89" t="s">
        <v>3038</v>
      </c>
      <c r="D11" s="24"/>
      <c r="E11" s="89" t="s">
        <v>3039</v>
      </c>
      <c r="F11" s="1"/>
      <c r="G11" s="1"/>
      <c r="H11" s="1" t="s">
        <v>320</v>
      </c>
      <c r="I11" s="15">
        <v>31</v>
      </c>
      <c r="J11" s="90"/>
      <c r="K11" s="24" t="s">
        <v>34</v>
      </c>
      <c r="L11" s="15">
        <v>0</v>
      </c>
      <c r="M11" s="15">
        <v>1</v>
      </c>
      <c r="N11" s="1">
        <v>2</v>
      </c>
      <c r="O11" s="1">
        <v>3</v>
      </c>
      <c r="P11" s="1">
        <v>4</v>
      </c>
      <c r="Q11" s="1">
        <v>5</v>
      </c>
      <c r="R11" s="1">
        <v>6</v>
      </c>
      <c r="S11" s="1">
        <v>7</v>
      </c>
      <c r="T11" s="1">
        <v>8</v>
      </c>
      <c r="U11" s="1">
        <v>10</v>
      </c>
      <c r="V11" s="1" t="s">
        <v>3033</v>
      </c>
      <c r="W11" s="1"/>
      <c r="X11" s="1"/>
      <c r="Y11" s="1"/>
      <c r="Z11" s="1"/>
      <c r="AA11" s="1"/>
      <c r="AB11" s="1"/>
      <c r="AC11" s="1"/>
      <c r="AD11" s="1"/>
      <c r="AE11" s="1"/>
      <c r="AF11" s="1"/>
      <c r="AG11" s="1"/>
      <c r="AH11" s="1"/>
      <c r="AI11" s="1"/>
      <c r="AJ11" s="1"/>
      <c r="AK11" s="1"/>
      <c r="AL11" s="1"/>
      <c r="AM11" s="1"/>
      <c r="AN11" s="1"/>
      <c r="AO11" s="1"/>
      <c r="AP11" s="1"/>
    </row>
    <row r="12" spans="1:42" ht="15.75" customHeight="1">
      <c r="A12" s="15" t="s">
        <v>2</v>
      </c>
      <c r="B12" s="15" t="s">
        <v>3031</v>
      </c>
      <c r="C12" s="1" t="s">
        <v>3040</v>
      </c>
      <c r="D12" s="24"/>
      <c r="E12" s="15" t="s">
        <v>37</v>
      </c>
      <c r="F12" s="15" t="s">
        <v>3031</v>
      </c>
      <c r="G12" s="1"/>
      <c r="H12" s="1" t="s">
        <v>138</v>
      </c>
      <c r="I12" s="15">
        <v>17</v>
      </c>
      <c r="J12" s="90"/>
      <c r="K12" s="24"/>
      <c r="L12" s="15">
        <v>37</v>
      </c>
      <c r="N12" s="1"/>
      <c r="O12" s="1"/>
      <c r="P12" s="1"/>
      <c r="Q12" s="1"/>
      <c r="R12" s="1"/>
      <c r="S12" s="1"/>
      <c r="T12" s="1"/>
      <c r="U12" s="1"/>
      <c r="V12" s="1">
        <v>37</v>
      </c>
      <c r="W12" s="1"/>
      <c r="X12" s="1"/>
      <c r="Y12" s="1"/>
      <c r="Z12" s="1"/>
      <c r="AA12" s="1"/>
      <c r="AB12" s="1"/>
      <c r="AC12" s="1"/>
      <c r="AD12" s="1"/>
      <c r="AE12" s="1"/>
      <c r="AF12" s="1"/>
      <c r="AG12" s="1"/>
      <c r="AH12" s="1"/>
      <c r="AI12" s="1"/>
      <c r="AJ12" s="1"/>
      <c r="AK12" s="1"/>
      <c r="AL12" s="1"/>
      <c r="AM12" s="1"/>
      <c r="AN12" s="1"/>
      <c r="AO12" s="1"/>
      <c r="AP12" s="1"/>
    </row>
    <row r="13" spans="1:42" ht="15.75" customHeight="1">
      <c r="A13" s="15" t="s">
        <v>238</v>
      </c>
      <c r="B13" s="15">
        <v>10</v>
      </c>
      <c r="C13" s="24">
        <v>21252</v>
      </c>
      <c r="D13" s="24"/>
      <c r="F13" s="15">
        <v>6</v>
      </c>
      <c r="G13" s="1"/>
      <c r="H13" s="1" t="s">
        <v>78</v>
      </c>
      <c r="I13" s="15">
        <v>236</v>
      </c>
      <c r="J13" s="90"/>
      <c r="K13" s="24" t="s">
        <v>89</v>
      </c>
      <c r="L13" s="15">
        <v>331</v>
      </c>
      <c r="M13" s="15">
        <v>23</v>
      </c>
      <c r="N13" s="1">
        <v>5</v>
      </c>
      <c r="O13" s="1">
        <v>8</v>
      </c>
      <c r="P13" s="1">
        <v>4</v>
      </c>
      <c r="Q13" s="1">
        <v>4</v>
      </c>
      <c r="R13" s="1">
        <v>3</v>
      </c>
      <c r="S13" s="1">
        <v>1</v>
      </c>
      <c r="T13" s="1"/>
      <c r="U13" s="1"/>
      <c r="V13" s="1">
        <v>379</v>
      </c>
      <c r="W13" s="1"/>
      <c r="X13" s="1"/>
      <c r="Y13" s="1"/>
      <c r="Z13" s="1"/>
      <c r="AA13" s="1"/>
      <c r="AB13" s="1"/>
      <c r="AC13" s="1"/>
      <c r="AD13" s="1"/>
      <c r="AE13" s="1"/>
      <c r="AF13" s="1"/>
      <c r="AG13" s="1"/>
      <c r="AH13" s="1"/>
      <c r="AI13" s="1"/>
      <c r="AJ13" s="1"/>
      <c r="AK13" s="1"/>
      <c r="AL13" s="1"/>
      <c r="AM13" s="1"/>
      <c r="AN13" s="1"/>
      <c r="AO13" s="1"/>
      <c r="AP13" s="1"/>
    </row>
    <row r="14" spans="1:42" ht="15.75" customHeight="1">
      <c r="A14" s="15" t="s">
        <v>66</v>
      </c>
      <c r="B14" s="15">
        <v>2</v>
      </c>
      <c r="C14" s="24">
        <v>9857</v>
      </c>
      <c r="D14" s="24"/>
      <c r="E14" s="15" t="s">
        <v>296</v>
      </c>
      <c r="F14" s="15">
        <v>6</v>
      </c>
      <c r="G14" s="1"/>
      <c r="H14" s="1" t="s">
        <v>219</v>
      </c>
      <c r="I14" s="15">
        <v>21</v>
      </c>
      <c r="J14" s="90"/>
      <c r="K14" s="24" t="s">
        <v>135</v>
      </c>
      <c r="L14" s="15">
        <v>68</v>
      </c>
      <c r="M14" s="15">
        <v>4</v>
      </c>
      <c r="N14" s="1">
        <v>2</v>
      </c>
      <c r="O14" s="1"/>
      <c r="P14" s="1"/>
      <c r="Q14" s="1">
        <v>1</v>
      </c>
      <c r="R14" s="1">
        <v>3</v>
      </c>
      <c r="S14" s="1"/>
      <c r="T14" s="1"/>
      <c r="U14" s="1"/>
      <c r="V14" s="1">
        <v>78</v>
      </c>
      <c r="W14" s="1"/>
      <c r="X14" s="1"/>
      <c r="Y14" s="1"/>
      <c r="Z14" s="1"/>
      <c r="AA14" s="1"/>
      <c r="AB14" s="1"/>
      <c r="AC14" s="1"/>
      <c r="AD14" s="1"/>
      <c r="AE14" s="1"/>
      <c r="AF14" s="1"/>
      <c r="AG14" s="1"/>
      <c r="AH14" s="1"/>
      <c r="AI14" s="1"/>
      <c r="AJ14" s="1"/>
      <c r="AK14" s="1"/>
      <c r="AL14" s="1"/>
      <c r="AM14" s="1"/>
      <c r="AN14" s="1"/>
      <c r="AO14" s="1"/>
      <c r="AP14" s="1"/>
    </row>
    <row r="15" spans="1:42" ht="15.75" customHeight="1">
      <c r="A15" s="15" t="s">
        <v>2515</v>
      </c>
      <c r="B15" s="15">
        <v>1</v>
      </c>
      <c r="C15" s="24" t="e">
        <v>#DIV/0!</v>
      </c>
      <c r="D15" s="24"/>
      <c r="E15" s="15" t="s">
        <v>300</v>
      </c>
      <c r="F15" s="15">
        <v>10</v>
      </c>
      <c r="G15" s="1"/>
      <c r="H15" s="1" t="s">
        <v>3033</v>
      </c>
      <c r="I15" s="15">
        <v>1132</v>
      </c>
      <c r="J15" s="90"/>
      <c r="K15" s="24" t="s">
        <v>114</v>
      </c>
      <c r="L15" s="15">
        <v>41</v>
      </c>
      <c r="M15" s="15">
        <v>4</v>
      </c>
      <c r="N15" s="1">
        <v>2</v>
      </c>
      <c r="O15" s="1">
        <v>1</v>
      </c>
      <c r="P15" s="1">
        <v>1</v>
      </c>
      <c r="Q15" s="1"/>
      <c r="R15" s="1">
        <v>2</v>
      </c>
      <c r="S15" s="1"/>
      <c r="T15" s="1"/>
      <c r="U15" s="1"/>
      <c r="V15" s="1">
        <v>51</v>
      </c>
      <c r="W15" s="1"/>
      <c r="X15" s="1"/>
      <c r="Y15" s="1"/>
      <c r="Z15" s="1"/>
      <c r="AA15" s="1"/>
      <c r="AB15" s="1"/>
      <c r="AC15" s="1"/>
      <c r="AD15" s="1"/>
      <c r="AE15" s="1"/>
      <c r="AF15" s="1"/>
      <c r="AG15" s="1"/>
      <c r="AH15" s="1"/>
      <c r="AI15" s="1"/>
      <c r="AJ15" s="1"/>
      <c r="AK15" s="1"/>
      <c r="AL15" s="1"/>
      <c r="AM15" s="1"/>
      <c r="AN15" s="1"/>
      <c r="AO15" s="1"/>
      <c r="AP15" s="1"/>
    </row>
    <row r="16" spans="1:42" ht="15.75" customHeight="1">
      <c r="A16" s="15" t="s">
        <v>1400</v>
      </c>
      <c r="B16" s="15">
        <v>3</v>
      </c>
      <c r="C16" s="24">
        <v>28436</v>
      </c>
      <c r="D16" s="24"/>
      <c r="E16" s="91" t="s">
        <v>528</v>
      </c>
      <c r="F16" s="15">
        <v>23</v>
      </c>
      <c r="G16" s="1"/>
      <c r="H16" s="1"/>
      <c r="I16" s="1"/>
      <c r="J16" s="1"/>
      <c r="K16" s="1" t="s">
        <v>224</v>
      </c>
      <c r="L16" s="15">
        <v>38</v>
      </c>
      <c r="M16" s="15">
        <v>5</v>
      </c>
      <c r="N16" s="1"/>
      <c r="O16" s="1">
        <v>1</v>
      </c>
      <c r="P16" s="1"/>
      <c r="Q16" s="1"/>
      <c r="R16" s="1">
        <v>1</v>
      </c>
      <c r="S16" s="1"/>
      <c r="T16" s="1"/>
      <c r="U16" s="1"/>
      <c r="V16" s="1">
        <v>45</v>
      </c>
      <c r="W16" s="1"/>
      <c r="X16" s="1"/>
      <c r="Y16" s="1"/>
      <c r="Z16" s="1"/>
      <c r="AA16" s="1"/>
      <c r="AB16" s="1"/>
      <c r="AC16" s="1"/>
      <c r="AD16" s="1"/>
      <c r="AE16" s="1"/>
      <c r="AF16" s="1"/>
      <c r="AG16" s="1"/>
      <c r="AH16" s="1"/>
      <c r="AI16" s="1"/>
      <c r="AJ16" s="1"/>
      <c r="AK16" s="1"/>
      <c r="AL16" s="1"/>
      <c r="AM16" s="1"/>
      <c r="AN16" s="1"/>
      <c r="AO16" s="1"/>
      <c r="AP16" s="1"/>
    </row>
    <row r="17" spans="1:42" ht="15.75" customHeight="1">
      <c r="A17" s="15" t="s">
        <v>1321</v>
      </c>
      <c r="B17" s="15">
        <v>11</v>
      </c>
      <c r="C17" s="24">
        <v>7706</v>
      </c>
      <c r="D17" s="24"/>
      <c r="E17" s="15" t="s">
        <v>144</v>
      </c>
      <c r="F17" s="15">
        <v>45</v>
      </c>
      <c r="G17" s="1"/>
      <c r="H17" s="1"/>
      <c r="I17" s="1"/>
      <c r="J17" s="1"/>
      <c r="K17" s="1" t="s">
        <v>141</v>
      </c>
      <c r="L17" s="15">
        <v>23</v>
      </c>
      <c r="N17" s="1"/>
      <c r="O17" s="1"/>
      <c r="P17" s="1"/>
      <c r="Q17" s="1">
        <v>1</v>
      </c>
      <c r="R17" s="1"/>
      <c r="S17" s="1"/>
      <c r="T17" s="1"/>
      <c r="U17" s="1"/>
      <c r="V17" s="1">
        <v>24</v>
      </c>
      <c r="W17" s="1"/>
      <c r="X17" s="1"/>
      <c r="Y17" s="1"/>
      <c r="Z17" s="1"/>
      <c r="AA17" s="1"/>
      <c r="AB17" s="1"/>
      <c r="AC17" s="1"/>
      <c r="AD17" s="1"/>
      <c r="AE17" s="1"/>
      <c r="AF17" s="1"/>
      <c r="AG17" s="1"/>
      <c r="AH17" s="1"/>
      <c r="AI17" s="1"/>
      <c r="AJ17" s="1"/>
      <c r="AK17" s="1"/>
      <c r="AL17" s="1"/>
      <c r="AM17" s="1"/>
      <c r="AN17" s="1"/>
      <c r="AO17" s="1"/>
      <c r="AP17" s="1"/>
    </row>
    <row r="18" spans="1:42" ht="15.75" customHeight="1">
      <c r="A18" s="15" t="s">
        <v>1679</v>
      </c>
      <c r="B18" s="15">
        <v>2</v>
      </c>
      <c r="C18" s="24">
        <v>7302</v>
      </c>
      <c r="D18" s="24"/>
      <c r="E18" s="1" t="s">
        <v>96</v>
      </c>
      <c r="F18" s="1">
        <v>100</v>
      </c>
      <c r="G18" s="1"/>
      <c r="H18" s="89" t="s">
        <v>3041</v>
      </c>
      <c r="I18" s="1"/>
      <c r="J18" s="1"/>
      <c r="K18" s="1" t="s">
        <v>109</v>
      </c>
      <c r="L18" s="15">
        <v>86</v>
      </c>
      <c r="M18" s="15">
        <v>2</v>
      </c>
      <c r="N18" s="1"/>
      <c r="O18" s="1"/>
      <c r="P18" s="1"/>
      <c r="Q18" s="1"/>
      <c r="R18" s="1"/>
      <c r="S18" s="1"/>
      <c r="T18" s="1"/>
      <c r="U18" s="1"/>
      <c r="V18" s="1">
        <v>88</v>
      </c>
      <c r="W18" s="1"/>
      <c r="X18" s="1"/>
      <c r="Y18" s="1"/>
      <c r="Z18" s="1"/>
      <c r="AA18" s="1"/>
      <c r="AB18" s="1"/>
      <c r="AC18" s="1"/>
      <c r="AD18" s="1"/>
      <c r="AE18" s="1"/>
      <c r="AF18" s="1"/>
      <c r="AG18" s="1"/>
      <c r="AH18" s="1"/>
      <c r="AI18" s="1"/>
      <c r="AJ18" s="1"/>
      <c r="AK18" s="1"/>
      <c r="AL18" s="1"/>
      <c r="AM18" s="1"/>
      <c r="AN18" s="1"/>
      <c r="AO18" s="1"/>
      <c r="AP18" s="1"/>
    </row>
    <row r="19" spans="1:42" ht="15.75" customHeight="1">
      <c r="A19" s="89" t="s">
        <v>163</v>
      </c>
      <c r="B19" s="1">
        <v>12</v>
      </c>
      <c r="C19" s="24">
        <v>10792</v>
      </c>
      <c r="D19" s="24"/>
      <c r="E19" s="1" t="s">
        <v>92</v>
      </c>
      <c r="F19" s="1">
        <v>174</v>
      </c>
      <c r="G19" s="1"/>
      <c r="H19" s="15" t="s">
        <v>32</v>
      </c>
      <c r="I19" s="1" t="s">
        <v>3031</v>
      </c>
      <c r="J19" s="1"/>
      <c r="K19" s="1" t="s">
        <v>94</v>
      </c>
      <c r="L19" s="15">
        <v>107</v>
      </c>
      <c r="M19" s="15">
        <v>9</v>
      </c>
      <c r="N19" s="1">
        <v>4</v>
      </c>
      <c r="O19" s="1">
        <v>2</v>
      </c>
      <c r="P19" s="1">
        <v>1</v>
      </c>
      <c r="Q19" s="1">
        <v>2</v>
      </c>
      <c r="R19" s="1"/>
      <c r="S19" s="1"/>
      <c r="T19" s="1"/>
      <c r="U19" s="1"/>
      <c r="V19" s="1">
        <v>125</v>
      </c>
      <c r="W19" s="1"/>
      <c r="X19" s="1"/>
      <c r="Y19" s="1"/>
      <c r="Z19" s="1"/>
      <c r="AA19" s="1"/>
      <c r="AB19" s="1"/>
      <c r="AC19" s="1"/>
      <c r="AD19" s="1"/>
      <c r="AE19" s="1"/>
      <c r="AF19" s="1"/>
      <c r="AG19" s="1"/>
      <c r="AH19" s="1"/>
      <c r="AI19" s="1"/>
      <c r="AJ19" s="1"/>
      <c r="AK19" s="1"/>
      <c r="AL19" s="1"/>
      <c r="AM19" s="1"/>
      <c r="AN19" s="1"/>
      <c r="AO19" s="1"/>
      <c r="AP19" s="1"/>
    </row>
    <row r="20" spans="1:42" ht="15.75" customHeight="1">
      <c r="A20" s="15" t="s">
        <v>85</v>
      </c>
      <c r="B20" s="15">
        <v>6</v>
      </c>
      <c r="C20" s="24">
        <v>10968</v>
      </c>
      <c r="D20" s="24"/>
      <c r="E20" s="1" t="s">
        <v>100</v>
      </c>
      <c r="F20" s="1">
        <v>666</v>
      </c>
      <c r="G20" s="1"/>
      <c r="H20" s="1" t="s">
        <v>159</v>
      </c>
      <c r="I20" s="1">
        <v>302</v>
      </c>
      <c r="J20" s="1"/>
      <c r="K20" s="1" t="s">
        <v>320</v>
      </c>
      <c r="L20" s="15">
        <v>27</v>
      </c>
      <c r="M20" s="15">
        <v>2</v>
      </c>
      <c r="N20" s="1"/>
      <c r="O20" s="1">
        <v>2</v>
      </c>
      <c r="P20" s="1"/>
      <c r="Q20" s="1"/>
      <c r="R20" s="1"/>
      <c r="S20" s="1"/>
      <c r="T20" s="1"/>
      <c r="U20" s="1"/>
      <c r="V20" s="1">
        <v>31</v>
      </c>
      <c r="W20" s="1"/>
      <c r="X20" s="1"/>
      <c r="Y20" s="1"/>
      <c r="Z20" s="1"/>
      <c r="AA20" s="1"/>
      <c r="AB20" s="1"/>
      <c r="AC20" s="1"/>
      <c r="AD20" s="1"/>
      <c r="AE20" s="1"/>
      <c r="AF20" s="1"/>
      <c r="AG20" s="1"/>
      <c r="AH20" s="1"/>
      <c r="AI20" s="1"/>
      <c r="AJ20" s="1"/>
      <c r="AK20" s="1"/>
      <c r="AL20" s="1"/>
      <c r="AM20" s="1"/>
      <c r="AN20" s="1"/>
      <c r="AO20" s="1"/>
      <c r="AP20" s="1"/>
    </row>
    <row r="21" spans="1:42" ht="15.75" customHeight="1">
      <c r="A21" s="15" t="s">
        <v>979</v>
      </c>
      <c r="B21" s="15">
        <v>17</v>
      </c>
      <c r="C21" s="24">
        <v>9774</v>
      </c>
      <c r="D21" s="24"/>
      <c r="E21" s="1" t="s">
        <v>753</v>
      </c>
      <c r="F21" s="1">
        <v>4</v>
      </c>
      <c r="G21" s="1"/>
      <c r="H21" s="1" t="s">
        <v>90</v>
      </c>
      <c r="I21" s="1">
        <v>555</v>
      </c>
      <c r="J21" s="1"/>
      <c r="K21" s="1" t="s">
        <v>138</v>
      </c>
      <c r="L21" s="15">
        <v>16</v>
      </c>
      <c r="N21" s="1"/>
      <c r="O21" s="1"/>
      <c r="P21" s="1">
        <v>1</v>
      </c>
      <c r="Q21" s="1"/>
      <c r="R21" s="1"/>
      <c r="S21" s="1"/>
      <c r="T21" s="1"/>
      <c r="U21" s="1"/>
      <c r="V21" s="1">
        <v>17</v>
      </c>
      <c r="W21" s="1"/>
      <c r="X21" s="1"/>
      <c r="Y21" s="1"/>
      <c r="Z21" s="1"/>
      <c r="AA21" s="1"/>
      <c r="AB21" s="1"/>
      <c r="AC21" s="1"/>
      <c r="AD21" s="1"/>
      <c r="AE21" s="1"/>
      <c r="AF21" s="1"/>
      <c r="AG21" s="1"/>
      <c r="AH21" s="1"/>
      <c r="AI21" s="1"/>
      <c r="AJ21" s="1"/>
      <c r="AK21" s="1"/>
      <c r="AL21" s="1"/>
      <c r="AM21" s="1"/>
      <c r="AN21" s="1"/>
      <c r="AO21" s="1"/>
      <c r="AP21" s="1"/>
    </row>
    <row r="22" spans="1:42" ht="15.75" customHeight="1">
      <c r="A22" s="15" t="s">
        <v>2088</v>
      </c>
      <c r="B22" s="15">
        <v>1</v>
      </c>
      <c r="C22" s="24">
        <v>3541</v>
      </c>
      <c r="D22" s="24"/>
      <c r="E22" s="1" t="s">
        <v>80</v>
      </c>
      <c r="F22" s="1">
        <v>94</v>
      </c>
      <c r="G22" s="1"/>
      <c r="H22" s="1" t="s">
        <v>1013</v>
      </c>
      <c r="I22" s="1">
        <v>5</v>
      </c>
      <c r="J22" s="1"/>
      <c r="K22" s="1" t="s">
        <v>78</v>
      </c>
      <c r="L22" s="15">
        <v>189</v>
      </c>
      <c r="M22" s="15">
        <v>13</v>
      </c>
      <c r="N22" s="1">
        <v>6</v>
      </c>
      <c r="O22" s="1">
        <v>7</v>
      </c>
      <c r="P22" s="1">
        <v>5</v>
      </c>
      <c r="Q22" s="1">
        <v>8</v>
      </c>
      <c r="R22" s="1">
        <v>5</v>
      </c>
      <c r="S22" s="1"/>
      <c r="T22" s="1">
        <v>2</v>
      </c>
      <c r="U22" s="1">
        <v>1</v>
      </c>
      <c r="V22" s="1">
        <v>236</v>
      </c>
      <c r="W22" s="1"/>
      <c r="X22" s="1"/>
      <c r="Y22" s="1"/>
      <c r="Z22" s="1"/>
      <c r="AA22" s="1"/>
      <c r="AB22" s="1"/>
      <c r="AC22" s="1"/>
      <c r="AD22" s="1"/>
      <c r="AE22" s="1"/>
      <c r="AF22" s="1"/>
      <c r="AG22" s="1"/>
      <c r="AH22" s="1"/>
      <c r="AI22" s="1"/>
      <c r="AJ22" s="1"/>
      <c r="AK22" s="1"/>
      <c r="AL22" s="1"/>
      <c r="AM22" s="1"/>
      <c r="AN22" s="1"/>
      <c r="AO22" s="1"/>
      <c r="AP22" s="1"/>
    </row>
    <row r="23" spans="1:42" ht="15.75" customHeight="1">
      <c r="A23" s="15" t="s">
        <v>2566</v>
      </c>
      <c r="B23" s="15">
        <v>0</v>
      </c>
      <c r="C23" s="24">
        <v>32820</v>
      </c>
      <c r="D23" s="24"/>
      <c r="E23" s="1" t="s">
        <v>420</v>
      </c>
      <c r="F23" s="1">
        <v>4</v>
      </c>
      <c r="G23" s="1"/>
      <c r="H23" s="1" t="s">
        <v>76</v>
      </c>
      <c r="I23" s="1">
        <v>48</v>
      </c>
      <c r="J23" s="1"/>
      <c r="K23" s="1" t="s">
        <v>219</v>
      </c>
      <c r="L23" s="15">
        <v>13</v>
      </c>
      <c r="M23" s="15">
        <v>3</v>
      </c>
      <c r="N23" s="1">
        <v>1</v>
      </c>
      <c r="O23" s="1">
        <v>2</v>
      </c>
      <c r="P23" s="1">
        <v>2</v>
      </c>
      <c r="Q23" s="1"/>
      <c r="R23" s="1"/>
      <c r="S23" s="1"/>
      <c r="T23" s="1"/>
      <c r="U23" s="1"/>
      <c r="V23" s="1">
        <v>21</v>
      </c>
      <c r="W23" s="1"/>
      <c r="X23" s="1"/>
      <c r="Y23" s="1"/>
      <c r="Z23" s="1"/>
      <c r="AA23" s="1"/>
      <c r="AB23" s="1"/>
      <c r="AC23" s="1"/>
      <c r="AD23" s="1"/>
      <c r="AE23" s="1"/>
      <c r="AF23" s="1"/>
      <c r="AG23" s="1"/>
      <c r="AH23" s="1"/>
      <c r="AI23" s="1"/>
      <c r="AJ23" s="1"/>
      <c r="AK23" s="1"/>
      <c r="AL23" s="1"/>
      <c r="AM23" s="1"/>
      <c r="AN23" s="1"/>
      <c r="AO23" s="1"/>
      <c r="AP23" s="1"/>
    </row>
    <row r="24" spans="1:42" ht="15.75" customHeight="1">
      <c r="A24" s="15" t="s">
        <v>1148</v>
      </c>
      <c r="B24" s="15">
        <v>13</v>
      </c>
      <c r="C24" s="24">
        <v>21174</v>
      </c>
      <c r="D24" s="24"/>
      <c r="E24" s="1" t="s">
        <v>3033</v>
      </c>
      <c r="F24" s="1">
        <v>1132</v>
      </c>
      <c r="G24" s="1"/>
      <c r="H24" s="1" t="s">
        <v>104</v>
      </c>
      <c r="I24" s="1">
        <v>55</v>
      </c>
      <c r="J24" s="1"/>
      <c r="K24" s="15" t="s">
        <v>3033</v>
      </c>
      <c r="L24" s="15">
        <v>976</v>
      </c>
      <c r="M24" s="15">
        <v>65</v>
      </c>
      <c r="N24" s="1">
        <v>20</v>
      </c>
      <c r="O24" s="1">
        <v>23</v>
      </c>
      <c r="P24" s="1">
        <v>14</v>
      </c>
      <c r="Q24" s="1">
        <v>16</v>
      </c>
      <c r="R24" s="1">
        <v>14</v>
      </c>
      <c r="S24" s="1">
        <v>1</v>
      </c>
      <c r="T24" s="1">
        <v>2</v>
      </c>
      <c r="U24" s="1">
        <v>1</v>
      </c>
      <c r="V24" s="1">
        <v>1132</v>
      </c>
      <c r="W24" s="1"/>
      <c r="X24" s="1"/>
      <c r="Y24" s="1"/>
      <c r="Z24" s="1"/>
      <c r="AA24" s="1"/>
      <c r="AB24" s="1"/>
      <c r="AC24" s="1"/>
      <c r="AD24" s="1"/>
      <c r="AE24" s="1"/>
      <c r="AF24" s="1"/>
      <c r="AG24" s="1"/>
      <c r="AH24" s="1"/>
      <c r="AI24" s="1"/>
      <c r="AJ24" s="1"/>
      <c r="AK24" s="1"/>
      <c r="AL24" s="1"/>
      <c r="AM24" s="1"/>
      <c r="AN24" s="1"/>
      <c r="AO24" s="1"/>
      <c r="AP24" s="1"/>
    </row>
    <row r="25" spans="1:42" ht="15.75" customHeight="1">
      <c r="A25" s="1" t="s">
        <v>1167</v>
      </c>
      <c r="B25" s="1">
        <v>5</v>
      </c>
      <c r="C25" s="24">
        <v>52082</v>
      </c>
      <c r="D25" s="24"/>
      <c r="E25" s="1"/>
      <c r="F25" s="1"/>
      <c r="G25" s="1"/>
      <c r="H25" s="1" t="s">
        <v>320</v>
      </c>
      <c r="I25" s="1">
        <v>45</v>
      </c>
      <c r="J25" s="1"/>
      <c r="X25" s="1"/>
      <c r="Y25" s="1"/>
      <c r="Z25" s="1"/>
      <c r="AA25" s="1"/>
      <c r="AB25" s="1"/>
      <c r="AC25" s="1"/>
      <c r="AD25" s="1"/>
      <c r="AE25" s="1"/>
      <c r="AF25" s="1"/>
      <c r="AG25" s="1"/>
      <c r="AH25" s="1"/>
      <c r="AI25" s="1"/>
      <c r="AJ25" s="1"/>
      <c r="AK25" s="1"/>
      <c r="AL25" s="1"/>
      <c r="AM25" s="1"/>
      <c r="AN25" s="1"/>
      <c r="AO25" s="1"/>
      <c r="AP25" s="1"/>
    </row>
    <row r="26" spans="1:42" ht="15.75" customHeight="1">
      <c r="A26" s="1" t="s">
        <v>2096</v>
      </c>
      <c r="B26" s="1">
        <v>5</v>
      </c>
      <c r="C26" s="24">
        <v>11057</v>
      </c>
      <c r="D26" s="24"/>
      <c r="E26" s="89" t="s">
        <v>3042</v>
      </c>
      <c r="F26" s="1"/>
      <c r="G26" s="1"/>
      <c r="H26" s="1" t="s">
        <v>204</v>
      </c>
      <c r="I26" s="1">
        <v>74</v>
      </c>
      <c r="J26" s="1"/>
      <c r="X26" s="1"/>
      <c r="Y26" s="1"/>
      <c r="Z26" s="1"/>
      <c r="AA26" s="1"/>
      <c r="AB26" s="1"/>
      <c r="AC26" s="1"/>
      <c r="AD26" s="1"/>
      <c r="AE26" s="1"/>
      <c r="AF26" s="1"/>
      <c r="AG26" s="1"/>
      <c r="AH26" s="1"/>
      <c r="AI26" s="1"/>
      <c r="AJ26" s="1"/>
      <c r="AK26" s="1"/>
      <c r="AL26" s="1"/>
      <c r="AM26" s="1"/>
      <c r="AN26" s="1"/>
      <c r="AO26" s="1"/>
      <c r="AP26" s="1"/>
    </row>
    <row r="27" spans="1:42" ht="15.75" customHeight="1">
      <c r="A27" s="1" t="s">
        <v>2271</v>
      </c>
      <c r="B27" s="1">
        <v>1</v>
      </c>
      <c r="C27" s="24">
        <v>8138</v>
      </c>
      <c r="D27" s="24"/>
      <c r="E27" s="15" t="s">
        <v>58</v>
      </c>
      <c r="F27" s="15" t="s">
        <v>3031</v>
      </c>
      <c r="G27" s="1"/>
      <c r="H27" s="1" t="s">
        <v>550</v>
      </c>
      <c r="I27" s="1">
        <v>48</v>
      </c>
      <c r="J27" s="1"/>
      <c r="X27" s="1"/>
      <c r="Y27" s="1"/>
      <c r="Z27" s="1"/>
      <c r="AA27" s="1"/>
      <c r="AB27" s="1"/>
      <c r="AC27" s="1"/>
      <c r="AD27" s="1"/>
      <c r="AE27" s="1"/>
      <c r="AF27" s="1"/>
      <c r="AG27" s="1"/>
      <c r="AH27" s="1"/>
      <c r="AI27" s="1"/>
      <c r="AJ27" s="1"/>
      <c r="AK27" s="1"/>
      <c r="AL27" s="1"/>
      <c r="AM27" s="1"/>
      <c r="AN27" s="1"/>
      <c r="AO27" s="1"/>
      <c r="AP27" s="1"/>
    </row>
    <row r="28" spans="1:42" ht="15.75" customHeight="1">
      <c r="A28" s="1" t="s">
        <v>261</v>
      </c>
      <c r="B28" s="1">
        <v>3</v>
      </c>
      <c r="C28" s="24">
        <v>32256</v>
      </c>
      <c r="D28" s="24"/>
      <c r="E28" s="15" t="b">
        <v>0</v>
      </c>
      <c r="F28" s="15">
        <v>666</v>
      </c>
      <c r="G28" s="1"/>
      <c r="H28" s="1" t="s">
        <v>3033</v>
      </c>
      <c r="I28" s="1">
        <v>1132</v>
      </c>
      <c r="J28" s="1"/>
      <c r="X28" s="1"/>
      <c r="Y28" s="1"/>
      <c r="Z28" s="1"/>
      <c r="AA28" s="1"/>
      <c r="AB28" s="1"/>
      <c r="AC28" s="1"/>
      <c r="AD28" s="1"/>
      <c r="AE28" s="1"/>
      <c r="AF28" s="1"/>
      <c r="AG28" s="1"/>
      <c r="AH28" s="1"/>
      <c r="AI28" s="1"/>
      <c r="AJ28" s="1"/>
      <c r="AK28" s="1"/>
      <c r="AL28" s="1"/>
      <c r="AM28" s="1"/>
      <c r="AN28" s="1"/>
      <c r="AO28" s="1"/>
      <c r="AP28" s="1"/>
    </row>
    <row r="29" spans="1:42" ht="15.75" customHeight="1">
      <c r="A29" s="1" t="s">
        <v>270</v>
      </c>
      <c r="B29" s="1">
        <v>4</v>
      </c>
      <c r="C29" s="24">
        <v>47266</v>
      </c>
      <c r="D29" s="24"/>
      <c r="E29" s="15" t="b">
        <v>1</v>
      </c>
      <c r="F29" s="15">
        <v>466</v>
      </c>
      <c r="G29" s="1"/>
      <c r="H29" s="1"/>
      <c r="I29" s="1"/>
      <c r="J29" s="1"/>
      <c r="X29" s="1"/>
      <c r="Y29" s="1"/>
      <c r="Z29" s="1"/>
      <c r="AA29" s="1"/>
      <c r="AB29" s="1"/>
      <c r="AC29" s="1"/>
      <c r="AD29" s="1"/>
      <c r="AE29" s="1"/>
      <c r="AF29" s="1"/>
      <c r="AG29" s="1"/>
      <c r="AH29" s="1"/>
      <c r="AI29" s="1"/>
      <c r="AJ29" s="1"/>
      <c r="AK29" s="1"/>
      <c r="AL29" s="1"/>
      <c r="AM29" s="1"/>
      <c r="AN29" s="1"/>
      <c r="AO29" s="1"/>
      <c r="AP29" s="1"/>
    </row>
    <row r="30" spans="1:42" ht="15.75" customHeight="1">
      <c r="A30" s="1" t="s">
        <v>281</v>
      </c>
      <c r="B30" s="1">
        <v>8</v>
      </c>
      <c r="C30" s="24">
        <v>9432</v>
      </c>
      <c r="D30" s="24"/>
      <c r="E30" s="15" t="s">
        <v>3033</v>
      </c>
      <c r="F30" s="15">
        <v>1132</v>
      </c>
      <c r="G30" s="1"/>
      <c r="I30" s="1"/>
      <c r="J30" s="1"/>
      <c r="X30" s="1"/>
      <c r="Y30" s="1"/>
      <c r="Z30" s="1"/>
      <c r="AA30" s="1"/>
      <c r="AB30" s="1"/>
      <c r="AC30" s="1"/>
      <c r="AD30" s="1"/>
      <c r="AE30" s="1"/>
      <c r="AF30" s="1"/>
      <c r="AG30" s="1"/>
      <c r="AH30" s="1"/>
      <c r="AI30" s="1"/>
      <c r="AJ30" s="1"/>
      <c r="AK30" s="1"/>
      <c r="AL30" s="1"/>
      <c r="AM30" s="1"/>
      <c r="AN30" s="1"/>
      <c r="AO30" s="1"/>
      <c r="AP30" s="1"/>
    </row>
    <row r="31" spans="1:42" ht="15.75" customHeight="1">
      <c r="A31" s="1" t="s">
        <v>304</v>
      </c>
      <c r="B31" s="1">
        <v>8</v>
      </c>
      <c r="C31" s="24">
        <v>7339</v>
      </c>
      <c r="D31" s="24"/>
      <c r="G31" s="1"/>
      <c r="I31" s="1"/>
      <c r="J31" s="1"/>
      <c r="X31" s="1"/>
      <c r="Y31" s="1"/>
      <c r="Z31" s="1"/>
      <c r="AA31" s="1"/>
      <c r="AB31" s="1"/>
      <c r="AC31" s="1"/>
      <c r="AD31" s="1"/>
      <c r="AE31" s="1"/>
      <c r="AF31" s="1"/>
      <c r="AG31" s="1"/>
      <c r="AH31" s="1"/>
      <c r="AI31" s="1"/>
      <c r="AJ31" s="1"/>
      <c r="AK31" s="1"/>
      <c r="AL31" s="1"/>
      <c r="AM31" s="1"/>
      <c r="AN31" s="1"/>
      <c r="AO31" s="1"/>
      <c r="AP31" s="1"/>
    </row>
    <row r="32" spans="1:42" ht="15.75" customHeight="1">
      <c r="A32" s="1" t="s">
        <v>325</v>
      </c>
      <c r="B32" s="1">
        <v>2</v>
      </c>
      <c r="C32" s="24">
        <v>6875</v>
      </c>
      <c r="D32" s="24"/>
      <c r="G32" s="1"/>
      <c r="H32" s="89" t="s">
        <v>3043</v>
      </c>
      <c r="I32" s="1"/>
      <c r="J32" s="1"/>
      <c r="K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row>
    <row r="33" spans="1:42" ht="15.75" customHeight="1">
      <c r="A33" s="1" t="s">
        <v>2279</v>
      </c>
      <c r="B33" s="1">
        <v>13</v>
      </c>
      <c r="C33" s="24">
        <v>53910</v>
      </c>
      <c r="D33" s="24"/>
      <c r="E33" s="1"/>
      <c r="F33" s="1"/>
      <c r="G33" s="1"/>
      <c r="H33" s="15" t="s">
        <v>21</v>
      </c>
      <c r="I33" s="1" t="s">
        <v>3031</v>
      </c>
      <c r="J33" s="1"/>
      <c r="K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row>
    <row r="34" spans="1:42" ht="15.75" customHeight="1">
      <c r="A34" s="1" t="s">
        <v>560</v>
      </c>
      <c r="B34" s="1">
        <v>8</v>
      </c>
      <c r="C34" s="24">
        <v>44060</v>
      </c>
      <c r="D34" s="24"/>
      <c r="E34" s="1"/>
      <c r="F34" s="1"/>
      <c r="G34" s="1"/>
      <c r="H34" s="1"/>
      <c r="I34" s="1">
        <v>32</v>
      </c>
      <c r="J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row>
    <row r="35" spans="1:42" ht="15.75" customHeight="1">
      <c r="A35" s="1" t="s">
        <v>2229</v>
      </c>
      <c r="B35" s="1">
        <v>2</v>
      </c>
      <c r="C35" s="24">
        <v>4014</v>
      </c>
      <c r="D35" s="24"/>
      <c r="E35" s="92" t="s">
        <v>3044</v>
      </c>
      <c r="F35" s="93"/>
      <c r="G35" s="1"/>
      <c r="H35" s="1">
        <v>1</v>
      </c>
      <c r="I35" s="1">
        <v>25</v>
      </c>
      <c r="J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ht="15.75" customHeight="1">
      <c r="A36" s="1" t="s">
        <v>2522</v>
      </c>
      <c r="B36" s="1">
        <v>12</v>
      </c>
      <c r="C36" s="24">
        <v>15116</v>
      </c>
      <c r="D36" s="24"/>
      <c r="E36" s="93" t="s">
        <v>38</v>
      </c>
      <c r="F36" s="93" t="s">
        <v>3031</v>
      </c>
      <c r="G36" s="1"/>
      <c r="H36" s="1">
        <v>2</v>
      </c>
      <c r="I36" s="1">
        <v>1075</v>
      </c>
      <c r="J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row>
    <row r="37" spans="1:42" ht="15.75" customHeight="1">
      <c r="A37" s="1" t="s">
        <v>2112</v>
      </c>
      <c r="B37" s="1">
        <v>3</v>
      </c>
      <c r="C37" s="24">
        <v>9778</v>
      </c>
      <c r="D37" s="24"/>
      <c r="E37" s="93" t="b">
        <v>0</v>
      </c>
      <c r="F37" s="93">
        <v>1044</v>
      </c>
      <c r="G37" s="1"/>
      <c r="H37" s="1" t="s">
        <v>3033</v>
      </c>
      <c r="I37" s="1">
        <v>1132</v>
      </c>
      <c r="J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ht="15.75" customHeight="1">
      <c r="A38" s="1" t="s">
        <v>2545</v>
      </c>
      <c r="B38" s="1">
        <v>4</v>
      </c>
      <c r="C38" s="24">
        <v>12422</v>
      </c>
      <c r="D38" s="24"/>
      <c r="E38" s="93" t="b">
        <v>1</v>
      </c>
      <c r="F38" s="93">
        <v>88</v>
      </c>
      <c r="G38" s="1"/>
      <c r="I38" s="1"/>
      <c r="J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row>
    <row r="39" spans="1:42" ht="15.75" customHeight="1">
      <c r="A39" s="1" t="s">
        <v>499</v>
      </c>
      <c r="B39" s="1">
        <v>1</v>
      </c>
      <c r="C39" s="24">
        <v>11395</v>
      </c>
      <c r="D39" s="24"/>
      <c r="E39" s="93" t="s">
        <v>3033</v>
      </c>
      <c r="F39" s="93">
        <v>1132</v>
      </c>
      <c r="G39" s="1"/>
      <c r="H39" s="89" t="s">
        <v>3045</v>
      </c>
      <c r="I39" s="1"/>
      <c r="J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row>
    <row r="40" spans="1:42" ht="15.75" customHeight="1">
      <c r="A40" s="1" t="s">
        <v>1875</v>
      </c>
      <c r="B40" s="1">
        <v>11</v>
      </c>
      <c r="C40" s="24">
        <v>57208</v>
      </c>
      <c r="D40" s="24"/>
      <c r="E40" s="93"/>
      <c r="F40" s="93"/>
      <c r="G40" s="1"/>
      <c r="H40" s="15" t="s">
        <v>29</v>
      </c>
      <c r="I40" s="1" t="s">
        <v>3031</v>
      </c>
      <c r="J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row>
    <row r="41" spans="1:42" ht="15.75" customHeight="1">
      <c r="A41" s="1" t="s">
        <v>1896</v>
      </c>
      <c r="B41" s="1">
        <v>2</v>
      </c>
      <c r="C41" s="24">
        <v>45100</v>
      </c>
      <c r="D41" s="24"/>
      <c r="G41" s="1"/>
      <c r="H41" s="1" t="b">
        <v>0</v>
      </c>
      <c r="I41" s="1">
        <v>777</v>
      </c>
      <c r="J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row>
    <row r="42" spans="1:42" ht="15.75" customHeight="1">
      <c r="A42" s="1" t="s">
        <v>1903</v>
      </c>
      <c r="B42" s="1">
        <v>16</v>
      </c>
      <c r="C42" s="24">
        <v>52853</v>
      </c>
      <c r="D42" s="24"/>
      <c r="E42" s="1"/>
      <c r="F42" s="1"/>
      <c r="G42" s="1"/>
      <c r="H42" s="1" t="b">
        <v>1</v>
      </c>
      <c r="I42" s="1">
        <v>355</v>
      </c>
      <c r="J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row>
    <row r="43" spans="1:42" ht="15.75" customHeight="1">
      <c r="A43" s="1" t="s">
        <v>1933</v>
      </c>
      <c r="B43" s="1">
        <v>6</v>
      </c>
      <c r="C43" s="24">
        <v>6940</v>
      </c>
      <c r="D43" s="24"/>
      <c r="E43" s="92" t="s">
        <v>3046</v>
      </c>
      <c r="F43" s="93"/>
      <c r="G43" s="1"/>
      <c r="H43" s="1" t="s">
        <v>3033</v>
      </c>
      <c r="I43" s="1">
        <v>1132</v>
      </c>
      <c r="J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row>
    <row r="44" spans="1:42" ht="15.75" customHeight="1">
      <c r="A44" s="1" t="s">
        <v>1945</v>
      </c>
      <c r="B44" s="1">
        <v>2</v>
      </c>
      <c r="C44" s="24">
        <v>6982</v>
      </c>
      <c r="D44" s="24"/>
      <c r="E44" s="93" t="s">
        <v>36</v>
      </c>
      <c r="F44" s="93" t="s">
        <v>3031</v>
      </c>
      <c r="G44" s="1"/>
      <c r="H44" s="1"/>
      <c r="I44" s="1"/>
      <c r="J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row>
    <row r="45" spans="1:42" ht="15.75" customHeight="1">
      <c r="A45" s="1" t="s">
        <v>2602</v>
      </c>
      <c r="B45" s="1">
        <v>2</v>
      </c>
      <c r="C45" s="24">
        <v>3976</v>
      </c>
      <c r="D45" s="24"/>
      <c r="E45" s="93"/>
      <c r="F45" s="93">
        <v>385</v>
      </c>
      <c r="G45" s="1"/>
      <c r="H45" s="1"/>
      <c r="I45" s="1"/>
      <c r="J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row>
    <row r="46" spans="1:42" ht="15.75" customHeight="1">
      <c r="A46" s="1" t="s">
        <v>2303</v>
      </c>
      <c r="B46" s="1">
        <v>2</v>
      </c>
      <c r="C46" s="24">
        <v>38000</v>
      </c>
      <c r="D46" s="24"/>
      <c r="E46" s="93" t="s">
        <v>115</v>
      </c>
      <c r="F46" s="93">
        <v>25</v>
      </c>
      <c r="G46" s="1"/>
      <c r="H46" s="89" t="s">
        <v>3047</v>
      </c>
      <c r="I46" s="1"/>
      <c r="J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row>
    <row r="47" spans="1:42" ht="15.75" customHeight="1">
      <c r="A47" s="1" t="s">
        <v>2313</v>
      </c>
      <c r="B47" s="1">
        <v>4</v>
      </c>
      <c r="C47" s="24">
        <v>52002</v>
      </c>
      <c r="D47" s="24"/>
      <c r="E47" s="93" t="s">
        <v>179</v>
      </c>
      <c r="F47" s="93">
        <v>41</v>
      </c>
      <c r="G47" s="1"/>
      <c r="H47" s="15" t="s">
        <v>59</v>
      </c>
      <c r="I47" s="1" t="s">
        <v>3030</v>
      </c>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row>
    <row r="48" spans="1:42" ht="15.75" customHeight="1">
      <c r="A48" s="1" t="s">
        <v>1581</v>
      </c>
      <c r="B48" s="1">
        <v>2</v>
      </c>
      <c r="C48" s="24">
        <v>27015</v>
      </c>
      <c r="D48" s="24"/>
      <c r="E48" s="93" t="s">
        <v>99</v>
      </c>
      <c r="F48" s="93">
        <v>56</v>
      </c>
      <c r="G48" s="1"/>
      <c r="H48" s="1" t="b">
        <v>0</v>
      </c>
      <c r="I48" s="1">
        <v>168</v>
      </c>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row>
    <row r="49" spans="1:42" ht="15.75" customHeight="1">
      <c r="A49" s="1" t="s">
        <v>1505</v>
      </c>
      <c r="B49" s="1">
        <v>11</v>
      </c>
      <c r="C49" s="24">
        <v>21610</v>
      </c>
      <c r="D49" s="24"/>
      <c r="E49" s="93" t="s">
        <v>110</v>
      </c>
      <c r="F49" s="93">
        <v>90</v>
      </c>
      <c r="G49" s="1"/>
      <c r="H49" s="1" t="b">
        <v>1</v>
      </c>
      <c r="I49" s="1">
        <v>50</v>
      </c>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row>
    <row r="50" spans="1:42" ht="15.75" customHeight="1">
      <c r="A50" s="15" t="s">
        <v>1688</v>
      </c>
      <c r="B50" s="1">
        <v>3</v>
      </c>
      <c r="C50" s="24">
        <v>7143</v>
      </c>
      <c r="D50" s="24"/>
      <c r="E50" s="93" t="s">
        <v>36</v>
      </c>
      <c r="F50" s="93">
        <v>484</v>
      </c>
      <c r="G50" s="1"/>
      <c r="H50" s="1" t="s">
        <v>3033</v>
      </c>
      <c r="I50" s="1">
        <v>218</v>
      </c>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row>
    <row r="51" spans="1:42" ht="15.75" customHeight="1">
      <c r="A51" s="1" t="s">
        <v>1408</v>
      </c>
      <c r="B51" s="1">
        <v>2</v>
      </c>
      <c r="C51" s="24">
        <v>12019</v>
      </c>
      <c r="D51" s="24"/>
      <c r="E51" s="94" t="s">
        <v>206</v>
      </c>
      <c r="F51" s="93">
        <v>51</v>
      </c>
      <c r="G51" s="1"/>
      <c r="H51" s="1"/>
      <c r="I51" s="1"/>
      <c r="J51" s="95"/>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row>
    <row r="52" spans="1:42" ht="15.75" customHeight="1">
      <c r="A52" s="1" t="s">
        <v>2861</v>
      </c>
      <c r="B52" s="1">
        <v>2</v>
      </c>
      <c r="C52" s="24">
        <v>7109</v>
      </c>
      <c r="D52" s="24"/>
      <c r="E52" s="94" t="s">
        <v>3033</v>
      </c>
      <c r="F52" s="93">
        <v>1132</v>
      </c>
      <c r="G52" s="1"/>
      <c r="H52" s="1"/>
      <c r="I52" s="1"/>
      <c r="J52" s="95"/>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row>
    <row r="53" spans="1:42" ht="15.75" customHeight="1">
      <c r="A53" s="1" t="s">
        <v>2961</v>
      </c>
      <c r="B53" s="1">
        <v>3</v>
      </c>
      <c r="C53" s="24">
        <v>6950</v>
      </c>
      <c r="G53" s="1"/>
      <c r="H53" s="1"/>
      <c r="I53" s="1"/>
      <c r="J53" s="95"/>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row>
    <row r="54" spans="1:42" ht="15.75" customHeight="1">
      <c r="A54" s="1" t="s">
        <v>1415</v>
      </c>
      <c r="B54" s="1">
        <v>2</v>
      </c>
      <c r="C54" s="24">
        <v>11628</v>
      </c>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row>
    <row r="55" spans="1:42" ht="15.75" customHeight="1">
      <c r="A55" s="1" t="s">
        <v>622</v>
      </c>
      <c r="B55" s="1">
        <v>4</v>
      </c>
      <c r="C55" s="24">
        <v>5785</v>
      </c>
      <c r="D55" s="24"/>
      <c r="E55" s="24"/>
      <c r="F55" s="24"/>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75" customHeight="1">
      <c r="A56" s="1" t="s">
        <v>3048</v>
      </c>
      <c r="B56" s="1">
        <v>4</v>
      </c>
      <c r="C56" s="24">
        <v>4831</v>
      </c>
      <c r="D56" s="24"/>
      <c r="E56" s="24"/>
      <c r="F56" s="24"/>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75" customHeight="1">
      <c r="A57" s="1" t="s">
        <v>646</v>
      </c>
      <c r="B57" s="1">
        <v>7</v>
      </c>
      <c r="C57" s="24">
        <v>6556</v>
      </c>
      <c r="D57" s="24"/>
      <c r="E57" s="24"/>
      <c r="F57" s="24"/>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75" customHeight="1">
      <c r="A58" s="1" t="s">
        <v>660</v>
      </c>
      <c r="B58" s="1">
        <v>2</v>
      </c>
      <c r="C58" s="24">
        <v>5656</v>
      </c>
      <c r="D58" s="24"/>
      <c r="E58" s="24"/>
      <c r="F58" s="24"/>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75" customHeight="1">
      <c r="A59" s="1" t="s">
        <v>578</v>
      </c>
      <c r="B59" s="1">
        <v>1</v>
      </c>
      <c r="C59" s="24">
        <v>53518</v>
      </c>
      <c r="D59" s="24"/>
      <c r="E59" s="24"/>
      <c r="F59" s="24"/>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75" customHeight="1">
      <c r="A60" s="1" t="s">
        <v>584</v>
      </c>
      <c r="B60" s="1">
        <v>1</v>
      </c>
      <c r="C60" s="24">
        <v>52300</v>
      </c>
      <c r="D60" s="24"/>
      <c r="E60" s="24"/>
      <c r="F60" s="24"/>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75" customHeight="1">
      <c r="A61" s="1" t="s">
        <v>733</v>
      </c>
      <c r="B61" s="1">
        <v>14</v>
      </c>
      <c r="C61" s="24">
        <v>12418</v>
      </c>
      <c r="D61" s="24"/>
      <c r="E61" s="24"/>
      <c r="F61" s="24"/>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75" customHeight="1">
      <c r="A62" s="1" t="s">
        <v>767</v>
      </c>
      <c r="B62" s="1">
        <v>2</v>
      </c>
      <c r="C62" s="24">
        <v>9112</v>
      </c>
      <c r="D62" s="24"/>
      <c r="E62" s="24"/>
      <c r="F62" s="24"/>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75" customHeight="1">
      <c r="A63" s="1" t="s">
        <v>1345</v>
      </c>
      <c r="B63" s="1">
        <v>1</v>
      </c>
      <c r="C63" s="24">
        <v>43440</v>
      </c>
      <c r="D63" s="24"/>
      <c r="E63" s="24"/>
      <c r="F63" s="24"/>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75" customHeight="1">
      <c r="A64" s="1" t="s">
        <v>2773</v>
      </c>
      <c r="B64" s="1">
        <v>1</v>
      </c>
      <c r="C64" s="24">
        <v>25441</v>
      </c>
      <c r="D64" s="24"/>
      <c r="E64" s="24"/>
      <c r="F64" s="24"/>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75" customHeight="1">
      <c r="A65" s="1" t="s">
        <v>1181</v>
      </c>
      <c r="B65" s="1">
        <v>11</v>
      </c>
      <c r="C65" s="24">
        <v>48949</v>
      </c>
      <c r="D65" s="24"/>
      <c r="E65" s="24"/>
      <c r="F65" s="24"/>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75" customHeight="1">
      <c r="A66" s="1" t="s">
        <v>590</v>
      </c>
      <c r="B66" s="1">
        <v>1</v>
      </c>
      <c r="C66" s="24">
        <v>25697</v>
      </c>
      <c r="D66" s="24"/>
      <c r="E66" s="24"/>
      <c r="F66" s="24"/>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75" customHeight="1">
      <c r="A67" s="1" t="s">
        <v>881</v>
      </c>
      <c r="B67" s="1">
        <v>5</v>
      </c>
      <c r="C67" s="24">
        <v>45864</v>
      </c>
      <c r="D67" s="24"/>
      <c r="E67" s="24"/>
      <c r="F67" s="24"/>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75" customHeight="1">
      <c r="A68" s="1" t="s">
        <v>2325</v>
      </c>
      <c r="B68" s="1">
        <v>2</v>
      </c>
      <c r="C68" s="24">
        <v>12119</v>
      </c>
      <c r="D68" s="24"/>
      <c r="E68" s="24"/>
      <c r="F68" s="24"/>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75" customHeight="1">
      <c r="A69" s="1" t="s">
        <v>1000</v>
      </c>
      <c r="B69" s="1">
        <v>4</v>
      </c>
      <c r="C69" s="24">
        <v>10533</v>
      </c>
      <c r="D69" s="24"/>
      <c r="E69" s="24"/>
      <c r="F69" s="24"/>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75" customHeight="1">
      <c r="A70" s="1" t="s">
        <v>829</v>
      </c>
      <c r="B70" s="1">
        <v>14</v>
      </c>
      <c r="C70" s="24">
        <v>8636</v>
      </c>
      <c r="D70" s="24"/>
      <c r="E70" s="24"/>
      <c r="F70" s="24"/>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75" customHeight="1">
      <c r="A71" s="1" t="s">
        <v>1649</v>
      </c>
      <c r="B71" s="1">
        <v>2</v>
      </c>
      <c r="C71" s="24">
        <v>7621</v>
      </c>
      <c r="D71" s="24"/>
      <c r="E71" s="24"/>
      <c r="F71" s="24"/>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75" customHeight="1">
      <c r="A72" s="1" t="s">
        <v>2781</v>
      </c>
      <c r="B72" s="1">
        <v>1</v>
      </c>
      <c r="C72" s="24">
        <v>10830</v>
      </c>
      <c r="D72" s="24"/>
      <c r="E72" s="24"/>
      <c r="F72" s="24"/>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75" customHeight="1">
      <c r="A73" s="1" t="s">
        <v>2335</v>
      </c>
      <c r="B73" s="1">
        <v>13</v>
      </c>
      <c r="C73" s="24">
        <v>39280</v>
      </c>
      <c r="D73" s="24"/>
      <c r="E73" s="24"/>
      <c r="F73" s="24"/>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75" customHeight="1">
      <c r="A74" s="1" t="s">
        <v>894</v>
      </c>
      <c r="B74" s="1">
        <v>3</v>
      </c>
      <c r="C74" s="24">
        <v>29434</v>
      </c>
      <c r="D74" s="24"/>
      <c r="E74" s="24"/>
      <c r="F74" s="24"/>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75" customHeight="1">
      <c r="A75" s="1" t="s">
        <v>1030</v>
      </c>
      <c r="B75" s="1">
        <v>5</v>
      </c>
      <c r="C75" s="24">
        <v>10135</v>
      </c>
      <c r="D75" s="24"/>
      <c r="E75" s="24"/>
      <c r="F75" s="24"/>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75" customHeight="1">
      <c r="A76" s="1" t="s">
        <v>1793</v>
      </c>
      <c r="B76" s="1">
        <v>1</v>
      </c>
      <c r="C76" s="24">
        <v>12107</v>
      </c>
      <c r="D76" s="24"/>
      <c r="E76" s="24"/>
      <c r="F76" s="24"/>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75" customHeight="1">
      <c r="A77" s="1" t="s">
        <v>774</v>
      </c>
      <c r="B77" s="1">
        <v>1</v>
      </c>
      <c r="C77" s="24">
        <v>6347</v>
      </c>
      <c r="D77" s="24"/>
      <c r="E77" s="24"/>
      <c r="F77" s="24"/>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75" customHeight="1">
      <c r="A78" s="1" t="s">
        <v>2122</v>
      </c>
      <c r="B78" s="1">
        <v>10</v>
      </c>
      <c r="C78" s="24">
        <v>10012</v>
      </c>
      <c r="D78" s="24"/>
      <c r="E78" s="24"/>
      <c r="F78" s="24"/>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75" customHeight="1">
      <c r="A79" s="1" t="s">
        <v>1423</v>
      </c>
      <c r="B79" s="1">
        <v>6</v>
      </c>
      <c r="C79" s="24">
        <v>51846</v>
      </c>
      <c r="D79" s="24"/>
      <c r="E79" s="24"/>
      <c r="F79" s="24"/>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75" customHeight="1">
      <c r="A80" s="1" t="s">
        <v>1085</v>
      </c>
      <c r="B80" s="1">
        <v>6</v>
      </c>
      <c r="C80" s="24">
        <v>11374</v>
      </c>
      <c r="D80" s="24"/>
      <c r="E80" s="24"/>
      <c r="F80" s="24"/>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75" customHeight="1">
      <c r="A81" s="1" t="s">
        <v>1101</v>
      </c>
      <c r="B81" s="1">
        <v>3</v>
      </c>
      <c r="C81" s="24">
        <v>9645</v>
      </c>
      <c r="D81" s="24"/>
      <c r="E81" s="24"/>
      <c r="F81" s="24"/>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75" customHeight="1">
      <c r="A82" s="1" t="s">
        <v>1354</v>
      </c>
      <c r="B82" s="1">
        <v>1</v>
      </c>
      <c r="C82" s="24">
        <v>46990</v>
      </c>
      <c r="D82" s="24"/>
      <c r="E82" s="24"/>
      <c r="F82" s="24"/>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75" customHeight="1">
      <c r="A83" s="1" t="s">
        <v>2355</v>
      </c>
      <c r="B83" s="1">
        <v>4</v>
      </c>
      <c r="C83" s="24">
        <v>33940</v>
      </c>
      <c r="D83" s="24"/>
      <c r="E83" s="24"/>
      <c r="F83" s="24"/>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75" customHeight="1">
      <c r="A84" s="1" t="s">
        <v>1204</v>
      </c>
      <c r="B84" s="1">
        <v>2</v>
      </c>
      <c r="C84" s="24">
        <v>12700</v>
      </c>
      <c r="D84" s="24"/>
      <c r="E84" s="24"/>
      <c r="F84" s="24"/>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75" customHeight="1">
      <c r="A85" s="1" t="s">
        <v>1209</v>
      </c>
      <c r="B85" s="1">
        <v>13</v>
      </c>
      <c r="C85" s="24">
        <v>49892</v>
      </c>
      <c r="D85" s="24"/>
      <c r="E85" s="24"/>
      <c r="F85" s="24"/>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75" customHeight="1">
      <c r="A86" s="1" t="s">
        <v>2140</v>
      </c>
      <c r="B86" s="1">
        <v>4</v>
      </c>
      <c r="C86" s="24">
        <v>14958</v>
      </c>
      <c r="D86" s="24"/>
      <c r="E86" s="24"/>
      <c r="F86" s="24"/>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75" customHeight="1">
      <c r="A87" s="1" t="s">
        <v>1441</v>
      </c>
      <c r="B87" s="1">
        <v>8</v>
      </c>
      <c r="C87" s="24">
        <v>14460</v>
      </c>
      <c r="D87" s="24"/>
      <c r="E87" s="24"/>
      <c r="F87" s="24"/>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75" customHeight="1">
      <c r="A88" s="1" t="s">
        <v>2574</v>
      </c>
      <c r="B88" s="1">
        <v>2</v>
      </c>
      <c r="C88" s="24">
        <v>8612</v>
      </c>
      <c r="D88" s="24"/>
      <c r="E88" s="24"/>
      <c r="F88" s="24"/>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75" customHeight="1">
      <c r="A89" s="1" t="s">
        <v>1531</v>
      </c>
      <c r="B89" s="1">
        <v>2</v>
      </c>
      <c r="C89" s="24">
        <v>8164</v>
      </c>
      <c r="D89" s="24"/>
      <c r="E89" s="24"/>
      <c r="F89" s="24"/>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75" customHeight="1">
      <c r="A90" s="1" t="s">
        <v>1658</v>
      </c>
      <c r="B90" s="1">
        <v>6</v>
      </c>
      <c r="C90" s="24">
        <v>8318</v>
      </c>
      <c r="D90" s="24"/>
      <c r="E90" s="24"/>
      <c r="F90" s="24"/>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75" customHeight="1">
      <c r="A91" s="1" t="s">
        <v>1590</v>
      </c>
      <c r="B91" s="1">
        <v>2</v>
      </c>
      <c r="C91" s="24">
        <v>7306</v>
      </c>
      <c r="D91" s="24"/>
      <c r="E91" s="24"/>
      <c r="F91" s="24"/>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75" customHeight="1">
      <c r="A92" s="1" t="s">
        <v>1672</v>
      </c>
      <c r="B92" s="1">
        <v>2</v>
      </c>
      <c r="C92" s="24">
        <v>7079</v>
      </c>
      <c r="D92" s="24"/>
      <c r="E92" s="24"/>
      <c r="F92" s="24"/>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75" customHeight="1">
      <c r="A93" s="1" t="s">
        <v>1361</v>
      </c>
      <c r="B93" s="1">
        <v>3</v>
      </c>
      <c r="C93" s="24">
        <v>7766</v>
      </c>
      <c r="D93" s="24"/>
      <c r="E93" s="24"/>
      <c r="F93" s="24"/>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75" customHeight="1">
      <c r="A94" s="1" t="s">
        <v>1802</v>
      </c>
      <c r="B94" s="1">
        <v>7</v>
      </c>
      <c r="C94" s="24">
        <v>16898</v>
      </c>
      <c r="D94" s="24"/>
      <c r="E94" s="24"/>
      <c r="F94" s="24"/>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75" customHeight="1">
      <c r="A95" s="1" t="s">
        <v>334</v>
      </c>
      <c r="B95" s="1">
        <v>8</v>
      </c>
      <c r="C95" s="24">
        <v>53508</v>
      </c>
      <c r="D95" s="24"/>
      <c r="E95" s="24"/>
      <c r="F95" s="24"/>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75" customHeight="1">
      <c r="A96" s="1" t="s">
        <v>1952</v>
      </c>
      <c r="B96" s="1">
        <v>5</v>
      </c>
      <c r="C96" s="24">
        <v>35870</v>
      </c>
      <c r="D96" s="24"/>
      <c r="E96" s="24"/>
      <c r="F96" s="24"/>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75" customHeight="1">
      <c r="A97" s="1" t="s">
        <v>1965</v>
      </c>
      <c r="B97" s="1">
        <v>1</v>
      </c>
      <c r="C97" s="24">
        <v>50464</v>
      </c>
      <c r="D97" s="24"/>
      <c r="E97" s="24"/>
      <c r="F97" s="24"/>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75" customHeight="1">
      <c r="A98" s="1" t="s">
        <v>1700</v>
      </c>
      <c r="B98" s="1">
        <v>1</v>
      </c>
      <c r="C98" s="24">
        <v>6526</v>
      </c>
      <c r="D98" s="24"/>
      <c r="E98" s="24"/>
      <c r="F98" s="24"/>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75" customHeight="1">
      <c r="A99" s="1" t="s">
        <v>1707</v>
      </c>
      <c r="B99" s="1">
        <v>14</v>
      </c>
      <c r="C99" s="24">
        <v>9058</v>
      </c>
      <c r="D99" s="24"/>
      <c r="E99" s="24"/>
      <c r="F99" s="24"/>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75" customHeight="1">
      <c r="A100" s="1" t="s">
        <v>1766</v>
      </c>
      <c r="B100" s="1">
        <v>4</v>
      </c>
      <c r="C100" s="24">
        <v>8666</v>
      </c>
      <c r="D100" s="24"/>
      <c r="E100" s="24"/>
      <c r="F100" s="24"/>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75" customHeight="1">
      <c r="A101" s="1" t="s">
        <v>1230</v>
      </c>
      <c r="B101" s="1">
        <v>11</v>
      </c>
      <c r="C101" s="24">
        <v>49497</v>
      </c>
      <c r="D101" s="24"/>
      <c r="E101" s="24"/>
      <c r="F101" s="24"/>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75" customHeight="1">
      <c r="A102" s="1" t="s">
        <v>197</v>
      </c>
      <c r="B102" s="1">
        <v>2</v>
      </c>
      <c r="C102" s="24">
        <v>11059</v>
      </c>
      <c r="D102" s="24"/>
      <c r="E102" s="24"/>
      <c r="F102" s="24"/>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75" customHeight="1">
      <c r="A103" s="1" t="s">
        <v>2846</v>
      </c>
      <c r="B103" s="1">
        <v>2</v>
      </c>
      <c r="C103" s="24">
        <v>38662</v>
      </c>
      <c r="D103" s="24"/>
      <c r="E103" s="24"/>
      <c r="F103" s="24"/>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75" customHeight="1">
      <c r="A104" s="1" t="s">
        <v>2151</v>
      </c>
      <c r="B104" s="1">
        <v>7</v>
      </c>
      <c r="C104" s="24">
        <v>10592</v>
      </c>
      <c r="D104" s="24"/>
      <c r="E104" s="24"/>
      <c r="F104" s="24"/>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75" customHeight="1">
      <c r="A105" s="1" t="s">
        <v>2193</v>
      </c>
      <c r="B105" s="1">
        <v>5</v>
      </c>
      <c r="C105" s="24">
        <v>8738</v>
      </c>
      <c r="D105" s="24"/>
      <c r="E105" s="24"/>
      <c r="F105" s="24"/>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75" customHeight="1">
      <c r="A106" s="1" t="s">
        <v>2365</v>
      </c>
      <c r="B106" s="1">
        <v>10</v>
      </c>
      <c r="C106" s="24">
        <v>18436</v>
      </c>
      <c r="D106" s="24"/>
      <c r="E106" s="24"/>
      <c r="F106" s="24"/>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75" customHeight="1">
      <c r="A107" s="1" t="s">
        <v>3015</v>
      </c>
      <c r="B107" s="1">
        <v>1</v>
      </c>
      <c r="C107" s="24">
        <v>13770</v>
      </c>
      <c r="D107" s="24"/>
      <c r="E107" s="24"/>
      <c r="F107" s="24"/>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75" customHeight="1">
      <c r="A108" s="1" t="s">
        <v>2433</v>
      </c>
      <c r="B108" s="1">
        <v>3</v>
      </c>
      <c r="C108" s="24">
        <v>30150</v>
      </c>
      <c r="D108" s="24"/>
      <c r="E108" s="24"/>
      <c r="F108" s="24"/>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75" customHeight="1">
      <c r="A109" s="1" t="s">
        <v>3049</v>
      </c>
      <c r="B109" s="1">
        <v>1</v>
      </c>
      <c r="C109" s="24">
        <v>17289</v>
      </c>
      <c r="D109" s="24"/>
      <c r="E109" s="24"/>
      <c r="F109" s="24"/>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75" customHeight="1">
      <c r="A110" s="1" t="s">
        <v>2237</v>
      </c>
      <c r="B110" s="1">
        <v>5</v>
      </c>
      <c r="C110" s="24">
        <v>8783</v>
      </c>
      <c r="D110" s="24"/>
      <c r="E110" s="24"/>
      <c r="F110" s="24"/>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75" customHeight="1">
      <c r="A111" s="1" t="s">
        <v>2612</v>
      </c>
      <c r="B111" s="1">
        <v>4</v>
      </c>
      <c r="C111" s="24">
        <v>9959</v>
      </c>
      <c r="D111" s="24"/>
      <c r="E111" s="24"/>
      <c r="F111" s="24"/>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75" customHeight="1">
      <c r="A112" s="1" t="s">
        <v>1971</v>
      </c>
      <c r="B112" s="1">
        <v>13</v>
      </c>
      <c r="C112" s="24">
        <v>50038</v>
      </c>
      <c r="D112" s="24"/>
      <c r="E112" s="24"/>
      <c r="F112" s="24"/>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75" customHeight="1">
      <c r="A113" s="1" t="s">
        <v>1815</v>
      </c>
      <c r="B113" s="1">
        <v>3</v>
      </c>
      <c r="C113" s="24">
        <v>47140</v>
      </c>
      <c r="D113" s="24"/>
      <c r="E113" s="24"/>
      <c r="F113" s="24"/>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75" customHeight="1">
      <c r="A114" s="1" t="s">
        <v>1016</v>
      </c>
      <c r="B114" s="1">
        <v>1</v>
      </c>
      <c r="C114" s="24">
        <v>9992</v>
      </c>
      <c r="D114" s="24"/>
      <c r="E114" s="24"/>
      <c r="F114" s="24"/>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75" customHeight="1">
      <c r="A115" s="1" t="s">
        <v>1996</v>
      </c>
      <c r="B115" s="1">
        <v>7</v>
      </c>
      <c r="C115" s="24">
        <v>52305</v>
      </c>
      <c r="D115" s="24"/>
      <c r="E115" s="24"/>
      <c r="F115" s="24"/>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75" customHeight="1">
      <c r="A116" s="1" t="s">
        <v>2475</v>
      </c>
      <c r="B116" s="1">
        <v>6</v>
      </c>
      <c r="C116" s="24">
        <v>48370</v>
      </c>
      <c r="D116" s="24"/>
      <c r="E116" s="24"/>
      <c r="F116" s="24"/>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75" customHeight="1">
      <c r="A117" s="1" t="s">
        <v>2622</v>
      </c>
      <c r="B117" s="1">
        <v>4</v>
      </c>
      <c r="C117" s="24">
        <v>45608</v>
      </c>
      <c r="D117" s="24"/>
      <c r="E117" s="24"/>
      <c r="F117" s="24"/>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75" customHeight="1">
      <c r="A118" s="1" t="s">
        <v>2012</v>
      </c>
      <c r="B118" s="1">
        <v>2</v>
      </c>
      <c r="C118" s="24">
        <v>40068</v>
      </c>
      <c r="D118" s="24"/>
      <c r="E118" s="24"/>
      <c r="F118" s="24"/>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75" customHeight="1">
      <c r="A119" s="1" t="s">
        <v>2486</v>
      </c>
      <c r="B119" s="1">
        <v>5</v>
      </c>
      <c r="C119" s="24">
        <v>33336</v>
      </c>
      <c r="D119" s="24"/>
      <c r="E119" s="24"/>
      <c r="F119" s="24"/>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75" customHeight="1">
      <c r="A120" s="1" t="s">
        <v>1824</v>
      </c>
      <c r="B120" s="1">
        <v>1</v>
      </c>
      <c r="C120" s="24">
        <v>13422</v>
      </c>
      <c r="D120" s="24"/>
      <c r="E120" s="24"/>
      <c r="F120" s="24"/>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75" customHeight="1">
      <c r="A121" s="1" t="s">
        <v>1831</v>
      </c>
      <c r="B121" s="1">
        <v>9</v>
      </c>
      <c r="C121" s="24">
        <v>14638</v>
      </c>
      <c r="D121" s="24"/>
      <c r="E121" s="24"/>
      <c r="F121" s="24"/>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75" customHeight="1">
      <c r="A122" s="1" t="s">
        <v>1540</v>
      </c>
      <c r="B122" s="1">
        <v>1</v>
      </c>
      <c r="C122" s="24">
        <v>8228</v>
      </c>
      <c r="D122" s="24"/>
      <c r="E122" s="24"/>
      <c r="F122" s="24"/>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75" customHeight="1">
      <c r="A123" s="1" t="s">
        <v>1598</v>
      </c>
      <c r="B123" s="1">
        <v>1</v>
      </c>
      <c r="C123" s="24">
        <v>42166</v>
      </c>
      <c r="D123" s="24"/>
      <c r="E123" s="24"/>
      <c r="F123" s="24"/>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75" customHeight="1">
      <c r="A124" s="1" t="s">
        <v>1369</v>
      </c>
      <c r="B124" s="1">
        <v>1</v>
      </c>
      <c r="C124" s="24">
        <v>9582</v>
      </c>
      <c r="D124" s="24"/>
      <c r="E124" s="24"/>
      <c r="F124" s="24"/>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75" customHeight="1">
      <c r="A125" s="1" t="s">
        <v>2500</v>
      </c>
      <c r="B125" s="1">
        <v>1</v>
      </c>
      <c r="C125" s="24">
        <v>38986</v>
      </c>
      <c r="D125" s="24"/>
      <c r="E125" s="24"/>
      <c r="F125" s="24"/>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75" customHeight="1">
      <c r="A126" s="1" t="s">
        <v>358</v>
      </c>
      <c r="B126" s="1">
        <v>1</v>
      </c>
      <c r="C126" s="24">
        <v>7460</v>
      </c>
      <c r="D126" s="24"/>
      <c r="E126" s="24"/>
      <c r="F126" s="24"/>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75" customHeight="1">
      <c r="A127" s="1" t="s">
        <v>365</v>
      </c>
      <c r="B127" s="1">
        <v>1</v>
      </c>
      <c r="C127" s="24">
        <v>7721</v>
      </c>
      <c r="D127" s="24"/>
      <c r="E127" s="24"/>
      <c r="F127" s="24"/>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75" customHeight="1">
      <c r="A128" s="1" t="s">
        <v>780</v>
      </c>
      <c r="B128" s="1">
        <v>6</v>
      </c>
      <c r="C128" s="24">
        <v>36410</v>
      </c>
      <c r="D128" s="24"/>
      <c r="E128" s="24"/>
      <c r="F128" s="24"/>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75" customHeight="1">
      <c r="A129" s="1" t="s">
        <v>3050</v>
      </c>
      <c r="B129" s="1">
        <v>3</v>
      </c>
      <c r="C129" s="24">
        <v>2744</v>
      </c>
      <c r="D129" s="24"/>
      <c r="E129" s="24"/>
      <c r="F129" s="24"/>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75" customHeight="1">
      <c r="A130" s="1" t="s">
        <v>903</v>
      </c>
      <c r="B130" s="1">
        <v>5</v>
      </c>
      <c r="C130" s="24">
        <v>49610</v>
      </c>
      <c r="D130" s="24"/>
      <c r="E130" s="24"/>
      <c r="F130" s="24"/>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75" customHeight="1">
      <c r="A131" s="1" t="s">
        <v>372</v>
      </c>
      <c r="B131" s="1">
        <v>1</v>
      </c>
      <c r="C131" s="24">
        <v>7724</v>
      </c>
      <c r="D131" s="24"/>
      <c r="E131" s="24"/>
      <c r="F131" s="24"/>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75" customHeight="1">
      <c r="A132" s="1" t="s">
        <v>2556</v>
      </c>
      <c r="B132" s="1">
        <v>4</v>
      </c>
      <c r="C132" s="24">
        <v>8441</v>
      </c>
      <c r="D132" s="24"/>
      <c r="E132" s="24"/>
      <c r="F132" s="24"/>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75" customHeight="1">
      <c r="A133" s="1" t="s">
        <v>1607</v>
      </c>
      <c r="B133" s="1">
        <v>2</v>
      </c>
      <c r="C133" s="24">
        <v>7185</v>
      </c>
      <c r="D133" s="24"/>
      <c r="E133" s="24"/>
      <c r="F133" s="24"/>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75" customHeight="1">
      <c r="A134" s="1" t="s">
        <v>382</v>
      </c>
      <c r="B134" s="1">
        <v>6</v>
      </c>
      <c r="C134" s="24">
        <v>43800</v>
      </c>
      <c r="D134" s="24"/>
      <c r="E134" s="24"/>
      <c r="F134" s="24"/>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75" customHeight="1">
      <c r="A135" s="1" t="s">
        <v>914</v>
      </c>
      <c r="B135" s="1">
        <v>5</v>
      </c>
      <c r="C135" s="24">
        <v>13932</v>
      </c>
      <c r="D135" s="24"/>
      <c r="E135" s="24"/>
      <c r="F135" s="24"/>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75" customHeight="1">
      <c r="A136" s="1" t="s">
        <v>2021</v>
      </c>
      <c r="B136" s="1">
        <v>2</v>
      </c>
      <c r="C136" s="24">
        <v>9490</v>
      </c>
      <c r="D136" s="24"/>
      <c r="E136" s="24"/>
      <c r="F136" s="24"/>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75" customHeight="1">
      <c r="A137" s="1" t="s">
        <v>2027</v>
      </c>
      <c r="B137" s="1">
        <v>10</v>
      </c>
      <c r="C137" s="24">
        <v>8543</v>
      </c>
      <c r="D137" s="24"/>
      <c r="E137" s="24"/>
      <c r="F137" s="24"/>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75" customHeight="1">
      <c r="A138" s="1" t="s">
        <v>3051</v>
      </c>
      <c r="B138" s="1">
        <v>3</v>
      </c>
      <c r="C138" s="24">
        <v>8327</v>
      </c>
      <c r="D138" s="24"/>
      <c r="E138" s="24"/>
      <c r="F138" s="24"/>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75" customHeight="1">
      <c r="A139" s="1" t="s">
        <v>2056</v>
      </c>
      <c r="B139" s="1">
        <v>7</v>
      </c>
      <c r="C139" s="24">
        <v>9828</v>
      </c>
      <c r="D139" s="24"/>
      <c r="E139" s="24"/>
      <c r="F139" s="24"/>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75" customHeight="1">
      <c r="A140" s="1" t="s">
        <v>2068</v>
      </c>
      <c r="B140" s="1">
        <v>3</v>
      </c>
      <c r="C140" s="24">
        <v>46755</v>
      </c>
      <c r="D140" s="24"/>
      <c r="E140" s="24"/>
      <c r="F140" s="24"/>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75" customHeight="1">
      <c r="A141" s="1" t="s">
        <v>2380</v>
      </c>
      <c r="B141" s="1">
        <v>9</v>
      </c>
      <c r="C141" s="24">
        <v>16658</v>
      </c>
      <c r="D141" s="24"/>
      <c r="E141" s="24"/>
      <c r="F141" s="24"/>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75" customHeight="1">
      <c r="A142" s="1" t="s">
        <v>2630</v>
      </c>
      <c r="B142" s="1">
        <v>12</v>
      </c>
      <c r="C142" s="24">
        <v>11234</v>
      </c>
      <c r="D142" s="24"/>
      <c r="E142" s="24"/>
      <c r="F142" s="24"/>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75" customHeight="1">
      <c r="A143" s="1" t="s">
        <v>2651</v>
      </c>
      <c r="B143" s="1">
        <v>2</v>
      </c>
      <c r="C143" s="24">
        <v>9173</v>
      </c>
      <c r="D143" s="24"/>
      <c r="E143" s="24"/>
      <c r="F143" s="24"/>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75" customHeight="1">
      <c r="A144" s="1" t="s">
        <v>2659</v>
      </c>
      <c r="B144" s="1">
        <v>4</v>
      </c>
      <c r="C144" s="24">
        <v>8860</v>
      </c>
      <c r="D144" s="24"/>
      <c r="E144" s="24"/>
      <c r="F144" s="24"/>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75" customHeight="1">
      <c r="A145" s="1" t="s">
        <v>2073</v>
      </c>
      <c r="B145" s="1">
        <v>6</v>
      </c>
      <c r="C145" s="24">
        <v>47276</v>
      </c>
      <c r="D145" s="24"/>
      <c r="E145" s="24"/>
      <c r="F145" s="24"/>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75" customHeight="1">
      <c r="A146" s="1" t="s">
        <v>2584</v>
      </c>
      <c r="B146" s="1">
        <v>4</v>
      </c>
      <c r="C146" s="24">
        <v>12970</v>
      </c>
      <c r="D146" s="24"/>
      <c r="E146" s="24"/>
      <c r="F146" s="24"/>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75" customHeight="1">
      <c r="A147" s="1" t="s">
        <v>2669</v>
      </c>
      <c r="B147" s="1">
        <v>7</v>
      </c>
      <c r="C147" s="24">
        <v>9952</v>
      </c>
      <c r="D147" s="24"/>
      <c r="E147" s="24"/>
      <c r="F147" s="24"/>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75" customHeight="1">
      <c r="A148" s="1" t="s">
        <v>2684</v>
      </c>
      <c r="B148" s="1">
        <v>15</v>
      </c>
      <c r="C148" s="24">
        <v>10398</v>
      </c>
      <c r="D148" s="24"/>
      <c r="E148" s="24"/>
      <c r="F148" s="24"/>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75" customHeight="1">
      <c r="A149" s="1" t="s">
        <v>2704</v>
      </c>
      <c r="B149" s="1">
        <v>9</v>
      </c>
      <c r="C149" s="24">
        <v>7969</v>
      </c>
      <c r="D149" s="24"/>
      <c r="E149" s="24"/>
      <c r="F149" s="24"/>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75" customHeight="1">
      <c r="A150" s="1" t="s">
        <v>1258</v>
      </c>
      <c r="B150" s="1">
        <v>4</v>
      </c>
      <c r="C150" s="24">
        <v>54318</v>
      </c>
      <c r="D150" s="24"/>
      <c r="E150" s="24"/>
      <c r="F150" s="24"/>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75" customHeight="1">
      <c r="A151" s="1" t="s">
        <v>1110</v>
      </c>
      <c r="B151" s="1">
        <v>6</v>
      </c>
      <c r="C151" s="24">
        <v>52960</v>
      </c>
      <c r="D151" s="24"/>
      <c r="E151" s="24"/>
      <c r="F151" s="24"/>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75" customHeight="1">
      <c r="A152" s="1" t="s">
        <v>118</v>
      </c>
      <c r="B152" s="1">
        <v>1</v>
      </c>
      <c r="C152" s="24">
        <v>22170</v>
      </c>
      <c r="D152" s="24"/>
      <c r="E152" s="24"/>
      <c r="F152" s="24"/>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75" customHeight="1">
      <c r="A153" s="1" t="s">
        <v>2451</v>
      </c>
      <c r="B153" s="1">
        <v>5</v>
      </c>
      <c r="C153" s="24">
        <v>17289</v>
      </c>
      <c r="D153" s="24"/>
      <c r="E153" s="24"/>
      <c r="F153" s="24"/>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75" customHeight="1">
      <c r="A154" s="1" t="s">
        <v>210</v>
      </c>
      <c r="B154" s="1">
        <v>13</v>
      </c>
      <c r="C154" s="24">
        <v>11877</v>
      </c>
      <c r="D154" s="24"/>
      <c r="E154" s="24"/>
      <c r="F154" s="24"/>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75" customHeight="1">
      <c r="A155" s="1" t="s">
        <v>126</v>
      </c>
      <c r="B155" s="1">
        <v>8</v>
      </c>
      <c r="C155" s="24">
        <v>9062</v>
      </c>
      <c r="D155" s="24"/>
      <c r="E155" s="24"/>
      <c r="F155" s="24"/>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75" customHeight="1">
      <c r="A156" s="1" t="s">
        <v>397</v>
      </c>
      <c r="B156" s="1">
        <v>14</v>
      </c>
      <c r="C156" s="24">
        <v>14170</v>
      </c>
      <c r="D156" s="24"/>
      <c r="E156" s="24"/>
      <c r="F156" s="24"/>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75" customHeight="1">
      <c r="A157" s="1" t="s">
        <v>426</v>
      </c>
      <c r="B157" s="1">
        <v>1</v>
      </c>
      <c r="C157" s="24">
        <v>14419</v>
      </c>
      <c r="D157" s="24"/>
      <c r="E157" s="24"/>
      <c r="F157" s="24"/>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75" customHeight="1">
      <c r="A158" s="1" t="s">
        <v>434</v>
      </c>
      <c r="B158" s="1">
        <v>3</v>
      </c>
      <c r="C158" s="24">
        <v>13738</v>
      </c>
      <c r="D158" s="24"/>
      <c r="E158" s="24"/>
      <c r="F158" s="24"/>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75" customHeight="1">
      <c r="A159" s="1" t="s">
        <v>445</v>
      </c>
      <c r="B159" s="1">
        <v>8</v>
      </c>
      <c r="C159" s="24">
        <v>13261</v>
      </c>
      <c r="D159" s="24"/>
      <c r="E159" s="24"/>
      <c r="F159" s="24"/>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75" customHeight="1">
      <c r="A160" s="1" t="s">
        <v>152</v>
      </c>
      <c r="B160" s="1">
        <v>2</v>
      </c>
      <c r="C160" s="24">
        <v>8524</v>
      </c>
      <c r="D160" s="24"/>
      <c r="E160" s="24"/>
      <c r="F160" s="24"/>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75" customHeight="1">
      <c r="A161" s="1" t="s">
        <v>669</v>
      </c>
      <c r="B161" s="1">
        <v>1</v>
      </c>
      <c r="C161" s="24">
        <v>6368</v>
      </c>
      <c r="D161" s="24"/>
      <c r="E161" s="24"/>
      <c r="F161" s="24"/>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75" customHeight="1">
      <c r="A162" s="1" t="s">
        <v>2162</v>
      </c>
      <c r="B162" s="1">
        <v>13</v>
      </c>
      <c r="C162" s="24">
        <v>11000</v>
      </c>
      <c r="D162" s="24"/>
      <c r="E162" s="24"/>
      <c r="F162" s="24"/>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75" customHeight="1">
      <c r="A163" s="1" t="s">
        <v>508</v>
      </c>
      <c r="B163" s="1">
        <v>3</v>
      </c>
      <c r="C163" s="24">
        <v>12086</v>
      </c>
      <c r="D163" s="24"/>
      <c r="E163" s="24"/>
      <c r="F163" s="24"/>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75" customHeight="1">
      <c r="A164" s="1" t="s">
        <v>517</v>
      </c>
      <c r="B164" s="1">
        <v>7</v>
      </c>
      <c r="C164" s="24">
        <v>9107</v>
      </c>
      <c r="D164" s="24"/>
      <c r="E164" s="24"/>
      <c r="F164" s="24"/>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75" customHeight="1">
      <c r="A165" s="1" t="s">
        <v>534</v>
      </c>
      <c r="B165" s="1">
        <v>1</v>
      </c>
      <c r="C165" s="24">
        <v>14880</v>
      </c>
      <c r="D165" s="24"/>
      <c r="E165" s="24"/>
      <c r="F165" s="24"/>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75" customHeight="1">
      <c r="A166" s="1" t="s">
        <v>608</v>
      </c>
      <c r="B166" s="1">
        <v>3</v>
      </c>
      <c r="C166" s="24">
        <v>13160</v>
      </c>
      <c r="D166" s="24"/>
      <c r="E166" s="24"/>
      <c r="F166" s="24"/>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75" customHeight="1">
      <c r="A167" s="1" t="s">
        <v>1456</v>
      </c>
      <c r="B167" s="1">
        <v>4</v>
      </c>
      <c r="C167" s="24">
        <v>41158</v>
      </c>
      <c r="D167" s="24"/>
      <c r="E167" s="24"/>
      <c r="F167" s="24"/>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75" customHeight="1">
      <c r="A168" s="1" t="s">
        <v>677</v>
      </c>
      <c r="B168" s="1">
        <v>17</v>
      </c>
      <c r="C168" s="24">
        <v>6381</v>
      </c>
      <c r="D168" s="24"/>
      <c r="E168" s="24"/>
      <c r="F168" s="24"/>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75" customHeight="1">
      <c r="A169" s="1" t="s">
        <v>808</v>
      </c>
      <c r="B169" s="1">
        <v>5</v>
      </c>
      <c r="C169" s="24">
        <v>11818</v>
      </c>
      <c r="D169" s="24"/>
      <c r="E169" s="24"/>
      <c r="F169" s="24"/>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75" customHeight="1">
      <c r="A170" s="1" t="s">
        <v>544</v>
      </c>
      <c r="B170" s="1">
        <v>2</v>
      </c>
      <c r="C170" s="24">
        <v>38910</v>
      </c>
      <c r="D170" s="24"/>
      <c r="E170" s="24"/>
      <c r="F170" s="24"/>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75" customHeight="1">
      <c r="A171" s="1" t="s">
        <v>820</v>
      </c>
      <c r="B171" s="1">
        <v>4</v>
      </c>
      <c r="C171" s="24">
        <v>11754</v>
      </c>
      <c r="D171" s="24"/>
      <c r="E171" s="24"/>
      <c r="F171" s="24"/>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75" customHeight="1">
      <c r="A172" s="1" t="s">
        <v>2722</v>
      </c>
      <c r="B172" s="1">
        <v>8</v>
      </c>
      <c r="C172" s="24">
        <v>9706</v>
      </c>
      <c r="D172" s="24"/>
      <c r="E172" s="24"/>
      <c r="F172" s="24"/>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75" customHeight="1">
      <c r="A173" s="1" t="s">
        <v>865</v>
      </c>
      <c r="B173" s="1">
        <v>6</v>
      </c>
      <c r="C173" s="24">
        <v>7488</v>
      </c>
      <c r="D173" s="24"/>
      <c r="E173" s="24"/>
      <c r="F173" s="24"/>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75" customHeight="1">
      <c r="A174" s="1" t="s">
        <v>930</v>
      </c>
      <c r="B174" s="1">
        <v>9</v>
      </c>
      <c r="C174" s="24">
        <v>13704</v>
      </c>
      <c r="D174" s="24"/>
      <c r="E174" s="24"/>
      <c r="F174" s="24"/>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75" customHeight="1">
      <c r="A175" s="1" t="s">
        <v>949</v>
      </c>
      <c r="B175" s="1">
        <v>11</v>
      </c>
      <c r="C175" s="24">
        <v>15074</v>
      </c>
      <c r="D175" s="24"/>
      <c r="E175" s="24"/>
      <c r="F175" s="24"/>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75" customHeight="1">
      <c r="A176" s="1" t="s">
        <v>858</v>
      </c>
      <c r="B176" s="1">
        <v>1</v>
      </c>
      <c r="C176" s="24">
        <v>8965</v>
      </c>
      <c r="D176" s="24"/>
      <c r="E176" s="24"/>
      <c r="F176" s="24"/>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75" customHeight="1">
      <c r="A177" s="1" t="s">
        <v>1044</v>
      </c>
      <c r="B177" s="1">
        <v>5</v>
      </c>
      <c r="C177" s="24">
        <v>10824</v>
      </c>
      <c r="D177" s="24"/>
      <c r="E177" s="24"/>
      <c r="F177" s="24"/>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75" customHeight="1">
      <c r="A178" s="1" t="s">
        <v>1054</v>
      </c>
      <c r="B178" s="1">
        <v>9</v>
      </c>
      <c r="C178" s="24">
        <v>11942</v>
      </c>
      <c r="D178" s="24"/>
      <c r="E178" s="24"/>
      <c r="F178" s="24"/>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75" customHeight="1">
      <c r="A179" s="1" t="s">
        <v>1125</v>
      </c>
      <c r="B179" s="1">
        <v>4</v>
      </c>
      <c r="C179" s="24">
        <v>9888</v>
      </c>
      <c r="D179" s="24"/>
      <c r="E179" s="24"/>
      <c r="F179" s="24"/>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75" customHeight="1">
      <c r="A180" s="1" t="s">
        <v>1074</v>
      </c>
      <c r="B180" s="1">
        <v>2</v>
      </c>
      <c r="C180" s="24">
        <v>11264</v>
      </c>
      <c r="D180" s="24"/>
      <c r="E180" s="24"/>
      <c r="F180" s="24"/>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75" customHeight="1">
      <c r="A181" s="1" t="s">
        <v>1393</v>
      </c>
      <c r="B181" s="1">
        <v>1</v>
      </c>
      <c r="C181" s="24">
        <v>7808</v>
      </c>
      <c r="D181" s="24"/>
      <c r="E181" s="24"/>
      <c r="F181" s="24"/>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75" customHeight="1">
      <c r="A182" s="1" t="s">
        <v>1377</v>
      </c>
      <c r="B182" s="1">
        <v>8</v>
      </c>
      <c r="C182" s="24">
        <v>10399</v>
      </c>
      <c r="D182" s="24"/>
      <c r="E182" s="24"/>
      <c r="F182" s="24"/>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75" customHeight="1">
      <c r="A183" s="1" t="s">
        <v>1272</v>
      </c>
      <c r="B183" s="1">
        <v>10</v>
      </c>
      <c r="C183" s="24">
        <v>15411</v>
      </c>
      <c r="D183" s="24"/>
      <c r="E183" s="24"/>
      <c r="F183" s="24"/>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75" customHeight="1">
      <c r="A184" s="1" t="s">
        <v>1294</v>
      </c>
      <c r="B184" s="1">
        <v>1</v>
      </c>
      <c r="C184" s="24">
        <v>13828</v>
      </c>
      <c r="D184" s="24"/>
      <c r="E184" s="24"/>
      <c r="F184" s="24"/>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75" customHeight="1">
      <c r="A185" s="1" t="s">
        <v>2593</v>
      </c>
      <c r="B185" s="1">
        <v>3</v>
      </c>
      <c r="C185" s="24">
        <v>9317</v>
      </c>
      <c r="D185" s="24"/>
      <c r="E185" s="24"/>
      <c r="F185" s="24"/>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75" customHeight="1">
      <c r="A186" s="1" t="s">
        <v>709</v>
      </c>
      <c r="B186" s="1">
        <v>7</v>
      </c>
      <c r="C186" s="24">
        <v>48484</v>
      </c>
      <c r="D186" s="24"/>
      <c r="E186" s="24"/>
      <c r="F186" s="24"/>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75" customHeight="1">
      <c r="A187" s="1" t="s">
        <v>1468</v>
      </c>
      <c r="B187" s="1">
        <v>11</v>
      </c>
      <c r="C187" s="24">
        <v>14826</v>
      </c>
      <c r="D187" s="24"/>
      <c r="E187" s="24"/>
      <c r="F187" s="24"/>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75" customHeight="1">
      <c r="A188" s="1" t="s">
        <v>1548</v>
      </c>
      <c r="B188" s="1">
        <v>21</v>
      </c>
      <c r="C188" s="24">
        <v>14417</v>
      </c>
      <c r="D188" s="24"/>
      <c r="E188" s="24"/>
      <c r="F188" s="24"/>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75" customHeight="1">
      <c r="A189" s="1" t="s">
        <v>1617</v>
      </c>
      <c r="B189" s="1">
        <v>3</v>
      </c>
      <c r="C189" s="24">
        <v>8011</v>
      </c>
      <c r="D189" s="24"/>
      <c r="E189" s="24"/>
      <c r="F189" s="24"/>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75" customHeight="1">
      <c r="A190" s="1" t="s">
        <v>1778</v>
      </c>
      <c r="B190" s="1">
        <v>6</v>
      </c>
      <c r="C190" s="24">
        <v>8978</v>
      </c>
      <c r="D190" s="24"/>
      <c r="E190" s="24"/>
      <c r="F190" s="24"/>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75" customHeight="1">
      <c r="A191" s="1" t="s">
        <v>1862</v>
      </c>
      <c r="B191" s="1">
        <v>5</v>
      </c>
      <c r="C191" s="24">
        <v>7665</v>
      </c>
      <c r="D191" s="24"/>
      <c r="E191" s="24"/>
      <c r="F191" s="24"/>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75" customHeight="1">
      <c r="A192" s="1" t="s">
        <v>1851</v>
      </c>
      <c r="B192" s="1">
        <v>10</v>
      </c>
      <c r="C192" s="24">
        <v>7448</v>
      </c>
      <c r="D192" s="24"/>
      <c r="E192" s="24"/>
      <c r="F192" s="24"/>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75" customHeight="1">
      <c r="A193" s="1" t="s">
        <v>1135</v>
      </c>
      <c r="B193" s="1">
        <v>5</v>
      </c>
      <c r="C193" s="24">
        <v>23816</v>
      </c>
      <c r="D193" s="24"/>
      <c r="E193" s="24"/>
      <c r="F193" s="24"/>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75" customHeight="1">
      <c r="A194" s="1" t="s">
        <v>1740</v>
      </c>
      <c r="B194" s="1">
        <v>3</v>
      </c>
      <c r="C194" s="24">
        <v>9005</v>
      </c>
      <c r="D194" s="24"/>
      <c r="E194" s="24"/>
      <c r="F194" s="24"/>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75" customHeight="1">
      <c r="A195" s="1" t="s">
        <v>1749</v>
      </c>
      <c r="B195" s="1">
        <v>5</v>
      </c>
      <c r="C195" s="24">
        <v>6832</v>
      </c>
      <c r="D195" s="24"/>
      <c r="E195" s="24"/>
      <c r="F195" s="24"/>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75" customHeight="1">
      <c r="A196" s="1" t="s">
        <v>1760</v>
      </c>
      <c r="B196" s="1">
        <v>1</v>
      </c>
      <c r="C196" s="24">
        <v>7250</v>
      </c>
      <c r="D196" s="24"/>
      <c r="E196" s="24"/>
      <c r="F196" s="24"/>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75" customHeight="1">
      <c r="A197" s="1" t="s">
        <v>2737</v>
      </c>
      <c r="B197" s="1">
        <v>1</v>
      </c>
      <c r="C197" s="24">
        <v>10544</v>
      </c>
      <c r="D197" s="24"/>
      <c r="E197" s="24"/>
      <c r="F197" s="24"/>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75" customHeight="1">
      <c r="A198" s="1" t="s">
        <v>1023</v>
      </c>
      <c r="B198" s="1">
        <v>3</v>
      </c>
      <c r="C198" s="24">
        <v>51505</v>
      </c>
      <c r="D198" s="24"/>
      <c r="E198" s="24"/>
      <c r="F198" s="24"/>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75" customHeight="1">
      <c r="A199" s="1" t="s">
        <v>2207</v>
      </c>
      <c r="B199" s="1">
        <v>13</v>
      </c>
      <c r="C199" s="24">
        <v>11538</v>
      </c>
      <c r="D199" s="24"/>
      <c r="E199" s="24"/>
      <c r="F199" s="24"/>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75" customHeight="1">
      <c r="A200" s="1" t="s">
        <v>2250</v>
      </c>
      <c r="B200" s="1">
        <v>13</v>
      </c>
      <c r="C200" s="24">
        <v>11931</v>
      </c>
      <c r="D200" s="24"/>
      <c r="E200" s="24"/>
      <c r="F200" s="24"/>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75" customHeight="1">
      <c r="A201" s="1" t="s">
        <v>2393</v>
      </c>
      <c r="B201" s="1">
        <v>12</v>
      </c>
      <c r="C201" s="24">
        <v>53534</v>
      </c>
      <c r="D201" s="24"/>
      <c r="E201" s="24"/>
      <c r="F201" s="24"/>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75" customHeight="1">
      <c r="A202" s="1" t="s">
        <v>2414</v>
      </c>
      <c r="B202" s="1">
        <v>4</v>
      </c>
      <c r="C202" s="24">
        <v>19080</v>
      </c>
      <c r="D202" s="24"/>
      <c r="E202" s="24"/>
      <c r="F202" s="24"/>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75" customHeight="1">
      <c r="A203" s="1" t="s">
        <v>2466</v>
      </c>
      <c r="B203" s="1">
        <v>3</v>
      </c>
      <c r="C203" s="24">
        <v>19960</v>
      </c>
      <c r="D203" s="24"/>
      <c r="E203" s="24"/>
      <c r="F203" s="24"/>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75" customHeight="1">
      <c r="A204" s="1" t="s">
        <v>2508</v>
      </c>
      <c r="B204" s="1">
        <v>2</v>
      </c>
      <c r="C204" s="24">
        <v>13792</v>
      </c>
      <c r="D204" s="24"/>
      <c r="E204" s="24"/>
      <c r="F204" s="24"/>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75" customHeight="1">
      <c r="A205" s="1" t="s">
        <v>721</v>
      </c>
      <c r="B205" s="1">
        <v>3</v>
      </c>
      <c r="C205" s="24">
        <v>6410</v>
      </c>
      <c r="D205" s="24"/>
      <c r="E205" s="24"/>
      <c r="F205" s="24"/>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75" customHeight="1">
      <c r="A206" s="1" t="s">
        <v>465</v>
      </c>
      <c r="B206" s="1">
        <v>9</v>
      </c>
      <c r="C206" s="24">
        <v>54259</v>
      </c>
      <c r="D206" s="24"/>
      <c r="E206" s="24"/>
      <c r="F206" s="24"/>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75" customHeight="1">
      <c r="A207" s="1" t="s">
        <v>596</v>
      </c>
      <c r="B207" s="1">
        <v>4</v>
      </c>
      <c r="C207" s="24">
        <v>5756</v>
      </c>
      <c r="D207" s="24"/>
      <c r="E207" s="24"/>
      <c r="F207" s="24"/>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75" customHeight="1">
      <c r="A208" s="1" t="s">
        <v>2746</v>
      </c>
      <c r="B208" s="1">
        <v>5</v>
      </c>
      <c r="C208" s="24">
        <v>8884</v>
      </c>
      <c r="D208" s="24"/>
      <c r="E208" s="24"/>
      <c r="F208" s="24"/>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75" customHeight="1">
      <c r="A209" s="1" t="s">
        <v>2855</v>
      </c>
      <c r="B209" s="1">
        <v>1</v>
      </c>
      <c r="C209" s="24">
        <v>17740</v>
      </c>
      <c r="D209" s="24"/>
      <c r="E209" s="24"/>
      <c r="F209" s="24"/>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75" customHeight="1">
      <c r="A210" s="1" t="s">
        <v>2787</v>
      </c>
      <c r="B210" s="1">
        <v>8</v>
      </c>
      <c r="C210" s="24">
        <v>16853</v>
      </c>
      <c r="D210" s="24"/>
      <c r="E210" s="24"/>
      <c r="F210" s="24"/>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75" customHeight="1">
      <c r="A211" s="1" t="s">
        <v>2870</v>
      </c>
      <c r="B211" s="1">
        <v>13</v>
      </c>
      <c r="C211" s="24">
        <v>10974</v>
      </c>
      <c r="D211" s="24"/>
      <c r="E211" s="24"/>
      <c r="F211" s="24"/>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75" customHeight="1">
      <c r="A212" s="1" t="s">
        <v>2897</v>
      </c>
      <c r="B212" s="1">
        <v>5</v>
      </c>
      <c r="C212" s="24">
        <v>11046</v>
      </c>
      <c r="D212" s="24"/>
      <c r="E212" s="24"/>
      <c r="F212" s="24"/>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75" customHeight="1">
      <c r="A213" s="1" t="s">
        <v>2938</v>
      </c>
      <c r="B213" s="1">
        <v>4</v>
      </c>
      <c r="C213" s="24">
        <v>5172</v>
      </c>
      <c r="D213" s="24"/>
      <c r="E213" s="24"/>
      <c r="F213" s="24"/>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75" customHeight="1">
      <c r="A214" s="1" t="s">
        <v>2950</v>
      </c>
      <c r="B214" s="1">
        <v>5</v>
      </c>
      <c r="C214" s="24">
        <v>9565</v>
      </c>
      <c r="D214" s="24"/>
      <c r="E214" s="24"/>
      <c r="F214" s="24"/>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75" customHeight="1">
      <c r="A215" s="1" t="s">
        <v>2185</v>
      </c>
      <c r="B215" s="1">
        <v>2</v>
      </c>
      <c r="C215" s="24">
        <v>31150</v>
      </c>
      <c r="D215" s="24"/>
      <c r="E215" s="24"/>
      <c r="F215" s="24"/>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75" customHeight="1">
      <c r="A216" s="1" t="s">
        <v>2760</v>
      </c>
      <c r="B216" s="1">
        <v>4</v>
      </c>
      <c r="C216" s="24">
        <v>7870</v>
      </c>
      <c r="D216" s="24"/>
      <c r="E216" s="24"/>
      <c r="F216" s="24"/>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75" customHeight="1">
      <c r="A217" s="1" t="s">
        <v>2807</v>
      </c>
      <c r="B217" s="1">
        <v>4</v>
      </c>
      <c r="C217" s="24">
        <v>13624</v>
      </c>
      <c r="D217" s="24"/>
      <c r="E217" s="24"/>
      <c r="F217" s="24"/>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75" customHeight="1">
      <c r="A218" s="1" t="s">
        <v>2821</v>
      </c>
      <c r="B218" s="1">
        <v>11</v>
      </c>
      <c r="C218" s="24">
        <v>13230</v>
      </c>
      <c r="D218" s="24"/>
      <c r="E218" s="24"/>
      <c r="F218" s="24"/>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75" customHeight="1">
      <c r="A219" s="1" t="s">
        <v>2914</v>
      </c>
      <c r="B219" s="1">
        <v>7</v>
      </c>
      <c r="C219" s="24">
        <v>11391</v>
      </c>
      <c r="D219" s="24"/>
      <c r="E219" s="24"/>
      <c r="F219" s="24"/>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75" customHeight="1">
      <c r="A220" s="1" t="s">
        <v>1627</v>
      </c>
      <c r="B220" s="1">
        <v>11</v>
      </c>
      <c r="C220" s="24">
        <v>51533</v>
      </c>
      <c r="D220" s="24"/>
      <c r="E220" s="24"/>
      <c r="F220" s="24"/>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75" customHeight="1">
      <c r="A221" s="1" t="s">
        <v>1490</v>
      </c>
      <c r="B221" s="1">
        <v>2</v>
      </c>
      <c r="C221" s="24">
        <v>12729</v>
      </c>
      <c r="D221" s="24"/>
      <c r="E221" s="24"/>
      <c r="F221" s="24"/>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75" customHeight="1">
      <c r="A222" s="1" t="s">
        <v>1302</v>
      </c>
      <c r="B222" s="1">
        <v>6</v>
      </c>
      <c r="C222" s="24">
        <v>34977</v>
      </c>
      <c r="D222" s="24"/>
      <c r="E222" s="24"/>
      <c r="F222" s="24"/>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75" customHeight="1">
      <c r="A223" s="1" t="s">
        <v>2425</v>
      </c>
      <c r="B223" s="1">
        <v>2</v>
      </c>
      <c r="C223" s="24">
        <v>10111</v>
      </c>
      <c r="D223" s="24"/>
      <c r="E223" s="24"/>
      <c r="F223" s="24"/>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75" customHeight="1">
      <c r="A224" s="1" t="s">
        <v>2971</v>
      </c>
      <c r="B224" s="1">
        <v>7</v>
      </c>
      <c r="C224" s="24">
        <v>8376</v>
      </c>
      <c r="D224" s="24"/>
      <c r="E224" s="24"/>
      <c r="F224" s="24"/>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75" customHeight="1">
      <c r="A225" s="1" t="s">
        <v>971</v>
      </c>
      <c r="B225" s="1">
        <v>1</v>
      </c>
      <c r="C225" s="24">
        <v>12897</v>
      </c>
      <c r="D225" s="24"/>
      <c r="E225" s="24"/>
      <c r="F225" s="24"/>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75" customHeight="1">
      <c r="A226" s="1" t="s">
        <v>1495</v>
      </c>
      <c r="B226" s="1">
        <v>2</v>
      </c>
      <c r="C226" s="24">
        <v>11943</v>
      </c>
      <c r="D226" s="24"/>
      <c r="E226" s="24"/>
      <c r="F226" s="24"/>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75" customHeight="1">
      <c r="A227" s="1" t="s">
        <v>2929</v>
      </c>
      <c r="B227" s="1">
        <v>1</v>
      </c>
      <c r="C227" s="24">
        <v>8183</v>
      </c>
      <c r="D227" s="24"/>
      <c r="E227" s="24"/>
      <c r="F227" s="24"/>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75" customHeight="1">
      <c r="A228" s="1" t="s">
        <v>1313</v>
      </c>
      <c r="B228" s="1">
        <v>1</v>
      </c>
      <c r="C228" s="24">
        <v>9715</v>
      </c>
      <c r="D228" s="24"/>
      <c r="E228" s="24"/>
      <c r="F228" s="24"/>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75" customHeight="1">
      <c r="A229" s="1" t="s">
        <v>485</v>
      </c>
      <c r="B229" s="1">
        <v>6</v>
      </c>
      <c r="C229" s="24">
        <v>38460</v>
      </c>
      <c r="D229" s="24"/>
      <c r="E229" s="24"/>
      <c r="F229" s="24"/>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75" customHeight="1">
      <c r="A230" s="1" t="s">
        <v>554</v>
      </c>
      <c r="B230" s="1">
        <v>3</v>
      </c>
      <c r="C230" s="24">
        <v>51400</v>
      </c>
      <c r="D230" s="24"/>
      <c r="E230" s="24"/>
      <c r="F230" s="24"/>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75" customHeight="1">
      <c r="A231" s="1" t="s">
        <v>3033</v>
      </c>
      <c r="B231" s="1">
        <v>1132</v>
      </c>
      <c r="C231" s="24">
        <v>21033.050353356892</v>
      </c>
      <c r="D231" s="24"/>
      <c r="E231" s="24"/>
      <c r="F231" s="24"/>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75" customHeight="1">
      <c r="A232" s="1"/>
      <c r="B232" s="1"/>
      <c r="C232" s="24"/>
      <c r="D232" s="24"/>
      <c r="E232" s="24"/>
      <c r="F232" s="24"/>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75" customHeight="1">
      <c r="A233" s="1"/>
      <c r="B233" s="1"/>
      <c r="C233" s="1"/>
      <c r="D233" s="24"/>
      <c r="E233" s="24"/>
      <c r="F233" s="24"/>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75" customHeight="1">
      <c r="A234" s="1"/>
      <c r="B234" s="1"/>
      <c r="C234" s="1"/>
      <c r="D234" s="24"/>
      <c r="E234" s="24"/>
      <c r="F234" s="24"/>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75" customHeight="1">
      <c r="A235" s="1"/>
      <c r="B235" s="1"/>
      <c r="C235" s="1"/>
      <c r="D235" s="24"/>
      <c r="E235" s="24"/>
      <c r="F235" s="24"/>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75" customHeight="1">
      <c r="A236" s="1"/>
      <c r="B236" s="1"/>
      <c r="C236" s="1"/>
      <c r="D236" s="24"/>
      <c r="E236" s="24"/>
      <c r="F236" s="24"/>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75" customHeight="1">
      <c r="A237" s="1"/>
      <c r="B237" s="1"/>
      <c r="C237" s="1"/>
      <c r="D237" s="24"/>
      <c r="E237" s="24"/>
      <c r="F237" s="24"/>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75" customHeight="1">
      <c r="A238" s="1"/>
      <c r="B238" s="1"/>
      <c r="C238" s="1"/>
      <c r="D238" s="24"/>
      <c r="E238" s="24"/>
      <c r="F238" s="24"/>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75" customHeight="1">
      <c r="A239" s="1"/>
      <c r="B239" s="1"/>
      <c r="C239" s="1"/>
      <c r="D239" s="24"/>
      <c r="E239" s="24"/>
      <c r="F239" s="24"/>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75" customHeight="1">
      <c r="A240" s="1"/>
      <c r="B240" s="1"/>
      <c r="C240" s="1"/>
      <c r="D240" s="24"/>
      <c r="E240" s="24"/>
      <c r="F240" s="24"/>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75" customHeight="1">
      <c r="A241" s="1"/>
      <c r="B241" s="1"/>
      <c r="C241" s="1"/>
      <c r="D241" s="24"/>
      <c r="E241" s="24"/>
      <c r="F241" s="24"/>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75" customHeight="1">
      <c r="A242" s="1"/>
      <c r="B242" s="1"/>
      <c r="C242" s="1"/>
      <c r="D242" s="24"/>
      <c r="E242" s="24"/>
      <c r="F242" s="24"/>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75" customHeight="1">
      <c r="A243" s="1"/>
      <c r="B243" s="1"/>
      <c r="C243" s="1"/>
      <c r="D243" s="24"/>
      <c r="E243" s="24"/>
      <c r="F243" s="24"/>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75" customHeight="1">
      <c r="A244" s="1"/>
      <c r="B244" s="1"/>
      <c r="C244" s="1"/>
      <c r="D244" s="24"/>
      <c r="E244" s="24"/>
      <c r="F244" s="24"/>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75" customHeight="1">
      <c r="A245" s="1"/>
      <c r="B245" s="1"/>
      <c r="C245" s="1"/>
      <c r="D245" s="24"/>
      <c r="E245" s="24"/>
      <c r="F245" s="24"/>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75" customHeight="1">
      <c r="A246" s="1"/>
      <c r="B246" s="1"/>
      <c r="C246" s="1"/>
      <c r="D246" s="24"/>
      <c r="E246" s="24"/>
      <c r="F246" s="24"/>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75" customHeight="1">
      <c r="A247" s="1"/>
      <c r="B247" s="1"/>
      <c r="C247" s="1"/>
      <c r="D247" s="24"/>
      <c r="E247" s="24"/>
      <c r="F247" s="24"/>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75" customHeight="1">
      <c r="A248" s="1"/>
      <c r="B248" s="1"/>
      <c r="C248" s="1"/>
      <c r="D248" s="24"/>
      <c r="E248" s="24"/>
      <c r="F248" s="24"/>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75" customHeight="1">
      <c r="A249" s="1"/>
      <c r="B249" s="1"/>
      <c r="C249" s="1"/>
      <c r="D249" s="24"/>
      <c r="E249" s="24"/>
      <c r="F249" s="24"/>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75" customHeight="1">
      <c r="A250" s="1"/>
      <c r="B250" s="1"/>
      <c r="C250" s="1"/>
      <c r="D250" s="24"/>
      <c r="E250" s="24"/>
      <c r="F250" s="24"/>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75" customHeight="1">
      <c r="A251" s="1"/>
      <c r="B251" s="1"/>
      <c r="C251" s="1"/>
      <c r="D251" s="24"/>
      <c r="E251" s="24"/>
      <c r="F251" s="24"/>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75" customHeight="1">
      <c r="A252" s="1"/>
      <c r="B252" s="1"/>
      <c r="C252" s="1"/>
      <c r="D252" s="24"/>
      <c r="E252" s="24"/>
      <c r="F252" s="24"/>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75" customHeight="1">
      <c r="A253" s="1"/>
      <c r="B253" s="1"/>
      <c r="C253" s="1"/>
      <c r="D253" s="24"/>
      <c r="E253" s="24"/>
      <c r="F253" s="24"/>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75" customHeight="1">
      <c r="A254" s="1"/>
      <c r="B254" s="1"/>
      <c r="C254" s="1"/>
      <c r="D254" s="24"/>
      <c r="E254" s="24"/>
      <c r="F254" s="24"/>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75" customHeight="1">
      <c r="A255" s="1"/>
      <c r="B255" s="1"/>
      <c r="C255" s="1"/>
      <c r="D255" s="24"/>
      <c r="E255" s="24"/>
      <c r="F255" s="24"/>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75" customHeight="1">
      <c r="A256" s="1"/>
      <c r="B256" s="1"/>
      <c r="C256" s="1"/>
      <c r="D256" s="24"/>
      <c r="E256" s="24"/>
      <c r="F256" s="24"/>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75" customHeight="1">
      <c r="A257" s="1"/>
      <c r="B257" s="1"/>
      <c r="C257" s="1"/>
      <c r="D257" s="24"/>
      <c r="E257" s="24"/>
      <c r="F257" s="24"/>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75" customHeight="1">
      <c r="A258" s="1"/>
      <c r="B258" s="1"/>
      <c r="C258" s="1"/>
      <c r="D258" s="24"/>
      <c r="E258" s="24"/>
      <c r="F258" s="24"/>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75" customHeight="1">
      <c r="A259" s="1"/>
      <c r="B259" s="1"/>
      <c r="C259" s="1"/>
      <c r="D259" s="24"/>
      <c r="E259" s="24"/>
      <c r="F259" s="24"/>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75" customHeight="1">
      <c r="A260" s="1"/>
      <c r="B260" s="1"/>
      <c r="C260" s="1"/>
      <c r="D260" s="24"/>
      <c r="E260" s="24"/>
      <c r="F260" s="24"/>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75" customHeight="1">
      <c r="A261" s="1"/>
      <c r="B261" s="1"/>
      <c r="C261" s="1"/>
      <c r="D261" s="24"/>
      <c r="E261" s="24"/>
      <c r="F261" s="24"/>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75" customHeight="1">
      <c r="A262" s="1"/>
      <c r="B262" s="1"/>
      <c r="C262" s="1"/>
      <c r="D262" s="24"/>
      <c r="E262" s="24"/>
      <c r="F262" s="24"/>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75" customHeight="1">
      <c r="A263" s="1"/>
      <c r="B263" s="1"/>
      <c r="C263" s="1"/>
      <c r="D263" s="24"/>
      <c r="E263" s="24"/>
      <c r="F263" s="24"/>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75" customHeight="1">
      <c r="A264" s="1"/>
      <c r="B264" s="1"/>
      <c r="C264" s="1"/>
      <c r="D264" s="24"/>
      <c r="E264" s="24"/>
      <c r="F264" s="24"/>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75" customHeight="1">
      <c r="A265" s="1"/>
      <c r="B265" s="1"/>
      <c r="C265" s="1"/>
      <c r="D265" s="24"/>
      <c r="E265" s="24"/>
      <c r="F265" s="24"/>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75" customHeight="1">
      <c r="A266" s="1"/>
      <c r="B266" s="1"/>
      <c r="C266" s="1"/>
      <c r="D266" s="24"/>
      <c r="E266" s="24"/>
      <c r="F266" s="24"/>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75" customHeight="1">
      <c r="A267" s="1"/>
      <c r="B267" s="1"/>
      <c r="C267" s="1"/>
      <c r="D267" s="24"/>
      <c r="E267" s="24"/>
      <c r="F267" s="24"/>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75" customHeight="1">
      <c r="A268" s="1"/>
      <c r="B268" s="1"/>
      <c r="C268" s="1"/>
      <c r="D268" s="24"/>
      <c r="E268" s="24"/>
      <c r="F268" s="24"/>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75" customHeight="1">
      <c r="A269" s="1"/>
      <c r="B269" s="1"/>
      <c r="C269" s="1"/>
      <c r="D269" s="24"/>
      <c r="E269" s="24"/>
      <c r="F269" s="24"/>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75" customHeight="1">
      <c r="A270" s="1"/>
      <c r="B270" s="1"/>
      <c r="C270" s="1"/>
      <c r="D270" s="24"/>
      <c r="E270" s="24"/>
      <c r="F270" s="24"/>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75" customHeight="1">
      <c r="A271" s="1"/>
      <c r="B271" s="1"/>
      <c r="C271" s="1"/>
      <c r="D271" s="24"/>
      <c r="E271" s="24"/>
      <c r="F271" s="24"/>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75" customHeight="1">
      <c r="A272" s="1"/>
      <c r="B272" s="1"/>
      <c r="C272" s="1"/>
      <c r="D272" s="24"/>
      <c r="E272" s="24"/>
      <c r="F272" s="24"/>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75" customHeight="1">
      <c r="A273" s="1"/>
      <c r="B273" s="1"/>
      <c r="C273" s="1"/>
      <c r="D273" s="24"/>
      <c r="E273" s="24"/>
      <c r="F273" s="24"/>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75" customHeight="1">
      <c r="A274" s="1"/>
      <c r="B274" s="1"/>
      <c r="C274" s="1"/>
      <c r="D274" s="24"/>
      <c r="E274" s="24"/>
      <c r="F274" s="24"/>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75" customHeight="1">
      <c r="A275" s="1"/>
      <c r="B275" s="1"/>
      <c r="C275" s="1"/>
      <c r="D275" s="24"/>
      <c r="E275" s="24"/>
      <c r="F275" s="24"/>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75" customHeight="1">
      <c r="A276" s="1"/>
      <c r="B276" s="1"/>
      <c r="C276" s="1"/>
      <c r="D276" s="24"/>
      <c r="E276" s="24"/>
      <c r="F276" s="24"/>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75" customHeight="1">
      <c r="A277" s="1"/>
      <c r="B277" s="1"/>
      <c r="C277" s="1"/>
      <c r="D277" s="24"/>
      <c r="E277" s="24"/>
      <c r="F277" s="24"/>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75" customHeight="1">
      <c r="A278" s="1"/>
      <c r="B278" s="1"/>
      <c r="C278" s="1"/>
      <c r="D278" s="24"/>
      <c r="E278" s="24"/>
      <c r="F278" s="24"/>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75" customHeight="1">
      <c r="A279" s="1"/>
      <c r="B279" s="1"/>
      <c r="C279" s="1"/>
      <c r="D279" s="24"/>
      <c r="E279" s="24"/>
      <c r="F279" s="24"/>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75" customHeight="1">
      <c r="A280" s="1"/>
      <c r="B280" s="1"/>
      <c r="C280" s="1"/>
      <c r="D280" s="24"/>
      <c r="E280" s="24"/>
      <c r="F280" s="24"/>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75" customHeight="1">
      <c r="A281" s="1"/>
      <c r="B281" s="1"/>
      <c r="C281" s="1"/>
      <c r="D281" s="24"/>
      <c r="E281" s="24"/>
      <c r="F281" s="24"/>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75" customHeight="1">
      <c r="A282" s="1"/>
      <c r="B282" s="1"/>
      <c r="C282" s="1"/>
      <c r="D282" s="24"/>
      <c r="E282" s="24"/>
      <c r="F282" s="24"/>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75" customHeight="1">
      <c r="A283" s="1"/>
      <c r="B283" s="1"/>
      <c r="C283" s="1"/>
      <c r="D283" s="24"/>
      <c r="E283" s="24"/>
      <c r="F283" s="24"/>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75" customHeight="1">
      <c r="A284" s="1"/>
      <c r="B284" s="1"/>
      <c r="C284" s="1"/>
      <c r="D284" s="24"/>
      <c r="E284" s="24"/>
      <c r="F284" s="24"/>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75" customHeight="1">
      <c r="A285" s="1"/>
      <c r="B285" s="1"/>
      <c r="C285" s="1"/>
      <c r="D285" s="24"/>
      <c r="E285" s="24"/>
      <c r="F285" s="24"/>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75" customHeight="1">
      <c r="A286" s="1"/>
      <c r="B286" s="1"/>
      <c r="C286" s="1"/>
      <c r="D286" s="24"/>
      <c r="E286" s="24"/>
      <c r="F286" s="24"/>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75" customHeight="1">
      <c r="A287" s="1"/>
      <c r="B287" s="1"/>
      <c r="C287" s="1"/>
      <c r="D287" s="24"/>
      <c r="E287" s="24"/>
      <c r="F287" s="24"/>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75" customHeight="1">
      <c r="A288" s="1"/>
      <c r="B288" s="1"/>
      <c r="C288" s="1"/>
      <c r="D288" s="24"/>
      <c r="E288" s="24"/>
      <c r="F288" s="24"/>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75" customHeight="1">
      <c r="A289" s="1"/>
      <c r="B289" s="1"/>
      <c r="C289" s="1"/>
      <c r="D289" s="24"/>
      <c r="E289" s="24"/>
      <c r="F289" s="24"/>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75" customHeight="1">
      <c r="A290" s="1"/>
      <c r="B290" s="1"/>
      <c r="C290" s="1"/>
      <c r="D290" s="24"/>
      <c r="E290" s="24"/>
      <c r="F290" s="24"/>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75" customHeight="1">
      <c r="A291" s="1"/>
      <c r="B291" s="1"/>
      <c r="C291" s="1"/>
      <c r="D291" s="24"/>
      <c r="E291" s="24"/>
      <c r="F291" s="24"/>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75" customHeight="1">
      <c r="A292" s="1"/>
      <c r="B292" s="1"/>
      <c r="C292" s="1"/>
      <c r="D292" s="24"/>
      <c r="E292" s="24"/>
      <c r="F292" s="24"/>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75" customHeight="1">
      <c r="A293" s="1"/>
      <c r="B293" s="1"/>
      <c r="C293" s="1"/>
      <c r="D293" s="24"/>
      <c r="E293" s="24"/>
      <c r="F293" s="24"/>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75" customHeight="1">
      <c r="A294" s="1"/>
      <c r="B294" s="1"/>
      <c r="C294" s="1"/>
      <c r="D294" s="24"/>
      <c r="E294" s="24"/>
      <c r="F294" s="24"/>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75" customHeight="1">
      <c r="A295" s="1"/>
      <c r="B295" s="1"/>
      <c r="C295" s="1"/>
      <c r="D295" s="24"/>
      <c r="E295" s="24"/>
      <c r="F295" s="24"/>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75" customHeight="1">
      <c r="A296" s="1"/>
      <c r="B296" s="1"/>
      <c r="C296" s="1"/>
      <c r="D296" s="24"/>
      <c r="E296" s="24"/>
      <c r="F296" s="24"/>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75" customHeight="1">
      <c r="A297" s="1"/>
      <c r="B297" s="1"/>
      <c r="C297" s="1"/>
      <c r="D297" s="24"/>
      <c r="E297" s="24"/>
      <c r="F297" s="24"/>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75" customHeight="1">
      <c r="A298" s="1"/>
      <c r="B298" s="1"/>
      <c r="C298" s="1"/>
      <c r="D298" s="24"/>
      <c r="E298" s="24"/>
      <c r="F298" s="24"/>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75" customHeight="1">
      <c r="A299" s="1"/>
      <c r="B299" s="1"/>
      <c r="C299" s="1"/>
      <c r="D299" s="24"/>
      <c r="E299" s="24"/>
      <c r="F299" s="24"/>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75" customHeight="1">
      <c r="A300" s="1"/>
      <c r="B300" s="1"/>
      <c r="C300" s="1"/>
      <c r="D300" s="24"/>
      <c r="E300" s="24"/>
      <c r="F300" s="24"/>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75" customHeight="1">
      <c r="A301" s="1"/>
      <c r="B301" s="1"/>
      <c r="C301" s="1"/>
      <c r="D301" s="24"/>
      <c r="E301" s="24"/>
      <c r="F301" s="24"/>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75" customHeight="1">
      <c r="A302" s="1"/>
      <c r="B302" s="1"/>
      <c r="C302" s="1"/>
      <c r="D302" s="24"/>
      <c r="E302" s="24"/>
      <c r="F302" s="24"/>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75" customHeight="1">
      <c r="A303" s="1"/>
      <c r="B303" s="1"/>
      <c r="C303" s="1"/>
      <c r="D303" s="24"/>
      <c r="E303" s="24"/>
      <c r="F303" s="24"/>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75" customHeight="1">
      <c r="A304" s="1"/>
      <c r="B304" s="1"/>
      <c r="C304" s="1"/>
      <c r="D304" s="24"/>
      <c r="E304" s="24"/>
      <c r="F304" s="24"/>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75" customHeight="1">
      <c r="A305" s="1"/>
      <c r="B305" s="1"/>
      <c r="C305" s="1"/>
      <c r="D305" s="24"/>
      <c r="E305" s="24"/>
      <c r="F305" s="24"/>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75" customHeight="1">
      <c r="A306" s="1"/>
      <c r="B306" s="1"/>
      <c r="C306" s="1"/>
      <c r="D306" s="24"/>
      <c r="E306" s="24"/>
      <c r="F306" s="24"/>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75" customHeight="1">
      <c r="A307" s="1"/>
      <c r="B307" s="1"/>
      <c r="C307" s="1"/>
      <c r="D307" s="24"/>
      <c r="E307" s="24"/>
      <c r="F307" s="24"/>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75" customHeight="1">
      <c r="A308" s="1"/>
      <c r="B308" s="1"/>
      <c r="C308" s="1"/>
      <c r="D308" s="24"/>
      <c r="E308" s="24"/>
      <c r="F308" s="24"/>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75" customHeight="1">
      <c r="A309" s="1"/>
      <c r="B309" s="1"/>
      <c r="C309" s="1"/>
      <c r="D309" s="24"/>
      <c r="E309" s="24"/>
      <c r="F309" s="24"/>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75" customHeight="1">
      <c r="A310" s="1"/>
      <c r="B310" s="1"/>
      <c r="C310" s="1"/>
      <c r="D310" s="24"/>
      <c r="E310" s="24"/>
      <c r="F310" s="24"/>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75" customHeight="1">
      <c r="A311" s="1"/>
      <c r="B311" s="1"/>
      <c r="C311" s="1"/>
      <c r="D311" s="24"/>
      <c r="E311" s="24"/>
      <c r="F311" s="24"/>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75" customHeight="1">
      <c r="A312" s="1"/>
      <c r="B312" s="1"/>
      <c r="C312" s="1"/>
      <c r="D312" s="24"/>
      <c r="E312" s="24"/>
      <c r="F312" s="24"/>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75" customHeight="1">
      <c r="A313" s="1"/>
      <c r="B313" s="1"/>
      <c r="C313" s="1"/>
      <c r="D313" s="24"/>
      <c r="E313" s="24"/>
      <c r="F313" s="24"/>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75" customHeight="1">
      <c r="A314" s="1"/>
      <c r="B314" s="1"/>
      <c r="C314" s="1"/>
      <c r="D314" s="24"/>
      <c r="E314" s="24"/>
      <c r="F314" s="24"/>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75" customHeight="1">
      <c r="A315" s="1"/>
      <c r="B315" s="1"/>
      <c r="C315" s="1"/>
      <c r="D315" s="24"/>
      <c r="E315" s="24"/>
      <c r="F315" s="24"/>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75" customHeight="1">
      <c r="A316" s="1"/>
      <c r="B316" s="1"/>
      <c r="C316" s="1"/>
      <c r="D316" s="24"/>
      <c r="E316" s="24"/>
      <c r="F316" s="24"/>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75" customHeight="1">
      <c r="A317" s="1"/>
      <c r="B317" s="1"/>
      <c r="C317" s="1"/>
      <c r="D317" s="24"/>
      <c r="E317" s="24"/>
      <c r="F317" s="24"/>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75" customHeight="1">
      <c r="A318" s="1"/>
      <c r="B318" s="1"/>
      <c r="C318" s="1"/>
      <c r="D318" s="24"/>
      <c r="E318" s="24"/>
      <c r="F318" s="24"/>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75" customHeight="1">
      <c r="A319" s="1"/>
      <c r="B319" s="1"/>
      <c r="C319" s="1"/>
      <c r="D319" s="24"/>
      <c r="E319" s="24"/>
      <c r="F319" s="24"/>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75" customHeight="1">
      <c r="A320" s="1"/>
      <c r="B320" s="1"/>
      <c r="C320" s="1"/>
      <c r="D320" s="24"/>
      <c r="E320" s="24"/>
      <c r="F320" s="24"/>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75" customHeight="1">
      <c r="A321" s="1"/>
      <c r="B321" s="1"/>
      <c r="C321" s="1"/>
      <c r="D321" s="24"/>
      <c r="E321" s="24"/>
      <c r="F321" s="24"/>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75" customHeight="1">
      <c r="A322" s="1"/>
      <c r="B322" s="1"/>
      <c r="C322" s="1"/>
      <c r="D322" s="24"/>
      <c r="E322" s="24"/>
      <c r="F322" s="24"/>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75" customHeight="1">
      <c r="A323" s="1"/>
      <c r="B323" s="1"/>
      <c r="C323" s="1"/>
      <c r="D323" s="24"/>
      <c r="E323" s="24"/>
      <c r="F323" s="24"/>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75" customHeight="1">
      <c r="A324" s="1"/>
      <c r="B324" s="1"/>
      <c r="C324" s="1"/>
      <c r="D324" s="24"/>
      <c r="E324" s="24"/>
      <c r="F324" s="24"/>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75" customHeight="1">
      <c r="A325" s="1"/>
      <c r="B325" s="1"/>
      <c r="C325" s="1"/>
      <c r="D325" s="24"/>
      <c r="E325" s="24"/>
      <c r="F325" s="24"/>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75" customHeight="1">
      <c r="A326" s="1"/>
      <c r="B326" s="1"/>
      <c r="C326" s="1"/>
      <c r="D326" s="24"/>
      <c r="E326" s="24"/>
      <c r="F326" s="24"/>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75" customHeight="1">
      <c r="A327" s="1"/>
      <c r="B327" s="1"/>
      <c r="C327" s="1"/>
      <c r="D327" s="24"/>
      <c r="E327" s="24"/>
      <c r="F327" s="24"/>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75" customHeight="1">
      <c r="A328" s="1"/>
      <c r="B328" s="1"/>
      <c r="C328" s="1"/>
      <c r="D328" s="24"/>
      <c r="E328" s="24"/>
      <c r="F328" s="24"/>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75" customHeight="1">
      <c r="A329" s="1"/>
      <c r="B329" s="1"/>
      <c r="C329" s="1"/>
      <c r="D329" s="24"/>
      <c r="E329" s="24"/>
      <c r="F329" s="24"/>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75" customHeight="1">
      <c r="A330" s="1"/>
      <c r="B330" s="1"/>
      <c r="C330" s="1"/>
      <c r="D330" s="24"/>
      <c r="E330" s="24"/>
      <c r="F330" s="24"/>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75" customHeight="1">
      <c r="A331" s="1"/>
      <c r="B331" s="1"/>
      <c r="C331" s="1"/>
      <c r="D331" s="24"/>
      <c r="E331" s="24"/>
      <c r="F331" s="24"/>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75" customHeight="1">
      <c r="A332" s="1"/>
      <c r="B332" s="1"/>
      <c r="C332" s="1"/>
      <c r="D332" s="24"/>
      <c r="E332" s="24"/>
      <c r="F332" s="24"/>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75" customHeight="1">
      <c r="A333" s="1"/>
      <c r="B333" s="1"/>
      <c r="C333" s="1"/>
      <c r="D333" s="24"/>
      <c r="E333" s="24"/>
      <c r="F333" s="24"/>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75" customHeight="1">
      <c r="A334" s="1"/>
      <c r="B334" s="1"/>
      <c r="C334" s="1"/>
      <c r="D334" s="24"/>
      <c r="E334" s="24"/>
      <c r="F334" s="24"/>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75" customHeight="1">
      <c r="A335" s="1"/>
      <c r="B335" s="1"/>
      <c r="C335" s="1"/>
      <c r="D335" s="24"/>
      <c r="E335" s="24"/>
      <c r="F335" s="24"/>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75" customHeight="1">
      <c r="A336" s="1"/>
      <c r="B336" s="1"/>
      <c r="C336" s="1"/>
      <c r="D336" s="24"/>
      <c r="E336" s="24"/>
      <c r="F336" s="24"/>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75" customHeight="1">
      <c r="A337" s="1"/>
      <c r="B337" s="1"/>
      <c r="C337" s="1"/>
      <c r="D337" s="24"/>
      <c r="E337" s="24"/>
      <c r="F337" s="24"/>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75" customHeight="1">
      <c r="A338" s="1"/>
      <c r="B338" s="1"/>
      <c r="C338" s="1"/>
      <c r="D338" s="24"/>
      <c r="E338" s="24"/>
      <c r="F338" s="24"/>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75" customHeight="1">
      <c r="A339" s="1"/>
      <c r="B339" s="1"/>
      <c r="C339" s="1"/>
      <c r="D339" s="24"/>
      <c r="E339" s="24"/>
      <c r="F339" s="24"/>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75" customHeight="1">
      <c r="A340" s="1"/>
      <c r="B340" s="1"/>
      <c r="C340" s="1"/>
      <c r="D340" s="24"/>
      <c r="E340" s="24"/>
      <c r="F340" s="24"/>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75" customHeight="1">
      <c r="A341" s="1"/>
      <c r="B341" s="1"/>
      <c r="C341" s="1"/>
      <c r="D341" s="24"/>
      <c r="E341" s="24"/>
      <c r="F341" s="24"/>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75" customHeight="1">
      <c r="A342" s="1"/>
      <c r="B342" s="1"/>
      <c r="C342" s="1"/>
      <c r="D342" s="24"/>
      <c r="E342" s="24"/>
      <c r="F342" s="24"/>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75" customHeight="1">
      <c r="A343" s="1"/>
      <c r="B343" s="1"/>
      <c r="C343" s="1"/>
      <c r="D343" s="24"/>
      <c r="E343" s="24"/>
      <c r="F343" s="24"/>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75" customHeight="1">
      <c r="A344" s="1"/>
      <c r="B344" s="1"/>
      <c r="C344" s="1"/>
      <c r="D344" s="24"/>
      <c r="E344" s="24"/>
      <c r="F344" s="24"/>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75" customHeight="1">
      <c r="A345" s="1"/>
      <c r="B345" s="1"/>
      <c r="C345" s="1"/>
      <c r="D345" s="24"/>
      <c r="E345" s="24"/>
      <c r="F345" s="24"/>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75" customHeight="1">
      <c r="A346" s="1"/>
      <c r="B346" s="1"/>
      <c r="C346" s="1"/>
      <c r="D346" s="24"/>
      <c r="E346" s="24"/>
      <c r="F346" s="24"/>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75" customHeight="1">
      <c r="A347" s="1"/>
      <c r="B347" s="1"/>
      <c r="C347" s="1"/>
      <c r="D347" s="24"/>
      <c r="E347" s="24"/>
      <c r="F347" s="24"/>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75" customHeight="1">
      <c r="A348" s="1"/>
      <c r="B348" s="1"/>
      <c r="C348" s="1"/>
      <c r="D348" s="24"/>
      <c r="E348" s="24"/>
      <c r="F348" s="24"/>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75" customHeight="1">
      <c r="A349" s="1"/>
      <c r="B349" s="1"/>
      <c r="C349" s="1"/>
      <c r="D349" s="24"/>
      <c r="E349" s="24"/>
      <c r="F349" s="24"/>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75" customHeight="1">
      <c r="A350" s="1"/>
      <c r="B350" s="1"/>
      <c r="C350" s="1"/>
      <c r="D350" s="24"/>
      <c r="E350" s="24"/>
      <c r="F350" s="24"/>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75" customHeight="1">
      <c r="A351" s="1"/>
      <c r="B351" s="1"/>
      <c r="C351" s="1"/>
      <c r="D351" s="24"/>
      <c r="E351" s="24"/>
      <c r="F351" s="24"/>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75" customHeight="1">
      <c r="A352" s="1"/>
      <c r="B352" s="1"/>
      <c r="C352" s="1"/>
      <c r="D352" s="24"/>
      <c r="E352" s="24"/>
      <c r="F352" s="24"/>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75" customHeight="1">
      <c r="A353" s="1"/>
      <c r="B353" s="1"/>
      <c r="C353" s="1"/>
      <c r="D353" s="24"/>
      <c r="E353" s="24"/>
      <c r="F353" s="24"/>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75" customHeight="1">
      <c r="A354" s="1"/>
      <c r="B354" s="1"/>
      <c r="C354" s="1"/>
      <c r="D354" s="24"/>
      <c r="E354" s="24"/>
      <c r="F354" s="24"/>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75" customHeight="1">
      <c r="A355" s="1"/>
      <c r="B355" s="1"/>
      <c r="C355" s="1"/>
      <c r="D355" s="24"/>
      <c r="E355" s="24"/>
      <c r="F355" s="24"/>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75" customHeight="1">
      <c r="A356" s="1"/>
      <c r="B356" s="1"/>
      <c r="C356" s="1"/>
      <c r="D356" s="24"/>
      <c r="E356" s="24"/>
      <c r="F356" s="24"/>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75" customHeight="1">
      <c r="A357" s="1"/>
      <c r="B357" s="1"/>
      <c r="C357" s="1"/>
      <c r="D357" s="24"/>
      <c r="E357" s="24"/>
      <c r="F357" s="24"/>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75" customHeight="1">
      <c r="A358" s="1"/>
      <c r="B358" s="1"/>
      <c r="C358" s="1"/>
      <c r="D358" s="24"/>
      <c r="E358" s="24"/>
      <c r="F358" s="24"/>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75" customHeight="1">
      <c r="A359" s="1"/>
      <c r="B359" s="1"/>
      <c r="C359" s="1"/>
      <c r="D359" s="24"/>
      <c r="E359" s="24"/>
      <c r="F359" s="24"/>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75" customHeight="1">
      <c r="A360" s="1"/>
      <c r="B360" s="1"/>
      <c r="C360" s="1"/>
      <c r="D360" s="24"/>
      <c r="E360" s="24"/>
      <c r="F360" s="24"/>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75" customHeight="1">
      <c r="A361" s="1"/>
      <c r="B361" s="1"/>
      <c r="C361" s="1"/>
      <c r="D361" s="24"/>
      <c r="E361" s="24"/>
      <c r="F361" s="24"/>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75" customHeight="1">
      <c r="A362" s="1"/>
      <c r="B362" s="1"/>
      <c r="C362" s="1"/>
      <c r="D362" s="24"/>
      <c r="E362" s="24"/>
      <c r="F362" s="24"/>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75" customHeight="1">
      <c r="A363" s="1"/>
      <c r="B363" s="1"/>
      <c r="C363" s="1"/>
      <c r="D363" s="24"/>
      <c r="E363" s="24"/>
      <c r="F363" s="24"/>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75" customHeight="1">
      <c r="A364" s="1"/>
      <c r="B364" s="1"/>
      <c r="C364" s="1"/>
      <c r="D364" s="24"/>
      <c r="E364" s="24"/>
      <c r="F364" s="24"/>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75" customHeight="1">
      <c r="A365" s="1"/>
      <c r="B365" s="1"/>
      <c r="C365" s="1"/>
      <c r="D365" s="24"/>
      <c r="E365" s="24"/>
      <c r="F365" s="24"/>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75" customHeight="1">
      <c r="A366" s="1"/>
      <c r="B366" s="1"/>
      <c r="C366" s="1"/>
      <c r="D366" s="24"/>
      <c r="E366" s="24"/>
      <c r="F366" s="24"/>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75" customHeight="1">
      <c r="A367" s="1"/>
      <c r="B367" s="1"/>
      <c r="C367" s="1"/>
      <c r="D367" s="24"/>
      <c r="E367" s="24"/>
      <c r="F367" s="24"/>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75" customHeight="1">
      <c r="A368" s="1"/>
      <c r="B368" s="1"/>
      <c r="C368" s="1"/>
      <c r="D368" s="24"/>
      <c r="E368" s="24"/>
      <c r="F368" s="24"/>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75" customHeight="1">
      <c r="A369" s="1"/>
      <c r="B369" s="1"/>
      <c r="C369" s="1"/>
      <c r="D369" s="24"/>
      <c r="E369" s="24"/>
      <c r="F369" s="24"/>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75" customHeight="1">
      <c r="A370" s="1"/>
      <c r="B370" s="1"/>
      <c r="C370" s="1"/>
      <c r="D370" s="24"/>
      <c r="E370" s="24"/>
      <c r="F370" s="24"/>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75" customHeight="1">
      <c r="A371" s="1"/>
      <c r="B371" s="1"/>
      <c r="C371" s="1"/>
      <c r="D371" s="24"/>
      <c r="E371" s="24"/>
      <c r="F371" s="24"/>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75" customHeight="1">
      <c r="A372" s="1"/>
      <c r="B372" s="1"/>
      <c r="C372" s="1"/>
      <c r="D372" s="24"/>
      <c r="E372" s="24"/>
      <c r="F372" s="24"/>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75" customHeight="1">
      <c r="A373" s="1"/>
      <c r="B373" s="1"/>
      <c r="C373" s="1"/>
      <c r="D373" s="24"/>
      <c r="E373" s="24"/>
      <c r="F373" s="24"/>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75" customHeight="1">
      <c r="A374" s="1"/>
      <c r="B374" s="1"/>
      <c r="C374" s="1"/>
      <c r="D374" s="24"/>
      <c r="E374" s="24"/>
      <c r="F374" s="24"/>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75" customHeight="1">
      <c r="A375" s="1"/>
      <c r="B375" s="1"/>
      <c r="C375" s="1"/>
      <c r="D375" s="24"/>
      <c r="E375" s="24"/>
      <c r="F375" s="24"/>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75" customHeight="1">
      <c r="A376" s="1"/>
      <c r="B376" s="1"/>
      <c r="C376" s="1"/>
      <c r="D376" s="24"/>
      <c r="E376" s="24"/>
      <c r="F376" s="24"/>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75" customHeight="1">
      <c r="A377" s="1"/>
      <c r="B377" s="1"/>
      <c r="C377" s="1"/>
      <c r="D377" s="24"/>
      <c r="E377" s="24"/>
      <c r="F377" s="24"/>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75" customHeight="1">
      <c r="A378" s="1"/>
      <c r="B378" s="1"/>
      <c r="C378" s="1"/>
      <c r="D378" s="24"/>
      <c r="E378" s="24"/>
      <c r="F378" s="24"/>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75" customHeight="1">
      <c r="A379" s="1"/>
      <c r="B379" s="1"/>
      <c r="C379" s="1"/>
      <c r="D379" s="24"/>
      <c r="E379" s="24"/>
      <c r="F379" s="24"/>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75" customHeight="1">
      <c r="A380" s="1"/>
      <c r="B380" s="1"/>
      <c r="C380" s="1"/>
      <c r="D380" s="24"/>
      <c r="E380" s="24"/>
      <c r="F380" s="24"/>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75" customHeight="1">
      <c r="A381" s="1"/>
      <c r="B381" s="1"/>
      <c r="C381" s="1"/>
      <c r="D381" s="24"/>
      <c r="E381" s="24"/>
      <c r="F381" s="24"/>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75" customHeight="1">
      <c r="A382" s="1"/>
      <c r="B382" s="1"/>
      <c r="C382" s="1"/>
      <c r="D382" s="24"/>
      <c r="E382" s="24"/>
      <c r="F382" s="24"/>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75" customHeight="1">
      <c r="A383" s="1"/>
      <c r="B383" s="1"/>
      <c r="C383" s="1"/>
      <c r="D383" s="24"/>
      <c r="E383" s="24"/>
      <c r="F383" s="24"/>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75" customHeight="1">
      <c r="A384" s="1"/>
      <c r="B384" s="1"/>
      <c r="C384" s="1"/>
      <c r="D384" s="24"/>
      <c r="E384" s="24"/>
      <c r="F384" s="24"/>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75" customHeight="1">
      <c r="A385" s="1"/>
      <c r="B385" s="1"/>
      <c r="C385" s="1"/>
      <c r="D385" s="24"/>
      <c r="E385" s="24"/>
      <c r="F385" s="24"/>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75" customHeight="1">
      <c r="A386" s="1"/>
      <c r="B386" s="1"/>
      <c r="C386" s="1"/>
      <c r="D386" s="24"/>
      <c r="E386" s="24"/>
      <c r="F386" s="24"/>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75" customHeight="1">
      <c r="A387" s="1"/>
      <c r="B387" s="1"/>
      <c r="C387" s="1"/>
      <c r="D387" s="24"/>
      <c r="E387" s="24"/>
      <c r="F387" s="24"/>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75" customHeight="1">
      <c r="A388" s="1"/>
      <c r="B388" s="1"/>
      <c r="C388" s="1"/>
      <c r="D388" s="24"/>
      <c r="E388" s="24"/>
      <c r="F388" s="24"/>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75" customHeight="1">
      <c r="A389" s="1"/>
      <c r="B389" s="1"/>
      <c r="C389" s="1"/>
      <c r="D389" s="24"/>
      <c r="E389" s="24"/>
      <c r="F389" s="24"/>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75" customHeight="1">
      <c r="A390" s="1"/>
      <c r="B390" s="1"/>
      <c r="C390" s="1"/>
      <c r="D390" s="24"/>
      <c r="E390" s="24"/>
      <c r="F390" s="24"/>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75" customHeight="1">
      <c r="A391" s="1"/>
      <c r="B391" s="1"/>
      <c r="C391" s="1"/>
      <c r="D391" s="24"/>
      <c r="E391" s="24"/>
      <c r="F391" s="24"/>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75" customHeight="1">
      <c r="A392" s="1"/>
      <c r="B392" s="1"/>
      <c r="C392" s="1"/>
      <c r="D392" s="24"/>
      <c r="E392" s="24"/>
      <c r="F392" s="24"/>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75" customHeight="1">
      <c r="A393" s="1"/>
      <c r="B393" s="1"/>
      <c r="C393" s="1"/>
      <c r="D393" s="24"/>
      <c r="E393" s="24"/>
      <c r="F393" s="24"/>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75" customHeight="1">
      <c r="A394" s="1"/>
      <c r="B394" s="1"/>
      <c r="C394" s="1"/>
      <c r="D394" s="24"/>
      <c r="E394" s="24"/>
      <c r="F394" s="24"/>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75" customHeight="1">
      <c r="A395" s="1"/>
      <c r="B395" s="1"/>
      <c r="C395" s="1"/>
      <c r="D395" s="24"/>
      <c r="E395" s="24"/>
      <c r="F395" s="24"/>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75" customHeight="1">
      <c r="A396" s="1"/>
      <c r="B396" s="1"/>
      <c r="C396" s="1"/>
      <c r="D396" s="24"/>
      <c r="E396" s="24"/>
      <c r="F396" s="24"/>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75" customHeight="1">
      <c r="A397" s="1"/>
      <c r="B397" s="1"/>
      <c r="C397" s="1"/>
      <c r="D397" s="24"/>
      <c r="E397" s="24"/>
      <c r="F397" s="24"/>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75" customHeight="1">
      <c r="A398" s="1"/>
      <c r="B398" s="1"/>
      <c r="C398" s="1"/>
      <c r="D398" s="24"/>
      <c r="E398" s="24"/>
      <c r="F398" s="24"/>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75" customHeight="1">
      <c r="A399" s="1"/>
      <c r="B399" s="1"/>
      <c r="C399" s="1"/>
      <c r="D399" s="24"/>
      <c r="E399" s="24"/>
      <c r="F399" s="24"/>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75" customHeight="1">
      <c r="A400" s="1"/>
      <c r="B400" s="1"/>
      <c r="C400" s="1"/>
      <c r="D400" s="24"/>
      <c r="E400" s="24"/>
      <c r="F400" s="24"/>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75" customHeight="1">
      <c r="A401" s="1"/>
      <c r="B401" s="1"/>
      <c r="C401" s="1"/>
      <c r="D401" s="24"/>
      <c r="E401" s="24"/>
      <c r="F401" s="24"/>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75" customHeight="1">
      <c r="A402" s="1"/>
      <c r="B402" s="1"/>
      <c r="C402" s="1"/>
      <c r="D402" s="24"/>
      <c r="E402" s="24"/>
      <c r="F402" s="24"/>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75" customHeight="1">
      <c r="A403" s="1"/>
      <c r="B403" s="1"/>
      <c r="C403" s="1"/>
      <c r="D403" s="24"/>
      <c r="E403" s="24"/>
      <c r="F403" s="24"/>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75" customHeight="1">
      <c r="A404" s="1"/>
      <c r="B404" s="1"/>
      <c r="C404" s="1"/>
      <c r="D404" s="24"/>
      <c r="E404" s="24"/>
      <c r="F404" s="24"/>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75" customHeight="1">
      <c r="A405" s="1"/>
      <c r="B405" s="1"/>
      <c r="C405" s="1"/>
      <c r="D405" s="24"/>
      <c r="E405" s="24"/>
      <c r="F405" s="24"/>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75" customHeight="1">
      <c r="A406" s="1"/>
      <c r="B406" s="1"/>
      <c r="C406" s="1"/>
      <c r="D406" s="24"/>
      <c r="E406" s="24"/>
      <c r="F406" s="24"/>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75" customHeight="1">
      <c r="A407" s="1"/>
      <c r="B407" s="1"/>
      <c r="C407" s="1"/>
      <c r="D407" s="24"/>
      <c r="E407" s="24"/>
      <c r="F407" s="24"/>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75" customHeight="1">
      <c r="A408" s="1"/>
      <c r="B408" s="1"/>
      <c r="C408" s="1"/>
      <c r="D408" s="24"/>
      <c r="E408" s="24"/>
      <c r="F408" s="24"/>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75" customHeight="1">
      <c r="A409" s="1"/>
      <c r="B409" s="1"/>
      <c r="C409" s="1"/>
      <c r="D409" s="24"/>
      <c r="E409" s="24"/>
      <c r="F409" s="24"/>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75" customHeight="1">
      <c r="A410" s="1"/>
      <c r="B410" s="1"/>
      <c r="C410" s="1"/>
      <c r="D410" s="24"/>
      <c r="E410" s="24"/>
      <c r="F410" s="24"/>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75" customHeight="1">
      <c r="A411" s="1"/>
      <c r="B411" s="1"/>
      <c r="C411" s="1"/>
      <c r="D411" s="24"/>
      <c r="E411" s="24"/>
      <c r="F411" s="24"/>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75" customHeight="1">
      <c r="A412" s="1"/>
      <c r="B412" s="1"/>
      <c r="C412" s="1"/>
      <c r="D412" s="24"/>
      <c r="E412" s="24"/>
      <c r="F412" s="24"/>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75" customHeight="1">
      <c r="A413" s="1"/>
      <c r="B413" s="1"/>
      <c r="C413" s="1"/>
      <c r="D413" s="24"/>
      <c r="E413" s="24"/>
      <c r="F413" s="24"/>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75" customHeight="1">
      <c r="A414" s="1"/>
      <c r="B414" s="1"/>
      <c r="C414" s="1"/>
      <c r="D414" s="24"/>
      <c r="E414" s="24"/>
      <c r="F414" s="24"/>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75" customHeight="1">
      <c r="A415" s="1"/>
      <c r="B415" s="1"/>
      <c r="C415" s="1"/>
      <c r="D415" s="24"/>
      <c r="E415" s="24"/>
      <c r="F415" s="24"/>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75" customHeight="1">
      <c r="A416" s="1"/>
      <c r="B416" s="1"/>
      <c r="C416" s="1"/>
      <c r="D416" s="24"/>
      <c r="E416" s="24"/>
      <c r="F416" s="24"/>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75" customHeight="1">
      <c r="A417" s="1"/>
      <c r="B417" s="1"/>
      <c r="C417" s="1"/>
      <c r="D417" s="24"/>
      <c r="E417" s="24"/>
      <c r="F417" s="24"/>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75" customHeight="1">
      <c r="A418" s="1"/>
      <c r="B418" s="1"/>
      <c r="C418" s="1"/>
      <c r="D418" s="24"/>
      <c r="E418" s="24"/>
      <c r="F418" s="24"/>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75" customHeight="1">
      <c r="A419" s="1"/>
      <c r="B419" s="1"/>
      <c r="C419" s="1"/>
      <c r="D419" s="24"/>
      <c r="E419" s="24"/>
      <c r="F419" s="24"/>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75" customHeight="1">
      <c r="A420" s="1"/>
      <c r="B420" s="1"/>
      <c r="C420" s="1"/>
      <c r="D420" s="24"/>
      <c r="E420" s="24"/>
      <c r="F420" s="24"/>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75" customHeight="1">
      <c r="A421" s="1"/>
      <c r="B421" s="1"/>
      <c r="C421" s="1"/>
      <c r="D421" s="24"/>
      <c r="E421" s="24"/>
      <c r="F421" s="24"/>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75" customHeight="1">
      <c r="A422" s="1"/>
      <c r="B422" s="1"/>
      <c r="C422" s="1"/>
      <c r="D422" s="24"/>
      <c r="E422" s="24"/>
      <c r="F422" s="24"/>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75" customHeight="1">
      <c r="A423" s="1"/>
      <c r="B423" s="1"/>
      <c r="C423" s="1"/>
      <c r="D423" s="24"/>
      <c r="E423" s="24"/>
      <c r="F423" s="24"/>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75" customHeight="1">
      <c r="A424" s="1"/>
      <c r="B424" s="1"/>
      <c r="C424" s="1"/>
      <c r="D424" s="24"/>
      <c r="E424" s="24"/>
      <c r="F424" s="24"/>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75" customHeight="1">
      <c r="A425" s="1"/>
      <c r="B425" s="1"/>
      <c r="C425" s="1"/>
      <c r="D425" s="24"/>
      <c r="E425" s="24"/>
      <c r="F425" s="24"/>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75" customHeight="1">
      <c r="A426" s="1"/>
      <c r="B426" s="1"/>
      <c r="C426" s="1"/>
      <c r="D426" s="24"/>
      <c r="E426" s="24"/>
      <c r="F426" s="24"/>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75" customHeight="1">
      <c r="A427" s="1"/>
      <c r="B427" s="1"/>
      <c r="C427" s="1"/>
      <c r="D427" s="24"/>
      <c r="E427" s="24"/>
      <c r="F427" s="24"/>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75" customHeight="1">
      <c r="A428" s="1"/>
      <c r="B428" s="1"/>
      <c r="C428" s="1"/>
      <c r="D428" s="24"/>
      <c r="E428" s="24"/>
      <c r="F428" s="24"/>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75" customHeight="1">
      <c r="A429" s="1"/>
      <c r="B429" s="1"/>
      <c r="C429" s="1"/>
      <c r="D429" s="24"/>
      <c r="E429" s="24"/>
      <c r="F429" s="24"/>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75" customHeight="1">
      <c r="A430" s="1"/>
      <c r="B430" s="1"/>
      <c r="C430" s="1"/>
      <c r="D430" s="24"/>
      <c r="E430" s="24"/>
      <c r="F430" s="24"/>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75" customHeight="1">
      <c r="A431" s="1"/>
      <c r="B431" s="1"/>
      <c r="C431" s="1"/>
      <c r="D431" s="24"/>
      <c r="E431" s="24"/>
      <c r="F431" s="24"/>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M13:U23">
    <cfRule type="colorScale" priority="1">
      <colorScale>
        <cfvo type="min"/>
        <cfvo type="max"/>
        <color rgb="FFFFFFFF"/>
        <color rgb="FF57BB8A"/>
      </colorScale>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1000"/>
  <sheetViews>
    <sheetView workbookViewId="0"/>
  </sheetViews>
  <sheetFormatPr defaultColWidth="14.42578125" defaultRowHeight="15" customHeight="1"/>
  <cols>
    <col min="1" max="26" width="8.7109375" customWidth="1"/>
  </cols>
  <sheetData>
    <row r="1" spans="1:24" ht="12.75" customHeight="1">
      <c r="B1" s="1" t="s">
        <v>0</v>
      </c>
      <c r="C1" s="1" t="s">
        <v>2</v>
      </c>
      <c r="D1" s="1" t="s">
        <v>4</v>
      </c>
      <c r="E1" s="1" t="s">
        <v>5</v>
      </c>
      <c r="F1" s="1" t="s">
        <v>7</v>
      </c>
      <c r="G1" s="1" t="s">
        <v>8</v>
      </c>
      <c r="H1" s="1" t="s">
        <v>9</v>
      </c>
      <c r="I1" s="1" t="s">
        <v>10</v>
      </c>
      <c r="J1" s="1" t="s">
        <v>11</v>
      </c>
      <c r="K1" s="1" t="s">
        <v>14</v>
      </c>
      <c r="L1" s="1" t="s">
        <v>15</v>
      </c>
      <c r="M1" s="1" t="s">
        <v>16</v>
      </c>
      <c r="N1" s="1" t="s">
        <v>17</v>
      </c>
      <c r="O1" s="1" t="s">
        <v>18</v>
      </c>
      <c r="P1" s="1" t="s">
        <v>19</v>
      </c>
      <c r="Q1" s="1" t="s">
        <v>20</v>
      </c>
      <c r="R1" s="1" t="s">
        <v>26</v>
      </c>
      <c r="S1" s="1" t="s">
        <v>28</v>
      </c>
      <c r="T1" s="1" t="s">
        <v>29</v>
      </c>
      <c r="U1" s="1" t="s">
        <v>60</v>
      </c>
      <c r="V1" s="1"/>
      <c r="X1" s="15" t="str">
        <f>CONCATENATE("9857,","10968,","22170,","9062,","8524,","10792,","11059,","11877,","21252,","32256,","47266,","9432,","7339,","6875,","53508,","7721,","7724,","43800,","14170,","14419,","13738,","13261,","54259,","38460,","11395,","12086,","9107,","14880,","38910,","51400,","44060,","53518,","52300,","25697,","5756,","13160,","5785,","4831,","6556,","5656,","6368,","6381,","48484,","6410,","12418,","9112,","6347,","36410,","2744,","11818,","11754,","8636,","8965,","7488,","45864,","29434,","49610,","13932,","13704,","15074,","12897,","9774,","10533,","9992,","51505,","10135,","10824,","11942,","11264,","11374,","11374,","9645,","52960,","9888,","23816,","21174,","52082,","48949,","12700,","49892,","49497,","54318,","15411,","13828,","34977,","9715,","7706,","43440,","46990,","7766,","9582,","10399,","7808,","28436,","12019,","11628,","51846,","14460,","41158,","14826,","12729,","11943,","21610,","8164,","8228,","14417,","27015,","7306,","42166,","7185,","8011,","51533,","7621,","8318,","7079,","7302,","7143,","6526,","9058,","9005,","6832,","7250,","8666,","8978,","13770,","12107,","16898,","47140,","13422,","14638,","7448,","7665,","57208,","45100,","52853,","6940,","6982,","35870,","50464,","50038,","52305,","40068,","9490,","8543,","8327,","9828,","46755,","47276,","3541,","11057,","9778,","10012,","14958,","10592,","11000,","31150,","8738,","11538,","4014,","8783,","11931,","8138,","53910,","38000,","52002,","12119,","39280,","33940,","18436,","16658,","53534,","19080,","10111,","30150,","17289,","17289,","19960,","48370,","33336,","38986,","13792,","NULL,","15116,","12422,","8441,","32820,","8612,","12970,","9317,","3976,","9959,","45608,","11234,","9173,","8860,","9952,","10398,","7969,","9706,","10544,","8884,","7870,","25441,","10830,","16853,","13624,","13230,","38662,","17740,","7109,","10974,","11046,","11391,","8183,","5172,","9565,","6950,","8376,")</f>
        <v>9857,10968,22170,9062,8524,10792,11059,11877,21252,32256,47266,9432,7339,6875,53508,7721,7724,43800,14170,14419,13738,13261,54259,38460,11395,12086,9107,14880,38910,51400,44060,53518,52300,25697,5756,13160,5785,4831,6556,5656,6368,6381,48484,6410,12418,9112,6347,36410,2744,11818,11754,8636,8965,7488,45864,29434,49610,13932,13704,15074,12897,9774,10533,9992,51505,10135,10824,11942,11264,11374,11374,9645,52960,9888,23816,21174,52082,48949,12700,49892,49497,54318,15411,13828,34977,9715,7706,43440,46990,7766,9582,10399,7808,28436,12019,11628,51846,14460,41158,14826,12729,11943,21610,8164,8228,14417,27015,7306,42166,7185,8011,51533,7621,8318,7079,7302,7143,6526,9058,9005,6832,7250,8666,8978,13770,12107,16898,47140,13422,14638,7448,7665,57208,45100,52853,6940,6982,35870,50464,50038,52305,40068,9490,8543,8327,9828,46755,47276,3541,11057,9778,10012,14958,10592,11000,31150,8738,11538,4014,8783,11931,8138,53910,38000,52002,12119,39280,33940,18436,16658,53534,19080,10111,30150,17289,17289,19960,48370,33336,38986,13792,NULL,15116,12422,8441,32820,8612,12970,9317,3976,9959,45608,11234,9173,8860,9952,10398,7969,9706,10544,8884,7870,25441,10830,16853,13624,13230,38662,17740,7109,10974,11046,11391,8183,5172,9565,6950,8376,</v>
      </c>
    </row>
    <row r="2" spans="1:24" ht="12.75" customHeight="1">
      <c r="A2" s="1">
        <v>0</v>
      </c>
      <c r="B2" s="1">
        <v>10</v>
      </c>
      <c r="C2" s="1" t="s">
        <v>66</v>
      </c>
      <c r="D2" s="1" t="s">
        <v>68</v>
      </c>
      <c r="E2" s="1" t="s">
        <v>69</v>
      </c>
      <c r="F2" s="1" t="s">
        <v>70</v>
      </c>
      <c r="G2" s="1" t="s">
        <v>71</v>
      </c>
      <c r="H2" s="8" t="s">
        <v>72</v>
      </c>
      <c r="I2" s="1">
        <v>-86.568501999999995</v>
      </c>
      <c r="J2" s="1">
        <v>34.783367999999903</v>
      </c>
      <c r="K2" s="1">
        <v>9857</v>
      </c>
      <c r="L2" s="1">
        <v>23057</v>
      </c>
      <c r="M2" s="1">
        <v>31436</v>
      </c>
      <c r="N2" s="1">
        <v>22416</v>
      </c>
      <c r="O2" s="1">
        <v>30795</v>
      </c>
      <c r="P2" s="1">
        <v>14037</v>
      </c>
      <c r="Q2" s="1">
        <v>22416</v>
      </c>
      <c r="R2" s="1">
        <v>87</v>
      </c>
      <c r="S2" s="1" t="s">
        <v>73</v>
      </c>
      <c r="T2" s="1" t="b">
        <v>1</v>
      </c>
      <c r="U2" s="1">
        <v>2</v>
      </c>
      <c r="V2" s="1"/>
      <c r="X2" s="15" t="str">
        <f>CONCATENATE("23057,","31282,","39383,","24916,","21854,","27530,","26923,","28277,","42250,","45982,","64906,","27153,","26057,","22127,","NULL,","28166,","26034,","NULL,","36989,","35729,","33858,","33901,","72209,","54633,","25929,","30178,","NULL,","31044,","54662,","71290,","62482,","69368,","71580,","43201,","NULL,","27792,","22881,","23359,","23688,","21774,","22254,","21131,","66274,","21410,","28770,","26014,","25773,","56372,","NULL,","26404,","29518,","20606,","22607,","21300,","63749,","42794,","67290,","28595,","30662,","30082,","25835,","24280,","24427,","22812,","69395,","24339,","25306,","29530,","26450,","29704,","29704,","20364,","69764,","24775,","NULL,","NULL,","70302,","69600,","29700,","67430,","68177,","70600,","30069,","NULL,","54071,","24076,","NULL,","59810,","62850,","23296,","25062,","26491,","NULL,","39714,","25307,","23556,","NULL,","28478,","57378,","29526,","26289,","25139,","NULL,","20226,","20686,","27469,","39451,","21062,","57214,","21004,","23529,","71975,","23096,","24370,","21129,","19012,","22000,","17886,","23700,","25569,","23647,","20659,","21452,","25062,","28314,","29261,","36498,","66150,","31058,","31577,","22146,","23451,","74199,","65045,","70321,","29284,","22064,","57154,","71790,","65308,","70132,","54714,","25682,","27303,","24859,","26158,","65480,","69475,","NULL,","24569,","26774,","25514,","31811,","27037,","28156,","44512,","23648,","28383,","NULL,","NULL,","26862,","NULL,","70094,","54750,","68792,","27309,","57931,","50340,","36344,","32430,","71715,","33250,","26773,","NULL,","NULL,","NULL,","NULL,","67620,","52700,","56746,","29485,","NULL,","29574,","29669,","22804,","50740,","22722,","30930,","24660,","NULL,","23750,","63158,","28476,","25271,","23633,","24660,","25440,","23285,","24946,","23948,","23673,","19614,","40559,","26122,","32213,","31172,","26240,","56234,","33274,","22142,","26595,","26310,","27249,","23555,","NULL,","24231,","19606,","22472,")</f>
        <v>23057,31282,39383,24916,21854,27530,26923,28277,42250,45982,64906,27153,26057,22127,NULL,28166,26034,NULL,36989,35729,33858,33901,72209,54633,25929,30178,NULL,31044,54662,71290,62482,69368,71580,43201,NULL,27792,22881,23359,23688,21774,22254,21131,66274,21410,28770,26014,25773,56372,NULL,26404,29518,20606,22607,21300,63749,42794,67290,28595,30662,30082,25835,24280,24427,22812,69395,24339,25306,29530,26450,29704,29704,20364,69764,24775,NULL,NULL,70302,69600,29700,67430,68177,70600,30069,NULL,54071,24076,NULL,59810,62850,23296,25062,26491,NULL,39714,25307,23556,NULL,28478,57378,29526,26289,25139,NULL,20226,20686,27469,39451,21062,57214,21004,23529,71975,23096,24370,21129,19012,22000,17886,23700,25569,23647,20659,21452,25062,28314,29261,36498,66150,31058,31577,22146,23451,74199,65045,70321,29284,22064,57154,71790,65308,70132,54714,25682,27303,24859,26158,65480,69475,NULL,24569,26774,25514,31811,27037,28156,44512,23648,28383,NULL,NULL,26862,NULL,70094,54750,68792,27309,57931,50340,36344,32430,71715,33250,26773,NULL,NULL,NULL,NULL,67620,52700,56746,29485,NULL,29574,29669,22804,50740,22722,30930,24660,NULL,23750,63158,28476,25271,23633,24660,25440,23285,24946,23948,23673,19614,40559,26122,32213,31172,26240,56234,33274,22142,26595,26310,27249,23555,NULL,24231,19606,22472,</v>
      </c>
    </row>
    <row r="3" spans="1:24" ht="12.75" customHeight="1">
      <c r="A3" s="1">
        <v>2</v>
      </c>
      <c r="B3" s="1">
        <v>41</v>
      </c>
      <c r="C3" s="1" t="s">
        <v>85</v>
      </c>
      <c r="D3" s="1" t="s">
        <v>86</v>
      </c>
      <c r="E3" s="1" t="s">
        <v>69</v>
      </c>
      <c r="F3" s="1" t="s">
        <v>70</v>
      </c>
      <c r="G3" s="1" t="s">
        <v>71</v>
      </c>
      <c r="H3" s="8" t="s">
        <v>87</v>
      </c>
      <c r="I3" s="1">
        <v>-85.488258000000002</v>
      </c>
      <c r="J3" s="1">
        <v>32.599378000000002</v>
      </c>
      <c r="K3" s="1">
        <v>10968</v>
      </c>
      <c r="L3" s="1">
        <v>31282</v>
      </c>
      <c r="M3" s="1">
        <v>49954</v>
      </c>
      <c r="N3" s="1">
        <v>31282</v>
      </c>
      <c r="O3" s="1">
        <v>49954</v>
      </c>
      <c r="P3" s="1">
        <v>17950</v>
      </c>
      <c r="Q3" s="1">
        <v>36622</v>
      </c>
      <c r="R3" s="1">
        <v>81</v>
      </c>
      <c r="S3" s="1" t="s">
        <v>73</v>
      </c>
      <c r="T3" s="1" t="b">
        <v>1</v>
      </c>
      <c r="U3" s="1">
        <v>6</v>
      </c>
      <c r="V3" s="1"/>
      <c r="X3" s="96" t="str">
        <f>CONCATENATE("31436,","49954,","39383,","40162,","28377,","44110,","40705,","51707,","42250,","45982,","64906,","39033,","37937,","34007,","NULL,","40046,","37914,","NULL,","65003,","63743,","61872,","61915,","72209,","54633,","43437,","54312,","NULL,","53112,","54662,","71290,","62482,","69368,","71580,","43201,","NULL,","47782,","34821,","35804,","36086,","34904,","38353,","43409,","66274,","32324,","49366,","40873,","36755,","56372,","NULL,","44978,","51550,","34442,","44251,","37624,","63749,","42794,","67290,","42770,","43518,","46202,","25835,","40448,","48739,","41614,","69395,","39696,","41074,","45634,","41472,","46381,","46381,","29277,","69764,","38503,","NULL,","NULL,","70302,","69600,","51400,","67430,","68177,","70600,","48135,","NULL,","54071,","30156,","NULL,","59810,","62850,","33362,","34102,","49698,","NULL,","39714,","42488,","30516,","NULL,","53424,","57378,","62176,","40763,","27895,","NULL,","28278,","28920,","39655,","39451,","28502,","57214,","26539,","35311,","71975,","33789,","38410,","38121,","33819,","38277,","30776,","42048,","51152,","37081,","35818,","33478,","40182,","36774,","36163,","51518,","66150,","39526,","47518,","36736,","37639,","74199,","65045,","70321,","36674,","29454,","57154,","71790,","65308,","70132,","54714,","40562,","36953,","24859,","43398,","65480,","69475,","NULL,","32105,","30825,","34046,","51064,","46141,","44490,","44512,","38686,","43764,","NULL,","NULL,","49542,","NULL,","70094,","54750,","68792,","32461,","57931,","50340,","51572,","44190,","71715,","44812,","38253,","NULL,","NULL,","NULL,","NULL,","67620,","52700,","56746,","45735,","NULL,","50516,","48057,","26052,","50740,","40458,","49350,","36372,","NULL,","37279,","63158,","53848,","37721,","33425,","39860,","51786,","34484,","37306,","33908,","42916,","33264,","40559,","42522,","62633,","51204,","44024,","56234,","56890,","38895,","51159,","50874,","41675,","38067,","NULL,","35510,","27322,","37712,")</f>
        <v>31436,49954,39383,40162,28377,44110,40705,51707,42250,45982,64906,39033,37937,34007,NULL,40046,37914,NULL,65003,63743,61872,61915,72209,54633,43437,54312,NULL,53112,54662,71290,62482,69368,71580,43201,NULL,47782,34821,35804,36086,34904,38353,43409,66274,32324,49366,40873,36755,56372,NULL,44978,51550,34442,44251,37624,63749,42794,67290,42770,43518,46202,25835,40448,48739,41614,69395,39696,41074,45634,41472,46381,46381,29277,69764,38503,NULL,NULL,70302,69600,51400,67430,68177,70600,48135,NULL,54071,30156,NULL,59810,62850,33362,34102,49698,NULL,39714,42488,30516,NULL,53424,57378,62176,40763,27895,NULL,28278,28920,39655,39451,28502,57214,26539,35311,71975,33789,38410,38121,33819,38277,30776,42048,51152,37081,35818,33478,40182,36774,36163,51518,66150,39526,47518,36736,37639,74199,65045,70321,36674,29454,57154,71790,65308,70132,54714,40562,36953,24859,43398,65480,69475,NULL,32105,30825,34046,51064,46141,44490,44512,38686,43764,NULL,NULL,49542,NULL,70094,54750,68792,32461,57931,50340,51572,44190,71715,44812,38253,NULL,NULL,NULL,NULL,67620,52700,56746,45735,NULL,50516,48057,26052,50740,40458,49350,36372,NULL,37279,63158,53848,37721,33425,39860,51786,34484,37306,33908,42916,33264,40559,42522,62633,51204,44024,56234,56890,38895,51159,50874,41675,38067,NULL,35510,27322,37712,</v>
      </c>
    </row>
    <row r="4" spans="1:24" ht="12.75" customHeight="1">
      <c r="A4" s="1">
        <v>8</v>
      </c>
      <c r="B4" s="1">
        <v>678</v>
      </c>
      <c r="C4" s="1" t="s">
        <v>118</v>
      </c>
      <c r="D4" s="1" t="s">
        <v>120</v>
      </c>
      <c r="E4" s="1" t="s">
        <v>69</v>
      </c>
      <c r="F4" s="1" t="s">
        <v>70</v>
      </c>
      <c r="G4" s="1" t="s">
        <v>71</v>
      </c>
      <c r="H4" s="8" t="s">
        <v>122</v>
      </c>
      <c r="I4" s="1">
        <v>-85.708492000000007</v>
      </c>
      <c r="J4" s="1">
        <v>32.430900000000001</v>
      </c>
      <c r="K4" s="1">
        <v>22170</v>
      </c>
      <c r="L4" s="1">
        <v>39383</v>
      </c>
      <c r="M4" s="1">
        <v>39383</v>
      </c>
      <c r="N4" s="1">
        <v>40037</v>
      </c>
      <c r="O4" s="1">
        <v>40037</v>
      </c>
      <c r="P4" s="1">
        <v>28776</v>
      </c>
      <c r="Q4" s="1">
        <v>28776</v>
      </c>
      <c r="R4" s="1">
        <v>50</v>
      </c>
      <c r="S4" s="1" t="s">
        <v>123</v>
      </c>
      <c r="T4" s="1" t="b">
        <v>1</v>
      </c>
      <c r="U4" s="1">
        <v>1</v>
      </c>
      <c r="V4" s="1"/>
      <c r="X4" s="96" t="str">
        <f>CONCATENATE("22416,","31282,","40037,","24916,","21664,","26118,","27133,","30177,","40750,","51644,","63986,","27153,","24531,","26299,","NULL,","27145,","27054,","67750,","33247,","29847,","31896,","32294,","72209,","57801,","24287,","28608,","27962,","31044,","55086,","NULL,","62482,","69368,","NULL,","NULL,","28188,","27792,","22865,","24021,","25750,","21774,","22254,","21131,","69534,","21410,","31404,","25062,","25773,","52952,","16284,","24840,","29518,","20606,","21923,","21300,","63772,","40704,","62920,","28595,","29632,","NULL,","27495,","24342,","24427,","21612,","69395,","22663,","25306,","29530,","27026,","33966,","33966,","22521,","69764,","24812,","NULL,","40654,","70302,","NULL,","29700,","50892,","68177,","70600,","30069,","27784,","54071,","24076,","24328,","55840,","60460,","25187,","25062,","29763,","19808,","44704,","23565,","21942,","NULL,","28478,","59152,","29526,","28491,","25139,","32508,","18844,","20686,","27469,","37705,","21062,","57214,","21004,","23145,","71975,","20221,","24370,","21129,","19573,","22000,","17886,","23700,","25569,","21421,","19622,","21452,","24544,","27324,","27729,","35798,","NULL,","30986,","37511,","23468,","24005,","80973,","64685,","70291,","27452,","27494,","55118,","71790,","70288,","NULL,","54714,","22313,","20958,","23868,","26230,","65480,","65375,","11059,","24435,","26774,","25514,","31811,","26125,","30268,","43350,","23648,","28383,","17886,","26642,","25248,","21408,","54910,","54128,","68792,","27361,","58180,","46640,","36344,","35210,","71715,","33250,","26773,","NULL,","NULL,","NULL,","NULL,","67620,","41516,","53486,","28352,","NULL,","29574,","28638,","25206,","50740,","22722,","30930,","24660,","15684,","22703,","63158,","28476,","29320,","23633,","24660,","25440,","23693,","27581,","24162,","23742,","20554,","43326,","26122,","32213,","31172,","26240,","56234,","31672,","22142,","26595,","26310,","27249,","23555,","18942,","24231,","19606,","20236,")</f>
        <v>22416,31282,40037,24916,21664,26118,27133,30177,40750,51644,63986,27153,24531,26299,NULL,27145,27054,67750,33247,29847,31896,32294,72209,57801,24287,28608,27962,31044,55086,NULL,62482,69368,NULL,NULL,28188,27792,22865,24021,25750,21774,22254,21131,69534,21410,31404,25062,25773,52952,16284,24840,29518,20606,21923,21300,63772,40704,62920,28595,29632,NULL,27495,24342,24427,21612,69395,22663,25306,29530,27026,33966,33966,22521,69764,24812,NULL,40654,70302,NULL,29700,50892,68177,70600,30069,27784,54071,24076,24328,55840,60460,25187,25062,29763,19808,44704,23565,21942,NULL,28478,59152,29526,28491,25139,32508,18844,20686,27469,37705,21062,57214,21004,23145,71975,20221,24370,21129,19573,22000,17886,23700,25569,21421,19622,21452,24544,27324,27729,35798,NULL,30986,37511,23468,24005,80973,64685,70291,27452,27494,55118,71790,70288,NULL,54714,22313,20958,23868,26230,65480,65375,11059,24435,26774,25514,31811,26125,30268,43350,23648,28383,17886,26642,25248,21408,54910,54128,68792,27361,58180,46640,36344,35210,71715,33250,26773,NULL,NULL,NULL,NULL,67620,41516,53486,28352,NULL,29574,28638,25206,50740,22722,30930,24660,15684,22703,63158,28476,29320,23633,24660,25440,23693,27581,24162,23742,20554,43326,26122,32213,31172,26240,56234,31672,22142,26595,26310,27249,23555,18942,24231,19606,20236,</v>
      </c>
    </row>
    <row r="5" spans="1:24" ht="12.75" customHeight="1">
      <c r="A5" s="1">
        <v>9</v>
      </c>
      <c r="B5" s="1">
        <v>704</v>
      </c>
      <c r="C5" s="1" t="s">
        <v>126</v>
      </c>
      <c r="D5" s="1" t="s">
        <v>128</v>
      </c>
      <c r="E5" s="1" t="s">
        <v>129</v>
      </c>
      <c r="F5" s="1" t="s">
        <v>70</v>
      </c>
      <c r="G5" s="1" t="s">
        <v>130</v>
      </c>
      <c r="H5" s="8" t="s">
        <v>131</v>
      </c>
      <c r="I5" s="1">
        <v>-94.176980999999998</v>
      </c>
      <c r="J5" s="1">
        <v>36.070008999999999</v>
      </c>
      <c r="K5" s="1">
        <v>9062</v>
      </c>
      <c r="L5" s="1">
        <v>24916</v>
      </c>
      <c r="M5" s="1">
        <v>40162</v>
      </c>
      <c r="N5" s="1">
        <v>24916</v>
      </c>
      <c r="O5" s="1">
        <v>40162</v>
      </c>
      <c r="P5" s="1">
        <v>14212</v>
      </c>
      <c r="Q5" s="1">
        <v>29458</v>
      </c>
      <c r="R5" s="1">
        <v>63</v>
      </c>
      <c r="S5" s="1" t="s">
        <v>73</v>
      </c>
      <c r="T5" s="1" t="b">
        <v>1</v>
      </c>
      <c r="U5" s="1">
        <v>8</v>
      </c>
      <c r="V5" s="1"/>
      <c r="X5" s="96" t="str">
        <f>CONCATENATE("30795,","49954,","40037,","40162,","28187,","42698,","40915,","53607,","40750,","51644,","63986,","39033,","36411,","38179,","NULL,","39025,","38934,","67750,","61261,","57861,","59910,","60308,","72209,","57801,","41795,","52742,","44114,","53112,","55086,","NULL,","62482,","69368,","NULL,","NULL,","34524,","47782,","34805,","36466,","38148,","34904,","38353,","43409,","69534,","32324,","52000,","39921,","36755,","52952,","18420,","43414,","51550,","34442,","43567,","37624,","63772,","40704,","62920,","42770,","42488,","NULL,","27495,","40510,","48739,","40414,","69395,","38020,","41074,","45634,","42048,","50643,","50643,","31434,","69764,","38540,","NULL,","40654,","70302,","NULL,","51400,","50892,","68177,","70600,","48135,","46941,","54071,","30156,","29188,","55840,","60460,","35253,","34102,","52970,","29498,","44704,","40746,","28902,","NULL,","53424,","59152,","62176,","42965,","27895,","32508,","26896,","28920,","39655,","37705,","28502,","57214,","26539,","34927,","71975,","30914,","38410,","38121,","34380,","38277,","30776,","42048,","51152,","34855,","34781,","33478,","39664,","35784,","34631,","50818,","NULL,","39454,","53452,","38058,","38193,","80973,","64685,","70291,","34842,","34884,","55118,","71790,","70288,","NULL,","54714,","37193,","30608,","23868,","43470,","65480,","65375,","13538,","31971,","30825,","34046,","51064,","45229,","46602,","43350,","38686,","43764,","21450,","43989,","47928,","25128,","54910,","54128,","68792,","32513,","58180,","46640,","51572,","46970,","71715,","44812,","38253,","NULL,","NULL,","NULL,","NULL,","67620,","41516,","53486,","44602,","NULL,","50516,","47026,","28454,","50740,","40458,","49350,","36372,","16646,","36232,","63158,","53848,","41770,","33425,","39860,","51786,","34892,","39941,","34122,","42985,","34204,","43326,","42522,","62633,","51204,","44024,","56234,","55288,","38895,","51159,","50874,","41675,","38067,","26513,","35510,","27322,","35476,")</f>
        <v>30795,49954,40037,40162,28187,42698,40915,53607,40750,51644,63986,39033,36411,38179,NULL,39025,38934,67750,61261,57861,59910,60308,72209,57801,41795,52742,44114,53112,55086,NULL,62482,69368,NULL,NULL,34524,47782,34805,36466,38148,34904,38353,43409,69534,32324,52000,39921,36755,52952,18420,43414,51550,34442,43567,37624,63772,40704,62920,42770,42488,NULL,27495,40510,48739,40414,69395,38020,41074,45634,42048,50643,50643,31434,69764,38540,NULL,40654,70302,NULL,51400,50892,68177,70600,48135,46941,54071,30156,29188,55840,60460,35253,34102,52970,29498,44704,40746,28902,NULL,53424,59152,62176,42965,27895,32508,26896,28920,39655,37705,28502,57214,26539,34927,71975,30914,38410,38121,34380,38277,30776,42048,51152,34855,34781,33478,39664,35784,34631,50818,NULL,39454,53452,38058,38193,80973,64685,70291,34842,34884,55118,71790,70288,NULL,54714,37193,30608,23868,43470,65480,65375,13538,31971,30825,34046,51064,45229,46602,43350,38686,43764,21450,43989,47928,25128,54910,54128,68792,32513,58180,46640,51572,46970,71715,44812,38253,NULL,NULL,NULL,NULL,67620,41516,53486,44602,NULL,50516,47026,28454,50740,40458,49350,36372,16646,36232,63158,53848,41770,33425,39860,51786,34892,39941,34122,42985,34204,43326,42522,62633,51204,44024,56234,55288,38895,51159,50874,41675,38067,26513,35510,27322,35476,</v>
      </c>
    </row>
    <row r="6" spans="1:24" ht="12.75" customHeight="1">
      <c r="A6" s="1">
        <v>17</v>
      </c>
      <c r="B6" s="1">
        <v>738</v>
      </c>
      <c r="C6" s="1" t="s">
        <v>152</v>
      </c>
      <c r="D6" s="1" t="s">
        <v>154</v>
      </c>
      <c r="E6" s="1" t="s">
        <v>129</v>
      </c>
      <c r="F6" s="1" t="s">
        <v>70</v>
      </c>
      <c r="G6" s="1" t="s">
        <v>130</v>
      </c>
      <c r="H6" s="8" t="s">
        <v>156</v>
      </c>
      <c r="I6" s="1">
        <v>-92.457672000000002</v>
      </c>
      <c r="J6" s="1">
        <v>35.077945</v>
      </c>
      <c r="K6" s="1">
        <v>8524</v>
      </c>
      <c r="L6" s="1">
        <v>21854</v>
      </c>
      <c r="M6" s="1">
        <v>28377</v>
      </c>
      <c r="N6" s="1">
        <v>21664</v>
      </c>
      <c r="O6" s="1">
        <v>28187</v>
      </c>
      <c r="P6" s="1">
        <v>15336</v>
      </c>
      <c r="Q6" s="1">
        <v>21859</v>
      </c>
      <c r="R6" s="1">
        <v>90</v>
      </c>
      <c r="S6" s="1" t="s">
        <v>73</v>
      </c>
      <c r="T6" s="1" t="b">
        <v>0</v>
      </c>
      <c r="U6" s="1">
        <v>2</v>
      </c>
      <c r="V6" s="1"/>
      <c r="X6" s="15" t="str">
        <f>CONCATENATE("14037,","17950,","28776,","14212,","15336,","16303,","17199,","15977,","27592,","38484,","53166,","14019,","11943,","11837,","NULL,","12684,","12592,","56650,","26799,","27057,","25999,","25735,","59395,","44643,","13955,","16028,","16208,","18480,","42740,","NULL,","48166,","56368,","NULL,","NULL,","11763,","15460,","13169,","12554,","15746,","11316,","12490,","11221,","52608,","11710,","17278,","12802,","14306,","42017,","6474,","16884,","15500,","12060,","12765,","12102,","52972,","34204,","53400,","17973,","20232,","NULL,","17865,","15670,","15663,","14312,","54505,","14735,","15030,","16672,","19136,","17954,","17954,","17625,","59164,","15066,","NULL,","25408,","56882,","NULL,","20200,","52710,","52297,","62500,","19811,","17584,","43307,","13387,","13798,","47340,","49990,","13510,","13582,","15715,","12608,","30636,","17073,","14270,","NULL,","18452,","49702,","20688,","18771,","16929,","24858,","11716,","12128,","17617,","31415,","12525,","46218,","12289,","13223,","57331,","14121,","14976,","11879,","11139,","19605,","10626,","17082,","14013,","11595,","12278,","13992,","14018,","18858,","17107,","25398,","NULL,","20887,","19125,","12484,","14719,","61578,","48775,","55991,","12412,","12454,","41426,","54126,","54788,","NULL,","42294,","12563,","12193,","14472,","13753,","49922,","49825,","7915,","16561,","14274,","15688,","19524,","16845,","17024,","36900,","14708,","17795,","9858,","13811,","15412,","14158,","56310,","44300,","54902,","15981,","45176,","38640,","24380,","20734,","56649,","22300,","15671,","NULL,","NULL,","NULL,","NULL,","55566,","36662,","42886,","22824,","NULL,","21608,","17750,","13741,","39160,","14330,","20234,","15294,","10006,","14582,","49308,","18108,","15607,","13606,","15736,","15370,","12995,","16514,","15606,","13806,","10614,","29841,","17026,","20603,","19666,","17320,","42862,","23142,","10889,","14478,","15660,","15893,","12314,","10292,","13671,","10450,","11896,")</f>
        <v>14037,17950,28776,14212,15336,16303,17199,15977,27592,38484,53166,14019,11943,11837,NULL,12684,12592,56650,26799,27057,25999,25735,59395,44643,13955,16028,16208,18480,42740,NULL,48166,56368,NULL,NULL,11763,15460,13169,12554,15746,11316,12490,11221,52608,11710,17278,12802,14306,42017,6474,16884,15500,12060,12765,12102,52972,34204,53400,17973,20232,NULL,17865,15670,15663,14312,54505,14735,15030,16672,19136,17954,17954,17625,59164,15066,NULL,25408,56882,NULL,20200,52710,52297,62500,19811,17584,43307,13387,13798,47340,49990,13510,13582,15715,12608,30636,17073,14270,NULL,18452,49702,20688,18771,16929,24858,11716,12128,17617,31415,12525,46218,12289,13223,57331,14121,14976,11879,11139,19605,10626,17082,14013,11595,12278,13992,14018,18858,17107,25398,NULL,20887,19125,12484,14719,61578,48775,55991,12412,12454,41426,54126,54788,NULL,42294,12563,12193,14472,13753,49922,49825,7915,16561,14274,15688,19524,16845,17024,36900,14708,17795,9858,13811,15412,14158,56310,44300,54902,15981,45176,38640,24380,20734,56649,22300,15671,NULL,NULL,NULL,NULL,55566,36662,42886,22824,NULL,21608,17750,13741,39160,14330,20234,15294,10006,14582,49308,18108,15607,13606,15736,15370,12995,16514,15606,13806,10614,29841,17026,20603,19666,17320,42862,23142,10889,14478,15660,15893,12314,10292,13671,10450,11896,</v>
      </c>
    </row>
    <row r="7" spans="1:24" ht="12.75" customHeight="1">
      <c r="A7" s="1">
        <v>19</v>
      </c>
      <c r="B7" s="1">
        <v>29</v>
      </c>
      <c r="C7" s="1" t="s">
        <v>163</v>
      </c>
      <c r="D7" s="1" t="s">
        <v>165</v>
      </c>
      <c r="E7" s="1" t="s">
        <v>166</v>
      </c>
      <c r="F7" s="1" t="s">
        <v>167</v>
      </c>
      <c r="G7" s="1" t="s">
        <v>168</v>
      </c>
      <c r="H7" s="8" t="s">
        <v>169</v>
      </c>
      <c r="I7" s="1">
        <v>-111.934383</v>
      </c>
      <c r="J7" s="1">
        <v>33.417721</v>
      </c>
      <c r="K7" s="1">
        <v>10792</v>
      </c>
      <c r="L7" s="1">
        <v>27530</v>
      </c>
      <c r="M7" s="1">
        <v>44110</v>
      </c>
      <c r="N7" s="1">
        <v>26118</v>
      </c>
      <c r="O7" s="1">
        <v>42698</v>
      </c>
      <c r="P7" s="1">
        <v>16303</v>
      </c>
      <c r="Q7" s="1">
        <v>32883</v>
      </c>
      <c r="R7" s="1">
        <v>83</v>
      </c>
      <c r="S7" s="1" t="s">
        <v>73</v>
      </c>
      <c r="T7" s="1" t="b">
        <v>0</v>
      </c>
      <c r="U7" s="1">
        <v>12</v>
      </c>
      <c r="V7" s="1"/>
      <c r="X7" s="15" t="str">
        <f>CONCATENATE("22416,","36622,","28776,","29458,","21859,","32883,","30981,","39407,","27592,","38484,","53166,","25899,","23823,","23717,","NULL,","24564,","24472,","56650,","54813,","55071,","54013,","53749,","59395,","44643,","31463,","40162,","32360,","40548,","42740,","NULL,","48166,","56368,","NULL,","NULL,","18099,","35450,","25109,","24999,","28144,","24446,","28589,","33499,","52608,","22624,","37874,","27661,","25288,","42017,","8610,","35458,","37532,","25896,","34409,","28426,","52972,","34204,","53400,","32148,","33088,","NULL,","17865,","31838,","39975,","33114,","54505,","30092,","30798,","32776,","34158,","34631,","34631,","26538,","59164,","28794,","NULL,","25408,","56882,","NULL,","41900,","52710,","52297,","62500,","37877,","36741,","43307,","19467,","18658,","47340,","49990,","23576,","22622,","38922,","22298,","30636,","34254,","21230,","NULL,","43398,","49702,","53338,","33245,","19685,","24858,","19768,","20362,","29803,","31415,","19965,","46218,","17824,","25005,","57331,","24814,","29016,","28871,","25946,","35882,","23516,","35430,","39596,","25029,","27437,","26018,","29138,","27318,","24009,","40418,","NULL,","29355,","35066,","27074,","28907,","61578,","48775,","55991,","19802,","19844,","41426,","54126,","54788,","NULL,","42294,","27443,","21843,","14472,","30993,","49922,","49825,","10394,","24097,","18325,","24220,","38777,","35949,","33358,","36900,","29746,","33176,","13422,","31158,","38092,","17878,","56310,","44300,","54902,","21133,","45176,","38640,","39608,","32494,","56649,","33862,","27151,","NULL,","NULL,","NULL,","NULL,","55566,","36662,","42886,","39074,","NULL,","42550,","36138,","16989,","39160,","32066,","38654,","27006,","10968,","28111,","49308,","43480,","28057,","23398,","30936,","41716,","24194,","28874,","25566,","33049,","24264,","29841,","33426,","51023,","39698,","35104,","42862,","46758,","27642,","39042,","40224,","30319,","26826,","17863,","24950,","18166,","27136,")</f>
        <v>22416,36622,28776,29458,21859,32883,30981,39407,27592,38484,53166,25899,23823,23717,NULL,24564,24472,56650,54813,55071,54013,53749,59395,44643,31463,40162,32360,40548,42740,NULL,48166,56368,NULL,NULL,18099,35450,25109,24999,28144,24446,28589,33499,52608,22624,37874,27661,25288,42017,8610,35458,37532,25896,34409,28426,52972,34204,53400,32148,33088,NULL,17865,31838,39975,33114,54505,30092,30798,32776,34158,34631,34631,26538,59164,28794,NULL,25408,56882,NULL,41900,52710,52297,62500,37877,36741,43307,19467,18658,47340,49990,23576,22622,38922,22298,30636,34254,21230,NULL,43398,49702,53338,33245,19685,24858,19768,20362,29803,31415,19965,46218,17824,25005,57331,24814,29016,28871,25946,35882,23516,35430,39596,25029,27437,26018,29138,27318,24009,40418,NULL,29355,35066,27074,28907,61578,48775,55991,19802,19844,41426,54126,54788,NULL,42294,27443,21843,14472,30993,49922,49825,10394,24097,18325,24220,38777,35949,33358,36900,29746,33176,13422,31158,38092,17878,56310,44300,54902,21133,45176,38640,39608,32494,56649,33862,27151,NULL,NULL,NULL,NULL,55566,36662,42886,39074,NULL,42550,36138,16989,39160,32066,38654,27006,10968,28111,49308,43480,28057,23398,30936,41716,24194,28874,25566,33049,24264,29841,33426,51023,39698,35104,42862,46758,27642,39042,40224,30319,26826,17863,24950,18166,27136,</v>
      </c>
    </row>
    <row r="8" spans="1:24" ht="12.75" customHeight="1">
      <c r="A8" s="1">
        <v>31</v>
      </c>
      <c r="B8" s="1">
        <v>453</v>
      </c>
      <c r="C8" s="1" t="s">
        <v>197</v>
      </c>
      <c r="D8" s="1" t="s">
        <v>199</v>
      </c>
      <c r="E8" s="1" t="s">
        <v>166</v>
      </c>
      <c r="F8" s="1" t="s">
        <v>167</v>
      </c>
      <c r="G8" s="1" t="s">
        <v>168</v>
      </c>
      <c r="H8" s="8" t="s">
        <v>201</v>
      </c>
      <c r="I8" s="1">
        <v>-111.653724</v>
      </c>
      <c r="J8" s="1">
        <v>35.188448999999999</v>
      </c>
      <c r="K8" s="1">
        <v>11059</v>
      </c>
      <c r="L8" s="1">
        <v>26923</v>
      </c>
      <c r="M8" s="1">
        <v>40705</v>
      </c>
      <c r="N8" s="1">
        <v>27133</v>
      </c>
      <c r="O8" s="1">
        <v>40915</v>
      </c>
      <c r="P8" s="1">
        <v>17199</v>
      </c>
      <c r="Q8" s="1">
        <v>30981</v>
      </c>
      <c r="R8" s="1">
        <v>78</v>
      </c>
      <c r="S8" s="1" t="s">
        <v>73</v>
      </c>
      <c r="T8" s="1" t="b">
        <v>0</v>
      </c>
      <c r="U8" s="1">
        <v>2</v>
      </c>
      <c r="V8" s="1"/>
      <c r="X8" s="15" t="str">
        <f>CONCATENATE("87,","81,","50,","63,","90,","83,","78,","79,","NULL,","64,","65,","29,","59,","48,","NULL,","53,","76,",",","17,","42,","41,","18,","17,","66,","78,","77,","61,","49,","72,","6,","80,","40,","17,","30,","NULL,","70,","31,","60,","50,","58,","50,","46,","38,","47,","26,","59,","59,","72,","NULL,","54,","85,","87,","84,","76,","57,","75,","59,","77,","74,","60,","59,","62,","79,","56,","19,","94,","93,","91,","73,","76,","76,","63,","26,","51,","NULL,","NULL,","29,","5,","71,","8,","29,","14,","60,","69,","71,","78,","NULL,","79,","57,","60,","66,","48,","NULL,","40,","73,","78,","NULL,","66,","78,","29,","81,","82,","67,","62,","85,","44,","70,","84,","65,","83,","62,","17,","63,","56,","83,","68,","70,","54,","48,","27,","62,","74,","93,","75,","79,","74,","59,","7,","71,","57,","58,","83,","7,","NULL,","14,","45,","38,","73,","32,","58,","44,","55,","54,","54,","72,","59,","52,","60,","NULL,","76,","87,","85,","65,","54,","76,","90,","75,","71,","NULL,","89,","78,","NULL,","22,","68,","75,","92,","61,","68,","56,","52,","9,","55,","64,","NULL,","NULL,","NULL,","NULL,","34,","79,","68,","73,","NULL,","51,","84,","91,","81,","69,","77,","57,","NULL,","85,","15,","67,","51,","63,","70,","40,","76,","59,","72,","76,","90,","65,","72,","30,","81,","71,","70,","69,","95,","45,","84,","72,","83,","75,","73,","65,","76,")</f>
        <v>87,81,50,63,90,83,78,79,NULL,64,65,29,59,48,NULL,53,76,,17,42,41,18,17,66,78,77,61,49,72,6,80,40,17,30,NULL,70,31,60,50,58,50,46,38,47,26,59,59,72,NULL,54,85,87,84,76,57,75,59,77,74,60,59,62,79,56,19,94,93,91,73,76,76,63,26,51,NULL,NULL,29,5,71,8,29,14,60,69,71,78,NULL,79,57,60,66,48,NULL,40,73,78,NULL,66,78,29,81,82,67,62,85,44,70,84,65,83,62,17,63,56,83,68,70,54,48,27,62,74,93,75,79,74,59,7,71,57,58,83,7,NULL,14,45,38,73,32,58,44,55,54,54,72,59,52,60,NULL,76,87,85,65,54,76,90,75,71,NULL,89,78,NULL,22,68,75,92,61,68,56,52,9,55,64,NULL,NULL,NULL,NULL,34,79,68,73,NULL,51,84,91,81,69,77,57,NULL,85,15,67,51,63,70,40,76,59,72,76,90,65,72,30,81,71,70,69,95,45,84,72,83,75,73,65,76,</v>
      </c>
    </row>
    <row r="9" spans="1:24" ht="12.75" customHeight="1">
      <c r="A9" s="1">
        <v>33</v>
      </c>
      <c r="B9" s="1">
        <v>691</v>
      </c>
      <c r="C9" s="1" t="s">
        <v>210</v>
      </c>
      <c r="D9" s="1" t="s">
        <v>212</v>
      </c>
      <c r="E9" s="1" t="s">
        <v>166</v>
      </c>
      <c r="F9" s="1" t="s">
        <v>167</v>
      </c>
      <c r="G9" s="1" t="s">
        <v>168</v>
      </c>
      <c r="H9" s="8" t="s">
        <v>214</v>
      </c>
      <c r="I9" s="1">
        <v>-110.950814999999</v>
      </c>
      <c r="J9" s="1">
        <v>32.232671999999901</v>
      </c>
      <c r="K9" s="1">
        <v>11877</v>
      </c>
      <c r="L9" s="1">
        <v>28277</v>
      </c>
      <c r="M9" s="1">
        <v>51707</v>
      </c>
      <c r="N9" s="1">
        <v>30177</v>
      </c>
      <c r="O9" s="1">
        <v>53607</v>
      </c>
      <c r="P9" s="1">
        <v>15977</v>
      </c>
      <c r="Q9" s="1">
        <v>39407</v>
      </c>
      <c r="R9" s="1">
        <v>79</v>
      </c>
      <c r="S9" s="1" t="s">
        <v>73</v>
      </c>
      <c r="T9" s="1" t="b">
        <v>1</v>
      </c>
      <c r="U9" s="1">
        <v>13</v>
      </c>
      <c r="V9" s="1"/>
      <c r="X9" s="15" t="str">
        <f>CONCATENATE("2,","6,","1,","8,","2,","12,","2,","13,","10,","3,","4,","8,","8,","2,","8,","1,","1,","6,","14,","1,","3,","8,","9,","6,","1,","3,","7,","1,","2,","3,","8,","1,","1,","1,","4,","3,","4,","4,","7,","2,","1,","17,","7,","3,","14,","2,","1,","6,","3,","5,","4,","14,","1,","6,","5,","3,","5,","5,","9,","11,","1,","17,","4,","1,","3,","5,","5,","9,","2,","6,","6,","3,","6,","4,","5,","13,","5,","11,","2,","13,","11,","4,","10,","1,","6,","1,","11,","1,","1,","3,","1,","8,","1,","3,","2,","2,","6,","8,","4,","11,","2,","2,","11,","2,","1,","21,","2,","2,","1,","2,","3,","11,","2,","6,","2,","2,","3,","1,","14,","3,","5,","1,","4,","6,","1,","1,","7,","3,","1,","9,","10,","5,","11,","2,","16,","6,","2,","5,","1,","13,","7,","2,","2,","10,","3,","7,","3,","6,","1,","5,","3,","10,","4,","7,","13,","2,","5,","13,","2,","5,","13,","1,","13,","2,","4,","2,","13,","4,","10,","9,","12,","4,","2,","3,","1,","5,","3,","6,","5,","1,","2,","1,","12,","4,","4,","1,","2,","4,","3,","2,","4,","4,","12,","2,","4,","7,","15,","9,","8,","1,","5,","4,","1,","1,","8,","4,","11,","2,","1,","2,","13,","5,","7,","1,","4,","5,","3,","7,")</f>
        <v>2,6,1,8,2,12,2,13,10,3,4,8,8,2,8,1,1,6,14,1,3,8,9,6,1,3,7,1,2,3,8,1,1,1,4,3,4,4,7,2,1,17,7,3,14,2,1,6,3,5,4,14,1,6,5,3,5,5,9,11,1,17,4,1,3,5,5,9,2,6,6,3,6,4,5,13,5,11,2,13,11,4,10,1,6,1,11,1,1,3,1,8,1,3,2,2,6,8,4,11,2,2,11,2,1,21,2,2,1,2,3,11,2,6,2,2,3,1,14,3,5,1,4,6,1,1,7,3,1,9,10,5,11,2,16,6,2,5,1,13,7,2,2,10,3,7,3,6,1,5,3,10,4,7,13,2,5,13,2,5,13,1,13,2,4,2,13,4,10,9,12,4,2,3,1,5,3,6,5,1,2,1,12,4,4,1,2,4,3,2,4,4,12,2,4,7,15,9,8,1,5,4,1,1,8,4,11,2,1,2,13,5,7,1,4,5,3,7,</v>
      </c>
    </row>
    <row r="10" spans="1:24" ht="12.75" customHeight="1">
      <c r="A10" s="1">
        <v>46</v>
      </c>
      <c r="B10" s="1">
        <v>0</v>
      </c>
      <c r="C10" s="1" t="s">
        <v>238</v>
      </c>
      <c r="D10" s="1" t="s">
        <v>240</v>
      </c>
      <c r="E10" s="1" t="s">
        <v>241</v>
      </c>
      <c r="F10" s="1" t="s">
        <v>167</v>
      </c>
      <c r="G10" s="1" t="s">
        <v>242</v>
      </c>
      <c r="H10" s="8" t="s">
        <v>243</v>
      </c>
      <c r="I10" s="1">
        <v>-122.40068599999999</v>
      </c>
      <c r="J10" s="1">
        <v>37.787748000000001</v>
      </c>
      <c r="K10" s="1">
        <v>21252</v>
      </c>
      <c r="L10" s="1">
        <v>42250</v>
      </c>
      <c r="M10" s="1">
        <v>42250</v>
      </c>
      <c r="N10" s="1">
        <v>40750</v>
      </c>
      <c r="O10" s="1">
        <v>40750</v>
      </c>
      <c r="P10" s="1">
        <v>27592</v>
      </c>
      <c r="Q10" s="1">
        <v>27592</v>
      </c>
      <c r="R10" s="97" t="s">
        <v>1327</v>
      </c>
      <c r="S10" s="1" t="s">
        <v>123</v>
      </c>
      <c r="T10" s="1" t="b">
        <v>0</v>
      </c>
      <c r="U10" s="1">
        <v>10</v>
      </c>
      <c r="V10" s="1"/>
      <c r="X10" s="15" t="str">
        <f>CONCATENATE("Public,","Public,","Private,","Public,","Public,","Public,","Public,","Public,","Private,","Private,","Private,","Public,","Public,","Public,","Private,","Public,","Public,","Private,","Public,","Public,","Public,","Public,","Private,","Private,","Public,","Public,","Public,","Public,","Private,","Private,","Private,","Private,","Private,","Private,","Public,","Public,","Public,","Public,","Public,","Public,","Public,","Public,","Private,","Public,","Public,","Public,","Public,","Private,","Public,","Public,","Public,","Public,","Public,","Public,","Private,","Private,","Private,","Public,","Public,","Public,","Public,","Public,","Public,","Public,","Private,","Public,","Public,","Public,","Public,","Public,","Public,","Public,","Private,","Public,","Public,","Private,","Private,","Private,","Private,","Private,","Private,","Private,","Public,","Public,","Private,","Public,","Public,","Private,","Private,","Public,","Public,","Public,","Public,","Private,","Public,","Public,","Private,","Public,","Private,","Public,","Public,","Public,","Private,","Public,","Public,","Public,","Private,","Public,","Private,","Public,","Public,","Private,","Public,","Public,","Public,","Public,","Public,","Public,","Public,","Public,","Public,","Public,","Public,","Public,","Public,","Public,","Public,","Private,","Public,","Public,","Public,","Public,","Private,","Private,","Private,","Public,","Public,","Private,","Private,","Private,","Private,","Private,","Public,","Public,","Public,","Public,","Private,","Private,","Public,","Public,","Public,","Public,","Public,","Public,","Public,","Private,","Public,","Public,","Public,","Public,","Public,","Public,","Private,","Private,","Private,","Public,","Private,","Private,","Public,","Public,","Private,","Private,","Public,","Private,","Private,","Private,","Public,","Private,","Private,","Private,","Public,","Private,","Public,","Private,","Public,","Private,","Public,","Public,","Public,","Public,","Public,","Private,","Public,","Public,","Public,","Public,","Public,","Public,","Public,","Public,","Public,","Public,","Private,","Public,","Public,","Public,","Public,","Private,","Public,","Public,","Public,","Public,","Public,","Public,","Public,","Public,","Public,","Public,")</f>
        <v>Public,Public,Private,Public,Public,Public,Public,Public,Private,Private,Private,Public,Public,Public,Private,Public,Public,Private,Public,Public,Public,Public,Private,Private,Public,Public,Public,Public,Private,Private,Private,Private,Private,Private,Public,Public,Public,Public,Public,Public,Public,Public,Private,Public,Public,Public,Public,Private,Public,Public,Public,Public,Public,Public,Private,Private,Private,Public,Public,Public,Public,Public,Public,Public,Private,Public,Public,Public,Public,Public,Public,Public,Private,Public,Public,Private,Private,Private,Private,Private,Private,Private,Public,Public,Private,Public,Public,Private,Private,Public,Public,Public,Public,Private,Public,Public,Private,Public,Private,Public,Public,Public,Private,Public,Public,Public,Private,Public,Private,Public,Public,Private,Public,Public,Public,Public,Public,Public,Public,Public,Public,Public,Public,Public,Public,Public,Public,Private,Public,Public,Public,Public,Private,Private,Private,Public,Public,Private,Private,Private,Private,Private,Public,Public,Public,Public,Private,Private,Public,Public,Public,Public,Public,Public,Public,Private,Public,Public,Public,Public,Public,Public,Private,Private,Private,Public,Private,Private,Public,Public,Private,Private,Public,Private,Private,Private,Public,Private,Private,Private,Public,Private,Public,Private,Public,Private,Public,Public,Public,Public,Public,Private,Public,Public,Public,Public,Public,Public,Public,Public,Public,Public,Private,Public,Public,Public,Public,Private,Public,Public,Public,Public,Public,Public,Public,Public,Public,Public,</v>
      </c>
    </row>
    <row r="11" spans="1:24" ht="12.75" customHeight="1">
      <c r="A11" s="1">
        <v>56</v>
      </c>
      <c r="B11" s="1">
        <v>90</v>
      </c>
      <c r="C11" s="1" t="s">
        <v>261</v>
      </c>
      <c r="D11" s="1" t="s">
        <v>263</v>
      </c>
      <c r="E11" s="1" t="s">
        <v>241</v>
      </c>
      <c r="F11" s="1" t="s">
        <v>167</v>
      </c>
      <c r="G11" s="1" t="s">
        <v>242</v>
      </c>
      <c r="H11" s="8" t="s">
        <v>265</v>
      </c>
      <c r="I11" s="1">
        <v>-117.42586999999899</v>
      </c>
      <c r="J11" s="1">
        <v>33.928569000000003</v>
      </c>
      <c r="K11" s="1">
        <v>32256</v>
      </c>
      <c r="L11" s="1">
        <v>45982</v>
      </c>
      <c r="M11" s="1">
        <v>45982</v>
      </c>
      <c r="N11" s="1">
        <v>51644</v>
      </c>
      <c r="O11" s="1">
        <v>51644</v>
      </c>
      <c r="P11" s="1">
        <v>38484</v>
      </c>
      <c r="Q11" s="1">
        <v>38484</v>
      </c>
      <c r="R11" s="1">
        <v>64</v>
      </c>
      <c r="S11" s="1" t="s">
        <v>123</v>
      </c>
      <c r="T11" s="1" t="b">
        <v>0</v>
      </c>
      <c r="U11" s="1">
        <v>3</v>
      </c>
      <c r="V11" s="1"/>
      <c r="X11" s="15" t="str">
        <f>CONCATENATE("TRUE,","TRUE,","TRUE,","TRUE,","FALSE,","FALSE,","FALSE,","TRUE,","FALSE,","FALSE,","FALSE,","FALSE,","FALSE,","FALSE,","FALSE,","FALSE,","FALSE,","FALSE,","TRUE,","TRUE,","TRUE,","TRUE,","FALSE,","FALSE,","TRUE,","FALSE,","FALSE,","TRUE,","FALSE,","FALSE,","FALSE,","FALSE,","FALSE,","FALSE,","TRUE,","TRUE,","TRUE,","FALSE,","FALSE,","FALSE,","FALSE,","TRUE,","FALSE,","FALSE,","FALSE,","FALSE,","FALSE,","FALSE,","FALSE,","TRUE,","TRUE,","TRUE,","FALSE,","TRUE,","FALSE,","FALSE,","FALSE,","FALSE,","TRUE,","TRUE,","FALSE,","FALSE,","FALSE,","TRUE,","FALSE,","TRUE,","FALSE,","TRUE,","FALSE,","TRUE,","TRUE,","FALSE,","FALSE,","FALSE,","FALSE,","FALSE,","FALSE,","FALSE,","FALSE,","FALSE,","FALSE,","FALSE,","TRUE,","TRUE,","FALSE,","FALSE,","FALSE,","FALSE,","FALSE,","FALSE,","FALSE,","TRUE,","TRUE,","FALSE,","FALSE,","FALSE,","FALSE,","TRUE,","FALSE,","FALSE,","FALSE,","FALSE,","FALSE,","FALSE,","FALSE,","TRUE,","FALSE,","FALSE,","FALSE,","FALSE,","TRUE,","FALSE,","FALSE,","TRUE,","TRUE,","FALSE,","FALSE,","TRUE,","TRUE,","FALSE,","FALSE,","FALSE,","TRUE,","TRUE,","FALSE,","FALSE,","FALSE,","FALSE,","FALSE,","TRUE,","FALSE,","FALSE,","FALSE,","FALSE,","TRUE,","FALSE,","FALSE,","FALSE,","FALSE,","FALSE,","FALSE,","FALSE,","FALSE,","FALSE,","FALSE,","FALSE,","FALSE,","FALSE,","FALSE,","FALSE,","FALSE,","FALSE,","FALSE,","TRUE,","FALSE,","FALSE,","TRUE,","FALSE,","FALSE,","FALSE,","FALSE,","FALSE,","FALSE,","FALSE,","FALSE,","FALSE,","FALSE,","FALSE,","TRUE,","FALSE,","FALSE,","FALSE,","FALSE,","FALSE,","FALSE,","FALSE,","TRUE,","FALSE,","FALSE,","FALSE,","TRUE,","FALSE,","TRUE,","FALSE,","TRUE,","FALSE,","FALSE,","TRUE,","FALSE,","FALSE,","TRUE,","FALSE,","TRUE,","FALSE,","FALSE,","FALSE,","FALSE,","FALSE,","FALSE,","FALSE,","FALSE,","TRUE,","FALSE,","FALSE,","FALSE,","FALSE,","TRUE,","FALSE,","TRUE,","FALSE,","FALSE,","FALSE,","TRUE,","FALSE,","TRUE,","FALSE,","FALSE,","TRUE,")</f>
        <v>TRUE,TRUE,TRUE,TRUE,FALSE,FALSE,FALSE,TRUE,FALSE,FALSE,FALSE,FALSE,FALSE,FALSE,FALSE,FALSE,FALSE,FALSE,TRUE,TRUE,TRUE,TRUE,FALSE,FALSE,TRUE,FALSE,FALSE,TRUE,FALSE,FALSE,FALSE,FALSE,FALSE,FALSE,TRUE,TRUE,TRUE,FALSE,FALSE,FALSE,FALSE,TRUE,FALSE,FALSE,FALSE,FALSE,FALSE,FALSE,FALSE,TRUE,TRUE,TRUE,FALSE,TRUE,FALSE,FALSE,FALSE,FALSE,TRUE,TRUE,FALSE,FALSE,FALSE,TRUE,FALSE,TRUE,FALSE,TRUE,FALSE,TRUE,TRUE,FALSE,FALSE,FALSE,FALSE,FALSE,FALSE,FALSE,FALSE,FALSE,FALSE,FALSE,TRUE,TRUE,FALSE,FALSE,FALSE,FALSE,FALSE,FALSE,FALSE,TRUE,TRUE,FALSE,FALSE,FALSE,FALSE,TRUE,FALSE,FALSE,FALSE,FALSE,FALSE,FALSE,FALSE,TRUE,FALSE,FALSE,FALSE,FALSE,TRUE,FALSE,FALSE,TRUE,TRUE,FALSE,FALSE,TRUE,TRUE,FALSE,FALSE,FALSE,TRUE,TRUE,FALSE,FALSE,FALSE,FALSE,FALSE,TRUE,FALSE,FALSE,FALSE,FALSE,TRUE,FALSE,FALSE,FALSE,FALSE,FALSE,FALSE,FALSE,FALSE,FALSE,FALSE,FALSE,FALSE,FALSE,FALSE,FALSE,FALSE,FALSE,FALSE,TRUE,FALSE,FALSE,TRUE,FALSE,FALSE,FALSE,FALSE,FALSE,FALSE,FALSE,FALSE,FALSE,FALSE,FALSE,TRUE,FALSE,FALSE,FALSE,FALSE,FALSE,FALSE,FALSE,TRUE,FALSE,FALSE,FALSE,TRUE,FALSE,TRUE,FALSE,TRUE,FALSE,FALSE,TRUE,FALSE,FALSE,TRUE,FALSE,TRUE,FALSE,FALSE,FALSE,FALSE,FALSE,FALSE,FALSE,FALSE,TRUE,FALSE,FALSE,FALSE,FALSE,TRUE,FALSE,TRUE,FALSE,FALSE,FALSE,TRUE,FALSE,TRUE,FALSE,FALSE,TRUE,</v>
      </c>
    </row>
    <row r="12" spans="1:24" ht="12.75" customHeight="1">
      <c r="A12" s="1">
        <v>59</v>
      </c>
      <c r="B12" s="1">
        <v>93</v>
      </c>
      <c r="C12" s="1" t="s">
        <v>270</v>
      </c>
      <c r="D12" s="1" t="s">
        <v>240</v>
      </c>
      <c r="E12" s="1" t="s">
        <v>241</v>
      </c>
      <c r="F12" s="1" t="s">
        <v>167</v>
      </c>
      <c r="G12" s="1" t="s">
        <v>242</v>
      </c>
      <c r="H12" s="8" t="s">
        <v>273</v>
      </c>
      <c r="I12" s="1">
        <v>-122.399451</v>
      </c>
      <c r="J12" s="1">
        <v>37.767485000000001</v>
      </c>
      <c r="K12" s="1">
        <v>47266</v>
      </c>
      <c r="L12" s="1">
        <v>64906</v>
      </c>
      <c r="M12" s="1">
        <v>64906</v>
      </c>
      <c r="N12" s="1">
        <v>63986</v>
      </c>
      <c r="O12" s="1">
        <v>63986</v>
      </c>
      <c r="P12" s="1">
        <v>53166</v>
      </c>
      <c r="Q12" s="1">
        <v>53166</v>
      </c>
      <c r="R12" s="1">
        <v>65</v>
      </c>
      <c r="S12" s="1" t="s">
        <v>123</v>
      </c>
      <c r="T12" s="1" t="b">
        <v>0</v>
      </c>
      <c r="U12" s="1">
        <v>4</v>
      </c>
      <c r="V12" s="1"/>
      <c r="X12" s="15" t="str">
        <f>CONCATENATE("Normal,","Auburn,","Tuskegee,","Fayetteville,","Conway,","Tempe,","Flagstaff,","Tucson,","San Francisco,","Riverside,","San Francisco,","San Luis Obispo,","Pomona,","Northridge,","San Diego,","San Jose,","Rohnert Park,","Los Angeles,","Berkeley,","Davis,","Irvine,","Los Angeles,","Los Angeles,","Burbank,","Fort Collins,","Boulder,","Denver,","Storrs,","West Hartford,","New Haven,","Washington,","Washington,","Washington,","Washington,","Washington,","Newark,","Tallahassee,","Boca Raton,","Miami,","Tallahassee,","Orlando,","Gainesville,","Coral Gables,","Tampa,","Atlanta,","Atlanta,","Kennesaw,","Savannah,","Savannah,","Athens,","Honolulu,","Ames,","Iowa City,","Moscow,","Chicago,","Elgin,","Chicago,","Carbondale,","Chicago,","Champaign,","Macomb,","Muncie,","Bloomington,","West Lafayette,","Notre Dame,","Manhattan,","Lawrence,","Lexington,","Louisville,","Baton Rouge,","Baton Rouge,","Ruston,","New Orleans,","Lafayette,","New Orleans,","Boston,","Boston,","Cambridge,","Boston,","Cambridge,","Boston,","Medford,","Amherst,","Boston,","Boston,","Westfield,","Arnold,","Baltimore,","Baltimore,","Baltimore,","Salisbury,","College Park,","Augusta,","Berrien Springs,","Ypsilanti,","Big Rapids,","Southfield,","East Lansing,","Detroit,","Ann Arbor,","Detroit,","Kalamazoo,","Minneapolis,","Mankato,","Saint Cloud,","Minneapolis,","Springfield,","Springfield,","Saint Louis,","Cape Girardeau,","Kansas City,","Saint Louis,","Jackson,","Mississippi State,","Bozeman,","Boone,","Greenville,","Greensboro,","Raleigh,","Chapel Hill,","Charlotte,","Greensboro,","Fargo,","Lincoln,","Plymouth,","Union,","Newark,","Princeton,","Glassboro,","New Brunswick,","Albuquerque,","Las Vegas,","New York,","New York,","Ithaca,","New York,","New York,","Old Westbury,","New York,","Brooklyn,","Troy,","Rochester,","Albany,","Syracuse,","Alfred,","Buffalo,","Syracuse,","New York,","Saint Clairsville,","Bowling Green,","Cleveland,","Kent,","Oxford,","Columbus,","Cincinnati,","Pepper Pike,","Stillwater,","Norman,","Astoria,","Portland,","Eugene,","Newtown,","Pittsburgh,","Doylestown,","Philadelphia,","Indiana,","Philadelphia,","Scranton,","University Park,","Philadelphia,","Philadelphia,","Pittsburgh,","West Chester,","San Juan,","Ponce,","San Juan,","San Juan,","Providence,","Bristol,","Newport,","Kingston,","Charleston,","Clemson,","Charleston,","Brookings,","Nashville,","Murfreesboro,","Knoxville,","Memphis,","Corpus Christi,","Prairie View,","Houston,","College Station,","Houston,","Lubbock,","Arlington,","Austin,","San Antonio,","Houston,","Denton,","Salt Lake City,","Logan,","Hampton,","Harrisonburg,","Charlottesville,","Richmond,","Blacksburg,","Northfield,","Burlington,","Cheney,","Seattle,","Tacoma,","Pullman,","Bellingham,","Madison,","Milwaukee,","Fairmont,","Morgantown,")</f>
        <v>Normal,Auburn,Tuskegee,Fayetteville,Conway,Tempe,Flagstaff,Tucson,San Francisco,Riverside,San Francisco,San Luis Obispo,Pomona,Northridge,San Diego,San Jose,Rohnert Park,Los Angeles,Berkeley,Davis,Irvine,Los Angeles,Los Angeles,Burbank,Fort Collins,Boulder,Denver,Storrs,West Hartford,New Haven,Washington,Washington,Washington,Washington,Washington,Newark,Tallahassee,Boca Raton,Miami,Tallahassee,Orlando,Gainesville,Coral Gables,Tampa,Atlanta,Atlanta,Kennesaw,Savannah,Savannah,Athens,Honolulu,Ames,Iowa City,Moscow,Chicago,Elgin,Chicago,Carbondale,Chicago,Champaign,Macomb,Muncie,Bloomington,West Lafayette,Notre Dame,Manhattan,Lawrence,Lexington,Louisville,Baton Rouge,Baton Rouge,Ruston,New Orleans,Lafayette,New Orleans,Boston,Boston,Cambridge,Boston,Cambridge,Boston,Medford,Amherst,Boston,Boston,Westfield,Arnold,Baltimore,Baltimore,Baltimore,Salisbury,College Park,Augusta,Berrien Springs,Ypsilanti,Big Rapids,Southfield,East Lansing,Detroit,Ann Arbor,Detroit,Kalamazoo,Minneapolis,Mankato,Saint Cloud,Minneapolis,Springfield,Springfield,Saint Louis,Cape Girardeau,Kansas City,Saint Louis,Jackson,Mississippi State,Bozeman,Boone,Greenville,Greensboro,Raleigh,Chapel Hill,Charlotte,Greensboro,Fargo,Lincoln,Plymouth,Union,Newark,Princeton,Glassboro,New Brunswick,Albuquerque,Las Vegas,New York,New York,Ithaca,New York,New York,Old Westbury,New York,Brooklyn,Troy,Rochester,Albany,Syracuse,Alfred,Buffalo,Syracuse,New York,Saint Clairsville,Bowling Green,Cleveland,Kent,Oxford,Columbus,Cincinnati,Pepper Pike,Stillwater,Norman,Astoria,Portland,Eugene,Newtown,Pittsburgh,Doylestown,Philadelphia,Indiana,Philadelphia,Scranton,University Park,Philadelphia,Philadelphia,Pittsburgh,West Chester,San Juan,Ponce,San Juan,San Juan,Providence,Bristol,Newport,Kingston,Charleston,Clemson,Charleston,Brookings,Nashville,Murfreesboro,Knoxville,Memphis,Corpus Christi,Prairie View,Houston,College Station,Houston,Lubbock,Arlington,Austin,San Antonio,Houston,Denton,Salt Lake City,Logan,Hampton,Harrisonburg,Charlottesville,Richmond,Blacksburg,Northfield,Burlington,Cheney,Seattle,Tacoma,Pullman,Bellingham,Madison,Milwaukee,Fairmont,Morgantown,</v>
      </c>
    </row>
    <row r="13" spans="1:24" ht="12.75" customHeight="1">
      <c r="A13" s="1">
        <v>63</v>
      </c>
      <c r="B13" s="1">
        <v>97</v>
      </c>
      <c r="C13" s="1" t="s">
        <v>281</v>
      </c>
      <c r="D13" s="1" t="s">
        <v>283</v>
      </c>
      <c r="E13" s="1" t="s">
        <v>241</v>
      </c>
      <c r="F13" s="1" t="s">
        <v>167</v>
      </c>
      <c r="G13" s="1" t="s">
        <v>242</v>
      </c>
      <c r="H13" s="8" t="s">
        <v>284</v>
      </c>
      <c r="I13" s="1">
        <v>-120.65731100000001</v>
      </c>
      <c r="J13" s="1">
        <v>35.299512999999997</v>
      </c>
      <c r="K13" s="1">
        <v>9432</v>
      </c>
      <c r="L13" s="1">
        <v>27153</v>
      </c>
      <c r="M13" s="1">
        <v>39033</v>
      </c>
      <c r="N13" s="1">
        <v>27153</v>
      </c>
      <c r="O13" s="1">
        <v>39033</v>
      </c>
      <c r="P13" s="1">
        <v>14019</v>
      </c>
      <c r="Q13" s="1">
        <v>25899</v>
      </c>
      <c r="R13" s="1">
        <v>29</v>
      </c>
      <c r="S13" s="1" t="s">
        <v>73</v>
      </c>
      <c r="T13" s="1" t="b">
        <v>0</v>
      </c>
      <c r="U13" s="1">
        <v>8</v>
      </c>
      <c r="V13" s="1"/>
      <c r="X13" s="15" t="str">
        <f>CONCATENATE("AL,","AL,","AL,","AR,","AR,","AZ,","AZ,","AZ,","CA,","CA,","CA,","CA,","CA,","CA,","CA,","CA,","CA,","CA,","CA,","CA,","CA,","CA,","CA,","CA,","CO,","CO,","CO,","CT,","CT,","CT,","DC,","DC,","DC,","DC,","DC,","DE,","FL,","FL,","FL,","FL,","FL,","FL,","FL,","FL,","GA,","GA,","GA,","GA,","GA,","GA,","HI,","IA,","IA,","ID,","IL,","IL,","IL,","IL,","IL,","IL,","IL,","IN,","IN,","IN,","IN,","KS,","KS,","KY,","KY,","LA,","LA,","LA,","LA,","LA,","LA,","MA,","MA,","MA,","MA,","MA,","MA,","MA,","MA,","MA,","MA,","MA,","MD,","MD,","MD,","MD,","MD,","MD,","ME,","MI,","MI,","MI,","MI,","MI,","MI,","MI,","MI,","MI,","MN,","MN,","MN,","MN,","MO,","MO,","MO,","MO,","MO,","MO,","MS,","MS,","MT,","NC,","NC,","NC,","NC,","NC,","NC,","NC,","ND,","NE,","NH,","NJ,","NJ,","NJ,","NJ,","NJ,","NM,","NV,","NY,","NY,","NY,","NY,","NY,","NY,","NY,","NY,","NY,","NY,","NY,","NY,","NY,","NY,","NY,","NY,","OH,","OH,","OH,","OH,","OH,","OH,","OH,","OH,","OK,","OK,","OR,","OR,","OR,","PA,","PA,","PA,","PA,","PA,","PA,","PA,","PA,","PA,","PA,","PA,","PA,","PR,","PR,","PR,","PR,","RI,","RI,","RI,","RI,","SC,","SC,","SC,","SD,","TN,","TN,","TN,","TN,","TX,","TX,","TX,","TX,","TX,","TX,","TX,","TX,","TX,","TX,","TX,","UT,","UT,","VA,","VA,","VA,","VA,","VA,","VT,","VT,","WA,","WA,","WA,","WA,","WA,","WI,","WI,","WV,","WV,")</f>
        <v>AL,AL,AL,AR,AR,AZ,AZ,AZ,CA,CA,CA,CA,CA,CA,CA,CA,CA,CA,CA,CA,CA,CA,CA,CA,CO,CO,CO,CT,CT,CT,DC,DC,DC,DC,DC,DE,FL,FL,FL,FL,FL,FL,FL,FL,GA,GA,GA,GA,GA,GA,HI,IA,IA,ID,IL,IL,IL,IL,IL,IL,IL,IN,IN,IN,IN,KS,KS,KY,KY,LA,LA,LA,LA,LA,LA,MA,MA,MA,MA,MA,MA,MA,MA,MA,MA,MA,MD,MD,MD,MD,MD,MD,ME,MI,MI,MI,MI,MI,MI,MI,MI,MI,MN,MN,MN,MN,MO,MO,MO,MO,MO,MO,MS,MS,MT,NC,NC,NC,NC,NC,NC,NC,ND,NE,NH,NJ,NJ,NJ,NJ,NJ,NM,NV,NY,NY,NY,NY,NY,NY,NY,NY,NY,NY,NY,NY,NY,NY,NY,NY,OH,OH,OH,OH,OH,OH,OH,OH,OK,OK,OR,OR,OR,PA,PA,PA,PA,PA,PA,PA,PA,PA,PA,PA,PA,PR,PR,PR,PR,RI,RI,RI,RI,SC,SC,SC,SD,TN,TN,TN,TN,TX,TX,TX,TX,TX,TX,TX,TX,TX,TX,TX,UT,UT,VA,VA,VA,VA,VA,VT,VT,WA,WA,WA,WA,WA,WI,WI,WV,WV,</v>
      </c>
    </row>
    <row r="14" spans="1:24" ht="12.75" customHeight="1">
      <c r="A14" s="1">
        <v>71</v>
      </c>
      <c r="B14" s="1">
        <v>105</v>
      </c>
      <c r="C14" s="1" t="s">
        <v>304</v>
      </c>
      <c r="D14" s="1" t="s">
        <v>306</v>
      </c>
      <c r="E14" s="1" t="s">
        <v>241</v>
      </c>
      <c r="F14" s="1" t="s">
        <v>167</v>
      </c>
      <c r="G14" s="1" t="s">
        <v>242</v>
      </c>
      <c r="H14" s="8" t="s">
        <v>307</v>
      </c>
      <c r="I14" s="1">
        <v>-117.819019</v>
      </c>
      <c r="J14" s="1">
        <v>34.054272999999903</v>
      </c>
      <c r="K14" s="1">
        <v>7339</v>
      </c>
      <c r="L14" s="1">
        <v>26057</v>
      </c>
      <c r="M14" s="1">
        <v>37937</v>
      </c>
      <c r="N14" s="1">
        <v>24531</v>
      </c>
      <c r="O14" s="1">
        <v>36411</v>
      </c>
      <c r="P14" s="1">
        <v>11943</v>
      </c>
      <c r="Q14" s="1">
        <v>23823</v>
      </c>
      <c r="R14" s="1">
        <v>59</v>
      </c>
      <c r="S14" s="1" t="s">
        <v>73</v>
      </c>
      <c r="T14" s="1" t="b">
        <v>0</v>
      </c>
      <c r="U14" s="1">
        <v>8</v>
      </c>
      <c r="V14" s="1"/>
      <c r="X14" s="15" t="str">
        <f>CONCATENATE("South,","South,","South,","South,","South,","West,","West,","West,","West,","West,","West,","West,","West,","West,","West,","West,","West,","West,","West,","West,","West,","West,","West,","West,","West,","West,","West,","Northeast,","Northeast,","Northeast,","South,","South,","South,","South,","South,","South,","South,","South,","South,","South,","South,","South,","South,","South,","South,","South,","South,","South,","South,","South,","West,","Midwest,","Midwest,","West,","Midwest,","Midwest,","Midwest,","Midwest,","Midwest,","Midwest,","Midwest,","Midwest,","Midwest,","Midwest,","Midwest,","Midwest,","Midwest,","South,","South,","South,","South,","South,","South,","South,","South,","Northeast,","Northeast,","Northeast,","Northeast,","Northeast,","Northeast,","Northeast,","Northeast,","Northeast,","Northeast,","Northeast,","South,","South,","South,","South,","South,","South,","Northeast,","Midwest,","Midwest,","Midwest,","Midwest,","Midwest,","Midwest,","Midwest,","Midwest,","Midwest,","Midwest,","Midwest,","Midwest,","Midwest,","Midwest,","Midwest,","Midwest,","Midwest,","Midwest,","Midwest,","South,","South,","West,","South,","South,","South,","South,","South,","South,","South,","Midwest,","Midwest,","Northeast,","Northeast,","Northeast,","Northeast,","Northeast,","Northeast,","West,","West,","Northeast,","Northeast,","Northeast,","Northeast,","Northeast,","Northeast,","Northeast,","Northeast,","Northeast,","Northeast,","Northeast,","Northeast,","Northeast,","Northeast,","Northeast,","Northeast,","Midwest,","Midwest,","Midwest,","Midwest,","Midwest,","Midwest,","Midwest,","Midwest,","South,","South,","West,","West,","West,","Northeast,","Northeast,","Northeast,","Northeast,","Northeast,","Northeast,","Northeast,","Northeast,","Northeast,","Northeast,","Northeast,","Northeast,","Puerto Rico,","Puerto Rico,","Puerto Rico,","Puerto Rico,","Northeast,","Northeast,","Northeast,","Northeast,","South,","South,","South,","Midwest,","South,","South,","South,","South,","South,","South,","South,","South,","South,","South,","South,","South,","South,","South,","South,","West,","West,","South,","South,","South,","South,","South,","Northeast,","Northeast,","West,","West,","West,","West,","West,","Midwest,","Midwest,","South,","South,")</f>
        <v>South,South,South,South,South,West,West,West,West,West,West,West,West,West,West,West,West,West,West,West,West,West,West,West,West,West,West,Northeast,Northeast,Northeast,South,South,South,South,South,South,South,South,South,South,South,South,South,South,South,South,South,South,South,South,West,Midwest,Midwest,West,Midwest,Midwest,Midwest,Midwest,Midwest,Midwest,Midwest,Midwest,Midwest,Midwest,Midwest,Midwest,Midwest,South,South,South,South,South,South,South,South,Northeast,Northeast,Northeast,Northeast,Northeast,Northeast,Northeast,Northeast,Northeast,Northeast,Northeast,South,South,South,South,South,South,Northeast,Midwest,Midwest,Midwest,Midwest,Midwest,Midwest,Midwest,Midwest,Midwest,Midwest,Midwest,Midwest,Midwest,Midwest,Midwest,Midwest,Midwest,Midwest,Midwest,South,South,West,South,South,South,South,South,South,South,Midwest,Midwest,Northeast,Northeast,Northeast,Northeast,Northeast,Northeast,West,West,Northeast,Northeast,Northeast,Northeast,Northeast,Northeast,Northeast,Northeast,Northeast,Northeast,Northeast,Northeast,Northeast,Northeast,Northeast,Northeast,Midwest,Midwest,Midwest,Midwest,Midwest,Midwest,Midwest,Midwest,South,South,West,West,West,Northeast,Northeast,Northeast,Northeast,Northeast,Northeast,Northeast,Northeast,Northeast,Northeast,Northeast,Northeast,Puerto Rico,Puerto Rico,Puerto Rico,Puerto Rico,Northeast,Northeast,Northeast,Northeast,South,South,South,Midwest,South,South,South,South,South,South,South,South,South,South,South,South,South,South,South,West,West,South,South,South,South,South,Northeast,Northeast,West,West,West,West,West,Midwest,Midwest,South,South,</v>
      </c>
    </row>
    <row r="15" spans="1:24" ht="12.75" customHeight="1">
      <c r="A15" s="1">
        <v>79</v>
      </c>
      <c r="B15" s="1">
        <v>113</v>
      </c>
      <c r="C15" s="1" t="s">
        <v>325</v>
      </c>
      <c r="D15" s="1" t="s">
        <v>327</v>
      </c>
      <c r="E15" s="1" t="s">
        <v>241</v>
      </c>
      <c r="F15" s="1" t="s">
        <v>167</v>
      </c>
      <c r="G15" s="1" t="s">
        <v>242</v>
      </c>
      <c r="H15" s="8" t="s">
        <v>328</v>
      </c>
      <c r="I15" s="1">
        <v>-118.52681699999999</v>
      </c>
      <c r="J15" s="1">
        <v>34.236709999999903</v>
      </c>
      <c r="K15" s="1">
        <v>6875</v>
      </c>
      <c r="L15" s="1">
        <v>22127</v>
      </c>
      <c r="M15" s="1">
        <v>34007</v>
      </c>
      <c r="N15" s="1">
        <v>26299</v>
      </c>
      <c r="O15" s="1">
        <v>38179</v>
      </c>
      <c r="P15" s="1">
        <v>11837</v>
      </c>
      <c r="Q15" s="1">
        <v>23717</v>
      </c>
      <c r="R15" s="1">
        <v>48</v>
      </c>
      <c r="S15" s="1" t="s">
        <v>73</v>
      </c>
      <c r="T15" s="1" t="b">
        <v>0</v>
      </c>
      <c r="U15" s="1">
        <v>2</v>
      </c>
      <c r="V15" s="1"/>
      <c r="X15" s="15" t="str">
        <f>CONCATENATE("East South Central,","East South Central,","East South Central,","West South Central,","West South Central,","Mountain,","Mountain,","Mountain,","Pacific,","Pacific,","Pacific,","Pacific,","Pacific,","Pacific,","Pacific,","Pacific,","Pacific,","Pacific,","Pacific,","Pacific,","Pacific,","Pacific,","Pacific,","Pacific,","Mountain,","Mountain,","Mountain,","New England,","New England,","New England,","South Atlantic,","South Atlantic,","South Atlantic,","South Atlantic,","South Atlantic,","South Atlantic,","South Atlantic,","South Atlantic,","South Atlantic,","South Atlantic,","South Atlantic,","South Atlantic,","South Atlantic,","South Atlantic,","South Atlantic,","South Atlantic,","South Atlantic,","South Atlantic,","South Atlantic,","South Atlantic,","Pacific,","West North Central,","West North Central,","Mountain,","East North Central,","East North Central,","East North Central,","East North Central,","West North Central,","West North Central,","East North Central,","East North Central,","East North Central,","East North Central,","East North Central,","West North Central,","West North Central,","East South Central,","East South Central,","West South Central,","West South Central,","West South Central,","West South Central,","West South Central,","West South Central,","New England,","New England,","New England,","New England,","New England,","New England,","New England,","New England,","New England,","New England,","New England,","South Atlantic,","South Atlantic,","South Atlantic,","South Atlantic,","South Atlantic,","South Atlantic,","New England,","East North Central,","East North Central,","East North Central,","East North Central,","East North Central,","East North Central,","East North Central,","East North Central,","East North Central,","West North Central,","West North Central,","West North Central,","West North Central,","West North Central,","West North Central,","West North Central,","West North Central,","West North Central,","West North Central,","East South Central,","East South Central,","Mountain,","South Atlantic,","South Atlantic,","South Atlantic,","South Atlantic,","South Atlantic,","South Atlantic,","South Atlantic,","West North Central,","West North Central,","New England,","Middle Atlantic,","Middle Atlantic,","Middle Atlantic,","Middle Atlantic,","Middle Atlantic,","Mountain,","Mountain,","Middle Atlantic,","Middle Atlantic,","Middle Atlantic,","Middle Atlantic,","Middle Atlantic,","Middle Atlantic,","Middle Atlantic,","Middle Atlantic,","Middle Atlantic,","Middle Atlantic,","Middle Atlantic,","Middle Atlantic,","Middle Atlantic,","Middle Atlantic,","Middle Atlantic,","Middle Atlantic,","East North Central,","East North Central,","East North Central,","East North Central,","East North Central,","East North Central,","East North Central,","East West Central,","West South Central,","West South Central,","Pacific,","Pacific,","Pacific,","Middle Atlantic,","Middle Atlantic,","Middle Atlantic,","Middle Atlantic,","Middle Atlantic,","Middle Atlantic,","Middle Atlantic,","Middle Atlantic,","Middle Atlantic,","Middle Atlantic,","Middle Atlantic,","Middle Atlantic,","Puerto Rico,","Puerto Rico,","Puerto Rico,","Puerto Rico,","New England,","New England,","New England,","New England,","South Atlantic,","South Atlantic,","South Atlantic,","West North Central,","East South Central,","East South Central,","East South Central,","East South Central,","West South Central,","West South Central,","West South Central,","West South Central,","West South Central,","West South Central,","West South Central,","West South Central,","West South Central,","West South Central,","West South Central,","Mountain,","Mountain West,","South Atlantic,","South Atlantic,","South Atlantic,","South Atlantic,","South Atlantic,","New England,","New England,","Pacific,","Pacific,","Pacific,","Pacific,","Pacific,","East North Central,","East North Central,","South Atlantic,","South Atlantic,")</f>
        <v>East South Central,East South Central,East South Central,West South Central,West South Central,Mountain,Mountain,Mountain,Pacific,Pacific,Pacific,Pacific,Pacific,Pacific,Pacific,Pacific,Pacific,Pacific,Pacific,Pacific,Pacific,Pacific,Pacific,Pacific,Mountain,Mountain,Mountain,New England,New England,New England,South Atlantic,South Atlantic,South Atlantic,South Atlantic,South Atlantic,South Atlantic,South Atlantic,South Atlantic,South Atlantic,South Atlantic,South Atlantic,South Atlantic,South Atlantic,South Atlantic,South Atlantic,South Atlantic,South Atlantic,South Atlantic,South Atlantic,South Atlantic,Pacific,West North Central,West North Central,Mountain,East North Central,East North Central,East North Central,East North Central,West North Central,West North Central,East North Central,East North Central,East North Central,East North Central,East North Central,West North Central,West North Central,East South Central,East South Central,West South Central,West South Central,West South Central,West South Central,West South Central,West South Central,New England,New England,New England,New England,New England,New England,New England,New England,New England,New England,New England,South Atlantic,South Atlantic,South Atlantic,South Atlantic,South Atlantic,South Atlantic,New England,East North Central,East North Central,East North Central,East North Central,East North Central,East North Central,East North Central,East North Central,East North Central,West North Central,West North Central,West North Central,West North Central,West North Central,West North Central,West North Central,West North Central,West North Central,West North Central,East South Central,East South Central,Mountain,South Atlantic,South Atlantic,South Atlantic,South Atlantic,South Atlantic,South Atlantic,South Atlantic,West North Central,West North Central,New England,Middle Atlantic,Middle Atlantic,Middle Atlantic,Middle Atlantic,Middle Atlantic,Mountain,Mountain,Middle Atlantic,Middle Atlantic,Middle Atlantic,Middle Atlantic,Middle Atlantic,Middle Atlantic,Middle Atlantic,Middle Atlantic,Middle Atlantic,Middle Atlantic,Middle Atlantic,Middle Atlantic,Middle Atlantic,Middle Atlantic,Middle Atlantic,Middle Atlantic,East North Central,East North Central,East North Central,East North Central,East North Central,East North Central,East North Central,East West Central,West South Central,West South Central,Pacific,Pacific,Pacific,Middle Atlantic,Middle Atlantic,Middle Atlantic,Middle Atlantic,Middle Atlantic,Middle Atlantic,Middle Atlantic,Middle Atlantic,Middle Atlantic,Middle Atlantic,Middle Atlantic,Middle Atlantic,Puerto Rico,Puerto Rico,Puerto Rico,Puerto Rico,New England,New England,New England,New England,South Atlantic,South Atlantic,South Atlantic,West North Central,East South Central,East South Central,East South Central,East South Central,West South Central,West South Central,West South Central,West South Central,West South Central,West South Central,West South Central,West South Central,West South Central,West South Central,West South Central,Mountain,Mountain West,South Atlantic,South Atlantic,South Atlantic,South Atlantic,South Atlantic,New England,New England,Pacific,Pacific,Pacific,Pacific,Pacific,East North Central,East North Central,South Atlantic,South Atlantic,</v>
      </c>
    </row>
    <row r="16" spans="1:24" ht="12.75" customHeight="1">
      <c r="A16" s="1">
        <v>81</v>
      </c>
      <c r="B16" s="1">
        <v>409</v>
      </c>
      <c r="C16" s="1" t="s">
        <v>334</v>
      </c>
      <c r="D16" s="1" t="s">
        <v>336</v>
      </c>
      <c r="E16" s="1" t="s">
        <v>241</v>
      </c>
      <c r="F16" s="1" t="s">
        <v>167</v>
      </c>
      <c r="G16" s="1" t="s">
        <v>242</v>
      </c>
      <c r="H16" s="8" t="s">
        <v>337</v>
      </c>
      <c r="I16" s="1">
        <v>-117.153457199999</v>
      </c>
      <c r="J16" s="1">
        <v>32.7133678</v>
      </c>
      <c r="K16" s="1">
        <v>53508</v>
      </c>
      <c r="L16" s="97" t="s">
        <v>1327</v>
      </c>
      <c r="M16" s="97" t="s">
        <v>1327</v>
      </c>
      <c r="N16" s="97" t="s">
        <v>1327</v>
      </c>
      <c r="O16" s="97" t="s">
        <v>1327</v>
      </c>
      <c r="P16" s="97" t="s">
        <v>1327</v>
      </c>
      <c r="Q16" s="97" t="s">
        <v>1327</v>
      </c>
      <c r="R16" s="97" t="s">
        <v>1327</v>
      </c>
      <c r="S16" s="1" t="s">
        <v>123</v>
      </c>
      <c r="T16" s="1" t="b">
        <v>0</v>
      </c>
      <c r="U16" s="1">
        <v>8</v>
      </c>
      <c r="V16" s="1"/>
      <c r="X16" s="15" t="str">
        <f>CONCATENATE("www.aamu.edu/,","www.auburn.edu,","www.tuskegee.edu,","www.uark.edu,","www.uca.edu,","www.asu.edu/,","nau.edu/,","www.arizona.edu,","www.academyart.edu,","www.calbaptist.edu,","www.cca.edu,","calpoly.edu,","www.cpp.edu,","www.csun.edu,","www.newschoolarch.edu,","www.sjsu.edu,","www.sonoma.edu,","www.sciarc.edu,","www.berkeley.edu,","www.ucdavis.edu,","www.uci.edu/,","www.ucla.edu/,","www.usc.edu/,","woodbury.edu/,","www.colostate.edu,","www.colorado.edu,","www.ucdenver.edu/,","uconn.edu/,","www.hartford.edu,","www.yale.edu,","www.cua.edu,","www.gwu.edu,","www.georgetown.edu,","www.howard.edu,","www.udc.edu,","www.udel.edu/,","www.famu.edu,","www.fau.edu/,","www.fiu.edu,","www.fsu.edu,","www.ucf.edu/,","www.ufl.edu/,","www.miami.edu/,","www.usf.edu,","www.gatech.edu,","www.gsu.edu,","www.kennesaw.edu,","www.scad.edu,","www.savannahtech.edu,","www.uga.edu,","www.manoa.hawaii.edu,","www.iastate.edu,","www.uiowa.edu,","www.uidaho.edu,","www.iit.edu,","www.judsonu.edu,","www.saic.edu,","www.siu.edu,","www.uic.edu,","www.illinois.edu/,","www.wiu.edu,","www.bsu.edu,","www.iub.edu,","www.purdue.edu,","www.nd.edu,","www.k-state.edu,","www.ku.edu,","www.uky.edu,","www.louisville.edu,","www.lsu.edu,","www.lsu.edu,","www.latech.edu,","tulane.edu,","www.louisiana.edu,","uno.edu,","www.the-bac.edu,","www.bu.edu,","www.harvard.edu,","www.massart.edu,","web.mit.edu/student/,","www.northeastern.edu,","www.tufts.edu,","www.umass.edu,","www.umb.edu,","WWW.WIT.EDU,","www.westfield.ma.edu,","www.aacc.edu,","www.goucher.edu,","www.mica.edu,","www.morgan.edu,","www.salisbury.edu,","www.umd.edu,","www.uma.edu/,","www.andrews.edu,","www.emich.edu,","www.ferris.edu/,","ltu.edu,","https://www.msu.edu,","www.udmercy.edu,","www.umich.edu,","www.wayne.edu,","https://wmich.edu/,","www.dunwoody.edu,","www.mnsu.edu,","www.stcloudstate.edu,","twin-cities.umn.edu/,","www.drury.edu,","www.missouristate.edu,","www.slu.edu,","www.semo.edu,","www.umkc.edu/,","www.wustl.edu,","www.jsums.edu,","www.msstate.edu,","www.montana.edu/,","www.appstate.edu/,","www.ecu.edu,","www.ncat.edu,","www.ncsu.edu,","www.unc.edu,","www.uncc.edu,","www.uncg.edu,","https://www.ndsu.edu,","www.unl.edu/,","www.plymouth.edu,","www.kean.edu,","www.njit.edu/,","www.princeton.edu,","www.rowan.edu,","newbrunswick.rutgers.edu/,","www.unm.edu,","www.unlv.edu/,","www.columbia.edu,","www.cooper.edu,","www.cornell.edu,","www.ccny.cuny.edu,","www.hunter.cuny.edu,","www.nyit.edu,","www.nyu.edu,","www.pratt.edu,","www.rpi.edu,","www.rit.edu/,","www.albany.edu,","www.esf.edu,","www.alfredstate.edu,","www.buffalo.edu,","syr.edu/,","www.newschool.edu/,","www.belmontcollege.edu,","www.bgsu.edu,","www.csuohio.edu/,","www.kent.edu,","www.miamioh.edu,","www.osu.edu/,","www.uc.edu,","www.ursuline.edu,","www.okstate.edu/,","www.ou.edu,","www.clatsopcc.edu,","www.pdx.edu,","www.uoregon.edu,","www.bucks.edu/,","www.cmu.edu/,","www.delval.edu,","www.drexel.edu,","www.iup.edu,","www.philau.edu,","www.marywood.edu/,","www.psu.edu/,","www.temple.edu,","www.upenn.edu,","www.pitt.edu,","www.wcupa.edu,","www.pupr.edu,","https://www.pucpr.edu/,","https://cupey.uagm.edu/,","http://www.uprrp.edu/,","www.risd.edu,","www.rwu.edu,","www.salve.edu,","web.uri.edu/,","acba.edu,","www.clemson.edu,","www.cofc.edu,","www.sdstate.edu/,","www.belmont.edu,","www.mtsu.edu,","www.utk.edu,","www.memphis.edu,","www.delmar.edu,","www.pvamu.edu,","www.rice.edu,","www.tamu.edu,","www.tsu.edu,","www.ttu.edu,","WWW.UTA.EDU,","www.utexas.edu,","www.utsa.edu/,","www.uh.edu/,","www.unt.edu,","www.utah.edu,","www.usu.edu,","www.hamptonu.edu,","www.jmu.edu/,","www.virginia.edu/,","www.vcu.edu/,","WWW.VT.EDU,","www.norwich.edu,","www.uvm.edu,","www.ewu.edu,","www.washington.edu,","www.tacoma.uw.edu/,","wsu.edu/,","www.wwu.edu,","www.uwc.edu,","www.uwm.edu,","www.fairmontstate.edu/,","www.wvu.edu,")</f>
        <v>www.aamu.edu/,www.auburn.edu,www.tuskegee.edu,www.uark.edu,www.uca.edu,www.asu.edu/,nau.edu/,www.arizona.edu,www.academyart.edu,www.calbaptist.edu,www.cca.edu,calpoly.edu,www.cpp.edu,www.csun.edu,www.newschoolarch.edu,www.sjsu.edu,www.sonoma.edu,www.sciarc.edu,www.berkeley.edu,www.ucdavis.edu,www.uci.edu/,www.ucla.edu/,www.usc.edu/,woodbury.edu/,www.colostate.edu,www.colorado.edu,www.ucdenver.edu/,uconn.edu/,www.hartford.edu,www.yale.edu,www.cua.edu,www.gwu.edu,www.georgetown.edu,www.howard.edu,www.udc.edu,www.udel.edu/,www.famu.edu,www.fau.edu/,www.fiu.edu,www.fsu.edu,www.ucf.edu/,www.ufl.edu/,www.miami.edu/,www.usf.edu,www.gatech.edu,www.gsu.edu,www.kennesaw.edu,www.scad.edu,www.savannahtech.edu,www.uga.edu,www.manoa.hawaii.edu,www.iastate.edu,www.uiowa.edu,www.uidaho.edu,www.iit.edu,www.judsonu.edu,www.saic.edu,www.siu.edu,www.uic.edu,www.illinois.edu/,www.wiu.edu,www.bsu.edu,www.iub.edu,www.purdue.edu,www.nd.edu,www.k-state.edu,www.ku.edu,www.uky.edu,www.louisville.edu,www.lsu.edu,www.lsu.edu,www.latech.edu,tulane.edu,www.louisiana.edu,uno.edu,www.the-bac.edu,www.bu.edu,www.harvard.edu,www.massart.edu,web.mit.edu/student/,www.northeastern.edu,www.tufts.edu,www.umass.edu,www.umb.edu,WWW.WIT.EDU,www.westfield.ma.edu,www.aacc.edu,www.goucher.edu,www.mica.edu,www.morgan.edu,www.salisbury.edu,www.umd.edu,www.uma.edu/,www.andrews.edu,www.emich.edu,www.ferris.edu/,ltu.edu,https://www.msu.edu,www.udmercy.edu,www.umich.edu,www.wayne.edu,https://wmich.edu/,www.dunwoody.edu,www.mnsu.edu,www.stcloudstate.edu,twin-cities.umn.edu/,www.drury.edu,www.missouristate.edu,www.slu.edu,www.semo.edu,www.umkc.edu/,www.wustl.edu,www.jsums.edu,www.msstate.edu,www.montana.edu/,www.appstate.edu/,www.ecu.edu,www.ncat.edu,www.ncsu.edu,www.unc.edu,www.uncc.edu,www.uncg.edu,https://www.ndsu.edu,www.unl.edu/,www.plymouth.edu,www.kean.edu,www.njit.edu/,www.princeton.edu,www.rowan.edu,newbrunswick.rutgers.edu/,www.unm.edu,www.unlv.edu/,www.columbia.edu,www.cooper.edu,www.cornell.edu,www.ccny.cuny.edu,www.hunter.cuny.edu,www.nyit.edu,www.nyu.edu,www.pratt.edu,www.rpi.edu,www.rit.edu/,www.albany.edu,www.esf.edu,www.alfredstate.edu,www.buffalo.edu,syr.edu/,www.newschool.edu/,www.belmontcollege.edu,www.bgsu.edu,www.csuohio.edu/,www.kent.edu,www.miamioh.edu,www.osu.edu/,www.uc.edu,www.ursuline.edu,www.okstate.edu/,www.ou.edu,www.clatsopcc.edu,www.pdx.edu,www.uoregon.edu,www.bucks.edu/,www.cmu.edu/,www.delval.edu,www.drexel.edu,www.iup.edu,www.philau.edu,www.marywood.edu/,www.psu.edu/,www.temple.edu,www.upenn.edu,www.pitt.edu,www.wcupa.edu,www.pupr.edu,https://www.pucpr.edu/,https://cupey.uagm.edu/,http://www.uprrp.edu/,www.risd.edu,www.rwu.edu,www.salve.edu,web.uri.edu/,acba.edu,www.clemson.edu,www.cofc.edu,www.sdstate.edu/,www.belmont.edu,www.mtsu.edu,www.utk.edu,www.memphis.edu,www.delmar.edu,www.pvamu.edu,www.rice.edu,www.tamu.edu,www.tsu.edu,www.ttu.edu,WWW.UTA.EDU,www.utexas.edu,www.utsa.edu/,www.uh.edu/,www.unt.edu,www.utah.edu,www.usu.edu,www.hamptonu.edu,www.jmu.edu/,www.virginia.edu/,www.vcu.edu/,WWW.VT.EDU,www.norwich.edu,www.uvm.edu,www.ewu.edu,www.washington.edu,www.tacoma.uw.edu/,wsu.edu/,www.wwu.edu,www.uwc.edu,www.uwm.edu,www.fairmontstate.edu/,www.wvu.edu,</v>
      </c>
    </row>
    <row r="17" spans="1:22" ht="12.75" customHeight="1">
      <c r="A17" s="1">
        <v>90</v>
      </c>
      <c r="B17" s="1">
        <v>549</v>
      </c>
      <c r="C17" s="1" t="s">
        <v>365</v>
      </c>
      <c r="D17" s="1" t="s">
        <v>367</v>
      </c>
      <c r="E17" s="1" t="s">
        <v>241</v>
      </c>
      <c r="F17" s="1" t="s">
        <v>167</v>
      </c>
      <c r="G17" s="1" t="s">
        <v>242</v>
      </c>
      <c r="H17" s="8" t="s">
        <v>369</v>
      </c>
      <c r="I17" s="1">
        <v>-121.880620999999</v>
      </c>
      <c r="J17" s="1">
        <v>37.336568999999997</v>
      </c>
      <c r="K17" s="1">
        <v>7721</v>
      </c>
      <c r="L17" s="1">
        <v>28166</v>
      </c>
      <c r="M17" s="1">
        <v>40046</v>
      </c>
      <c r="N17" s="1">
        <v>27145</v>
      </c>
      <c r="O17" s="1">
        <v>39025</v>
      </c>
      <c r="P17" s="1">
        <v>12684</v>
      </c>
      <c r="Q17" s="1">
        <v>24564</v>
      </c>
      <c r="R17" s="1">
        <v>53</v>
      </c>
      <c r="S17" s="1" t="s">
        <v>73</v>
      </c>
      <c r="T17" s="1" t="b">
        <v>0</v>
      </c>
      <c r="U17" s="1">
        <v>1</v>
      </c>
      <c r="V17" s="1"/>
    </row>
    <row r="18" spans="1:22" ht="12.75" customHeight="1">
      <c r="A18" s="1">
        <v>91</v>
      </c>
      <c r="B18" s="1">
        <v>564</v>
      </c>
      <c r="C18" s="1" t="s">
        <v>372</v>
      </c>
      <c r="D18" s="1" t="s">
        <v>374</v>
      </c>
      <c r="E18" s="1" t="s">
        <v>241</v>
      </c>
      <c r="F18" s="1" t="s">
        <v>167</v>
      </c>
      <c r="G18" s="1" t="s">
        <v>242</v>
      </c>
      <c r="H18" s="8" t="s">
        <v>376</v>
      </c>
      <c r="I18" s="1">
        <v>-122.673261</v>
      </c>
      <c r="J18" s="1">
        <v>38.341023</v>
      </c>
      <c r="K18" s="1">
        <v>7724</v>
      </c>
      <c r="L18" s="1">
        <v>26034</v>
      </c>
      <c r="M18" s="1">
        <v>37914</v>
      </c>
      <c r="N18" s="1">
        <v>27054</v>
      </c>
      <c r="O18" s="1">
        <v>38934</v>
      </c>
      <c r="P18" s="1">
        <v>12592</v>
      </c>
      <c r="Q18" s="1">
        <v>24472</v>
      </c>
      <c r="R18" s="1">
        <v>76</v>
      </c>
      <c r="S18" s="1" t="s">
        <v>73</v>
      </c>
      <c r="T18" s="1" t="b">
        <v>0</v>
      </c>
      <c r="U18" s="1">
        <v>1</v>
      </c>
      <c r="V18" s="1"/>
    </row>
    <row r="19" spans="1:22" ht="12.75" customHeight="1">
      <c r="A19" s="1">
        <v>92</v>
      </c>
      <c r="B19" s="1">
        <v>571</v>
      </c>
      <c r="C19" s="1" t="s">
        <v>382</v>
      </c>
      <c r="D19" s="1" t="s">
        <v>384</v>
      </c>
      <c r="E19" s="1" t="s">
        <v>241</v>
      </c>
      <c r="F19" s="1" t="s">
        <v>167</v>
      </c>
      <c r="G19" s="1" t="s">
        <v>242</v>
      </c>
      <c r="H19" s="8" t="s">
        <v>386</v>
      </c>
      <c r="I19" s="1">
        <v>-118.232703</v>
      </c>
      <c r="J19" s="1">
        <v>34.04365</v>
      </c>
      <c r="K19" s="1">
        <v>43800</v>
      </c>
      <c r="L19" s="97" t="s">
        <v>1327</v>
      </c>
      <c r="M19" s="97" t="s">
        <v>1327</v>
      </c>
      <c r="N19" s="1">
        <v>67750</v>
      </c>
      <c r="O19" s="1">
        <v>67750</v>
      </c>
      <c r="P19" s="1">
        <v>56650</v>
      </c>
      <c r="Q19" s="1">
        <v>56650</v>
      </c>
      <c r="S19" s="1" t="s">
        <v>123</v>
      </c>
      <c r="T19" s="1" t="b">
        <v>0</v>
      </c>
      <c r="U19" s="1">
        <v>6</v>
      </c>
      <c r="V19" s="1"/>
    </row>
    <row r="20" spans="1:22" ht="12.75" customHeight="1">
      <c r="A20" s="1">
        <v>98</v>
      </c>
      <c r="B20" s="1">
        <v>712</v>
      </c>
      <c r="C20" s="1" t="s">
        <v>397</v>
      </c>
      <c r="D20" s="1" t="s">
        <v>399</v>
      </c>
      <c r="E20" s="1" t="s">
        <v>241</v>
      </c>
      <c r="F20" s="1" t="s">
        <v>167</v>
      </c>
      <c r="G20" s="1" t="s">
        <v>242</v>
      </c>
      <c r="H20" s="8" t="s">
        <v>400</v>
      </c>
      <c r="I20" s="1">
        <v>-122.26046299999901</v>
      </c>
      <c r="J20" s="1">
        <v>37.871918000000001</v>
      </c>
      <c r="K20" s="1">
        <v>14170</v>
      </c>
      <c r="L20" s="1">
        <v>36989</v>
      </c>
      <c r="M20" s="1">
        <v>65003</v>
      </c>
      <c r="N20" s="1">
        <v>33247</v>
      </c>
      <c r="O20" s="1">
        <v>61261</v>
      </c>
      <c r="P20" s="1">
        <v>26799</v>
      </c>
      <c r="Q20" s="1">
        <v>54813</v>
      </c>
      <c r="R20" s="1">
        <v>17</v>
      </c>
      <c r="S20" s="1" t="s">
        <v>73</v>
      </c>
      <c r="T20" s="1" t="b">
        <v>1</v>
      </c>
      <c r="U20" s="1">
        <v>14</v>
      </c>
      <c r="V20" s="1"/>
    </row>
    <row r="21" spans="1:22" ht="12.75" customHeight="1">
      <c r="A21" s="1">
        <v>112</v>
      </c>
      <c r="B21" s="1">
        <v>726</v>
      </c>
      <c r="C21" s="1" t="s">
        <v>426</v>
      </c>
      <c r="D21" s="1" t="s">
        <v>428</v>
      </c>
      <c r="E21" s="1" t="s">
        <v>241</v>
      </c>
      <c r="F21" s="1" t="s">
        <v>167</v>
      </c>
      <c r="G21" s="1" t="s">
        <v>242</v>
      </c>
      <c r="H21" s="8" t="s">
        <v>430</v>
      </c>
      <c r="I21" s="1">
        <v>-121.751958</v>
      </c>
      <c r="J21" s="1">
        <v>38.539895000000001</v>
      </c>
      <c r="K21" s="1">
        <v>14419</v>
      </c>
      <c r="L21" s="1">
        <v>35729</v>
      </c>
      <c r="M21" s="1">
        <v>63743</v>
      </c>
      <c r="N21" s="1">
        <v>29847</v>
      </c>
      <c r="O21" s="1">
        <v>57861</v>
      </c>
      <c r="P21" s="1">
        <v>27057</v>
      </c>
      <c r="Q21" s="1">
        <v>55071</v>
      </c>
      <c r="R21" s="1">
        <v>42</v>
      </c>
      <c r="S21" s="1" t="s">
        <v>73</v>
      </c>
      <c r="T21" s="1" t="b">
        <v>1</v>
      </c>
      <c r="U21" s="1">
        <v>1</v>
      </c>
      <c r="V21" s="1"/>
    </row>
    <row r="22" spans="1:22" ht="12.75" customHeight="1">
      <c r="A22" s="1">
        <v>113</v>
      </c>
      <c r="B22" s="1">
        <v>727</v>
      </c>
      <c r="C22" s="1" t="s">
        <v>434</v>
      </c>
      <c r="D22" s="1" t="s">
        <v>436</v>
      </c>
      <c r="E22" s="1" t="s">
        <v>241</v>
      </c>
      <c r="F22" s="1" t="s">
        <v>167</v>
      </c>
      <c r="G22" s="1" t="s">
        <v>242</v>
      </c>
      <c r="H22" s="8" t="s">
        <v>437</v>
      </c>
      <c r="I22" s="1">
        <v>-117.84124799999999</v>
      </c>
      <c r="J22" s="1">
        <v>33.648434000000002</v>
      </c>
      <c r="K22" s="1">
        <v>13738</v>
      </c>
      <c r="L22" s="1">
        <v>33858</v>
      </c>
      <c r="M22" s="1">
        <v>61872</v>
      </c>
      <c r="N22" s="1">
        <v>31896</v>
      </c>
      <c r="O22" s="1">
        <v>59910</v>
      </c>
      <c r="P22" s="1">
        <v>25999</v>
      </c>
      <c r="Q22" s="1">
        <v>54013</v>
      </c>
      <c r="R22" s="1">
        <v>41</v>
      </c>
      <c r="S22" s="1" t="s">
        <v>73</v>
      </c>
      <c r="T22" s="1" t="b">
        <v>1</v>
      </c>
      <c r="U22" s="1">
        <v>3</v>
      </c>
      <c r="V22" s="1"/>
    </row>
    <row r="23" spans="1:22" ht="12.75" customHeight="1">
      <c r="A23" s="1">
        <v>116</v>
      </c>
      <c r="B23" s="1">
        <v>730</v>
      </c>
      <c r="C23" s="1" t="s">
        <v>445</v>
      </c>
      <c r="D23" s="1" t="s">
        <v>384</v>
      </c>
      <c r="E23" s="1" t="s">
        <v>241</v>
      </c>
      <c r="F23" s="1" t="s">
        <v>167</v>
      </c>
      <c r="G23" s="1" t="s">
        <v>242</v>
      </c>
      <c r="H23" s="8" t="s">
        <v>448</v>
      </c>
      <c r="I23" s="1">
        <v>-118.443901</v>
      </c>
      <c r="J23" s="1">
        <v>34.068891999999998</v>
      </c>
      <c r="K23" s="1">
        <v>13261</v>
      </c>
      <c r="L23" s="1">
        <v>33901</v>
      </c>
      <c r="M23" s="1">
        <v>61915</v>
      </c>
      <c r="N23" s="1">
        <v>32294</v>
      </c>
      <c r="O23" s="1">
        <v>60308</v>
      </c>
      <c r="P23" s="1">
        <v>25735</v>
      </c>
      <c r="Q23" s="1">
        <v>53749</v>
      </c>
      <c r="R23" s="1">
        <v>18</v>
      </c>
      <c r="S23" s="1" t="s">
        <v>73</v>
      </c>
      <c r="T23" s="1" t="b">
        <v>1</v>
      </c>
      <c r="U23" s="1">
        <v>8</v>
      </c>
      <c r="V23" s="1"/>
    </row>
    <row r="24" spans="1:22" ht="12.75" customHeight="1">
      <c r="A24" s="1">
        <v>124</v>
      </c>
      <c r="B24" s="1">
        <v>1004</v>
      </c>
      <c r="C24" s="1" t="s">
        <v>465</v>
      </c>
      <c r="D24" s="1" t="s">
        <v>384</v>
      </c>
      <c r="E24" s="1" t="s">
        <v>241</v>
      </c>
      <c r="F24" s="1" t="s">
        <v>167</v>
      </c>
      <c r="G24" s="1" t="s">
        <v>242</v>
      </c>
      <c r="H24" s="8" t="s">
        <v>467</v>
      </c>
      <c r="I24" s="1">
        <v>-118.284168999999</v>
      </c>
      <c r="J24" s="1">
        <v>34.021281000000002</v>
      </c>
      <c r="K24" s="1">
        <v>54259</v>
      </c>
      <c r="L24" s="1">
        <v>72209</v>
      </c>
      <c r="M24" s="1">
        <v>72209</v>
      </c>
      <c r="N24" s="1">
        <v>72209</v>
      </c>
      <c r="O24" s="1">
        <v>72209</v>
      </c>
      <c r="P24" s="1">
        <v>59395</v>
      </c>
      <c r="Q24" s="1">
        <v>59395</v>
      </c>
      <c r="R24" s="1">
        <v>17</v>
      </c>
      <c r="S24" s="1" t="s">
        <v>123</v>
      </c>
      <c r="T24" s="1" t="b">
        <v>0</v>
      </c>
      <c r="U24" s="1">
        <v>9</v>
      </c>
      <c r="V24" s="1"/>
    </row>
    <row r="25" spans="1:22" ht="12.75" customHeight="1">
      <c r="A25" s="1">
        <v>133</v>
      </c>
      <c r="B25" s="1">
        <v>1119</v>
      </c>
      <c r="C25" s="1" t="s">
        <v>485</v>
      </c>
      <c r="D25" s="1" t="s">
        <v>487</v>
      </c>
      <c r="E25" s="1" t="s">
        <v>241</v>
      </c>
      <c r="F25" s="1" t="s">
        <v>167</v>
      </c>
      <c r="G25" s="1" t="s">
        <v>242</v>
      </c>
      <c r="H25" s="8" t="s">
        <v>489</v>
      </c>
      <c r="I25" s="1">
        <v>-118.341146999999</v>
      </c>
      <c r="J25" s="1">
        <v>34.208010999999999</v>
      </c>
      <c r="K25" s="1">
        <v>38460</v>
      </c>
      <c r="L25" s="1">
        <v>54633</v>
      </c>
      <c r="M25" s="1">
        <v>54633</v>
      </c>
      <c r="N25" s="1">
        <v>57801</v>
      </c>
      <c r="O25" s="1">
        <v>57801</v>
      </c>
      <c r="P25" s="1">
        <v>44643</v>
      </c>
      <c r="Q25" s="1">
        <v>44643</v>
      </c>
      <c r="R25" s="1">
        <v>66</v>
      </c>
      <c r="S25" s="1" t="s">
        <v>123</v>
      </c>
      <c r="T25" s="1" t="b">
        <v>0</v>
      </c>
      <c r="U25" s="1">
        <v>6</v>
      </c>
      <c r="V25" s="1"/>
    </row>
    <row r="26" spans="1:22" ht="12.75" customHeight="1">
      <c r="A26" s="1">
        <v>139</v>
      </c>
      <c r="B26" s="1">
        <v>157</v>
      </c>
      <c r="C26" s="1" t="s">
        <v>499</v>
      </c>
      <c r="D26" s="1" t="s">
        <v>501</v>
      </c>
      <c r="E26" s="1" t="s">
        <v>502</v>
      </c>
      <c r="F26" s="1" t="s">
        <v>167</v>
      </c>
      <c r="G26" s="1" t="s">
        <v>168</v>
      </c>
      <c r="H26" s="8" t="s">
        <v>504</v>
      </c>
      <c r="I26" s="1">
        <v>-105.080732</v>
      </c>
      <c r="J26" s="1">
        <v>40.574804999999998</v>
      </c>
      <c r="K26" s="1">
        <v>11395</v>
      </c>
      <c r="L26" s="1">
        <v>25929</v>
      </c>
      <c r="M26" s="1">
        <v>43437</v>
      </c>
      <c r="N26" s="1">
        <v>24287</v>
      </c>
      <c r="O26" s="1">
        <v>41795</v>
      </c>
      <c r="P26" s="1">
        <v>13955</v>
      </c>
      <c r="Q26" s="1">
        <v>31463</v>
      </c>
      <c r="R26" s="1">
        <v>78</v>
      </c>
      <c r="S26" s="1" t="s">
        <v>73</v>
      </c>
      <c r="T26" s="1" t="b">
        <v>1</v>
      </c>
      <c r="U26" s="1">
        <v>1</v>
      </c>
      <c r="V26" s="1"/>
    </row>
    <row r="27" spans="1:22" ht="12.75" customHeight="1">
      <c r="A27" s="1">
        <v>140</v>
      </c>
      <c r="B27" s="1">
        <v>754</v>
      </c>
      <c r="C27" s="1" t="s">
        <v>508</v>
      </c>
      <c r="D27" s="1" t="s">
        <v>510</v>
      </c>
      <c r="E27" s="1" t="s">
        <v>502</v>
      </c>
      <c r="F27" s="1" t="s">
        <v>167</v>
      </c>
      <c r="G27" s="1" t="s">
        <v>168</v>
      </c>
      <c r="H27" s="8" t="s">
        <v>512</v>
      </c>
      <c r="I27" s="1">
        <v>-105.27082299999999</v>
      </c>
      <c r="J27" s="1">
        <v>40.008780999999999</v>
      </c>
      <c r="K27" s="1">
        <v>12086</v>
      </c>
      <c r="L27" s="1">
        <v>30178</v>
      </c>
      <c r="M27" s="1">
        <v>54312</v>
      </c>
      <c r="N27" s="1">
        <v>28608</v>
      </c>
      <c r="O27" s="1">
        <v>52742</v>
      </c>
      <c r="P27" s="1">
        <v>16028</v>
      </c>
      <c r="Q27" s="1">
        <v>40162</v>
      </c>
      <c r="R27" s="1">
        <v>77</v>
      </c>
      <c r="S27" s="1" t="s">
        <v>73</v>
      </c>
      <c r="T27" s="1" t="b">
        <v>0</v>
      </c>
      <c r="U27" s="1">
        <v>3</v>
      </c>
      <c r="V27" s="1"/>
    </row>
    <row r="28" spans="1:22" ht="12.75" customHeight="1">
      <c r="A28" s="1">
        <v>143</v>
      </c>
      <c r="B28" s="1">
        <v>757</v>
      </c>
      <c r="C28" s="1" t="s">
        <v>517</v>
      </c>
      <c r="D28" s="1" t="s">
        <v>519</v>
      </c>
      <c r="E28" s="1" t="s">
        <v>502</v>
      </c>
      <c r="F28" s="1" t="s">
        <v>167</v>
      </c>
      <c r="G28" s="1" t="s">
        <v>168</v>
      </c>
      <c r="H28" s="8" t="s">
        <v>521</v>
      </c>
      <c r="I28" s="1">
        <v>-104.837722</v>
      </c>
      <c r="J28" s="1">
        <v>39.745148999999998</v>
      </c>
      <c r="K28" s="1">
        <v>9107</v>
      </c>
      <c r="L28" s="97" t="s">
        <v>1327</v>
      </c>
      <c r="M28" s="97" t="s">
        <v>1327</v>
      </c>
      <c r="N28" s="1">
        <v>27962</v>
      </c>
      <c r="O28" s="1">
        <v>44114</v>
      </c>
      <c r="P28" s="1">
        <v>16208</v>
      </c>
      <c r="Q28" s="1">
        <v>32360</v>
      </c>
      <c r="R28" s="1">
        <v>61</v>
      </c>
      <c r="S28" s="1" t="s">
        <v>73</v>
      </c>
      <c r="T28" s="1" t="b">
        <v>0</v>
      </c>
      <c r="U28" s="1">
        <v>7</v>
      </c>
      <c r="V28" s="1"/>
    </row>
    <row r="29" spans="1:22" ht="12.75" customHeight="1">
      <c r="A29" s="1">
        <v>150</v>
      </c>
      <c r="B29" s="1">
        <v>764</v>
      </c>
      <c r="C29" s="1" t="s">
        <v>534</v>
      </c>
      <c r="D29" s="1" t="s">
        <v>536</v>
      </c>
      <c r="E29" s="1" t="s">
        <v>537</v>
      </c>
      <c r="F29" s="1" t="s">
        <v>538</v>
      </c>
      <c r="G29" s="1" t="s">
        <v>539</v>
      </c>
      <c r="H29" s="8" t="s">
        <v>540</v>
      </c>
      <c r="I29" s="1">
        <v>-72.249948000000003</v>
      </c>
      <c r="J29" s="1">
        <v>41.809097999999999</v>
      </c>
      <c r="K29" s="1">
        <v>14880</v>
      </c>
      <c r="L29" s="1">
        <v>31044</v>
      </c>
      <c r="M29" s="1">
        <v>53112</v>
      </c>
      <c r="N29" s="1">
        <v>31044</v>
      </c>
      <c r="O29" s="1">
        <v>53112</v>
      </c>
      <c r="P29" s="1">
        <v>18480</v>
      </c>
      <c r="Q29" s="1">
        <v>40548</v>
      </c>
      <c r="R29" s="1">
        <v>49</v>
      </c>
      <c r="S29" s="1" t="s">
        <v>73</v>
      </c>
      <c r="T29" s="1" t="b">
        <v>1</v>
      </c>
      <c r="U29" s="1">
        <v>1</v>
      </c>
      <c r="V29" s="1"/>
    </row>
    <row r="30" spans="1:22" ht="12.75" customHeight="1">
      <c r="A30" s="1">
        <v>151</v>
      </c>
      <c r="B30" s="1">
        <v>794</v>
      </c>
      <c r="C30" s="1" t="s">
        <v>544</v>
      </c>
      <c r="D30" s="1" t="s">
        <v>546</v>
      </c>
      <c r="E30" s="1" t="s">
        <v>537</v>
      </c>
      <c r="F30" s="1" t="s">
        <v>538</v>
      </c>
      <c r="G30" s="1" t="s">
        <v>539</v>
      </c>
      <c r="H30" s="8" t="s">
        <v>548</v>
      </c>
      <c r="I30" s="1">
        <v>-72.714965000000007</v>
      </c>
      <c r="J30" s="1">
        <v>41.796484999999997</v>
      </c>
      <c r="K30" s="1">
        <v>38910</v>
      </c>
      <c r="L30" s="1">
        <v>54662</v>
      </c>
      <c r="M30" s="1">
        <v>54662</v>
      </c>
      <c r="N30" s="1">
        <v>55086</v>
      </c>
      <c r="O30" s="1">
        <v>55086</v>
      </c>
      <c r="P30" s="1">
        <v>42740</v>
      </c>
      <c r="Q30" s="1">
        <v>42740</v>
      </c>
      <c r="R30" s="1">
        <v>72</v>
      </c>
      <c r="S30" s="1" t="s">
        <v>123</v>
      </c>
      <c r="T30" s="1" t="b">
        <v>0</v>
      </c>
      <c r="U30" s="1">
        <v>2</v>
      </c>
      <c r="V30" s="1"/>
    </row>
    <row r="31" spans="1:22" ht="12.75" customHeight="1">
      <c r="A31" s="1">
        <v>153</v>
      </c>
      <c r="B31" s="1">
        <v>1125</v>
      </c>
      <c r="C31" s="1" t="s">
        <v>554</v>
      </c>
      <c r="D31" s="1" t="s">
        <v>556</v>
      </c>
      <c r="E31" s="1" t="s">
        <v>537</v>
      </c>
      <c r="F31" s="1" t="s">
        <v>538</v>
      </c>
      <c r="G31" s="1" t="s">
        <v>539</v>
      </c>
      <c r="H31" s="8" t="s">
        <v>557</v>
      </c>
      <c r="I31" s="1">
        <v>-72.926687999999999</v>
      </c>
      <c r="J31" s="1">
        <v>41.311157999999999</v>
      </c>
      <c r="K31" s="1">
        <v>51400</v>
      </c>
      <c r="L31" s="1">
        <v>71290</v>
      </c>
      <c r="M31" s="1">
        <v>71290</v>
      </c>
      <c r="N31" s="97" t="s">
        <v>1327</v>
      </c>
      <c r="O31" s="97" t="s">
        <v>1327</v>
      </c>
      <c r="P31" s="97" t="s">
        <v>1327</v>
      </c>
      <c r="Q31" s="97" t="s">
        <v>1327</v>
      </c>
      <c r="R31" s="1">
        <v>6</v>
      </c>
      <c r="S31" s="1" t="s">
        <v>123</v>
      </c>
      <c r="T31" s="1" t="b">
        <v>0</v>
      </c>
      <c r="U31" s="1">
        <v>3</v>
      </c>
      <c r="V31" s="1"/>
    </row>
    <row r="32" spans="1:22" ht="12.75" customHeight="1">
      <c r="A32" s="1">
        <v>156</v>
      </c>
      <c r="B32" s="1">
        <v>128</v>
      </c>
      <c r="C32" s="1" t="s">
        <v>560</v>
      </c>
      <c r="D32" s="1" t="s">
        <v>562</v>
      </c>
      <c r="E32" s="1" t="s">
        <v>563</v>
      </c>
      <c r="F32" s="1" t="s">
        <v>70</v>
      </c>
      <c r="G32" s="1" t="s">
        <v>564</v>
      </c>
      <c r="H32" s="8" t="s">
        <v>565</v>
      </c>
      <c r="I32" s="1">
        <v>-76.998960999999994</v>
      </c>
      <c r="J32" s="1">
        <v>38.935796000000003</v>
      </c>
      <c r="K32" s="1">
        <v>44060</v>
      </c>
      <c r="L32" s="1">
        <v>62482</v>
      </c>
      <c r="M32" s="1">
        <v>62482</v>
      </c>
      <c r="N32" s="1">
        <v>62482</v>
      </c>
      <c r="O32" s="1">
        <v>62482</v>
      </c>
      <c r="P32" s="1">
        <v>48166</v>
      </c>
      <c r="Q32" s="1">
        <v>48166</v>
      </c>
      <c r="R32" s="1">
        <v>80</v>
      </c>
      <c r="S32" s="1" t="s">
        <v>123</v>
      </c>
      <c r="T32" s="1" t="b">
        <v>0</v>
      </c>
      <c r="U32" s="1">
        <v>8</v>
      </c>
      <c r="V32" s="1"/>
    </row>
    <row r="33" spans="1:22" ht="12.75" customHeight="1">
      <c r="A33" s="1">
        <v>164</v>
      </c>
      <c r="B33" s="1">
        <v>245</v>
      </c>
      <c r="C33" s="1" t="s">
        <v>578</v>
      </c>
      <c r="D33" s="1" t="s">
        <v>562</v>
      </c>
      <c r="E33" s="1" t="s">
        <v>563</v>
      </c>
      <c r="F33" s="1" t="s">
        <v>70</v>
      </c>
      <c r="G33" s="1" t="s">
        <v>564</v>
      </c>
      <c r="H33" s="8" t="s">
        <v>580</v>
      </c>
      <c r="I33" s="1">
        <v>-77.047871000000001</v>
      </c>
      <c r="J33" s="1">
        <v>38.898650000000004</v>
      </c>
      <c r="K33" s="1">
        <v>53518</v>
      </c>
      <c r="L33" s="1">
        <v>69368</v>
      </c>
      <c r="M33" s="1">
        <v>69368</v>
      </c>
      <c r="N33" s="1">
        <v>69368</v>
      </c>
      <c r="O33" s="1">
        <v>69368</v>
      </c>
      <c r="P33" s="1">
        <v>56368</v>
      </c>
      <c r="Q33" s="1">
        <v>56368</v>
      </c>
      <c r="R33" s="1">
        <v>40</v>
      </c>
      <c r="S33" s="1" t="s">
        <v>123</v>
      </c>
      <c r="T33" s="1" t="b">
        <v>0</v>
      </c>
      <c r="U33" s="1">
        <v>1</v>
      </c>
      <c r="V33" s="1"/>
    </row>
    <row r="34" spans="1:22" ht="12.75" customHeight="1">
      <c r="A34" s="1">
        <v>165</v>
      </c>
      <c r="B34" s="1">
        <v>246</v>
      </c>
      <c r="C34" s="1" t="s">
        <v>584</v>
      </c>
      <c r="D34" s="1" t="s">
        <v>562</v>
      </c>
      <c r="E34" s="1" t="s">
        <v>563</v>
      </c>
      <c r="F34" s="1" t="s">
        <v>70</v>
      </c>
      <c r="G34" s="1" t="s">
        <v>564</v>
      </c>
      <c r="H34" s="8" t="s">
        <v>587</v>
      </c>
      <c r="I34" s="1">
        <v>-77.073463000000004</v>
      </c>
      <c r="J34" s="1">
        <v>38.908808999999998</v>
      </c>
      <c r="K34" s="1">
        <v>52300</v>
      </c>
      <c r="L34" s="1">
        <v>71580</v>
      </c>
      <c r="M34" s="1">
        <v>71580</v>
      </c>
      <c r="N34" s="97" t="s">
        <v>1327</v>
      </c>
      <c r="O34" s="97" t="s">
        <v>1327</v>
      </c>
      <c r="P34" s="97" t="s">
        <v>1327</v>
      </c>
      <c r="Q34" s="97" t="s">
        <v>1327</v>
      </c>
      <c r="R34" s="1">
        <v>17</v>
      </c>
      <c r="S34" s="1" t="s">
        <v>123</v>
      </c>
      <c r="T34" s="1" t="b">
        <v>0</v>
      </c>
      <c r="U34" s="1">
        <v>1</v>
      </c>
      <c r="V34" s="1"/>
    </row>
    <row r="35" spans="1:22" ht="12.75" customHeight="1">
      <c r="A35" s="1">
        <v>166</v>
      </c>
      <c r="B35" s="1">
        <v>276</v>
      </c>
      <c r="C35" s="1" t="s">
        <v>590</v>
      </c>
      <c r="D35" s="1" t="s">
        <v>562</v>
      </c>
      <c r="E35" s="1" t="s">
        <v>563</v>
      </c>
      <c r="F35" s="1" t="s">
        <v>70</v>
      </c>
      <c r="G35" s="1" t="s">
        <v>564</v>
      </c>
      <c r="H35" s="8" t="s">
        <v>593</v>
      </c>
      <c r="I35" s="1">
        <v>-77.019478000000007</v>
      </c>
      <c r="J35" s="1">
        <v>38.920738999999998</v>
      </c>
      <c r="K35" s="1">
        <v>25697</v>
      </c>
      <c r="L35" s="1">
        <v>43201</v>
      </c>
      <c r="M35" s="1">
        <v>43201</v>
      </c>
      <c r="N35" s="97" t="s">
        <v>1327</v>
      </c>
      <c r="O35" s="97" t="s">
        <v>1327</v>
      </c>
      <c r="P35" s="97" t="s">
        <v>1327</v>
      </c>
      <c r="Q35" s="97" t="s">
        <v>1327</v>
      </c>
      <c r="R35" s="1">
        <v>30</v>
      </c>
      <c r="S35" s="1" t="s">
        <v>123</v>
      </c>
      <c r="T35" s="1" t="b">
        <v>0</v>
      </c>
      <c r="U35" s="1">
        <v>1</v>
      </c>
      <c r="V35" s="1"/>
    </row>
    <row r="36" spans="1:22" ht="12.75" customHeight="1">
      <c r="A36" s="1">
        <v>167</v>
      </c>
      <c r="B36" s="1">
        <v>1013</v>
      </c>
      <c r="C36" s="1" t="s">
        <v>596</v>
      </c>
      <c r="D36" s="1" t="s">
        <v>562</v>
      </c>
      <c r="E36" s="1" t="s">
        <v>563</v>
      </c>
      <c r="F36" s="1" t="s">
        <v>70</v>
      </c>
      <c r="G36" s="1" t="s">
        <v>564</v>
      </c>
      <c r="H36" s="8" t="s">
        <v>598</v>
      </c>
      <c r="I36" s="1">
        <v>-77.066247000000004</v>
      </c>
      <c r="J36" s="1">
        <v>38.943818999999998</v>
      </c>
      <c r="K36" s="1">
        <v>5756</v>
      </c>
      <c r="L36" s="97" t="s">
        <v>1327</v>
      </c>
      <c r="M36" s="97" t="s">
        <v>1327</v>
      </c>
      <c r="N36" s="1">
        <v>28188</v>
      </c>
      <c r="O36" s="1">
        <v>34524</v>
      </c>
      <c r="P36" s="1">
        <v>11763</v>
      </c>
      <c r="Q36" s="1">
        <v>18099</v>
      </c>
      <c r="R36" s="97" t="s">
        <v>1327</v>
      </c>
      <c r="S36" s="1" t="s">
        <v>73</v>
      </c>
      <c r="T36" s="1" t="b">
        <v>1</v>
      </c>
      <c r="U36" s="1">
        <v>4</v>
      </c>
      <c r="V36" s="1"/>
    </row>
    <row r="37" spans="1:22" ht="12.75" customHeight="1">
      <c r="A37" s="1">
        <v>171</v>
      </c>
      <c r="B37" s="1">
        <v>765</v>
      </c>
      <c r="C37" s="1" t="s">
        <v>608</v>
      </c>
      <c r="D37" s="1" t="s">
        <v>610</v>
      </c>
      <c r="E37" s="1" t="s">
        <v>611</v>
      </c>
      <c r="F37" s="1" t="s">
        <v>70</v>
      </c>
      <c r="G37" s="1" t="s">
        <v>564</v>
      </c>
      <c r="H37" s="8" t="s">
        <v>612</v>
      </c>
      <c r="I37" s="1">
        <v>-75.752821999999995</v>
      </c>
      <c r="J37" s="1">
        <v>39.679577000000002</v>
      </c>
      <c r="K37" s="1">
        <v>13160</v>
      </c>
      <c r="L37" s="1">
        <v>27792</v>
      </c>
      <c r="M37" s="1">
        <v>47782</v>
      </c>
      <c r="N37" s="1">
        <v>27792</v>
      </c>
      <c r="O37" s="1">
        <v>47782</v>
      </c>
      <c r="P37" s="1">
        <v>15460</v>
      </c>
      <c r="Q37" s="1">
        <v>35450</v>
      </c>
      <c r="R37" s="1">
        <v>70</v>
      </c>
      <c r="S37" s="1" t="s">
        <v>73</v>
      </c>
      <c r="T37" s="1" t="b">
        <v>1</v>
      </c>
      <c r="U37" s="1">
        <v>3</v>
      </c>
      <c r="V37" s="1"/>
    </row>
    <row r="38" spans="1:22" ht="12.75" customHeight="1">
      <c r="A38" s="1">
        <v>174</v>
      </c>
      <c r="B38" s="1">
        <v>228</v>
      </c>
      <c r="C38" s="1" t="s">
        <v>622</v>
      </c>
      <c r="D38" s="1" t="s">
        <v>624</v>
      </c>
      <c r="E38" s="1" t="s">
        <v>625</v>
      </c>
      <c r="F38" s="1" t="s">
        <v>70</v>
      </c>
      <c r="G38" s="1" t="s">
        <v>564</v>
      </c>
      <c r="H38" s="8" t="s">
        <v>626</v>
      </c>
      <c r="I38" s="1">
        <v>-84.290226000000004</v>
      </c>
      <c r="J38" s="1">
        <v>30.428503999999901</v>
      </c>
      <c r="K38" s="1">
        <v>5785</v>
      </c>
      <c r="L38" s="1">
        <v>22881</v>
      </c>
      <c r="M38" s="1">
        <v>34821</v>
      </c>
      <c r="N38" s="1">
        <v>22865</v>
      </c>
      <c r="O38" s="1">
        <v>34805</v>
      </c>
      <c r="P38" s="1">
        <v>13169</v>
      </c>
      <c r="Q38" s="1">
        <v>25109</v>
      </c>
      <c r="R38" s="1">
        <v>31</v>
      </c>
      <c r="S38" s="1" t="s">
        <v>73</v>
      </c>
      <c r="T38" s="1" t="b">
        <v>1</v>
      </c>
      <c r="U38" s="1">
        <v>4</v>
      </c>
      <c r="V38" s="1"/>
    </row>
    <row r="39" spans="1:22" ht="12.75" customHeight="1">
      <c r="A39" s="1">
        <v>178</v>
      </c>
      <c r="B39" s="1">
        <v>232</v>
      </c>
      <c r="C39" s="1" t="s">
        <v>3048</v>
      </c>
      <c r="D39" s="1" t="s">
        <v>635</v>
      </c>
      <c r="E39" s="1" t="s">
        <v>625</v>
      </c>
      <c r="F39" s="1" t="s">
        <v>70</v>
      </c>
      <c r="G39" s="1" t="s">
        <v>564</v>
      </c>
      <c r="H39" s="8" t="s">
        <v>637</v>
      </c>
      <c r="I39" s="1">
        <v>-80.102977999999993</v>
      </c>
      <c r="J39" s="1">
        <v>26.372420999999999</v>
      </c>
      <c r="K39" s="1">
        <v>4831</v>
      </c>
      <c r="L39" s="1">
        <v>23359</v>
      </c>
      <c r="M39" s="1">
        <v>35804</v>
      </c>
      <c r="N39" s="1">
        <v>24021</v>
      </c>
      <c r="O39" s="1">
        <v>36466</v>
      </c>
      <c r="P39" s="1">
        <v>12554</v>
      </c>
      <c r="Q39" s="1">
        <v>24999</v>
      </c>
      <c r="R39" s="1">
        <v>60</v>
      </c>
      <c r="S39" s="1" t="s">
        <v>73</v>
      </c>
      <c r="T39" s="1" t="b">
        <v>0</v>
      </c>
      <c r="U39" s="1">
        <v>4</v>
      </c>
      <c r="V39" s="1"/>
    </row>
    <row r="40" spans="1:22" ht="12.75" customHeight="1">
      <c r="A40" s="1">
        <v>182</v>
      </c>
      <c r="B40" s="1">
        <v>236</v>
      </c>
      <c r="C40" s="1" t="s">
        <v>646</v>
      </c>
      <c r="D40" s="1" t="s">
        <v>648</v>
      </c>
      <c r="E40" s="1" t="s">
        <v>625</v>
      </c>
      <c r="F40" s="1" t="s">
        <v>70</v>
      </c>
      <c r="G40" s="1" t="s">
        <v>564</v>
      </c>
      <c r="H40" s="8" t="s">
        <v>649</v>
      </c>
      <c r="I40" s="1">
        <v>-80.377590999999995</v>
      </c>
      <c r="J40" s="1">
        <v>25.757110999999998</v>
      </c>
      <c r="K40" s="1">
        <v>6556</v>
      </c>
      <c r="L40" s="1">
        <v>23688</v>
      </c>
      <c r="M40" s="1">
        <v>36086</v>
      </c>
      <c r="N40" s="1">
        <v>25750</v>
      </c>
      <c r="O40" s="1">
        <v>38148</v>
      </c>
      <c r="P40" s="1">
        <v>15746</v>
      </c>
      <c r="Q40" s="1">
        <v>28144</v>
      </c>
      <c r="R40" s="1">
        <v>50</v>
      </c>
      <c r="S40" s="1" t="s">
        <v>73</v>
      </c>
      <c r="T40" s="1" t="b">
        <v>0</v>
      </c>
      <c r="U40" s="1">
        <v>7</v>
      </c>
      <c r="V40" s="1"/>
    </row>
    <row r="41" spans="1:22" ht="12.75" customHeight="1">
      <c r="A41" s="1">
        <v>189</v>
      </c>
      <c r="B41" s="1">
        <v>243</v>
      </c>
      <c r="C41" s="1" t="s">
        <v>660</v>
      </c>
      <c r="D41" s="1" t="s">
        <v>624</v>
      </c>
      <c r="E41" s="1" t="s">
        <v>625</v>
      </c>
      <c r="F41" s="1" t="s">
        <v>70</v>
      </c>
      <c r="G41" s="1" t="s">
        <v>564</v>
      </c>
      <c r="H41" s="8" t="s">
        <v>663</v>
      </c>
      <c r="I41" s="1">
        <v>-84.291921000000002</v>
      </c>
      <c r="J41" s="1">
        <v>30.440756</v>
      </c>
      <c r="K41" s="1">
        <v>5656</v>
      </c>
      <c r="L41" s="1">
        <v>21774</v>
      </c>
      <c r="M41" s="1">
        <v>34904</v>
      </c>
      <c r="N41" s="1">
        <v>21774</v>
      </c>
      <c r="O41" s="1">
        <v>34904</v>
      </c>
      <c r="P41" s="1">
        <v>11316</v>
      </c>
      <c r="Q41" s="1">
        <v>24446</v>
      </c>
      <c r="R41" s="1">
        <v>58</v>
      </c>
      <c r="S41" s="1" t="s">
        <v>73</v>
      </c>
      <c r="T41" s="1" t="b">
        <v>0</v>
      </c>
      <c r="U41" s="1">
        <v>2</v>
      </c>
      <c r="V41" s="1"/>
    </row>
    <row r="42" spans="1:22" ht="12.75" customHeight="1">
      <c r="A42" s="1">
        <v>191</v>
      </c>
      <c r="B42" s="1">
        <v>740</v>
      </c>
      <c r="C42" s="1" t="s">
        <v>669</v>
      </c>
      <c r="D42" s="1" t="s">
        <v>671</v>
      </c>
      <c r="E42" s="1" t="s">
        <v>625</v>
      </c>
      <c r="F42" s="1" t="s">
        <v>70</v>
      </c>
      <c r="G42" s="1" t="s">
        <v>564</v>
      </c>
      <c r="H42" s="8" t="s">
        <v>672</v>
      </c>
      <c r="I42" s="1">
        <v>-81.198804999999993</v>
      </c>
      <c r="J42" s="1">
        <v>28.601059999999901</v>
      </c>
      <c r="K42" s="1">
        <v>6368</v>
      </c>
      <c r="L42" s="1">
        <v>22254</v>
      </c>
      <c r="M42" s="1">
        <v>38353</v>
      </c>
      <c r="N42" s="1">
        <v>22254</v>
      </c>
      <c r="O42" s="1">
        <v>38353</v>
      </c>
      <c r="P42" s="1">
        <v>12490</v>
      </c>
      <c r="Q42" s="1">
        <v>28589</v>
      </c>
      <c r="R42" s="1">
        <v>50</v>
      </c>
      <c r="S42" s="1" t="s">
        <v>73</v>
      </c>
      <c r="T42" s="1" t="b">
        <v>0</v>
      </c>
      <c r="U42" s="1">
        <v>1</v>
      </c>
      <c r="V42" s="1"/>
    </row>
    <row r="43" spans="1:22" ht="12.75" customHeight="1">
      <c r="A43" s="1">
        <v>192</v>
      </c>
      <c r="B43" s="1">
        <v>772</v>
      </c>
      <c r="C43" s="1" t="s">
        <v>677</v>
      </c>
      <c r="D43" s="1" t="s">
        <v>678</v>
      </c>
      <c r="E43" s="1" t="s">
        <v>625</v>
      </c>
      <c r="F43" s="1" t="s">
        <v>70</v>
      </c>
      <c r="G43" s="1" t="s">
        <v>564</v>
      </c>
      <c r="H43" s="8" t="s">
        <v>679</v>
      </c>
      <c r="I43" s="1">
        <v>-82.347910999999996</v>
      </c>
      <c r="J43" s="1">
        <v>29.64629</v>
      </c>
      <c r="K43" s="1">
        <v>6381</v>
      </c>
      <c r="L43" s="1">
        <v>21131</v>
      </c>
      <c r="M43" s="1">
        <v>43409</v>
      </c>
      <c r="N43" s="1">
        <v>21131</v>
      </c>
      <c r="O43" s="1">
        <v>43409</v>
      </c>
      <c r="P43" s="1">
        <v>11221</v>
      </c>
      <c r="Q43" s="1">
        <v>33499</v>
      </c>
      <c r="R43" s="1">
        <v>46</v>
      </c>
      <c r="S43" s="1" t="s">
        <v>73</v>
      </c>
      <c r="T43" s="1" t="b">
        <v>1</v>
      </c>
      <c r="U43" s="1">
        <v>17</v>
      </c>
      <c r="V43" s="1"/>
    </row>
    <row r="44" spans="1:22" ht="12.75" customHeight="1">
      <c r="A44" s="1">
        <v>209</v>
      </c>
      <c r="B44" s="1">
        <v>878</v>
      </c>
      <c r="C44" s="1" t="s">
        <v>709</v>
      </c>
      <c r="D44" s="1" t="s">
        <v>710</v>
      </c>
      <c r="E44" s="1" t="s">
        <v>625</v>
      </c>
      <c r="F44" s="1" t="s">
        <v>70</v>
      </c>
      <c r="G44" s="1" t="s">
        <v>564</v>
      </c>
      <c r="H44" s="8" t="s">
        <v>711</v>
      </c>
      <c r="I44" s="1">
        <v>-80.278661999999997</v>
      </c>
      <c r="J44" s="1">
        <v>25.721260000000001</v>
      </c>
      <c r="K44" s="1">
        <v>48484</v>
      </c>
      <c r="L44" s="1">
        <v>66274</v>
      </c>
      <c r="M44" s="1">
        <v>66274</v>
      </c>
      <c r="N44" s="1">
        <v>69534</v>
      </c>
      <c r="O44" s="1">
        <v>69534</v>
      </c>
      <c r="P44" s="1">
        <v>52608</v>
      </c>
      <c r="Q44" s="1">
        <v>52608</v>
      </c>
      <c r="R44" s="1">
        <v>38</v>
      </c>
      <c r="S44" s="1" t="s">
        <v>123</v>
      </c>
      <c r="T44" s="1" t="b">
        <v>0</v>
      </c>
      <c r="U44" s="1">
        <v>7</v>
      </c>
      <c r="V44" s="1"/>
    </row>
    <row r="45" spans="1:22" ht="12.75" customHeight="1">
      <c r="A45" s="1">
        <v>216</v>
      </c>
      <c r="B45" s="1">
        <v>1001</v>
      </c>
      <c r="C45" s="1" t="s">
        <v>721</v>
      </c>
      <c r="D45" s="1" t="s">
        <v>723</v>
      </c>
      <c r="E45" s="1" t="s">
        <v>625</v>
      </c>
      <c r="F45" s="1" t="s">
        <v>70</v>
      </c>
      <c r="G45" s="1" t="s">
        <v>564</v>
      </c>
      <c r="H45" s="8" t="s">
        <v>725</v>
      </c>
      <c r="I45" s="1">
        <v>-82.413231999999994</v>
      </c>
      <c r="J45" s="1">
        <v>28.061457999999998</v>
      </c>
      <c r="K45" s="1">
        <v>6410</v>
      </c>
      <c r="L45" s="1">
        <v>21410</v>
      </c>
      <c r="M45" s="1">
        <v>32324</v>
      </c>
      <c r="N45" s="1">
        <v>21410</v>
      </c>
      <c r="O45" s="1">
        <v>32324</v>
      </c>
      <c r="P45" s="1">
        <v>11710</v>
      </c>
      <c r="Q45" s="1">
        <v>22624</v>
      </c>
      <c r="R45" s="1">
        <v>47</v>
      </c>
      <c r="S45" s="1" t="s">
        <v>73</v>
      </c>
      <c r="T45" s="1" t="b">
        <v>0</v>
      </c>
      <c r="U45" s="1">
        <v>3</v>
      </c>
      <c r="V45" s="1"/>
    </row>
    <row r="46" spans="1:22" ht="12.75" customHeight="1">
      <c r="A46" s="1">
        <v>219</v>
      </c>
      <c r="B46" s="1">
        <v>247</v>
      </c>
      <c r="C46" s="1" t="s">
        <v>733</v>
      </c>
      <c r="D46" s="1" t="s">
        <v>735</v>
      </c>
      <c r="E46" s="1" t="s">
        <v>736</v>
      </c>
      <c r="F46" s="1" t="s">
        <v>70</v>
      </c>
      <c r="G46" s="1" t="s">
        <v>564</v>
      </c>
      <c r="H46" s="8" t="s">
        <v>738</v>
      </c>
      <c r="I46" s="1">
        <v>-84.394831999999994</v>
      </c>
      <c r="J46" s="1">
        <v>33.772419999999997</v>
      </c>
      <c r="K46" s="1">
        <v>12418</v>
      </c>
      <c r="L46" s="1">
        <v>28770</v>
      </c>
      <c r="M46" s="1">
        <v>49366</v>
      </c>
      <c r="N46" s="1">
        <v>31404</v>
      </c>
      <c r="O46" s="1">
        <v>52000</v>
      </c>
      <c r="P46" s="1">
        <v>17278</v>
      </c>
      <c r="Q46" s="1">
        <v>37874</v>
      </c>
      <c r="R46" s="1">
        <v>26</v>
      </c>
      <c r="S46" s="1" t="s">
        <v>73</v>
      </c>
      <c r="T46" s="1" t="b">
        <v>0</v>
      </c>
      <c r="U46" s="1">
        <v>14</v>
      </c>
      <c r="V46" s="1"/>
    </row>
    <row r="47" spans="1:22" ht="12.75" customHeight="1">
      <c r="A47" s="1">
        <v>233</v>
      </c>
      <c r="B47" s="1">
        <v>261</v>
      </c>
      <c r="C47" s="1" t="s">
        <v>767</v>
      </c>
      <c r="D47" s="1" t="s">
        <v>735</v>
      </c>
      <c r="E47" s="1" t="s">
        <v>736</v>
      </c>
      <c r="F47" s="1" t="s">
        <v>70</v>
      </c>
      <c r="G47" s="1" t="s">
        <v>564</v>
      </c>
      <c r="H47" s="8" t="s">
        <v>770</v>
      </c>
      <c r="I47" s="1">
        <v>-84.386669999999995</v>
      </c>
      <c r="J47" s="1">
        <v>33.752699999999997</v>
      </c>
      <c r="K47" s="1">
        <v>9112</v>
      </c>
      <c r="L47" s="1">
        <v>26014</v>
      </c>
      <c r="M47" s="1">
        <v>40873</v>
      </c>
      <c r="N47" s="1">
        <v>25062</v>
      </c>
      <c r="O47" s="1">
        <v>39921</v>
      </c>
      <c r="P47" s="1">
        <v>12802</v>
      </c>
      <c r="Q47" s="1">
        <v>27661</v>
      </c>
      <c r="R47" s="1">
        <v>59</v>
      </c>
      <c r="S47" s="1" t="s">
        <v>73</v>
      </c>
      <c r="T47" s="1" t="b">
        <v>0</v>
      </c>
      <c r="U47" s="1">
        <v>2</v>
      </c>
      <c r="V47" s="1"/>
    </row>
    <row r="48" spans="1:22" ht="12.75" customHeight="1">
      <c r="A48" s="1">
        <v>235</v>
      </c>
      <c r="B48" s="1">
        <v>327</v>
      </c>
      <c r="C48" s="1" t="s">
        <v>774</v>
      </c>
      <c r="D48" s="1" t="s">
        <v>776</v>
      </c>
      <c r="E48" s="1" t="s">
        <v>736</v>
      </c>
      <c r="F48" s="1" t="s">
        <v>70</v>
      </c>
      <c r="G48" s="1" t="s">
        <v>564</v>
      </c>
      <c r="H48" s="8" t="s">
        <v>777</v>
      </c>
      <c r="I48" s="1">
        <v>-84.583051999999995</v>
      </c>
      <c r="J48" s="1">
        <v>34.038806999999998</v>
      </c>
      <c r="K48" s="1">
        <v>6347</v>
      </c>
      <c r="L48" s="1">
        <v>25773</v>
      </c>
      <c r="M48" s="1">
        <v>36755</v>
      </c>
      <c r="N48" s="1">
        <v>25773</v>
      </c>
      <c r="O48" s="1">
        <v>36755</v>
      </c>
      <c r="P48" s="1">
        <v>14306</v>
      </c>
      <c r="Q48" s="1">
        <v>25288</v>
      </c>
      <c r="R48" s="1">
        <v>59</v>
      </c>
      <c r="S48" s="1" t="s">
        <v>73</v>
      </c>
      <c r="T48" s="1" t="b">
        <v>0</v>
      </c>
      <c r="U48" s="1">
        <v>1</v>
      </c>
      <c r="V48" s="1"/>
    </row>
    <row r="49" spans="1:22" ht="12.75" customHeight="1">
      <c r="A49" s="1">
        <v>236</v>
      </c>
      <c r="B49" s="1">
        <v>550</v>
      </c>
      <c r="C49" s="1" t="s">
        <v>780</v>
      </c>
      <c r="D49" s="1" t="s">
        <v>782</v>
      </c>
      <c r="E49" s="1" t="s">
        <v>736</v>
      </c>
      <c r="F49" s="1" t="s">
        <v>70</v>
      </c>
      <c r="G49" s="1" t="s">
        <v>564</v>
      </c>
      <c r="H49" s="8" t="s">
        <v>784</v>
      </c>
      <c r="I49" s="1">
        <v>-81.093849000000006</v>
      </c>
      <c r="J49" s="1">
        <v>32.072963000000001</v>
      </c>
      <c r="K49" s="1">
        <v>36410</v>
      </c>
      <c r="L49" s="1">
        <v>56372</v>
      </c>
      <c r="M49" s="1">
        <v>56372</v>
      </c>
      <c r="N49" s="1">
        <v>52952</v>
      </c>
      <c r="O49" s="1">
        <v>52952</v>
      </c>
      <c r="P49" s="1">
        <v>42017</v>
      </c>
      <c r="Q49" s="1">
        <v>42017</v>
      </c>
      <c r="R49" s="1">
        <v>72</v>
      </c>
      <c r="S49" s="1" t="s">
        <v>123</v>
      </c>
      <c r="T49" s="1" t="b">
        <v>0</v>
      </c>
      <c r="U49" s="1">
        <v>6</v>
      </c>
      <c r="V49" s="1"/>
    </row>
    <row r="50" spans="1:22" ht="12.75" customHeight="1">
      <c r="A50" s="1">
        <v>242</v>
      </c>
      <c r="B50" s="1">
        <v>556</v>
      </c>
      <c r="C50" s="1" t="s">
        <v>3050</v>
      </c>
      <c r="D50" s="1" t="s">
        <v>782</v>
      </c>
      <c r="E50" s="1" t="s">
        <v>736</v>
      </c>
      <c r="F50" s="1" t="s">
        <v>70</v>
      </c>
      <c r="G50" s="1" t="s">
        <v>564</v>
      </c>
      <c r="H50" s="8" t="s">
        <v>800</v>
      </c>
      <c r="I50" s="1">
        <v>-81.114752999999993</v>
      </c>
      <c r="J50" s="1">
        <v>32.023210999999897</v>
      </c>
      <c r="K50" s="1">
        <v>2744</v>
      </c>
      <c r="L50" s="97" t="s">
        <v>1327</v>
      </c>
      <c r="M50" s="97" t="s">
        <v>1327</v>
      </c>
      <c r="N50" s="1">
        <v>16284</v>
      </c>
      <c r="O50" s="1">
        <v>18420</v>
      </c>
      <c r="P50" s="1">
        <v>6474</v>
      </c>
      <c r="Q50" s="1">
        <v>8610</v>
      </c>
      <c r="R50" s="97" t="s">
        <v>1327</v>
      </c>
      <c r="S50" s="1" t="s">
        <v>73</v>
      </c>
      <c r="T50" s="1" t="b">
        <v>0</v>
      </c>
      <c r="U50" s="1">
        <v>3</v>
      </c>
      <c r="V50" s="1"/>
    </row>
    <row r="51" spans="1:22" ht="12.75" customHeight="1">
      <c r="A51" s="1">
        <v>245</v>
      </c>
      <c r="B51" s="1">
        <v>789</v>
      </c>
      <c r="C51" s="1" t="s">
        <v>808</v>
      </c>
      <c r="D51" s="1" t="s">
        <v>810</v>
      </c>
      <c r="E51" s="1" t="s">
        <v>736</v>
      </c>
      <c r="F51" s="1" t="s">
        <v>70</v>
      </c>
      <c r="G51" s="1" t="s">
        <v>564</v>
      </c>
      <c r="H51" s="8" t="s">
        <v>811</v>
      </c>
      <c r="I51" s="1">
        <v>-83.374038999999996</v>
      </c>
      <c r="J51" s="1">
        <v>33.956262000000002</v>
      </c>
      <c r="K51" s="1">
        <v>11818</v>
      </c>
      <c r="L51" s="1">
        <v>26404</v>
      </c>
      <c r="M51" s="1">
        <v>44978</v>
      </c>
      <c r="N51" s="1">
        <v>24840</v>
      </c>
      <c r="O51" s="1">
        <v>43414</v>
      </c>
      <c r="P51" s="1">
        <v>16884</v>
      </c>
      <c r="Q51" s="1">
        <v>35458</v>
      </c>
      <c r="R51" s="1">
        <v>54</v>
      </c>
      <c r="S51" s="1" t="s">
        <v>73</v>
      </c>
      <c r="T51" s="1" t="b">
        <v>1</v>
      </c>
      <c r="U51" s="1">
        <v>5</v>
      </c>
      <c r="V51" s="1"/>
    </row>
    <row r="52" spans="1:22" ht="12.75" customHeight="1">
      <c r="A52" s="1">
        <v>250</v>
      </c>
      <c r="B52" s="1">
        <v>796</v>
      </c>
      <c r="C52" s="1" t="s">
        <v>820</v>
      </c>
      <c r="D52" s="1" t="s">
        <v>822</v>
      </c>
      <c r="E52" s="1" t="s">
        <v>823</v>
      </c>
      <c r="F52" s="1" t="s">
        <v>167</v>
      </c>
      <c r="G52" s="1" t="s">
        <v>242</v>
      </c>
      <c r="H52" s="8" t="s">
        <v>825</v>
      </c>
      <c r="I52" s="1">
        <v>-157.81897900000001</v>
      </c>
      <c r="J52" s="1">
        <v>21.298597999999998</v>
      </c>
      <c r="K52" s="1">
        <v>11754</v>
      </c>
      <c r="L52" s="1">
        <v>29518</v>
      </c>
      <c r="M52" s="1">
        <v>51550</v>
      </c>
      <c r="N52" s="1">
        <v>29518</v>
      </c>
      <c r="O52" s="1">
        <v>51550</v>
      </c>
      <c r="P52" s="1">
        <v>15500</v>
      </c>
      <c r="Q52" s="1">
        <v>37532</v>
      </c>
      <c r="R52" s="1">
        <v>85</v>
      </c>
      <c r="S52" s="1" t="s">
        <v>73</v>
      </c>
      <c r="T52" s="1" t="b">
        <v>1</v>
      </c>
      <c r="U52" s="1">
        <v>4</v>
      </c>
      <c r="V52" s="1"/>
    </row>
    <row r="53" spans="1:22" ht="12.75" customHeight="1">
      <c r="A53" s="1">
        <v>254</v>
      </c>
      <c r="B53" s="1">
        <v>288</v>
      </c>
      <c r="C53" s="1" t="s">
        <v>829</v>
      </c>
      <c r="D53" s="1" t="s">
        <v>831</v>
      </c>
      <c r="E53" s="1" t="s">
        <v>832</v>
      </c>
      <c r="F53" s="1" t="s">
        <v>834</v>
      </c>
      <c r="G53" s="1" t="s">
        <v>835</v>
      </c>
      <c r="H53" s="8" t="s">
        <v>836</v>
      </c>
      <c r="I53" s="1">
        <v>-93.648504000000003</v>
      </c>
      <c r="J53" s="1">
        <v>42.026212000000001</v>
      </c>
      <c r="K53" s="1">
        <v>8636</v>
      </c>
      <c r="L53" s="1">
        <v>20606</v>
      </c>
      <c r="M53" s="1">
        <v>34442</v>
      </c>
      <c r="N53" s="1">
        <v>20606</v>
      </c>
      <c r="O53" s="1">
        <v>34442</v>
      </c>
      <c r="P53" s="1">
        <v>12060</v>
      </c>
      <c r="Q53" s="1">
        <v>25896</v>
      </c>
      <c r="R53" s="1">
        <v>87</v>
      </c>
      <c r="S53" s="1" t="s">
        <v>73</v>
      </c>
      <c r="T53" s="1" t="b">
        <v>1</v>
      </c>
      <c r="U53" s="1">
        <v>14</v>
      </c>
      <c r="V53" s="1"/>
    </row>
    <row r="54" spans="1:22" ht="12.75" customHeight="1">
      <c r="A54" s="1">
        <v>268</v>
      </c>
      <c r="B54" s="1">
        <v>834</v>
      </c>
      <c r="C54" s="1" t="s">
        <v>858</v>
      </c>
      <c r="D54" s="1" t="s">
        <v>860</v>
      </c>
      <c r="E54" s="1" t="s">
        <v>832</v>
      </c>
      <c r="F54" s="1" t="s">
        <v>834</v>
      </c>
      <c r="G54" s="1" t="s">
        <v>835</v>
      </c>
      <c r="H54" s="8" t="s">
        <v>862</v>
      </c>
      <c r="I54" s="1">
        <v>-91.536424999999994</v>
      </c>
      <c r="J54" s="1">
        <v>41.661935</v>
      </c>
      <c r="K54" s="1">
        <v>8965</v>
      </c>
      <c r="L54" s="1">
        <v>22607</v>
      </c>
      <c r="M54" s="1">
        <v>44251</v>
      </c>
      <c r="N54" s="1">
        <v>21923</v>
      </c>
      <c r="O54" s="1">
        <v>43567</v>
      </c>
      <c r="P54" s="1">
        <v>12765</v>
      </c>
      <c r="Q54" s="1">
        <v>34409</v>
      </c>
      <c r="R54" s="1">
        <v>84</v>
      </c>
      <c r="S54" s="1" t="s">
        <v>73</v>
      </c>
      <c r="T54" s="1" t="b">
        <v>0</v>
      </c>
      <c r="U54" s="1">
        <v>1</v>
      </c>
      <c r="V54" s="1"/>
    </row>
    <row r="55" spans="1:22" ht="12.75" customHeight="1">
      <c r="A55" s="1">
        <v>269</v>
      </c>
      <c r="B55" s="1">
        <v>808</v>
      </c>
      <c r="C55" s="1" t="s">
        <v>865</v>
      </c>
      <c r="D55" s="1" t="s">
        <v>867</v>
      </c>
      <c r="E55" s="1" t="s">
        <v>868</v>
      </c>
      <c r="F55" s="1" t="s">
        <v>167</v>
      </c>
      <c r="G55" s="1" t="s">
        <v>168</v>
      </c>
      <c r="H55" s="8" t="s">
        <v>870</v>
      </c>
      <c r="I55" s="1">
        <v>-117.024295999999</v>
      </c>
      <c r="J55" s="1">
        <v>46.726894000000001</v>
      </c>
      <c r="K55" s="1">
        <v>7488</v>
      </c>
      <c r="L55" s="1">
        <v>21300</v>
      </c>
      <c r="M55" s="1">
        <v>37624</v>
      </c>
      <c r="N55" s="1">
        <v>21300</v>
      </c>
      <c r="O55" s="1">
        <v>37624</v>
      </c>
      <c r="P55" s="1">
        <v>12102</v>
      </c>
      <c r="Q55" s="1">
        <v>28426</v>
      </c>
      <c r="R55" s="1">
        <v>76</v>
      </c>
      <c r="S55" s="1" t="s">
        <v>73</v>
      </c>
      <c r="T55" s="1" t="b">
        <v>1</v>
      </c>
      <c r="U55" s="1">
        <v>6</v>
      </c>
      <c r="V55" s="1"/>
    </row>
    <row r="56" spans="1:22" ht="12.75" customHeight="1">
      <c r="A56" s="1">
        <v>275</v>
      </c>
      <c r="B56" s="1">
        <v>277</v>
      </c>
      <c r="C56" s="1" t="s">
        <v>881</v>
      </c>
      <c r="D56" s="1" t="s">
        <v>883</v>
      </c>
      <c r="E56" s="1" t="s">
        <v>884</v>
      </c>
      <c r="F56" s="1" t="s">
        <v>834</v>
      </c>
      <c r="G56" s="1" t="s">
        <v>885</v>
      </c>
      <c r="H56" s="8" t="s">
        <v>886</v>
      </c>
      <c r="I56" s="1">
        <v>-87.627320999999995</v>
      </c>
      <c r="J56" s="1">
        <v>41.831299999999999</v>
      </c>
      <c r="K56" s="1">
        <v>45864</v>
      </c>
      <c r="L56" s="1">
        <v>63749</v>
      </c>
      <c r="M56" s="1">
        <v>63749</v>
      </c>
      <c r="N56" s="1">
        <v>63772</v>
      </c>
      <c r="O56" s="1">
        <v>63772</v>
      </c>
      <c r="P56" s="1">
        <v>52972</v>
      </c>
      <c r="Q56" s="1">
        <v>52972</v>
      </c>
      <c r="R56" s="1">
        <v>57</v>
      </c>
      <c r="S56" s="1" t="s">
        <v>123</v>
      </c>
      <c r="T56" s="1" t="b">
        <v>0</v>
      </c>
      <c r="U56" s="1">
        <v>5</v>
      </c>
      <c r="V56" s="1"/>
    </row>
    <row r="57" spans="1:22" ht="12.75" customHeight="1">
      <c r="A57" s="1">
        <v>280</v>
      </c>
      <c r="B57" s="1">
        <v>318</v>
      </c>
      <c r="C57" s="1" t="s">
        <v>894</v>
      </c>
      <c r="D57" s="1" t="s">
        <v>896</v>
      </c>
      <c r="E57" s="1" t="s">
        <v>884</v>
      </c>
      <c r="F57" s="1" t="s">
        <v>834</v>
      </c>
      <c r="G57" s="1" t="s">
        <v>885</v>
      </c>
      <c r="H57" s="8" t="s">
        <v>898</v>
      </c>
      <c r="I57" s="1">
        <v>-88.289707999999905</v>
      </c>
      <c r="J57" s="1">
        <v>42.058959999999999</v>
      </c>
      <c r="K57" s="1">
        <v>29434</v>
      </c>
      <c r="L57" s="1">
        <v>42794</v>
      </c>
      <c r="M57" s="1">
        <v>42794</v>
      </c>
      <c r="N57" s="1">
        <v>40704</v>
      </c>
      <c r="O57" s="1">
        <v>40704</v>
      </c>
      <c r="P57" s="1">
        <v>34204</v>
      </c>
      <c r="Q57" s="1">
        <v>34204</v>
      </c>
      <c r="R57" s="1">
        <v>75</v>
      </c>
      <c r="S57" s="1" t="s">
        <v>123</v>
      </c>
      <c r="T57" s="1" t="b">
        <v>0</v>
      </c>
      <c r="U57" s="1">
        <v>3</v>
      </c>
      <c r="V57" s="1"/>
    </row>
    <row r="58" spans="1:22" ht="12.75" customHeight="1">
      <c r="A58" s="1">
        <v>283</v>
      </c>
      <c r="B58" s="1">
        <v>559</v>
      </c>
      <c r="C58" s="1" t="s">
        <v>903</v>
      </c>
      <c r="D58" s="1" t="s">
        <v>883</v>
      </c>
      <c r="E58" s="1" t="s">
        <v>884</v>
      </c>
      <c r="F58" s="1" t="s">
        <v>834</v>
      </c>
      <c r="G58" s="1" t="s">
        <v>885</v>
      </c>
      <c r="H58" s="8" t="s">
        <v>905</v>
      </c>
      <c r="I58" s="1">
        <v>-87.621410999999995</v>
      </c>
      <c r="J58" s="1">
        <v>41.879646000000001</v>
      </c>
      <c r="K58" s="1">
        <v>49610</v>
      </c>
      <c r="L58" s="1">
        <v>67290</v>
      </c>
      <c r="M58" s="1">
        <v>67290</v>
      </c>
      <c r="N58" s="1">
        <v>62920</v>
      </c>
      <c r="O58" s="1">
        <v>62920</v>
      </c>
      <c r="P58" s="1">
        <v>53400</v>
      </c>
      <c r="Q58" s="1">
        <v>53400</v>
      </c>
      <c r="R58" s="1">
        <v>59</v>
      </c>
      <c r="S58" s="1" t="s">
        <v>123</v>
      </c>
      <c r="T58" s="1" t="b">
        <v>0</v>
      </c>
      <c r="U58" s="1">
        <v>5</v>
      </c>
      <c r="V58" s="1"/>
    </row>
    <row r="59" spans="1:22" ht="12.75" customHeight="1">
      <c r="A59" s="1">
        <v>288</v>
      </c>
      <c r="B59" s="1">
        <v>577</v>
      </c>
      <c r="C59" s="1" t="s">
        <v>914</v>
      </c>
      <c r="D59" s="1" t="s">
        <v>916</v>
      </c>
      <c r="E59" s="1" t="s">
        <v>884</v>
      </c>
      <c r="F59" s="1" t="s">
        <v>834</v>
      </c>
      <c r="G59" s="1" t="s">
        <v>885</v>
      </c>
      <c r="H59" s="8" t="s">
        <v>918</v>
      </c>
      <c r="I59" s="1">
        <v>-89.217272999999906</v>
      </c>
      <c r="J59" s="1">
        <v>37.714193000000002</v>
      </c>
      <c r="K59" s="1">
        <v>13932</v>
      </c>
      <c r="L59" s="1">
        <v>28595</v>
      </c>
      <c r="M59" s="1">
        <v>42770</v>
      </c>
      <c r="N59" s="1">
        <v>28595</v>
      </c>
      <c r="O59" s="1">
        <v>42770</v>
      </c>
      <c r="P59" s="1">
        <v>17973</v>
      </c>
      <c r="Q59" s="1">
        <v>32148</v>
      </c>
      <c r="R59" s="1">
        <v>77</v>
      </c>
      <c r="S59" s="1" t="s">
        <v>73</v>
      </c>
      <c r="T59" s="1" t="b">
        <v>0</v>
      </c>
      <c r="U59" s="1">
        <v>5</v>
      </c>
      <c r="V59" s="1"/>
    </row>
    <row r="60" spans="1:22" ht="12.75" customHeight="1">
      <c r="A60" s="1">
        <v>293</v>
      </c>
      <c r="B60" s="1">
        <v>814</v>
      </c>
      <c r="C60" s="1" t="s">
        <v>930</v>
      </c>
      <c r="D60" s="1" t="s">
        <v>883</v>
      </c>
      <c r="E60" s="1" t="s">
        <v>884</v>
      </c>
      <c r="F60" s="1" t="s">
        <v>834</v>
      </c>
      <c r="G60" s="1" t="s">
        <v>835</v>
      </c>
      <c r="H60" s="8" t="s">
        <v>932</v>
      </c>
      <c r="I60" s="1">
        <v>-87.651145</v>
      </c>
      <c r="J60" s="1">
        <v>41.872650999999998</v>
      </c>
      <c r="K60" s="1">
        <v>13704</v>
      </c>
      <c r="L60" s="1">
        <v>30662</v>
      </c>
      <c r="M60" s="1">
        <v>43518</v>
      </c>
      <c r="N60" s="1">
        <v>29632</v>
      </c>
      <c r="O60" s="1">
        <v>42488</v>
      </c>
      <c r="P60" s="1">
        <v>20232</v>
      </c>
      <c r="Q60" s="1">
        <v>33088</v>
      </c>
      <c r="R60" s="1">
        <v>74</v>
      </c>
      <c r="S60" s="1" t="s">
        <v>73</v>
      </c>
      <c r="T60" s="1" t="b">
        <v>1</v>
      </c>
      <c r="U60" s="1">
        <v>9</v>
      </c>
      <c r="V60" s="1"/>
    </row>
    <row r="61" spans="1:22" ht="12.75" customHeight="1">
      <c r="A61" s="1">
        <v>302</v>
      </c>
      <c r="B61" s="1">
        <v>823</v>
      </c>
      <c r="C61" s="1" t="s">
        <v>949</v>
      </c>
      <c r="D61" s="1" t="s">
        <v>951</v>
      </c>
      <c r="E61" s="1" t="s">
        <v>884</v>
      </c>
      <c r="F61" s="1" t="s">
        <v>834</v>
      </c>
      <c r="G61" s="1" t="s">
        <v>835</v>
      </c>
      <c r="H61" s="8" t="s">
        <v>953</v>
      </c>
      <c r="I61" s="1">
        <v>-88.230308999999906</v>
      </c>
      <c r="J61" s="1">
        <v>40.108863999999997</v>
      </c>
      <c r="K61" s="1">
        <v>15074</v>
      </c>
      <c r="L61" s="1">
        <v>30082</v>
      </c>
      <c r="M61" s="1">
        <v>46202</v>
      </c>
      <c r="N61" s="97" t="s">
        <v>1327</v>
      </c>
      <c r="O61" s="97" t="s">
        <v>1327</v>
      </c>
      <c r="P61" s="97" t="s">
        <v>1327</v>
      </c>
      <c r="Q61" s="97" t="s">
        <v>1327</v>
      </c>
      <c r="R61" s="1">
        <v>60</v>
      </c>
      <c r="S61" s="1" t="s">
        <v>73</v>
      </c>
      <c r="T61" s="1" t="b">
        <v>1</v>
      </c>
      <c r="U61" s="1">
        <v>11</v>
      </c>
      <c r="V61" s="1"/>
    </row>
    <row r="62" spans="1:22" ht="12.75" customHeight="1">
      <c r="A62" s="1">
        <v>313</v>
      </c>
      <c r="B62" s="1">
        <v>1114</v>
      </c>
      <c r="C62" s="1" t="s">
        <v>971</v>
      </c>
      <c r="D62" s="1" t="s">
        <v>973</v>
      </c>
      <c r="E62" s="1" t="s">
        <v>884</v>
      </c>
      <c r="F62" s="1" t="s">
        <v>834</v>
      </c>
      <c r="G62" s="1" t="s">
        <v>885</v>
      </c>
      <c r="H62" s="8" t="s">
        <v>974</v>
      </c>
      <c r="I62" s="1">
        <v>-90.685234999999906</v>
      </c>
      <c r="J62" s="1">
        <v>40.465620999999999</v>
      </c>
      <c r="K62" s="1">
        <v>12897</v>
      </c>
      <c r="L62" s="1">
        <v>25835</v>
      </c>
      <c r="M62" s="1">
        <v>25835</v>
      </c>
      <c r="N62" s="1">
        <v>27495</v>
      </c>
      <c r="O62" s="1">
        <v>27495</v>
      </c>
      <c r="P62" s="1">
        <v>17865</v>
      </c>
      <c r="Q62" s="1">
        <v>17865</v>
      </c>
      <c r="R62" s="1">
        <v>59</v>
      </c>
      <c r="S62" s="1" t="s">
        <v>73</v>
      </c>
      <c r="T62" s="1" t="b">
        <v>0</v>
      </c>
      <c r="U62" s="1">
        <v>1</v>
      </c>
      <c r="V62" s="1"/>
    </row>
    <row r="63" spans="1:22" ht="12.75" customHeight="1">
      <c r="A63" s="1">
        <v>314</v>
      </c>
      <c r="B63" s="1">
        <v>47</v>
      </c>
      <c r="C63" s="1" t="s">
        <v>979</v>
      </c>
      <c r="D63" s="1" t="s">
        <v>981</v>
      </c>
      <c r="E63" s="1" t="s">
        <v>982</v>
      </c>
      <c r="F63" s="1" t="s">
        <v>834</v>
      </c>
      <c r="G63" s="1" t="s">
        <v>885</v>
      </c>
      <c r="H63" s="8" t="s">
        <v>983</v>
      </c>
      <c r="I63" s="1">
        <v>-85.409042999999997</v>
      </c>
      <c r="J63" s="1">
        <v>40.203431000000002</v>
      </c>
      <c r="K63" s="1">
        <v>9774</v>
      </c>
      <c r="L63" s="1">
        <v>24280</v>
      </c>
      <c r="M63" s="1">
        <v>40448</v>
      </c>
      <c r="N63" s="1">
        <v>24342</v>
      </c>
      <c r="O63" s="1">
        <v>40510</v>
      </c>
      <c r="P63" s="1">
        <v>15670</v>
      </c>
      <c r="Q63" s="1">
        <v>31838</v>
      </c>
      <c r="R63" s="1">
        <v>62</v>
      </c>
      <c r="S63" s="1" t="s">
        <v>73</v>
      </c>
      <c r="T63" s="1" t="b">
        <v>0</v>
      </c>
      <c r="U63" s="1">
        <v>17</v>
      </c>
      <c r="V63" s="1"/>
    </row>
    <row r="64" spans="1:22" ht="13.5" customHeight="1">
      <c r="A64" s="1">
        <v>331</v>
      </c>
      <c r="B64" s="1">
        <v>284</v>
      </c>
      <c r="C64" s="1" t="s">
        <v>1000</v>
      </c>
      <c r="D64" s="1" t="s">
        <v>1002</v>
      </c>
      <c r="E64" s="1" t="s">
        <v>982</v>
      </c>
      <c r="F64" s="1" t="s">
        <v>834</v>
      </c>
      <c r="G64" s="1" t="s">
        <v>885</v>
      </c>
      <c r="H64" s="8" t="s">
        <v>1004</v>
      </c>
      <c r="I64" s="1">
        <v>-86.526904000000002</v>
      </c>
      <c r="J64" s="1">
        <v>39.166383000000003</v>
      </c>
      <c r="K64" s="1">
        <v>10533</v>
      </c>
      <c r="L64" s="1">
        <v>24427</v>
      </c>
      <c r="M64" s="1">
        <v>48739</v>
      </c>
      <c r="N64" s="1">
        <v>24427</v>
      </c>
      <c r="O64" s="1">
        <v>48739</v>
      </c>
      <c r="P64" s="1">
        <v>15663</v>
      </c>
      <c r="Q64" s="1">
        <v>39975</v>
      </c>
      <c r="R64" s="1">
        <v>79</v>
      </c>
      <c r="S64" s="1" t="s">
        <v>73</v>
      </c>
      <c r="T64" s="1" t="b">
        <v>0</v>
      </c>
      <c r="U64" s="1">
        <v>4</v>
      </c>
      <c r="V64" s="1"/>
    </row>
    <row r="65" spans="1:22" ht="13.5" customHeight="1">
      <c r="A65" s="1">
        <v>335</v>
      </c>
      <c r="B65" s="1">
        <v>509</v>
      </c>
      <c r="C65" s="1" t="s">
        <v>1016</v>
      </c>
      <c r="D65" s="1" t="s">
        <v>1018</v>
      </c>
      <c r="E65" s="1" t="s">
        <v>982</v>
      </c>
      <c r="F65" s="1" t="s">
        <v>834</v>
      </c>
      <c r="G65" s="1" t="s">
        <v>885</v>
      </c>
      <c r="H65" s="8" t="s">
        <v>1020</v>
      </c>
      <c r="I65" s="1">
        <v>-86.914434999999997</v>
      </c>
      <c r="J65" s="1">
        <v>40.428206000000003</v>
      </c>
      <c r="K65" s="1">
        <v>9992</v>
      </c>
      <c r="L65" s="1">
        <v>22812</v>
      </c>
      <c r="M65" s="1">
        <v>41614</v>
      </c>
      <c r="N65" s="1">
        <v>21612</v>
      </c>
      <c r="O65" s="1">
        <v>40414</v>
      </c>
      <c r="P65" s="1">
        <v>14312</v>
      </c>
      <c r="Q65" s="1">
        <v>33114</v>
      </c>
      <c r="R65" s="1">
        <v>56</v>
      </c>
      <c r="S65" s="1" t="s">
        <v>73</v>
      </c>
      <c r="T65" s="1" t="b">
        <v>1</v>
      </c>
      <c r="U65" s="1">
        <v>1</v>
      </c>
      <c r="V65" s="1"/>
    </row>
    <row r="66" spans="1:22" ht="13.5" customHeight="1">
      <c r="A66" s="1">
        <v>336</v>
      </c>
      <c r="B66" s="1">
        <v>951</v>
      </c>
      <c r="C66" s="1" t="s">
        <v>1023</v>
      </c>
      <c r="D66" s="1" t="s">
        <v>1025</v>
      </c>
      <c r="E66" s="1" t="s">
        <v>982</v>
      </c>
      <c r="F66" s="1" t="s">
        <v>834</v>
      </c>
      <c r="G66" s="1" t="s">
        <v>885</v>
      </c>
      <c r="H66" s="8" t="s">
        <v>1026</v>
      </c>
      <c r="I66" s="1">
        <v>-86.238958999999994</v>
      </c>
      <c r="J66" s="1">
        <v>41.703057999999999</v>
      </c>
      <c r="K66" s="1">
        <v>51505</v>
      </c>
      <c r="L66" s="1">
        <v>69395</v>
      </c>
      <c r="M66" s="1">
        <v>69395</v>
      </c>
      <c r="N66" s="1">
        <v>69395</v>
      </c>
      <c r="O66" s="1">
        <v>69395</v>
      </c>
      <c r="P66" s="1">
        <v>54505</v>
      </c>
      <c r="Q66" s="1">
        <v>54505</v>
      </c>
      <c r="R66" s="1">
        <v>19</v>
      </c>
      <c r="S66" s="1" t="s">
        <v>123</v>
      </c>
      <c r="T66" s="1" t="b">
        <v>0</v>
      </c>
      <c r="U66" s="1">
        <v>3</v>
      </c>
      <c r="V66" s="1"/>
    </row>
    <row r="67" spans="1:22" ht="13.5" customHeight="1">
      <c r="A67" s="1">
        <v>339</v>
      </c>
      <c r="B67" s="1">
        <v>321</v>
      </c>
      <c r="C67" s="1" t="s">
        <v>1030</v>
      </c>
      <c r="D67" s="1" t="s">
        <v>1032</v>
      </c>
      <c r="E67" s="1" t="s">
        <v>1033</v>
      </c>
      <c r="F67" s="1" t="s">
        <v>834</v>
      </c>
      <c r="G67" s="1" t="s">
        <v>835</v>
      </c>
      <c r="H67" s="8" t="s">
        <v>1034</v>
      </c>
      <c r="I67" s="1">
        <v>-96.581076999999993</v>
      </c>
      <c r="J67" s="1">
        <v>39.188648000000001</v>
      </c>
      <c r="K67" s="1">
        <v>10135</v>
      </c>
      <c r="L67" s="1">
        <v>24339</v>
      </c>
      <c r="M67" s="1">
        <v>39696</v>
      </c>
      <c r="N67" s="1">
        <v>22663</v>
      </c>
      <c r="O67" s="1">
        <v>38020</v>
      </c>
      <c r="P67" s="1">
        <v>14735</v>
      </c>
      <c r="Q67" s="1">
        <v>30092</v>
      </c>
      <c r="R67" s="1">
        <v>94</v>
      </c>
      <c r="S67" s="1" t="s">
        <v>73</v>
      </c>
      <c r="T67" s="1" t="b">
        <v>1</v>
      </c>
      <c r="U67" s="1">
        <v>5</v>
      </c>
      <c r="V67" s="1"/>
    </row>
    <row r="68" spans="1:22" ht="13.5" customHeight="1">
      <c r="A68" s="1">
        <v>344</v>
      </c>
      <c r="B68" s="1">
        <v>835</v>
      </c>
      <c r="C68" s="1" t="s">
        <v>1044</v>
      </c>
      <c r="D68" s="1" t="s">
        <v>1046</v>
      </c>
      <c r="E68" s="1" t="s">
        <v>1033</v>
      </c>
      <c r="F68" s="1" t="s">
        <v>834</v>
      </c>
      <c r="G68" s="1" t="s">
        <v>835</v>
      </c>
      <c r="H68" s="8" t="s">
        <v>1047</v>
      </c>
      <c r="I68" s="1">
        <v>-95.247567000000004</v>
      </c>
      <c r="J68" s="1">
        <v>38.958548999999998</v>
      </c>
      <c r="K68" s="1">
        <v>10824</v>
      </c>
      <c r="L68" s="1">
        <v>25306</v>
      </c>
      <c r="M68" s="1">
        <v>41074</v>
      </c>
      <c r="N68" s="1">
        <v>25306</v>
      </c>
      <c r="O68" s="1">
        <v>41074</v>
      </c>
      <c r="P68" s="1">
        <v>15030</v>
      </c>
      <c r="Q68" s="1">
        <v>30798</v>
      </c>
      <c r="R68" s="1">
        <v>93</v>
      </c>
      <c r="S68" s="1" t="s">
        <v>73</v>
      </c>
      <c r="T68" s="1" t="b">
        <v>0</v>
      </c>
      <c r="U68" s="1">
        <v>5</v>
      </c>
      <c r="V68" s="1"/>
    </row>
    <row r="69" spans="1:22" ht="12.75" customHeight="1">
      <c r="A69" s="1">
        <v>349</v>
      </c>
      <c r="B69" s="1">
        <v>840</v>
      </c>
      <c r="C69" s="1" t="s">
        <v>1054</v>
      </c>
      <c r="D69" s="1" t="s">
        <v>1056</v>
      </c>
      <c r="E69" s="1" t="s">
        <v>1057</v>
      </c>
      <c r="F69" s="1" t="s">
        <v>70</v>
      </c>
      <c r="G69" s="1" t="s">
        <v>71</v>
      </c>
      <c r="H69" s="8" t="s">
        <v>1059</v>
      </c>
      <c r="I69" s="1">
        <v>-84.504746999999995</v>
      </c>
      <c r="J69" s="1">
        <v>38.038910999999999</v>
      </c>
      <c r="K69" s="1">
        <v>11942</v>
      </c>
      <c r="L69" s="1">
        <v>29530</v>
      </c>
      <c r="M69" s="1">
        <v>45634</v>
      </c>
      <c r="N69" s="1">
        <v>29530</v>
      </c>
      <c r="O69" s="1">
        <v>45634</v>
      </c>
      <c r="P69" s="1">
        <v>16672</v>
      </c>
      <c r="Q69" s="1">
        <v>32776</v>
      </c>
      <c r="R69" s="1">
        <v>91</v>
      </c>
      <c r="S69" s="1" t="s">
        <v>73</v>
      </c>
      <c r="T69" s="1" t="b">
        <v>1</v>
      </c>
      <c r="U69" s="1">
        <v>9</v>
      </c>
      <c r="V69" s="1"/>
    </row>
    <row r="70" spans="1:22" ht="12.75" customHeight="1">
      <c r="A70" s="1">
        <v>358</v>
      </c>
      <c r="B70" s="1">
        <v>853</v>
      </c>
      <c r="C70" s="1" t="s">
        <v>1074</v>
      </c>
      <c r="D70" s="1" t="s">
        <v>1076</v>
      </c>
      <c r="E70" s="1" t="s">
        <v>1057</v>
      </c>
      <c r="F70" s="1" t="s">
        <v>70</v>
      </c>
      <c r="G70" s="1" t="s">
        <v>71</v>
      </c>
      <c r="H70" s="8" t="s">
        <v>1078</v>
      </c>
      <c r="I70" s="1">
        <v>-85.758842999999999</v>
      </c>
      <c r="J70" s="1">
        <v>38.215752000000002</v>
      </c>
      <c r="K70" s="1">
        <v>11264</v>
      </c>
      <c r="L70" s="1">
        <v>26450</v>
      </c>
      <c r="M70" s="1">
        <v>41472</v>
      </c>
      <c r="N70" s="1">
        <v>27026</v>
      </c>
      <c r="O70" s="1">
        <v>42048</v>
      </c>
      <c r="P70" s="1">
        <v>19136</v>
      </c>
      <c r="Q70" s="1">
        <v>34158</v>
      </c>
      <c r="R70" s="1">
        <v>73</v>
      </c>
      <c r="S70" s="1" t="s">
        <v>73</v>
      </c>
      <c r="T70" s="1" t="b">
        <v>0</v>
      </c>
      <c r="U70" s="1">
        <v>2</v>
      </c>
      <c r="V70" s="1"/>
    </row>
    <row r="71" spans="1:22" ht="12.75" customHeight="1">
      <c r="A71" s="1">
        <v>360</v>
      </c>
      <c r="B71" s="1">
        <v>344</v>
      </c>
      <c r="C71" s="1" t="s">
        <v>1085</v>
      </c>
      <c r="D71" s="1" t="s">
        <v>1087</v>
      </c>
      <c r="E71" s="1" t="s">
        <v>1088</v>
      </c>
      <c r="F71" s="1" t="s">
        <v>70</v>
      </c>
      <c r="G71" s="1" t="s">
        <v>130</v>
      </c>
      <c r="H71" s="8" t="s">
        <v>1090</v>
      </c>
      <c r="I71" s="1">
        <v>-91.178921000000003</v>
      </c>
      <c r="J71" s="1">
        <v>30.414985999999999</v>
      </c>
      <c r="K71" s="1">
        <v>11374</v>
      </c>
      <c r="L71" s="1">
        <v>29704</v>
      </c>
      <c r="M71" s="1">
        <v>46381</v>
      </c>
      <c r="N71" s="1">
        <v>33966</v>
      </c>
      <c r="O71" s="1">
        <v>50643</v>
      </c>
      <c r="P71" s="1">
        <v>17954</v>
      </c>
      <c r="Q71" s="1">
        <v>34631</v>
      </c>
      <c r="R71" s="1">
        <v>76</v>
      </c>
      <c r="S71" s="1" t="s">
        <v>73</v>
      </c>
      <c r="T71" s="1" t="b">
        <v>1</v>
      </c>
      <c r="U71" s="1">
        <v>6</v>
      </c>
      <c r="V71" s="1"/>
    </row>
    <row r="72" spans="1:22" ht="12.75" customHeight="1">
      <c r="A72" s="1">
        <v>365</v>
      </c>
      <c r="B72" s="1">
        <v>349</v>
      </c>
      <c r="C72" s="1" t="s">
        <v>1085</v>
      </c>
      <c r="D72" s="1" t="s">
        <v>1087</v>
      </c>
      <c r="E72" s="1" t="s">
        <v>1088</v>
      </c>
      <c r="F72" s="1" t="s">
        <v>70</v>
      </c>
      <c r="G72" s="1" t="s">
        <v>130</v>
      </c>
      <c r="H72" s="8" t="s">
        <v>1090</v>
      </c>
      <c r="I72" s="1">
        <v>-91.178921000000003</v>
      </c>
      <c r="J72" s="1">
        <v>30.414985999999999</v>
      </c>
      <c r="K72" s="1">
        <v>11374</v>
      </c>
      <c r="L72" s="1">
        <v>29704</v>
      </c>
      <c r="M72" s="1">
        <v>46381</v>
      </c>
      <c r="N72" s="1">
        <v>33966</v>
      </c>
      <c r="O72" s="1">
        <v>50643</v>
      </c>
      <c r="P72" s="1">
        <v>17954</v>
      </c>
      <c r="Q72" s="1">
        <v>34631</v>
      </c>
      <c r="R72" s="1">
        <v>76</v>
      </c>
      <c r="S72" s="1" t="s">
        <v>73</v>
      </c>
      <c r="T72" s="1" t="b">
        <v>1</v>
      </c>
      <c r="U72" s="1">
        <v>6</v>
      </c>
      <c r="V72" s="1"/>
    </row>
    <row r="73" spans="1:22" ht="12.75" customHeight="1">
      <c r="A73" s="1">
        <v>366</v>
      </c>
      <c r="B73" s="1">
        <v>350</v>
      </c>
      <c r="C73" s="1" t="s">
        <v>1101</v>
      </c>
      <c r="D73" s="1" t="s">
        <v>1103</v>
      </c>
      <c r="E73" s="1" t="s">
        <v>1088</v>
      </c>
      <c r="F73" s="1" t="s">
        <v>70</v>
      </c>
      <c r="G73" s="1" t="s">
        <v>130</v>
      </c>
      <c r="H73" s="8" t="s">
        <v>1104</v>
      </c>
      <c r="I73" s="1">
        <v>-92.649963</v>
      </c>
      <c r="J73" s="1">
        <v>32.528296999999903</v>
      </c>
      <c r="K73" s="1">
        <v>9645</v>
      </c>
      <c r="L73" s="1">
        <v>20364</v>
      </c>
      <c r="M73" s="1">
        <v>29277</v>
      </c>
      <c r="N73" s="1">
        <v>22521</v>
      </c>
      <c r="O73" s="1">
        <v>31434</v>
      </c>
      <c r="P73" s="1">
        <v>17625</v>
      </c>
      <c r="Q73" s="1">
        <v>26538</v>
      </c>
      <c r="R73" s="1">
        <v>63</v>
      </c>
      <c r="S73" s="1" t="s">
        <v>73</v>
      </c>
      <c r="T73" s="1" t="b">
        <v>0</v>
      </c>
      <c r="U73" s="1">
        <v>3</v>
      </c>
      <c r="V73" s="1"/>
    </row>
    <row r="74" spans="1:22" ht="12.75" customHeight="1">
      <c r="A74" s="1">
        <v>369</v>
      </c>
      <c r="B74" s="1">
        <v>672</v>
      </c>
      <c r="C74" s="1" t="s">
        <v>1110</v>
      </c>
      <c r="D74" s="1" t="s">
        <v>1112</v>
      </c>
      <c r="E74" s="1" t="s">
        <v>1088</v>
      </c>
      <c r="F74" s="1" t="s">
        <v>70</v>
      </c>
      <c r="G74" s="1" t="s">
        <v>130</v>
      </c>
      <c r="H74" s="8" t="s">
        <v>1114</v>
      </c>
      <c r="I74" s="1">
        <v>-90.120408999999995</v>
      </c>
      <c r="J74" s="1">
        <v>29.939696000000001</v>
      </c>
      <c r="K74" s="1">
        <v>52960</v>
      </c>
      <c r="L74" s="1">
        <v>69764</v>
      </c>
      <c r="M74" s="1">
        <v>69764</v>
      </c>
      <c r="N74" s="1">
        <v>69764</v>
      </c>
      <c r="O74" s="1">
        <v>69764</v>
      </c>
      <c r="P74" s="1">
        <v>59164</v>
      </c>
      <c r="Q74" s="1">
        <v>59164</v>
      </c>
      <c r="R74" s="1">
        <v>26</v>
      </c>
      <c r="S74" s="1" t="s">
        <v>123</v>
      </c>
      <c r="T74" s="1" t="b">
        <v>0</v>
      </c>
      <c r="U74" s="1">
        <v>6</v>
      </c>
      <c r="V74" s="1"/>
    </row>
    <row r="75" spans="1:22" ht="12.75" customHeight="1">
      <c r="A75" s="1">
        <v>375</v>
      </c>
      <c r="B75" s="1">
        <v>849</v>
      </c>
      <c r="C75" s="1" t="s">
        <v>1125</v>
      </c>
      <c r="D75" s="1" t="s">
        <v>1127</v>
      </c>
      <c r="E75" s="1" t="s">
        <v>1088</v>
      </c>
      <c r="F75" s="1" t="s">
        <v>70</v>
      </c>
      <c r="G75" s="1" t="s">
        <v>130</v>
      </c>
      <c r="H75" s="8" t="s">
        <v>1128</v>
      </c>
      <c r="I75" s="1">
        <v>-92.019409999999993</v>
      </c>
      <c r="J75" s="1">
        <v>30.215282999999999</v>
      </c>
      <c r="K75" s="1">
        <v>9888</v>
      </c>
      <c r="L75" s="1">
        <v>24775</v>
      </c>
      <c r="M75" s="1">
        <v>38503</v>
      </c>
      <c r="N75" s="1">
        <v>24812</v>
      </c>
      <c r="O75" s="1">
        <v>38540</v>
      </c>
      <c r="P75" s="1">
        <v>15066</v>
      </c>
      <c r="Q75" s="1">
        <v>28794</v>
      </c>
      <c r="R75" s="1">
        <v>51</v>
      </c>
      <c r="S75" s="1" t="s">
        <v>73</v>
      </c>
      <c r="T75" s="1" t="b">
        <v>0</v>
      </c>
      <c r="U75" s="1">
        <v>4</v>
      </c>
      <c r="V75" s="1"/>
    </row>
    <row r="76" spans="1:22" ht="12.75" customHeight="1">
      <c r="A76" s="1">
        <v>379</v>
      </c>
      <c r="C76" s="1" t="s">
        <v>1135</v>
      </c>
      <c r="D76" s="1" t="s">
        <v>1112</v>
      </c>
      <c r="E76" s="1" t="s">
        <v>1088</v>
      </c>
      <c r="F76" s="1" t="s">
        <v>70</v>
      </c>
      <c r="G76" s="1" t="s">
        <v>130</v>
      </c>
      <c r="H76" s="8" t="s">
        <v>1136</v>
      </c>
      <c r="I76" s="1">
        <v>-90.120408999999995</v>
      </c>
      <c r="J76" s="1">
        <v>29.939696000000001</v>
      </c>
      <c r="K76" s="1">
        <v>23816</v>
      </c>
      <c r="L76" s="97" t="s">
        <v>1327</v>
      </c>
      <c r="M76" s="97" t="s">
        <v>1327</v>
      </c>
      <c r="N76" s="97" t="s">
        <v>1327</v>
      </c>
      <c r="O76" s="97" t="s">
        <v>1327</v>
      </c>
      <c r="P76" s="97" t="s">
        <v>1327</v>
      </c>
      <c r="Q76" s="97" t="s">
        <v>1327</v>
      </c>
      <c r="R76" s="97" t="s">
        <v>1327</v>
      </c>
      <c r="S76" s="1" t="s">
        <v>73</v>
      </c>
      <c r="T76" s="1" t="b">
        <v>0</v>
      </c>
      <c r="U76" s="1">
        <v>5</v>
      </c>
      <c r="V76" s="1"/>
    </row>
    <row r="77" spans="1:22" ht="12.75" customHeight="1">
      <c r="A77" s="1">
        <v>384</v>
      </c>
      <c r="B77" s="1">
        <v>66</v>
      </c>
      <c r="C77" s="1" t="s">
        <v>1148</v>
      </c>
      <c r="D77" s="1" t="s">
        <v>1150</v>
      </c>
      <c r="E77" s="1" t="s">
        <v>1151</v>
      </c>
      <c r="F77" s="1" t="s">
        <v>538</v>
      </c>
      <c r="G77" s="1" t="s">
        <v>539</v>
      </c>
      <c r="H77" s="8" t="s">
        <v>1153</v>
      </c>
      <c r="I77" s="1">
        <v>-71.085851000000005</v>
      </c>
      <c r="J77" s="1">
        <v>42.348669999999998</v>
      </c>
      <c r="K77" s="1">
        <v>21174</v>
      </c>
      <c r="L77" s="97" t="s">
        <v>1327</v>
      </c>
      <c r="M77" s="97" t="s">
        <v>1327</v>
      </c>
      <c r="N77" s="1">
        <v>40654</v>
      </c>
      <c r="O77" s="1">
        <v>40654</v>
      </c>
      <c r="P77" s="1">
        <v>25408</v>
      </c>
      <c r="Q77" s="1">
        <v>25408</v>
      </c>
      <c r="R77" s="97" t="s">
        <v>1327</v>
      </c>
      <c r="S77" s="1" t="s">
        <v>123</v>
      </c>
      <c r="T77" s="1" t="b">
        <v>0</v>
      </c>
      <c r="U77" s="1">
        <v>13</v>
      </c>
      <c r="V77" s="1"/>
    </row>
    <row r="78" spans="1:22" ht="12.75" customHeight="1">
      <c r="A78" s="1">
        <v>397</v>
      </c>
      <c r="B78" s="1">
        <v>79</v>
      </c>
      <c r="C78" s="1" t="s">
        <v>1167</v>
      </c>
      <c r="D78" s="1" t="s">
        <v>1150</v>
      </c>
      <c r="E78" s="1" t="s">
        <v>1151</v>
      </c>
      <c r="F78" s="1" t="s">
        <v>538</v>
      </c>
      <c r="G78" s="1" t="s">
        <v>539</v>
      </c>
      <c r="H78" s="8" t="s">
        <v>1169</v>
      </c>
      <c r="I78" s="1">
        <v>-71.09984</v>
      </c>
      <c r="J78" s="1">
        <v>42.349581000000001</v>
      </c>
      <c r="K78" s="1">
        <v>52082</v>
      </c>
      <c r="L78" s="1">
        <v>70302</v>
      </c>
      <c r="M78" s="1">
        <v>70302</v>
      </c>
      <c r="N78" s="1">
        <v>70302</v>
      </c>
      <c r="O78" s="1">
        <v>70302</v>
      </c>
      <c r="P78" s="1">
        <v>56882</v>
      </c>
      <c r="Q78" s="1">
        <v>56882</v>
      </c>
      <c r="R78" s="1">
        <v>29</v>
      </c>
      <c r="S78" s="1" t="s">
        <v>123</v>
      </c>
      <c r="T78" s="1" t="b">
        <v>0</v>
      </c>
      <c r="U78" s="1">
        <v>5</v>
      </c>
      <c r="V78" s="1"/>
    </row>
    <row r="79" spans="1:22" ht="12.75" customHeight="1">
      <c r="A79" s="1">
        <v>402</v>
      </c>
      <c r="B79" s="1">
        <v>265</v>
      </c>
      <c r="C79" s="1" t="s">
        <v>1181</v>
      </c>
      <c r="D79" s="1" t="s">
        <v>1183</v>
      </c>
      <c r="E79" s="1" t="s">
        <v>1151</v>
      </c>
      <c r="F79" s="1" t="s">
        <v>538</v>
      </c>
      <c r="G79" s="1" t="s">
        <v>539</v>
      </c>
      <c r="H79" s="8" t="s">
        <v>1184</v>
      </c>
      <c r="I79" s="1">
        <v>-71.118313000000001</v>
      </c>
      <c r="J79" s="1">
        <v>42.374471</v>
      </c>
      <c r="K79" s="1">
        <v>48949</v>
      </c>
      <c r="L79" s="1">
        <v>69600</v>
      </c>
      <c r="M79" s="1">
        <v>69600</v>
      </c>
      <c r="N79" s="97" t="s">
        <v>1327</v>
      </c>
      <c r="O79" s="97" t="s">
        <v>1327</v>
      </c>
      <c r="P79" s="97" t="s">
        <v>1327</v>
      </c>
      <c r="Q79" s="97" t="s">
        <v>1327</v>
      </c>
      <c r="R79" s="1">
        <v>5</v>
      </c>
      <c r="S79" s="1" t="s">
        <v>123</v>
      </c>
      <c r="T79" s="1" t="b">
        <v>0</v>
      </c>
      <c r="U79" s="1">
        <v>11</v>
      </c>
      <c r="V79" s="1"/>
    </row>
    <row r="80" spans="1:22" ht="12.75" customHeight="1">
      <c r="A80" s="1">
        <v>413</v>
      </c>
      <c r="B80" s="1">
        <v>358</v>
      </c>
      <c r="C80" s="1" t="s">
        <v>1204</v>
      </c>
      <c r="D80" s="1" t="s">
        <v>1150</v>
      </c>
      <c r="E80" s="1" t="s">
        <v>1151</v>
      </c>
      <c r="F80" s="1" t="s">
        <v>538</v>
      </c>
      <c r="G80" s="1" t="s">
        <v>539</v>
      </c>
      <c r="H80" s="8" t="s">
        <v>1207</v>
      </c>
      <c r="I80" s="1">
        <v>-71.099275000000006</v>
      </c>
      <c r="J80" s="1">
        <v>42.336861999999897</v>
      </c>
      <c r="K80" s="1">
        <v>12700</v>
      </c>
      <c r="L80" s="1">
        <v>29700</v>
      </c>
      <c r="M80" s="1">
        <v>51400</v>
      </c>
      <c r="N80" s="1">
        <v>29700</v>
      </c>
      <c r="O80" s="1">
        <v>51400</v>
      </c>
      <c r="P80" s="1">
        <v>20200</v>
      </c>
      <c r="Q80" s="1">
        <v>41900</v>
      </c>
      <c r="R80" s="1">
        <v>71</v>
      </c>
      <c r="S80" s="1" t="s">
        <v>123</v>
      </c>
      <c r="T80" s="1" t="b">
        <v>0</v>
      </c>
      <c r="U80" s="1">
        <v>2</v>
      </c>
      <c r="V80" s="1"/>
    </row>
    <row r="81" spans="1:22" ht="12.75" customHeight="1">
      <c r="A81" s="1">
        <v>415</v>
      </c>
      <c r="B81" s="1">
        <v>360</v>
      </c>
      <c r="C81" s="1" t="s">
        <v>1209</v>
      </c>
      <c r="D81" s="1" t="s">
        <v>1183</v>
      </c>
      <c r="E81" s="1" t="s">
        <v>1151</v>
      </c>
      <c r="F81" s="1" t="s">
        <v>538</v>
      </c>
      <c r="G81" s="1" t="s">
        <v>539</v>
      </c>
      <c r="H81" s="8" t="s">
        <v>1212</v>
      </c>
      <c r="I81" s="1">
        <v>-71.092115000000007</v>
      </c>
      <c r="J81" s="1">
        <v>42.360095000000001</v>
      </c>
      <c r="K81" s="1">
        <v>49892</v>
      </c>
      <c r="L81" s="1">
        <v>67430</v>
      </c>
      <c r="M81" s="1">
        <v>67430</v>
      </c>
      <c r="N81" s="1">
        <v>50892</v>
      </c>
      <c r="O81" s="1">
        <v>50892</v>
      </c>
      <c r="P81" s="1">
        <v>52710</v>
      </c>
      <c r="Q81" s="1">
        <v>52710</v>
      </c>
      <c r="R81" s="1">
        <v>8</v>
      </c>
      <c r="S81" s="1" t="s">
        <v>123</v>
      </c>
      <c r="T81" s="1" t="b">
        <v>0</v>
      </c>
      <c r="U81" s="1">
        <v>13</v>
      </c>
      <c r="V81" s="1"/>
    </row>
    <row r="82" spans="1:22" ht="12.75" customHeight="1">
      <c r="A82" s="1">
        <v>428</v>
      </c>
      <c r="B82" s="1">
        <v>442</v>
      </c>
      <c r="C82" s="1" t="s">
        <v>1230</v>
      </c>
      <c r="D82" s="1" t="s">
        <v>1150</v>
      </c>
      <c r="E82" s="1" t="s">
        <v>1151</v>
      </c>
      <c r="F82" s="1" t="s">
        <v>538</v>
      </c>
      <c r="G82" s="1" t="s">
        <v>539</v>
      </c>
      <c r="H82" s="8" t="s">
        <v>1233</v>
      </c>
      <c r="I82" s="1">
        <v>-71.088781999999995</v>
      </c>
      <c r="J82" s="1">
        <v>42.339991999999903</v>
      </c>
      <c r="K82" s="1">
        <v>49497</v>
      </c>
      <c r="L82" s="1">
        <v>68177</v>
      </c>
      <c r="M82" s="1">
        <v>68177</v>
      </c>
      <c r="N82" s="1">
        <v>68177</v>
      </c>
      <c r="O82" s="1">
        <v>68177</v>
      </c>
      <c r="P82" s="1">
        <v>52297</v>
      </c>
      <c r="Q82" s="1">
        <v>52297</v>
      </c>
      <c r="R82" s="1">
        <v>29</v>
      </c>
      <c r="S82" s="1" t="s">
        <v>123</v>
      </c>
      <c r="T82" s="1" t="b">
        <v>0</v>
      </c>
      <c r="U82" s="1">
        <v>11</v>
      </c>
      <c r="V82" s="1"/>
    </row>
    <row r="83" spans="1:22" ht="12.75" customHeight="1">
      <c r="A83" s="1">
        <v>439</v>
      </c>
      <c r="B83" s="1">
        <v>668</v>
      </c>
      <c r="C83" s="1" t="s">
        <v>1258</v>
      </c>
      <c r="D83" s="1" t="s">
        <v>1259</v>
      </c>
      <c r="E83" s="1" t="s">
        <v>1151</v>
      </c>
      <c r="F83" s="1" t="s">
        <v>538</v>
      </c>
      <c r="G83" s="1" t="s">
        <v>539</v>
      </c>
      <c r="H83" s="8" t="s">
        <v>1261</v>
      </c>
      <c r="I83" s="1">
        <v>-71.120316000000003</v>
      </c>
      <c r="J83" s="1">
        <v>42.408465</v>
      </c>
      <c r="K83" s="1">
        <v>54318</v>
      </c>
      <c r="L83" s="1">
        <v>70600</v>
      </c>
      <c r="M83" s="1">
        <v>70600</v>
      </c>
      <c r="N83" s="1">
        <v>70600</v>
      </c>
      <c r="O83" s="1">
        <v>70600</v>
      </c>
      <c r="P83" s="1">
        <v>62500</v>
      </c>
      <c r="Q83" s="1">
        <v>62500</v>
      </c>
      <c r="R83" s="1">
        <v>14</v>
      </c>
      <c r="S83" s="1" t="s">
        <v>123</v>
      </c>
      <c r="T83" s="1" t="b">
        <v>0</v>
      </c>
      <c r="U83" s="1">
        <v>4</v>
      </c>
      <c r="V83" s="1"/>
    </row>
    <row r="84" spans="1:22" ht="12.75" customHeight="1">
      <c r="A84" s="1">
        <v>443</v>
      </c>
      <c r="B84" s="1">
        <v>864</v>
      </c>
      <c r="C84" s="1" t="s">
        <v>1272</v>
      </c>
      <c r="D84" s="1" t="s">
        <v>1274</v>
      </c>
      <c r="E84" s="1" t="s">
        <v>1151</v>
      </c>
      <c r="F84" s="1" t="s">
        <v>538</v>
      </c>
      <c r="G84" s="1" t="s">
        <v>539</v>
      </c>
      <c r="H84" s="8" t="s">
        <v>1275</v>
      </c>
      <c r="I84" s="1">
        <v>-72.526728000000006</v>
      </c>
      <c r="J84" s="1">
        <v>42.385998999999998</v>
      </c>
      <c r="K84" s="1">
        <v>15411</v>
      </c>
      <c r="L84" s="1">
        <v>30069</v>
      </c>
      <c r="M84" s="1">
        <v>48135</v>
      </c>
      <c r="N84" s="1">
        <v>30069</v>
      </c>
      <c r="O84" s="1">
        <v>48135</v>
      </c>
      <c r="P84" s="1">
        <v>19811</v>
      </c>
      <c r="Q84" s="1">
        <v>37877</v>
      </c>
      <c r="R84" s="1">
        <v>60</v>
      </c>
      <c r="S84" s="1" t="s">
        <v>73</v>
      </c>
      <c r="T84" s="1" t="b">
        <v>1</v>
      </c>
      <c r="U84" s="1">
        <v>10</v>
      </c>
      <c r="V84" s="1"/>
    </row>
    <row r="85" spans="1:22" ht="12.75" customHeight="1">
      <c r="A85" s="1">
        <v>453</v>
      </c>
      <c r="B85" s="1">
        <v>874</v>
      </c>
      <c r="C85" s="1" t="s">
        <v>1294</v>
      </c>
      <c r="D85" s="1" t="s">
        <v>1150</v>
      </c>
      <c r="E85" s="1" t="s">
        <v>1151</v>
      </c>
      <c r="F85" s="1" t="s">
        <v>538</v>
      </c>
      <c r="G85" s="1" t="s">
        <v>539</v>
      </c>
      <c r="H85" s="8" t="s">
        <v>1297</v>
      </c>
      <c r="I85" s="1">
        <v>-71.036865000000006</v>
      </c>
      <c r="J85" s="1">
        <v>42.312880999999997</v>
      </c>
      <c r="K85" s="1">
        <v>13828</v>
      </c>
      <c r="L85" s="97" t="s">
        <v>1327</v>
      </c>
      <c r="M85" s="97" t="s">
        <v>1327</v>
      </c>
      <c r="N85" s="1">
        <v>27784</v>
      </c>
      <c r="O85" s="1">
        <v>46941</v>
      </c>
      <c r="P85" s="1">
        <v>17584</v>
      </c>
      <c r="Q85" s="1">
        <v>36741</v>
      </c>
      <c r="R85" s="1">
        <v>69</v>
      </c>
      <c r="S85" s="1" t="s">
        <v>73</v>
      </c>
      <c r="T85" s="1" t="b">
        <v>1</v>
      </c>
      <c r="U85" s="1">
        <v>1</v>
      </c>
      <c r="V85" s="1"/>
    </row>
    <row r="86" spans="1:22" ht="12.75" customHeight="1">
      <c r="A86" s="1">
        <v>454</v>
      </c>
      <c r="B86" s="1">
        <v>1099</v>
      </c>
      <c r="C86" s="1" t="s">
        <v>1302</v>
      </c>
      <c r="D86" s="1" t="s">
        <v>1150</v>
      </c>
      <c r="E86" s="1" t="s">
        <v>1151</v>
      </c>
      <c r="F86" s="1" t="s">
        <v>538</v>
      </c>
      <c r="G86" s="1" t="s">
        <v>539</v>
      </c>
      <c r="H86" s="8" t="s">
        <v>1304</v>
      </c>
      <c r="I86" s="1">
        <v>-71.094982999999999</v>
      </c>
      <c r="J86" s="1">
        <v>42.336632000000002</v>
      </c>
      <c r="K86" s="1">
        <v>34977</v>
      </c>
      <c r="L86" s="1">
        <v>54071</v>
      </c>
      <c r="M86" s="1">
        <v>54071</v>
      </c>
      <c r="N86" s="1">
        <v>54071</v>
      </c>
      <c r="O86" s="1">
        <v>54071</v>
      </c>
      <c r="P86" s="1">
        <v>43307</v>
      </c>
      <c r="Q86" s="1">
        <v>43307</v>
      </c>
      <c r="R86" s="1">
        <v>71</v>
      </c>
      <c r="S86" s="1" t="s">
        <v>123</v>
      </c>
      <c r="T86" s="1" t="b">
        <v>0</v>
      </c>
      <c r="U86" s="1">
        <v>6</v>
      </c>
      <c r="V86" s="1"/>
    </row>
    <row r="87" spans="1:22" ht="12.75" customHeight="1">
      <c r="A87" s="1">
        <v>460</v>
      </c>
      <c r="B87" s="1">
        <v>1118</v>
      </c>
      <c r="C87" s="1" t="s">
        <v>1313</v>
      </c>
      <c r="D87" s="1" t="s">
        <v>1315</v>
      </c>
      <c r="E87" s="1" t="s">
        <v>1151</v>
      </c>
      <c r="F87" s="1" t="s">
        <v>538</v>
      </c>
      <c r="G87" s="1" t="s">
        <v>539</v>
      </c>
      <c r="H87" s="8" t="s">
        <v>1317</v>
      </c>
      <c r="I87" s="1">
        <v>-72.795672999999994</v>
      </c>
      <c r="J87" s="1">
        <v>42.131588999999998</v>
      </c>
      <c r="K87" s="1">
        <v>9715</v>
      </c>
      <c r="L87" s="1">
        <v>24076</v>
      </c>
      <c r="M87" s="1">
        <v>30156</v>
      </c>
      <c r="N87" s="1">
        <v>24076</v>
      </c>
      <c r="O87" s="1">
        <v>30156</v>
      </c>
      <c r="P87" s="1">
        <v>13387</v>
      </c>
      <c r="Q87" s="1">
        <v>19467</v>
      </c>
      <c r="R87" s="1">
        <v>78</v>
      </c>
      <c r="S87" s="1" t="s">
        <v>73</v>
      </c>
      <c r="T87" s="1" t="b">
        <v>0</v>
      </c>
      <c r="U87" s="1">
        <v>1</v>
      </c>
      <c r="V87" s="1"/>
    </row>
    <row r="88" spans="1:22" ht="12.75" customHeight="1">
      <c r="A88" s="1">
        <v>461</v>
      </c>
      <c r="B88" s="1">
        <v>16</v>
      </c>
      <c r="C88" s="1" t="s">
        <v>1321</v>
      </c>
      <c r="D88" s="1" t="s">
        <v>1323</v>
      </c>
      <c r="E88" s="1" t="s">
        <v>1324</v>
      </c>
      <c r="F88" s="1" t="s">
        <v>70</v>
      </c>
      <c r="G88" s="1" t="s">
        <v>564</v>
      </c>
      <c r="H88" s="8" t="s">
        <v>1326</v>
      </c>
      <c r="I88" s="1">
        <v>-76.512222999999906</v>
      </c>
      <c r="J88" s="1">
        <v>39.049813</v>
      </c>
      <c r="K88" s="1">
        <v>7706</v>
      </c>
      <c r="L88" s="97" t="s">
        <v>1327</v>
      </c>
      <c r="M88" s="97" t="s">
        <v>1327</v>
      </c>
      <c r="N88" s="1">
        <v>24328</v>
      </c>
      <c r="O88" s="1">
        <v>29188</v>
      </c>
      <c r="P88" s="1">
        <v>13798</v>
      </c>
      <c r="Q88" s="1">
        <v>18658</v>
      </c>
      <c r="R88" s="97" t="s">
        <v>1327</v>
      </c>
      <c r="S88" s="1" t="s">
        <v>73</v>
      </c>
      <c r="T88" s="1" t="b">
        <v>0</v>
      </c>
      <c r="U88" s="1">
        <v>11</v>
      </c>
      <c r="V88" s="1"/>
    </row>
    <row r="89" spans="1:22" ht="12.75" customHeight="1">
      <c r="A89" s="1">
        <v>472</v>
      </c>
      <c r="B89" s="1">
        <v>263</v>
      </c>
      <c r="C89" s="1" t="s">
        <v>1345</v>
      </c>
      <c r="D89" s="1" t="s">
        <v>1347</v>
      </c>
      <c r="E89" s="1" t="s">
        <v>1324</v>
      </c>
      <c r="F89" s="1" t="s">
        <v>70</v>
      </c>
      <c r="G89" s="1" t="s">
        <v>564</v>
      </c>
      <c r="H89" s="8" t="s">
        <v>1349</v>
      </c>
      <c r="I89" s="1">
        <v>-76.594842999999997</v>
      </c>
      <c r="J89" s="1">
        <v>39.410175000000002</v>
      </c>
      <c r="K89" s="1">
        <v>43440</v>
      </c>
      <c r="L89" s="1">
        <v>59810</v>
      </c>
      <c r="M89" s="1">
        <v>59810</v>
      </c>
      <c r="N89" s="1">
        <v>55840</v>
      </c>
      <c r="O89" s="1">
        <v>55840</v>
      </c>
      <c r="P89" s="1">
        <v>47340</v>
      </c>
      <c r="Q89" s="1">
        <v>47340</v>
      </c>
      <c r="R89" s="1">
        <v>79</v>
      </c>
      <c r="S89" s="1" t="s">
        <v>123</v>
      </c>
      <c r="T89" s="1" t="b">
        <v>0</v>
      </c>
      <c r="U89" s="1">
        <v>1</v>
      </c>
      <c r="V89" s="1"/>
    </row>
    <row r="90" spans="1:22" ht="12.75" customHeight="1">
      <c r="A90" s="1">
        <v>473</v>
      </c>
      <c r="B90" s="1">
        <v>353</v>
      </c>
      <c r="C90" s="1" t="s">
        <v>1354</v>
      </c>
      <c r="D90" s="1" t="s">
        <v>1347</v>
      </c>
      <c r="E90" s="1" t="s">
        <v>1324</v>
      </c>
      <c r="F90" s="1" t="s">
        <v>70</v>
      </c>
      <c r="G90" s="1" t="s">
        <v>564</v>
      </c>
      <c r="H90" s="8" t="s">
        <v>1357</v>
      </c>
      <c r="I90" s="1">
        <v>-76.621032999999997</v>
      </c>
      <c r="J90" s="1">
        <v>39.308791999999997</v>
      </c>
      <c r="K90" s="1">
        <v>46990</v>
      </c>
      <c r="L90" s="1">
        <v>62850</v>
      </c>
      <c r="M90" s="1">
        <v>62850</v>
      </c>
      <c r="N90" s="1">
        <v>60460</v>
      </c>
      <c r="O90" s="1">
        <v>60460</v>
      </c>
      <c r="P90" s="1">
        <v>49990</v>
      </c>
      <c r="Q90" s="1">
        <v>49990</v>
      </c>
      <c r="R90" s="1">
        <v>57</v>
      </c>
      <c r="S90" s="1" t="s">
        <v>123</v>
      </c>
      <c r="T90" s="1" t="b">
        <v>0</v>
      </c>
      <c r="U90" s="1">
        <v>1</v>
      </c>
      <c r="V90" s="1"/>
    </row>
    <row r="91" spans="1:22" ht="12.75" customHeight="1">
      <c r="A91" s="1">
        <v>474</v>
      </c>
      <c r="B91" s="1">
        <v>399</v>
      </c>
      <c r="C91" s="1" t="s">
        <v>1361</v>
      </c>
      <c r="D91" s="1" t="s">
        <v>1347</v>
      </c>
      <c r="E91" s="1" t="s">
        <v>1324</v>
      </c>
      <c r="F91" s="1" t="s">
        <v>70</v>
      </c>
      <c r="G91" s="1" t="s">
        <v>564</v>
      </c>
      <c r="H91" s="8" t="s">
        <v>1364</v>
      </c>
      <c r="I91" s="1">
        <v>-76.584237999999999</v>
      </c>
      <c r="J91" s="1">
        <v>39.344234999999998</v>
      </c>
      <c r="K91" s="1">
        <v>7766</v>
      </c>
      <c r="L91" s="1">
        <v>23296</v>
      </c>
      <c r="M91" s="1">
        <v>33362</v>
      </c>
      <c r="N91" s="1">
        <v>25187</v>
      </c>
      <c r="O91" s="1">
        <v>35253</v>
      </c>
      <c r="P91" s="1">
        <v>13510</v>
      </c>
      <c r="Q91" s="1">
        <v>23576</v>
      </c>
      <c r="R91" s="1">
        <v>60</v>
      </c>
      <c r="S91" s="1" t="s">
        <v>73</v>
      </c>
      <c r="T91" s="1" t="b">
        <v>0</v>
      </c>
      <c r="U91" s="1">
        <v>3</v>
      </c>
      <c r="V91" s="1"/>
    </row>
    <row r="92" spans="1:22" ht="12.75" customHeight="1">
      <c r="A92" s="1">
        <v>477</v>
      </c>
      <c r="B92" s="1">
        <v>546</v>
      </c>
      <c r="C92" s="1" t="s">
        <v>1369</v>
      </c>
      <c r="D92" s="1" t="s">
        <v>1371</v>
      </c>
      <c r="E92" s="1" t="s">
        <v>1324</v>
      </c>
      <c r="F92" s="1" t="s">
        <v>70</v>
      </c>
      <c r="G92" s="1" t="s">
        <v>564</v>
      </c>
      <c r="H92" s="8" t="s">
        <v>1373</v>
      </c>
      <c r="I92" s="1">
        <v>-75.605705</v>
      </c>
      <c r="J92" s="1">
        <v>38.345447</v>
      </c>
      <c r="K92" s="1">
        <v>9582</v>
      </c>
      <c r="L92" s="1">
        <v>25062</v>
      </c>
      <c r="M92" s="1">
        <v>34102</v>
      </c>
      <c r="N92" s="1">
        <v>25062</v>
      </c>
      <c r="O92" s="1">
        <v>34102</v>
      </c>
      <c r="P92" s="1">
        <v>13582</v>
      </c>
      <c r="Q92" s="1">
        <v>22622</v>
      </c>
      <c r="R92" s="1">
        <v>66</v>
      </c>
      <c r="S92" s="1" t="s">
        <v>73</v>
      </c>
      <c r="T92" s="1" t="b">
        <v>0</v>
      </c>
      <c r="U92" s="1">
        <v>1</v>
      </c>
      <c r="V92" s="1"/>
    </row>
    <row r="93" spans="1:22" ht="12.75" customHeight="1">
      <c r="A93" s="1">
        <v>478</v>
      </c>
      <c r="B93" s="1">
        <v>856</v>
      </c>
      <c r="C93" s="1" t="s">
        <v>1377</v>
      </c>
      <c r="D93" s="1" t="s">
        <v>1378</v>
      </c>
      <c r="E93" s="1" t="s">
        <v>1324</v>
      </c>
      <c r="F93" s="1" t="s">
        <v>70</v>
      </c>
      <c r="G93" s="1" t="s">
        <v>564</v>
      </c>
      <c r="H93" s="8" t="s">
        <v>1379</v>
      </c>
      <c r="I93" s="1">
        <v>-76.944721000000001</v>
      </c>
      <c r="J93" s="1">
        <v>38.988177999999998</v>
      </c>
      <c r="K93" s="1">
        <v>10399</v>
      </c>
      <c r="L93" s="1">
        <v>26491</v>
      </c>
      <c r="M93" s="1">
        <v>49698</v>
      </c>
      <c r="N93" s="1">
        <v>29763</v>
      </c>
      <c r="O93" s="1">
        <v>52970</v>
      </c>
      <c r="P93" s="1">
        <v>15715</v>
      </c>
      <c r="Q93" s="1">
        <v>38922</v>
      </c>
      <c r="R93" s="1">
        <v>48</v>
      </c>
      <c r="S93" s="1" t="s">
        <v>73</v>
      </c>
      <c r="T93" s="1" t="b">
        <v>1</v>
      </c>
      <c r="U93" s="1">
        <v>8</v>
      </c>
      <c r="V93" s="1"/>
    </row>
    <row r="94" spans="1:22" ht="12.75" customHeight="1">
      <c r="A94" s="1">
        <v>486</v>
      </c>
      <c r="B94" s="1">
        <v>855</v>
      </c>
      <c r="C94" s="1" t="s">
        <v>1393</v>
      </c>
      <c r="D94" s="1" t="s">
        <v>1395</v>
      </c>
      <c r="E94" s="1" t="s">
        <v>1396</v>
      </c>
      <c r="F94" s="1" t="s">
        <v>538</v>
      </c>
      <c r="G94" s="1" t="s">
        <v>539</v>
      </c>
      <c r="H94" s="8" t="s">
        <v>1398</v>
      </c>
      <c r="I94" s="1">
        <v>-69.796396000000001</v>
      </c>
      <c r="J94" s="1">
        <v>44.337746000000003</v>
      </c>
      <c r="K94" s="1">
        <v>7808</v>
      </c>
      <c r="L94" s="97" t="s">
        <v>1327</v>
      </c>
      <c r="M94" s="97" t="s">
        <v>1327</v>
      </c>
      <c r="N94" s="1">
        <v>19808</v>
      </c>
      <c r="O94" s="1">
        <v>29498</v>
      </c>
      <c r="P94" s="1">
        <v>12608</v>
      </c>
      <c r="Q94" s="1">
        <v>22298</v>
      </c>
      <c r="R94" s="97" t="s">
        <v>1327</v>
      </c>
      <c r="S94" s="1" t="s">
        <v>73</v>
      </c>
      <c r="T94" s="1" t="b">
        <v>1</v>
      </c>
      <c r="U94" s="1">
        <v>1</v>
      </c>
      <c r="V94" s="1"/>
    </row>
    <row r="95" spans="1:22" ht="12.75" customHeight="1">
      <c r="A95" s="1">
        <v>487</v>
      </c>
      <c r="B95" s="1">
        <v>13</v>
      </c>
      <c r="C95" s="1" t="s">
        <v>1400</v>
      </c>
      <c r="D95" s="1" t="s">
        <v>1402</v>
      </c>
      <c r="E95" s="1" t="s">
        <v>1403</v>
      </c>
      <c r="F95" s="1" t="s">
        <v>834</v>
      </c>
      <c r="G95" s="1" t="s">
        <v>885</v>
      </c>
      <c r="H95" s="8" t="s">
        <v>1404</v>
      </c>
      <c r="I95" s="1">
        <v>-86.355815000000007</v>
      </c>
      <c r="J95" s="1">
        <v>41.963858999999999</v>
      </c>
      <c r="K95" s="1">
        <v>28436</v>
      </c>
      <c r="L95" s="1">
        <v>39714</v>
      </c>
      <c r="M95" s="1">
        <v>39714</v>
      </c>
      <c r="N95" s="1">
        <v>44704</v>
      </c>
      <c r="O95" s="1">
        <v>44704</v>
      </c>
      <c r="P95" s="1">
        <v>30636</v>
      </c>
      <c r="Q95" s="1">
        <v>30636</v>
      </c>
      <c r="R95" s="1">
        <v>40</v>
      </c>
      <c r="S95" s="1" t="s">
        <v>123</v>
      </c>
      <c r="T95" s="1" t="b">
        <v>0</v>
      </c>
      <c r="U95" s="1">
        <v>3</v>
      </c>
      <c r="V95" s="1"/>
    </row>
    <row r="96" spans="1:22" ht="12.75" customHeight="1">
      <c r="A96" s="1">
        <v>490</v>
      </c>
      <c r="B96" s="1">
        <v>219</v>
      </c>
      <c r="C96" s="1" t="s">
        <v>1408</v>
      </c>
      <c r="D96" s="1" t="s">
        <v>1410</v>
      </c>
      <c r="E96" s="1" t="s">
        <v>1403</v>
      </c>
      <c r="F96" s="1" t="s">
        <v>834</v>
      </c>
      <c r="G96" s="1" t="s">
        <v>885</v>
      </c>
      <c r="H96" s="8" t="s">
        <v>1411</v>
      </c>
      <c r="I96" s="1">
        <v>-83.742768999999996</v>
      </c>
      <c r="J96" s="1">
        <v>42.275920999999997</v>
      </c>
      <c r="K96" s="1">
        <v>12019</v>
      </c>
      <c r="L96" s="1">
        <v>25307</v>
      </c>
      <c r="M96" s="1">
        <v>42488</v>
      </c>
      <c r="N96" s="1">
        <v>23565</v>
      </c>
      <c r="O96" s="1">
        <v>40746</v>
      </c>
      <c r="P96" s="1">
        <v>17073</v>
      </c>
      <c r="Q96" s="1">
        <v>34254</v>
      </c>
      <c r="R96" s="1">
        <v>73</v>
      </c>
      <c r="S96" s="1" t="s">
        <v>73</v>
      </c>
      <c r="T96" s="1" t="b">
        <v>0</v>
      </c>
      <c r="U96" s="1">
        <v>2</v>
      </c>
      <c r="V96" s="1"/>
    </row>
    <row r="97" spans="1:22" ht="12.75" customHeight="1">
      <c r="A97" s="1">
        <v>492</v>
      </c>
      <c r="B97" s="1">
        <v>226</v>
      </c>
      <c r="C97" s="1" t="s">
        <v>1415</v>
      </c>
      <c r="D97" s="1" t="s">
        <v>1417</v>
      </c>
      <c r="E97" s="1" t="s">
        <v>1403</v>
      </c>
      <c r="F97" s="1" t="s">
        <v>834</v>
      </c>
      <c r="G97" s="1" t="s">
        <v>885</v>
      </c>
      <c r="H97" s="8" t="s">
        <v>1419</v>
      </c>
      <c r="I97" s="1">
        <v>-85.483508999999998</v>
      </c>
      <c r="J97" s="1">
        <v>43.687463999999999</v>
      </c>
      <c r="K97" s="1">
        <v>11628</v>
      </c>
      <c r="L97" s="1">
        <v>23556</v>
      </c>
      <c r="M97" s="1">
        <v>30516</v>
      </c>
      <c r="N97" s="1">
        <v>21942</v>
      </c>
      <c r="O97" s="1">
        <v>28902</v>
      </c>
      <c r="P97" s="1">
        <v>14270</v>
      </c>
      <c r="Q97" s="1">
        <v>21230</v>
      </c>
      <c r="R97" s="1">
        <v>78</v>
      </c>
      <c r="S97" s="1" t="s">
        <v>73</v>
      </c>
      <c r="T97" s="1" t="b">
        <v>0</v>
      </c>
      <c r="U97" s="1">
        <v>2</v>
      </c>
      <c r="V97" s="1"/>
    </row>
    <row r="98" spans="1:22" ht="12.75" customHeight="1">
      <c r="A98" s="1">
        <v>494</v>
      </c>
      <c r="B98" s="1">
        <v>338</v>
      </c>
      <c r="C98" s="1" t="s">
        <v>1423</v>
      </c>
      <c r="D98" s="1" t="s">
        <v>1425</v>
      </c>
      <c r="E98" s="1" t="s">
        <v>1403</v>
      </c>
      <c r="F98" s="1" t="s">
        <v>834</v>
      </c>
      <c r="G98" s="1" t="s">
        <v>885</v>
      </c>
      <c r="H98" s="8" t="s">
        <v>1426</v>
      </c>
      <c r="I98" s="1">
        <v>-83.249796700000005</v>
      </c>
      <c r="J98" s="1">
        <v>42.475501100000002</v>
      </c>
      <c r="K98" s="1">
        <v>51846</v>
      </c>
      <c r="L98" s="97" t="s">
        <v>1327</v>
      </c>
      <c r="M98" s="97" t="s">
        <v>1327</v>
      </c>
      <c r="N98" s="97" t="s">
        <v>1327</v>
      </c>
      <c r="O98" s="97" t="s">
        <v>1327</v>
      </c>
      <c r="P98" s="97" t="s">
        <v>1327</v>
      </c>
      <c r="Q98" s="97" t="s">
        <v>1327</v>
      </c>
      <c r="R98" s="97" t="s">
        <v>1327</v>
      </c>
      <c r="S98" s="1" t="s">
        <v>123</v>
      </c>
      <c r="T98" s="1" t="b">
        <v>0</v>
      </c>
      <c r="U98" s="1">
        <v>6</v>
      </c>
      <c r="V98" s="1"/>
    </row>
    <row r="99" spans="1:22" ht="12.75" customHeight="1">
      <c r="A99" s="1">
        <v>500</v>
      </c>
      <c r="B99" s="1">
        <v>377</v>
      </c>
      <c r="C99" s="1" t="s">
        <v>1441</v>
      </c>
      <c r="D99" s="1" t="s">
        <v>1442</v>
      </c>
      <c r="E99" s="1" t="s">
        <v>1403</v>
      </c>
      <c r="F99" s="1" t="s">
        <v>834</v>
      </c>
      <c r="G99" s="1" t="s">
        <v>885</v>
      </c>
      <c r="H99" s="8" t="s">
        <v>1444</v>
      </c>
      <c r="I99" s="1">
        <v>-84.476111000000003</v>
      </c>
      <c r="J99" s="1">
        <v>42.732120000000002</v>
      </c>
      <c r="K99" s="1">
        <v>14460</v>
      </c>
      <c r="L99" s="1">
        <v>28478</v>
      </c>
      <c r="M99" s="1">
        <v>53424</v>
      </c>
      <c r="N99" s="1">
        <v>28478</v>
      </c>
      <c r="O99" s="1">
        <v>53424</v>
      </c>
      <c r="P99" s="1">
        <v>18452</v>
      </c>
      <c r="Q99" s="1">
        <v>43398</v>
      </c>
      <c r="R99" s="1">
        <v>66</v>
      </c>
      <c r="S99" s="1" t="s">
        <v>73</v>
      </c>
      <c r="T99" s="1" t="b">
        <v>1</v>
      </c>
      <c r="U99" s="1">
        <v>8</v>
      </c>
      <c r="V99" s="1"/>
    </row>
    <row r="100" spans="1:22" ht="12.75" customHeight="1">
      <c r="A100" s="1">
        <v>508</v>
      </c>
      <c r="B100" s="1">
        <v>768</v>
      </c>
      <c r="C100" s="1" t="s">
        <v>1456</v>
      </c>
      <c r="D100" s="1" t="s">
        <v>1458</v>
      </c>
      <c r="E100" s="1" t="s">
        <v>1403</v>
      </c>
      <c r="F100" s="1" t="s">
        <v>834</v>
      </c>
      <c r="G100" s="1" t="s">
        <v>885</v>
      </c>
      <c r="H100" s="8" t="s">
        <v>1460</v>
      </c>
      <c r="I100" s="1">
        <v>-83.138368999999997</v>
      </c>
      <c r="J100" s="1">
        <v>42.417167999999997</v>
      </c>
      <c r="K100" s="1">
        <v>41158</v>
      </c>
      <c r="L100" s="1">
        <v>57378</v>
      </c>
      <c r="M100" s="1">
        <v>57378</v>
      </c>
      <c r="N100" s="1">
        <v>59152</v>
      </c>
      <c r="O100" s="1">
        <v>59152</v>
      </c>
      <c r="P100" s="1">
        <v>49702</v>
      </c>
      <c r="Q100" s="1">
        <v>49702</v>
      </c>
      <c r="R100" s="1">
        <v>78</v>
      </c>
      <c r="S100" s="1" t="s">
        <v>123</v>
      </c>
      <c r="T100" s="1" t="b">
        <v>0</v>
      </c>
      <c r="U100" s="1">
        <v>4</v>
      </c>
      <c r="V100" s="1"/>
    </row>
    <row r="101" spans="1:22" ht="12.75" customHeight="1">
      <c r="A101" s="1">
        <v>512</v>
      </c>
      <c r="B101" s="1">
        <v>885</v>
      </c>
      <c r="C101" s="1" t="s">
        <v>1468</v>
      </c>
      <c r="D101" s="1" t="s">
        <v>1470</v>
      </c>
      <c r="E101" s="1" t="s">
        <v>1403</v>
      </c>
      <c r="F101" s="1" t="s">
        <v>834</v>
      </c>
      <c r="G101" s="1" t="s">
        <v>885</v>
      </c>
      <c r="H101" s="8" t="s">
        <v>1471</v>
      </c>
      <c r="I101" s="1">
        <v>-83.742768999999996</v>
      </c>
      <c r="J101" s="1">
        <v>42.275920999999997</v>
      </c>
      <c r="K101" s="1">
        <v>14826</v>
      </c>
      <c r="L101" s="1">
        <v>29526</v>
      </c>
      <c r="M101" s="1">
        <v>62176</v>
      </c>
      <c r="N101" s="1">
        <v>29526</v>
      </c>
      <c r="O101" s="1">
        <v>62176</v>
      </c>
      <c r="P101" s="1">
        <v>20688</v>
      </c>
      <c r="Q101" s="1">
        <v>53338</v>
      </c>
      <c r="R101" s="1">
        <v>29</v>
      </c>
      <c r="S101" s="1" t="s">
        <v>73</v>
      </c>
      <c r="T101" s="1" t="b">
        <v>0</v>
      </c>
      <c r="U101" s="1">
        <v>11</v>
      </c>
      <c r="V101" s="1"/>
    </row>
    <row r="102" spans="1:22" ht="12.75" customHeight="1">
      <c r="A102" s="1">
        <v>523</v>
      </c>
      <c r="B102" s="1">
        <v>1097</v>
      </c>
      <c r="C102" s="1" t="s">
        <v>1490</v>
      </c>
      <c r="D102" s="1" t="s">
        <v>1458</v>
      </c>
      <c r="E102" s="1" t="s">
        <v>1403</v>
      </c>
      <c r="F102" s="1" t="s">
        <v>834</v>
      </c>
      <c r="G102" s="1" t="s">
        <v>885</v>
      </c>
      <c r="H102" s="8" t="s">
        <v>1492</v>
      </c>
      <c r="I102" s="1">
        <v>-83.138368999999997</v>
      </c>
      <c r="J102" s="1">
        <v>42.417167999999997</v>
      </c>
      <c r="K102" s="1">
        <v>12729</v>
      </c>
      <c r="L102" s="1">
        <v>26289</v>
      </c>
      <c r="M102" s="1">
        <v>40763</v>
      </c>
      <c r="N102" s="1">
        <v>28491</v>
      </c>
      <c r="O102" s="1">
        <v>42965</v>
      </c>
      <c r="P102" s="1">
        <v>18771</v>
      </c>
      <c r="Q102" s="1">
        <v>33245</v>
      </c>
      <c r="R102" s="1">
        <v>81</v>
      </c>
      <c r="S102" s="1" t="s">
        <v>73</v>
      </c>
      <c r="T102" s="1" t="b">
        <v>0</v>
      </c>
      <c r="U102" s="1">
        <v>2</v>
      </c>
      <c r="V102" s="1"/>
    </row>
    <row r="103" spans="1:22" ht="12.75" customHeight="1">
      <c r="A103" s="1">
        <v>525</v>
      </c>
      <c r="B103" s="1">
        <v>1115</v>
      </c>
      <c r="C103" s="1" t="s">
        <v>1495</v>
      </c>
      <c r="D103" s="1" t="s">
        <v>1497</v>
      </c>
      <c r="E103" s="1" t="s">
        <v>1403</v>
      </c>
      <c r="F103" s="1" t="s">
        <v>834</v>
      </c>
      <c r="G103" s="1" t="s">
        <v>885</v>
      </c>
      <c r="H103" s="8" t="s">
        <v>1499</v>
      </c>
      <c r="I103" s="1">
        <v>-85.615119999999905</v>
      </c>
      <c r="J103" s="1">
        <v>42.282589000000002</v>
      </c>
      <c r="K103" s="1">
        <v>11943</v>
      </c>
      <c r="L103" s="1">
        <v>25139</v>
      </c>
      <c r="M103" s="1">
        <v>27895</v>
      </c>
      <c r="N103" s="1">
        <v>25139</v>
      </c>
      <c r="O103" s="1">
        <v>27895</v>
      </c>
      <c r="P103" s="1">
        <v>16929</v>
      </c>
      <c r="Q103" s="1">
        <v>19685</v>
      </c>
      <c r="R103" s="1">
        <v>82</v>
      </c>
      <c r="S103" s="1" t="s">
        <v>73</v>
      </c>
      <c r="T103" s="1" t="b">
        <v>0</v>
      </c>
      <c r="U103" s="1">
        <v>2</v>
      </c>
      <c r="V103" s="1"/>
    </row>
    <row r="104" spans="1:22" ht="12.75" customHeight="1">
      <c r="A104" s="1">
        <v>527</v>
      </c>
      <c r="B104" s="1">
        <v>205</v>
      </c>
      <c r="C104" s="1" t="s">
        <v>1505</v>
      </c>
      <c r="D104" s="1" t="s">
        <v>1507</v>
      </c>
      <c r="E104" s="1" t="s">
        <v>1508</v>
      </c>
      <c r="F104" s="1" t="s">
        <v>834</v>
      </c>
      <c r="G104" s="1" t="s">
        <v>835</v>
      </c>
      <c r="H104" s="8" t="s">
        <v>1510</v>
      </c>
      <c r="I104" s="1">
        <v>-93.290068999999903</v>
      </c>
      <c r="J104" s="1">
        <v>44.973081000000001</v>
      </c>
      <c r="K104" s="1">
        <v>21610</v>
      </c>
      <c r="L104" s="97" t="s">
        <v>1327</v>
      </c>
      <c r="M104" s="97" t="s">
        <v>1327</v>
      </c>
      <c r="N104" s="1">
        <v>32508</v>
      </c>
      <c r="O104" s="1">
        <v>32508</v>
      </c>
      <c r="P104" s="1">
        <v>24858</v>
      </c>
      <c r="Q104" s="1">
        <v>24858</v>
      </c>
      <c r="R104" s="1">
        <v>67</v>
      </c>
      <c r="S104" s="1" t="s">
        <v>123</v>
      </c>
      <c r="T104" s="1" t="b">
        <v>0</v>
      </c>
      <c r="U104" s="1">
        <v>11</v>
      </c>
      <c r="V104" s="1"/>
    </row>
    <row r="105" spans="1:22" ht="12.75" customHeight="1">
      <c r="A105" s="1">
        <v>538</v>
      </c>
      <c r="B105" s="1">
        <v>387</v>
      </c>
      <c r="C105" s="1" t="s">
        <v>1531</v>
      </c>
      <c r="D105" s="1" t="s">
        <v>1533</v>
      </c>
      <c r="E105" s="1" t="s">
        <v>1508</v>
      </c>
      <c r="F105" s="1" t="s">
        <v>834</v>
      </c>
      <c r="G105" s="1" t="s">
        <v>835</v>
      </c>
      <c r="H105" s="8" t="s">
        <v>1534</v>
      </c>
      <c r="I105" s="1">
        <v>-93.999449999999996</v>
      </c>
      <c r="J105" s="1">
        <v>44.146712000000001</v>
      </c>
      <c r="K105" s="1">
        <v>8164</v>
      </c>
      <c r="L105" s="1">
        <v>20226</v>
      </c>
      <c r="M105" s="1">
        <v>28278</v>
      </c>
      <c r="N105" s="1">
        <v>18844</v>
      </c>
      <c r="O105" s="1">
        <v>26896</v>
      </c>
      <c r="P105" s="1">
        <v>11716</v>
      </c>
      <c r="Q105" s="1">
        <v>19768</v>
      </c>
      <c r="R105" s="1">
        <v>62</v>
      </c>
      <c r="S105" s="1" t="s">
        <v>73</v>
      </c>
      <c r="T105" s="1" t="b">
        <v>0</v>
      </c>
      <c r="U105" s="1">
        <v>2</v>
      </c>
      <c r="V105" s="1"/>
    </row>
    <row r="106" spans="1:22" ht="12.75" customHeight="1">
      <c r="A106" s="1">
        <v>540</v>
      </c>
      <c r="B106" s="1">
        <v>544</v>
      </c>
      <c r="C106" s="1" t="s">
        <v>1540</v>
      </c>
      <c r="D106" s="1" t="s">
        <v>1542</v>
      </c>
      <c r="E106" s="1" t="s">
        <v>1508</v>
      </c>
      <c r="F106" s="1" t="s">
        <v>834</v>
      </c>
      <c r="G106" s="1" t="s">
        <v>835</v>
      </c>
      <c r="H106" s="8" t="s">
        <v>1544</v>
      </c>
      <c r="I106" s="1">
        <v>-94.152999999999906</v>
      </c>
      <c r="J106" s="1">
        <v>45.552417999999903</v>
      </c>
      <c r="K106" s="1">
        <v>8228</v>
      </c>
      <c r="L106" s="1">
        <v>20686</v>
      </c>
      <c r="M106" s="1">
        <v>28920</v>
      </c>
      <c r="N106" s="1">
        <v>20686</v>
      </c>
      <c r="O106" s="1">
        <v>28920</v>
      </c>
      <c r="P106" s="1">
        <v>12128</v>
      </c>
      <c r="Q106" s="1">
        <v>20362</v>
      </c>
      <c r="R106" s="1">
        <v>85</v>
      </c>
      <c r="S106" s="1" t="s">
        <v>73</v>
      </c>
      <c r="T106" s="1" t="b">
        <v>0</v>
      </c>
      <c r="U106" s="1">
        <v>1</v>
      </c>
      <c r="V106" s="1"/>
    </row>
    <row r="107" spans="1:22" ht="12.75" customHeight="1">
      <c r="A107" s="1">
        <v>541</v>
      </c>
      <c r="B107" s="1">
        <v>896</v>
      </c>
      <c r="C107" s="1" t="s">
        <v>1548</v>
      </c>
      <c r="D107" s="1" t="s">
        <v>1507</v>
      </c>
      <c r="E107" s="1" t="s">
        <v>1508</v>
      </c>
      <c r="F107" s="1" t="s">
        <v>834</v>
      </c>
      <c r="G107" s="1" t="s">
        <v>835</v>
      </c>
      <c r="H107" s="8" t="s">
        <v>1551</v>
      </c>
      <c r="I107" s="1">
        <v>-93.235352000000006</v>
      </c>
      <c r="J107" s="1">
        <v>44.977885999999998</v>
      </c>
      <c r="K107" s="1">
        <v>14417</v>
      </c>
      <c r="L107" s="1">
        <v>27469</v>
      </c>
      <c r="M107" s="1">
        <v>39655</v>
      </c>
      <c r="N107" s="1">
        <v>27469</v>
      </c>
      <c r="O107" s="1">
        <v>39655</v>
      </c>
      <c r="P107" s="1">
        <v>17617</v>
      </c>
      <c r="Q107" s="1">
        <v>29803</v>
      </c>
      <c r="R107" s="1">
        <v>44</v>
      </c>
      <c r="S107" s="1" t="s">
        <v>73</v>
      </c>
      <c r="T107" s="1" t="b">
        <v>1</v>
      </c>
      <c r="U107" s="1">
        <v>21</v>
      </c>
      <c r="V107" s="1"/>
    </row>
    <row r="108" spans="1:22" ht="12.75" customHeight="1">
      <c r="A108" s="1">
        <v>562</v>
      </c>
      <c r="B108" s="1">
        <v>203</v>
      </c>
      <c r="C108" s="1" t="s">
        <v>1581</v>
      </c>
      <c r="D108" s="1" t="s">
        <v>1583</v>
      </c>
      <c r="E108" s="1" t="s">
        <v>1584</v>
      </c>
      <c r="F108" s="1" t="s">
        <v>834</v>
      </c>
      <c r="G108" s="1" t="s">
        <v>835</v>
      </c>
      <c r="H108" s="8" t="s">
        <v>1586</v>
      </c>
      <c r="I108" s="1">
        <v>-93.285772999999907</v>
      </c>
      <c r="J108" s="1">
        <v>37.219757000000001</v>
      </c>
      <c r="K108" s="1">
        <v>27015</v>
      </c>
      <c r="L108" s="1">
        <v>39451</v>
      </c>
      <c r="M108" s="1">
        <v>39451</v>
      </c>
      <c r="N108" s="1">
        <v>37705</v>
      </c>
      <c r="O108" s="1">
        <v>37705</v>
      </c>
      <c r="P108" s="1">
        <v>31415</v>
      </c>
      <c r="Q108" s="1">
        <v>31415</v>
      </c>
      <c r="R108" s="1">
        <v>70</v>
      </c>
      <c r="S108" s="1" t="s">
        <v>123</v>
      </c>
      <c r="T108" s="1" t="b">
        <v>0</v>
      </c>
      <c r="U108" s="1">
        <v>2</v>
      </c>
      <c r="V108" s="1"/>
    </row>
    <row r="109" spans="1:22" ht="12.75" customHeight="1">
      <c r="A109" s="1">
        <v>564</v>
      </c>
      <c r="B109" s="1">
        <v>395</v>
      </c>
      <c r="C109" s="1" t="s">
        <v>1590</v>
      </c>
      <c r="D109" s="1" t="s">
        <v>1583</v>
      </c>
      <c r="E109" s="1" t="s">
        <v>1584</v>
      </c>
      <c r="F109" s="1" t="s">
        <v>834</v>
      </c>
      <c r="G109" s="1" t="s">
        <v>835</v>
      </c>
      <c r="H109" s="8" t="s">
        <v>1592</v>
      </c>
      <c r="I109" s="1">
        <v>-93.276820999999998</v>
      </c>
      <c r="J109" s="1">
        <v>37.197983000000001</v>
      </c>
      <c r="K109" s="1">
        <v>7306</v>
      </c>
      <c r="L109" s="1">
        <v>21062</v>
      </c>
      <c r="M109" s="1">
        <v>28502</v>
      </c>
      <c r="N109" s="1">
        <v>21062</v>
      </c>
      <c r="O109" s="1">
        <v>28502</v>
      </c>
      <c r="P109" s="1">
        <v>12525</v>
      </c>
      <c r="Q109" s="1">
        <v>19965</v>
      </c>
      <c r="R109" s="1">
        <v>84</v>
      </c>
      <c r="S109" s="1" t="s">
        <v>73</v>
      </c>
      <c r="T109" s="1" t="b">
        <v>0</v>
      </c>
      <c r="U109" s="1">
        <v>2</v>
      </c>
      <c r="V109" s="1"/>
    </row>
    <row r="110" spans="1:22" ht="12.75" customHeight="1">
      <c r="A110" s="1">
        <v>566</v>
      </c>
      <c r="B110" s="1">
        <v>545</v>
      </c>
      <c r="C110" s="1" t="s">
        <v>1598</v>
      </c>
      <c r="D110" s="1" t="s">
        <v>1600</v>
      </c>
      <c r="E110" s="1" t="s">
        <v>1584</v>
      </c>
      <c r="F110" s="1" t="s">
        <v>834</v>
      </c>
      <c r="G110" s="1" t="s">
        <v>835</v>
      </c>
      <c r="H110" s="8" t="s">
        <v>1602</v>
      </c>
      <c r="I110" s="1">
        <v>-90.233429999999998</v>
      </c>
      <c r="J110" s="1">
        <v>38.636516</v>
      </c>
      <c r="K110" s="1">
        <v>42166</v>
      </c>
      <c r="L110" s="1">
        <v>57214</v>
      </c>
      <c r="M110" s="1">
        <v>57214</v>
      </c>
      <c r="N110" s="1">
        <v>57214</v>
      </c>
      <c r="O110" s="1">
        <v>57214</v>
      </c>
      <c r="P110" s="1">
        <v>46218</v>
      </c>
      <c r="Q110" s="1">
        <v>46218</v>
      </c>
      <c r="R110" s="1">
        <v>65</v>
      </c>
      <c r="S110" s="1" t="s">
        <v>123</v>
      </c>
      <c r="T110" s="1" t="b">
        <v>0</v>
      </c>
      <c r="U110" s="1">
        <v>1</v>
      </c>
      <c r="V110" s="1"/>
    </row>
    <row r="111" spans="1:22" ht="12.75" customHeight="1">
      <c r="A111" s="1">
        <v>567</v>
      </c>
      <c r="B111" s="1">
        <v>569</v>
      </c>
      <c r="C111" s="1" t="s">
        <v>1607</v>
      </c>
      <c r="D111" s="1" t="s">
        <v>1609</v>
      </c>
      <c r="E111" s="1" t="s">
        <v>1584</v>
      </c>
      <c r="F111" s="1" t="s">
        <v>834</v>
      </c>
      <c r="G111" s="1" t="s">
        <v>835</v>
      </c>
      <c r="H111" s="8" t="s">
        <v>1610</v>
      </c>
      <c r="I111" s="1">
        <v>-89.529118999999994</v>
      </c>
      <c r="J111" s="1">
        <v>37.315750000000001</v>
      </c>
      <c r="K111" s="1">
        <v>7185</v>
      </c>
      <c r="L111" s="1">
        <v>21004</v>
      </c>
      <c r="M111" s="1">
        <v>26539</v>
      </c>
      <c r="N111" s="1">
        <v>21004</v>
      </c>
      <c r="O111" s="1">
        <v>26539</v>
      </c>
      <c r="P111" s="1">
        <v>12289</v>
      </c>
      <c r="Q111" s="1">
        <v>17824</v>
      </c>
      <c r="R111" s="1">
        <v>83</v>
      </c>
      <c r="S111" s="1" t="s">
        <v>73</v>
      </c>
      <c r="T111" s="1" t="b">
        <v>0</v>
      </c>
      <c r="U111" s="1">
        <v>2</v>
      </c>
      <c r="V111" s="1"/>
    </row>
    <row r="112" spans="1:22" ht="12.75" customHeight="1">
      <c r="A112" s="1">
        <v>569</v>
      </c>
      <c r="B112" s="1">
        <v>917</v>
      </c>
      <c r="C112" s="1" t="s">
        <v>1617</v>
      </c>
      <c r="D112" s="1" t="s">
        <v>1619</v>
      </c>
      <c r="E112" s="1" t="s">
        <v>1584</v>
      </c>
      <c r="F112" s="1" t="s">
        <v>834</v>
      </c>
      <c r="G112" s="1" t="s">
        <v>835</v>
      </c>
      <c r="H112" s="8" t="s">
        <v>1620</v>
      </c>
      <c r="I112" s="1">
        <v>-94.578039000000004</v>
      </c>
      <c r="J112" s="1">
        <v>39.035365999999897</v>
      </c>
      <c r="K112" s="1">
        <v>8011</v>
      </c>
      <c r="L112" s="1">
        <v>23529</v>
      </c>
      <c r="M112" s="1">
        <v>35311</v>
      </c>
      <c r="N112" s="1">
        <v>23145</v>
      </c>
      <c r="O112" s="1">
        <v>34927</v>
      </c>
      <c r="P112" s="1">
        <v>13223</v>
      </c>
      <c r="Q112" s="1">
        <v>25005</v>
      </c>
      <c r="R112" s="1">
        <v>62</v>
      </c>
      <c r="S112" s="1" t="s">
        <v>73</v>
      </c>
      <c r="T112" s="1" t="b">
        <v>1</v>
      </c>
      <c r="U112" s="1">
        <v>3</v>
      </c>
      <c r="V112" s="1"/>
    </row>
    <row r="113" spans="1:22" ht="12.75" customHeight="1">
      <c r="A113" s="1">
        <v>572</v>
      </c>
      <c r="B113" s="1">
        <v>1086</v>
      </c>
      <c r="C113" s="1" t="s">
        <v>1627</v>
      </c>
      <c r="D113" s="1" t="s">
        <v>1600</v>
      </c>
      <c r="E113" s="1" t="s">
        <v>1584</v>
      </c>
      <c r="F113" s="1" t="s">
        <v>834</v>
      </c>
      <c r="G113" s="1" t="s">
        <v>835</v>
      </c>
      <c r="H113" s="8" t="s">
        <v>1630</v>
      </c>
      <c r="I113" s="1">
        <v>-90.310603999999998</v>
      </c>
      <c r="J113" s="1">
        <v>38.647928999999998</v>
      </c>
      <c r="K113" s="1">
        <v>51533</v>
      </c>
      <c r="L113" s="1">
        <v>71975</v>
      </c>
      <c r="M113" s="1">
        <v>71975</v>
      </c>
      <c r="N113" s="1">
        <v>71975</v>
      </c>
      <c r="O113" s="1">
        <v>71975</v>
      </c>
      <c r="P113" s="1">
        <v>57331</v>
      </c>
      <c r="Q113" s="1">
        <v>57331</v>
      </c>
      <c r="R113" s="1">
        <v>17</v>
      </c>
      <c r="S113" s="1" t="s">
        <v>123</v>
      </c>
      <c r="T113" s="1" t="b">
        <v>0</v>
      </c>
      <c r="U113" s="1">
        <v>11</v>
      </c>
      <c r="V113" s="1"/>
    </row>
    <row r="114" spans="1:22" ht="12.75" customHeight="1">
      <c r="A114" s="1">
        <v>583</v>
      </c>
      <c r="B114" s="1">
        <v>302</v>
      </c>
      <c r="C114" s="1" t="s">
        <v>1649</v>
      </c>
      <c r="D114" s="1" t="s">
        <v>1651</v>
      </c>
      <c r="E114" s="1" t="s">
        <v>1652</v>
      </c>
      <c r="F114" s="1" t="s">
        <v>70</v>
      </c>
      <c r="G114" s="1" t="s">
        <v>71</v>
      </c>
      <c r="H114" s="8" t="s">
        <v>1653</v>
      </c>
      <c r="I114" s="1">
        <v>-90.206630000000004</v>
      </c>
      <c r="J114" s="1">
        <v>32.296781000000003</v>
      </c>
      <c r="K114" s="1">
        <v>7621</v>
      </c>
      <c r="L114" s="1">
        <v>23096</v>
      </c>
      <c r="M114" s="1">
        <v>33789</v>
      </c>
      <c r="N114" s="1">
        <v>20221</v>
      </c>
      <c r="O114" s="1">
        <v>30914</v>
      </c>
      <c r="P114" s="1">
        <v>14121</v>
      </c>
      <c r="Q114" s="1">
        <v>24814</v>
      </c>
      <c r="R114" s="1">
        <v>63</v>
      </c>
      <c r="S114" s="1" t="s">
        <v>73</v>
      </c>
      <c r="T114" s="1" t="b">
        <v>0</v>
      </c>
      <c r="U114" s="1">
        <v>2</v>
      </c>
      <c r="V114" s="1"/>
    </row>
    <row r="115" spans="1:22" ht="12.75" customHeight="1">
      <c r="A115" s="1">
        <v>585</v>
      </c>
      <c r="B115" s="1">
        <v>389</v>
      </c>
      <c r="C115" s="1" t="s">
        <v>1658</v>
      </c>
      <c r="D115" s="1" t="s">
        <v>1660</v>
      </c>
      <c r="E115" s="1" t="s">
        <v>1652</v>
      </c>
      <c r="F115" s="1" t="s">
        <v>70</v>
      </c>
      <c r="G115" s="1" t="s">
        <v>71</v>
      </c>
      <c r="H115" s="8" t="s">
        <v>1661</v>
      </c>
      <c r="I115" s="1">
        <v>-88.790138999999996</v>
      </c>
      <c r="J115" s="1">
        <v>33.454852000000002</v>
      </c>
      <c r="K115" s="1">
        <v>8318</v>
      </c>
      <c r="L115" s="1">
        <v>24370</v>
      </c>
      <c r="M115" s="1">
        <v>38410</v>
      </c>
      <c r="N115" s="1">
        <v>24370</v>
      </c>
      <c r="O115" s="1">
        <v>38410</v>
      </c>
      <c r="P115" s="1">
        <v>14976</v>
      </c>
      <c r="Q115" s="1">
        <v>29016</v>
      </c>
      <c r="R115" s="1">
        <v>56</v>
      </c>
      <c r="S115" s="1" t="s">
        <v>73</v>
      </c>
      <c r="T115" s="1" t="b">
        <v>1</v>
      </c>
      <c r="U115" s="1">
        <v>6</v>
      </c>
      <c r="V115" s="1"/>
    </row>
    <row r="116" spans="1:22" ht="12.75" customHeight="1">
      <c r="A116" s="1">
        <v>591</v>
      </c>
      <c r="B116" s="1">
        <v>397</v>
      </c>
      <c r="C116" s="1" t="s">
        <v>1672</v>
      </c>
      <c r="D116" s="1" t="s">
        <v>1673</v>
      </c>
      <c r="E116" s="1" t="s">
        <v>1674</v>
      </c>
      <c r="F116" s="1" t="s">
        <v>167</v>
      </c>
      <c r="G116" s="1" t="s">
        <v>168</v>
      </c>
      <c r="H116" s="8" t="s">
        <v>1675</v>
      </c>
      <c r="I116" s="1">
        <v>-111.048812</v>
      </c>
      <c r="J116" s="1">
        <v>45.666725999999997</v>
      </c>
      <c r="K116" s="1">
        <v>7079</v>
      </c>
      <c r="L116" s="1">
        <v>21129</v>
      </c>
      <c r="M116" s="1">
        <v>38121</v>
      </c>
      <c r="N116" s="1">
        <v>21129</v>
      </c>
      <c r="O116" s="1">
        <v>38121</v>
      </c>
      <c r="P116" s="1">
        <v>11879</v>
      </c>
      <c r="Q116" s="1">
        <v>28871</v>
      </c>
      <c r="R116" s="1">
        <v>83</v>
      </c>
      <c r="S116" s="1" t="s">
        <v>73</v>
      </c>
      <c r="T116" s="1" t="b">
        <v>1</v>
      </c>
      <c r="U116" s="1">
        <v>2</v>
      </c>
      <c r="V116" s="1"/>
    </row>
    <row r="117" spans="1:22" ht="12.75" customHeight="1">
      <c r="A117" s="1">
        <v>593</v>
      </c>
      <c r="B117" s="1">
        <v>27</v>
      </c>
      <c r="C117" s="1" t="s">
        <v>1679</v>
      </c>
      <c r="D117" s="1" t="s">
        <v>1681</v>
      </c>
      <c r="E117" s="1" t="s">
        <v>1682</v>
      </c>
      <c r="F117" s="1" t="s">
        <v>70</v>
      </c>
      <c r="G117" s="1" t="s">
        <v>564</v>
      </c>
      <c r="H117" s="8" t="s">
        <v>1683</v>
      </c>
      <c r="I117" s="1">
        <v>-81.680233999999999</v>
      </c>
      <c r="J117" s="1">
        <v>36.214843999999999</v>
      </c>
      <c r="K117" s="1">
        <v>7302</v>
      </c>
      <c r="L117" s="1">
        <v>19012</v>
      </c>
      <c r="M117" s="1">
        <v>33819</v>
      </c>
      <c r="N117" s="1">
        <v>19573</v>
      </c>
      <c r="O117" s="1">
        <v>34380</v>
      </c>
      <c r="P117" s="1">
        <v>11139</v>
      </c>
      <c r="Q117" s="1">
        <v>25946</v>
      </c>
      <c r="R117" s="1">
        <v>68</v>
      </c>
      <c r="S117" s="1" t="s">
        <v>73</v>
      </c>
      <c r="T117" s="1" t="b">
        <v>0</v>
      </c>
      <c r="U117" s="1">
        <v>2</v>
      </c>
      <c r="V117" s="1"/>
    </row>
    <row r="118" spans="1:22" ht="12.75" customHeight="1">
      <c r="A118" s="1">
        <v>595</v>
      </c>
      <c r="B118" s="1">
        <v>216</v>
      </c>
      <c r="C118" s="1" t="s">
        <v>1688</v>
      </c>
      <c r="D118" s="1" t="s">
        <v>1690</v>
      </c>
      <c r="E118" s="1" t="s">
        <v>1682</v>
      </c>
      <c r="F118" s="1" t="s">
        <v>70</v>
      </c>
      <c r="G118" s="1" t="s">
        <v>564</v>
      </c>
      <c r="H118" s="8" t="s">
        <v>1692</v>
      </c>
      <c r="I118" s="1">
        <v>-77.368290999999999</v>
      </c>
      <c r="J118" s="1">
        <v>35.607185999999999</v>
      </c>
      <c r="K118" s="1">
        <v>7143</v>
      </c>
      <c r="L118" s="1">
        <v>22000</v>
      </c>
      <c r="M118" s="1">
        <v>38277</v>
      </c>
      <c r="N118" s="1">
        <v>22000</v>
      </c>
      <c r="O118" s="1">
        <v>38277</v>
      </c>
      <c r="P118" s="1">
        <v>19605</v>
      </c>
      <c r="Q118" s="1">
        <v>35882</v>
      </c>
      <c r="R118" s="1">
        <v>70</v>
      </c>
      <c r="S118" s="1" t="s">
        <v>73</v>
      </c>
      <c r="T118" s="1" t="b">
        <v>0</v>
      </c>
      <c r="U118" s="1">
        <v>3</v>
      </c>
      <c r="V118" s="1"/>
    </row>
    <row r="119" spans="1:22" ht="12.75" customHeight="1">
      <c r="A119" s="1">
        <v>598</v>
      </c>
      <c r="B119" s="1">
        <v>423</v>
      </c>
      <c r="C119" s="1" t="s">
        <v>1700</v>
      </c>
      <c r="D119" s="1" t="s">
        <v>1702</v>
      </c>
      <c r="E119" s="1" t="s">
        <v>1682</v>
      </c>
      <c r="F119" s="1" t="s">
        <v>70</v>
      </c>
      <c r="G119" s="1" t="s">
        <v>564</v>
      </c>
      <c r="H119" s="8" t="s">
        <v>1703</v>
      </c>
      <c r="I119" s="1">
        <v>-79.770151999999996</v>
      </c>
      <c r="J119" s="1">
        <v>36.076737000000001</v>
      </c>
      <c r="K119" s="1">
        <v>6526</v>
      </c>
      <c r="L119" s="1">
        <v>17886</v>
      </c>
      <c r="M119" s="1">
        <v>30776</v>
      </c>
      <c r="N119" s="1">
        <v>17886</v>
      </c>
      <c r="O119" s="1">
        <v>30776</v>
      </c>
      <c r="P119" s="1">
        <v>10626</v>
      </c>
      <c r="Q119" s="1">
        <v>23516</v>
      </c>
      <c r="R119" s="1">
        <v>54</v>
      </c>
      <c r="S119" s="1" t="s">
        <v>73</v>
      </c>
      <c r="T119" s="1" t="b">
        <v>1</v>
      </c>
      <c r="U119" s="1">
        <v>1</v>
      </c>
      <c r="V119" s="1"/>
    </row>
    <row r="120" spans="1:22" ht="12.75" customHeight="1">
      <c r="A120" s="1">
        <v>599</v>
      </c>
      <c r="B120" s="1">
        <v>424</v>
      </c>
      <c r="C120" s="1" t="s">
        <v>1707</v>
      </c>
      <c r="D120" s="1" t="s">
        <v>1709</v>
      </c>
      <c r="E120" s="1" t="s">
        <v>1682</v>
      </c>
      <c r="F120" s="1" t="s">
        <v>70</v>
      </c>
      <c r="G120" s="1" t="s">
        <v>564</v>
      </c>
      <c r="H120" s="8" t="s">
        <v>1711</v>
      </c>
      <c r="I120" s="1">
        <v>-78.674516999999994</v>
      </c>
      <c r="J120" s="1">
        <v>35.785111000000001</v>
      </c>
      <c r="K120" s="1">
        <v>9058</v>
      </c>
      <c r="L120" s="1">
        <v>23700</v>
      </c>
      <c r="M120" s="1">
        <v>42048</v>
      </c>
      <c r="N120" s="1">
        <v>23700</v>
      </c>
      <c r="O120" s="1">
        <v>42048</v>
      </c>
      <c r="P120" s="1">
        <v>17082</v>
      </c>
      <c r="Q120" s="1">
        <v>35430</v>
      </c>
      <c r="R120" s="1">
        <v>48</v>
      </c>
      <c r="S120" s="1" t="s">
        <v>73</v>
      </c>
      <c r="T120" s="1" t="b">
        <v>1</v>
      </c>
      <c r="U120" s="1">
        <v>14</v>
      </c>
      <c r="V120" s="1"/>
    </row>
    <row r="121" spans="1:22" ht="12.75" customHeight="1">
      <c r="A121" s="1">
        <v>613</v>
      </c>
      <c r="B121" s="1">
        <v>941</v>
      </c>
      <c r="C121" s="1" t="s">
        <v>1740</v>
      </c>
      <c r="D121" s="1" t="s">
        <v>1742</v>
      </c>
      <c r="E121" s="1" t="s">
        <v>1682</v>
      </c>
      <c r="F121" s="1" t="s">
        <v>70</v>
      </c>
      <c r="G121" s="1" t="s">
        <v>564</v>
      </c>
      <c r="H121" s="8" t="s">
        <v>1743</v>
      </c>
      <c r="I121" s="1">
        <v>-79.050968999999995</v>
      </c>
      <c r="J121" s="1">
        <v>35.911769</v>
      </c>
      <c r="K121" s="1">
        <v>9005</v>
      </c>
      <c r="L121" s="1">
        <v>25569</v>
      </c>
      <c r="M121" s="1">
        <v>51152</v>
      </c>
      <c r="N121" s="1">
        <v>25569</v>
      </c>
      <c r="O121" s="1">
        <v>51152</v>
      </c>
      <c r="P121" s="1">
        <v>14013</v>
      </c>
      <c r="Q121" s="1">
        <v>39596</v>
      </c>
      <c r="R121" s="1">
        <v>27</v>
      </c>
      <c r="S121" s="1" t="s">
        <v>73</v>
      </c>
      <c r="T121" s="1" t="b">
        <v>0</v>
      </c>
      <c r="U121" s="1">
        <v>3</v>
      </c>
      <c r="V121" s="1"/>
    </row>
    <row r="122" spans="1:22" ht="12.75" customHeight="1">
      <c r="A122" s="1">
        <v>616</v>
      </c>
      <c r="B122" s="1">
        <v>944</v>
      </c>
      <c r="C122" s="1" t="s">
        <v>1749</v>
      </c>
      <c r="D122" s="1" t="s">
        <v>1751</v>
      </c>
      <c r="E122" s="1" t="s">
        <v>1682</v>
      </c>
      <c r="F122" s="1" t="s">
        <v>70</v>
      </c>
      <c r="G122" s="1" t="s">
        <v>564</v>
      </c>
      <c r="H122" s="8" t="s">
        <v>1753</v>
      </c>
      <c r="I122" s="1">
        <v>-80.730919</v>
      </c>
      <c r="J122" s="1">
        <v>35.306021999999999</v>
      </c>
      <c r="K122" s="1">
        <v>6832</v>
      </c>
      <c r="L122" s="1">
        <v>23647</v>
      </c>
      <c r="M122" s="1">
        <v>37081</v>
      </c>
      <c r="N122" s="1">
        <v>21421</v>
      </c>
      <c r="O122" s="1">
        <v>34855</v>
      </c>
      <c r="P122" s="1">
        <v>11595</v>
      </c>
      <c r="Q122" s="1">
        <v>25029</v>
      </c>
      <c r="R122" s="1">
        <v>62</v>
      </c>
      <c r="S122" s="1" t="s">
        <v>73</v>
      </c>
      <c r="T122" s="1" t="b">
        <v>0</v>
      </c>
      <c r="U122" s="1">
        <v>5</v>
      </c>
      <c r="V122" s="1"/>
    </row>
    <row r="123" spans="1:22" ht="12.75" customHeight="1">
      <c r="A123" s="1">
        <v>621</v>
      </c>
      <c r="B123" s="1">
        <v>949</v>
      </c>
      <c r="C123" s="1" t="s">
        <v>1760</v>
      </c>
      <c r="D123" s="1" t="s">
        <v>1702</v>
      </c>
      <c r="E123" s="1" t="s">
        <v>1682</v>
      </c>
      <c r="F123" s="1" t="s">
        <v>70</v>
      </c>
      <c r="G123" s="1" t="s">
        <v>564</v>
      </c>
      <c r="H123" s="8" t="s">
        <v>1763</v>
      </c>
      <c r="I123" s="1">
        <v>-79.809843999999998</v>
      </c>
      <c r="J123" s="1">
        <v>36.067503000000002</v>
      </c>
      <c r="K123" s="1">
        <v>7250</v>
      </c>
      <c r="L123" s="1">
        <v>20659</v>
      </c>
      <c r="M123" s="1">
        <v>35818</v>
      </c>
      <c r="N123" s="1">
        <v>19622</v>
      </c>
      <c r="O123" s="1">
        <v>34781</v>
      </c>
      <c r="P123" s="1">
        <v>12278</v>
      </c>
      <c r="Q123" s="1">
        <v>27437</v>
      </c>
      <c r="R123" s="1">
        <v>74</v>
      </c>
      <c r="S123" s="1" t="s">
        <v>73</v>
      </c>
      <c r="T123" s="1" t="b">
        <v>0</v>
      </c>
      <c r="U123" s="1">
        <v>1</v>
      </c>
      <c r="V123" s="1"/>
    </row>
    <row r="124" spans="1:22" ht="12.75" customHeight="1">
      <c r="A124" s="1">
        <v>622</v>
      </c>
      <c r="B124" s="1">
        <v>438</v>
      </c>
      <c r="C124" s="1" t="s">
        <v>1766</v>
      </c>
      <c r="D124" s="1" t="s">
        <v>1768</v>
      </c>
      <c r="E124" s="1" t="s">
        <v>1769</v>
      </c>
      <c r="F124" s="1" t="s">
        <v>834</v>
      </c>
      <c r="G124" s="1" t="s">
        <v>835</v>
      </c>
      <c r="H124" s="8" t="s">
        <v>1771</v>
      </c>
      <c r="I124" s="1">
        <v>-96.800837999999999</v>
      </c>
      <c r="J124" s="1">
        <v>46.893127</v>
      </c>
      <c r="K124" s="1">
        <v>8666</v>
      </c>
      <c r="L124" s="1">
        <v>21452</v>
      </c>
      <c r="M124" s="1">
        <v>33478</v>
      </c>
      <c r="N124" s="1">
        <v>21452</v>
      </c>
      <c r="O124" s="1">
        <v>33478</v>
      </c>
      <c r="P124" s="1">
        <v>13992</v>
      </c>
      <c r="Q124" s="1">
        <v>26018</v>
      </c>
      <c r="R124" s="1">
        <v>93</v>
      </c>
      <c r="S124" s="1" t="s">
        <v>73</v>
      </c>
      <c r="T124" s="1" t="b">
        <v>1</v>
      </c>
      <c r="U124" s="1">
        <v>4</v>
      </c>
      <c r="V124" s="1"/>
    </row>
    <row r="125" spans="1:22" ht="12.75" customHeight="1">
      <c r="A125" s="1">
        <v>626</v>
      </c>
      <c r="B125" s="1">
        <v>920</v>
      </c>
      <c r="C125" s="1" t="s">
        <v>1778</v>
      </c>
      <c r="D125" s="1" t="s">
        <v>1780</v>
      </c>
      <c r="E125" s="1" t="s">
        <v>1781</v>
      </c>
      <c r="F125" s="1" t="s">
        <v>834</v>
      </c>
      <c r="G125" s="1" t="s">
        <v>835</v>
      </c>
      <c r="H125" s="8" t="s">
        <v>1782</v>
      </c>
      <c r="I125" s="1">
        <v>-96.700507999999999</v>
      </c>
      <c r="J125" s="1">
        <v>40.817597999999997</v>
      </c>
      <c r="K125" s="1">
        <v>8978</v>
      </c>
      <c r="L125" s="1">
        <v>25062</v>
      </c>
      <c r="M125" s="1">
        <v>40182</v>
      </c>
      <c r="N125" s="1">
        <v>24544</v>
      </c>
      <c r="O125" s="1">
        <v>39664</v>
      </c>
      <c r="P125" s="1">
        <v>14018</v>
      </c>
      <c r="Q125" s="1">
        <v>29138</v>
      </c>
      <c r="R125" s="1">
        <v>75</v>
      </c>
      <c r="S125" s="1" t="s">
        <v>73</v>
      </c>
      <c r="T125" s="1" t="b">
        <v>1</v>
      </c>
      <c r="U125" s="1">
        <v>6</v>
      </c>
      <c r="V125" s="1"/>
    </row>
    <row r="126" spans="1:22" ht="12.75" customHeight="1">
      <c r="A126" s="1">
        <v>632</v>
      </c>
      <c r="B126" s="1">
        <v>479</v>
      </c>
      <c r="C126" s="1" t="s">
        <v>3015</v>
      </c>
      <c r="D126" s="1" t="s">
        <v>3052</v>
      </c>
      <c r="E126" s="1" t="s">
        <v>3053</v>
      </c>
      <c r="F126" s="1" t="s">
        <v>538</v>
      </c>
      <c r="G126" s="1" t="s">
        <v>539</v>
      </c>
      <c r="H126" s="8" t="s">
        <v>3054</v>
      </c>
      <c r="I126" s="1">
        <v>-71.691164000000001</v>
      </c>
      <c r="J126" s="1">
        <v>43.757385999999997</v>
      </c>
      <c r="K126" s="1">
        <v>13770</v>
      </c>
      <c r="L126" s="1">
        <v>28314</v>
      </c>
      <c r="M126" s="1">
        <v>36774</v>
      </c>
      <c r="N126" s="1">
        <v>27324</v>
      </c>
      <c r="O126" s="1">
        <v>35784</v>
      </c>
      <c r="P126" s="1">
        <v>18858</v>
      </c>
      <c r="Q126" s="1">
        <v>27318</v>
      </c>
      <c r="R126" s="1">
        <v>79</v>
      </c>
      <c r="S126" s="1" t="s">
        <v>73</v>
      </c>
      <c r="T126" s="1" t="b">
        <v>0</v>
      </c>
      <c r="U126" s="1">
        <v>1</v>
      </c>
      <c r="V126" s="1"/>
    </row>
    <row r="127" spans="1:22" ht="12.75" customHeight="1">
      <c r="A127" s="1">
        <v>633</v>
      </c>
      <c r="B127" s="1">
        <v>326</v>
      </c>
      <c r="C127" s="1" t="s">
        <v>1793</v>
      </c>
      <c r="D127" s="1" t="s">
        <v>1795</v>
      </c>
      <c r="E127" s="1" t="s">
        <v>1796</v>
      </c>
      <c r="F127" s="1" t="s">
        <v>538</v>
      </c>
      <c r="G127" s="1" t="s">
        <v>1797</v>
      </c>
      <c r="H127" s="8" t="s">
        <v>1798</v>
      </c>
      <c r="I127" s="1">
        <v>-74.234667999999999</v>
      </c>
      <c r="J127" s="1">
        <v>40.679428999999999</v>
      </c>
      <c r="K127" s="1">
        <v>12107</v>
      </c>
      <c r="L127" s="1">
        <v>29261</v>
      </c>
      <c r="M127" s="1">
        <v>36163</v>
      </c>
      <c r="N127" s="1">
        <v>27729</v>
      </c>
      <c r="O127" s="1">
        <v>34631</v>
      </c>
      <c r="P127" s="1">
        <v>17107</v>
      </c>
      <c r="Q127" s="1">
        <v>24009</v>
      </c>
      <c r="R127" s="1">
        <v>74</v>
      </c>
      <c r="S127" s="1" t="s">
        <v>73</v>
      </c>
      <c r="T127" s="1" t="b">
        <v>0</v>
      </c>
      <c r="U127" s="1">
        <v>1</v>
      </c>
      <c r="V127" s="1"/>
    </row>
    <row r="128" spans="1:22" ht="12.75" customHeight="1">
      <c r="A128" s="1">
        <v>634</v>
      </c>
      <c r="B128" s="1">
        <v>402</v>
      </c>
      <c r="C128" s="1" t="s">
        <v>1802</v>
      </c>
      <c r="D128" s="1" t="s">
        <v>610</v>
      </c>
      <c r="E128" s="1" t="s">
        <v>1796</v>
      </c>
      <c r="F128" s="1" t="s">
        <v>538</v>
      </c>
      <c r="G128" s="1" t="s">
        <v>1797</v>
      </c>
      <c r="H128" s="8" t="s">
        <v>1804</v>
      </c>
      <c r="I128" s="1">
        <v>-74.177113000000006</v>
      </c>
      <c r="J128" s="1">
        <v>40.741996999999998</v>
      </c>
      <c r="K128" s="1">
        <v>16898</v>
      </c>
      <c r="L128" s="1">
        <v>36498</v>
      </c>
      <c r="M128" s="1">
        <v>51518</v>
      </c>
      <c r="N128" s="1">
        <v>35798</v>
      </c>
      <c r="O128" s="1">
        <v>50818</v>
      </c>
      <c r="P128" s="1">
        <v>25398</v>
      </c>
      <c r="Q128" s="1">
        <v>40418</v>
      </c>
      <c r="R128" s="1">
        <v>59</v>
      </c>
      <c r="S128" s="1" t="s">
        <v>73</v>
      </c>
      <c r="T128" s="1" t="b">
        <v>0</v>
      </c>
      <c r="U128" s="1">
        <v>7</v>
      </c>
      <c r="V128" s="1"/>
    </row>
    <row r="129" spans="1:22" ht="12.75" customHeight="1">
      <c r="A129" s="1">
        <v>641</v>
      </c>
      <c r="B129" s="1">
        <v>506</v>
      </c>
      <c r="C129" s="1" t="s">
        <v>1815</v>
      </c>
      <c r="D129" s="1" t="s">
        <v>1817</v>
      </c>
      <c r="E129" s="1" t="s">
        <v>1796</v>
      </c>
      <c r="F129" s="1" t="s">
        <v>538</v>
      </c>
      <c r="G129" s="1" t="s">
        <v>1797</v>
      </c>
      <c r="H129" s="8" t="s">
        <v>1819</v>
      </c>
      <c r="I129" s="1">
        <v>-74.659364999999994</v>
      </c>
      <c r="J129" s="1">
        <v>40.348731999999998</v>
      </c>
      <c r="K129" s="1">
        <v>47140</v>
      </c>
      <c r="L129" s="1">
        <v>66150</v>
      </c>
      <c r="M129" s="1">
        <v>66150</v>
      </c>
      <c r="N129" s="97" t="s">
        <v>1327</v>
      </c>
      <c r="O129" s="97" t="s">
        <v>1327</v>
      </c>
      <c r="P129" s="97" t="s">
        <v>1327</v>
      </c>
      <c r="Q129" s="97" t="s">
        <v>1327</v>
      </c>
      <c r="R129" s="1">
        <v>7</v>
      </c>
      <c r="S129" s="1" t="s">
        <v>123</v>
      </c>
      <c r="T129" s="1" t="b">
        <v>0</v>
      </c>
      <c r="U129" s="1">
        <v>3</v>
      </c>
      <c r="V129" s="1"/>
    </row>
    <row r="130" spans="1:22" ht="12.75" customHeight="1">
      <c r="A130" s="1">
        <v>644</v>
      </c>
      <c r="B130" s="1">
        <v>534</v>
      </c>
      <c r="C130" s="1" t="s">
        <v>1824</v>
      </c>
      <c r="D130" s="1" t="s">
        <v>1826</v>
      </c>
      <c r="E130" s="1" t="s">
        <v>1796</v>
      </c>
      <c r="F130" s="1" t="s">
        <v>538</v>
      </c>
      <c r="G130" s="1" t="s">
        <v>1797</v>
      </c>
      <c r="H130" s="8" t="s">
        <v>1827</v>
      </c>
      <c r="I130" s="1">
        <v>-75.117974000000004</v>
      </c>
      <c r="J130" s="1">
        <v>39.709767999999997</v>
      </c>
      <c r="K130" s="1">
        <v>13422</v>
      </c>
      <c r="L130" s="1">
        <v>31058</v>
      </c>
      <c r="M130" s="1">
        <v>39526</v>
      </c>
      <c r="N130" s="1">
        <v>30986</v>
      </c>
      <c r="O130" s="1">
        <v>39454</v>
      </c>
      <c r="P130" s="1">
        <v>20887</v>
      </c>
      <c r="Q130" s="1">
        <v>29355</v>
      </c>
      <c r="R130" s="1">
        <v>71</v>
      </c>
      <c r="S130" s="1" t="s">
        <v>73</v>
      </c>
      <c r="T130" s="1" t="b">
        <v>0</v>
      </c>
      <c r="U130" s="1">
        <v>1</v>
      </c>
      <c r="V130" s="1"/>
    </row>
    <row r="131" spans="1:22" ht="12.75" customHeight="1">
      <c r="A131" s="1">
        <v>645</v>
      </c>
      <c r="B131" s="1">
        <v>535</v>
      </c>
      <c r="C131" s="1" t="s">
        <v>1831</v>
      </c>
      <c r="D131" s="1" t="s">
        <v>1833</v>
      </c>
      <c r="E131" s="1" t="s">
        <v>1796</v>
      </c>
      <c r="F131" s="1" t="s">
        <v>538</v>
      </c>
      <c r="G131" s="1" t="s">
        <v>1797</v>
      </c>
      <c r="H131" s="8" t="s">
        <v>1835</v>
      </c>
      <c r="I131" s="1">
        <v>-74.446251000000004</v>
      </c>
      <c r="J131" s="1">
        <v>40.498769000000003</v>
      </c>
      <c r="K131" s="1">
        <v>14638</v>
      </c>
      <c r="L131" s="1">
        <v>31577</v>
      </c>
      <c r="M131" s="1">
        <v>47518</v>
      </c>
      <c r="N131" s="1">
        <v>37511</v>
      </c>
      <c r="O131" s="1">
        <v>53452</v>
      </c>
      <c r="P131" s="1">
        <v>19125</v>
      </c>
      <c r="Q131" s="1">
        <v>35066</v>
      </c>
      <c r="R131" s="1">
        <v>57</v>
      </c>
      <c r="S131" s="1" t="s">
        <v>73</v>
      </c>
      <c r="T131" s="1" t="b">
        <v>1</v>
      </c>
      <c r="U131" s="1">
        <v>9</v>
      </c>
      <c r="V131" s="1"/>
    </row>
    <row r="132" spans="1:22" ht="12.75" customHeight="1">
      <c r="A132" s="1">
        <v>654</v>
      </c>
      <c r="B132" s="1">
        <v>931</v>
      </c>
      <c r="C132" s="1" t="s">
        <v>1851</v>
      </c>
      <c r="D132" s="1" t="s">
        <v>1853</v>
      </c>
      <c r="E132" s="1" t="s">
        <v>1854</v>
      </c>
      <c r="F132" s="1" t="s">
        <v>167</v>
      </c>
      <c r="G132" s="1" t="s">
        <v>168</v>
      </c>
      <c r="H132" s="8" t="s">
        <v>1855</v>
      </c>
      <c r="I132" s="1">
        <v>-106.620155</v>
      </c>
      <c r="J132" s="1">
        <v>35.083868000000002</v>
      </c>
      <c r="K132" s="1">
        <v>7448</v>
      </c>
      <c r="L132" s="1">
        <v>22146</v>
      </c>
      <c r="M132" s="1">
        <v>36736</v>
      </c>
      <c r="N132" s="1">
        <v>23468</v>
      </c>
      <c r="O132" s="1">
        <v>38058</v>
      </c>
      <c r="P132" s="1">
        <v>12484</v>
      </c>
      <c r="Q132" s="1">
        <v>27074</v>
      </c>
      <c r="R132" s="1">
        <v>58</v>
      </c>
      <c r="S132" s="1" t="s">
        <v>73</v>
      </c>
      <c r="T132" s="1" t="b">
        <v>0</v>
      </c>
      <c r="U132" s="1">
        <v>10</v>
      </c>
      <c r="V132" s="1"/>
    </row>
    <row r="133" spans="1:22" ht="12.75" customHeight="1">
      <c r="A133" s="1">
        <v>664</v>
      </c>
      <c r="B133" s="1">
        <v>926</v>
      </c>
      <c r="C133" s="1" t="s">
        <v>1862</v>
      </c>
      <c r="D133" s="1" t="s">
        <v>1864</v>
      </c>
      <c r="E133" s="1" t="s">
        <v>1865</v>
      </c>
      <c r="F133" s="1" t="s">
        <v>167</v>
      </c>
      <c r="G133" s="1" t="s">
        <v>168</v>
      </c>
      <c r="H133" s="8" t="s">
        <v>1866</v>
      </c>
      <c r="I133" s="1">
        <v>-115.141153</v>
      </c>
      <c r="J133" s="1">
        <v>36.106994</v>
      </c>
      <c r="K133" s="1">
        <v>7665</v>
      </c>
      <c r="L133" s="1">
        <v>23451</v>
      </c>
      <c r="M133" s="1">
        <v>37639</v>
      </c>
      <c r="N133" s="1">
        <v>24005</v>
      </c>
      <c r="O133" s="1">
        <v>38193</v>
      </c>
      <c r="P133" s="1">
        <v>14719</v>
      </c>
      <c r="Q133" s="1">
        <v>28907</v>
      </c>
      <c r="R133" s="1">
        <v>83</v>
      </c>
      <c r="S133" s="1" t="s">
        <v>73</v>
      </c>
      <c r="T133" s="1" t="b">
        <v>0</v>
      </c>
      <c r="U133" s="1">
        <v>5</v>
      </c>
      <c r="V133" s="1"/>
    </row>
    <row r="134" spans="1:22" ht="12.75" customHeight="1">
      <c r="A134" s="1">
        <v>669</v>
      </c>
      <c r="B134" s="1">
        <v>158</v>
      </c>
      <c r="C134" s="1" t="s">
        <v>1875</v>
      </c>
      <c r="D134" s="1" t="s">
        <v>1877</v>
      </c>
      <c r="E134" s="1" t="s">
        <v>1878</v>
      </c>
      <c r="F134" s="1" t="s">
        <v>538</v>
      </c>
      <c r="G134" s="1" t="s">
        <v>1797</v>
      </c>
      <c r="H134" s="8" t="s">
        <v>1879</v>
      </c>
      <c r="I134" s="1">
        <v>-73.961884999999995</v>
      </c>
      <c r="J134" s="1">
        <v>40.808285999999903</v>
      </c>
      <c r="K134" s="1">
        <v>57208</v>
      </c>
      <c r="L134" s="1">
        <v>74199</v>
      </c>
      <c r="M134" s="1">
        <v>74199</v>
      </c>
      <c r="N134" s="1">
        <v>80973</v>
      </c>
      <c r="O134" s="1">
        <v>80973</v>
      </c>
      <c r="P134" s="1">
        <v>61578</v>
      </c>
      <c r="Q134" s="1">
        <v>61578</v>
      </c>
      <c r="R134" s="1">
        <v>7</v>
      </c>
      <c r="S134" s="1" t="s">
        <v>123</v>
      </c>
      <c r="T134" s="1" t="b">
        <v>0</v>
      </c>
      <c r="U134" s="1">
        <v>11</v>
      </c>
      <c r="V134" s="1"/>
    </row>
    <row r="135" spans="1:22" ht="12.75" customHeight="1">
      <c r="A135" s="1">
        <v>680</v>
      </c>
      <c r="B135" s="1">
        <v>169</v>
      </c>
      <c r="C135" s="1" t="s">
        <v>1896</v>
      </c>
      <c r="D135" s="1" t="s">
        <v>1877</v>
      </c>
      <c r="E135" s="1" t="s">
        <v>1878</v>
      </c>
      <c r="F135" s="1" t="s">
        <v>538</v>
      </c>
      <c r="G135" s="1" t="s">
        <v>1797</v>
      </c>
      <c r="H135" s="8" t="s">
        <v>1899</v>
      </c>
      <c r="I135" s="1">
        <v>-73.990516</v>
      </c>
      <c r="J135" s="1">
        <v>40.729379999999999</v>
      </c>
      <c r="K135" s="1">
        <v>45100</v>
      </c>
      <c r="L135" s="1">
        <v>65045</v>
      </c>
      <c r="M135" s="1">
        <v>65045</v>
      </c>
      <c r="N135" s="1">
        <v>64685</v>
      </c>
      <c r="O135" s="1">
        <v>64685</v>
      </c>
      <c r="P135" s="1">
        <v>48775</v>
      </c>
      <c r="Q135" s="1">
        <v>48775</v>
      </c>
      <c r="R135" s="97" t="s">
        <v>1327</v>
      </c>
      <c r="S135" s="1" t="s">
        <v>123</v>
      </c>
      <c r="T135" s="1" t="b">
        <v>0</v>
      </c>
      <c r="U135" s="1">
        <v>2</v>
      </c>
      <c r="V135" s="1"/>
    </row>
    <row r="136" spans="1:22" ht="12.75" customHeight="1">
      <c r="A136" s="1">
        <v>682</v>
      </c>
      <c r="B136" s="1">
        <v>171</v>
      </c>
      <c r="C136" s="1" t="s">
        <v>1903</v>
      </c>
      <c r="D136" s="1" t="s">
        <v>1905</v>
      </c>
      <c r="E136" s="1" t="s">
        <v>1878</v>
      </c>
      <c r="F136" s="1" t="s">
        <v>538</v>
      </c>
      <c r="G136" s="1" t="s">
        <v>1797</v>
      </c>
      <c r="H136" s="8" t="s">
        <v>1906</v>
      </c>
      <c r="I136" s="1">
        <v>-76.483083999999906</v>
      </c>
      <c r="J136" s="1">
        <v>42.447200000000002</v>
      </c>
      <c r="K136" s="1">
        <v>52853</v>
      </c>
      <c r="L136" s="1">
        <v>70321</v>
      </c>
      <c r="M136" s="1">
        <v>70321</v>
      </c>
      <c r="N136" s="1">
        <v>70291</v>
      </c>
      <c r="O136" s="1">
        <v>70291</v>
      </c>
      <c r="P136" s="1">
        <v>55991</v>
      </c>
      <c r="Q136" s="1">
        <v>55991</v>
      </c>
      <c r="R136" s="1">
        <v>14</v>
      </c>
      <c r="S136" s="1" t="s">
        <v>123</v>
      </c>
      <c r="T136" s="1" t="b">
        <v>1</v>
      </c>
      <c r="U136" s="1">
        <v>16</v>
      </c>
      <c r="V136" s="1"/>
    </row>
    <row r="137" spans="1:22" ht="12.75" customHeight="1">
      <c r="A137" s="1">
        <v>698</v>
      </c>
      <c r="B137" s="1">
        <v>187</v>
      </c>
      <c r="C137" s="1" t="s">
        <v>1933</v>
      </c>
      <c r="D137" s="1" t="s">
        <v>1877</v>
      </c>
      <c r="E137" s="1" t="s">
        <v>1878</v>
      </c>
      <c r="F137" s="1" t="s">
        <v>538</v>
      </c>
      <c r="G137" s="1" t="s">
        <v>1797</v>
      </c>
      <c r="H137" s="8" t="s">
        <v>1935</v>
      </c>
      <c r="I137" s="1">
        <v>-73.950550000000007</v>
      </c>
      <c r="J137" s="1">
        <v>40.819794000000002</v>
      </c>
      <c r="K137" s="1">
        <v>6940</v>
      </c>
      <c r="L137" s="1">
        <v>29284</v>
      </c>
      <c r="M137" s="1">
        <v>36674</v>
      </c>
      <c r="N137" s="1">
        <v>27452</v>
      </c>
      <c r="O137" s="1">
        <v>34842</v>
      </c>
      <c r="P137" s="1">
        <v>12412</v>
      </c>
      <c r="Q137" s="1">
        <v>19802</v>
      </c>
      <c r="R137" s="1">
        <v>45</v>
      </c>
      <c r="S137" s="1" t="s">
        <v>73</v>
      </c>
      <c r="T137" s="1" t="b">
        <v>0</v>
      </c>
      <c r="U137" s="1">
        <v>6</v>
      </c>
      <c r="V137" s="1"/>
    </row>
    <row r="138" spans="1:22" ht="12.75" customHeight="1">
      <c r="A138" s="1">
        <v>704</v>
      </c>
      <c r="B138" s="1">
        <v>193</v>
      </c>
      <c r="C138" s="1" t="s">
        <v>1945</v>
      </c>
      <c r="D138" s="1" t="s">
        <v>1877</v>
      </c>
      <c r="E138" s="1" t="s">
        <v>1878</v>
      </c>
      <c r="F138" s="1" t="s">
        <v>538</v>
      </c>
      <c r="G138" s="1" t="s">
        <v>1797</v>
      </c>
      <c r="H138" s="8" t="s">
        <v>1947</v>
      </c>
      <c r="I138" s="1">
        <v>-73.964794999999995</v>
      </c>
      <c r="J138" s="1">
        <v>40.768669000000003</v>
      </c>
      <c r="K138" s="1">
        <v>6982</v>
      </c>
      <c r="L138" s="1">
        <v>22064</v>
      </c>
      <c r="M138" s="1">
        <v>29454</v>
      </c>
      <c r="N138" s="1">
        <v>27494</v>
      </c>
      <c r="O138" s="1">
        <v>34884</v>
      </c>
      <c r="P138" s="1">
        <v>12454</v>
      </c>
      <c r="Q138" s="1">
        <v>19844</v>
      </c>
      <c r="R138" s="1">
        <v>38</v>
      </c>
      <c r="S138" s="1" t="s">
        <v>73</v>
      </c>
      <c r="T138" s="1" t="b">
        <v>0</v>
      </c>
      <c r="U138" s="1">
        <v>2</v>
      </c>
      <c r="V138" s="1"/>
    </row>
    <row r="139" spans="1:22" ht="12.75" customHeight="1">
      <c r="A139" s="1">
        <v>706</v>
      </c>
      <c r="B139" s="1">
        <v>417</v>
      </c>
      <c r="C139" s="1" t="s">
        <v>1952</v>
      </c>
      <c r="D139" s="1" t="s">
        <v>1954</v>
      </c>
      <c r="E139" s="1" t="s">
        <v>1878</v>
      </c>
      <c r="F139" s="1" t="s">
        <v>538</v>
      </c>
      <c r="G139" s="1" t="s">
        <v>1797</v>
      </c>
      <c r="H139" s="8" t="s">
        <v>1956</v>
      </c>
      <c r="I139" s="1">
        <v>-73.607799999999997</v>
      </c>
      <c r="J139" s="1">
        <v>40.812446999999999</v>
      </c>
      <c r="K139" s="1">
        <v>35870</v>
      </c>
      <c r="L139" s="1">
        <v>57154</v>
      </c>
      <c r="M139" s="1">
        <v>57154</v>
      </c>
      <c r="N139" s="1">
        <v>55118</v>
      </c>
      <c r="O139" s="1">
        <v>55118</v>
      </c>
      <c r="P139" s="1">
        <v>41426</v>
      </c>
      <c r="Q139" s="1">
        <v>41426</v>
      </c>
      <c r="R139" s="1">
        <v>73</v>
      </c>
      <c r="S139" s="1" t="s">
        <v>123</v>
      </c>
      <c r="T139" s="1" t="b">
        <v>0</v>
      </c>
      <c r="U139" s="1">
        <v>5</v>
      </c>
      <c r="V139" s="1"/>
    </row>
    <row r="140" spans="1:22" ht="12.75" customHeight="1">
      <c r="A140" s="1">
        <v>711</v>
      </c>
      <c r="B140" s="1">
        <v>422</v>
      </c>
      <c r="C140" s="1" t="s">
        <v>1965</v>
      </c>
      <c r="D140" s="1" t="s">
        <v>1877</v>
      </c>
      <c r="E140" s="1" t="s">
        <v>1878</v>
      </c>
      <c r="F140" s="1" t="s">
        <v>538</v>
      </c>
      <c r="G140" s="1" t="s">
        <v>1797</v>
      </c>
      <c r="H140" s="8" t="s">
        <v>1968</v>
      </c>
      <c r="I140" s="1">
        <v>-73.997264000000001</v>
      </c>
      <c r="J140" s="1">
        <v>40.729452000000002</v>
      </c>
      <c r="K140" s="1">
        <v>50464</v>
      </c>
      <c r="L140" s="1">
        <v>71790</v>
      </c>
      <c r="M140" s="1">
        <v>71790</v>
      </c>
      <c r="N140" s="1">
        <v>71790</v>
      </c>
      <c r="O140" s="1">
        <v>71790</v>
      </c>
      <c r="P140" s="1">
        <v>54126</v>
      </c>
      <c r="Q140" s="1">
        <v>54126</v>
      </c>
      <c r="R140" s="1">
        <v>32</v>
      </c>
      <c r="S140" s="1" t="s">
        <v>123</v>
      </c>
      <c r="T140" s="1" t="b">
        <v>0</v>
      </c>
      <c r="U140" s="1">
        <v>1</v>
      </c>
      <c r="V140" s="1"/>
    </row>
    <row r="141" spans="1:22" ht="12.75" customHeight="1">
      <c r="A141" s="1">
        <v>712</v>
      </c>
      <c r="B141" s="1">
        <v>493</v>
      </c>
      <c r="C141" s="1" t="s">
        <v>1971</v>
      </c>
      <c r="D141" s="1" t="s">
        <v>1973</v>
      </c>
      <c r="E141" s="1" t="s">
        <v>1878</v>
      </c>
      <c r="F141" s="1" t="s">
        <v>538</v>
      </c>
      <c r="G141" s="1" t="s">
        <v>1797</v>
      </c>
      <c r="H141" s="8" t="s">
        <v>1974</v>
      </c>
      <c r="I141" s="1">
        <v>-73.962148999999997</v>
      </c>
      <c r="J141" s="1">
        <v>40.691153999999997</v>
      </c>
      <c r="K141" s="1">
        <v>50038</v>
      </c>
      <c r="L141" s="1">
        <v>65308</v>
      </c>
      <c r="M141" s="1">
        <v>65308</v>
      </c>
      <c r="N141" s="1">
        <v>70288</v>
      </c>
      <c r="O141" s="1">
        <v>70288</v>
      </c>
      <c r="P141" s="1">
        <v>54788</v>
      </c>
      <c r="Q141" s="1">
        <v>54788</v>
      </c>
      <c r="R141" s="1">
        <v>58</v>
      </c>
      <c r="S141" s="1" t="s">
        <v>123</v>
      </c>
      <c r="T141" s="1" t="b">
        <v>0</v>
      </c>
      <c r="U141" s="1">
        <v>13</v>
      </c>
      <c r="V141" s="1"/>
    </row>
    <row r="142" spans="1:22" ht="12.75" customHeight="1">
      <c r="A142" s="1">
        <v>725</v>
      </c>
      <c r="B142" s="1">
        <v>510</v>
      </c>
      <c r="C142" s="1" t="s">
        <v>1996</v>
      </c>
      <c r="D142" s="1" t="s">
        <v>1998</v>
      </c>
      <c r="E142" s="1" t="s">
        <v>1878</v>
      </c>
      <c r="F142" s="1" t="s">
        <v>538</v>
      </c>
      <c r="G142" s="1" t="s">
        <v>1797</v>
      </c>
      <c r="H142" s="8" t="s">
        <v>2000</v>
      </c>
      <c r="I142" s="1">
        <v>-73.678768000000005</v>
      </c>
      <c r="J142" s="1">
        <v>42.728982999999999</v>
      </c>
      <c r="K142" s="1">
        <v>52305</v>
      </c>
      <c r="L142" s="1">
        <v>70132</v>
      </c>
      <c r="M142" s="1">
        <v>70132</v>
      </c>
      <c r="N142" s="97" t="s">
        <v>1327</v>
      </c>
      <c r="O142" s="97" t="s">
        <v>1327</v>
      </c>
      <c r="P142" s="97" t="s">
        <v>1327</v>
      </c>
      <c r="Q142" s="97" t="s">
        <v>1327</v>
      </c>
      <c r="R142" s="1">
        <v>44</v>
      </c>
      <c r="S142" s="1" t="s">
        <v>123</v>
      </c>
      <c r="T142" s="1" t="b">
        <v>0</v>
      </c>
      <c r="U142" s="1">
        <v>7</v>
      </c>
      <c r="V142" s="1"/>
    </row>
    <row r="143" spans="1:22" ht="12.75" customHeight="1">
      <c r="A143" s="1">
        <v>732</v>
      </c>
      <c r="B143" s="1">
        <v>527</v>
      </c>
      <c r="C143" s="1" t="s">
        <v>2012</v>
      </c>
      <c r="D143" s="1" t="s">
        <v>2014</v>
      </c>
      <c r="E143" s="1" t="s">
        <v>1878</v>
      </c>
      <c r="F143" s="1" t="s">
        <v>538</v>
      </c>
      <c r="G143" s="1" t="s">
        <v>1797</v>
      </c>
      <c r="H143" s="8" t="s">
        <v>2016</v>
      </c>
      <c r="I143" s="1">
        <v>-77.673859999999905</v>
      </c>
      <c r="J143" s="1">
        <v>43.084187999999997</v>
      </c>
      <c r="K143" s="1">
        <v>40068</v>
      </c>
      <c r="L143" s="1">
        <v>54714</v>
      </c>
      <c r="M143" s="1">
        <v>54714</v>
      </c>
      <c r="N143" s="1">
        <v>54714</v>
      </c>
      <c r="O143" s="1">
        <v>54714</v>
      </c>
      <c r="P143" s="1">
        <v>42294</v>
      </c>
      <c r="Q143" s="1">
        <v>42294</v>
      </c>
      <c r="R143" s="1">
        <v>55</v>
      </c>
      <c r="S143" s="1" t="s">
        <v>123</v>
      </c>
      <c r="T143" s="1" t="b">
        <v>0</v>
      </c>
      <c r="U143" s="1">
        <v>2</v>
      </c>
      <c r="V143" s="1"/>
    </row>
    <row r="144" spans="1:22" ht="12.75" customHeight="1">
      <c r="A144" s="1">
        <v>734</v>
      </c>
      <c r="B144" s="1">
        <v>582</v>
      </c>
      <c r="C144" s="1" t="s">
        <v>2021</v>
      </c>
      <c r="D144" s="1" t="s">
        <v>2023</v>
      </c>
      <c r="E144" s="1" t="s">
        <v>1878</v>
      </c>
      <c r="F144" s="1" t="s">
        <v>538</v>
      </c>
      <c r="G144" s="1" t="s">
        <v>1797</v>
      </c>
      <c r="H144" s="8" t="s">
        <v>2024</v>
      </c>
      <c r="I144" s="1">
        <v>-73.825013999999996</v>
      </c>
      <c r="J144" s="1">
        <v>42.686917000000001</v>
      </c>
      <c r="K144" s="1">
        <v>9490</v>
      </c>
      <c r="L144" s="1">
        <v>25682</v>
      </c>
      <c r="M144" s="1">
        <v>40562</v>
      </c>
      <c r="N144" s="1">
        <v>22313</v>
      </c>
      <c r="O144" s="1">
        <v>37193</v>
      </c>
      <c r="P144" s="1">
        <v>12563</v>
      </c>
      <c r="Q144" s="1">
        <v>27443</v>
      </c>
      <c r="R144" s="1">
        <v>54</v>
      </c>
      <c r="S144" s="1" t="s">
        <v>73</v>
      </c>
      <c r="T144" s="1" t="b">
        <v>0</v>
      </c>
      <c r="U144" s="1">
        <v>2</v>
      </c>
      <c r="V144" s="1"/>
    </row>
    <row r="145" spans="1:22" ht="12.75" customHeight="1">
      <c r="A145" s="1">
        <v>736</v>
      </c>
      <c r="B145" s="1">
        <v>584</v>
      </c>
      <c r="C145" s="1" t="s">
        <v>2027</v>
      </c>
      <c r="D145" s="1" t="s">
        <v>2029</v>
      </c>
      <c r="E145" s="1" t="s">
        <v>1878</v>
      </c>
      <c r="F145" s="1" t="s">
        <v>538</v>
      </c>
      <c r="G145" s="1" t="s">
        <v>1797</v>
      </c>
      <c r="H145" s="8" t="s">
        <v>2030</v>
      </c>
      <c r="I145" s="1">
        <v>-76.138723999999996</v>
      </c>
      <c r="J145" s="1">
        <v>43.034765</v>
      </c>
      <c r="K145" s="1">
        <v>8543</v>
      </c>
      <c r="L145" s="1">
        <v>27303</v>
      </c>
      <c r="M145" s="1">
        <v>36953</v>
      </c>
      <c r="N145" s="1">
        <v>20958</v>
      </c>
      <c r="O145" s="1">
        <v>30608</v>
      </c>
      <c r="P145" s="1">
        <v>12193</v>
      </c>
      <c r="Q145" s="1">
        <v>21843</v>
      </c>
      <c r="R145" s="1">
        <v>54</v>
      </c>
      <c r="S145" s="1" t="s">
        <v>73</v>
      </c>
      <c r="T145" s="1" t="b">
        <v>0</v>
      </c>
      <c r="U145" s="1">
        <v>10</v>
      </c>
      <c r="V145" s="1"/>
    </row>
    <row r="146" spans="1:22" ht="12.75" customHeight="1">
      <c r="A146" s="1">
        <v>746</v>
      </c>
      <c r="B146" s="1">
        <v>594</v>
      </c>
      <c r="C146" s="1" t="s">
        <v>3051</v>
      </c>
      <c r="D146" s="1" t="s">
        <v>2050</v>
      </c>
      <c r="E146" s="1" t="s">
        <v>1878</v>
      </c>
      <c r="F146" s="1" t="s">
        <v>538</v>
      </c>
      <c r="G146" s="1" t="s">
        <v>1797</v>
      </c>
      <c r="H146" s="8" t="s">
        <v>2051</v>
      </c>
      <c r="I146" s="1">
        <v>-77.794632000000007</v>
      </c>
      <c r="J146" s="1">
        <v>42.255262000000002</v>
      </c>
      <c r="K146" s="1">
        <v>8327</v>
      </c>
      <c r="L146" s="1">
        <v>24859</v>
      </c>
      <c r="M146" s="1">
        <v>24859</v>
      </c>
      <c r="N146" s="1">
        <v>23868</v>
      </c>
      <c r="O146" s="1">
        <v>23868</v>
      </c>
      <c r="P146" s="1">
        <v>14472</v>
      </c>
      <c r="Q146" s="1">
        <v>14472</v>
      </c>
      <c r="R146" s="1">
        <v>72</v>
      </c>
      <c r="S146" s="1" t="s">
        <v>73</v>
      </c>
      <c r="T146" s="1" t="b">
        <v>0</v>
      </c>
      <c r="U146" s="1">
        <v>3</v>
      </c>
      <c r="V146" s="1"/>
    </row>
    <row r="147" spans="1:22" ht="12.75" customHeight="1">
      <c r="A147" s="1">
        <v>749</v>
      </c>
      <c r="B147" s="1">
        <v>684</v>
      </c>
      <c r="C147" s="1" t="s">
        <v>2056</v>
      </c>
      <c r="D147" s="1" t="s">
        <v>2058</v>
      </c>
      <c r="E147" s="1" t="s">
        <v>1878</v>
      </c>
      <c r="F147" s="1" t="s">
        <v>538</v>
      </c>
      <c r="G147" s="1" t="s">
        <v>1797</v>
      </c>
      <c r="H147" s="8" t="s">
        <v>2060</v>
      </c>
      <c r="I147" s="1">
        <v>-78.789457999999996</v>
      </c>
      <c r="J147" s="1">
        <v>43.000941999999903</v>
      </c>
      <c r="K147" s="1">
        <v>9828</v>
      </c>
      <c r="L147" s="1">
        <v>26158</v>
      </c>
      <c r="M147" s="1">
        <v>43398</v>
      </c>
      <c r="N147" s="1">
        <v>26230</v>
      </c>
      <c r="O147" s="1">
        <v>43470</v>
      </c>
      <c r="P147" s="1">
        <v>13753</v>
      </c>
      <c r="Q147" s="1">
        <v>30993</v>
      </c>
      <c r="R147" s="1">
        <v>59</v>
      </c>
      <c r="S147" s="1" t="s">
        <v>73</v>
      </c>
      <c r="T147" s="1" t="b">
        <v>0</v>
      </c>
      <c r="U147" s="1">
        <v>7</v>
      </c>
      <c r="V147" s="1"/>
    </row>
    <row r="148" spans="1:22" ht="12.75" customHeight="1">
      <c r="A148" s="1">
        <v>756</v>
      </c>
      <c r="B148" s="1">
        <v>597</v>
      </c>
      <c r="C148" s="1" t="s">
        <v>2068</v>
      </c>
      <c r="D148" s="1" t="s">
        <v>2029</v>
      </c>
      <c r="E148" s="1" t="s">
        <v>1878</v>
      </c>
      <c r="F148" s="1" t="s">
        <v>538</v>
      </c>
      <c r="G148" s="1" t="s">
        <v>1797</v>
      </c>
      <c r="H148" s="8" t="s">
        <v>2070</v>
      </c>
      <c r="I148" s="1">
        <v>-76.136975000000007</v>
      </c>
      <c r="J148" s="1">
        <v>43.040176000000002</v>
      </c>
      <c r="K148" s="1">
        <v>46755</v>
      </c>
      <c r="L148" s="1">
        <v>65480</v>
      </c>
      <c r="M148" s="1">
        <v>65480</v>
      </c>
      <c r="N148" s="1">
        <v>65480</v>
      </c>
      <c r="O148" s="1">
        <v>65480</v>
      </c>
      <c r="P148" s="1">
        <v>49922</v>
      </c>
      <c r="Q148" s="1">
        <v>49922</v>
      </c>
      <c r="R148" s="1">
        <v>52</v>
      </c>
      <c r="S148" s="1" t="s">
        <v>123</v>
      </c>
      <c r="T148" s="1" t="b">
        <v>0</v>
      </c>
      <c r="U148" s="1">
        <v>3</v>
      </c>
      <c r="V148" s="1"/>
    </row>
    <row r="149" spans="1:22" ht="12.75" customHeight="1">
      <c r="A149" s="1">
        <v>759</v>
      </c>
      <c r="B149" s="1">
        <v>627</v>
      </c>
      <c r="C149" s="1" t="s">
        <v>2073</v>
      </c>
      <c r="D149" s="1" t="s">
        <v>1877</v>
      </c>
      <c r="E149" s="1" t="s">
        <v>1878</v>
      </c>
      <c r="F149" s="1" t="s">
        <v>538</v>
      </c>
      <c r="G149" s="1" t="s">
        <v>1797</v>
      </c>
      <c r="H149" s="8" t="s">
        <v>2076</v>
      </c>
      <c r="I149" s="1">
        <v>-73.994636</v>
      </c>
      <c r="J149" s="1">
        <v>40.735275000000001</v>
      </c>
      <c r="K149" s="1">
        <v>47276</v>
      </c>
      <c r="L149" s="1">
        <v>69475</v>
      </c>
      <c r="M149" s="1">
        <v>69475</v>
      </c>
      <c r="N149" s="1">
        <v>65375</v>
      </c>
      <c r="O149" s="1">
        <v>65375</v>
      </c>
      <c r="P149" s="1">
        <v>49825</v>
      </c>
      <c r="Q149" s="1">
        <v>49825</v>
      </c>
      <c r="R149" s="1">
        <v>60</v>
      </c>
      <c r="S149" s="1" t="s">
        <v>123</v>
      </c>
      <c r="T149" s="1" t="b">
        <v>0</v>
      </c>
      <c r="U149" s="1">
        <v>6</v>
      </c>
      <c r="V149" s="1"/>
    </row>
    <row r="150" spans="1:22" ht="12.75" customHeight="1">
      <c r="A150" s="1">
        <v>765</v>
      </c>
      <c r="B150" s="1">
        <v>64</v>
      </c>
      <c r="C150" s="1" t="s">
        <v>2088</v>
      </c>
      <c r="D150" s="1" t="s">
        <v>2090</v>
      </c>
      <c r="E150" s="1" t="s">
        <v>2091</v>
      </c>
      <c r="F150" s="1" t="s">
        <v>834</v>
      </c>
      <c r="G150" s="1" t="s">
        <v>885</v>
      </c>
      <c r="H150" s="8" t="s">
        <v>2092</v>
      </c>
      <c r="I150" s="1">
        <v>-80.964900999999998</v>
      </c>
      <c r="J150" s="1">
        <v>40.076949999999997</v>
      </c>
      <c r="K150" s="1">
        <v>3541</v>
      </c>
      <c r="L150" s="97" t="s">
        <v>1327</v>
      </c>
      <c r="M150" s="97" t="s">
        <v>1327</v>
      </c>
      <c r="N150" s="1">
        <v>11059</v>
      </c>
      <c r="O150" s="1">
        <v>13538</v>
      </c>
      <c r="P150" s="1">
        <v>7915</v>
      </c>
      <c r="Q150" s="1">
        <v>10394</v>
      </c>
      <c r="R150" s="97" t="s">
        <v>1327</v>
      </c>
      <c r="S150" s="1" t="s">
        <v>73</v>
      </c>
      <c r="T150" s="1" t="b">
        <v>0</v>
      </c>
      <c r="U150" s="1">
        <v>1</v>
      </c>
      <c r="V150" s="1"/>
    </row>
    <row r="151" spans="1:22" ht="12.75" customHeight="1">
      <c r="A151" s="1">
        <v>766</v>
      </c>
      <c r="B151" s="1">
        <v>84</v>
      </c>
      <c r="C151" s="1" t="s">
        <v>2096</v>
      </c>
      <c r="D151" s="1" t="s">
        <v>2098</v>
      </c>
      <c r="E151" s="1" t="s">
        <v>2091</v>
      </c>
      <c r="F151" s="1" t="s">
        <v>834</v>
      </c>
      <c r="G151" s="1" t="s">
        <v>885</v>
      </c>
      <c r="H151" s="8" t="s">
        <v>2099</v>
      </c>
      <c r="I151" s="1">
        <v>-83.640895999999998</v>
      </c>
      <c r="J151" s="1">
        <v>41.375512999999998</v>
      </c>
      <c r="K151" s="1">
        <v>11057</v>
      </c>
      <c r="L151" s="1">
        <v>24569</v>
      </c>
      <c r="M151" s="1">
        <v>32105</v>
      </c>
      <c r="N151" s="1">
        <v>24435</v>
      </c>
      <c r="O151" s="1">
        <v>31971</v>
      </c>
      <c r="P151" s="1">
        <v>16561</v>
      </c>
      <c r="Q151" s="1">
        <v>24097</v>
      </c>
      <c r="R151" s="1">
        <v>76</v>
      </c>
      <c r="S151" s="1" t="s">
        <v>73</v>
      </c>
      <c r="T151" s="1" t="b">
        <v>0</v>
      </c>
      <c r="U151" s="1">
        <v>5</v>
      </c>
      <c r="V151" s="1"/>
    </row>
    <row r="152" spans="1:22" ht="12.75" customHeight="1">
      <c r="A152" s="1">
        <v>771</v>
      </c>
      <c r="B152" s="1">
        <v>150</v>
      </c>
      <c r="C152" s="1" t="s">
        <v>2112</v>
      </c>
      <c r="D152" s="1" t="s">
        <v>2114</v>
      </c>
      <c r="E152" s="1" t="s">
        <v>2091</v>
      </c>
      <c r="F152" s="1" t="s">
        <v>834</v>
      </c>
      <c r="G152" s="1" t="s">
        <v>885</v>
      </c>
      <c r="H152" s="8" t="s">
        <v>2116</v>
      </c>
      <c r="I152" s="1">
        <v>-81.673051999999998</v>
      </c>
      <c r="J152" s="1">
        <v>41.502918000000001</v>
      </c>
      <c r="K152" s="1">
        <v>9778</v>
      </c>
      <c r="L152" s="1">
        <v>26774</v>
      </c>
      <c r="M152" s="1">
        <v>30825</v>
      </c>
      <c r="N152" s="1">
        <v>26774</v>
      </c>
      <c r="O152" s="1">
        <v>30825</v>
      </c>
      <c r="P152" s="1">
        <v>14274</v>
      </c>
      <c r="Q152" s="1">
        <v>18325</v>
      </c>
      <c r="R152" s="1">
        <v>87</v>
      </c>
      <c r="S152" s="1" t="s">
        <v>73</v>
      </c>
      <c r="T152" s="1" t="b">
        <v>0</v>
      </c>
      <c r="U152" s="1">
        <v>3</v>
      </c>
      <c r="V152" s="1"/>
    </row>
    <row r="153" spans="1:22" ht="12.75" customHeight="1">
      <c r="A153" s="1">
        <v>774</v>
      </c>
      <c r="B153" s="1">
        <v>328</v>
      </c>
      <c r="C153" s="1" t="s">
        <v>2122</v>
      </c>
      <c r="D153" s="1" t="s">
        <v>2124</v>
      </c>
      <c r="E153" s="1" t="s">
        <v>2091</v>
      </c>
      <c r="F153" s="1" t="s">
        <v>834</v>
      </c>
      <c r="G153" s="1" t="s">
        <v>885</v>
      </c>
      <c r="H153" s="8" t="s">
        <v>2126</v>
      </c>
      <c r="I153" s="1">
        <v>-81.342532999999904</v>
      </c>
      <c r="J153" s="1">
        <v>41.146653000000001</v>
      </c>
      <c r="K153" s="1">
        <v>10012</v>
      </c>
      <c r="L153" s="1">
        <v>25514</v>
      </c>
      <c r="M153" s="1">
        <v>34046</v>
      </c>
      <c r="N153" s="1">
        <v>25514</v>
      </c>
      <c r="O153" s="1">
        <v>34046</v>
      </c>
      <c r="P153" s="1">
        <v>15688</v>
      </c>
      <c r="Q153" s="1">
        <v>24220</v>
      </c>
      <c r="R153" s="1">
        <v>85</v>
      </c>
      <c r="S153" s="1" t="s">
        <v>73</v>
      </c>
      <c r="T153" s="1" t="b">
        <v>0</v>
      </c>
      <c r="U153" s="1">
        <v>10</v>
      </c>
      <c r="V153" s="1"/>
    </row>
    <row r="154" spans="1:22" ht="12.75" customHeight="1">
      <c r="A154" s="1">
        <v>784</v>
      </c>
      <c r="B154" s="1">
        <v>373</v>
      </c>
      <c r="C154" s="1" t="s">
        <v>2140</v>
      </c>
      <c r="D154" s="1" t="s">
        <v>2142</v>
      </c>
      <c r="E154" s="1" t="s">
        <v>2091</v>
      </c>
      <c r="F154" s="1" t="s">
        <v>834</v>
      </c>
      <c r="G154" s="1" t="s">
        <v>885</v>
      </c>
      <c r="H154" s="8" t="s">
        <v>2143</v>
      </c>
      <c r="I154" s="1">
        <v>-84.731820999999997</v>
      </c>
      <c r="J154" s="1">
        <v>39.509641999999999</v>
      </c>
      <c r="K154" s="1">
        <v>14958</v>
      </c>
      <c r="L154" s="1">
        <v>31811</v>
      </c>
      <c r="M154" s="1">
        <v>51064</v>
      </c>
      <c r="N154" s="1">
        <v>31811</v>
      </c>
      <c r="O154" s="1">
        <v>51064</v>
      </c>
      <c r="P154" s="1">
        <v>19524</v>
      </c>
      <c r="Q154" s="1">
        <v>38777</v>
      </c>
      <c r="R154" s="1">
        <v>65</v>
      </c>
      <c r="S154" s="1" t="s">
        <v>73</v>
      </c>
      <c r="T154" s="1" t="b">
        <v>0</v>
      </c>
      <c r="U154" s="1">
        <v>4</v>
      </c>
      <c r="V154" s="1"/>
    </row>
    <row r="155" spans="1:22" ht="12.75" customHeight="1">
      <c r="A155" s="1">
        <v>788</v>
      </c>
      <c r="B155" s="1">
        <v>457</v>
      </c>
      <c r="C155" s="1" t="s">
        <v>2151</v>
      </c>
      <c r="D155" s="1" t="s">
        <v>2153</v>
      </c>
      <c r="E155" s="1" t="s">
        <v>2091</v>
      </c>
      <c r="F155" s="1" t="s">
        <v>834</v>
      </c>
      <c r="G155" s="1" t="s">
        <v>885</v>
      </c>
      <c r="H155" s="8" t="s">
        <v>2154</v>
      </c>
      <c r="I155" s="1">
        <v>-83.009000999999998</v>
      </c>
      <c r="J155" s="1">
        <v>39.998389000000003</v>
      </c>
      <c r="K155" s="1">
        <v>10592</v>
      </c>
      <c r="L155" s="1">
        <v>27037</v>
      </c>
      <c r="M155" s="1">
        <v>46141</v>
      </c>
      <c r="N155" s="1">
        <v>26125</v>
      </c>
      <c r="O155" s="1">
        <v>45229</v>
      </c>
      <c r="P155" s="1">
        <v>16845</v>
      </c>
      <c r="Q155" s="1">
        <v>35949</v>
      </c>
      <c r="R155" s="1">
        <v>54</v>
      </c>
      <c r="S155" s="1" t="s">
        <v>73</v>
      </c>
      <c r="T155" s="1" t="b">
        <v>1</v>
      </c>
      <c r="U155" s="1">
        <v>7</v>
      </c>
      <c r="V155" s="1"/>
    </row>
    <row r="156" spans="1:22" ht="12.75" customHeight="1">
      <c r="A156" s="1">
        <v>795</v>
      </c>
      <c r="B156" s="1">
        <v>741</v>
      </c>
      <c r="C156" s="1" t="s">
        <v>2162</v>
      </c>
      <c r="D156" s="1" t="s">
        <v>2164</v>
      </c>
      <c r="E156" s="1" t="s">
        <v>2091</v>
      </c>
      <c r="F156" s="1" t="s">
        <v>834</v>
      </c>
      <c r="G156" s="1" t="s">
        <v>885</v>
      </c>
      <c r="H156" s="8" t="s">
        <v>2166</v>
      </c>
      <c r="I156" s="1">
        <v>-84.514279999999999</v>
      </c>
      <c r="J156" s="1">
        <v>39.131158999999997</v>
      </c>
      <c r="K156" s="1">
        <v>11000</v>
      </c>
      <c r="L156" s="1">
        <v>28156</v>
      </c>
      <c r="M156" s="1">
        <v>44490</v>
      </c>
      <c r="N156" s="1">
        <v>30268</v>
      </c>
      <c r="O156" s="1">
        <v>46602</v>
      </c>
      <c r="P156" s="1">
        <v>17024</v>
      </c>
      <c r="Q156" s="1">
        <v>33358</v>
      </c>
      <c r="R156" s="1">
        <v>76</v>
      </c>
      <c r="S156" s="1" t="s">
        <v>73</v>
      </c>
      <c r="T156" s="1" t="b">
        <v>0</v>
      </c>
      <c r="U156" s="1">
        <v>13</v>
      </c>
      <c r="V156" s="1"/>
    </row>
    <row r="157" spans="1:22" ht="12.75" customHeight="1">
      <c r="A157" s="1">
        <v>808</v>
      </c>
      <c r="B157" s="1">
        <v>1058</v>
      </c>
      <c r="C157" s="1" t="s">
        <v>2185</v>
      </c>
      <c r="D157" s="1" t="s">
        <v>2187</v>
      </c>
      <c r="E157" s="1" t="s">
        <v>2091</v>
      </c>
      <c r="F157" s="1" t="s">
        <v>834</v>
      </c>
      <c r="G157" s="1" t="s">
        <v>2188</v>
      </c>
      <c r="H157" s="8" t="s">
        <v>2189</v>
      </c>
      <c r="I157" s="1">
        <v>-81.466716000000005</v>
      </c>
      <c r="J157" s="1">
        <v>41.494971</v>
      </c>
      <c r="K157" s="1">
        <v>31150</v>
      </c>
      <c r="L157" s="1">
        <v>44512</v>
      </c>
      <c r="M157" s="1">
        <v>44512</v>
      </c>
      <c r="N157" s="1">
        <v>43350</v>
      </c>
      <c r="O157" s="1">
        <v>43350</v>
      </c>
      <c r="P157" s="1">
        <v>36900</v>
      </c>
      <c r="Q157" s="1">
        <v>36900</v>
      </c>
      <c r="R157" s="1">
        <v>90</v>
      </c>
      <c r="S157" s="1" t="s">
        <v>123</v>
      </c>
      <c r="T157" s="1" t="b">
        <v>0</v>
      </c>
      <c r="U157" s="1">
        <v>2</v>
      </c>
      <c r="V157" s="1"/>
    </row>
    <row r="158" spans="1:22" ht="12.75" customHeight="1">
      <c r="A158" s="1">
        <v>810</v>
      </c>
      <c r="B158" s="1">
        <v>464</v>
      </c>
      <c r="C158" s="1" t="s">
        <v>2193</v>
      </c>
      <c r="D158" s="1" t="s">
        <v>2195</v>
      </c>
      <c r="E158" s="1" t="s">
        <v>2196</v>
      </c>
      <c r="F158" s="1" t="s">
        <v>70</v>
      </c>
      <c r="G158" s="1" t="s">
        <v>130</v>
      </c>
      <c r="H158" s="8" t="s">
        <v>2198</v>
      </c>
      <c r="I158" s="1">
        <v>-97.069743000000003</v>
      </c>
      <c r="J158" s="1">
        <v>36.123084999999897</v>
      </c>
      <c r="K158" s="1">
        <v>8738</v>
      </c>
      <c r="L158" s="1">
        <v>23648</v>
      </c>
      <c r="M158" s="1">
        <v>38686</v>
      </c>
      <c r="N158" s="1">
        <v>23648</v>
      </c>
      <c r="O158" s="1">
        <v>38686</v>
      </c>
      <c r="P158" s="1">
        <v>14708</v>
      </c>
      <c r="Q158" s="1">
        <v>29746</v>
      </c>
      <c r="R158" s="1">
        <v>75</v>
      </c>
      <c r="S158" s="1" t="s">
        <v>73</v>
      </c>
      <c r="T158" s="1" t="b">
        <v>1</v>
      </c>
      <c r="U158" s="1">
        <v>5</v>
      </c>
      <c r="V158" s="1"/>
    </row>
    <row r="159" spans="1:22" ht="12.75" customHeight="1">
      <c r="A159" s="1">
        <v>815</v>
      </c>
      <c r="B159" s="1">
        <v>954</v>
      </c>
      <c r="C159" s="1" t="s">
        <v>2207</v>
      </c>
      <c r="D159" s="1" t="s">
        <v>2209</v>
      </c>
      <c r="E159" s="1" t="s">
        <v>2196</v>
      </c>
      <c r="F159" s="1" t="s">
        <v>70</v>
      </c>
      <c r="G159" s="1" t="s">
        <v>130</v>
      </c>
      <c r="H159" s="8" t="s">
        <v>2211</v>
      </c>
      <c r="I159" s="1">
        <v>-97.445691999999994</v>
      </c>
      <c r="J159" s="1">
        <v>35.208151999999998</v>
      </c>
      <c r="K159" s="1">
        <v>11538</v>
      </c>
      <c r="L159" s="1">
        <v>28383</v>
      </c>
      <c r="M159" s="1">
        <v>43764</v>
      </c>
      <c r="N159" s="1">
        <v>28383</v>
      </c>
      <c r="O159" s="1">
        <v>43764</v>
      </c>
      <c r="P159" s="1">
        <v>17795</v>
      </c>
      <c r="Q159" s="1">
        <v>33176</v>
      </c>
      <c r="R159" s="1">
        <v>71</v>
      </c>
      <c r="S159" s="1" t="s">
        <v>73</v>
      </c>
      <c r="T159" s="1" t="b">
        <v>0</v>
      </c>
      <c r="U159" s="1">
        <v>13</v>
      </c>
      <c r="V159" s="1"/>
    </row>
    <row r="160" spans="1:22" ht="12.75" customHeight="1">
      <c r="A160" s="1">
        <v>828</v>
      </c>
      <c r="B160" s="1">
        <v>136</v>
      </c>
      <c r="C160" s="1" t="s">
        <v>2229</v>
      </c>
      <c r="D160" s="1" t="s">
        <v>2231</v>
      </c>
      <c r="E160" s="1" t="s">
        <v>2232</v>
      </c>
      <c r="F160" s="1" t="s">
        <v>167</v>
      </c>
      <c r="G160" s="1" t="s">
        <v>242</v>
      </c>
      <c r="H160" s="8" t="s">
        <v>2233</v>
      </c>
      <c r="I160" s="1">
        <v>-123.823338999999</v>
      </c>
      <c r="J160" s="1">
        <v>46.183107</v>
      </c>
      <c r="K160" s="1">
        <v>4014</v>
      </c>
      <c r="L160" s="97" t="s">
        <v>1327</v>
      </c>
      <c r="M160" s="97" t="s">
        <v>1327</v>
      </c>
      <c r="N160" s="1">
        <v>17886</v>
      </c>
      <c r="O160" s="1">
        <v>21450</v>
      </c>
      <c r="P160" s="1">
        <v>9858</v>
      </c>
      <c r="Q160" s="1">
        <v>13422</v>
      </c>
      <c r="R160" s="97" t="s">
        <v>1327</v>
      </c>
      <c r="S160" s="1" t="s">
        <v>73</v>
      </c>
      <c r="T160" s="1" t="b">
        <v>0</v>
      </c>
      <c r="U160" s="1">
        <v>2</v>
      </c>
      <c r="V160" s="1"/>
    </row>
    <row r="161" spans="1:22" ht="12.75" customHeight="1">
      <c r="A161" s="1">
        <v>830</v>
      </c>
      <c r="B161" s="1">
        <v>484</v>
      </c>
      <c r="C161" s="1" t="s">
        <v>2237</v>
      </c>
      <c r="D161" s="1" t="s">
        <v>2239</v>
      </c>
      <c r="E161" s="1" t="s">
        <v>2232</v>
      </c>
      <c r="F161" s="1" t="s">
        <v>167</v>
      </c>
      <c r="G161" s="1" t="s">
        <v>242</v>
      </c>
      <c r="H161" s="8" t="s">
        <v>2240</v>
      </c>
      <c r="I161" s="1">
        <v>-122.683553</v>
      </c>
      <c r="J161" s="1">
        <v>45.511229</v>
      </c>
      <c r="K161" s="1">
        <v>8783</v>
      </c>
      <c r="L161" s="97" t="s">
        <v>1327</v>
      </c>
      <c r="M161" s="97" t="s">
        <v>1327</v>
      </c>
      <c r="N161" s="1">
        <v>26642</v>
      </c>
      <c r="O161" s="1">
        <v>43989</v>
      </c>
      <c r="P161" s="1">
        <v>13811</v>
      </c>
      <c r="Q161" s="1">
        <v>31158</v>
      </c>
      <c r="R161" s="1">
        <v>89</v>
      </c>
      <c r="S161" s="1" t="s">
        <v>73</v>
      </c>
      <c r="T161" s="1" t="b">
        <v>0</v>
      </c>
      <c r="U161" s="1">
        <v>5</v>
      </c>
      <c r="V161" s="1"/>
    </row>
    <row r="162" spans="1:22" ht="12.75" customHeight="1">
      <c r="A162" s="1">
        <v>835</v>
      </c>
      <c r="B162" s="1">
        <v>967</v>
      </c>
      <c r="C162" s="1" t="s">
        <v>2250</v>
      </c>
      <c r="D162" s="1" t="s">
        <v>2252</v>
      </c>
      <c r="E162" s="1" t="s">
        <v>2232</v>
      </c>
      <c r="F162" s="1" t="s">
        <v>167</v>
      </c>
      <c r="G162" s="1" t="s">
        <v>242</v>
      </c>
      <c r="H162" s="8" t="s">
        <v>2253</v>
      </c>
      <c r="I162" s="1">
        <v>-123.075791999999</v>
      </c>
      <c r="J162" s="1">
        <v>44.045146000000003</v>
      </c>
      <c r="K162" s="1">
        <v>11931</v>
      </c>
      <c r="L162" s="1">
        <v>26862</v>
      </c>
      <c r="M162" s="1">
        <v>49542</v>
      </c>
      <c r="N162" s="1">
        <v>25248</v>
      </c>
      <c r="O162" s="1">
        <v>47928</v>
      </c>
      <c r="P162" s="1">
        <v>15412</v>
      </c>
      <c r="Q162" s="1">
        <v>38092</v>
      </c>
      <c r="R162" s="1">
        <v>78</v>
      </c>
      <c r="S162" s="1" t="s">
        <v>73</v>
      </c>
      <c r="T162" s="1" t="b">
        <v>0</v>
      </c>
      <c r="U162" s="1">
        <v>13</v>
      </c>
      <c r="V162" s="1"/>
    </row>
    <row r="163" spans="1:22" ht="12.75" customHeight="1">
      <c r="A163" s="1">
        <v>848</v>
      </c>
      <c r="B163" s="1">
        <v>89</v>
      </c>
      <c r="C163" s="1" t="s">
        <v>2271</v>
      </c>
      <c r="D163" s="1" t="s">
        <v>2273</v>
      </c>
      <c r="E163" s="1" t="s">
        <v>2274</v>
      </c>
      <c r="F163" s="1" t="s">
        <v>538</v>
      </c>
      <c r="G163" s="1" t="s">
        <v>1797</v>
      </c>
      <c r="H163" s="8" t="s">
        <v>2276</v>
      </c>
      <c r="I163" s="1">
        <v>-74.965840999999998</v>
      </c>
      <c r="J163" s="1">
        <v>40.239102000000003</v>
      </c>
      <c r="K163" s="1">
        <v>8138</v>
      </c>
      <c r="L163" s="97" t="s">
        <v>1327</v>
      </c>
      <c r="M163" s="97" t="s">
        <v>1327</v>
      </c>
      <c r="N163" s="1">
        <v>21408</v>
      </c>
      <c r="O163" s="1">
        <v>25128</v>
      </c>
      <c r="P163" s="1">
        <v>14158</v>
      </c>
      <c r="Q163" s="1">
        <v>17878</v>
      </c>
      <c r="R163" s="97" t="s">
        <v>1327</v>
      </c>
      <c r="S163" s="1" t="s">
        <v>73</v>
      </c>
      <c r="T163" s="1" t="b">
        <v>0</v>
      </c>
      <c r="U163" s="1">
        <v>1</v>
      </c>
      <c r="V163" s="1"/>
    </row>
    <row r="164" spans="1:22" ht="12.75" customHeight="1">
      <c r="A164" s="1">
        <v>849</v>
      </c>
      <c r="B164" s="1">
        <v>115</v>
      </c>
      <c r="C164" s="1" t="s">
        <v>2279</v>
      </c>
      <c r="D164" s="1" t="s">
        <v>2281</v>
      </c>
      <c r="E164" s="1" t="s">
        <v>2274</v>
      </c>
      <c r="F164" s="1" t="s">
        <v>538</v>
      </c>
      <c r="G164" s="1" t="s">
        <v>1797</v>
      </c>
      <c r="H164" s="8" t="s">
        <v>2283</v>
      </c>
      <c r="I164" s="1">
        <v>-79.942914000000002</v>
      </c>
      <c r="J164" s="1">
        <v>40.444615999999897</v>
      </c>
      <c r="K164" s="1">
        <v>53910</v>
      </c>
      <c r="L164" s="1">
        <v>70094</v>
      </c>
      <c r="M164" s="1">
        <v>70094</v>
      </c>
      <c r="N164" s="1">
        <v>54910</v>
      </c>
      <c r="O164" s="1">
        <v>54910</v>
      </c>
      <c r="P164" s="1">
        <v>56310</v>
      </c>
      <c r="Q164" s="1">
        <v>56310</v>
      </c>
      <c r="R164" s="1">
        <v>22</v>
      </c>
      <c r="S164" s="1" t="s">
        <v>123</v>
      </c>
      <c r="T164" s="1" t="b">
        <v>0</v>
      </c>
      <c r="U164" s="1">
        <v>13</v>
      </c>
      <c r="V164" s="1"/>
    </row>
    <row r="165" spans="1:22" ht="12.75" customHeight="1">
      <c r="A165" s="1">
        <v>862</v>
      </c>
      <c r="B165" s="1">
        <v>197</v>
      </c>
      <c r="C165" s="1" t="s">
        <v>2303</v>
      </c>
      <c r="D165" s="1" t="s">
        <v>2305</v>
      </c>
      <c r="E165" s="1" t="s">
        <v>2274</v>
      </c>
      <c r="F165" s="1" t="s">
        <v>538</v>
      </c>
      <c r="G165" s="1" t="s">
        <v>1797</v>
      </c>
      <c r="H165" s="8" t="s">
        <v>2307</v>
      </c>
      <c r="I165" s="1">
        <v>-75.158202000000003</v>
      </c>
      <c r="J165" s="1">
        <v>40.29757</v>
      </c>
      <c r="K165" s="1">
        <v>38000</v>
      </c>
      <c r="L165" s="1">
        <v>54750</v>
      </c>
      <c r="M165" s="1">
        <v>54750</v>
      </c>
      <c r="N165" s="1">
        <v>54128</v>
      </c>
      <c r="O165" s="1">
        <v>54128</v>
      </c>
      <c r="P165" s="1">
        <v>44300</v>
      </c>
      <c r="Q165" s="1">
        <v>44300</v>
      </c>
      <c r="R165" s="1">
        <v>68</v>
      </c>
      <c r="S165" s="1" t="s">
        <v>123</v>
      </c>
      <c r="T165" s="1" t="b">
        <v>0</v>
      </c>
      <c r="U165" s="1">
        <v>2</v>
      </c>
      <c r="V165" s="1"/>
    </row>
    <row r="166" spans="1:22" ht="12.75" customHeight="1">
      <c r="A166" s="1">
        <v>864</v>
      </c>
      <c r="B166" s="1">
        <v>199</v>
      </c>
      <c r="C166" s="1" t="s">
        <v>2313</v>
      </c>
      <c r="D166" s="1" t="s">
        <v>2315</v>
      </c>
      <c r="E166" s="1" t="s">
        <v>2274</v>
      </c>
      <c r="F166" s="1" t="s">
        <v>538</v>
      </c>
      <c r="G166" s="1" t="s">
        <v>1797</v>
      </c>
      <c r="H166" s="8" t="s">
        <v>2316</v>
      </c>
      <c r="I166" s="1">
        <v>-75.188744999999997</v>
      </c>
      <c r="J166" s="1">
        <v>39.954855000000002</v>
      </c>
      <c r="K166" s="1">
        <v>52002</v>
      </c>
      <c r="L166" s="1">
        <v>68792</v>
      </c>
      <c r="M166" s="1">
        <v>68792</v>
      </c>
      <c r="N166" s="1">
        <v>68792</v>
      </c>
      <c r="O166" s="1">
        <v>68792</v>
      </c>
      <c r="P166" s="1">
        <v>54902</v>
      </c>
      <c r="Q166" s="1">
        <v>54902</v>
      </c>
      <c r="R166" s="1">
        <v>75</v>
      </c>
      <c r="S166" s="1" t="s">
        <v>123</v>
      </c>
      <c r="T166" s="1" t="b">
        <v>0</v>
      </c>
      <c r="U166" s="1">
        <v>4</v>
      </c>
      <c r="V166" s="1"/>
    </row>
    <row r="167" spans="1:22" ht="12.75" customHeight="1">
      <c r="A167" s="1">
        <v>868</v>
      </c>
      <c r="B167" s="1">
        <v>282</v>
      </c>
      <c r="C167" s="1" t="s">
        <v>2325</v>
      </c>
      <c r="D167" s="1" t="s">
        <v>2327</v>
      </c>
      <c r="E167" s="1" t="s">
        <v>2274</v>
      </c>
      <c r="F167" s="1" t="s">
        <v>538</v>
      </c>
      <c r="G167" s="1" t="s">
        <v>1797</v>
      </c>
      <c r="H167" s="8" t="s">
        <v>2329</v>
      </c>
      <c r="I167" s="1">
        <v>-79.159869</v>
      </c>
      <c r="J167" s="1">
        <v>40.615589</v>
      </c>
      <c r="K167" s="1">
        <v>12119</v>
      </c>
      <c r="L167" s="1">
        <v>27309</v>
      </c>
      <c r="M167" s="1">
        <v>32461</v>
      </c>
      <c r="N167" s="1">
        <v>27361</v>
      </c>
      <c r="O167" s="1">
        <v>32513</v>
      </c>
      <c r="P167" s="1">
        <v>15981</v>
      </c>
      <c r="Q167" s="1">
        <v>21133</v>
      </c>
      <c r="R167" s="1">
        <v>92</v>
      </c>
      <c r="S167" s="1" t="s">
        <v>73</v>
      </c>
      <c r="T167" s="1" t="b">
        <v>0</v>
      </c>
      <c r="U167" s="1">
        <v>2</v>
      </c>
      <c r="V167" s="1"/>
    </row>
    <row r="168" spans="1:22" ht="12.75" customHeight="1">
      <c r="A168" s="1">
        <v>870</v>
      </c>
      <c r="B168" s="1">
        <v>305</v>
      </c>
      <c r="C168" s="1" t="s">
        <v>2335</v>
      </c>
      <c r="D168" s="1" t="s">
        <v>2315</v>
      </c>
      <c r="E168" s="1" t="s">
        <v>2274</v>
      </c>
      <c r="F168" s="1" t="s">
        <v>538</v>
      </c>
      <c r="G168" s="1" t="s">
        <v>1797</v>
      </c>
      <c r="H168" s="8" t="s">
        <v>2338</v>
      </c>
      <c r="I168" s="1">
        <v>-75.192644999999999</v>
      </c>
      <c r="J168" s="1">
        <v>40.022882000000003</v>
      </c>
      <c r="K168" s="1">
        <v>39280</v>
      </c>
      <c r="L168" s="1">
        <v>57931</v>
      </c>
      <c r="M168" s="1">
        <v>57931</v>
      </c>
      <c r="N168" s="1">
        <v>58180</v>
      </c>
      <c r="O168" s="1">
        <v>58180</v>
      </c>
      <c r="P168" s="1">
        <v>45176</v>
      </c>
      <c r="Q168" s="1">
        <v>45176</v>
      </c>
      <c r="R168" s="1">
        <v>61</v>
      </c>
      <c r="S168" s="1" t="s">
        <v>123</v>
      </c>
      <c r="T168" s="1" t="b">
        <v>0</v>
      </c>
      <c r="U168" s="1">
        <v>13</v>
      </c>
      <c r="V168" s="1"/>
    </row>
    <row r="169" spans="1:22" ht="12.75" customHeight="1">
      <c r="A169" s="1">
        <v>883</v>
      </c>
      <c r="B169" s="1">
        <v>354</v>
      </c>
      <c r="C169" s="1" t="s">
        <v>2355</v>
      </c>
      <c r="D169" s="1" t="s">
        <v>2357</v>
      </c>
      <c r="E169" s="1" t="s">
        <v>2274</v>
      </c>
      <c r="F169" s="1" t="s">
        <v>538</v>
      </c>
      <c r="G169" s="1" t="s">
        <v>1797</v>
      </c>
      <c r="H169" s="8" t="s">
        <v>2359</v>
      </c>
      <c r="I169" s="1">
        <v>-75.633995999999996</v>
      </c>
      <c r="J169" s="1">
        <v>41.434978000000001</v>
      </c>
      <c r="K169" s="1">
        <v>33940</v>
      </c>
      <c r="L169" s="1">
        <v>50340</v>
      </c>
      <c r="M169" s="1">
        <v>50340</v>
      </c>
      <c r="N169" s="1">
        <v>46640</v>
      </c>
      <c r="O169" s="1">
        <v>46640</v>
      </c>
      <c r="P169" s="1">
        <v>38640</v>
      </c>
      <c r="Q169" s="1">
        <v>38640</v>
      </c>
      <c r="R169" s="1">
        <v>68</v>
      </c>
      <c r="S169" s="1" t="s">
        <v>123</v>
      </c>
      <c r="T169" s="1" t="b">
        <v>0</v>
      </c>
      <c r="U169" s="1">
        <v>4</v>
      </c>
      <c r="V169" s="1"/>
    </row>
    <row r="170" spans="1:22" ht="12.75" customHeight="1">
      <c r="A170" s="1">
        <v>887</v>
      </c>
      <c r="B170" s="1">
        <v>469</v>
      </c>
      <c r="C170" s="1" t="s">
        <v>2365</v>
      </c>
      <c r="D170" s="1" t="s">
        <v>466</v>
      </c>
      <c r="E170" s="1" t="s">
        <v>2274</v>
      </c>
      <c r="F170" s="1" t="s">
        <v>538</v>
      </c>
      <c r="G170" s="1" t="s">
        <v>1797</v>
      </c>
      <c r="H170" s="8" t="s">
        <v>2368</v>
      </c>
      <c r="I170" s="1">
        <v>-77.861643999999998</v>
      </c>
      <c r="J170" s="1">
        <v>40.800732000000004</v>
      </c>
      <c r="K170" s="1">
        <v>18436</v>
      </c>
      <c r="L170" s="1">
        <v>36344</v>
      </c>
      <c r="M170" s="1">
        <v>51572</v>
      </c>
      <c r="N170" s="1">
        <v>36344</v>
      </c>
      <c r="O170" s="1">
        <v>51572</v>
      </c>
      <c r="P170" s="1">
        <v>24380</v>
      </c>
      <c r="Q170" s="1">
        <v>39608</v>
      </c>
      <c r="R170" s="1">
        <v>56</v>
      </c>
      <c r="S170" s="1" t="s">
        <v>73</v>
      </c>
      <c r="T170" s="1" t="b">
        <v>1</v>
      </c>
      <c r="U170" s="1">
        <v>10</v>
      </c>
      <c r="V170" s="1"/>
    </row>
    <row r="171" spans="1:22" ht="14.25" customHeight="1">
      <c r="A171" s="1">
        <v>897</v>
      </c>
      <c r="B171" s="1">
        <v>600</v>
      </c>
      <c r="C171" s="1" t="s">
        <v>2380</v>
      </c>
      <c r="D171" s="1" t="s">
        <v>2315</v>
      </c>
      <c r="E171" s="1" t="s">
        <v>2274</v>
      </c>
      <c r="F171" s="1" t="s">
        <v>538</v>
      </c>
      <c r="G171" s="1" t="s">
        <v>1797</v>
      </c>
      <c r="H171" s="8" t="s">
        <v>2383</v>
      </c>
      <c r="I171" s="1">
        <v>-75.158266999999995</v>
      </c>
      <c r="J171" s="1">
        <v>39.980942999999897</v>
      </c>
      <c r="K171" s="1">
        <v>16658</v>
      </c>
      <c r="L171" s="1">
        <v>32430</v>
      </c>
      <c r="M171" s="1">
        <v>44190</v>
      </c>
      <c r="N171" s="1">
        <v>35210</v>
      </c>
      <c r="O171" s="1">
        <v>46970</v>
      </c>
      <c r="P171" s="1">
        <v>20734</v>
      </c>
      <c r="Q171" s="1">
        <v>32494</v>
      </c>
      <c r="R171" s="1">
        <v>52</v>
      </c>
      <c r="S171" s="1" t="s">
        <v>73</v>
      </c>
      <c r="T171" s="1" t="b">
        <v>0</v>
      </c>
      <c r="U171" s="1">
        <v>9</v>
      </c>
      <c r="V171" s="1"/>
    </row>
    <row r="172" spans="1:22" ht="12.75" customHeight="1">
      <c r="A172" s="1">
        <v>906</v>
      </c>
      <c r="B172" s="1">
        <v>980</v>
      </c>
      <c r="C172" s="1" t="s">
        <v>2393</v>
      </c>
      <c r="D172" s="1" t="s">
        <v>2315</v>
      </c>
      <c r="E172" s="1" t="s">
        <v>2274</v>
      </c>
      <c r="F172" s="1" t="s">
        <v>538</v>
      </c>
      <c r="G172" s="1" t="s">
        <v>1797</v>
      </c>
      <c r="H172" s="8" t="s">
        <v>2396</v>
      </c>
      <c r="I172" s="1">
        <v>-75.193910000000002</v>
      </c>
      <c r="J172" s="1">
        <v>39.950928999999903</v>
      </c>
      <c r="K172" s="1">
        <v>53534</v>
      </c>
      <c r="L172" s="1">
        <v>71715</v>
      </c>
      <c r="M172" s="1">
        <v>71715</v>
      </c>
      <c r="N172" s="1">
        <v>71715</v>
      </c>
      <c r="O172" s="1">
        <v>71715</v>
      </c>
      <c r="P172" s="1">
        <v>56649</v>
      </c>
      <c r="Q172" s="1">
        <v>56649</v>
      </c>
      <c r="R172" s="1">
        <v>9</v>
      </c>
      <c r="S172" s="1" t="s">
        <v>123</v>
      </c>
      <c r="T172" s="1" t="b">
        <v>0</v>
      </c>
      <c r="U172" s="1">
        <v>12</v>
      </c>
      <c r="V172" s="1"/>
    </row>
    <row r="173" spans="1:22" ht="12.75" customHeight="1">
      <c r="A173" s="1">
        <v>918</v>
      </c>
      <c r="B173" s="1">
        <v>992</v>
      </c>
      <c r="C173" s="1" t="s">
        <v>2414</v>
      </c>
      <c r="D173" s="1" t="s">
        <v>2281</v>
      </c>
      <c r="E173" s="1" t="s">
        <v>2274</v>
      </c>
      <c r="F173" s="1" t="s">
        <v>538</v>
      </c>
      <c r="G173" s="1" t="s">
        <v>1797</v>
      </c>
      <c r="H173" s="8" t="s">
        <v>2416</v>
      </c>
      <c r="I173" s="1">
        <v>-79.954691999999994</v>
      </c>
      <c r="J173" s="1">
        <v>40.444502</v>
      </c>
      <c r="K173" s="1">
        <v>19080</v>
      </c>
      <c r="L173" s="1">
        <v>33250</v>
      </c>
      <c r="M173" s="1">
        <v>44812</v>
      </c>
      <c r="N173" s="1">
        <v>33250</v>
      </c>
      <c r="O173" s="1">
        <v>44812</v>
      </c>
      <c r="P173" s="1">
        <v>22300</v>
      </c>
      <c r="Q173" s="1">
        <v>33862</v>
      </c>
      <c r="R173" s="1">
        <v>55</v>
      </c>
      <c r="S173" s="1" t="s">
        <v>123</v>
      </c>
      <c r="T173" s="1" t="b">
        <v>0</v>
      </c>
      <c r="U173" s="1">
        <v>4</v>
      </c>
      <c r="V173" s="1"/>
    </row>
    <row r="174" spans="1:22" ht="12.75" customHeight="1">
      <c r="A174" s="1">
        <v>922</v>
      </c>
      <c r="B174" s="1">
        <v>1105</v>
      </c>
      <c r="C174" s="1" t="s">
        <v>2425</v>
      </c>
      <c r="D174" s="1" t="s">
        <v>2427</v>
      </c>
      <c r="E174" s="1" t="s">
        <v>2274</v>
      </c>
      <c r="F174" s="1" t="s">
        <v>538</v>
      </c>
      <c r="G174" s="1" t="s">
        <v>1797</v>
      </c>
      <c r="H174" s="8" t="s">
        <v>2428</v>
      </c>
      <c r="I174" s="1">
        <v>-75.598119999999994</v>
      </c>
      <c r="J174" s="1">
        <v>39.953398</v>
      </c>
      <c r="K174" s="1">
        <v>10111</v>
      </c>
      <c r="L174" s="1">
        <v>26773</v>
      </c>
      <c r="M174" s="1">
        <v>38253</v>
      </c>
      <c r="N174" s="1">
        <v>26773</v>
      </c>
      <c r="O174" s="1">
        <v>38253</v>
      </c>
      <c r="P174" s="1">
        <v>15671</v>
      </c>
      <c r="Q174" s="1">
        <v>27151</v>
      </c>
      <c r="R174" s="1">
        <v>64</v>
      </c>
      <c r="S174" s="1" t="s">
        <v>73</v>
      </c>
      <c r="T174" s="1" t="b">
        <v>0</v>
      </c>
      <c r="U174" s="1">
        <v>2</v>
      </c>
      <c r="V174" s="1"/>
    </row>
    <row r="175" spans="1:22" ht="12.75" customHeight="1">
      <c r="A175" s="1">
        <v>924</v>
      </c>
      <c r="B175" s="1">
        <v>480</v>
      </c>
      <c r="C175" s="1" t="s">
        <v>2433</v>
      </c>
      <c r="D175" s="1" t="s">
        <v>2435</v>
      </c>
      <c r="E175" s="1" t="s">
        <v>2436</v>
      </c>
      <c r="F175" s="1" t="s">
        <v>2437</v>
      </c>
      <c r="G175" s="1" t="s">
        <v>2437</v>
      </c>
      <c r="H175" s="8" t="s">
        <v>2438</v>
      </c>
      <c r="I175" s="1">
        <v>-66.055913700000005</v>
      </c>
      <c r="J175" s="1">
        <v>18.422334299999999</v>
      </c>
      <c r="K175" s="1">
        <v>30150</v>
      </c>
      <c r="L175" s="97" t="s">
        <v>1327</v>
      </c>
      <c r="M175" s="97" t="s">
        <v>1327</v>
      </c>
      <c r="N175" s="97" t="s">
        <v>1327</v>
      </c>
      <c r="O175" s="97" t="s">
        <v>1327</v>
      </c>
      <c r="P175" s="97" t="s">
        <v>1327</v>
      </c>
      <c r="Q175" s="97" t="s">
        <v>1327</v>
      </c>
      <c r="R175" s="97" t="s">
        <v>1327</v>
      </c>
      <c r="S175" s="1" t="s">
        <v>123</v>
      </c>
      <c r="T175" s="1" t="b">
        <v>0</v>
      </c>
      <c r="U175" s="1">
        <v>3</v>
      </c>
      <c r="V175" s="1"/>
    </row>
    <row r="176" spans="1:22" ht="12.75" customHeight="1">
      <c r="A176" s="1">
        <v>927</v>
      </c>
      <c r="B176" s="1">
        <v>483</v>
      </c>
      <c r="C176" s="1" t="s">
        <v>3049</v>
      </c>
      <c r="D176" s="1" t="s">
        <v>2447</v>
      </c>
      <c r="E176" s="1" t="s">
        <v>2436</v>
      </c>
      <c r="F176" s="1" t="s">
        <v>2437</v>
      </c>
      <c r="G176" s="1" t="s">
        <v>2437</v>
      </c>
      <c r="H176" s="8" t="s">
        <v>2448</v>
      </c>
      <c r="I176" s="1">
        <v>-66.618680099999906</v>
      </c>
      <c r="J176" s="1">
        <v>18.000760100000001</v>
      </c>
      <c r="K176" s="1">
        <v>17289</v>
      </c>
      <c r="L176" s="97" t="s">
        <v>1327</v>
      </c>
      <c r="M176" s="97" t="s">
        <v>1327</v>
      </c>
      <c r="N176" s="97" t="s">
        <v>1327</v>
      </c>
      <c r="O176" s="97" t="s">
        <v>1327</v>
      </c>
      <c r="P176" s="97" t="s">
        <v>1327</v>
      </c>
      <c r="Q176" s="97" t="s">
        <v>1327</v>
      </c>
      <c r="R176" s="97" t="s">
        <v>1327</v>
      </c>
      <c r="S176" s="1" t="s">
        <v>123</v>
      </c>
      <c r="T176" s="1" t="b">
        <v>0</v>
      </c>
      <c r="U176" s="1">
        <v>1</v>
      </c>
      <c r="V176" s="1"/>
    </row>
    <row r="177" spans="1:22" ht="12.75" customHeight="1">
      <c r="A177" s="1">
        <v>928</v>
      </c>
      <c r="B177" s="1">
        <v>679</v>
      </c>
      <c r="C177" s="1" t="s">
        <v>2451</v>
      </c>
      <c r="D177" s="1" t="s">
        <v>2435</v>
      </c>
      <c r="E177" s="1" t="s">
        <v>2436</v>
      </c>
      <c r="F177" s="1" t="s">
        <v>2437</v>
      </c>
      <c r="G177" s="1" t="s">
        <v>2437</v>
      </c>
      <c r="H177" s="8" t="s">
        <v>2453</v>
      </c>
      <c r="I177" s="1">
        <v>-66.061443299999993</v>
      </c>
      <c r="J177" s="1">
        <v>18.387037299999999</v>
      </c>
      <c r="K177" s="1">
        <v>17289</v>
      </c>
      <c r="L177" s="97" t="s">
        <v>1327</v>
      </c>
      <c r="M177" s="97" t="s">
        <v>1327</v>
      </c>
      <c r="N177" s="97" t="s">
        <v>1327</v>
      </c>
      <c r="O177" s="97" t="s">
        <v>1327</v>
      </c>
      <c r="P177" s="97" t="s">
        <v>1327</v>
      </c>
      <c r="Q177" s="97" t="s">
        <v>1327</v>
      </c>
      <c r="R177" s="97" t="s">
        <v>1327</v>
      </c>
      <c r="S177" s="1" t="s">
        <v>123</v>
      </c>
      <c r="T177" s="1" t="b">
        <v>0</v>
      </c>
      <c r="U177" s="1">
        <v>5</v>
      </c>
      <c r="V177" s="1"/>
    </row>
    <row r="178" spans="1:22" ht="13.5" customHeight="1">
      <c r="A178" s="1">
        <v>933</v>
      </c>
      <c r="B178" s="1">
        <v>996</v>
      </c>
      <c r="C178" s="1" t="s">
        <v>2466</v>
      </c>
      <c r="D178" s="1" t="s">
        <v>2435</v>
      </c>
      <c r="E178" s="1" t="s">
        <v>2436</v>
      </c>
      <c r="F178" s="1" t="s">
        <v>2437</v>
      </c>
      <c r="G178" s="1" t="s">
        <v>2437</v>
      </c>
      <c r="H178" s="8" t="s">
        <v>2468</v>
      </c>
      <c r="I178" s="1">
        <v>-66.050040699999997</v>
      </c>
      <c r="J178" s="1">
        <v>18.402809099999999</v>
      </c>
      <c r="K178" s="1">
        <v>19960</v>
      </c>
      <c r="L178" s="97" t="s">
        <v>1327</v>
      </c>
      <c r="M178" s="97" t="s">
        <v>1327</v>
      </c>
      <c r="N178" s="97" t="s">
        <v>1327</v>
      </c>
      <c r="O178" s="97" t="s">
        <v>1327</v>
      </c>
      <c r="P178" s="97" t="s">
        <v>1327</v>
      </c>
      <c r="Q178" s="97" t="s">
        <v>1327</v>
      </c>
      <c r="R178" s="97" t="s">
        <v>1327</v>
      </c>
      <c r="S178" s="1" t="s">
        <v>73</v>
      </c>
      <c r="T178" s="1" t="b">
        <v>1</v>
      </c>
      <c r="U178" s="1">
        <v>3</v>
      </c>
      <c r="V178" s="1"/>
    </row>
    <row r="179" spans="1:22" ht="13.5" customHeight="1">
      <c r="A179" s="1">
        <v>936</v>
      </c>
      <c r="B179" s="1">
        <v>517</v>
      </c>
      <c r="C179" s="1" t="s">
        <v>2475</v>
      </c>
      <c r="D179" s="1" t="s">
        <v>2477</v>
      </c>
      <c r="E179" s="1" t="s">
        <v>2478</v>
      </c>
      <c r="F179" s="1" t="s">
        <v>538</v>
      </c>
      <c r="G179" s="1" t="s">
        <v>539</v>
      </c>
      <c r="H179" s="8" t="s">
        <v>2480</v>
      </c>
      <c r="I179" s="1">
        <v>-71.407691999999997</v>
      </c>
      <c r="J179" s="1">
        <v>41.825935000000001</v>
      </c>
      <c r="K179" s="1">
        <v>48370</v>
      </c>
      <c r="L179" s="1">
        <v>67620</v>
      </c>
      <c r="M179" s="1">
        <v>67620</v>
      </c>
      <c r="N179" s="1">
        <v>67620</v>
      </c>
      <c r="O179" s="1">
        <v>67620</v>
      </c>
      <c r="P179" s="1">
        <v>55566</v>
      </c>
      <c r="Q179" s="1">
        <v>55566</v>
      </c>
      <c r="R179" s="1">
        <v>34</v>
      </c>
      <c r="S179" s="1" t="s">
        <v>123</v>
      </c>
      <c r="T179" s="1" t="b">
        <v>0</v>
      </c>
      <c r="U179" s="1">
        <v>6</v>
      </c>
      <c r="V179" s="1"/>
    </row>
    <row r="180" spans="1:22" ht="12.75" customHeight="1">
      <c r="A180" s="1">
        <v>942</v>
      </c>
      <c r="B180" s="1">
        <v>529</v>
      </c>
      <c r="C180" s="1" t="s">
        <v>2486</v>
      </c>
      <c r="D180" s="1" t="s">
        <v>2488</v>
      </c>
      <c r="E180" s="1" t="s">
        <v>2478</v>
      </c>
      <c r="F180" s="1" t="s">
        <v>538</v>
      </c>
      <c r="G180" s="1" t="s">
        <v>539</v>
      </c>
      <c r="H180" s="8" t="s">
        <v>2490</v>
      </c>
      <c r="I180" s="1">
        <v>-71.260373999999999</v>
      </c>
      <c r="J180" s="1">
        <v>41.650213999999998</v>
      </c>
      <c r="K180" s="1">
        <v>33336</v>
      </c>
      <c r="L180" s="1">
        <v>52700</v>
      </c>
      <c r="M180" s="1">
        <v>52700</v>
      </c>
      <c r="N180" s="1">
        <v>41516</v>
      </c>
      <c r="O180" s="1">
        <v>41516</v>
      </c>
      <c r="P180" s="1">
        <v>36662</v>
      </c>
      <c r="Q180" s="1">
        <v>36662</v>
      </c>
      <c r="R180" s="1">
        <v>79</v>
      </c>
      <c r="S180" s="1" t="s">
        <v>123</v>
      </c>
      <c r="T180" s="1" t="b">
        <v>0</v>
      </c>
      <c r="U180" s="1">
        <v>5</v>
      </c>
      <c r="V180" s="1"/>
    </row>
    <row r="181" spans="1:22" ht="12.75" customHeight="1">
      <c r="A181" s="1">
        <v>947</v>
      </c>
      <c r="B181" s="1">
        <v>547</v>
      </c>
      <c r="C181" s="1" t="s">
        <v>2500</v>
      </c>
      <c r="D181" s="1" t="s">
        <v>2502</v>
      </c>
      <c r="E181" s="1" t="s">
        <v>2478</v>
      </c>
      <c r="F181" s="1" t="s">
        <v>538</v>
      </c>
      <c r="G181" s="1" t="s">
        <v>539</v>
      </c>
      <c r="H181" s="8" t="s">
        <v>2504</v>
      </c>
      <c r="I181" s="1">
        <v>-71.301124999999999</v>
      </c>
      <c r="J181" s="1">
        <v>41.471445000000003</v>
      </c>
      <c r="K181" s="1">
        <v>38986</v>
      </c>
      <c r="L181" s="1">
        <v>56746</v>
      </c>
      <c r="M181" s="1">
        <v>56746</v>
      </c>
      <c r="N181" s="1">
        <v>53486</v>
      </c>
      <c r="O181" s="1">
        <v>53486</v>
      </c>
      <c r="P181" s="1">
        <v>42886</v>
      </c>
      <c r="Q181" s="1">
        <v>42886</v>
      </c>
      <c r="R181" s="1">
        <v>68</v>
      </c>
      <c r="S181" s="1" t="s">
        <v>123</v>
      </c>
      <c r="T181" s="1" t="b">
        <v>0</v>
      </c>
      <c r="U181" s="1">
        <v>1</v>
      </c>
      <c r="V181" s="1"/>
    </row>
    <row r="182" spans="1:22" ht="12.75" customHeight="1">
      <c r="A182" s="1">
        <v>948</v>
      </c>
      <c r="B182" s="1">
        <v>999</v>
      </c>
      <c r="C182" s="1" t="s">
        <v>2508</v>
      </c>
      <c r="D182" s="1" t="s">
        <v>2510</v>
      </c>
      <c r="E182" s="1" t="s">
        <v>2478</v>
      </c>
      <c r="F182" s="1" t="s">
        <v>538</v>
      </c>
      <c r="G182" s="1" t="s">
        <v>539</v>
      </c>
      <c r="H182" s="8" t="s">
        <v>2511</v>
      </c>
      <c r="I182" s="1">
        <v>-71.527355999999997</v>
      </c>
      <c r="J182" s="1">
        <v>41.484690999999998</v>
      </c>
      <c r="K182" s="1">
        <v>13792</v>
      </c>
      <c r="L182" s="1">
        <v>29485</v>
      </c>
      <c r="M182" s="1">
        <v>45735</v>
      </c>
      <c r="N182" s="1">
        <v>28352</v>
      </c>
      <c r="O182" s="1">
        <v>44602</v>
      </c>
      <c r="P182" s="1">
        <v>22824</v>
      </c>
      <c r="Q182" s="1">
        <v>39074</v>
      </c>
      <c r="R182" s="1">
        <v>73</v>
      </c>
      <c r="S182" s="1" t="s">
        <v>73</v>
      </c>
      <c r="T182" s="1" t="b">
        <v>1</v>
      </c>
      <c r="U182" s="1">
        <v>2</v>
      </c>
      <c r="V182" s="1"/>
    </row>
    <row r="183" spans="1:22" ht="12.75" customHeight="1">
      <c r="A183" s="1">
        <v>950</v>
      </c>
      <c r="B183" s="1">
        <v>12</v>
      </c>
      <c r="C183" s="1" t="s">
        <v>2515</v>
      </c>
      <c r="D183" s="1" t="s">
        <v>2517</v>
      </c>
      <c r="E183" s="1" t="s">
        <v>2518</v>
      </c>
      <c r="F183" s="1" t="s">
        <v>70</v>
      </c>
      <c r="G183" s="1" t="s">
        <v>564</v>
      </c>
      <c r="H183" s="8" t="s">
        <v>2519</v>
      </c>
      <c r="I183" s="1">
        <v>-79.946944200000004</v>
      </c>
      <c r="J183" s="1">
        <v>32.805054499999997</v>
      </c>
      <c r="K183" s="97" t="s">
        <v>1327</v>
      </c>
      <c r="L183" s="97" t="s">
        <v>1327</v>
      </c>
      <c r="M183" s="97" t="s">
        <v>1327</v>
      </c>
      <c r="N183" s="97" t="s">
        <v>1327</v>
      </c>
      <c r="O183" s="97" t="s">
        <v>1327</v>
      </c>
      <c r="P183" s="97" t="s">
        <v>1327</v>
      </c>
      <c r="Q183" s="97" t="s">
        <v>1327</v>
      </c>
      <c r="R183" s="97" t="s">
        <v>1327</v>
      </c>
      <c r="S183" s="1" t="s">
        <v>123</v>
      </c>
      <c r="T183" s="1" t="b">
        <v>0</v>
      </c>
      <c r="U183" s="1">
        <v>1</v>
      </c>
      <c r="V183" s="1"/>
    </row>
    <row r="184" spans="1:22" ht="12.75" customHeight="1">
      <c r="A184" s="1">
        <v>951</v>
      </c>
      <c r="B184" s="1">
        <v>138</v>
      </c>
      <c r="C184" s="1" t="s">
        <v>2522</v>
      </c>
      <c r="D184" s="1" t="s">
        <v>2524</v>
      </c>
      <c r="E184" s="1" t="s">
        <v>2518</v>
      </c>
      <c r="F184" s="1" t="s">
        <v>70</v>
      </c>
      <c r="G184" s="1" t="s">
        <v>564</v>
      </c>
      <c r="H184" s="8" t="s">
        <v>2525</v>
      </c>
      <c r="I184" s="1">
        <v>-82.835114000000004</v>
      </c>
      <c r="J184" s="1">
        <v>34.679380999999999</v>
      </c>
      <c r="K184" s="1">
        <v>15116</v>
      </c>
      <c r="L184" s="1">
        <v>29574</v>
      </c>
      <c r="M184" s="1">
        <v>50516</v>
      </c>
      <c r="N184" s="1">
        <v>29574</v>
      </c>
      <c r="O184" s="1">
        <v>50516</v>
      </c>
      <c r="P184" s="1">
        <v>21608</v>
      </c>
      <c r="Q184" s="1">
        <v>42550</v>
      </c>
      <c r="R184" s="1">
        <v>51</v>
      </c>
      <c r="S184" s="1" t="s">
        <v>73</v>
      </c>
      <c r="T184" s="1" t="b">
        <v>1</v>
      </c>
      <c r="U184" s="1">
        <v>12</v>
      </c>
      <c r="V184" s="1"/>
    </row>
    <row r="185" spans="1:22" ht="12.75" customHeight="1">
      <c r="A185" s="1">
        <v>963</v>
      </c>
      <c r="B185" s="1">
        <v>153</v>
      </c>
      <c r="C185" s="1" t="s">
        <v>2545</v>
      </c>
      <c r="D185" s="1" t="s">
        <v>2517</v>
      </c>
      <c r="E185" s="1" t="s">
        <v>2518</v>
      </c>
      <c r="F185" s="1" t="s">
        <v>70</v>
      </c>
      <c r="G185" s="1" t="s">
        <v>564</v>
      </c>
      <c r="H185" s="8" t="s">
        <v>2548</v>
      </c>
      <c r="I185" s="1">
        <v>-79.937251000000003</v>
      </c>
      <c r="J185" s="1">
        <v>32.783141999999998</v>
      </c>
      <c r="K185" s="1">
        <v>12422</v>
      </c>
      <c r="L185" s="1">
        <v>29669</v>
      </c>
      <c r="M185" s="1">
        <v>48057</v>
      </c>
      <c r="N185" s="1">
        <v>28638</v>
      </c>
      <c r="O185" s="1">
        <v>47026</v>
      </c>
      <c r="P185" s="1">
        <v>17750</v>
      </c>
      <c r="Q185" s="1">
        <v>36138</v>
      </c>
      <c r="R185" s="1">
        <v>84</v>
      </c>
      <c r="S185" s="1" t="s">
        <v>123</v>
      </c>
      <c r="T185" s="1" t="b">
        <v>0</v>
      </c>
      <c r="U185" s="1">
        <v>4</v>
      </c>
      <c r="V185" s="1"/>
    </row>
    <row r="186" spans="1:22" ht="12.75" customHeight="1">
      <c r="A186" s="1">
        <v>967</v>
      </c>
      <c r="B186" s="1">
        <v>565</v>
      </c>
      <c r="C186" s="1" t="s">
        <v>2556</v>
      </c>
      <c r="D186" s="1" t="s">
        <v>2558</v>
      </c>
      <c r="E186" s="1" t="s">
        <v>2559</v>
      </c>
      <c r="F186" s="1" t="s">
        <v>834</v>
      </c>
      <c r="G186" s="1" t="s">
        <v>835</v>
      </c>
      <c r="H186" s="8" t="s">
        <v>2561</v>
      </c>
      <c r="I186" s="1">
        <v>-96.782139000000001</v>
      </c>
      <c r="J186" s="1">
        <v>44.317484999999998</v>
      </c>
      <c r="K186" s="1">
        <v>8441</v>
      </c>
      <c r="L186" s="1">
        <v>22804</v>
      </c>
      <c r="M186" s="1">
        <v>26052</v>
      </c>
      <c r="N186" s="1">
        <v>25206</v>
      </c>
      <c r="O186" s="1">
        <v>28454</v>
      </c>
      <c r="P186" s="1">
        <v>13741</v>
      </c>
      <c r="Q186" s="1">
        <v>16989</v>
      </c>
      <c r="R186" s="1">
        <v>91</v>
      </c>
      <c r="S186" s="1" t="s">
        <v>73</v>
      </c>
      <c r="T186" s="1" t="b">
        <v>1</v>
      </c>
      <c r="U186" s="1">
        <v>4</v>
      </c>
      <c r="V186" s="1"/>
    </row>
    <row r="187" spans="1:22" ht="12.75" customHeight="1">
      <c r="A187" s="1">
        <v>971</v>
      </c>
      <c r="B187" s="1">
        <v>65</v>
      </c>
      <c r="C187" s="1" t="s">
        <v>2566</v>
      </c>
      <c r="D187" s="1" t="s">
        <v>2568</v>
      </c>
      <c r="E187" s="1" t="s">
        <v>2569</v>
      </c>
      <c r="F187" s="1" t="s">
        <v>70</v>
      </c>
      <c r="G187" s="1" t="s">
        <v>71</v>
      </c>
      <c r="H187" s="8" t="s">
        <v>2571</v>
      </c>
      <c r="I187" s="1">
        <v>-86.794714999999997</v>
      </c>
      <c r="J187" s="1">
        <v>36.133865999999998</v>
      </c>
      <c r="K187" s="1">
        <v>32820</v>
      </c>
      <c r="L187" s="1">
        <v>50740</v>
      </c>
      <c r="M187" s="1">
        <v>50740</v>
      </c>
      <c r="N187" s="1">
        <v>50740</v>
      </c>
      <c r="O187" s="1">
        <v>50740</v>
      </c>
      <c r="P187" s="1">
        <v>39160</v>
      </c>
      <c r="Q187" s="1">
        <v>39160</v>
      </c>
      <c r="R187" s="1">
        <v>81</v>
      </c>
      <c r="S187" s="1" t="s">
        <v>123</v>
      </c>
      <c r="T187" s="1" t="b">
        <v>0</v>
      </c>
      <c r="U187" s="1">
        <v>1</v>
      </c>
      <c r="V187" s="1"/>
    </row>
    <row r="188" spans="1:22" ht="12.75" customHeight="1">
      <c r="A188" s="1">
        <v>972</v>
      </c>
      <c r="B188" s="1">
        <v>385</v>
      </c>
      <c r="C188" s="1" t="s">
        <v>2574</v>
      </c>
      <c r="D188" s="1" t="s">
        <v>2576</v>
      </c>
      <c r="E188" s="1" t="s">
        <v>2569</v>
      </c>
      <c r="F188" s="1" t="s">
        <v>70</v>
      </c>
      <c r="G188" s="1" t="s">
        <v>71</v>
      </c>
      <c r="H188" s="8" t="s">
        <v>2577</v>
      </c>
      <c r="I188" s="1">
        <v>-86.360618000000002</v>
      </c>
      <c r="J188" s="1">
        <v>35.848005000000001</v>
      </c>
      <c r="K188" s="1">
        <v>8612</v>
      </c>
      <c r="L188" s="1">
        <v>22722</v>
      </c>
      <c r="M188" s="1">
        <v>40458</v>
      </c>
      <c r="N188" s="1">
        <v>22722</v>
      </c>
      <c r="O188" s="1">
        <v>40458</v>
      </c>
      <c r="P188" s="1">
        <v>14330</v>
      </c>
      <c r="Q188" s="1">
        <v>32066</v>
      </c>
      <c r="R188" s="1">
        <v>69</v>
      </c>
      <c r="S188" s="1" t="s">
        <v>73</v>
      </c>
      <c r="T188" s="1" t="b">
        <v>0</v>
      </c>
      <c r="U188" s="1">
        <v>2</v>
      </c>
      <c r="V188" s="1"/>
    </row>
    <row r="189" spans="1:22" ht="12.75" customHeight="1">
      <c r="A189" s="1">
        <v>974</v>
      </c>
      <c r="B189" s="1">
        <v>633</v>
      </c>
      <c r="C189" s="1" t="s">
        <v>2584</v>
      </c>
      <c r="D189" s="1" t="s">
        <v>2586</v>
      </c>
      <c r="E189" s="1" t="s">
        <v>2569</v>
      </c>
      <c r="F189" s="1" t="s">
        <v>70</v>
      </c>
      <c r="G189" s="1" t="s">
        <v>71</v>
      </c>
      <c r="H189" s="8" t="s">
        <v>2587</v>
      </c>
      <c r="I189" s="1">
        <v>-83.925852000000006</v>
      </c>
      <c r="J189" s="1">
        <v>35.952081999999997</v>
      </c>
      <c r="K189" s="1">
        <v>12970</v>
      </c>
      <c r="L189" s="1">
        <v>30930</v>
      </c>
      <c r="M189" s="1">
        <v>49350</v>
      </c>
      <c r="N189" s="1">
        <v>30930</v>
      </c>
      <c r="O189" s="1">
        <v>49350</v>
      </c>
      <c r="P189" s="1">
        <v>20234</v>
      </c>
      <c r="Q189" s="1">
        <v>38654</v>
      </c>
      <c r="R189" s="1">
        <v>77</v>
      </c>
      <c r="S189" s="1" t="s">
        <v>73</v>
      </c>
      <c r="T189" s="1" t="b">
        <v>1</v>
      </c>
      <c r="U189" s="1">
        <v>4</v>
      </c>
      <c r="V189" s="1"/>
    </row>
    <row r="190" spans="1:22" ht="12.75" customHeight="1">
      <c r="A190" s="1">
        <v>978</v>
      </c>
      <c r="B190" s="1">
        <v>875</v>
      </c>
      <c r="C190" s="1" t="s">
        <v>2593</v>
      </c>
      <c r="D190" s="1" t="s">
        <v>2595</v>
      </c>
      <c r="E190" s="1" t="s">
        <v>2569</v>
      </c>
      <c r="F190" s="1" t="s">
        <v>70</v>
      </c>
      <c r="G190" s="1" t="s">
        <v>71</v>
      </c>
      <c r="H190" s="8" t="s">
        <v>2596</v>
      </c>
      <c r="I190" s="1">
        <v>-89.938068000000001</v>
      </c>
      <c r="J190" s="1">
        <v>35.118878000000002</v>
      </c>
      <c r="K190" s="1">
        <v>9317</v>
      </c>
      <c r="L190" s="1">
        <v>24660</v>
      </c>
      <c r="M190" s="1">
        <v>36372</v>
      </c>
      <c r="N190" s="1">
        <v>24660</v>
      </c>
      <c r="O190" s="1">
        <v>36372</v>
      </c>
      <c r="P190" s="1">
        <v>15294</v>
      </c>
      <c r="Q190" s="1">
        <v>27006</v>
      </c>
      <c r="R190" s="1">
        <v>57</v>
      </c>
      <c r="S190" s="1" t="s">
        <v>73</v>
      </c>
      <c r="T190" s="1" t="b">
        <v>0</v>
      </c>
      <c r="U190" s="1">
        <v>3</v>
      </c>
      <c r="V190" s="1"/>
    </row>
    <row r="191" spans="1:22" ht="12.75" customHeight="1">
      <c r="A191" s="1">
        <v>981</v>
      </c>
      <c r="B191" s="1">
        <v>195</v>
      </c>
      <c r="C191" s="1" t="s">
        <v>2602</v>
      </c>
      <c r="D191" s="1" t="s">
        <v>2604</v>
      </c>
      <c r="E191" s="1" t="s">
        <v>2605</v>
      </c>
      <c r="F191" s="1" t="s">
        <v>70</v>
      </c>
      <c r="G191" s="1" t="s">
        <v>130</v>
      </c>
      <c r="H191" s="8" t="s">
        <v>2607</v>
      </c>
      <c r="I191" s="1">
        <v>-97.407627000000005</v>
      </c>
      <c r="J191" s="1">
        <v>27.763622999999999</v>
      </c>
      <c r="K191" s="1">
        <v>3976</v>
      </c>
      <c r="L191" s="97" t="s">
        <v>1327</v>
      </c>
      <c r="M191" s="97" t="s">
        <v>1327</v>
      </c>
      <c r="N191" s="1">
        <v>15684</v>
      </c>
      <c r="O191" s="1">
        <v>16646</v>
      </c>
      <c r="P191" s="1">
        <v>10006</v>
      </c>
      <c r="Q191" s="1">
        <v>10968</v>
      </c>
      <c r="R191" s="97" t="s">
        <v>1327</v>
      </c>
      <c r="S191" s="1" t="s">
        <v>73</v>
      </c>
      <c r="T191" s="1" t="b">
        <v>0</v>
      </c>
      <c r="U191" s="1">
        <v>2</v>
      </c>
      <c r="V191" s="1"/>
    </row>
    <row r="192" spans="1:22" ht="12.75" customHeight="1">
      <c r="A192" s="1">
        <v>983</v>
      </c>
      <c r="B192" s="1">
        <v>489</v>
      </c>
      <c r="C192" s="1" t="s">
        <v>2612</v>
      </c>
      <c r="D192" s="1" t="s">
        <v>2614</v>
      </c>
      <c r="E192" s="1" t="s">
        <v>2605</v>
      </c>
      <c r="F192" s="1" t="s">
        <v>70</v>
      </c>
      <c r="G192" s="1" t="s">
        <v>130</v>
      </c>
      <c r="H192" s="8" t="s">
        <v>2615</v>
      </c>
      <c r="I192" s="1">
        <v>-95.989474999999999</v>
      </c>
      <c r="J192" s="1">
        <v>30.092424999999999</v>
      </c>
      <c r="K192" s="1">
        <v>9959</v>
      </c>
      <c r="L192" s="1">
        <v>23750</v>
      </c>
      <c r="M192" s="1">
        <v>37279</v>
      </c>
      <c r="N192" s="1">
        <v>22703</v>
      </c>
      <c r="O192" s="1">
        <v>36232</v>
      </c>
      <c r="P192" s="1">
        <v>14582</v>
      </c>
      <c r="Q192" s="1">
        <v>28111</v>
      </c>
      <c r="R192" s="1">
        <v>85</v>
      </c>
      <c r="S192" s="1" t="s">
        <v>73</v>
      </c>
      <c r="T192" s="1" t="b">
        <v>1</v>
      </c>
      <c r="U192" s="1">
        <v>4</v>
      </c>
      <c r="V192" s="1"/>
    </row>
    <row r="193" spans="1:22" ht="12.75" customHeight="1">
      <c r="A193" s="1">
        <v>987</v>
      </c>
      <c r="B193" s="1">
        <v>523</v>
      </c>
      <c r="C193" s="1" t="s">
        <v>2622</v>
      </c>
      <c r="D193" s="1" t="s">
        <v>2624</v>
      </c>
      <c r="E193" s="1" t="s">
        <v>2605</v>
      </c>
      <c r="F193" s="1" t="s">
        <v>70</v>
      </c>
      <c r="G193" s="1" t="s">
        <v>130</v>
      </c>
      <c r="H193" s="8" t="s">
        <v>2626</v>
      </c>
      <c r="I193" s="1">
        <v>-95.402034999999998</v>
      </c>
      <c r="J193" s="1">
        <v>29.717896999999901</v>
      </c>
      <c r="K193" s="1">
        <v>45608</v>
      </c>
      <c r="L193" s="1">
        <v>63158</v>
      </c>
      <c r="M193" s="1">
        <v>63158</v>
      </c>
      <c r="N193" s="1">
        <v>63158</v>
      </c>
      <c r="O193" s="1">
        <v>63158</v>
      </c>
      <c r="P193" s="1">
        <v>49308</v>
      </c>
      <c r="Q193" s="1">
        <v>49308</v>
      </c>
      <c r="R193" s="1">
        <v>15</v>
      </c>
      <c r="S193" s="1" t="s">
        <v>123</v>
      </c>
      <c r="T193" s="1" t="b">
        <v>0</v>
      </c>
      <c r="U193" s="1">
        <v>4</v>
      </c>
      <c r="V193" s="1"/>
    </row>
    <row r="194" spans="1:22" ht="12.75" customHeight="1">
      <c r="A194" s="1">
        <v>991</v>
      </c>
      <c r="B194" s="1">
        <v>609</v>
      </c>
      <c r="C194" s="1" t="s">
        <v>2630</v>
      </c>
      <c r="D194" s="1" t="s">
        <v>2632</v>
      </c>
      <c r="E194" s="1" t="s">
        <v>2605</v>
      </c>
      <c r="F194" s="1" t="s">
        <v>70</v>
      </c>
      <c r="G194" s="1" t="s">
        <v>130</v>
      </c>
      <c r="H194" s="8" t="s">
        <v>2634</v>
      </c>
      <c r="I194" s="1">
        <v>-96.336474999999993</v>
      </c>
      <c r="J194" s="1">
        <v>30.618725999999999</v>
      </c>
      <c r="K194" s="1">
        <v>11234</v>
      </c>
      <c r="L194" s="1">
        <v>28476</v>
      </c>
      <c r="M194" s="1">
        <v>53848</v>
      </c>
      <c r="N194" s="1">
        <v>28476</v>
      </c>
      <c r="O194" s="1">
        <v>53848</v>
      </c>
      <c r="P194" s="1">
        <v>18108</v>
      </c>
      <c r="Q194" s="1">
        <v>43480</v>
      </c>
      <c r="R194" s="1">
        <v>67</v>
      </c>
      <c r="S194" s="1" t="s">
        <v>73</v>
      </c>
      <c r="T194" s="1" t="b">
        <v>1</v>
      </c>
      <c r="U194" s="1">
        <v>12</v>
      </c>
      <c r="V194" s="1"/>
    </row>
    <row r="195" spans="1:22" ht="12.75" customHeight="1">
      <c r="A195" s="1">
        <v>1003</v>
      </c>
      <c r="B195" s="1">
        <v>621</v>
      </c>
      <c r="C195" s="1" t="s">
        <v>2651</v>
      </c>
      <c r="D195" s="1" t="s">
        <v>2624</v>
      </c>
      <c r="E195" s="1" t="s">
        <v>2605</v>
      </c>
      <c r="F195" s="1" t="s">
        <v>70</v>
      </c>
      <c r="G195" s="1" t="s">
        <v>130</v>
      </c>
      <c r="H195" s="8" t="s">
        <v>2653</v>
      </c>
      <c r="I195" s="1">
        <v>-95.361960999999994</v>
      </c>
      <c r="J195" s="1">
        <v>29.722467999999999</v>
      </c>
      <c r="K195" s="1">
        <v>9173</v>
      </c>
      <c r="L195" s="1">
        <v>25271</v>
      </c>
      <c r="M195" s="1">
        <v>37721</v>
      </c>
      <c r="N195" s="1">
        <v>29320</v>
      </c>
      <c r="O195" s="1">
        <v>41770</v>
      </c>
      <c r="P195" s="1">
        <v>15607</v>
      </c>
      <c r="Q195" s="1">
        <v>28057</v>
      </c>
      <c r="R195" s="1">
        <v>51</v>
      </c>
      <c r="S195" s="1" t="s">
        <v>73</v>
      </c>
      <c r="T195" s="1" t="b">
        <v>0</v>
      </c>
      <c r="U195" s="1">
        <v>2</v>
      </c>
      <c r="V195" s="1"/>
    </row>
    <row r="196" spans="1:22" ht="12.75" customHeight="1">
      <c r="A196" s="1">
        <v>1005</v>
      </c>
      <c r="B196" s="1">
        <v>623</v>
      </c>
      <c r="C196" s="1" t="s">
        <v>2659</v>
      </c>
      <c r="D196" s="1" t="s">
        <v>2661</v>
      </c>
      <c r="E196" s="1" t="s">
        <v>2605</v>
      </c>
      <c r="F196" s="1" t="s">
        <v>70</v>
      </c>
      <c r="G196" s="1" t="s">
        <v>130</v>
      </c>
      <c r="H196" s="8" t="s">
        <v>2663</v>
      </c>
      <c r="I196" s="1">
        <v>-101.87478299999999</v>
      </c>
      <c r="J196" s="1">
        <v>33.583447999999997</v>
      </c>
      <c r="K196" s="1">
        <v>8860</v>
      </c>
      <c r="L196" s="1">
        <v>23633</v>
      </c>
      <c r="M196" s="1">
        <v>33425</v>
      </c>
      <c r="N196" s="1">
        <v>23633</v>
      </c>
      <c r="O196" s="1">
        <v>33425</v>
      </c>
      <c r="P196" s="1">
        <v>13606</v>
      </c>
      <c r="Q196" s="1">
        <v>23398</v>
      </c>
      <c r="R196" s="1">
        <v>63</v>
      </c>
      <c r="S196" s="1" t="s">
        <v>73</v>
      </c>
      <c r="T196" s="1" t="b">
        <v>0</v>
      </c>
      <c r="U196" s="1">
        <v>4</v>
      </c>
      <c r="V196" s="1"/>
    </row>
    <row r="197" spans="1:22" ht="12.75" customHeight="1">
      <c r="A197" s="1">
        <v>1009</v>
      </c>
      <c r="B197" s="1">
        <v>637</v>
      </c>
      <c r="C197" s="1" t="s">
        <v>2669</v>
      </c>
      <c r="D197" s="1" t="s">
        <v>2671</v>
      </c>
      <c r="E197" s="1" t="s">
        <v>2605</v>
      </c>
      <c r="F197" s="1" t="s">
        <v>70</v>
      </c>
      <c r="G197" s="1" t="s">
        <v>130</v>
      </c>
      <c r="H197" s="8" t="s">
        <v>2672</v>
      </c>
      <c r="I197" s="1">
        <v>-97.115087000000003</v>
      </c>
      <c r="J197" s="1">
        <v>32.728437</v>
      </c>
      <c r="K197" s="1">
        <v>9952</v>
      </c>
      <c r="L197" s="1">
        <v>24660</v>
      </c>
      <c r="M197" s="1">
        <v>39860</v>
      </c>
      <c r="N197" s="1">
        <v>24660</v>
      </c>
      <c r="O197" s="1">
        <v>39860</v>
      </c>
      <c r="P197" s="1">
        <v>15736</v>
      </c>
      <c r="Q197" s="1">
        <v>30936</v>
      </c>
      <c r="R197" s="1">
        <v>70</v>
      </c>
      <c r="S197" s="1" t="s">
        <v>73</v>
      </c>
      <c r="T197" s="1" t="b">
        <v>0</v>
      </c>
      <c r="U197" s="1">
        <v>7</v>
      </c>
      <c r="V197" s="1"/>
    </row>
    <row r="198" spans="1:22" ht="12.75" customHeight="1">
      <c r="A198" s="1">
        <v>1016</v>
      </c>
      <c r="B198" s="1">
        <v>644</v>
      </c>
      <c r="C198" s="1" t="s">
        <v>2684</v>
      </c>
      <c r="D198" s="1" t="s">
        <v>2686</v>
      </c>
      <c r="E198" s="1" t="s">
        <v>2605</v>
      </c>
      <c r="F198" s="1" t="s">
        <v>70</v>
      </c>
      <c r="G198" s="1" t="s">
        <v>130</v>
      </c>
      <c r="H198" s="8" t="s">
        <v>2687</v>
      </c>
      <c r="I198" s="1">
        <v>-97.739290999999994</v>
      </c>
      <c r="J198" s="1">
        <v>30.286090000000002</v>
      </c>
      <c r="K198" s="1">
        <v>10398</v>
      </c>
      <c r="L198" s="1">
        <v>25440</v>
      </c>
      <c r="M198" s="1">
        <v>51786</v>
      </c>
      <c r="N198" s="1">
        <v>25440</v>
      </c>
      <c r="O198" s="1">
        <v>51786</v>
      </c>
      <c r="P198" s="1">
        <v>15370</v>
      </c>
      <c r="Q198" s="1">
        <v>41716</v>
      </c>
      <c r="R198" s="1">
        <v>40</v>
      </c>
      <c r="S198" s="1" t="s">
        <v>73</v>
      </c>
      <c r="T198" s="1" t="b">
        <v>0</v>
      </c>
      <c r="U198" s="1">
        <v>15</v>
      </c>
      <c r="V198" s="1"/>
    </row>
    <row r="199" spans="1:22" ht="12.75" customHeight="1">
      <c r="A199" s="1">
        <v>1031</v>
      </c>
      <c r="B199" s="1">
        <v>659</v>
      </c>
      <c r="C199" s="1" t="s">
        <v>2704</v>
      </c>
      <c r="D199" s="1" t="s">
        <v>2706</v>
      </c>
      <c r="E199" s="1" t="s">
        <v>2605</v>
      </c>
      <c r="F199" s="1" t="s">
        <v>70</v>
      </c>
      <c r="G199" s="1" t="s">
        <v>130</v>
      </c>
      <c r="H199" s="8" t="s">
        <v>2708</v>
      </c>
      <c r="I199" s="1">
        <v>-98.621386000000001</v>
      </c>
      <c r="J199" s="1">
        <v>29.582418000000001</v>
      </c>
      <c r="K199" s="1">
        <v>7969</v>
      </c>
      <c r="L199" s="1">
        <v>23285</v>
      </c>
      <c r="M199" s="1">
        <v>34484</v>
      </c>
      <c r="N199" s="1">
        <v>23693</v>
      </c>
      <c r="O199" s="1">
        <v>34892</v>
      </c>
      <c r="P199" s="1">
        <v>12995</v>
      </c>
      <c r="Q199" s="1">
        <v>24194</v>
      </c>
      <c r="R199" s="1">
        <v>76</v>
      </c>
      <c r="S199" s="1" t="s">
        <v>73</v>
      </c>
      <c r="T199" s="1" t="b">
        <v>0</v>
      </c>
      <c r="U199" s="1">
        <v>9</v>
      </c>
      <c r="V199" s="1"/>
    </row>
    <row r="200" spans="1:22" ht="12.75" customHeight="1">
      <c r="A200" s="1">
        <v>1040</v>
      </c>
      <c r="B200" s="1">
        <v>800</v>
      </c>
      <c r="C200" s="1" t="s">
        <v>2722</v>
      </c>
      <c r="D200" s="1" t="s">
        <v>2624</v>
      </c>
      <c r="E200" s="1" t="s">
        <v>2605</v>
      </c>
      <c r="F200" s="1" t="s">
        <v>70</v>
      </c>
      <c r="G200" s="1" t="s">
        <v>130</v>
      </c>
      <c r="H200" s="8" t="s">
        <v>2725</v>
      </c>
      <c r="I200" s="1">
        <v>-95.343536999999998</v>
      </c>
      <c r="J200" s="1">
        <v>29.720392999999898</v>
      </c>
      <c r="K200" s="1">
        <v>9706</v>
      </c>
      <c r="L200" s="1">
        <v>24946</v>
      </c>
      <c r="M200" s="1">
        <v>37306</v>
      </c>
      <c r="N200" s="1">
        <v>27581</v>
      </c>
      <c r="O200" s="1">
        <v>39941</v>
      </c>
      <c r="P200" s="1">
        <v>16514</v>
      </c>
      <c r="Q200" s="1">
        <v>28874</v>
      </c>
      <c r="R200" s="1">
        <v>59</v>
      </c>
      <c r="S200" s="1" t="s">
        <v>73</v>
      </c>
      <c r="T200" s="1" t="b">
        <v>0</v>
      </c>
      <c r="U200" s="1">
        <v>8</v>
      </c>
      <c r="V200" s="1"/>
    </row>
    <row r="201" spans="1:22" ht="12.75" customHeight="1">
      <c r="A201" s="1">
        <v>1048</v>
      </c>
      <c r="B201" s="1">
        <v>950</v>
      </c>
      <c r="C201" s="1" t="s">
        <v>2737</v>
      </c>
      <c r="D201" s="1" t="s">
        <v>2739</v>
      </c>
      <c r="E201" s="1" t="s">
        <v>2605</v>
      </c>
      <c r="F201" s="1" t="s">
        <v>70</v>
      </c>
      <c r="G201" s="1" t="s">
        <v>130</v>
      </c>
      <c r="H201" s="8" t="s">
        <v>2741</v>
      </c>
      <c r="I201" s="1">
        <v>-97.148421999999997</v>
      </c>
      <c r="J201" s="1">
        <v>33.211177999999997</v>
      </c>
      <c r="K201" s="1">
        <v>10544</v>
      </c>
      <c r="L201" s="1">
        <v>23948</v>
      </c>
      <c r="M201" s="1">
        <v>33908</v>
      </c>
      <c r="N201" s="1">
        <v>24162</v>
      </c>
      <c r="O201" s="1">
        <v>34122</v>
      </c>
      <c r="P201" s="1">
        <v>15606</v>
      </c>
      <c r="Q201" s="1">
        <v>25566</v>
      </c>
      <c r="R201" s="1">
        <v>72</v>
      </c>
      <c r="S201" s="1" t="s">
        <v>73</v>
      </c>
      <c r="T201" s="1" t="b">
        <v>0</v>
      </c>
      <c r="U201" s="1">
        <v>1</v>
      </c>
      <c r="V201" s="1"/>
    </row>
    <row r="202" spans="1:22" ht="12.75" customHeight="1">
      <c r="A202" s="1">
        <v>1049</v>
      </c>
      <c r="B202" s="1">
        <v>1017</v>
      </c>
      <c r="C202" s="1" t="s">
        <v>2746</v>
      </c>
      <c r="D202" s="1" t="s">
        <v>2748</v>
      </c>
      <c r="E202" s="1" t="s">
        <v>2749</v>
      </c>
      <c r="F202" s="1" t="s">
        <v>167</v>
      </c>
      <c r="G202" s="1" t="s">
        <v>168</v>
      </c>
      <c r="H202" s="8" t="s">
        <v>2751</v>
      </c>
      <c r="I202" s="1">
        <v>-111.846043999999</v>
      </c>
      <c r="J202" s="1">
        <v>40.762484000000001</v>
      </c>
      <c r="K202" s="1">
        <v>8884</v>
      </c>
      <c r="L202" s="1">
        <v>23673</v>
      </c>
      <c r="M202" s="1">
        <v>42916</v>
      </c>
      <c r="N202" s="1">
        <v>23742</v>
      </c>
      <c r="O202" s="1">
        <v>42985</v>
      </c>
      <c r="P202" s="1">
        <v>13806</v>
      </c>
      <c r="Q202" s="1">
        <v>33049</v>
      </c>
      <c r="R202" s="1">
        <v>76</v>
      </c>
      <c r="S202" s="1" t="s">
        <v>73</v>
      </c>
      <c r="T202" s="1" t="b">
        <v>0</v>
      </c>
      <c r="U202" s="1">
        <v>5</v>
      </c>
      <c r="V202" s="1"/>
    </row>
    <row r="203" spans="1:22" ht="12.75" customHeight="1">
      <c r="A203" s="1">
        <v>1054</v>
      </c>
      <c r="B203" s="1">
        <v>1060</v>
      </c>
      <c r="C203" s="1" t="s">
        <v>2760</v>
      </c>
      <c r="D203" s="1" t="s">
        <v>2762</v>
      </c>
      <c r="E203" s="1" t="s">
        <v>2749</v>
      </c>
      <c r="F203" s="1" t="s">
        <v>167</v>
      </c>
      <c r="G203" s="1" t="s">
        <v>2764</v>
      </c>
      <c r="H203" s="8" t="s">
        <v>2765</v>
      </c>
      <c r="I203" s="1">
        <v>-111.81391000000001</v>
      </c>
      <c r="J203" s="1">
        <v>41.740747999999897</v>
      </c>
      <c r="K203" s="1">
        <v>7870</v>
      </c>
      <c r="L203" s="1">
        <v>19614</v>
      </c>
      <c r="M203" s="1">
        <v>33264</v>
      </c>
      <c r="N203" s="1">
        <v>20554</v>
      </c>
      <c r="O203" s="1">
        <v>34204</v>
      </c>
      <c r="P203" s="1">
        <v>10614</v>
      </c>
      <c r="Q203" s="1">
        <v>24264</v>
      </c>
      <c r="R203" s="1">
        <v>90</v>
      </c>
      <c r="S203" s="1" t="s">
        <v>73</v>
      </c>
      <c r="T203" s="1" t="b">
        <v>1</v>
      </c>
      <c r="U203" s="1">
        <v>4</v>
      </c>
      <c r="V203" s="1"/>
    </row>
    <row r="204" spans="1:22" ht="12.75" customHeight="1">
      <c r="A204" s="1">
        <v>1058</v>
      </c>
      <c r="B204" s="1">
        <v>264</v>
      </c>
      <c r="C204" s="1" t="s">
        <v>2773</v>
      </c>
      <c r="D204" s="1" t="s">
        <v>2775</v>
      </c>
      <c r="E204" s="1" t="s">
        <v>2776</v>
      </c>
      <c r="F204" s="1" t="s">
        <v>70</v>
      </c>
      <c r="G204" s="1" t="s">
        <v>564</v>
      </c>
      <c r="H204" s="8" t="s">
        <v>2778</v>
      </c>
      <c r="I204" s="1">
        <v>-76.339161000000004</v>
      </c>
      <c r="J204" s="1">
        <v>37.019944000000002</v>
      </c>
      <c r="K204" s="1">
        <v>25441</v>
      </c>
      <c r="L204" s="1">
        <v>40559</v>
      </c>
      <c r="M204" s="1">
        <v>40559</v>
      </c>
      <c r="N204" s="1">
        <v>43326</v>
      </c>
      <c r="O204" s="1">
        <v>43326</v>
      </c>
      <c r="P204" s="1">
        <v>29841</v>
      </c>
      <c r="Q204" s="1">
        <v>29841</v>
      </c>
      <c r="R204" s="1">
        <v>65</v>
      </c>
      <c r="S204" s="1" t="s">
        <v>123</v>
      </c>
      <c r="T204" s="1" t="b">
        <v>0</v>
      </c>
      <c r="U204" s="1">
        <v>1</v>
      </c>
      <c r="V204" s="1"/>
    </row>
    <row r="205" spans="1:22" ht="12.75" customHeight="1">
      <c r="A205" s="1">
        <v>1059</v>
      </c>
      <c r="B205" s="1">
        <v>304</v>
      </c>
      <c r="C205" s="1" t="s">
        <v>2781</v>
      </c>
      <c r="D205" s="1" t="s">
        <v>2783</v>
      </c>
      <c r="E205" s="1" t="s">
        <v>2776</v>
      </c>
      <c r="F205" s="1" t="s">
        <v>70</v>
      </c>
      <c r="G205" s="1" t="s">
        <v>564</v>
      </c>
      <c r="H205" s="8" t="s">
        <v>2784</v>
      </c>
      <c r="I205" s="1">
        <v>-78.870483999999905</v>
      </c>
      <c r="J205" s="1">
        <v>38.436310999999897</v>
      </c>
      <c r="K205" s="1">
        <v>10830</v>
      </c>
      <c r="L205" s="1">
        <v>26122</v>
      </c>
      <c r="M205" s="1">
        <v>42522</v>
      </c>
      <c r="N205" s="1">
        <v>26122</v>
      </c>
      <c r="O205" s="1">
        <v>42522</v>
      </c>
      <c r="P205" s="1">
        <v>17026</v>
      </c>
      <c r="Q205" s="1">
        <v>33426</v>
      </c>
      <c r="R205" s="1">
        <v>72</v>
      </c>
      <c r="S205" s="1" t="s">
        <v>73</v>
      </c>
      <c r="T205" s="1" t="b">
        <v>0</v>
      </c>
      <c r="U205" s="1">
        <v>1</v>
      </c>
      <c r="V205" s="1"/>
    </row>
    <row r="206" spans="1:22" ht="12.75" customHeight="1">
      <c r="A206" s="1">
        <v>1060</v>
      </c>
      <c r="B206" s="1">
        <v>1023</v>
      </c>
      <c r="C206" s="1" t="s">
        <v>2787</v>
      </c>
      <c r="D206" s="1" t="s">
        <v>2789</v>
      </c>
      <c r="E206" s="1" t="s">
        <v>2776</v>
      </c>
      <c r="F206" s="1" t="s">
        <v>70</v>
      </c>
      <c r="G206" s="1" t="s">
        <v>564</v>
      </c>
      <c r="H206" s="8" t="s">
        <v>2791</v>
      </c>
      <c r="I206" s="1">
        <v>-78.503428</v>
      </c>
      <c r="J206" s="1">
        <v>38.035665000000002</v>
      </c>
      <c r="K206" s="1">
        <v>16853</v>
      </c>
      <c r="L206" s="1">
        <v>32213</v>
      </c>
      <c r="M206" s="1">
        <v>62633</v>
      </c>
      <c r="N206" s="1">
        <v>32213</v>
      </c>
      <c r="O206" s="1">
        <v>62633</v>
      </c>
      <c r="P206" s="1">
        <v>20603</v>
      </c>
      <c r="Q206" s="1">
        <v>51023</v>
      </c>
      <c r="R206" s="1">
        <v>30</v>
      </c>
      <c r="S206" s="1" t="s">
        <v>73</v>
      </c>
      <c r="T206" s="1" t="b">
        <v>0</v>
      </c>
      <c r="U206" s="1">
        <v>8</v>
      </c>
      <c r="V206" s="1"/>
    </row>
    <row r="207" spans="1:22" ht="12.75" customHeight="1">
      <c r="A207" s="1">
        <v>1068</v>
      </c>
      <c r="B207" s="1">
        <v>1064</v>
      </c>
      <c r="C207" s="1" t="s">
        <v>2807</v>
      </c>
      <c r="D207" s="1" t="s">
        <v>2809</v>
      </c>
      <c r="E207" s="1" t="s">
        <v>2776</v>
      </c>
      <c r="F207" s="1" t="s">
        <v>70</v>
      </c>
      <c r="G207" s="1" t="s">
        <v>564</v>
      </c>
      <c r="H207" s="8" t="s">
        <v>2811</v>
      </c>
      <c r="I207" s="1">
        <v>-77.453597000000002</v>
      </c>
      <c r="J207" s="1">
        <v>37.547631000000003</v>
      </c>
      <c r="K207" s="1">
        <v>13624</v>
      </c>
      <c r="L207" s="1">
        <v>31172</v>
      </c>
      <c r="M207" s="1">
        <v>51204</v>
      </c>
      <c r="N207" s="1">
        <v>31172</v>
      </c>
      <c r="O207" s="1">
        <v>51204</v>
      </c>
      <c r="P207" s="1">
        <v>19666</v>
      </c>
      <c r="Q207" s="1">
        <v>39698</v>
      </c>
      <c r="R207" s="1">
        <v>81</v>
      </c>
      <c r="S207" s="1" t="s">
        <v>73</v>
      </c>
      <c r="T207" s="1" t="b">
        <v>0</v>
      </c>
      <c r="U207" s="1">
        <v>4</v>
      </c>
      <c r="V207" s="1"/>
    </row>
    <row r="208" spans="1:22" ht="12.75" customHeight="1">
      <c r="A208" s="1">
        <v>1072</v>
      </c>
      <c r="B208" s="1">
        <v>1068</v>
      </c>
      <c r="C208" s="1" t="s">
        <v>2821</v>
      </c>
      <c r="D208" s="1" t="s">
        <v>2823</v>
      </c>
      <c r="E208" s="1" t="s">
        <v>2776</v>
      </c>
      <c r="F208" s="1" t="s">
        <v>70</v>
      </c>
      <c r="G208" s="1" t="s">
        <v>564</v>
      </c>
      <c r="H208" s="8" t="s">
        <v>2825</v>
      </c>
      <c r="I208" s="1">
        <v>-80.423675000000003</v>
      </c>
      <c r="J208" s="1">
        <v>37.229011999999997</v>
      </c>
      <c r="K208" s="1">
        <v>13230</v>
      </c>
      <c r="L208" s="1">
        <v>26240</v>
      </c>
      <c r="M208" s="1">
        <v>44024</v>
      </c>
      <c r="N208" s="1">
        <v>26240</v>
      </c>
      <c r="O208" s="1">
        <v>44024</v>
      </c>
      <c r="P208" s="1">
        <v>17320</v>
      </c>
      <c r="Q208" s="1">
        <v>35104</v>
      </c>
      <c r="R208" s="1">
        <v>71</v>
      </c>
      <c r="S208" s="1" t="s">
        <v>73</v>
      </c>
      <c r="T208" s="1" t="b">
        <v>1</v>
      </c>
      <c r="U208" s="1">
        <v>11</v>
      </c>
      <c r="V208" s="1"/>
    </row>
    <row r="209" spans="1:22" ht="12.75" customHeight="1">
      <c r="A209" s="1">
        <v>1083</v>
      </c>
      <c r="B209" s="1">
        <v>455</v>
      </c>
      <c r="C209" s="1" t="s">
        <v>2846</v>
      </c>
      <c r="D209" s="1" t="s">
        <v>2848</v>
      </c>
      <c r="E209" s="1" t="s">
        <v>2849</v>
      </c>
      <c r="F209" s="1" t="s">
        <v>538</v>
      </c>
      <c r="G209" s="1" t="s">
        <v>539</v>
      </c>
      <c r="H209" s="8" t="s">
        <v>2851</v>
      </c>
      <c r="I209" s="1">
        <v>-72.660128999999998</v>
      </c>
      <c r="J209" s="1">
        <v>44.139401999999997</v>
      </c>
      <c r="K209" s="1">
        <v>38662</v>
      </c>
      <c r="L209" s="1">
        <v>56234</v>
      </c>
      <c r="M209" s="1">
        <v>56234</v>
      </c>
      <c r="N209" s="1">
        <v>56234</v>
      </c>
      <c r="O209" s="1">
        <v>56234</v>
      </c>
      <c r="P209" s="1">
        <v>42862</v>
      </c>
      <c r="Q209" s="1">
        <v>42862</v>
      </c>
      <c r="R209" s="1">
        <v>70</v>
      </c>
      <c r="S209" s="1" t="s">
        <v>123</v>
      </c>
      <c r="T209" s="1" t="b">
        <v>0</v>
      </c>
      <c r="U209" s="1">
        <v>2</v>
      </c>
      <c r="V209" s="1"/>
    </row>
    <row r="210" spans="1:22" ht="12.75" customHeight="1">
      <c r="A210" s="1">
        <v>1085</v>
      </c>
      <c r="B210" s="1">
        <v>1022</v>
      </c>
      <c r="C210" s="1" t="s">
        <v>2855</v>
      </c>
      <c r="D210" s="1" t="s">
        <v>2857</v>
      </c>
      <c r="E210" s="1" t="s">
        <v>2849</v>
      </c>
      <c r="F210" s="1" t="s">
        <v>538</v>
      </c>
      <c r="G210" s="1" t="s">
        <v>539</v>
      </c>
      <c r="H210" s="8" t="s">
        <v>2859</v>
      </c>
      <c r="I210" s="1">
        <v>-73.198127999999997</v>
      </c>
      <c r="J210" s="1">
        <v>44.479261999999999</v>
      </c>
      <c r="K210" s="1">
        <v>17740</v>
      </c>
      <c r="L210" s="1">
        <v>33274</v>
      </c>
      <c r="M210" s="1">
        <v>56890</v>
      </c>
      <c r="N210" s="1">
        <v>31672</v>
      </c>
      <c r="O210" s="1">
        <v>55288</v>
      </c>
      <c r="P210" s="1">
        <v>23142</v>
      </c>
      <c r="Q210" s="1">
        <v>46758</v>
      </c>
      <c r="R210" s="1">
        <v>69</v>
      </c>
      <c r="S210" s="1" t="s">
        <v>73</v>
      </c>
      <c r="T210" s="1" t="b">
        <v>1</v>
      </c>
      <c r="U210" s="1">
        <v>1</v>
      </c>
      <c r="V210" s="1"/>
    </row>
    <row r="211" spans="1:22" ht="12.75" customHeight="1">
      <c r="A211" s="1">
        <v>1086</v>
      </c>
      <c r="B211" s="1">
        <v>221</v>
      </c>
      <c r="C211" s="1" t="s">
        <v>2861</v>
      </c>
      <c r="D211" s="1" t="s">
        <v>2863</v>
      </c>
      <c r="E211" s="1" t="s">
        <v>2864</v>
      </c>
      <c r="F211" s="1" t="s">
        <v>167</v>
      </c>
      <c r="G211" s="1" t="s">
        <v>242</v>
      </c>
      <c r="H211" s="8" t="s">
        <v>2866</v>
      </c>
      <c r="I211" s="1">
        <v>-117.583808</v>
      </c>
      <c r="J211" s="1">
        <v>47.490666999999902</v>
      </c>
      <c r="K211" s="1">
        <v>7109</v>
      </c>
      <c r="L211" s="1">
        <v>22142</v>
      </c>
      <c r="M211" s="1">
        <v>38895</v>
      </c>
      <c r="N211" s="1">
        <v>22142</v>
      </c>
      <c r="O211" s="1">
        <v>38895</v>
      </c>
      <c r="P211" s="1">
        <v>10889</v>
      </c>
      <c r="Q211" s="1">
        <v>27642</v>
      </c>
      <c r="R211" s="1">
        <v>95</v>
      </c>
      <c r="S211" s="1" t="s">
        <v>73</v>
      </c>
      <c r="T211" s="1" t="b">
        <v>0</v>
      </c>
      <c r="U211" s="1">
        <v>2</v>
      </c>
      <c r="V211" s="1"/>
    </row>
    <row r="212" spans="1:22" ht="12.75" customHeight="1">
      <c r="A212" s="1">
        <v>1088</v>
      </c>
      <c r="B212" s="1">
        <v>1031</v>
      </c>
      <c r="C212" s="1" t="s">
        <v>2870</v>
      </c>
      <c r="D212" s="1" t="s">
        <v>2872</v>
      </c>
      <c r="E212" s="1" t="s">
        <v>2864</v>
      </c>
      <c r="F212" s="1" t="s">
        <v>167</v>
      </c>
      <c r="G212" s="1" t="s">
        <v>242</v>
      </c>
      <c r="H212" s="8" t="s">
        <v>2874</v>
      </c>
      <c r="I212" s="1">
        <v>-122.313115</v>
      </c>
      <c r="J212" s="1">
        <v>47.656213000000001</v>
      </c>
      <c r="K212" s="1">
        <v>10974</v>
      </c>
      <c r="L212" s="1">
        <v>26595</v>
      </c>
      <c r="M212" s="1">
        <v>51159</v>
      </c>
      <c r="N212" s="1">
        <v>26595</v>
      </c>
      <c r="O212" s="1">
        <v>51159</v>
      </c>
      <c r="P212" s="1">
        <v>14478</v>
      </c>
      <c r="Q212" s="1">
        <v>39042</v>
      </c>
      <c r="R212" s="1">
        <v>45</v>
      </c>
      <c r="S212" s="1" t="s">
        <v>73</v>
      </c>
      <c r="T212" s="1" t="b">
        <v>0</v>
      </c>
      <c r="U212" s="1">
        <v>13</v>
      </c>
      <c r="V212" s="1"/>
    </row>
    <row r="213" spans="1:22" ht="12.75" customHeight="1">
      <c r="A213" s="1">
        <v>1101</v>
      </c>
      <c r="B213" s="1">
        <v>1044</v>
      </c>
      <c r="C213" s="1" t="s">
        <v>2897</v>
      </c>
      <c r="D213" s="1" t="s">
        <v>2899</v>
      </c>
      <c r="E213" s="1" t="s">
        <v>2864</v>
      </c>
      <c r="F213" s="1" t="s">
        <v>167</v>
      </c>
      <c r="G213" s="1" t="s">
        <v>242</v>
      </c>
      <c r="H213" s="8" t="s">
        <v>2901</v>
      </c>
      <c r="I213" s="1">
        <v>-122.43854099999901</v>
      </c>
      <c r="J213" s="1">
        <v>47.244593999999999</v>
      </c>
      <c r="K213" s="1">
        <v>11046</v>
      </c>
      <c r="L213" s="1">
        <v>26310</v>
      </c>
      <c r="M213" s="1">
        <v>50874</v>
      </c>
      <c r="N213" s="1">
        <v>26310</v>
      </c>
      <c r="O213" s="1">
        <v>50874</v>
      </c>
      <c r="P213" s="1">
        <v>15660</v>
      </c>
      <c r="Q213" s="1">
        <v>40224</v>
      </c>
      <c r="R213" s="1">
        <v>84</v>
      </c>
      <c r="S213" s="1" t="s">
        <v>73</v>
      </c>
      <c r="T213" s="1" t="b">
        <v>0</v>
      </c>
      <c r="U213" s="1">
        <v>5</v>
      </c>
      <c r="V213" s="1"/>
    </row>
    <row r="214" spans="1:22" ht="12.75" customHeight="1">
      <c r="A214" s="1">
        <v>1106</v>
      </c>
      <c r="B214" s="1">
        <v>1079</v>
      </c>
      <c r="C214" s="1" t="s">
        <v>2914</v>
      </c>
      <c r="D214" s="1" t="s">
        <v>2916</v>
      </c>
      <c r="E214" s="1" t="s">
        <v>2864</v>
      </c>
      <c r="F214" s="1" t="s">
        <v>167</v>
      </c>
      <c r="G214" s="1" t="s">
        <v>242</v>
      </c>
      <c r="H214" s="8" t="s">
        <v>2918</v>
      </c>
      <c r="I214" s="1">
        <v>-117.15816799999899</v>
      </c>
      <c r="J214" s="1">
        <v>46.730447999999903</v>
      </c>
      <c r="K214" s="1">
        <v>11391</v>
      </c>
      <c r="L214" s="1">
        <v>27249</v>
      </c>
      <c r="M214" s="1">
        <v>41675</v>
      </c>
      <c r="N214" s="1">
        <v>27249</v>
      </c>
      <c r="O214" s="1">
        <v>41675</v>
      </c>
      <c r="P214" s="1">
        <v>15893</v>
      </c>
      <c r="Q214" s="1">
        <v>30319</v>
      </c>
      <c r="R214" s="1">
        <v>72</v>
      </c>
      <c r="S214" s="1" t="s">
        <v>73</v>
      </c>
      <c r="T214" s="1" t="b">
        <v>1</v>
      </c>
      <c r="U214" s="1">
        <v>7</v>
      </c>
      <c r="V214" s="1"/>
    </row>
    <row r="215" spans="1:22" ht="12.75" customHeight="1">
      <c r="A215" s="1">
        <v>1113</v>
      </c>
      <c r="B215" s="1">
        <v>1117</v>
      </c>
      <c r="C215" s="1" t="s">
        <v>2929</v>
      </c>
      <c r="D215" s="1" t="s">
        <v>2931</v>
      </c>
      <c r="E215" s="1" t="s">
        <v>2864</v>
      </c>
      <c r="F215" s="1" t="s">
        <v>167</v>
      </c>
      <c r="G215" s="1" t="s">
        <v>242</v>
      </c>
      <c r="H215" s="8" t="s">
        <v>2933</v>
      </c>
      <c r="I215" s="1">
        <v>-122.48487299999999</v>
      </c>
      <c r="J215" s="1">
        <v>48.737235999999903</v>
      </c>
      <c r="K215" s="1">
        <v>8183</v>
      </c>
      <c r="L215" s="1">
        <v>23555</v>
      </c>
      <c r="M215" s="1">
        <v>38067</v>
      </c>
      <c r="N215" s="1">
        <v>23555</v>
      </c>
      <c r="O215" s="1">
        <v>38067</v>
      </c>
      <c r="P215" s="1">
        <v>12314</v>
      </c>
      <c r="Q215" s="1">
        <v>26826</v>
      </c>
      <c r="R215" s="1">
        <v>83</v>
      </c>
      <c r="S215" s="1" t="s">
        <v>73</v>
      </c>
      <c r="T215" s="1" t="b">
        <v>0</v>
      </c>
      <c r="U215" s="1">
        <v>1</v>
      </c>
      <c r="V215" s="1"/>
    </row>
    <row r="216" spans="1:22" ht="12.75" customHeight="1">
      <c r="A216" s="1">
        <v>1114</v>
      </c>
      <c r="B216" s="1">
        <v>1049</v>
      </c>
      <c r="C216" s="1" t="s">
        <v>2938</v>
      </c>
      <c r="D216" s="1" t="s">
        <v>2940</v>
      </c>
      <c r="E216" s="1" t="s">
        <v>2941</v>
      </c>
      <c r="F216" s="1" t="s">
        <v>834</v>
      </c>
      <c r="G216" s="1" t="s">
        <v>885</v>
      </c>
      <c r="H216" s="8" t="s">
        <v>2943</v>
      </c>
      <c r="I216" s="1">
        <v>-89.398589999999999</v>
      </c>
      <c r="J216" s="1">
        <v>43.068213999999998</v>
      </c>
      <c r="K216" s="1">
        <v>5172</v>
      </c>
      <c r="L216" s="97" t="s">
        <v>1327</v>
      </c>
      <c r="M216" s="97" t="s">
        <v>1327</v>
      </c>
      <c r="N216" s="1">
        <v>18942</v>
      </c>
      <c r="O216" s="1">
        <v>26513</v>
      </c>
      <c r="P216" s="1">
        <v>10292</v>
      </c>
      <c r="Q216" s="1">
        <v>17863</v>
      </c>
      <c r="R216" s="1">
        <v>75</v>
      </c>
      <c r="S216" s="1" t="s">
        <v>73</v>
      </c>
      <c r="T216" s="1" t="b">
        <v>1</v>
      </c>
      <c r="U216" s="1">
        <v>4</v>
      </c>
      <c r="V216" s="1"/>
    </row>
    <row r="217" spans="1:22" ht="12.75" customHeight="1">
      <c r="A217" s="1">
        <v>1118</v>
      </c>
      <c r="B217" s="1">
        <v>1053</v>
      </c>
      <c r="C217" s="1" t="s">
        <v>2950</v>
      </c>
      <c r="D217" s="1" t="s">
        <v>2952</v>
      </c>
      <c r="E217" s="1" t="s">
        <v>2941</v>
      </c>
      <c r="F217" s="1" t="s">
        <v>834</v>
      </c>
      <c r="G217" s="1" t="s">
        <v>885</v>
      </c>
      <c r="H217" s="8" t="s">
        <v>2954</v>
      </c>
      <c r="I217" s="1">
        <v>-87.880488</v>
      </c>
      <c r="J217" s="1">
        <v>43.076847999999998</v>
      </c>
      <c r="K217" s="1">
        <v>9565</v>
      </c>
      <c r="L217" s="1">
        <v>24231</v>
      </c>
      <c r="M217" s="1">
        <v>35510</v>
      </c>
      <c r="N217" s="1">
        <v>24231</v>
      </c>
      <c r="O217" s="1">
        <v>35510</v>
      </c>
      <c r="P217" s="1">
        <v>13671</v>
      </c>
      <c r="Q217" s="1">
        <v>24950</v>
      </c>
      <c r="R217" s="1">
        <v>73</v>
      </c>
      <c r="S217" s="1" t="s">
        <v>73</v>
      </c>
      <c r="T217" s="1" t="b">
        <v>0</v>
      </c>
      <c r="U217" s="1">
        <v>5</v>
      </c>
      <c r="V217" s="1"/>
    </row>
    <row r="218" spans="1:22" ht="12.75" customHeight="1">
      <c r="A218" s="1">
        <v>1123</v>
      </c>
      <c r="B218" s="1">
        <v>223</v>
      </c>
      <c r="C218" s="1" t="s">
        <v>2961</v>
      </c>
      <c r="D218" s="1" t="s">
        <v>2963</v>
      </c>
      <c r="E218" s="1" t="s">
        <v>2964</v>
      </c>
      <c r="F218" s="1" t="s">
        <v>70</v>
      </c>
      <c r="G218" s="1" t="s">
        <v>564</v>
      </c>
      <c r="H218" s="8" t="s">
        <v>2966</v>
      </c>
      <c r="I218" s="1">
        <v>-80.161843999999903</v>
      </c>
      <c r="J218" s="1">
        <v>39.485925000000002</v>
      </c>
      <c r="K218" s="1">
        <v>6950</v>
      </c>
      <c r="L218" s="1">
        <v>19606</v>
      </c>
      <c r="M218" s="1">
        <v>27322</v>
      </c>
      <c r="N218" s="1">
        <v>19606</v>
      </c>
      <c r="O218" s="1">
        <v>27322</v>
      </c>
      <c r="P218" s="1">
        <v>10450</v>
      </c>
      <c r="Q218" s="1">
        <v>18166</v>
      </c>
      <c r="R218" s="1">
        <v>65</v>
      </c>
      <c r="S218" s="1" t="s">
        <v>73</v>
      </c>
      <c r="T218" s="1" t="b">
        <v>0</v>
      </c>
      <c r="U218" s="1">
        <v>3</v>
      </c>
      <c r="V218" s="1"/>
    </row>
    <row r="219" spans="1:22" ht="12.75" customHeight="1">
      <c r="A219" s="1">
        <v>1126</v>
      </c>
      <c r="B219" s="1">
        <v>1107</v>
      </c>
      <c r="C219" s="1" t="s">
        <v>2971</v>
      </c>
      <c r="D219" s="1" t="s">
        <v>2973</v>
      </c>
      <c r="E219" s="1" t="s">
        <v>2964</v>
      </c>
      <c r="F219" s="1" t="s">
        <v>70</v>
      </c>
      <c r="G219" s="1" t="s">
        <v>564</v>
      </c>
      <c r="H219" s="8" t="s">
        <v>2974</v>
      </c>
      <c r="I219" s="1">
        <v>-79.954391000000001</v>
      </c>
      <c r="J219" s="1">
        <v>39.634371000000002</v>
      </c>
      <c r="K219" s="1">
        <v>8376</v>
      </c>
      <c r="L219" s="1">
        <v>22472</v>
      </c>
      <c r="M219" s="1">
        <v>37712</v>
      </c>
      <c r="N219" s="1">
        <v>20236</v>
      </c>
      <c r="O219" s="1">
        <v>35476</v>
      </c>
      <c r="P219" s="1">
        <v>11896</v>
      </c>
      <c r="Q219" s="1">
        <v>27136</v>
      </c>
      <c r="R219" s="1">
        <v>76</v>
      </c>
      <c r="S219" s="1" t="s">
        <v>73</v>
      </c>
      <c r="T219" s="1" t="b">
        <v>1</v>
      </c>
      <c r="U219" s="1">
        <v>7</v>
      </c>
      <c r="V219" s="1"/>
    </row>
    <row r="220" spans="1:22" ht="12.75" customHeight="1"/>
    <row r="221" spans="1:22" ht="12.75" customHeight="1"/>
    <row r="222" spans="1:22" ht="12.75" customHeight="1"/>
    <row r="223" spans="1:22" ht="12.75" customHeight="1"/>
    <row r="224" spans="1:22"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H137">
    <cfRule type="notContainsBlanks" dxfId="3" priority="1">
      <formula>LEN(TRIM(H137))&gt;0</formula>
    </cfRule>
  </conditionalFormatting>
  <hyperlinks>
    <hyperlink ref="H2" r:id="rId1" xr:uid="{00000000-0004-0000-0400-000000000000}"/>
    <hyperlink ref="H3" r:id="rId2" xr:uid="{00000000-0004-0000-0400-000001000000}"/>
    <hyperlink ref="H4" r:id="rId3" xr:uid="{00000000-0004-0000-0400-000002000000}"/>
    <hyperlink ref="H5" r:id="rId4" xr:uid="{00000000-0004-0000-0400-000003000000}"/>
    <hyperlink ref="H6" r:id="rId5" xr:uid="{00000000-0004-0000-0400-000004000000}"/>
    <hyperlink ref="H7" r:id="rId6" xr:uid="{00000000-0004-0000-0400-000005000000}"/>
    <hyperlink ref="H8" r:id="rId7" xr:uid="{00000000-0004-0000-0400-000006000000}"/>
    <hyperlink ref="H9" r:id="rId8" xr:uid="{00000000-0004-0000-0400-000007000000}"/>
    <hyperlink ref="H10" r:id="rId9" xr:uid="{00000000-0004-0000-0400-000008000000}"/>
    <hyperlink ref="H11" r:id="rId10" xr:uid="{00000000-0004-0000-0400-000009000000}"/>
    <hyperlink ref="H12" r:id="rId11" xr:uid="{00000000-0004-0000-0400-00000A000000}"/>
    <hyperlink ref="H13" r:id="rId12" xr:uid="{00000000-0004-0000-0400-00000B000000}"/>
    <hyperlink ref="H14" r:id="rId13" xr:uid="{00000000-0004-0000-0400-00000C000000}"/>
    <hyperlink ref="H15" r:id="rId14" xr:uid="{00000000-0004-0000-0400-00000D000000}"/>
    <hyperlink ref="H16" r:id="rId15" xr:uid="{00000000-0004-0000-0400-00000E000000}"/>
    <hyperlink ref="H17" r:id="rId16" xr:uid="{00000000-0004-0000-0400-00000F000000}"/>
    <hyperlink ref="H18" r:id="rId17" xr:uid="{00000000-0004-0000-0400-000010000000}"/>
    <hyperlink ref="H19" r:id="rId18" xr:uid="{00000000-0004-0000-0400-000011000000}"/>
    <hyperlink ref="H20" r:id="rId19" xr:uid="{00000000-0004-0000-0400-000012000000}"/>
    <hyperlink ref="H21" r:id="rId20" xr:uid="{00000000-0004-0000-0400-000013000000}"/>
    <hyperlink ref="H22" r:id="rId21" xr:uid="{00000000-0004-0000-0400-000014000000}"/>
    <hyperlink ref="H23" r:id="rId22" xr:uid="{00000000-0004-0000-0400-000015000000}"/>
    <hyperlink ref="H24" r:id="rId23" xr:uid="{00000000-0004-0000-0400-000016000000}"/>
    <hyperlink ref="H25" r:id="rId24" xr:uid="{00000000-0004-0000-0400-000017000000}"/>
    <hyperlink ref="H26" r:id="rId25" xr:uid="{00000000-0004-0000-0400-000018000000}"/>
    <hyperlink ref="H27" r:id="rId26" xr:uid="{00000000-0004-0000-0400-000019000000}"/>
    <hyperlink ref="H28" r:id="rId27" xr:uid="{00000000-0004-0000-0400-00001A000000}"/>
    <hyperlink ref="H29" r:id="rId28" xr:uid="{00000000-0004-0000-0400-00001B000000}"/>
    <hyperlink ref="H30" r:id="rId29" xr:uid="{00000000-0004-0000-0400-00001C000000}"/>
    <hyperlink ref="H31" r:id="rId30" xr:uid="{00000000-0004-0000-0400-00001D000000}"/>
    <hyperlink ref="H32" r:id="rId31" xr:uid="{00000000-0004-0000-0400-00001E000000}"/>
    <hyperlink ref="H33" r:id="rId32" xr:uid="{00000000-0004-0000-0400-00001F000000}"/>
    <hyperlink ref="H34" r:id="rId33" xr:uid="{00000000-0004-0000-0400-000020000000}"/>
    <hyperlink ref="H35" r:id="rId34" xr:uid="{00000000-0004-0000-0400-000021000000}"/>
    <hyperlink ref="H36" r:id="rId35" xr:uid="{00000000-0004-0000-0400-000022000000}"/>
    <hyperlink ref="H37" r:id="rId36" xr:uid="{00000000-0004-0000-0400-000023000000}"/>
    <hyperlink ref="H38" r:id="rId37" xr:uid="{00000000-0004-0000-0400-000024000000}"/>
    <hyperlink ref="H39" r:id="rId38" xr:uid="{00000000-0004-0000-0400-000025000000}"/>
    <hyperlink ref="H40" r:id="rId39" xr:uid="{00000000-0004-0000-0400-000026000000}"/>
    <hyperlink ref="H41" r:id="rId40" xr:uid="{00000000-0004-0000-0400-000027000000}"/>
    <hyperlink ref="H42" r:id="rId41" xr:uid="{00000000-0004-0000-0400-000028000000}"/>
    <hyperlink ref="H43" r:id="rId42" xr:uid="{00000000-0004-0000-0400-000029000000}"/>
    <hyperlink ref="H44" r:id="rId43" xr:uid="{00000000-0004-0000-0400-00002A000000}"/>
    <hyperlink ref="H45" r:id="rId44" xr:uid="{00000000-0004-0000-0400-00002B000000}"/>
    <hyperlink ref="H46" r:id="rId45" xr:uid="{00000000-0004-0000-0400-00002C000000}"/>
    <hyperlink ref="H47" r:id="rId46" xr:uid="{00000000-0004-0000-0400-00002D000000}"/>
    <hyperlink ref="H48" r:id="rId47" xr:uid="{00000000-0004-0000-0400-00002E000000}"/>
    <hyperlink ref="H49" r:id="rId48" xr:uid="{00000000-0004-0000-0400-00002F000000}"/>
    <hyperlink ref="H50" r:id="rId49" xr:uid="{00000000-0004-0000-0400-000030000000}"/>
    <hyperlink ref="H51" r:id="rId50" xr:uid="{00000000-0004-0000-0400-000031000000}"/>
    <hyperlink ref="H52" r:id="rId51" xr:uid="{00000000-0004-0000-0400-000032000000}"/>
    <hyperlink ref="H53" r:id="rId52" xr:uid="{00000000-0004-0000-0400-000033000000}"/>
    <hyperlink ref="H54" r:id="rId53" xr:uid="{00000000-0004-0000-0400-000034000000}"/>
    <hyperlink ref="H55" r:id="rId54" xr:uid="{00000000-0004-0000-0400-000035000000}"/>
    <hyperlink ref="H56" r:id="rId55" xr:uid="{00000000-0004-0000-0400-000036000000}"/>
    <hyperlink ref="H57" r:id="rId56" xr:uid="{00000000-0004-0000-0400-000037000000}"/>
    <hyperlink ref="H58" r:id="rId57" xr:uid="{00000000-0004-0000-0400-000038000000}"/>
    <hyperlink ref="H59" r:id="rId58" xr:uid="{00000000-0004-0000-0400-000039000000}"/>
    <hyperlink ref="H60" r:id="rId59" xr:uid="{00000000-0004-0000-0400-00003A000000}"/>
    <hyperlink ref="H61" r:id="rId60" xr:uid="{00000000-0004-0000-0400-00003B000000}"/>
    <hyperlink ref="H62" r:id="rId61" xr:uid="{00000000-0004-0000-0400-00003C000000}"/>
    <hyperlink ref="H63" r:id="rId62" xr:uid="{00000000-0004-0000-0400-00003D000000}"/>
    <hyperlink ref="H64" r:id="rId63" xr:uid="{00000000-0004-0000-0400-00003E000000}"/>
    <hyperlink ref="H65" r:id="rId64" xr:uid="{00000000-0004-0000-0400-00003F000000}"/>
    <hyperlink ref="H66" r:id="rId65" xr:uid="{00000000-0004-0000-0400-000040000000}"/>
    <hyperlink ref="H67" r:id="rId66" xr:uid="{00000000-0004-0000-0400-000041000000}"/>
    <hyperlink ref="H68" r:id="rId67" xr:uid="{00000000-0004-0000-0400-000042000000}"/>
    <hyperlink ref="H69" r:id="rId68" xr:uid="{00000000-0004-0000-0400-000043000000}"/>
    <hyperlink ref="H70" r:id="rId69" xr:uid="{00000000-0004-0000-0400-000044000000}"/>
    <hyperlink ref="H71" r:id="rId70" xr:uid="{00000000-0004-0000-0400-000045000000}"/>
    <hyperlink ref="H72" r:id="rId71" xr:uid="{00000000-0004-0000-0400-000046000000}"/>
    <hyperlink ref="H73" r:id="rId72" xr:uid="{00000000-0004-0000-0400-000047000000}"/>
    <hyperlink ref="H74" r:id="rId73" xr:uid="{00000000-0004-0000-0400-000048000000}"/>
    <hyperlink ref="H75" r:id="rId74" xr:uid="{00000000-0004-0000-0400-000049000000}"/>
    <hyperlink ref="H76" r:id="rId75" xr:uid="{00000000-0004-0000-0400-00004A000000}"/>
    <hyperlink ref="H77" r:id="rId76" xr:uid="{00000000-0004-0000-0400-00004B000000}"/>
    <hyperlink ref="H78" r:id="rId77" xr:uid="{00000000-0004-0000-0400-00004C000000}"/>
    <hyperlink ref="H79" r:id="rId78" xr:uid="{00000000-0004-0000-0400-00004D000000}"/>
    <hyperlink ref="H80" r:id="rId79" xr:uid="{00000000-0004-0000-0400-00004E000000}"/>
    <hyperlink ref="H81" r:id="rId80" xr:uid="{00000000-0004-0000-0400-00004F000000}"/>
    <hyperlink ref="H82" r:id="rId81" xr:uid="{00000000-0004-0000-0400-000050000000}"/>
    <hyperlink ref="H83" r:id="rId82" xr:uid="{00000000-0004-0000-0400-000051000000}"/>
    <hyperlink ref="H84" r:id="rId83" xr:uid="{00000000-0004-0000-0400-000052000000}"/>
    <hyperlink ref="H85" r:id="rId84" xr:uid="{00000000-0004-0000-0400-000053000000}"/>
    <hyperlink ref="H86" r:id="rId85" xr:uid="{00000000-0004-0000-0400-000054000000}"/>
    <hyperlink ref="H87" r:id="rId86" xr:uid="{00000000-0004-0000-0400-000055000000}"/>
    <hyperlink ref="H88" r:id="rId87" xr:uid="{00000000-0004-0000-0400-000056000000}"/>
    <hyperlink ref="H89" r:id="rId88" xr:uid="{00000000-0004-0000-0400-000057000000}"/>
    <hyperlink ref="H90" r:id="rId89" xr:uid="{00000000-0004-0000-0400-000058000000}"/>
    <hyperlink ref="H91" r:id="rId90" xr:uid="{00000000-0004-0000-0400-000059000000}"/>
    <hyperlink ref="H92" r:id="rId91" xr:uid="{00000000-0004-0000-0400-00005A000000}"/>
    <hyperlink ref="H93" r:id="rId92" xr:uid="{00000000-0004-0000-0400-00005B000000}"/>
    <hyperlink ref="H94" r:id="rId93" xr:uid="{00000000-0004-0000-0400-00005C000000}"/>
    <hyperlink ref="H95" r:id="rId94" xr:uid="{00000000-0004-0000-0400-00005D000000}"/>
    <hyperlink ref="H96" r:id="rId95" xr:uid="{00000000-0004-0000-0400-00005E000000}"/>
    <hyperlink ref="H97" r:id="rId96" xr:uid="{00000000-0004-0000-0400-00005F000000}"/>
    <hyperlink ref="H98" r:id="rId97" xr:uid="{00000000-0004-0000-0400-000060000000}"/>
    <hyperlink ref="H99" r:id="rId98" xr:uid="{00000000-0004-0000-0400-000061000000}"/>
    <hyperlink ref="H100" r:id="rId99" xr:uid="{00000000-0004-0000-0400-000062000000}"/>
    <hyperlink ref="H101" r:id="rId100" xr:uid="{00000000-0004-0000-0400-000063000000}"/>
    <hyperlink ref="H102" r:id="rId101" xr:uid="{00000000-0004-0000-0400-000064000000}"/>
    <hyperlink ref="H103" r:id="rId102" xr:uid="{00000000-0004-0000-0400-000065000000}"/>
    <hyperlink ref="H104" r:id="rId103" xr:uid="{00000000-0004-0000-0400-000066000000}"/>
    <hyperlink ref="H105" r:id="rId104" xr:uid="{00000000-0004-0000-0400-000067000000}"/>
    <hyperlink ref="H106" r:id="rId105" xr:uid="{00000000-0004-0000-0400-000068000000}"/>
    <hyperlink ref="H107" r:id="rId106" xr:uid="{00000000-0004-0000-0400-000069000000}"/>
    <hyperlink ref="H108" r:id="rId107" xr:uid="{00000000-0004-0000-0400-00006A000000}"/>
    <hyperlink ref="H109" r:id="rId108" xr:uid="{00000000-0004-0000-0400-00006B000000}"/>
    <hyperlink ref="H110" r:id="rId109" xr:uid="{00000000-0004-0000-0400-00006C000000}"/>
    <hyperlink ref="H111" r:id="rId110" xr:uid="{00000000-0004-0000-0400-00006D000000}"/>
    <hyperlink ref="H112" r:id="rId111" xr:uid="{00000000-0004-0000-0400-00006E000000}"/>
    <hyperlink ref="H113" r:id="rId112" xr:uid="{00000000-0004-0000-0400-00006F000000}"/>
    <hyperlink ref="H114" r:id="rId113" xr:uid="{00000000-0004-0000-0400-000070000000}"/>
    <hyperlink ref="H115" r:id="rId114" xr:uid="{00000000-0004-0000-0400-000071000000}"/>
    <hyperlink ref="H116" r:id="rId115" xr:uid="{00000000-0004-0000-0400-000072000000}"/>
    <hyperlink ref="H117" r:id="rId116" xr:uid="{00000000-0004-0000-0400-000073000000}"/>
    <hyperlink ref="H118" r:id="rId117" xr:uid="{00000000-0004-0000-0400-000074000000}"/>
    <hyperlink ref="H119" r:id="rId118" xr:uid="{00000000-0004-0000-0400-000075000000}"/>
    <hyperlink ref="H120" r:id="rId119" xr:uid="{00000000-0004-0000-0400-000076000000}"/>
    <hyperlink ref="H121" r:id="rId120" xr:uid="{00000000-0004-0000-0400-000077000000}"/>
    <hyperlink ref="H122" r:id="rId121" xr:uid="{00000000-0004-0000-0400-000078000000}"/>
    <hyperlink ref="H123" r:id="rId122" xr:uid="{00000000-0004-0000-0400-000079000000}"/>
    <hyperlink ref="H124" r:id="rId123" xr:uid="{00000000-0004-0000-0400-00007A000000}"/>
    <hyperlink ref="H125" r:id="rId124" xr:uid="{00000000-0004-0000-0400-00007B000000}"/>
    <hyperlink ref="H126" r:id="rId125" xr:uid="{00000000-0004-0000-0400-00007C000000}"/>
    <hyperlink ref="H127" r:id="rId126" xr:uid="{00000000-0004-0000-0400-00007D000000}"/>
    <hyperlink ref="H128" r:id="rId127" xr:uid="{00000000-0004-0000-0400-00007E000000}"/>
    <hyperlink ref="H129" r:id="rId128" xr:uid="{00000000-0004-0000-0400-00007F000000}"/>
    <hyperlink ref="H130" r:id="rId129" xr:uid="{00000000-0004-0000-0400-000080000000}"/>
    <hyperlink ref="H131" r:id="rId130" xr:uid="{00000000-0004-0000-0400-000081000000}"/>
    <hyperlink ref="H132" r:id="rId131" xr:uid="{00000000-0004-0000-0400-000082000000}"/>
    <hyperlink ref="H133" r:id="rId132" xr:uid="{00000000-0004-0000-0400-000083000000}"/>
    <hyperlink ref="H134" r:id="rId133" xr:uid="{00000000-0004-0000-0400-000084000000}"/>
    <hyperlink ref="H135" r:id="rId134" xr:uid="{00000000-0004-0000-0400-000085000000}"/>
    <hyperlink ref="H136" r:id="rId135" xr:uid="{00000000-0004-0000-0400-000086000000}"/>
    <hyperlink ref="H137" r:id="rId136" xr:uid="{00000000-0004-0000-0400-000087000000}"/>
    <hyperlink ref="H138" r:id="rId137" xr:uid="{00000000-0004-0000-0400-000088000000}"/>
    <hyperlink ref="H139" r:id="rId138" xr:uid="{00000000-0004-0000-0400-000089000000}"/>
    <hyperlink ref="H140" r:id="rId139" xr:uid="{00000000-0004-0000-0400-00008A000000}"/>
    <hyperlink ref="H141" r:id="rId140" xr:uid="{00000000-0004-0000-0400-00008B000000}"/>
    <hyperlink ref="H142" r:id="rId141" xr:uid="{00000000-0004-0000-0400-00008C000000}"/>
    <hyperlink ref="H143" r:id="rId142" xr:uid="{00000000-0004-0000-0400-00008D000000}"/>
    <hyperlink ref="H144" r:id="rId143" xr:uid="{00000000-0004-0000-0400-00008E000000}"/>
    <hyperlink ref="H145" r:id="rId144" xr:uid="{00000000-0004-0000-0400-00008F000000}"/>
    <hyperlink ref="H146" r:id="rId145" xr:uid="{00000000-0004-0000-0400-000090000000}"/>
    <hyperlink ref="H147" r:id="rId146" xr:uid="{00000000-0004-0000-0400-000091000000}"/>
    <hyperlink ref="H148" r:id="rId147" xr:uid="{00000000-0004-0000-0400-000092000000}"/>
    <hyperlink ref="H149" r:id="rId148" xr:uid="{00000000-0004-0000-0400-000093000000}"/>
    <hyperlink ref="H150" r:id="rId149" xr:uid="{00000000-0004-0000-0400-000094000000}"/>
    <hyperlink ref="H151" r:id="rId150" xr:uid="{00000000-0004-0000-0400-000095000000}"/>
    <hyperlink ref="H152" r:id="rId151" xr:uid="{00000000-0004-0000-0400-000096000000}"/>
    <hyperlink ref="H153" r:id="rId152" xr:uid="{00000000-0004-0000-0400-000097000000}"/>
    <hyperlink ref="H154" r:id="rId153" xr:uid="{00000000-0004-0000-0400-000098000000}"/>
    <hyperlink ref="H155" r:id="rId154" xr:uid="{00000000-0004-0000-0400-000099000000}"/>
    <hyperlink ref="H156" r:id="rId155" xr:uid="{00000000-0004-0000-0400-00009A000000}"/>
    <hyperlink ref="H157" r:id="rId156" xr:uid="{00000000-0004-0000-0400-00009B000000}"/>
    <hyperlink ref="H158" r:id="rId157" xr:uid="{00000000-0004-0000-0400-00009C000000}"/>
    <hyperlink ref="H159" r:id="rId158" xr:uid="{00000000-0004-0000-0400-00009D000000}"/>
    <hyperlink ref="H160" r:id="rId159" xr:uid="{00000000-0004-0000-0400-00009E000000}"/>
    <hyperlink ref="H161" r:id="rId160" xr:uid="{00000000-0004-0000-0400-00009F000000}"/>
    <hyperlink ref="H162" r:id="rId161" xr:uid="{00000000-0004-0000-0400-0000A0000000}"/>
    <hyperlink ref="H163" r:id="rId162" xr:uid="{00000000-0004-0000-0400-0000A1000000}"/>
    <hyperlink ref="H164" r:id="rId163" xr:uid="{00000000-0004-0000-0400-0000A2000000}"/>
    <hyperlink ref="H165" r:id="rId164" xr:uid="{00000000-0004-0000-0400-0000A3000000}"/>
    <hyperlink ref="H166" r:id="rId165" xr:uid="{00000000-0004-0000-0400-0000A4000000}"/>
    <hyperlink ref="H167" r:id="rId166" xr:uid="{00000000-0004-0000-0400-0000A5000000}"/>
    <hyperlink ref="H168" r:id="rId167" xr:uid="{00000000-0004-0000-0400-0000A6000000}"/>
    <hyperlink ref="H169" r:id="rId168" xr:uid="{00000000-0004-0000-0400-0000A7000000}"/>
    <hyperlink ref="H170" r:id="rId169" xr:uid="{00000000-0004-0000-0400-0000A8000000}"/>
    <hyperlink ref="H171" r:id="rId170" xr:uid="{00000000-0004-0000-0400-0000A9000000}"/>
    <hyperlink ref="H172" r:id="rId171" xr:uid="{00000000-0004-0000-0400-0000AA000000}"/>
    <hyperlink ref="H173" r:id="rId172" xr:uid="{00000000-0004-0000-0400-0000AB000000}"/>
    <hyperlink ref="H174" r:id="rId173" xr:uid="{00000000-0004-0000-0400-0000AC000000}"/>
    <hyperlink ref="H175" r:id="rId174" xr:uid="{00000000-0004-0000-0400-0000AD000000}"/>
    <hyperlink ref="H176" r:id="rId175" xr:uid="{00000000-0004-0000-0400-0000AE000000}"/>
    <hyperlink ref="H177" r:id="rId176" xr:uid="{00000000-0004-0000-0400-0000AF000000}"/>
    <hyperlink ref="H178" r:id="rId177" xr:uid="{00000000-0004-0000-0400-0000B0000000}"/>
    <hyperlink ref="H179" r:id="rId178" xr:uid="{00000000-0004-0000-0400-0000B1000000}"/>
    <hyperlink ref="H180" r:id="rId179" xr:uid="{00000000-0004-0000-0400-0000B2000000}"/>
    <hyperlink ref="H181" r:id="rId180" xr:uid="{00000000-0004-0000-0400-0000B3000000}"/>
    <hyperlink ref="H182" r:id="rId181" xr:uid="{00000000-0004-0000-0400-0000B4000000}"/>
    <hyperlink ref="H183" r:id="rId182" xr:uid="{00000000-0004-0000-0400-0000B5000000}"/>
    <hyperlink ref="H184" r:id="rId183" xr:uid="{00000000-0004-0000-0400-0000B6000000}"/>
    <hyperlink ref="H185" r:id="rId184" xr:uid="{00000000-0004-0000-0400-0000B7000000}"/>
    <hyperlink ref="H186" r:id="rId185" xr:uid="{00000000-0004-0000-0400-0000B8000000}"/>
    <hyperlink ref="H187" r:id="rId186" xr:uid="{00000000-0004-0000-0400-0000B9000000}"/>
    <hyperlink ref="H188" r:id="rId187" xr:uid="{00000000-0004-0000-0400-0000BA000000}"/>
    <hyperlink ref="H189" r:id="rId188" xr:uid="{00000000-0004-0000-0400-0000BB000000}"/>
    <hyperlink ref="H190" r:id="rId189" xr:uid="{00000000-0004-0000-0400-0000BC000000}"/>
    <hyperlink ref="H191" r:id="rId190" xr:uid="{00000000-0004-0000-0400-0000BD000000}"/>
    <hyperlink ref="H192" r:id="rId191" xr:uid="{00000000-0004-0000-0400-0000BE000000}"/>
    <hyperlink ref="H193" r:id="rId192" xr:uid="{00000000-0004-0000-0400-0000BF000000}"/>
    <hyperlink ref="H194" r:id="rId193" xr:uid="{00000000-0004-0000-0400-0000C0000000}"/>
    <hyperlink ref="H195" r:id="rId194" xr:uid="{00000000-0004-0000-0400-0000C1000000}"/>
    <hyperlink ref="H196" r:id="rId195" xr:uid="{00000000-0004-0000-0400-0000C2000000}"/>
    <hyperlink ref="H197" r:id="rId196" xr:uid="{00000000-0004-0000-0400-0000C3000000}"/>
    <hyperlink ref="H198" r:id="rId197" xr:uid="{00000000-0004-0000-0400-0000C4000000}"/>
    <hyperlink ref="H199" r:id="rId198" xr:uid="{00000000-0004-0000-0400-0000C5000000}"/>
    <hyperlink ref="H200" r:id="rId199" xr:uid="{00000000-0004-0000-0400-0000C6000000}"/>
    <hyperlink ref="H201" r:id="rId200" xr:uid="{00000000-0004-0000-0400-0000C7000000}"/>
    <hyperlink ref="H202" r:id="rId201" xr:uid="{00000000-0004-0000-0400-0000C8000000}"/>
    <hyperlink ref="H203" r:id="rId202" xr:uid="{00000000-0004-0000-0400-0000C9000000}"/>
    <hyperlink ref="H204" r:id="rId203" xr:uid="{00000000-0004-0000-0400-0000CA000000}"/>
    <hyperlink ref="H205" r:id="rId204" xr:uid="{00000000-0004-0000-0400-0000CB000000}"/>
    <hyperlink ref="H206" r:id="rId205" xr:uid="{00000000-0004-0000-0400-0000CC000000}"/>
    <hyperlink ref="H207" r:id="rId206" xr:uid="{00000000-0004-0000-0400-0000CD000000}"/>
    <hyperlink ref="H208" r:id="rId207" xr:uid="{00000000-0004-0000-0400-0000CE000000}"/>
    <hyperlink ref="H209" r:id="rId208" xr:uid="{00000000-0004-0000-0400-0000CF000000}"/>
    <hyperlink ref="H210" r:id="rId209" xr:uid="{00000000-0004-0000-0400-0000D0000000}"/>
    <hyperlink ref="H211" r:id="rId210" xr:uid="{00000000-0004-0000-0400-0000D1000000}"/>
    <hyperlink ref="H212" r:id="rId211" xr:uid="{00000000-0004-0000-0400-0000D2000000}"/>
    <hyperlink ref="H213" r:id="rId212" xr:uid="{00000000-0004-0000-0400-0000D3000000}"/>
    <hyperlink ref="H214" r:id="rId213" xr:uid="{00000000-0004-0000-0400-0000D4000000}"/>
    <hyperlink ref="H215" r:id="rId214" xr:uid="{00000000-0004-0000-0400-0000D5000000}"/>
    <hyperlink ref="H216" r:id="rId215" xr:uid="{00000000-0004-0000-0400-0000D6000000}"/>
    <hyperlink ref="H217" r:id="rId216" xr:uid="{00000000-0004-0000-0400-0000D7000000}"/>
    <hyperlink ref="H218" r:id="rId217" xr:uid="{00000000-0004-0000-0400-0000D8000000}"/>
    <hyperlink ref="H219" r:id="rId218" xr:uid="{00000000-0004-0000-0400-0000D9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defaultColWidth="14.42578125" defaultRowHeight="15" customHeight="1"/>
  <cols>
    <col min="1" max="1" width="36.42578125" customWidth="1"/>
    <col min="2" max="26" width="8.7109375" customWidth="1"/>
  </cols>
  <sheetData>
    <row r="1" spans="1:1" ht="12.75" customHeight="1">
      <c r="A1" s="15" t="s">
        <v>3055</v>
      </c>
    </row>
    <row r="2" spans="1:1" ht="12.75" customHeight="1">
      <c r="A2" s="15" t="s">
        <v>3056</v>
      </c>
    </row>
    <row r="3" spans="1:1" ht="12.75" customHeight="1">
      <c r="A3" s="15" t="s">
        <v>3057</v>
      </c>
    </row>
    <row r="4" spans="1:1" ht="12.75" customHeight="1">
      <c r="A4" s="15" t="s">
        <v>3058</v>
      </c>
    </row>
    <row r="5" spans="1:1" ht="12.75" customHeight="1">
      <c r="A5" s="15" t="s">
        <v>3059</v>
      </c>
    </row>
    <row r="6" spans="1:1" ht="12.75" customHeight="1">
      <c r="A6" s="15" t="s">
        <v>3060</v>
      </c>
    </row>
    <row r="7" spans="1:1" ht="12.75" customHeight="1">
      <c r="A7" s="15" t="s">
        <v>3061</v>
      </c>
    </row>
    <row r="8" spans="1:1" ht="12.75" customHeight="1">
      <c r="A8" s="15" t="s">
        <v>3062</v>
      </c>
    </row>
    <row r="9" spans="1:1" ht="12.75" customHeight="1">
      <c r="A9" s="15" t="s">
        <v>3063</v>
      </c>
    </row>
    <row r="10" spans="1:1" ht="12.75" customHeight="1">
      <c r="A10" s="15" t="s">
        <v>3064</v>
      </c>
    </row>
    <row r="11" spans="1:1" ht="12.75" customHeight="1">
      <c r="A11" s="15" t="s">
        <v>3065</v>
      </c>
    </row>
    <row r="12" spans="1:1" ht="12.75" customHeight="1">
      <c r="A12" s="15" t="s">
        <v>3066</v>
      </c>
    </row>
    <row r="13" spans="1:1" ht="12.75" customHeight="1">
      <c r="A13" s="15" t="s">
        <v>3067</v>
      </c>
    </row>
    <row r="14" spans="1:1" ht="12.75" customHeight="1">
      <c r="A14" s="15" t="s">
        <v>3068</v>
      </c>
    </row>
    <row r="15" spans="1:1" ht="12.75" customHeight="1">
      <c r="A15" s="15" t="s">
        <v>3069</v>
      </c>
    </row>
    <row r="16" spans="1:1" ht="12.75" customHeight="1">
      <c r="A16" s="15" t="s">
        <v>3070</v>
      </c>
    </row>
    <row r="17" spans="1:1" ht="12.75" customHeight="1">
      <c r="A17" s="15" t="s">
        <v>3071</v>
      </c>
    </row>
    <row r="18" spans="1:1" ht="12.75" customHeight="1">
      <c r="A18" s="15" t="s">
        <v>3072</v>
      </c>
    </row>
    <row r="19" spans="1:1" ht="12.75" customHeight="1">
      <c r="A19" s="15" t="s">
        <v>3073</v>
      </c>
    </row>
    <row r="20" spans="1:1" ht="12.75" customHeight="1">
      <c r="A20" s="15" t="s">
        <v>3074</v>
      </c>
    </row>
    <row r="21" spans="1:1" ht="12.75" customHeight="1">
      <c r="A21" s="15" t="s">
        <v>3075</v>
      </c>
    </row>
    <row r="22" spans="1:1" ht="12.75" customHeight="1">
      <c r="A22" s="15" t="s">
        <v>3076</v>
      </c>
    </row>
    <row r="23" spans="1:1" ht="12.75" customHeight="1">
      <c r="A23" s="15" t="s">
        <v>3077</v>
      </c>
    </row>
    <row r="24" spans="1:1" ht="12.75" customHeight="1">
      <c r="A24" s="15" t="s">
        <v>3078</v>
      </c>
    </row>
    <row r="25" spans="1:1" ht="12.75" customHeight="1">
      <c r="A25" s="15" t="s">
        <v>3079</v>
      </c>
    </row>
    <row r="26" spans="1:1" ht="12.75" customHeight="1">
      <c r="A26" s="15" t="s">
        <v>3080</v>
      </c>
    </row>
    <row r="27" spans="1:1" ht="12.75" customHeight="1">
      <c r="A27" s="15" t="s">
        <v>3081</v>
      </c>
    </row>
    <row r="28" spans="1:1" ht="12.75" customHeight="1">
      <c r="A28" s="15" t="s">
        <v>3082</v>
      </c>
    </row>
    <row r="29" spans="1:1" ht="12.75" customHeight="1">
      <c r="A29" s="15" t="s">
        <v>3083</v>
      </c>
    </row>
    <row r="30" spans="1:1" ht="12.75" customHeight="1">
      <c r="A30" s="15" t="s">
        <v>3084</v>
      </c>
    </row>
    <row r="31" spans="1:1" ht="12.75" customHeight="1">
      <c r="A31" s="15" t="s">
        <v>3085</v>
      </c>
    </row>
    <row r="32" spans="1:1" ht="12.75" customHeight="1">
      <c r="A32" s="15" t="s">
        <v>3086</v>
      </c>
    </row>
    <row r="33" spans="1:1" ht="12.75" customHeight="1">
      <c r="A33" s="15" t="s">
        <v>3087</v>
      </c>
    </row>
    <row r="34" spans="1:1" ht="12.75" customHeight="1">
      <c r="A34" s="15" t="s">
        <v>3088</v>
      </c>
    </row>
    <row r="35" spans="1:1" ht="12.75" customHeight="1">
      <c r="A35" s="15" t="s">
        <v>3089</v>
      </c>
    </row>
    <row r="36" spans="1:1" ht="12.75" customHeight="1">
      <c r="A36" s="15" t="s">
        <v>3090</v>
      </c>
    </row>
    <row r="37" spans="1:1" ht="12.75" customHeight="1">
      <c r="A37" s="15" t="s">
        <v>3091</v>
      </c>
    </row>
    <row r="38" spans="1:1" ht="12.75" customHeight="1">
      <c r="A38" s="15" t="s">
        <v>3092</v>
      </c>
    </row>
    <row r="39" spans="1:1" ht="12.75" customHeight="1">
      <c r="A39" s="15" t="s">
        <v>3093</v>
      </c>
    </row>
    <row r="40" spans="1:1" ht="12.75" customHeight="1">
      <c r="A40" s="15" t="s">
        <v>3094</v>
      </c>
    </row>
    <row r="41" spans="1:1" ht="12.75" customHeight="1">
      <c r="A41" s="15" t="s">
        <v>3095</v>
      </c>
    </row>
    <row r="42" spans="1:1" ht="12.75" customHeight="1">
      <c r="A42" s="15" t="s">
        <v>3096</v>
      </c>
    </row>
    <row r="43" spans="1:1" ht="12.75" customHeight="1">
      <c r="A43" s="15" t="s">
        <v>3097</v>
      </c>
    </row>
    <row r="44" spans="1:1" ht="12.75" customHeight="1">
      <c r="A44" s="15" t="s">
        <v>3098</v>
      </c>
    </row>
    <row r="45" spans="1:1" ht="12.75" customHeight="1">
      <c r="A45" s="15" t="s">
        <v>3099</v>
      </c>
    </row>
    <row r="46" spans="1:1" ht="12.75" customHeight="1">
      <c r="A46" s="15" t="s">
        <v>3100</v>
      </c>
    </row>
    <row r="47" spans="1:1" ht="12.75" customHeight="1">
      <c r="A47" s="15" t="s">
        <v>3101</v>
      </c>
    </row>
    <row r="48" spans="1:1" ht="12.75" customHeight="1">
      <c r="A48" s="15" t="s">
        <v>3102</v>
      </c>
    </row>
    <row r="49" spans="1:1" ht="12.75" customHeight="1">
      <c r="A49" s="15" t="s">
        <v>3103</v>
      </c>
    </row>
    <row r="50" spans="1:1" ht="12.75" customHeight="1">
      <c r="A50" s="15" t="s">
        <v>3104</v>
      </c>
    </row>
    <row r="51" spans="1:1" ht="12.75" customHeight="1">
      <c r="A51" s="15" t="s">
        <v>3105</v>
      </c>
    </row>
    <row r="52" spans="1:1" ht="12.75" customHeight="1">
      <c r="A52" s="15" t="s">
        <v>3106</v>
      </c>
    </row>
    <row r="53" spans="1:1" ht="12.75" customHeight="1">
      <c r="A53" s="15" t="s">
        <v>3107</v>
      </c>
    </row>
    <row r="54" spans="1:1" ht="12.75" customHeight="1">
      <c r="A54" s="15" t="s">
        <v>3108</v>
      </c>
    </row>
    <row r="55" spans="1:1" ht="12.75" customHeight="1">
      <c r="A55" s="15" t="s">
        <v>3109</v>
      </c>
    </row>
    <row r="56" spans="1:1" ht="12.75" customHeight="1">
      <c r="A56" s="15" t="s">
        <v>3110</v>
      </c>
    </row>
    <row r="57" spans="1:1" ht="12.75" customHeight="1">
      <c r="A57" s="15" t="s">
        <v>3111</v>
      </c>
    </row>
    <row r="58" spans="1:1" ht="12.75" customHeight="1">
      <c r="A58" s="15" t="s">
        <v>3112</v>
      </c>
    </row>
    <row r="59" spans="1:1" ht="12.75" customHeight="1">
      <c r="A59" s="15" t="s">
        <v>3113</v>
      </c>
    </row>
    <row r="60" spans="1:1" ht="12.75" customHeight="1">
      <c r="A60" s="15" t="s">
        <v>3114</v>
      </c>
    </row>
    <row r="61" spans="1:1" ht="12.75" customHeight="1">
      <c r="A61" s="15" t="s">
        <v>3115</v>
      </c>
    </row>
    <row r="62" spans="1:1" ht="12.75" customHeight="1">
      <c r="A62" s="15" t="s">
        <v>3116</v>
      </c>
    </row>
    <row r="63" spans="1:1" ht="12.75" customHeight="1">
      <c r="A63" s="15" t="s">
        <v>3117</v>
      </c>
    </row>
    <row r="64" spans="1:1" ht="12.75" customHeight="1">
      <c r="A64" s="15" t="s">
        <v>3118</v>
      </c>
    </row>
    <row r="65" spans="1:1" ht="12.75" customHeight="1">
      <c r="A65" s="15" t="s">
        <v>3119</v>
      </c>
    </row>
    <row r="66" spans="1:1" ht="12.75" customHeight="1">
      <c r="A66" s="15" t="s">
        <v>3120</v>
      </c>
    </row>
    <row r="67" spans="1:1" ht="12.75" customHeight="1">
      <c r="A67" s="15" t="s">
        <v>3121</v>
      </c>
    </row>
    <row r="68" spans="1:1" ht="12.75" customHeight="1">
      <c r="A68" s="15" t="s">
        <v>3122</v>
      </c>
    </row>
    <row r="69" spans="1:1" ht="12.75" customHeight="1">
      <c r="A69" s="15" t="s">
        <v>3123</v>
      </c>
    </row>
    <row r="70" spans="1:1" ht="12.75" customHeight="1">
      <c r="A70" s="15" t="s">
        <v>3124</v>
      </c>
    </row>
    <row r="71" spans="1:1" ht="12.75" customHeight="1">
      <c r="A71" s="15" t="s">
        <v>3125</v>
      </c>
    </row>
    <row r="72" spans="1:1" ht="12.75" customHeight="1">
      <c r="A72" s="15" t="s">
        <v>3126</v>
      </c>
    </row>
    <row r="73" spans="1:1" ht="12.75" customHeight="1">
      <c r="A73" s="15" t="s">
        <v>3127</v>
      </c>
    </row>
    <row r="74" spans="1:1" ht="12.75" customHeight="1">
      <c r="A74" s="15" t="s">
        <v>3128</v>
      </c>
    </row>
    <row r="75" spans="1:1" ht="12.75" customHeight="1">
      <c r="A75" s="15" t="s">
        <v>3129</v>
      </c>
    </row>
    <row r="76" spans="1:1" ht="12.75" customHeight="1">
      <c r="A76" s="15" t="s">
        <v>3130</v>
      </c>
    </row>
    <row r="77" spans="1:1" ht="12.75" customHeight="1">
      <c r="A77" s="15" t="s">
        <v>3131</v>
      </c>
    </row>
    <row r="78" spans="1:1" ht="12.75" customHeight="1">
      <c r="A78" s="15" t="s">
        <v>3132</v>
      </c>
    </row>
    <row r="79" spans="1:1" ht="12.75" customHeight="1">
      <c r="A79" s="15" t="s">
        <v>3133</v>
      </c>
    </row>
    <row r="80" spans="1:1" ht="12.75" customHeight="1">
      <c r="A80" s="15" t="s">
        <v>3134</v>
      </c>
    </row>
    <row r="81" spans="1:1" ht="12.75" customHeight="1">
      <c r="A81" s="15" t="s">
        <v>3135</v>
      </c>
    </row>
    <row r="82" spans="1:1" ht="12.75" customHeight="1">
      <c r="A82" s="15" t="s">
        <v>3136</v>
      </c>
    </row>
    <row r="83" spans="1:1" ht="12.75" customHeight="1">
      <c r="A83" s="15" t="s">
        <v>3137</v>
      </c>
    </row>
    <row r="84" spans="1:1" ht="12.75" customHeight="1">
      <c r="A84" s="15" t="s">
        <v>3138</v>
      </c>
    </row>
    <row r="85" spans="1:1" ht="12.75" customHeight="1">
      <c r="A85" s="15" t="s">
        <v>3139</v>
      </c>
    </row>
    <row r="86" spans="1:1" ht="12.75" customHeight="1">
      <c r="A86" s="15" t="s">
        <v>3140</v>
      </c>
    </row>
    <row r="87" spans="1:1" ht="12.75" customHeight="1">
      <c r="A87" s="15" t="s">
        <v>3141</v>
      </c>
    </row>
    <row r="88" spans="1:1" ht="12.75" customHeight="1">
      <c r="A88" s="15" t="s">
        <v>3142</v>
      </c>
    </row>
    <row r="89" spans="1:1" ht="12.75" customHeight="1">
      <c r="A89" s="15" t="s">
        <v>3143</v>
      </c>
    </row>
    <row r="90" spans="1:1" ht="12.75" customHeight="1">
      <c r="A90" s="15" t="s">
        <v>3144</v>
      </c>
    </row>
    <row r="91" spans="1:1" ht="12.75" customHeight="1">
      <c r="A91" s="15" t="s">
        <v>3145</v>
      </c>
    </row>
    <row r="92" spans="1:1" ht="12.75" customHeight="1">
      <c r="A92" s="15" t="s">
        <v>3146</v>
      </c>
    </row>
    <row r="93" spans="1:1" ht="12.75" customHeight="1">
      <c r="A93" s="15" t="s">
        <v>3147</v>
      </c>
    </row>
    <row r="94" spans="1:1" ht="12.75" customHeight="1">
      <c r="A94" s="15" t="s">
        <v>3148</v>
      </c>
    </row>
    <row r="95" spans="1:1" ht="12.75" customHeight="1">
      <c r="A95" s="15" t="s">
        <v>3149</v>
      </c>
    </row>
    <row r="96" spans="1:1" ht="12.75" customHeight="1">
      <c r="A96" s="15" t="s">
        <v>3150</v>
      </c>
    </row>
    <row r="97" spans="1:1" ht="12.75" customHeight="1">
      <c r="A97" s="15" t="s">
        <v>3151</v>
      </c>
    </row>
    <row r="98" spans="1:1" ht="12.75" customHeight="1">
      <c r="A98" s="15" t="s">
        <v>3152</v>
      </c>
    </row>
    <row r="99" spans="1:1" ht="12.75" customHeight="1">
      <c r="A99" s="15" t="s">
        <v>3153</v>
      </c>
    </row>
    <row r="100" spans="1:1" ht="12.75" customHeight="1">
      <c r="A100" s="15" t="s">
        <v>3154</v>
      </c>
    </row>
    <row r="101" spans="1:1" ht="12.75" customHeight="1">
      <c r="A101" s="15" t="s">
        <v>3155</v>
      </c>
    </row>
    <row r="102" spans="1:1" ht="12.75" customHeight="1">
      <c r="A102" s="15" t="s">
        <v>3156</v>
      </c>
    </row>
    <row r="103" spans="1:1" ht="12.75" customHeight="1">
      <c r="A103" s="15" t="s">
        <v>3157</v>
      </c>
    </row>
    <row r="104" spans="1:1" ht="12.75" customHeight="1">
      <c r="A104" s="15" t="s">
        <v>3158</v>
      </c>
    </row>
    <row r="105" spans="1:1" ht="12.75" customHeight="1">
      <c r="A105" s="15" t="s">
        <v>3159</v>
      </c>
    </row>
    <row r="106" spans="1:1" ht="12.75" customHeight="1">
      <c r="A106" s="15" t="s">
        <v>3160</v>
      </c>
    </row>
    <row r="107" spans="1:1" ht="12.75" customHeight="1">
      <c r="A107" s="15" t="s">
        <v>3161</v>
      </c>
    </row>
    <row r="108" spans="1:1" ht="12.75" customHeight="1">
      <c r="A108" s="15" t="s">
        <v>3162</v>
      </c>
    </row>
    <row r="109" spans="1:1" ht="12.75" customHeight="1">
      <c r="A109" s="15" t="s">
        <v>3163</v>
      </c>
    </row>
    <row r="110" spans="1:1" ht="12.75" customHeight="1">
      <c r="A110" s="15" t="s">
        <v>3164</v>
      </c>
    </row>
    <row r="111" spans="1:1" ht="12.75" customHeight="1">
      <c r="A111" s="15" t="s">
        <v>3165</v>
      </c>
    </row>
    <row r="112" spans="1:1" ht="12.75" customHeight="1">
      <c r="A112" s="15" t="s">
        <v>3166</v>
      </c>
    </row>
    <row r="113" spans="1:1" ht="12.75" customHeight="1">
      <c r="A113" s="15" t="s">
        <v>3167</v>
      </c>
    </row>
    <row r="114" spans="1:1" ht="12.75" customHeight="1">
      <c r="A114" s="15" t="s">
        <v>3168</v>
      </c>
    </row>
    <row r="115" spans="1:1" ht="12.75" customHeight="1">
      <c r="A115" s="15" t="s">
        <v>3169</v>
      </c>
    </row>
    <row r="116" spans="1:1" ht="12.75" customHeight="1">
      <c r="A116" s="15" t="s">
        <v>3170</v>
      </c>
    </row>
    <row r="117" spans="1:1" ht="12.75" customHeight="1">
      <c r="A117" s="15" t="s">
        <v>3171</v>
      </c>
    </row>
    <row r="118" spans="1:1" ht="12.75" customHeight="1">
      <c r="A118" s="15" t="s">
        <v>3172</v>
      </c>
    </row>
    <row r="119" spans="1:1" ht="12.75" customHeight="1">
      <c r="A119" s="15" t="s">
        <v>3173</v>
      </c>
    </row>
    <row r="120" spans="1:1" ht="12.75" customHeight="1">
      <c r="A120" s="15" t="s">
        <v>3174</v>
      </c>
    </row>
    <row r="121" spans="1:1" ht="12.75" customHeight="1">
      <c r="A121" s="15" t="s">
        <v>3175</v>
      </c>
    </row>
    <row r="122" spans="1:1" ht="12.75" customHeight="1">
      <c r="A122" s="15" t="s">
        <v>3176</v>
      </c>
    </row>
    <row r="123" spans="1:1" ht="12.75" customHeight="1">
      <c r="A123" s="15" t="s">
        <v>3177</v>
      </c>
    </row>
    <row r="124" spans="1:1" ht="12.75" customHeight="1">
      <c r="A124" s="15" t="s">
        <v>3178</v>
      </c>
    </row>
    <row r="125" spans="1:1" ht="12.75" customHeight="1">
      <c r="A125" s="15" t="s">
        <v>3179</v>
      </c>
    </row>
    <row r="126" spans="1:1" ht="12.75" customHeight="1">
      <c r="A126" s="15" t="s">
        <v>3180</v>
      </c>
    </row>
    <row r="127" spans="1:1" ht="12.75" customHeight="1">
      <c r="A127" s="15" t="s">
        <v>3181</v>
      </c>
    </row>
    <row r="128" spans="1:1" ht="12.75" customHeight="1">
      <c r="A128" s="15" t="s">
        <v>3182</v>
      </c>
    </row>
    <row r="129" spans="1:1" ht="12.75" customHeight="1">
      <c r="A129" s="15" t="s">
        <v>3183</v>
      </c>
    </row>
    <row r="130" spans="1:1" ht="12.75" customHeight="1">
      <c r="A130" s="15" t="s">
        <v>3184</v>
      </c>
    </row>
    <row r="131" spans="1:1" ht="12.75" customHeight="1">
      <c r="A131" s="15" t="s">
        <v>3185</v>
      </c>
    </row>
    <row r="132" spans="1:1" ht="12.75" customHeight="1">
      <c r="A132" s="15" t="s">
        <v>3186</v>
      </c>
    </row>
    <row r="133" spans="1:1" ht="12.75" customHeight="1">
      <c r="A133" s="15" t="s">
        <v>3187</v>
      </c>
    </row>
    <row r="134" spans="1:1" ht="12.75" customHeight="1">
      <c r="A134" s="15" t="s">
        <v>3188</v>
      </c>
    </row>
    <row r="135" spans="1:1" ht="12.75" customHeight="1">
      <c r="A135" s="15" t="s">
        <v>3189</v>
      </c>
    </row>
    <row r="136" spans="1:1" ht="12.75" customHeight="1">
      <c r="A136" s="15" t="s">
        <v>3190</v>
      </c>
    </row>
    <row r="137" spans="1:1" ht="12.75" customHeight="1">
      <c r="A137" s="15" t="s">
        <v>3191</v>
      </c>
    </row>
    <row r="138" spans="1:1" ht="12.75" customHeight="1">
      <c r="A138" s="15" t="s">
        <v>3192</v>
      </c>
    </row>
    <row r="139" spans="1:1" ht="12.75" customHeight="1">
      <c r="A139" s="15" t="s">
        <v>3193</v>
      </c>
    </row>
    <row r="140" spans="1:1" ht="12.75" customHeight="1">
      <c r="A140" s="15" t="s">
        <v>3194</v>
      </c>
    </row>
    <row r="141" spans="1:1" ht="12.75" customHeight="1">
      <c r="A141" s="15" t="s">
        <v>3195</v>
      </c>
    </row>
    <row r="142" spans="1:1" ht="12.75" customHeight="1">
      <c r="A142" s="15" t="s">
        <v>3196</v>
      </c>
    </row>
    <row r="143" spans="1:1" ht="12.75" customHeight="1">
      <c r="A143" s="15" t="s">
        <v>3197</v>
      </c>
    </row>
    <row r="144" spans="1:1" ht="12.75" customHeight="1">
      <c r="A144" s="15" t="s">
        <v>3198</v>
      </c>
    </row>
    <row r="145" spans="1:1" ht="12.75" customHeight="1">
      <c r="A145" s="15" t="s">
        <v>3199</v>
      </c>
    </row>
    <row r="146" spans="1:1" ht="12.75" customHeight="1">
      <c r="A146" s="15" t="s">
        <v>3200</v>
      </c>
    </row>
    <row r="147" spans="1:1" ht="12.75" customHeight="1">
      <c r="A147" s="15" t="s">
        <v>3201</v>
      </c>
    </row>
    <row r="148" spans="1:1" ht="12.75" customHeight="1">
      <c r="A148" s="15" t="s">
        <v>3202</v>
      </c>
    </row>
    <row r="149" spans="1:1" ht="12.75" customHeight="1">
      <c r="A149" s="15" t="s">
        <v>3203</v>
      </c>
    </row>
    <row r="150" spans="1:1" ht="12.75" customHeight="1">
      <c r="A150" s="15" t="s">
        <v>3204</v>
      </c>
    </row>
    <row r="151" spans="1:1" ht="12.75" customHeight="1">
      <c r="A151" s="15" t="s">
        <v>3205</v>
      </c>
    </row>
    <row r="152" spans="1:1" ht="12.75" customHeight="1">
      <c r="A152" s="15" t="s">
        <v>3206</v>
      </c>
    </row>
    <row r="153" spans="1:1" ht="12.75" customHeight="1">
      <c r="A153" s="15" t="s">
        <v>3207</v>
      </c>
    </row>
    <row r="154" spans="1:1" ht="12.75" customHeight="1">
      <c r="A154" s="15" t="s">
        <v>3208</v>
      </c>
    </row>
    <row r="155" spans="1:1" ht="12.75" customHeight="1">
      <c r="A155" s="15" t="s">
        <v>3209</v>
      </c>
    </row>
    <row r="156" spans="1:1" ht="12.75" customHeight="1">
      <c r="A156" s="15" t="s">
        <v>3210</v>
      </c>
    </row>
    <row r="157" spans="1:1" ht="12.75" customHeight="1">
      <c r="A157" s="15" t="s">
        <v>3211</v>
      </c>
    </row>
    <row r="158" spans="1:1" ht="12.75" customHeight="1">
      <c r="A158" s="15" t="s">
        <v>3212</v>
      </c>
    </row>
    <row r="159" spans="1:1" ht="12.75" customHeight="1">
      <c r="A159" s="15" t="s">
        <v>3213</v>
      </c>
    </row>
    <row r="160" spans="1:1" ht="12.75" customHeight="1">
      <c r="A160" s="15" t="s">
        <v>3214</v>
      </c>
    </row>
    <row r="161" spans="1:1" ht="12.75" customHeight="1">
      <c r="A161" s="15" t="s">
        <v>3215</v>
      </c>
    </row>
    <row r="162" spans="1:1" ht="12.75" customHeight="1">
      <c r="A162" s="15" t="s">
        <v>3216</v>
      </c>
    </row>
    <row r="163" spans="1:1" ht="12.75" customHeight="1">
      <c r="A163" s="15" t="s">
        <v>3217</v>
      </c>
    </row>
    <row r="164" spans="1:1" ht="12.75" customHeight="1">
      <c r="A164" s="15" t="s">
        <v>3218</v>
      </c>
    </row>
    <row r="165" spans="1:1" ht="12.75" customHeight="1">
      <c r="A165" s="15" t="s">
        <v>3219</v>
      </c>
    </row>
    <row r="166" spans="1:1" ht="12.75" customHeight="1">
      <c r="A166" s="15" t="s">
        <v>3220</v>
      </c>
    </row>
    <row r="167" spans="1:1" ht="12.75" customHeight="1">
      <c r="A167" s="15" t="s">
        <v>3221</v>
      </c>
    </row>
    <row r="168" spans="1:1" ht="12.75" customHeight="1">
      <c r="A168" s="15" t="s">
        <v>3222</v>
      </c>
    </row>
    <row r="169" spans="1:1" ht="12.75" customHeight="1">
      <c r="A169" s="15" t="s">
        <v>3223</v>
      </c>
    </row>
    <row r="170" spans="1:1" ht="12.75" customHeight="1">
      <c r="A170" s="15" t="s">
        <v>3224</v>
      </c>
    </row>
    <row r="171" spans="1:1" ht="12.75" customHeight="1">
      <c r="A171" s="15" t="s">
        <v>3225</v>
      </c>
    </row>
    <row r="172" spans="1:1" ht="12.75" customHeight="1">
      <c r="A172" s="15" t="s">
        <v>3226</v>
      </c>
    </row>
    <row r="173" spans="1:1" ht="12.75" customHeight="1">
      <c r="A173" s="15" t="s">
        <v>3227</v>
      </c>
    </row>
    <row r="174" spans="1:1" ht="12.75" customHeight="1">
      <c r="A174" s="15" t="s">
        <v>3228</v>
      </c>
    </row>
    <row r="175" spans="1:1" ht="12.75" customHeight="1">
      <c r="A175" s="15" t="s">
        <v>3229</v>
      </c>
    </row>
    <row r="176" spans="1:1" ht="12.75" customHeight="1">
      <c r="A176" s="15" t="s">
        <v>3230</v>
      </c>
    </row>
    <row r="177" spans="1:1" ht="12.75" customHeight="1">
      <c r="A177" s="15" t="s">
        <v>3231</v>
      </c>
    </row>
    <row r="178" spans="1:1" ht="12.75" customHeight="1">
      <c r="A178" s="15" t="s">
        <v>3232</v>
      </c>
    </row>
    <row r="179" spans="1:1" ht="12.75" customHeight="1">
      <c r="A179" s="15" t="s">
        <v>3233</v>
      </c>
    </row>
    <row r="180" spans="1:1" ht="12.75" customHeight="1">
      <c r="A180" s="15" t="s">
        <v>3234</v>
      </c>
    </row>
    <row r="181" spans="1:1" ht="12.75" customHeight="1">
      <c r="A181" s="15" t="s">
        <v>3235</v>
      </c>
    </row>
    <row r="182" spans="1:1" ht="12.75" customHeight="1">
      <c r="A182" s="15" t="s">
        <v>3236</v>
      </c>
    </row>
    <row r="183" spans="1:1" ht="12.75" customHeight="1">
      <c r="A183" s="15" t="s">
        <v>3237</v>
      </c>
    </row>
    <row r="184" spans="1:1" ht="12.75" customHeight="1">
      <c r="A184" s="15" t="s">
        <v>3238</v>
      </c>
    </row>
    <row r="185" spans="1:1" ht="12.75" customHeight="1">
      <c r="A185" s="15" t="s">
        <v>3239</v>
      </c>
    </row>
    <row r="186" spans="1:1" ht="12.75" customHeight="1">
      <c r="A186" s="15" t="s">
        <v>3240</v>
      </c>
    </row>
    <row r="187" spans="1:1" ht="12.75" customHeight="1">
      <c r="A187" s="15" t="s">
        <v>3241</v>
      </c>
    </row>
    <row r="188" spans="1:1" ht="12.75" customHeight="1">
      <c r="A188" s="15" t="s">
        <v>3242</v>
      </c>
    </row>
    <row r="189" spans="1:1" ht="12.75" customHeight="1">
      <c r="A189" s="15" t="s">
        <v>3243</v>
      </c>
    </row>
    <row r="190" spans="1:1" ht="12.75" customHeight="1">
      <c r="A190" s="15" t="s">
        <v>3244</v>
      </c>
    </row>
    <row r="191" spans="1:1" ht="12.75" customHeight="1">
      <c r="A191" s="15" t="s">
        <v>3245</v>
      </c>
    </row>
    <row r="192" spans="1:1" ht="12.75" customHeight="1">
      <c r="A192" s="15" t="s">
        <v>3246</v>
      </c>
    </row>
    <row r="193" spans="1:1" ht="12.75" customHeight="1">
      <c r="A193" s="15" t="s">
        <v>3247</v>
      </c>
    </row>
    <row r="194" spans="1:1" ht="12.75" customHeight="1">
      <c r="A194" s="15" t="s">
        <v>3248</v>
      </c>
    </row>
    <row r="195" spans="1:1" ht="12.75" customHeight="1">
      <c r="A195" s="15" t="s">
        <v>3249</v>
      </c>
    </row>
    <row r="196" spans="1:1" ht="12.75" customHeight="1">
      <c r="A196" s="15" t="s">
        <v>3250</v>
      </c>
    </row>
    <row r="197" spans="1:1" ht="12.75" customHeight="1">
      <c r="A197" s="15" t="s">
        <v>3251</v>
      </c>
    </row>
    <row r="198" spans="1:1" ht="12.75" customHeight="1">
      <c r="A198" s="15" t="s">
        <v>3252</v>
      </c>
    </row>
    <row r="199" spans="1:1" ht="12.75" customHeight="1">
      <c r="A199" s="15" t="s">
        <v>3253</v>
      </c>
    </row>
    <row r="200" spans="1:1" ht="12.75" customHeight="1">
      <c r="A200" s="15" t="s">
        <v>3254</v>
      </c>
    </row>
    <row r="201" spans="1:1" ht="12.75" customHeight="1">
      <c r="A201" s="15" t="s">
        <v>3255</v>
      </c>
    </row>
    <row r="202" spans="1:1" ht="12.75" customHeight="1">
      <c r="A202" s="15" t="s">
        <v>3256</v>
      </c>
    </row>
    <row r="203" spans="1:1" ht="12.75" customHeight="1">
      <c r="A203" s="15" t="s">
        <v>3257</v>
      </c>
    </row>
    <row r="204" spans="1:1" ht="12.75" customHeight="1">
      <c r="A204" s="15" t="s">
        <v>3258</v>
      </c>
    </row>
    <row r="205" spans="1:1" ht="12.75" customHeight="1">
      <c r="A205" s="15" t="s">
        <v>3259</v>
      </c>
    </row>
    <row r="206" spans="1:1" ht="12.75" customHeight="1">
      <c r="A206" s="15" t="s">
        <v>3260</v>
      </c>
    </row>
    <row r="207" spans="1:1" ht="12.75" customHeight="1">
      <c r="A207" s="15" t="s">
        <v>3261</v>
      </c>
    </row>
    <row r="208" spans="1:1" ht="12.75" customHeight="1">
      <c r="A208" s="15" t="s">
        <v>3262</v>
      </c>
    </row>
    <row r="209" spans="1:1" ht="12.75" customHeight="1">
      <c r="A209" s="15" t="s">
        <v>3263</v>
      </c>
    </row>
    <row r="210" spans="1:1" ht="12.75" customHeight="1">
      <c r="A210" s="15" t="s">
        <v>3264</v>
      </c>
    </row>
    <row r="211" spans="1:1" ht="12.75" customHeight="1">
      <c r="A211" s="15" t="s">
        <v>3265</v>
      </c>
    </row>
    <row r="212" spans="1:1" ht="12.75" customHeight="1">
      <c r="A212" s="15" t="s">
        <v>3266</v>
      </c>
    </row>
    <row r="213" spans="1:1" ht="12.75" customHeight="1">
      <c r="A213" s="15" t="s">
        <v>3267</v>
      </c>
    </row>
    <row r="214" spans="1:1" ht="12.75" customHeight="1">
      <c r="A214" s="15" t="s">
        <v>3268</v>
      </c>
    </row>
    <row r="215" spans="1:1" ht="12.75" customHeight="1">
      <c r="A215" s="15" t="s">
        <v>3269</v>
      </c>
    </row>
    <row r="216" spans="1:1" ht="12.75" customHeight="1">
      <c r="A216" s="15" t="s">
        <v>3270</v>
      </c>
    </row>
    <row r="217" spans="1:1" ht="12.75" customHeight="1"/>
    <row r="218" spans="1:1" ht="12.75" customHeight="1"/>
    <row r="219" spans="1:1" ht="12.75" customHeight="1"/>
    <row r="220" spans="1:1" ht="12.75" customHeight="1"/>
    <row r="221" spans="1:1" ht="12.75" customHeight="1"/>
    <row r="222" spans="1:1" ht="12.75" customHeight="1"/>
    <row r="223" spans="1:1" ht="12.75" customHeight="1"/>
    <row r="224" spans="1:1"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134"/>
  <sheetViews>
    <sheetView workbookViewId="0"/>
  </sheetViews>
  <sheetFormatPr defaultColWidth="14.42578125" defaultRowHeight="15" customHeight="1"/>
  <cols>
    <col min="1" max="1" width="34.28515625" customWidth="1"/>
    <col min="2" max="2" width="39.42578125" customWidth="1"/>
    <col min="3" max="6" width="14.42578125" customWidth="1"/>
  </cols>
  <sheetData>
    <row r="1" spans="1:6" ht="15.75" customHeight="1">
      <c r="A1" s="1" t="s">
        <v>2</v>
      </c>
      <c r="B1" s="1" t="s">
        <v>33</v>
      </c>
      <c r="C1" s="1" t="s">
        <v>39</v>
      </c>
      <c r="D1" s="1" t="s">
        <v>3271</v>
      </c>
      <c r="E1" s="1" t="s">
        <v>3272</v>
      </c>
      <c r="F1" s="1" t="s">
        <v>3273</v>
      </c>
    </row>
    <row r="2" spans="1:6" ht="15.75" customHeight="1">
      <c r="A2" s="1" t="s">
        <v>66</v>
      </c>
      <c r="B2" s="1" t="s">
        <v>77</v>
      </c>
      <c r="C2" s="10" t="s">
        <v>81</v>
      </c>
      <c r="D2" s="10" t="s">
        <v>81</v>
      </c>
      <c r="E2" s="98">
        <v>1</v>
      </c>
      <c r="F2" s="1" t="s">
        <v>3274</v>
      </c>
    </row>
    <row r="3" spans="1:6" ht="15.75" customHeight="1">
      <c r="A3" s="1" t="s">
        <v>66</v>
      </c>
      <c r="B3" s="1" t="s">
        <v>82</v>
      </c>
      <c r="C3" s="10" t="s">
        <v>84</v>
      </c>
      <c r="D3" s="1"/>
      <c r="E3" s="1" t="s">
        <v>3275</v>
      </c>
      <c r="F3" s="1"/>
    </row>
    <row r="4" spans="1:6" ht="15.75" customHeight="1">
      <c r="A4" s="1" t="s">
        <v>85</v>
      </c>
      <c r="B4" s="1" t="s">
        <v>91</v>
      </c>
      <c r="C4" s="10" t="s">
        <v>93</v>
      </c>
      <c r="D4" s="10" t="s">
        <v>3276</v>
      </c>
      <c r="E4" s="98">
        <v>1</v>
      </c>
      <c r="F4" s="1"/>
    </row>
    <row r="5" spans="1:6" ht="15.75" customHeight="1">
      <c r="A5" s="1" t="s">
        <v>85</v>
      </c>
      <c r="B5" s="1" t="s">
        <v>95</v>
      </c>
      <c r="C5" s="10" t="s">
        <v>97</v>
      </c>
      <c r="D5" s="99" t="s">
        <v>3277</v>
      </c>
      <c r="E5" s="98">
        <v>0</v>
      </c>
      <c r="F5" s="1"/>
    </row>
    <row r="6" spans="1:6" ht="15.75" customHeight="1">
      <c r="A6" s="1" t="s">
        <v>85</v>
      </c>
      <c r="B6" s="1" t="s">
        <v>98</v>
      </c>
      <c r="C6" s="10" t="s">
        <v>101</v>
      </c>
      <c r="D6" s="10" t="s">
        <v>3278</v>
      </c>
      <c r="E6" s="98">
        <v>0</v>
      </c>
      <c r="F6" s="1"/>
    </row>
    <row r="7" spans="1:6" ht="15.75" customHeight="1">
      <c r="A7" s="1" t="s">
        <v>85</v>
      </c>
      <c r="B7" s="1" t="s">
        <v>105</v>
      </c>
      <c r="C7" s="10" t="s">
        <v>106</v>
      </c>
      <c r="D7" s="10" t="s">
        <v>3279</v>
      </c>
      <c r="E7" s="98">
        <v>1</v>
      </c>
      <c r="F7" s="1" t="s">
        <v>3280</v>
      </c>
    </row>
    <row r="8" spans="1:6" ht="15.75" customHeight="1">
      <c r="A8" s="1" t="s">
        <v>85</v>
      </c>
      <c r="B8" s="1" t="s">
        <v>108</v>
      </c>
      <c r="C8" s="10" t="s">
        <v>111</v>
      </c>
      <c r="D8" s="10" t="s">
        <v>3281</v>
      </c>
      <c r="E8" s="98">
        <v>1</v>
      </c>
      <c r="F8" s="1"/>
    </row>
    <row r="9" spans="1:6" ht="15.75" customHeight="1">
      <c r="A9" s="1" t="s">
        <v>85</v>
      </c>
      <c r="B9" s="1" t="s">
        <v>113</v>
      </c>
      <c r="C9" s="10" t="s">
        <v>116</v>
      </c>
      <c r="D9" s="10" t="s">
        <v>3282</v>
      </c>
      <c r="E9" s="98">
        <v>0</v>
      </c>
      <c r="F9" s="1"/>
    </row>
    <row r="10" spans="1:6" ht="15.75" customHeight="1">
      <c r="A10" s="1" t="s">
        <v>118</v>
      </c>
      <c r="B10" s="1" t="s">
        <v>91</v>
      </c>
      <c r="C10" s="10" t="s">
        <v>125</v>
      </c>
      <c r="D10" s="10" t="s">
        <v>3283</v>
      </c>
      <c r="E10" s="98">
        <v>1</v>
      </c>
      <c r="F10" s="1"/>
    </row>
    <row r="11" spans="1:6" ht="15.75" customHeight="1">
      <c r="A11" s="1" t="s">
        <v>126</v>
      </c>
      <c r="B11" s="1" t="s">
        <v>91</v>
      </c>
      <c r="C11" s="10" t="s">
        <v>133</v>
      </c>
      <c r="D11" s="10" t="s">
        <v>3284</v>
      </c>
      <c r="E11" s="98">
        <v>1</v>
      </c>
      <c r="F11" s="1" t="s">
        <v>3285</v>
      </c>
    </row>
    <row r="12" spans="1:6" ht="15.75" customHeight="1">
      <c r="A12" s="1" t="s">
        <v>126</v>
      </c>
      <c r="B12" s="1" t="s">
        <v>134</v>
      </c>
      <c r="C12" s="10" t="s">
        <v>136</v>
      </c>
      <c r="D12" s="10" t="s">
        <v>3286</v>
      </c>
      <c r="E12" s="98">
        <v>0</v>
      </c>
      <c r="F12" s="1"/>
    </row>
    <row r="13" spans="1:6" ht="15.75" customHeight="1">
      <c r="A13" s="1" t="s">
        <v>126</v>
      </c>
      <c r="B13" s="1" t="s">
        <v>137</v>
      </c>
      <c r="C13" s="10" t="s">
        <v>3287</v>
      </c>
      <c r="D13" s="10" t="s">
        <v>3286</v>
      </c>
      <c r="E13" s="98">
        <v>0</v>
      </c>
      <c r="F13" s="1"/>
    </row>
    <row r="14" spans="1:6" ht="15.75" customHeight="1">
      <c r="A14" s="1" t="s">
        <v>126</v>
      </c>
      <c r="B14" s="1" t="s">
        <v>140</v>
      </c>
      <c r="C14" s="10" t="s">
        <v>142</v>
      </c>
      <c r="D14" s="10" t="s">
        <v>3286</v>
      </c>
      <c r="E14" s="98">
        <v>0</v>
      </c>
      <c r="F14" s="1"/>
    </row>
    <row r="15" spans="1:6" ht="15.75" customHeight="1">
      <c r="A15" s="1" t="s">
        <v>126</v>
      </c>
      <c r="B15" s="1" t="s">
        <v>143</v>
      </c>
      <c r="C15" s="10" t="s">
        <v>145</v>
      </c>
      <c r="D15" s="10" t="s">
        <v>3288</v>
      </c>
      <c r="E15" s="98">
        <v>0</v>
      </c>
      <c r="F15" s="1"/>
    </row>
    <row r="16" spans="1:6" ht="15.75" customHeight="1">
      <c r="A16" s="1" t="s">
        <v>126</v>
      </c>
      <c r="B16" s="1" t="s">
        <v>146</v>
      </c>
      <c r="C16" s="10" t="s">
        <v>147</v>
      </c>
      <c r="D16" s="10" t="s">
        <v>3289</v>
      </c>
      <c r="E16" s="98">
        <v>1</v>
      </c>
      <c r="F16" s="1" t="s">
        <v>3290</v>
      </c>
    </row>
    <row r="17" spans="1:6" ht="15.75" customHeight="1">
      <c r="A17" s="1" t="s">
        <v>126</v>
      </c>
      <c r="B17" s="1" t="s">
        <v>148</v>
      </c>
      <c r="C17" s="10" t="s">
        <v>149</v>
      </c>
      <c r="D17" s="10" t="s">
        <v>3289</v>
      </c>
      <c r="E17" s="98">
        <v>0</v>
      </c>
      <c r="F17" s="1"/>
    </row>
    <row r="18" spans="1:6" ht="15.75" customHeight="1">
      <c r="A18" s="1" t="s">
        <v>126</v>
      </c>
      <c r="B18" s="1" t="s">
        <v>150</v>
      </c>
      <c r="C18" s="10" t="s">
        <v>151</v>
      </c>
      <c r="D18" s="10" t="s">
        <v>3289</v>
      </c>
      <c r="E18" s="98">
        <v>1</v>
      </c>
      <c r="F18" s="1" t="s">
        <v>3285</v>
      </c>
    </row>
    <row r="19" spans="1:6" ht="15.75" customHeight="1">
      <c r="A19" s="1" t="s">
        <v>152</v>
      </c>
      <c r="B19" s="1" t="s">
        <v>160</v>
      </c>
      <c r="C19" s="10" t="s">
        <v>161</v>
      </c>
      <c r="D19" s="10" t="s">
        <v>161</v>
      </c>
      <c r="E19" s="98">
        <v>0</v>
      </c>
      <c r="F19" s="1"/>
    </row>
    <row r="20" spans="1:6" ht="15.75" customHeight="1">
      <c r="A20" s="1" t="s">
        <v>152</v>
      </c>
      <c r="B20" s="1" t="s">
        <v>162</v>
      </c>
      <c r="C20" s="10" t="s">
        <v>161</v>
      </c>
      <c r="D20" s="10" t="s">
        <v>161</v>
      </c>
      <c r="E20" s="98">
        <v>0</v>
      </c>
      <c r="F20" s="1"/>
    </row>
    <row r="21" spans="1:6" ht="15.75" customHeight="1">
      <c r="A21" s="1" t="s">
        <v>163</v>
      </c>
      <c r="B21" s="1" t="s">
        <v>172</v>
      </c>
      <c r="C21" s="10" t="s">
        <v>173</v>
      </c>
      <c r="D21" s="10" t="s">
        <v>3291</v>
      </c>
      <c r="E21" s="98">
        <v>0</v>
      </c>
      <c r="F21" s="1"/>
    </row>
    <row r="22" spans="1:6" ht="15.75" customHeight="1">
      <c r="A22" s="1" t="s">
        <v>163</v>
      </c>
      <c r="B22" s="1" t="s">
        <v>174</v>
      </c>
      <c r="C22" s="10" t="s">
        <v>175</v>
      </c>
      <c r="D22" s="10" t="s">
        <v>3292</v>
      </c>
      <c r="E22" s="98">
        <v>1</v>
      </c>
      <c r="F22" s="1" t="s">
        <v>3293</v>
      </c>
    </row>
    <row r="23" spans="1:6" ht="15.75" customHeight="1">
      <c r="A23" s="1" t="s">
        <v>163</v>
      </c>
      <c r="B23" s="1" t="s">
        <v>176</v>
      </c>
      <c r="C23" s="10" t="s">
        <v>177</v>
      </c>
      <c r="D23" s="10" t="s">
        <v>3294</v>
      </c>
      <c r="E23" s="98">
        <v>1</v>
      </c>
      <c r="F23" s="1" t="s">
        <v>3293</v>
      </c>
    </row>
    <row r="24" spans="1:6" ht="15.75" customHeight="1">
      <c r="A24" s="1" t="s">
        <v>163</v>
      </c>
      <c r="B24" s="1" t="s">
        <v>178</v>
      </c>
      <c r="C24" s="10" t="s">
        <v>180</v>
      </c>
      <c r="D24" s="10" t="s">
        <v>3295</v>
      </c>
      <c r="E24" s="98">
        <v>0</v>
      </c>
      <c r="F24" s="1" t="s">
        <v>3296</v>
      </c>
    </row>
    <row r="25" spans="1:6" ht="15.75" customHeight="1">
      <c r="A25" s="1" t="s">
        <v>163</v>
      </c>
      <c r="B25" s="1" t="s">
        <v>183</v>
      </c>
      <c r="C25" s="10" t="s">
        <v>184</v>
      </c>
      <c r="D25" s="10" t="s">
        <v>184</v>
      </c>
      <c r="E25" s="98">
        <v>0</v>
      </c>
      <c r="F25" s="1" t="s">
        <v>3296</v>
      </c>
    </row>
    <row r="26" spans="1:6" ht="15.75" customHeight="1">
      <c r="A26" s="1" t="s">
        <v>163</v>
      </c>
      <c r="B26" s="1" t="s">
        <v>185</v>
      </c>
      <c r="C26" s="10" t="s">
        <v>186</v>
      </c>
      <c r="D26" s="10" t="s">
        <v>186</v>
      </c>
      <c r="E26" s="98">
        <v>1</v>
      </c>
      <c r="F26" s="1"/>
    </row>
    <row r="27" spans="1:6" ht="15.75" customHeight="1">
      <c r="A27" s="1" t="s">
        <v>163</v>
      </c>
      <c r="B27" s="1" t="s">
        <v>113</v>
      </c>
      <c r="C27" s="10" t="s">
        <v>187</v>
      </c>
      <c r="D27" s="1" t="s">
        <v>3297</v>
      </c>
      <c r="E27" s="1"/>
      <c r="F27" s="1"/>
    </row>
    <row r="28" spans="1:6" ht="15.75" customHeight="1">
      <c r="A28" s="1" t="s">
        <v>163</v>
      </c>
      <c r="B28" s="1" t="s">
        <v>188</v>
      </c>
      <c r="C28" s="10" t="s">
        <v>189</v>
      </c>
      <c r="D28" s="10" t="s">
        <v>3298</v>
      </c>
      <c r="E28" s="98">
        <v>0</v>
      </c>
      <c r="F28" s="1"/>
    </row>
    <row r="29" spans="1:6" ht="15.75" customHeight="1">
      <c r="A29" s="1" t="s">
        <v>163</v>
      </c>
      <c r="B29" s="1" t="s">
        <v>190</v>
      </c>
      <c r="C29" s="10" t="s">
        <v>191</v>
      </c>
      <c r="D29" s="10" t="s">
        <v>3299</v>
      </c>
      <c r="E29" s="98">
        <v>0</v>
      </c>
      <c r="F29" s="1"/>
    </row>
    <row r="30" spans="1:6" ht="15.75" customHeight="1">
      <c r="A30" s="1" t="s">
        <v>163</v>
      </c>
      <c r="B30" s="1" t="s">
        <v>192</v>
      </c>
      <c r="C30" s="10" t="s">
        <v>193</v>
      </c>
      <c r="D30" s="10" t="s">
        <v>3300</v>
      </c>
      <c r="E30" s="98">
        <v>0</v>
      </c>
      <c r="F30" s="1"/>
    </row>
    <row r="31" spans="1:6" ht="15.75" customHeight="1">
      <c r="A31" s="1" t="s">
        <v>163</v>
      </c>
      <c r="B31" s="1" t="s">
        <v>194</v>
      </c>
      <c r="C31" s="10" t="s">
        <v>195</v>
      </c>
      <c r="D31" s="10" t="s">
        <v>3301</v>
      </c>
      <c r="E31" s="98">
        <v>0</v>
      </c>
      <c r="F31" s="1"/>
    </row>
    <row r="32" spans="1:6" ht="15.75" customHeight="1">
      <c r="A32" s="1" t="s">
        <v>163</v>
      </c>
      <c r="B32" s="1" t="s">
        <v>95</v>
      </c>
      <c r="C32" s="10" t="s">
        <v>196</v>
      </c>
      <c r="D32" s="10" t="s">
        <v>3302</v>
      </c>
      <c r="E32" s="98">
        <v>0</v>
      </c>
      <c r="F32" s="1"/>
    </row>
    <row r="33" spans="1:6" ht="15.75" customHeight="1">
      <c r="A33" s="1" t="s">
        <v>197</v>
      </c>
      <c r="B33" s="1" t="s">
        <v>205</v>
      </c>
      <c r="C33" s="10" t="s">
        <v>207</v>
      </c>
      <c r="D33" s="10" t="s">
        <v>3303</v>
      </c>
      <c r="E33" s="98">
        <v>1</v>
      </c>
      <c r="F33" s="1" t="s">
        <v>3304</v>
      </c>
    </row>
    <row r="34" spans="1:6" ht="15.75" customHeight="1">
      <c r="A34" s="1" t="s">
        <v>197</v>
      </c>
      <c r="B34" s="1" t="s">
        <v>208</v>
      </c>
      <c r="C34" s="10" t="s">
        <v>209</v>
      </c>
      <c r="D34" s="10" t="s">
        <v>3305</v>
      </c>
      <c r="E34" s="98">
        <v>0</v>
      </c>
      <c r="F34" s="1"/>
    </row>
    <row r="35" spans="1:6" ht="15.75" customHeight="1">
      <c r="A35" s="1" t="s">
        <v>210</v>
      </c>
      <c r="B35" s="1" t="s">
        <v>95</v>
      </c>
      <c r="C35" s="10" t="s">
        <v>217</v>
      </c>
      <c r="D35" s="10" t="s">
        <v>3306</v>
      </c>
      <c r="E35" s="98">
        <v>1</v>
      </c>
      <c r="F35" s="1" t="s">
        <v>3307</v>
      </c>
    </row>
    <row r="36" spans="1:6" ht="15.75" customHeight="1">
      <c r="A36" s="1" t="s">
        <v>210</v>
      </c>
      <c r="B36" s="1" t="s">
        <v>218</v>
      </c>
      <c r="C36" s="10" t="s">
        <v>220</v>
      </c>
      <c r="D36" s="10" t="s">
        <v>3308</v>
      </c>
      <c r="E36" s="98">
        <v>0</v>
      </c>
      <c r="F36" s="1"/>
    </row>
    <row r="37" spans="1:6" ht="15.75" customHeight="1">
      <c r="A37" s="1" t="s">
        <v>210</v>
      </c>
      <c r="B37" s="1" t="s">
        <v>221</v>
      </c>
      <c r="C37" s="10" t="s">
        <v>222</v>
      </c>
      <c r="D37" s="10" t="s">
        <v>222</v>
      </c>
      <c r="E37" s="98">
        <v>1</v>
      </c>
      <c r="F37" s="1" t="s">
        <v>3309</v>
      </c>
    </row>
    <row r="38" spans="1:6" ht="15.75" customHeight="1">
      <c r="A38" s="1" t="s">
        <v>210</v>
      </c>
      <c r="B38" s="1" t="s">
        <v>223</v>
      </c>
      <c r="C38" s="10" t="s">
        <v>2994</v>
      </c>
      <c r="D38" s="10" t="s">
        <v>3310</v>
      </c>
      <c r="E38" s="98">
        <v>0</v>
      </c>
      <c r="F38" s="1"/>
    </row>
    <row r="39" spans="1:6" ht="15.75" customHeight="1">
      <c r="A39" s="1" t="s">
        <v>210</v>
      </c>
      <c r="B39" s="1" t="s">
        <v>2995</v>
      </c>
      <c r="C39" s="10" t="s">
        <v>2996</v>
      </c>
      <c r="D39" s="10" t="s">
        <v>2996</v>
      </c>
      <c r="E39" s="98">
        <v>0</v>
      </c>
      <c r="F39" s="1"/>
    </row>
    <row r="40" spans="1:6" ht="15.75" customHeight="1">
      <c r="A40" s="1" t="s">
        <v>210</v>
      </c>
      <c r="B40" s="1" t="s">
        <v>227</v>
      </c>
      <c r="C40" s="10" t="s">
        <v>228</v>
      </c>
      <c r="D40" s="10" t="s">
        <v>3311</v>
      </c>
      <c r="E40" s="98">
        <v>0</v>
      </c>
      <c r="F40" s="1"/>
    </row>
    <row r="41" spans="1:6" ht="15.75" customHeight="1">
      <c r="A41" s="1" t="s">
        <v>210</v>
      </c>
      <c r="B41" s="1" t="s">
        <v>229</v>
      </c>
      <c r="C41" s="10" t="s">
        <v>228</v>
      </c>
      <c r="D41" s="10" t="s">
        <v>3311</v>
      </c>
      <c r="E41" s="98">
        <v>0</v>
      </c>
      <c r="F41" s="1"/>
    </row>
    <row r="42" spans="1:6" ht="15.75" customHeight="1">
      <c r="A42" s="1" t="s">
        <v>210</v>
      </c>
      <c r="B42" s="1" t="s">
        <v>230</v>
      </c>
      <c r="C42" s="10" t="s">
        <v>228</v>
      </c>
      <c r="D42" s="10" t="s">
        <v>3311</v>
      </c>
      <c r="E42" s="98">
        <v>0</v>
      </c>
      <c r="F42" s="1"/>
    </row>
    <row r="43" spans="1:6" ht="15.75" customHeight="1">
      <c r="A43" s="1" t="s">
        <v>210</v>
      </c>
      <c r="B43" s="1" t="s">
        <v>146</v>
      </c>
      <c r="C43" s="10" t="s">
        <v>231</v>
      </c>
      <c r="D43" s="10" t="s">
        <v>3312</v>
      </c>
      <c r="E43" s="98">
        <v>1</v>
      </c>
      <c r="F43" s="1" t="s">
        <v>3307</v>
      </c>
    </row>
    <row r="44" spans="1:6" ht="15.75" customHeight="1">
      <c r="A44" s="1" t="s">
        <v>210</v>
      </c>
      <c r="B44" s="1" t="s">
        <v>232</v>
      </c>
      <c r="C44" s="10" t="s">
        <v>233</v>
      </c>
      <c r="D44" s="10" t="s">
        <v>3313</v>
      </c>
      <c r="E44" s="98">
        <v>1</v>
      </c>
      <c r="F44" s="1" t="s">
        <v>3314</v>
      </c>
    </row>
    <row r="45" spans="1:6" ht="15.75" customHeight="1">
      <c r="A45" s="1" t="s">
        <v>210</v>
      </c>
      <c r="B45" s="1" t="s">
        <v>172</v>
      </c>
      <c r="C45" s="10" t="s">
        <v>234</v>
      </c>
      <c r="D45" s="10" t="s">
        <v>3315</v>
      </c>
      <c r="E45" s="98">
        <v>1</v>
      </c>
      <c r="F45" s="1" t="s">
        <v>3316</v>
      </c>
    </row>
    <row r="46" spans="1:6" ht="15.75" customHeight="1">
      <c r="A46" s="1" t="s">
        <v>210</v>
      </c>
      <c r="B46" s="1" t="s">
        <v>91</v>
      </c>
      <c r="C46" s="10" t="s">
        <v>235</v>
      </c>
      <c r="D46" s="10" t="s">
        <v>3317</v>
      </c>
      <c r="E46" s="98">
        <v>1</v>
      </c>
      <c r="F46" s="1" t="s">
        <v>3314</v>
      </c>
    </row>
    <row r="47" spans="1:6" ht="15.75" customHeight="1">
      <c r="A47" s="1" t="s">
        <v>210</v>
      </c>
      <c r="B47" s="1" t="s">
        <v>236</v>
      </c>
      <c r="C47" s="10" t="s">
        <v>237</v>
      </c>
      <c r="D47" s="10" t="s">
        <v>3318</v>
      </c>
      <c r="E47" s="98">
        <v>1</v>
      </c>
      <c r="F47" s="1" t="s">
        <v>3319</v>
      </c>
    </row>
    <row r="48" spans="1:6" ht="15.75" customHeight="1">
      <c r="A48" s="1" t="s">
        <v>238</v>
      </c>
      <c r="B48" s="1" t="s">
        <v>172</v>
      </c>
      <c r="C48" s="10" t="s">
        <v>246</v>
      </c>
      <c r="D48" s="10" t="s">
        <v>3320</v>
      </c>
      <c r="E48" s="98">
        <v>1</v>
      </c>
      <c r="F48" s="1"/>
    </row>
    <row r="49" spans="1:6" ht="15.75" customHeight="1">
      <c r="A49" s="1" t="s">
        <v>238</v>
      </c>
      <c r="B49" s="1" t="s">
        <v>249</v>
      </c>
      <c r="C49" s="10" t="s">
        <v>251</v>
      </c>
      <c r="D49" s="10" t="s">
        <v>3321</v>
      </c>
      <c r="E49" s="98">
        <v>0</v>
      </c>
      <c r="F49" s="1"/>
    </row>
    <row r="50" spans="1:6" ht="15.75" customHeight="1">
      <c r="A50" s="1" t="s">
        <v>238</v>
      </c>
      <c r="B50" s="1" t="s">
        <v>252</v>
      </c>
      <c r="C50" s="10" t="s">
        <v>251</v>
      </c>
      <c r="D50" s="10" t="s">
        <v>3322</v>
      </c>
      <c r="E50" s="98">
        <v>0</v>
      </c>
      <c r="F50" s="1"/>
    </row>
    <row r="51" spans="1:6" ht="15.75" customHeight="1">
      <c r="A51" s="1" t="s">
        <v>238</v>
      </c>
      <c r="B51" s="1" t="s">
        <v>253</v>
      </c>
      <c r="C51" s="10" t="s">
        <v>251</v>
      </c>
      <c r="D51" s="10" t="s">
        <v>3323</v>
      </c>
      <c r="E51" s="98">
        <v>1</v>
      </c>
      <c r="F51" s="1"/>
    </row>
    <row r="52" spans="1:6" ht="15.75" customHeight="1">
      <c r="A52" s="1" t="s">
        <v>238</v>
      </c>
      <c r="B52" s="1" t="s">
        <v>255</v>
      </c>
      <c r="C52" s="10" t="s">
        <v>256</v>
      </c>
      <c r="D52" s="10" t="s">
        <v>3324</v>
      </c>
      <c r="E52" s="98">
        <v>0</v>
      </c>
      <c r="F52" s="1"/>
    </row>
    <row r="53" spans="1:6" ht="15.75" customHeight="1">
      <c r="A53" s="1" t="s">
        <v>238</v>
      </c>
      <c r="B53" s="1" t="s">
        <v>257</v>
      </c>
      <c r="C53" s="10" t="s">
        <v>256</v>
      </c>
      <c r="D53" s="10" t="s">
        <v>3325</v>
      </c>
      <c r="E53" s="98">
        <v>0</v>
      </c>
      <c r="F53" s="1"/>
    </row>
    <row r="54" spans="1:6" ht="15.75" customHeight="1">
      <c r="A54" s="1" t="s">
        <v>238</v>
      </c>
      <c r="B54" s="1" t="s">
        <v>91</v>
      </c>
      <c r="C54" s="10" t="s">
        <v>246</v>
      </c>
      <c r="D54" s="10" t="s">
        <v>3326</v>
      </c>
      <c r="E54" s="98">
        <v>1</v>
      </c>
      <c r="F54" s="1"/>
    </row>
    <row r="55" spans="1:6" ht="15.75" customHeight="1">
      <c r="A55" s="1" t="s">
        <v>238</v>
      </c>
      <c r="B55" s="1" t="s">
        <v>258</v>
      </c>
      <c r="C55" s="10" t="s">
        <v>246</v>
      </c>
      <c r="D55" s="10" t="s">
        <v>3327</v>
      </c>
      <c r="E55" s="98">
        <v>0</v>
      </c>
      <c r="F55" s="1"/>
    </row>
    <row r="56" spans="1:6" ht="15.75" customHeight="1">
      <c r="A56" s="1" t="s">
        <v>238</v>
      </c>
      <c r="B56" s="1" t="s">
        <v>259</v>
      </c>
      <c r="C56" s="10" t="s">
        <v>251</v>
      </c>
      <c r="D56" s="10" t="s">
        <v>3328</v>
      </c>
      <c r="E56" s="98">
        <v>0</v>
      </c>
      <c r="F56" s="1"/>
    </row>
    <row r="57" spans="1:6" ht="15.75" customHeight="1">
      <c r="A57" s="1" t="s">
        <v>238</v>
      </c>
      <c r="B57" s="1" t="s">
        <v>260</v>
      </c>
      <c r="C57" s="10" t="s">
        <v>256</v>
      </c>
      <c r="D57" s="10" t="s">
        <v>3329</v>
      </c>
      <c r="E57" s="98">
        <v>0</v>
      </c>
      <c r="F57" s="1"/>
    </row>
    <row r="58" spans="1:6" ht="15.75" customHeight="1">
      <c r="A58" s="1" t="s">
        <v>261</v>
      </c>
      <c r="B58" s="1" t="s">
        <v>172</v>
      </c>
      <c r="C58" s="10" t="s">
        <v>267</v>
      </c>
      <c r="D58" s="10" t="s">
        <v>267</v>
      </c>
      <c r="E58" s="98">
        <v>0</v>
      </c>
      <c r="F58" s="1"/>
    </row>
    <row r="59" spans="1:6" ht="15.75" customHeight="1">
      <c r="A59" s="1" t="s">
        <v>261</v>
      </c>
      <c r="B59" s="1" t="s">
        <v>258</v>
      </c>
      <c r="C59" s="10" t="s">
        <v>268</v>
      </c>
      <c r="D59" s="10" t="s">
        <v>268</v>
      </c>
      <c r="E59" s="98">
        <v>0</v>
      </c>
      <c r="F59" s="1"/>
    </row>
    <row r="60" spans="1:6" ht="15.75" customHeight="1">
      <c r="A60" s="1" t="s">
        <v>261</v>
      </c>
      <c r="B60" s="1" t="s">
        <v>160</v>
      </c>
      <c r="C60" s="10" t="s">
        <v>269</v>
      </c>
      <c r="D60" s="10" t="s">
        <v>269</v>
      </c>
      <c r="E60" s="98">
        <v>0</v>
      </c>
      <c r="F60" s="1"/>
    </row>
    <row r="61" spans="1:6" ht="15.75" customHeight="1">
      <c r="A61" s="1" t="s">
        <v>270</v>
      </c>
      <c r="B61" s="1" t="s">
        <v>91</v>
      </c>
      <c r="C61" s="10" t="s">
        <v>274</v>
      </c>
      <c r="D61" s="10" t="s">
        <v>3330</v>
      </c>
      <c r="E61" s="98">
        <v>0</v>
      </c>
      <c r="F61" s="1"/>
    </row>
    <row r="62" spans="1:6" ht="15.75" customHeight="1">
      <c r="A62" s="1" t="s">
        <v>270</v>
      </c>
      <c r="B62" s="1" t="s">
        <v>172</v>
      </c>
      <c r="C62" s="10" t="s">
        <v>275</v>
      </c>
      <c r="D62" s="10" t="s">
        <v>275</v>
      </c>
      <c r="E62" s="98">
        <v>1</v>
      </c>
      <c r="F62" s="1"/>
    </row>
    <row r="63" spans="1:6" ht="15.75" customHeight="1">
      <c r="A63" s="1" t="s">
        <v>270</v>
      </c>
      <c r="B63" s="1" t="s">
        <v>277</v>
      </c>
      <c r="C63" s="10" t="s">
        <v>278</v>
      </c>
      <c r="D63" s="10" t="s">
        <v>3331</v>
      </c>
      <c r="E63" s="98">
        <v>0</v>
      </c>
      <c r="F63" s="1"/>
    </row>
    <row r="64" spans="1:6" ht="15.75" customHeight="1">
      <c r="A64" s="1" t="s">
        <v>270</v>
      </c>
      <c r="B64" s="1" t="s">
        <v>3332</v>
      </c>
      <c r="C64" s="10" t="s">
        <v>280</v>
      </c>
      <c r="D64" s="1" t="s">
        <v>3297</v>
      </c>
      <c r="E64" s="1" t="s">
        <v>3275</v>
      </c>
      <c r="F64" s="1"/>
    </row>
    <row r="65" spans="1:6" ht="15.75" customHeight="1">
      <c r="A65" s="1" t="s">
        <v>281</v>
      </c>
      <c r="B65" s="1" t="s">
        <v>91</v>
      </c>
      <c r="C65" s="10" t="s">
        <v>286</v>
      </c>
      <c r="D65" s="10" t="s">
        <v>3333</v>
      </c>
      <c r="E65" s="98">
        <v>1</v>
      </c>
      <c r="F65" s="1"/>
    </row>
    <row r="66" spans="1:6" ht="15.75" customHeight="1">
      <c r="A66" s="1" t="s">
        <v>281</v>
      </c>
      <c r="B66" s="1" t="s">
        <v>288</v>
      </c>
      <c r="C66" s="10" t="s">
        <v>289</v>
      </c>
      <c r="D66" s="10" t="s">
        <v>289</v>
      </c>
      <c r="E66" s="98">
        <v>1</v>
      </c>
      <c r="F66" s="1" t="s">
        <v>3334</v>
      </c>
    </row>
    <row r="67" spans="1:6" ht="15.75" customHeight="1">
      <c r="A67" s="1" t="s">
        <v>281</v>
      </c>
      <c r="B67" s="1" t="s">
        <v>236</v>
      </c>
      <c r="C67" s="10" t="s">
        <v>290</v>
      </c>
      <c r="D67" s="10" t="s">
        <v>290</v>
      </c>
      <c r="E67" s="98">
        <v>1</v>
      </c>
      <c r="F67" s="1" t="s">
        <v>3335</v>
      </c>
    </row>
    <row r="68" spans="1:6" ht="15.75" customHeight="1">
      <c r="A68" s="1" t="s">
        <v>281</v>
      </c>
      <c r="B68" s="1" t="s">
        <v>292</v>
      </c>
      <c r="C68" s="10" t="s">
        <v>293</v>
      </c>
      <c r="D68" s="10" t="s">
        <v>3336</v>
      </c>
      <c r="E68" s="98">
        <v>1</v>
      </c>
      <c r="F68" s="1"/>
    </row>
    <row r="69" spans="1:6" ht="15.75" customHeight="1">
      <c r="A69" s="1" t="s">
        <v>281</v>
      </c>
      <c r="B69" s="1" t="s">
        <v>146</v>
      </c>
      <c r="C69" s="10" t="s">
        <v>294</v>
      </c>
      <c r="D69" s="10" t="s">
        <v>3337</v>
      </c>
      <c r="E69" s="98">
        <v>1</v>
      </c>
      <c r="F69" s="1" t="s">
        <v>3338</v>
      </c>
    </row>
    <row r="70" spans="1:6" ht="15.75" customHeight="1">
      <c r="A70" s="1" t="s">
        <v>281</v>
      </c>
      <c r="B70" s="1" t="s">
        <v>295</v>
      </c>
      <c r="C70" s="10" t="s">
        <v>297</v>
      </c>
      <c r="D70" s="10" t="s">
        <v>3339</v>
      </c>
      <c r="E70" s="98">
        <v>1</v>
      </c>
      <c r="F70" s="1" t="s">
        <v>3314</v>
      </c>
    </row>
    <row r="71" spans="1:6" ht="15.75" customHeight="1">
      <c r="A71" s="1" t="s">
        <v>281</v>
      </c>
      <c r="B71" s="1" t="s">
        <v>299</v>
      </c>
      <c r="C71" s="10" t="s">
        <v>301</v>
      </c>
      <c r="D71" s="10" t="s">
        <v>3340</v>
      </c>
      <c r="E71" s="98">
        <v>1</v>
      </c>
      <c r="F71" s="1" t="s">
        <v>3341</v>
      </c>
    </row>
    <row r="72" spans="1:6" ht="15.75" customHeight="1">
      <c r="A72" s="1" t="s">
        <v>281</v>
      </c>
      <c r="B72" s="1" t="s">
        <v>302</v>
      </c>
      <c r="C72" s="10" t="s">
        <v>303</v>
      </c>
      <c r="D72" s="10" t="s">
        <v>3342</v>
      </c>
      <c r="E72" s="98">
        <v>1</v>
      </c>
      <c r="F72" s="1" t="s">
        <v>3341</v>
      </c>
    </row>
    <row r="73" spans="1:6" ht="15.75" customHeight="1">
      <c r="A73" s="1" t="s">
        <v>304</v>
      </c>
      <c r="B73" s="1" t="s">
        <v>91</v>
      </c>
      <c r="C73" s="10" t="s">
        <v>310</v>
      </c>
      <c r="D73" s="10" t="s">
        <v>3343</v>
      </c>
      <c r="E73" s="98">
        <v>0</v>
      </c>
      <c r="F73" s="1"/>
    </row>
    <row r="74" spans="1:6" ht="15.75" customHeight="1">
      <c r="A74" s="1" t="s">
        <v>304</v>
      </c>
      <c r="B74" s="1" t="s">
        <v>172</v>
      </c>
      <c r="C74" s="10" t="s">
        <v>311</v>
      </c>
      <c r="D74" s="10" t="s">
        <v>3344</v>
      </c>
      <c r="E74" s="98">
        <v>1</v>
      </c>
      <c r="F74" s="1" t="s">
        <v>3316</v>
      </c>
    </row>
    <row r="75" spans="1:6" ht="15.75" customHeight="1">
      <c r="A75" s="1" t="s">
        <v>304</v>
      </c>
      <c r="B75" s="1" t="s">
        <v>312</v>
      </c>
      <c r="C75" s="10" t="s">
        <v>313</v>
      </c>
      <c r="D75" s="10" t="s">
        <v>3345</v>
      </c>
      <c r="E75" s="98">
        <v>1</v>
      </c>
      <c r="F75" s="1" t="s">
        <v>3316</v>
      </c>
    </row>
    <row r="76" spans="1:6" ht="15.75" customHeight="1">
      <c r="A76" s="1" t="s">
        <v>304</v>
      </c>
      <c r="B76" s="1" t="s">
        <v>95</v>
      </c>
      <c r="C76" s="10" t="s">
        <v>315</v>
      </c>
      <c r="D76" s="10" t="s">
        <v>315</v>
      </c>
      <c r="E76" s="98">
        <v>0</v>
      </c>
      <c r="F76" s="1"/>
    </row>
    <row r="77" spans="1:6" ht="15.75" customHeight="1">
      <c r="A77" s="1" t="s">
        <v>304</v>
      </c>
      <c r="B77" s="1" t="s">
        <v>77</v>
      </c>
      <c r="C77" s="10" t="s">
        <v>317</v>
      </c>
      <c r="D77" s="10" t="s">
        <v>317</v>
      </c>
      <c r="E77" s="98">
        <v>1</v>
      </c>
      <c r="F77" s="1"/>
    </row>
    <row r="78" spans="1:6" ht="15.75" customHeight="1">
      <c r="A78" s="1" t="s">
        <v>304</v>
      </c>
      <c r="B78" s="1" t="s">
        <v>319</v>
      </c>
      <c r="C78" s="10" t="s">
        <v>321</v>
      </c>
      <c r="D78" s="10" t="s">
        <v>321</v>
      </c>
      <c r="E78" s="98">
        <v>1</v>
      </c>
      <c r="F78" s="1"/>
    </row>
    <row r="79" spans="1:6" ht="15.75" customHeight="1">
      <c r="A79" s="1" t="s">
        <v>304</v>
      </c>
      <c r="B79" s="1" t="s">
        <v>194</v>
      </c>
      <c r="C79" s="10" t="s">
        <v>322</v>
      </c>
      <c r="D79" s="10" t="s">
        <v>322</v>
      </c>
      <c r="E79" s="98">
        <v>0</v>
      </c>
      <c r="F79" s="1"/>
    </row>
    <row r="80" spans="1:6" ht="15.75" customHeight="1">
      <c r="A80" s="1" t="s">
        <v>304</v>
      </c>
      <c r="B80" s="1" t="s">
        <v>82</v>
      </c>
      <c r="C80" s="10" t="s">
        <v>324</v>
      </c>
      <c r="D80" s="10" t="s">
        <v>324</v>
      </c>
      <c r="E80" s="98">
        <v>0</v>
      </c>
      <c r="F80" s="1"/>
    </row>
    <row r="81" spans="1:6" ht="15.75" customHeight="1">
      <c r="A81" s="1" t="s">
        <v>325</v>
      </c>
      <c r="B81" s="1" t="s">
        <v>330</v>
      </c>
      <c r="C81" s="10" t="s">
        <v>331</v>
      </c>
      <c r="D81" s="10" t="s">
        <v>331</v>
      </c>
      <c r="E81" s="98">
        <v>0</v>
      </c>
      <c r="F81" s="1"/>
    </row>
    <row r="82" spans="1:6" ht="15.75" customHeight="1">
      <c r="A82" s="1" t="s">
        <v>325</v>
      </c>
      <c r="B82" s="1" t="s">
        <v>332</v>
      </c>
      <c r="C82" s="10" t="s">
        <v>333</v>
      </c>
      <c r="D82" s="10" t="s">
        <v>333</v>
      </c>
      <c r="E82" s="98">
        <v>0</v>
      </c>
      <c r="F82" s="1"/>
    </row>
    <row r="83" spans="1:6" ht="15.75" customHeight="1">
      <c r="A83" s="1" t="s">
        <v>334</v>
      </c>
      <c r="B83" s="1" t="s">
        <v>91</v>
      </c>
      <c r="C83" s="10" t="s">
        <v>339</v>
      </c>
      <c r="D83" s="10" t="s">
        <v>3346</v>
      </c>
      <c r="E83" s="98">
        <v>1</v>
      </c>
      <c r="F83" s="1"/>
    </row>
    <row r="84" spans="1:6" ht="15.75" customHeight="1">
      <c r="A84" s="1" t="s">
        <v>334</v>
      </c>
      <c r="B84" s="1" t="s">
        <v>341</v>
      </c>
      <c r="C84" s="10" t="s">
        <v>342</v>
      </c>
      <c r="D84" s="10" t="s">
        <v>3347</v>
      </c>
      <c r="E84" s="98">
        <v>0</v>
      </c>
      <c r="F84" s="1"/>
    </row>
    <row r="85" spans="1:6" ht="15.75" customHeight="1">
      <c r="A85" s="1" t="s">
        <v>334</v>
      </c>
      <c r="B85" s="1" t="s">
        <v>258</v>
      </c>
      <c r="C85" s="10" t="s">
        <v>344</v>
      </c>
      <c r="D85" s="10" t="s">
        <v>3348</v>
      </c>
      <c r="E85" s="98">
        <v>0</v>
      </c>
      <c r="F85" s="1"/>
    </row>
    <row r="86" spans="1:6" ht="15.75" customHeight="1">
      <c r="A86" s="1" t="s">
        <v>334</v>
      </c>
      <c r="B86" s="1" t="s">
        <v>346</v>
      </c>
      <c r="C86" s="10" t="s">
        <v>347</v>
      </c>
      <c r="D86" s="10" t="s">
        <v>3349</v>
      </c>
      <c r="E86" s="98">
        <v>1</v>
      </c>
      <c r="F86" s="1"/>
    </row>
    <row r="87" spans="1:6" ht="15.75" customHeight="1">
      <c r="A87" s="1" t="s">
        <v>334</v>
      </c>
      <c r="B87" s="1" t="s">
        <v>172</v>
      </c>
      <c r="C87" s="10" t="s">
        <v>349</v>
      </c>
      <c r="D87" s="10" t="s">
        <v>3350</v>
      </c>
      <c r="E87" s="98">
        <v>1</v>
      </c>
      <c r="F87" s="1"/>
    </row>
    <row r="88" spans="1:6" ht="15.75" customHeight="1">
      <c r="A88" s="1" t="s">
        <v>334</v>
      </c>
      <c r="B88" s="1" t="s">
        <v>351</v>
      </c>
      <c r="C88" s="10" t="s">
        <v>352</v>
      </c>
      <c r="D88" s="10" t="s">
        <v>3351</v>
      </c>
      <c r="E88" s="98">
        <v>0</v>
      </c>
      <c r="F88" s="1"/>
    </row>
    <row r="89" spans="1:6" ht="15.75" customHeight="1">
      <c r="A89" s="1" t="s">
        <v>334</v>
      </c>
      <c r="B89" s="1" t="s">
        <v>236</v>
      </c>
      <c r="C89" s="10" t="s">
        <v>354</v>
      </c>
      <c r="D89" s="10" t="s">
        <v>3352</v>
      </c>
      <c r="E89" s="98">
        <v>1</v>
      </c>
      <c r="F89" s="1"/>
    </row>
    <row r="90" spans="1:6" ht="15.75" customHeight="1">
      <c r="A90" s="1" t="s">
        <v>334</v>
      </c>
      <c r="B90" s="1" t="s">
        <v>356</v>
      </c>
      <c r="C90" s="10" t="s">
        <v>357</v>
      </c>
      <c r="D90" s="10" t="s">
        <v>3353</v>
      </c>
      <c r="E90" s="98">
        <v>1</v>
      </c>
      <c r="F90" s="1" t="s">
        <v>3314</v>
      </c>
    </row>
    <row r="91" spans="1:6" ht="15.75" customHeight="1">
      <c r="A91" s="1" t="s">
        <v>358</v>
      </c>
      <c r="B91" s="1" t="s">
        <v>363</v>
      </c>
      <c r="C91" s="10" t="s">
        <v>364</v>
      </c>
      <c r="D91" s="10" t="s">
        <v>364</v>
      </c>
      <c r="E91" s="98">
        <v>1</v>
      </c>
      <c r="F91" s="1"/>
    </row>
    <row r="92" spans="1:6" ht="15.75" customHeight="1">
      <c r="A92" s="1" t="s">
        <v>365</v>
      </c>
      <c r="B92" s="1" t="s">
        <v>330</v>
      </c>
      <c r="C92" s="10" t="s">
        <v>371</v>
      </c>
      <c r="D92" s="10" t="s">
        <v>3354</v>
      </c>
      <c r="E92" s="98">
        <v>1</v>
      </c>
      <c r="F92" s="1" t="s">
        <v>3355</v>
      </c>
    </row>
    <row r="93" spans="1:6" ht="15.75" customHeight="1">
      <c r="A93" s="1" t="s">
        <v>372</v>
      </c>
      <c r="B93" s="1" t="s">
        <v>3356</v>
      </c>
      <c r="C93" s="10" t="s">
        <v>381</v>
      </c>
      <c r="D93" s="10" t="s">
        <v>3357</v>
      </c>
      <c r="E93" s="98">
        <v>1</v>
      </c>
      <c r="F93" s="1" t="s">
        <v>3314</v>
      </c>
    </row>
    <row r="94" spans="1:6" ht="15.75" customHeight="1">
      <c r="A94" s="1" t="s">
        <v>382</v>
      </c>
      <c r="B94" s="1" t="s">
        <v>91</v>
      </c>
      <c r="C94" s="10" t="s">
        <v>387</v>
      </c>
      <c r="D94" s="10" t="s">
        <v>3358</v>
      </c>
      <c r="E94" s="98">
        <v>1</v>
      </c>
      <c r="F94" s="1"/>
    </row>
    <row r="95" spans="1:6" ht="15.75" customHeight="1">
      <c r="A95" s="1" t="s">
        <v>382</v>
      </c>
      <c r="B95" s="1" t="s">
        <v>172</v>
      </c>
      <c r="C95" s="10" t="s">
        <v>388</v>
      </c>
      <c r="D95" s="10" t="s">
        <v>3359</v>
      </c>
      <c r="E95" s="98">
        <v>1</v>
      </c>
      <c r="F95" s="1"/>
    </row>
    <row r="96" spans="1:6" ht="15.75" customHeight="1">
      <c r="A96" s="1" t="s">
        <v>382</v>
      </c>
      <c r="B96" s="1" t="s">
        <v>389</v>
      </c>
      <c r="C96" s="10" t="s">
        <v>390</v>
      </c>
      <c r="D96" s="10" t="s">
        <v>3360</v>
      </c>
      <c r="E96" s="98">
        <v>0</v>
      </c>
      <c r="F96" s="1"/>
    </row>
    <row r="97" spans="1:6" ht="15.75" customHeight="1">
      <c r="A97" s="1" t="s">
        <v>382</v>
      </c>
      <c r="B97" s="1" t="s">
        <v>391</v>
      </c>
      <c r="C97" s="10" t="s">
        <v>392</v>
      </c>
      <c r="D97" s="10" t="s">
        <v>3360</v>
      </c>
      <c r="E97" s="98">
        <v>0</v>
      </c>
      <c r="F97" s="1"/>
    </row>
    <row r="98" spans="1:6" ht="15.75" customHeight="1">
      <c r="A98" s="1" t="s">
        <v>382</v>
      </c>
      <c r="B98" s="1" t="s">
        <v>393</v>
      </c>
      <c r="C98" s="10" t="s">
        <v>394</v>
      </c>
      <c r="D98" s="10" t="s">
        <v>3360</v>
      </c>
      <c r="E98" s="98">
        <v>0</v>
      </c>
      <c r="F98" s="1"/>
    </row>
    <row r="99" spans="1:6" ht="15.75" customHeight="1">
      <c r="A99" s="1" t="s">
        <v>382</v>
      </c>
      <c r="B99" s="1" t="s">
        <v>395</v>
      </c>
      <c r="C99" s="10" t="s">
        <v>396</v>
      </c>
      <c r="D99" s="1" t="s">
        <v>3297</v>
      </c>
      <c r="E99" s="98">
        <v>0</v>
      </c>
      <c r="F99" s="1"/>
    </row>
    <row r="100" spans="1:6" ht="15.75" customHeight="1">
      <c r="A100" s="1" t="s">
        <v>397</v>
      </c>
      <c r="B100" s="1" t="s">
        <v>172</v>
      </c>
      <c r="C100" s="10" t="s">
        <v>401</v>
      </c>
      <c r="D100" s="10" t="s">
        <v>3361</v>
      </c>
      <c r="E100" s="98">
        <v>1</v>
      </c>
      <c r="F100" s="1"/>
    </row>
    <row r="101" spans="1:6" ht="15.75" customHeight="1">
      <c r="A101" s="1" t="s">
        <v>397</v>
      </c>
      <c r="B101" s="1" t="s">
        <v>402</v>
      </c>
      <c r="C101" s="10" t="s">
        <v>403</v>
      </c>
      <c r="D101" s="10" t="s">
        <v>3362</v>
      </c>
      <c r="E101" s="98">
        <v>0</v>
      </c>
      <c r="F101" s="1"/>
    </row>
    <row r="102" spans="1:6" ht="15.75" customHeight="1">
      <c r="A102" s="1" t="s">
        <v>397</v>
      </c>
      <c r="B102" s="1" t="s">
        <v>236</v>
      </c>
      <c r="C102" s="10" t="s">
        <v>404</v>
      </c>
      <c r="D102" s="10" t="s">
        <v>404</v>
      </c>
      <c r="E102" s="98">
        <v>1</v>
      </c>
      <c r="F102" s="1" t="s">
        <v>3363</v>
      </c>
    </row>
    <row r="103" spans="1:6" ht="15.75" customHeight="1">
      <c r="A103" s="1" t="s">
        <v>397</v>
      </c>
      <c r="B103" s="1" t="s">
        <v>405</v>
      </c>
      <c r="C103" s="10" t="s">
        <v>406</v>
      </c>
      <c r="D103" s="10" t="s">
        <v>406</v>
      </c>
      <c r="E103" s="98">
        <v>0</v>
      </c>
      <c r="F103" s="1" t="s">
        <v>3296</v>
      </c>
    </row>
    <row r="104" spans="1:6" ht="15.75" customHeight="1">
      <c r="A104" s="1" t="s">
        <v>397</v>
      </c>
      <c r="B104" s="1" t="s">
        <v>363</v>
      </c>
      <c r="C104" s="10" t="s">
        <v>407</v>
      </c>
      <c r="D104" s="10" t="s">
        <v>407</v>
      </c>
      <c r="E104" s="98">
        <v>1</v>
      </c>
      <c r="F104" s="1" t="s">
        <v>3364</v>
      </c>
    </row>
    <row r="105" spans="1:6" ht="15.75" customHeight="1">
      <c r="A105" s="1" t="s">
        <v>397</v>
      </c>
      <c r="B105" s="1" t="s">
        <v>408</v>
      </c>
      <c r="C105" s="10" t="s">
        <v>409</v>
      </c>
      <c r="D105" s="10" t="s">
        <v>409</v>
      </c>
      <c r="E105" s="98">
        <v>0</v>
      </c>
      <c r="F105" s="1" t="s">
        <v>3296</v>
      </c>
    </row>
    <row r="106" spans="1:6" ht="15.75" customHeight="1">
      <c r="A106" s="1" t="s">
        <v>397</v>
      </c>
      <c r="B106" s="1" t="s">
        <v>95</v>
      </c>
      <c r="C106" s="10" t="s">
        <v>411</v>
      </c>
      <c r="D106" s="10" t="s">
        <v>411</v>
      </c>
      <c r="E106" s="98">
        <v>1</v>
      </c>
      <c r="F106" s="1" t="s">
        <v>3365</v>
      </c>
    </row>
    <row r="107" spans="1:6" ht="15.75" customHeight="1">
      <c r="A107" s="1" t="s">
        <v>397</v>
      </c>
      <c r="B107" s="1" t="s">
        <v>412</v>
      </c>
      <c r="C107" s="10" t="s">
        <v>413</v>
      </c>
      <c r="D107" s="10" t="s">
        <v>413</v>
      </c>
      <c r="E107" s="98">
        <v>0</v>
      </c>
      <c r="F107" s="1" t="s">
        <v>3296</v>
      </c>
    </row>
    <row r="108" spans="1:6" ht="15.75" customHeight="1">
      <c r="A108" s="1" t="s">
        <v>397</v>
      </c>
      <c r="B108" s="1" t="s">
        <v>415</v>
      </c>
      <c r="C108" s="10" t="s">
        <v>416</v>
      </c>
      <c r="D108" s="10" t="s">
        <v>416</v>
      </c>
      <c r="E108" s="98">
        <v>1</v>
      </c>
      <c r="F108" s="1" t="s">
        <v>3314</v>
      </c>
    </row>
    <row r="109" spans="1:6" ht="15.75" customHeight="1">
      <c r="A109" s="1" t="s">
        <v>397</v>
      </c>
      <c r="B109" s="1" t="s">
        <v>418</v>
      </c>
      <c r="C109" s="10" t="s">
        <v>419</v>
      </c>
      <c r="D109" s="10" t="s">
        <v>419</v>
      </c>
      <c r="E109" s="98">
        <v>1</v>
      </c>
      <c r="F109" s="1"/>
    </row>
    <row r="110" spans="1:6" ht="15.75" customHeight="1">
      <c r="A110" s="1" t="s">
        <v>397</v>
      </c>
      <c r="B110" s="1" t="s">
        <v>2997</v>
      </c>
      <c r="C110" s="10" t="s">
        <v>2998</v>
      </c>
      <c r="D110" s="10" t="s">
        <v>2998</v>
      </c>
      <c r="E110" s="98">
        <v>0</v>
      </c>
      <c r="F110" s="1"/>
    </row>
    <row r="111" spans="1:6" ht="15.75" customHeight="1">
      <c r="A111" s="1" t="s">
        <v>397</v>
      </c>
      <c r="B111" s="1" t="s">
        <v>258</v>
      </c>
      <c r="C111" s="10" t="s">
        <v>421</v>
      </c>
      <c r="D111" s="10" t="s">
        <v>3366</v>
      </c>
      <c r="E111" s="98">
        <v>1</v>
      </c>
      <c r="F111" s="1" t="s">
        <v>3314</v>
      </c>
    </row>
    <row r="112" spans="1:6" ht="15.75" customHeight="1">
      <c r="A112" s="1" t="s">
        <v>397</v>
      </c>
      <c r="B112" s="1" t="s">
        <v>422</v>
      </c>
      <c r="C112" s="10" t="s">
        <v>423</v>
      </c>
      <c r="D112" s="10" t="s">
        <v>3367</v>
      </c>
      <c r="E112" s="98">
        <v>0</v>
      </c>
      <c r="F112" s="1"/>
    </row>
    <row r="113" spans="1:6" ht="15.75" customHeight="1">
      <c r="A113" s="1" t="s">
        <v>397</v>
      </c>
      <c r="B113" s="1" t="s">
        <v>424</v>
      </c>
      <c r="C113" s="10" t="s">
        <v>425</v>
      </c>
      <c r="D113" s="10" t="s">
        <v>3368</v>
      </c>
      <c r="E113" s="98">
        <v>1</v>
      </c>
      <c r="F113" s="1" t="s">
        <v>3369</v>
      </c>
    </row>
    <row r="114" spans="1:6" ht="15.75" customHeight="1">
      <c r="A114" s="1" t="s">
        <v>426</v>
      </c>
      <c r="B114" s="1" t="s">
        <v>194</v>
      </c>
      <c r="C114" s="10" t="s">
        <v>433</v>
      </c>
      <c r="D114" s="10" t="s">
        <v>3370</v>
      </c>
      <c r="E114" s="98">
        <v>1</v>
      </c>
      <c r="F114" s="1" t="s">
        <v>3314</v>
      </c>
    </row>
    <row r="115" spans="1:6" ht="15.75" customHeight="1">
      <c r="A115" s="1" t="s">
        <v>434</v>
      </c>
      <c r="B115" s="1" t="s">
        <v>77</v>
      </c>
      <c r="C115" s="10" t="s">
        <v>440</v>
      </c>
      <c r="D115" s="10" t="s">
        <v>3371</v>
      </c>
      <c r="E115" s="98">
        <v>1</v>
      </c>
      <c r="F115" s="1" t="s">
        <v>3372</v>
      </c>
    </row>
    <row r="116" spans="1:6" ht="15.75" customHeight="1">
      <c r="A116" s="1" t="s">
        <v>434</v>
      </c>
      <c r="B116" s="1" t="s">
        <v>441</v>
      </c>
      <c r="C116" s="10" t="s">
        <v>442</v>
      </c>
      <c r="D116" s="10" t="s">
        <v>3373</v>
      </c>
      <c r="E116" s="98">
        <v>0</v>
      </c>
      <c r="F116" s="1" t="s">
        <v>3296</v>
      </c>
    </row>
    <row r="117" spans="1:6" ht="15.75" customHeight="1">
      <c r="A117" s="1" t="s">
        <v>434</v>
      </c>
      <c r="B117" s="1" t="s">
        <v>443</v>
      </c>
      <c r="C117" s="10" t="s">
        <v>444</v>
      </c>
      <c r="D117" s="1" t="s">
        <v>3374</v>
      </c>
      <c r="E117" s="98">
        <v>1</v>
      </c>
      <c r="F117" s="1" t="s">
        <v>3375</v>
      </c>
    </row>
    <row r="118" spans="1:6" ht="15.75" customHeight="1">
      <c r="A118" s="1" t="s">
        <v>445</v>
      </c>
      <c r="B118" s="1" t="s">
        <v>451</v>
      </c>
      <c r="C118" s="10" t="s">
        <v>452</v>
      </c>
      <c r="D118" s="10" t="s">
        <v>452</v>
      </c>
      <c r="E118" s="98">
        <v>0</v>
      </c>
      <c r="F118" s="1"/>
    </row>
    <row r="119" spans="1:6" ht="15.75" customHeight="1">
      <c r="A119" s="1" t="s">
        <v>445</v>
      </c>
      <c r="B119" s="1" t="s">
        <v>172</v>
      </c>
      <c r="C119" s="10" t="s">
        <v>453</v>
      </c>
      <c r="D119" s="10" t="s">
        <v>3376</v>
      </c>
      <c r="E119" s="98">
        <v>0</v>
      </c>
      <c r="F119" s="1" t="s">
        <v>3377</v>
      </c>
    </row>
    <row r="120" spans="1:6" ht="15.75" customHeight="1">
      <c r="A120" s="1" t="s">
        <v>445</v>
      </c>
      <c r="B120" s="1" t="s">
        <v>454</v>
      </c>
      <c r="C120" s="10" t="s">
        <v>455</v>
      </c>
      <c r="D120" s="10" t="s">
        <v>455</v>
      </c>
      <c r="E120" s="98">
        <v>0</v>
      </c>
      <c r="F120" s="1"/>
    </row>
    <row r="121" spans="1:6" ht="15.75" customHeight="1">
      <c r="A121" s="1" t="s">
        <v>445</v>
      </c>
      <c r="B121" s="1" t="s">
        <v>456</v>
      </c>
      <c r="C121" s="10" t="s">
        <v>457</v>
      </c>
      <c r="D121" s="10" t="s">
        <v>3378</v>
      </c>
      <c r="E121" s="98">
        <v>0</v>
      </c>
      <c r="F121" s="1"/>
    </row>
    <row r="122" spans="1:6" ht="15.75" customHeight="1">
      <c r="A122" s="1" t="s">
        <v>445</v>
      </c>
      <c r="B122" s="1" t="s">
        <v>405</v>
      </c>
      <c r="C122" s="10" t="s">
        <v>458</v>
      </c>
      <c r="D122" s="10" t="s">
        <v>458</v>
      </c>
      <c r="E122" s="98">
        <v>0</v>
      </c>
      <c r="F122" s="1" t="s">
        <v>3296</v>
      </c>
    </row>
    <row r="123" spans="1:6" ht="15.75" customHeight="1">
      <c r="A123" s="1" t="s">
        <v>445</v>
      </c>
      <c r="B123" s="1" t="s">
        <v>77</v>
      </c>
      <c r="C123" s="10" t="s">
        <v>461</v>
      </c>
      <c r="D123" s="10" t="s">
        <v>461</v>
      </c>
      <c r="E123" s="98">
        <v>1</v>
      </c>
      <c r="F123" s="1" t="s">
        <v>3379</v>
      </c>
    </row>
    <row r="124" spans="1:6" ht="15.75" customHeight="1">
      <c r="A124" s="1" t="s">
        <v>445</v>
      </c>
      <c r="B124" s="1" t="s">
        <v>183</v>
      </c>
      <c r="C124" s="10" t="s">
        <v>462</v>
      </c>
      <c r="D124" s="10" t="s">
        <v>3380</v>
      </c>
      <c r="E124" s="98">
        <v>0</v>
      </c>
      <c r="F124" s="1" t="s">
        <v>3296</v>
      </c>
    </row>
    <row r="125" spans="1:6" ht="15.75" customHeight="1">
      <c r="A125" s="1" t="s">
        <v>445</v>
      </c>
      <c r="B125" s="1" t="s">
        <v>463</v>
      </c>
      <c r="C125" s="10" t="s">
        <v>464</v>
      </c>
      <c r="D125" s="10" t="s">
        <v>3381</v>
      </c>
      <c r="E125" s="98">
        <v>1</v>
      </c>
      <c r="F125" s="1" t="s">
        <v>3314</v>
      </c>
    </row>
    <row r="126" spans="1:6" ht="15.75" customHeight="1">
      <c r="A126" s="1" t="s">
        <v>465</v>
      </c>
      <c r="B126" s="1" t="s">
        <v>91</v>
      </c>
      <c r="C126" s="10" t="s">
        <v>468</v>
      </c>
      <c r="D126" s="10" t="s">
        <v>468</v>
      </c>
      <c r="E126" s="98">
        <v>0</v>
      </c>
      <c r="F126" s="1"/>
    </row>
    <row r="127" spans="1:6" ht="15.75" customHeight="1">
      <c r="A127" s="1" t="s">
        <v>465</v>
      </c>
      <c r="B127" s="1" t="s">
        <v>330</v>
      </c>
      <c r="C127" s="10" t="s">
        <v>471</v>
      </c>
      <c r="D127" s="10" t="s">
        <v>3382</v>
      </c>
      <c r="E127" s="98">
        <v>0</v>
      </c>
      <c r="F127" s="1" t="s">
        <v>3383</v>
      </c>
    </row>
    <row r="128" spans="1:6" ht="15.75" customHeight="1">
      <c r="A128" s="1" t="s">
        <v>465</v>
      </c>
      <c r="B128" s="1" t="s">
        <v>473</v>
      </c>
      <c r="C128" s="10" t="s">
        <v>474</v>
      </c>
      <c r="D128" s="10" t="s">
        <v>474</v>
      </c>
      <c r="E128" s="98">
        <v>1</v>
      </c>
      <c r="F128" s="1"/>
    </row>
    <row r="129" spans="1:6" ht="15.75" customHeight="1">
      <c r="A129" s="1" t="s">
        <v>465</v>
      </c>
      <c r="B129" s="1" t="s">
        <v>475</v>
      </c>
      <c r="C129" s="10" t="s">
        <v>476</v>
      </c>
      <c r="D129" s="10" t="s">
        <v>476</v>
      </c>
      <c r="E129" s="98">
        <v>1</v>
      </c>
      <c r="F129" s="1" t="s">
        <v>3314</v>
      </c>
    </row>
    <row r="130" spans="1:6" ht="15.75" customHeight="1">
      <c r="A130" s="1" t="s">
        <v>465</v>
      </c>
      <c r="B130" s="1" t="s">
        <v>172</v>
      </c>
      <c r="C130" s="10" t="s">
        <v>477</v>
      </c>
      <c r="D130" s="10" t="s">
        <v>477</v>
      </c>
      <c r="E130" s="98">
        <v>1</v>
      </c>
      <c r="F130" s="1" t="s">
        <v>3384</v>
      </c>
    </row>
    <row r="131" spans="1:6" ht="15.75" customHeight="1">
      <c r="A131" s="1" t="s">
        <v>465</v>
      </c>
      <c r="B131" s="1" t="s">
        <v>478</v>
      </c>
      <c r="C131" s="10" t="s">
        <v>479</v>
      </c>
      <c r="D131" s="10" t="s">
        <v>479</v>
      </c>
      <c r="E131" s="98">
        <v>1</v>
      </c>
      <c r="F131" s="1" t="s">
        <v>3384</v>
      </c>
    </row>
    <row r="132" spans="1:6" ht="15.75" customHeight="1">
      <c r="A132" s="1" t="s">
        <v>465</v>
      </c>
      <c r="B132" s="1" t="s">
        <v>480</v>
      </c>
      <c r="C132" s="10" t="s">
        <v>481</v>
      </c>
      <c r="D132" s="10" t="s">
        <v>481</v>
      </c>
      <c r="E132" s="98">
        <v>1</v>
      </c>
      <c r="F132" s="1"/>
    </row>
    <row r="133" spans="1:6" ht="15.75" customHeight="1">
      <c r="A133" s="1" t="s">
        <v>465</v>
      </c>
      <c r="B133" s="1" t="s">
        <v>482</v>
      </c>
      <c r="C133" s="10" t="s">
        <v>483</v>
      </c>
      <c r="D133" s="10" t="s">
        <v>483</v>
      </c>
      <c r="E133" s="98">
        <v>1</v>
      </c>
      <c r="F133" s="1" t="s">
        <v>3385</v>
      </c>
    </row>
    <row r="134" spans="1:6" ht="15.75" customHeight="1">
      <c r="A134" s="1" t="s">
        <v>465</v>
      </c>
      <c r="B134" s="1" t="s">
        <v>484</v>
      </c>
      <c r="C134" s="10" t="s">
        <v>468</v>
      </c>
      <c r="D134" s="10" t="s">
        <v>468</v>
      </c>
      <c r="E134" s="98">
        <v>1</v>
      </c>
      <c r="F134" s="1" t="s">
        <v>3386</v>
      </c>
    </row>
    <row r="135" spans="1:6" ht="15.75" customHeight="1">
      <c r="A135" s="1" t="s">
        <v>485</v>
      </c>
      <c r="B135" s="1" t="s">
        <v>172</v>
      </c>
      <c r="C135" s="10" t="s">
        <v>490</v>
      </c>
      <c r="D135" s="10" t="s">
        <v>3387</v>
      </c>
      <c r="E135" s="98">
        <v>1</v>
      </c>
      <c r="F135" s="1"/>
    </row>
    <row r="136" spans="1:6" ht="15.75" customHeight="1">
      <c r="A136" s="1" t="s">
        <v>485</v>
      </c>
      <c r="B136" s="1" t="s">
        <v>491</v>
      </c>
      <c r="C136" s="10" t="s">
        <v>492</v>
      </c>
      <c r="D136" s="10" t="s">
        <v>3388</v>
      </c>
      <c r="E136" s="98">
        <v>1</v>
      </c>
      <c r="F136" s="1"/>
    </row>
    <row r="137" spans="1:6" ht="15.75" customHeight="1">
      <c r="A137" s="1" t="s">
        <v>485</v>
      </c>
      <c r="B137" s="1" t="s">
        <v>236</v>
      </c>
      <c r="C137" s="10" t="s">
        <v>493</v>
      </c>
      <c r="D137" s="10" t="s">
        <v>3387</v>
      </c>
      <c r="E137" s="98">
        <v>1</v>
      </c>
      <c r="F137" s="1"/>
    </row>
    <row r="138" spans="1:6" ht="15.75" customHeight="1">
      <c r="A138" s="1" t="s">
        <v>485</v>
      </c>
      <c r="B138" s="1" t="s">
        <v>494</v>
      </c>
      <c r="C138" s="10" t="s">
        <v>495</v>
      </c>
      <c r="D138" s="10" t="s">
        <v>3387</v>
      </c>
      <c r="E138" s="98">
        <v>1</v>
      </c>
      <c r="F138" s="1"/>
    </row>
    <row r="139" spans="1:6" ht="15.75" customHeight="1">
      <c r="A139" s="1" t="s">
        <v>485</v>
      </c>
      <c r="B139" s="1" t="s">
        <v>91</v>
      </c>
      <c r="C139" s="10" t="s">
        <v>496</v>
      </c>
      <c r="D139" s="10" t="s">
        <v>3389</v>
      </c>
      <c r="E139" s="98">
        <v>0</v>
      </c>
      <c r="F139" s="1"/>
    </row>
    <row r="140" spans="1:6" ht="15.75" customHeight="1">
      <c r="A140" s="1" t="s">
        <v>485</v>
      </c>
      <c r="B140" s="1" t="s">
        <v>497</v>
      </c>
      <c r="C140" s="10" t="s">
        <v>498</v>
      </c>
      <c r="D140" s="10" t="s">
        <v>3390</v>
      </c>
      <c r="E140" s="98">
        <v>1</v>
      </c>
      <c r="F140" s="1" t="s">
        <v>3341</v>
      </c>
    </row>
    <row r="141" spans="1:6" ht="15.75" customHeight="1">
      <c r="A141" s="1" t="s">
        <v>499</v>
      </c>
      <c r="B141" s="1" t="s">
        <v>194</v>
      </c>
      <c r="C141" s="10" t="s">
        <v>507</v>
      </c>
      <c r="D141" s="1" t="s">
        <v>3297</v>
      </c>
      <c r="E141" s="98">
        <v>0</v>
      </c>
      <c r="F141" s="1"/>
    </row>
    <row r="142" spans="1:6" ht="15.75" customHeight="1">
      <c r="A142" s="1" t="s">
        <v>508</v>
      </c>
      <c r="B142" s="1" t="s">
        <v>513</v>
      </c>
      <c r="C142" s="10" t="s">
        <v>514</v>
      </c>
      <c r="D142" s="10" t="s">
        <v>3391</v>
      </c>
      <c r="E142" s="98">
        <v>1</v>
      </c>
      <c r="F142" s="1" t="s">
        <v>3314</v>
      </c>
    </row>
    <row r="143" spans="1:6" ht="15.75" customHeight="1">
      <c r="A143" s="1" t="s">
        <v>508</v>
      </c>
      <c r="B143" s="1" t="s">
        <v>515</v>
      </c>
      <c r="C143" s="10" t="s">
        <v>514</v>
      </c>
      <c r="D143" s="10" t="s">
        <v>3392</v>
      </c>
      <c r="E143" s="98">
        <v>1</v>
      </c>
      <c r="F143" s="1" t="s">
        <v>3314</v>
      </c>
    </row>
    <row r="144" spans="1:6" ht="15.75" customHeight="1">
      <c r="A144" s="1" t="s">
        <v>508</v>
      </c>
      <c r="B144" s="1" t="s">
        <v>516</v>
      </c>
      <c r="C144" s="10" t="s">
        <v>514</v>
      </c>
      <c r="D144" s="10" t="s">
        <v>3393</v>
      </c>
      <c r="E144" s="98">
        <v>1</v>
      </c>
      <c r="F144" s="1" t="s">
        <v>3314</v>
      </c>
    </row>
    <row r="145" spans="1:6" ht="15.75" customHeight="1">
      <c r="A145" s="1" t="s">
        <v>517</v>
      </c>
      <c r="B145" s="1" t="s">
        <v>172</v>
      </c>
      <c r="C145" s="10" t="s">
        <v>523</v>
      </c>
      <c r="D145" s="1" t="s">
        <v>3394</v>
      </c>
      <c r="E145" s="98">
        <v>0</v>
      </c>
      <c r="F145" s="1"/>
    </row>
    <row r="146" spans="1:6" ht="15.75" customHeight="1">
      <c r="A146" s="1" t="s">
        <v>517</v>
      </c>
      <c r="B146" s="1" t="s">
        <v>95</v>
      </c>
      <c r="C146" s="10" t="s">
        <v>524</v>
      </c>
      <c r="D146" s="10" t="s">
        <v>524</v>
      </c>
      <c r="E146" s="98">
        <v>1</v>
      </c>
      <c r="F146" s="1" t="s">
        <v>3395</v>
      </c>
    </row>
    <row r="147" spans="1:6" ht="15.75" customHeight="1">
      <c r="A147" s="1" t="s">
        <v>517</v>
      </c>
      <c r="B147" s="1" t="s">
        <v>77</v>
      </c>
      <c r="C147" s="10" t="s">
        <v>525</v>
      </c>
      <c r="D147" s="10" t="s">
        <v>3396</v>
      </c>
      <c r="E147" s="98">
        <v>1</v>
      </c>
      <c r="F147" s="1" t="s">
        <v>3397</v>
      </c>
    </row>
    <row r="148" spans="1:6" ht="15.75" customHeight="1">
      <c r="A148" s="1" t="s">
        <v>517</v>
      </c>
      <c r="B148" s="1" t="s">
        <v>418</v>
      </c>
      <c r="C148" s="10" t="s">
        <v>526</v>
      </c>
      <c r="D148" s="10" t="s">
        <v>526</v>
      </c>
      <c r="E148" s="98">
        <v>1</v>
      </c>
      <c r="F148" s="1" t="s">
        <v>3398</v>
      </c>
    </row>
    <row r="149" spans="1:6" ht="15.75" customHeight="1">
      <c r="A149" s="1" t="s">
        <v>517</v>
      </c>
      <c r="B149" s="1" t="s">
        <v>527</v>
      </c>
      <c r="C149" s="10" t="s">
        <v>529</v>
      </c>
      <c r="D149" s="10" t="s">
        <v>529</v>
      </c>
      <c r="E149" s="98">
        <v>1</v>
      </c>
      <c r="F149" s="1" t="s">
        <v>3314</v>
      </c>
    </row>
    <row r="150" spans="1:6" ht="15.75" customHeight="1">
      <c r="A150" s="1" t="s">
        <v>517</v>
      </c>
      <c r="B150" s="1" t="s">
        <v>530</v>
      </c>
      <c r="C150" s="10" t="s">
        <v>531</v>
      </c>
      <c r="D150" s="10" t="s">
        <v>3399</v>
      </c>
      <c r="E150" s="98">
        <v>0</v>
      </c>
      <c r="F150" s="1" t="s">
        <v>3296</v>
      </c>
    </row>
    <row r="151" spans="1:6" ht="15.75" customHeight="1">
      <c r="A151" s="1" t="s">
        <v>517</v>
      </c>
      <c r="B151" s="1" t="s">
        <v>532</v>
      </c>
      <c r="C151" s="10" t="s">
        <v>533</v>
      </c>
      <c r="D151" s="10" t="s">
        <v>533</v>
      </c>
      <c r="E151" s="98">
        <v>0</v>
      </c>
      <c r="F151" s="1"/>
    </row>
    <row r="152" spans="1:6" ht="15.75" customHeight="1">
      <c r="A152" s="1" t="s">
        <v>534</v>
      </c>
      <c r="B152" s="1" t="s">
        <v>194</v>
      </c>
      <c r="C152" s="10" t="s">
        <v>543</v>
      </c>
      <c r="D152" s="10" t="s">
        <v>543</v>
      </c>
      <c r="E152" s="98">
        <v>1</v>
      </c>
      <c r="F152" s="1" t="s">
        <v>3314</v>
      </c>
    </row>
    <row r="153" spans="1:6" ht="15.75" customHeight="1">
      <c r="A153" s="1" t="s">
        <v>544</v>
      </c>
      <c r="B153" s="1" t="s">
        <v>172</v>
      </c>
      <c r="C153" s="10" t="s">
        <v>551</v>
      </c>
      <c r="D153" s="10" t="s">
        <v>3400</v>
      </c>
      <c r="E153" s="98">
        <v>1</v>
      </c>
      <c r="F153" s="1"/>
    </row>
    <row r="154" spans="1:6" ht="15.75" customHeight="1">
      <c r="A154" s="1" t="s">
        <v>544</v>
      </c>
      <c r="B154" s="1" t="s">
        <v>552</v>
      </c>
      <c r="C154" s="10" t="s">
        <v>553</v>
      </c>
      <c r="D154" s="10" t="s">
        <v>3401</v>
      </c>
      <c r="E154" s="98">
        <v>1</v>
      </c>
      <c r="F154" s="1" t="s">
        <v>3397</v>
      </c>
    </row>
    <row r="155" spans="1:6" ht="15.75" customHeight="1">
      <c r="A155" s="1" t="s">
        <v>554</v>
      </c>
      <c r="B155" s="1" t="s">
        <v>172</v>
      </c>
      <c r="C155" s="10" t="s">
        <v>558</v>
      </c>
      <c r="D155" s="10" t="s">
        <v>3402</v>
      </c>
      <c r="E155" s="98">
        <v>0</v>
      </c>
      <c r="F155" s="1" t="s">
        <v>3403</v>
      </c>
    </row>
    <row r="156" spans="1:6" ht="15.75" customHeight="1">
      <c r="A156" s="1" t="s">
        <v>554</v>
      </c>
      <c r="B156" s="1" t="s">
        <v>559</v>
      </c>
      <c r="C156" s="10" t="s">
        <v>558</v>
      </c>
      <c r="D156" s="10" t="s">
        <v>3404</v>
      </c>
      <c r="E156" s="98">
        <v>1</v>
      </c>
      <c r="F156" s="1"/>
    </row>
    <row r="157" spans="1:6" ht="15.75" customHeight="1">
      <c r="A157" s="1" t="s">
        <v>554</v>
      </c>
      <c r="B157" s="1" t="s">
        <v>405</v>
      </c>
      <c r="C157" s="10" t="s">
        <v>558</v>
      </c>
      <c r="D157" s="10" t="s">
        <v>3405</v>
      </c>
      <c r="E157" s="98">
        <v>0</v>
      </c>
      <c r="F157" s="1" t="s">
        <v>3296</v>
      </c>
    </row>
    <row r="158" spans="1:6" ht="15.75" customHeight="1">
      <c r="A158" s="1" t="s">
        <v>560</v>
      </c>
      <c r="B158" s="1" t="s">
        <v>567</v>
      </c>
      <c r="C158" s="10" t="s">
        <v>568</v>
      </c>
      <c r="D158" s="10" t="s">
        <v>568</v>
      </c>
      <c r="E158" s="98">
        <v>1</v>
      </c>
      <c r="F158" s="1" t="s">
        <v>3397</v>
      </c>
    </row>
    <row r="159" spans="1:6" ht="15.75" customHeight="1">
      <c r="A159" s="1" t="s">
        <v>560</v>
      </c>
      <c r="B159" s="1" t="s">
        <v>532</v>
      </c>
      <c r="C159" s="10" t="s">
        <v>569</v>
      </c>
      <c r="D159" s="10" t="s">
        <v>569</v>
      </c>
      <c r="E159" s="98">
        <v>0</v>
      </c>
      <c r="F159" s="1"/>
    </row>
    <row r="160" spans="1:6" ht="15.75" customHeight="1">
      <c r="A160" s="1" t="s">
        <v>560</v>
      </c>
      <c r="B160" s="1" t="s">
        <v>451</v>
      </c>
      <c r="C160" s="10" t="s">
        <v>570</v>
      </c>
      <c r="D160" s="10" t="s">
        <v>570</v>
      </c>
      <c r="E160" s="98">
        <v>0</v>
      </c>
      <c r="F160" s="1"/>
    </row>
    <row r="161" spans="1:6" ht="15.75" customHeight="1">
      <c r="A161" s="1" t="s">
        <v>560</v>
      </c>
      <c r="B161" s="1" t="s">
        <v>571</v>
      </c>
      <c r="C161" s="10" t="s">
        <v>572</v>
      </c>
      <c r="D161" s="1" t="s">
        <v>3297</v>
      </c>
      <c r="E161" s="1"/>
      <c r="F161" s="1" t="s">
        <v>3406</v>
      </c>
    </row>
    <row r="162" spans="1:6" ht="15.75" customHeight="1">
      <c r="A162" s="1" t="s">
        <v>560</v>
      </c>
      <c r="B162" s="1" t="s">
        <v>351</v>
      </c>
      <c r="C162" s="10" t="s">
        <v>568</v>
      </c>
      <c r="D162" s="10" t="s">
        <v>568</v>
      </c>
      <c r="E162" s="98">
        <v>1</v>
      </c>
      <c r="F162" s="1" t="s">
        <v>3397</v>
      </c>
    </row>
    <row r="163" spans="1:6" ht="15.75" customHeight="1">
      <c r="A163" s="1" t="s">
        <v>560</v>
      </c>
      <c r="B163" s="1" t="s">
        <v>292</v>
      </c>
      <c r="C163" s="10" t="s">
        <v>573</v>
      </c>
      <c r="D163" s="1" t="s">
        <v>3297</v>
      </c>
      <c r="E163" s="1"/>
      <c r="F163" s="1" t="s">
        <v>3406</v>
      </c>
    </row>
    <row r="164" spans="1:6" ht="15.75" customHeight="1">
      <c r="A164" s="1" t="s">
        <v>560</v>
      </c>
      <c r="B164" s="1" t="s">
        <v>574</v>
      </c>
      <c r="C164" s="10" t="s">
        <v>575</v>
      </c>
      <c r="D164" s="10" t="s">
        <v>575</v>
      </c>
      <c r="E164" s="98">
        <v>1</v>
      </c>
      <c r="F164" s="1"/>
    </row>
    <row r="165" spans="1:6" ht="15.75" customHeight="1">
      <c r="A165" s="1" t="s">
        <v>560</v>
      </c>
      <c r="B165" s="1" t="s">
        <v>576</v>
      </c>
      <c r="C165" s="10" t="s">
        <v>577</v>
      </c>
      <c r="D165" s="1" t="s">
        <v>3297</v>
      </c>
      <c r="E165" s="1"/>
      <c r="F165" s="1" t="s">
        <v>3406</v>
      </c>
    </row>
    <row r="166" spans="1:6" ht="15.75" customHeight="1">
      <c r="A166" s="1" t="s">
        <v>578</v>
      </c>
      <c r="B166" s="1" t="s">
        <v>582</v>
      </c>
      <c r="C166" s="10" t="s">
        <v>583</v>
      </c>
      <c r="D166" s="10" t="s">
        <v>583</v>
      </c>
      <c r="E166" s="98">
        <v>1</v>
      </c>
      <c r="F166" s="1" t="s">
        <v>3314</v>
      </c>
    </row>
    <row r="167" spans="1:6" ht="15.75" customHeight="1">
      <c r="A167" s="1" t="s">
        <v>584</v>
      </c>
      <c r="B167" s="1" t="s">
        <v>77</v>
      </c>
      <c r="C167" s="10" t="s">
        <v>589</v>
      </c>
      <c r="D167" s="10" t="s">
        <v>3407</v>
      </c>
      <c r="E167" s="98">
        <v>1</v>
      </c>
      <c r="F167" s="1" t="s">
        <v>3314</v>
      </c>
    </row>
    <row r="168" spans="1:6" ht="15.75" customHeight="1">
      <c r="A168" s="1" t="s">
        <v>590</v>
      </c>
      <c r="B168" s="1" t="s">
        <v>567</v>
      </c>
      <c r="C168" s="10" t="s">
        <v>595</v>
      </c>
      <c r="D168" s="10" t="s">
        <v>3408</v>
      </c>
      <c r="E168" s="98">
        <v>1</v>
      </c>
      <c r="F168" s="1"/>
    </row>
    <row r="169" spans="1:6" ht="15.75" customHeight="1">
      <c r="A169" s="1" t="s">
        <v>596</v>
      </c>
      <c r="B169" s="1" t="s">
        <v>172</v>
      </c>
      <c r="C169" s="10" t="s">
        <v>601</v>
      </c>
      <c r="D169" s="10" t="s">
        <v>3409</v>
      </c>
      <c r="E169" s="98">
        <v>1</v>
      </c>
      <c r="F169" s="1"/>
    </row>
    <row r="170" spans="1:6" ht="15.75" customHeight="1">
      <c r="A170" s="1" t="s">
        <v>596</v>
      </c>
      <c r="B170" s="1" t="s">
        <v>603</v>
      </c>
      <c r="C170" s="10" t="s">
        <v>604</v>
      </c>
      <c r="D170" s="10" t="s">
        <v>3410</v>
      </c>
      <c r="E170" s="98">
        <v>1</v>
      </c>
      <c r="F170" s="1" t="s">
        <v>3314</v>
      </c>
    </row>
    <row r="171" spans="1:6" ht="15.75" customHeight="1">
      <c r="A171" s="1" t="s">
        <v>596</v>
      </c>
      <c r="B171" s="1" t="s">
        <v>606</v>
      </c>
      <c r="C171" s="10" t="s">
        <v>607</v>
      </c>
      <c r="D171" s="10" t="s">
        <v>3411</v>
      </c>
      <c r="E171" s="98">
        <v>1</v>
      </c>
      <c r="F171" s="1" t="s">
        <v>3314</v>
      </c>
    </row>
    <row r="172" spans="1:6" ht="15.75" customHeight="1">
      <c r="A172" s="1" t="s">
        <v>596</v>
      </c>
      <c r="B172" s="1" t="s">
        <v>532</v>
      </c>
      <c r="C172" s="10" t="s">
        <v>601</v>
      </c>
      <c r="D172" s="10" t="s">
        <v>3412</v>
      </c>
      <c r="E172" s="98">
        <v>0</v>
      </c>
      <c r="F172" s="1"/>
    </row>
    <row r="173" spans="1:6" ht="15.75" customHeight="1">
      <c r="A173" s="1" t="s">
        <v>608</v>
      </c>
      <c r="B173" s="1" t="s">
        <v>615</v>
      </c>
      <c r="C173" s="10" t="s">
        <v>616</v>
      </c>
      <c r="D173" s="10" t="s">
        <v>3413</v>
      </c>
      <c r="E173" s="98">
        <v>1</v>
      </c>
      <c r="F173" s="1"/>
    </row>
    <row r="174" spans="1:6" ht="15.75" customHeight="1">
      <c r="A174" s="1" t="s">
        <v>608</v>
      </c>
      <c r="B174" s="1" t="s">
        <v>617</v>
      </c>
      <c r="C174" s="10" t="s">
        <v>618</v>
      </c>
      <c r="D174" s="10" t="s">
        <v>3414</v>
      </c>
      <c r="E174" s="98">
        <v>0</v>
      </c>
      <c r="F174" s="1" t="s">
        <v>3296</v>
      </c>
    </row>
    <row r="175" spans="1:6" ht="15.75" customHeight="1">
      <c r="A175" s="1" t="s">
        <v>608</v>
      </c>
      <c r="B175" s="1" t="s">
        <v>146</v>
      </c>
      <c r="C175" s="10" t="s">
        <v>621</v>
      </c>
      <c r="D175" s="10" t="s">
        <v>621</v>
      </c>
      <c r="E175" s="98">
        <v>1</v>
      </c>
      <c r="F175" s="1" t="s">
        <v>3314</v>
      </c>
    </row>
    <row r="176" spans="1:6" ht="15.75" customHeight="1">
      <c r="A176" s="1" t="s">
        <v>622</v>
      </c>
      <c r="B176" s="1" t="s">
        <v>172</v>
      </c>
      <c r="C176" s="10" t="s">
        <v>628</v>
      </c>
      <c r="D176" s="10" t="s">
        <v>628</v>
      </c>
      <c r="E176" s="98">
        <v>1</v>
      </c>
      <c r="F176" s="1"/>
    </row>
    <row r="177" spans="1:6" ht="15.75" customHeight="1">
      <c r="A177" s="1" t="s">
        <v>622</v>
      </c>
      <c r="B177" s="1" t="s">
        <v>91</v>
      </c>
      <c r="C177" s="10" t="s">
        <v>629</v>
      </c>
      <c r="D177" s="10" t="s">
        <v>629</v>
      </c>
      <c r="E177" s="98">
        <v>0</v>
      </c>
      <c r="F177" s="1"/>
    </row>
    <row r="178" spans="1:6" ht="15.75" customHeight="1">
      <c r="A178" s="1" t="s">
        <v>622</v>
      </c>
      <c r="B178" s="1" t="s">
        <v>150</v>
      </c>
      <c r="C178" s="10" t="s">
        <v>630</v>
      </c>
      <c r="D178" s="10" t="s">
        <v>3415</v>
      </c>
      <c r="E178" s="98">
        <v>0</v>
      </c>
      <c r="F178" s="1"/>
    </row>
    <row r="179" spans="1:6" ht="15.75" customHeight="1">
      <c r="A179" s="1" t="s">
        <v>622</v>
      </c>
      <c r="B179" s="1" t="s">
        <v>631</v>
      </c>
      <c r="C179" s="10" t="s">
        <v>632</v>
      </c>
      <c r="D179" s="10" t="s">
        <v>3416</v>
      </c>
      <c r="E179" s="98">
        <v>0</v>
      </c>
      <c r="F179" s="1"/>
    </row>
    <row r="180" spans="1:6" ht="15.75" customHeight="1">
      <c r="A180" s="1" t="s">
        <v>3048</v>
      </c>
      <c r="B180" s="1" t="s">
        <v>77</v>
      </c>
      <c r="C180" s="10" t="s">
        <v>639</v>
      </c>
      <c r="D180" s="10" t="s">
        <v>3417</v>
      </c>
      <c r="E180" s="98">
        <v>1</v>
      </c>
      <c r="F180" s="1" t="s">
        <v>3418</v>
      </c>
    </row>
    <row r="181" spans="1:6" ht="15.75" customHeight="1">
      <c r="A181" s="1" t="s">
        <v>3048</v>
      </c>
      <c r="B181" s="1" t="s">
        <v>640</v>
      </c>
      <c r="C181" s="10" t="s">
        <v>641</v>
      </c>
      <c r="D181" s="10" t="s">
        <v>3419</v>
      </c>
      <c r="E181" s="98">
        <v>1</v>
      </c>
      <c r="F181" s="1" t="s">
        <v>3314</v>
      </c>
    </row>
    <row r="182" spans="1:6" ht="15.75" customHeight="1">
      <c r="A182" s="1" t="s">
        <v>3048</v>
      </c>
      <c r="B182" s="1" t="s">
        <v>642</v>
      </c>
      <c r="C182" s="10" t="s">
        <v>643</v>
      </c>
      <c r="D182" s="10" t="s">
        <v>3420</v>
      </c>
      <c r="E182" s="98">
        <v>1</v>
      </c>
      <c r="F182" s="1" t="s">
        <v>3314</v>
      </c>
    </row>
    <row r="183" spans="1:6" ht="15.75" customHeight="1">
      <c r="A183" s="1" t="s">
        <v>3048</v>
      </c>
      <c r="B183" s="1" t="s">
        <v>91</v>
      </c>
      <c r="C183" s="10" t="s">
        <v>645</v>
      </c>
      <c r="D183" s="10" t="s">
        <v>3421</v>
      </c>
      <c r="E183" s="98">
        <v>1</v>
      </c>
      <c r="F183" s="1"/>
    </row>
    <row r="184" spans="1:6" ht="15.75" customHeight="1">
      <c r="A184" s="1" t="s">
        <v>646</v>
      </c>
      <c r="B184" s="1" t="s">
        <v>95</v>
      </c>
      <c r="C184" s="10" t="s">
        <v>652</v>
      </c>
      <c r="D184" s="10" t="s">
        <v>652</v>
      </c>
      <c r="E184" s="98">
        <v>1</v>
      </c>
      <c r="F184" s="1" t="s">
        <v>3422</v>
      </c>
    </row>
    <row r="185" spans="1:6" ht="15.75" customHeight="1">
      <c r="A185" s="1" t="s">
        <v>646</v>
      </c>
      <c r="B185" s="1" t="s">
        <v>653</v>
      </c>
      <c r="C185" s="10" t="s">
        <v>652</v>
      </c>
      <c r="D185" s="10" t="s">
        <v>652</v>
      </c>
      <c r="E185" s="98">
        <v>1</v>
      </c>
      <c r="F185" s="1" t="s">
        <v>3423</v>
      </c>
    </row>
    <row r="186" spans="1:6" ht="15.75" customHeight="1">
      <c r="A186" s="1" t="s">
        <v>646</v>
      </c>
      <c r="B186" s="1" t="s">
        <v>172</v>
      </c>
      <c r="C186" s="10" t="s">
        <v>654</v>
      </c>
      <c r="D186" s="10" t="s">
        <v>654</v>
      </c>
      <c r="E186" s="98">
        <v>1</v>
      </c>
      <c r="F186" s="1" t="s">
        <v>3316</v>
      </c>
    </row>
    <row r="187" spans="1:6" ht="15.75" customHeight="1">
      <c r="A187" s="1" t="s">
        <v>646</v>
      </c>
      <c r="B187" s="1" t="s">
        <v>456</v>
      </c>
      <c r="C187" s="10" t="s">
        <v>654</v>
      </c>
      <c r="D187" s="10" t="s">
        <v>654</v>
      </c>
      <c r="E187" s="98">
        <v>1</v>
      </c>
      <c r="F187" s="1" t="s">
        <v>3314</v>
      </c>
    </row>
    <row r="188" spans="1:6" ht="15.75" customHeight="1">
      <c r="A188" s="1" t="s">
        <v>646</v>
      </c>
      <c r="B188" s="1" t="s">
        <v>656</v>
      </c>
      <c r="C188" s="10" t="s">
        <v>657</v>
      </c>
      <c r="D188" s="10" t="s">
        <v>657</v>
      </c>
      <c r="E188" s="98">
        <v>0</v>
      </c>
      <c r="F188" s="1"/>
    </row>
    <row r="189" spans="1:6" ht="15.75" customHeight="1">
      <c r="A189" s="1" t="s">
        <v>646</v>
      </c>
      <c r="B189" s="1" t="s">
        <v>312</v>
      </c>
      <c r="C189" s="10" t="s">
        <v>658</v>
      </c>
      <c r="D189" s="10" t="s">
        <v>658</v>
      </c>
      <c r="E189" s="98">
        <v>1</v>
      </c>
      <c r="F189" s="1" t="s">
        <v>3316</v>
      </c>
    </row>
    <row r="190" spans="1:6" ht="15.75" customHeight="1">
      <c r="A190" s="1" t="s">
        <v>646</v>
      </c>
      <c r="B190" s="1" t="s">
        <v>108</v>
      </c>
      <c r="C190" s="10" t="s">
        <v>659</v>
      </c>
      <c r="D190" s="10" t="s">
        <v>659</v>
      </c>
      <c r="E190" s="98">
        <v>1</v>
      </c>
      <c r="F190" s="1" t="s">
        <v>3316</v>
      </c>
    </row>
    <row r="191" spans="1:6" ht="15.75" customHeight="1">
      <c r="A191" s="1" t="s">
        <v>660</v>
      </c>
      <c r="B191" s="1" t="s">
        <v>77</v>
      </c>
      <c r="C191" s="10" t="s">
        <v>666</v>
      </c>
      <c r="D191" s="10" t="s">
        <v>3424</v>
      </c>
      <c r="E191" s="98">
        <v>1</v>
      </c>
      <c r="F191" s="1" t="s">
        <v>3425</v>
      </c>
    </row>
    <row r="192" spans="1:6" ht="15.75" customHeight="1">
      <c r="A192" s="1" t="s">
        <v>660</v>
      </c>
      <c r="B192" s="1" t="s">
        <v>667</v>
      </c>
      <c r="C192" s="10" t="s">
        <v>668</v>
      </c>
      <c r="D192" s="10" t="s">
        <v>3426</v>
      </c>
      <c r="E192" s="98">
        <v>0</v>
      </c>
      <c r="F192" s="1" t="s">
        <v>3296</v>
      </c>
    </row>
    <row r="193" spans="1:6" ht="15.75" customHeight="1">
      <c r="A193" s="1" t="s">
        <v>669</v>
      </c>
      <c r="B193" s="1" t="s">
        <v>675</v>
      </c>
      <c r="C193" s="10" t="s">
        <v>676</v>
      </c>
      <c r="D193" s="10" t="s">
        <v>3427</v>
      </c>
      <c r="E193" s="98">
        <v>0</v>
      </c>
      <c r="F193" s="1" t="s">
        <v>3428</v>
      </c>
    </row>
    <row r="194" spans="1:6" ht="15.75" customHeight="1">
      <c r="A194" s="1" t="s">
        <v>677</v>
      </c>
      <c r="B194" s="1" t="s">
        <v>681</v>
      </c>
      <c r="C194" s="10" t="s">
        <v>682</v>
      </c>
      <c r="D194" s="1" t="s">
        <v>3297</v>
      </c>
      <c r="E194" s="1" t="s">
        <v>3275</v>
      </c>
      <c r="F194" s="1"/>
    </row>
    <row r="195" spans="1:6" ht="15.75" customHeight="1">
      <c r="A195" s="1" t="s">
        <v>677</v>
      </c>
      <c r="B195" s="1" t="s">
        <v>684</v>
      </c>
      <c r="C195" s="10" t="s">
        <v>685</v>
      </c>
      <c r="D195" s="10" t="s">
        <v>3429</v>
      </c>
      <c r="E195" s="98">
        <v>0</v>
      </c>
      <c r="F195" s="1"/>
    </row>
    <row r="196" spans="1:6" ht="15.75" customHeight="1">
      <c r="A196" s="1" t="s">
        <v>677</v>
      </c>
      <c r="B196" s="1" t="s">
        <v>146</v>
      </c>
      <c r="C196" s="10" t="s">
        <v>686</v>
      </c>
      <c r="D196" s="10" t="s">
        <v>686</v>
      </c>
      <c r="E196" s="98">
        <v>1</v>
      </c>
      <c r="F196" s="1" t="s">
        <v>3314</v>
      </c>
    </row>
    <row r="197" spans="1:6" ht="15.75" customHeight="1">
      <c r="A197" s="1" t="s">
        <v>677</v>
      </c>
      <c r="B197" s="1" t="s">
        <v>172</v>
      </c>
      <c r="C197" s="10" t="s">
        <v>687</v>
      </c>
      <c r="D197" s="10" t="s">
        <v>3430</v>
      </c>
      <c r="E197" s="98">
        <v>1</v>
      </c>
      <c r="F197" s="1"/>
    </row>
    <row r="198" spans="1:6" ht="15.75" customHeight="1">
      <c r="A198" s="1" t="s">
        <v>677</v>
      </c>
      <c r="B198" s="1" t="s">
        <v>688</v>
      </c>
      <c r="C198" s="10" t="s">
        <v>689</v>
      </c>
      <c r="D198" s="10" t="s">
        <v>689</v>
      </c>
      <c r="E198" s="98">
        <v>1</v>
      </c>
      <c r="F198" s="1" t="s">
        <v>3431</v>
      </c>
    </row>
    <row r="199" spans="1:6" ht="15.75" customHeight="1">
      <c r="A199" s="1" t="s">
        <v>677</v>
      </c>
      <c r="B199" s="1" t="s">
        <v>405</v>
      </c>
      <c r="C199" s="10" t="s">
        <v>690</v>
      </c>
      <c r="D199" s="10" t="s">
        <v>3432</v>
      </c>
      <c r="E199" s="98">
        <v>0</v>
      </c>
      <c r="F199" s="1" t="s">
        <v>3296</v>
      </c>
    </row>
    <row r="200" spans="1:6" ht="15.75" customHeight="1">
      <c r="A200" s="1" t="s">
        <v>677</v>
      </c>
      <c r="B200" s="1" t="s">
        <v>356</v>
      </c>
      <c r="C200" s="10" t="s">
        <v>692</v>
      </c>
      <c r="D200" s="10" t="s">
        <v>3433</v>
      </c>
      <c r="E200" s="98">
        <v>1</v>
      </c>
      <c r="F200" s="1"/>
    </row>
    <row r="201" spans="1:6" ht="15.75" customHeight="1">
      <c r="A201" s="1" t="s">
        <v>677</v>
      </c>
      <c r="B201" s="1" t="s">
        <v>693</v>
      </c>
      <c r="C201" s="10" t="s">
        <v>694</v>
      </c>
      <c r="D201" s="10" t="s">
        <v>3434</v>
      </c>
      <c r="E201" s="98">
        <v>0</v>
      </c>
      <c r="F201" s="1" t="s">
        <v>3296</v>
      </c>
    </row>
    <row r="202" spans="1:6" ht="15.75" customHeight="1">
      <c r="A202" s="1" t="s">
        <v>677</v>
      </c>
      <c r="B202" s="1" t="s">
        <v>491</v>
      </c>
      <c r="C202" s="10" t="s">
        <v>695</v>
      </c>
      <c r="D202" s="10" t="s">
        <v>3435</v>
      </c>
      <c r="E202" s="98">
        <v>1</v>
      </c>
      <c r="F202" s="1"/>
    </row>
    <row r="203" spans="1:6" ht="15.75" customHeight="1">
      <c r="A203" s="1" t="s">
        <v>677</v>
      </c>
      <c r="B203" s="1" t="s">
        <v>696</v>
      </c>
      <c r="C203" s="10" t="s">
        <v>697</v>
      </c>
      <c r="D203" s="10" t="s">
        <v>3436</v>
      </c>
      <c r="E203" s="98">
        <v>0</v>
      </c>
      <c r="F203" s="1" t="s">
        <v>3296</v>
      </c>
    </row>
    <row r="204" spans="1:6" ht="15.75" customHeight="1">
      <c r="A204" s="1" t="s">
        <v>677</v>
      </c>
      <c r="B204" s="1" t="s">
        <v>95</v>
      </c>
      <c r="C204" s="10" t="s">
        <v>698</v>
      </c>
      <c r="D204" s="10" t="s">
        <v>698</v>
      </c>
      <c r="E204" s="98">
        <v>1</v>
      </c>
      <c r="F204" s="1" t="s">
        <v>3437</v>
      </c>
    </row>
    <row r="205" spans="1:6" ht="15.75" customHeight="1">
      <c r="A205" s="1" t="s">
        <v>677</v>
      </c>
      <c r="B205" s="1" t="s">
        <v>527</v>
      </c>
      <c r="C205" s="10" t="s">
        <v>701</v>
      </c>
      <c r="D205" s="10" t="s">
        <v>701</v>
      </c>
      <c r="E205" s="98">
        <v>1</v>
      </c>
      <c r="F205" s="1"/>
    </row>
    <row r="206" spans="1:6" ht="15.75" customHeight="1">
      <c r="A206" s="1" t="s">
        <v>677</v>
      </c>
      <c r="B206" s="1" t="s">
        <v>702</v>
      </c>
      <c r="C206" s="10" t="s">
        <v>701</v>
      </c>
      <c r="D206" s="1"/>
      <c r="E206" s="98">
        <v>0</v>
      </c>
      <c r="F206" s="1" t="s">
        <v>3296</v>
      </c>
    </row>
    <row r="207" spans="1:6" ht="15.75" customHeight="1">
      <c r="A207" s="1" t="s">
        <v>677</v>
      </c>
      <c r="B207" s="1" t="s">
        <v>77</v>
      </c>
      <c r="C207" s="10" t="s">
        <v>703</v>
      </c>
      <c r="D207" s="10" t="s">
        <v>703</v>
      </c>
      <c r="E207" s="98">
        <v>1</v>
      </c>
      <c r="F207" s="1" t="s">
        <v>3431</v>
      </c>
    </row>
    <row r="208" spans="1:6" ht="15.75" customHeight="1">
      <c r="A208" s="1" t="s">
        <v>677</v>
      </c>
      <c r="B208" s="1" t="s">
        <v>667</v>
      </c>
      <c r="C208" s="10" t="s">
        <v>704</v>
      </c>
      <c r="D208" s="10" t="s">
        <v>704</v>
      </c>
      <c r="E208" s="98">
        <v>0</v>
      </c>
      <c r="F208" s="1" t="s">
        <v>3296</v>
      </c>
    </row>
    <row r="209" spans="1:6" ht="15.75" customHeight="1">
      <c r="A209" s="1" t="s">
        <v>677</v>
      </c>
      <c r="B209" s="1" t="s">
        <v>299</v>
      </c>
      <c r="C209" s="1" t="s">
        <v>705</v>
      </c>
      <c r="D209" s="10" t="s">
        <v>3438</v>
      </c>
      <c r="E209" s="98">
        <v>1</v>
      </c>
      <c r="F209" s="1" t="s">
        <v>3314</v>
      </c>
    </row>
    <row r="210" spans="1:6" ht="15.75" customHeight="1">
      <c r="A210" s="1" t="s">
        <v>677</v>
      </c>
      <c r="B210" s="1" t="s">
        <v>707</v>
      </c>
      <c r="C210" s="10" t="s">
        <v>708</v>
      </c>
      <c r="D210" s="10" t="s">
        <v>708</v>
      </c>
      <c r="E210" s="98">
        <v>1</v>
      </c>
      <c r="F210" s="1" t="s">
        <v>3314</v>
      </c>
    </row>
    <row r="211" spans="1:6" ht="15.75" customHeight="1">
      <c r="A211" s="1" t="s">
        <v>709</v>
      </c>
      <c r="B211" s="1" t="s">
        <v>91</v>
      </c>
      <c r="C211" s="10" t="s">
        <v>712</v>
      </c>
      <c r="D211" s="10" t="s">
        <v>3439</v>
      </c>
      <c r="E211" s="98">
        <v>0</v>
      </c>
      <c r="F211" s="1"/>
    </row>
    <row r="212" spans="1:6" ht="15.75" customHeight="1">
      <c r="A212" s="1" t="s">
        <v>709</v>
      </c>
      <c r="B212" s="1" t="s">
        <v>172</v>
      </c>
      <c r="C212" s="10" t="s">
        <v>713</v>
      </c>
      <c r="D212" s="10" t="s">
        <v>713</v>
      </c>
      <c r="E212" s="98">
        <v>1</v>
      </c>
      <c r="F212" s="1" t="s">
        <v>3440</v>
      </c>
    </row>
    <row r="213" spans="1:6" ht="15.75" customHeight="1">
      <c r="A213" s="1" t="s">
        <v>709</v>
      </c>
      <c r="B213" s="1" t="s">
        <v>236</v>
      </c>
      <c r="C213" s="10" t="s">
        <v>714</v>
      </c>
      <c r="D213" s="10" t="s">
        <v>714</v>
      </c>
      <c r="E213" s="98">
        <v>1</v>
      </c>
      <c r="F213" s="1"/>
    </row>
    <row r="214" spans="1:6" ht="15.75" customHeight="1">
      <c r="A214" s="1" t="s">
        <v>709</v>
      </c>
      <c r="B214" s="1" t="s">
        <v>418</v>
      </c>
      <c r="C214" s="10" t="s">
        <v>715</v>
      </c>
      <c r="D214" s="10" t="s">
        <v>3441</v>
      </c>
      <c r="E214" s="98">
        <v>1</v>
      </c>
      <c r="F214" s="1" t="s">
        <v>3314</v>
      </c>
    </row>
    <row r="215" spans="1:6" ht="15.75" customHeight="1">
      <c r="A215" s="1" t="s">
        <v>709</v>
      </c>
      <c r="B215" s="1" t="s">
        <v>717</v>
      </c>
      <c r="C215" s="10" t="s">
        <v>718</v>
      </c>
      <c r="D215" s="10" t="s">
        <v>3442</v>
      </c>
      <c r="E215" s="98">
        <v>1</v>
      </c>
      <c r="F215" s="1" t="s">
        <v>3314</v>
      </c>
    </row>
    <row r="216" spans="1:6" ht="15.75" customHeight="1">
      <c r="A216" s="1" t="s">
        <v>709</v>
      </c>
      <c r="B216" s="1" t="s">
        <v>356</v>
      </c>
      <c r="C216" s="10" t="s">
        <v>719</v>
      </c>
      <c r="D216" s="10" t="s">
        <v>3443</v>
      </c>
      <c r="E216" s="98">
        <v>1</v>
      </c>
      <c r="F216" s="1" t="s">
        <v>3314</v>
      </c>
    </row>
    <row r="217" spans="1:6" ht="15.75" customHeight="1">
      <c r="A217" s="1" t="s">
        <v>709</v>
      </c>
      <c r="B217" s="1" t="s">
        <v>295</v>
      </c>
      <c r="C217" s="10" t="s">
        <v>720</v>
      </c>
      <c r="D217" s="10" t="s">
        <v>3444</v>
      </c>
      <c r="E217" s="98">
        <v>0</v>
      </c>
      <c r="F217" s="1"/>
    </row>
    <row r="218" spans="1:6" ht="15.75" customHeight="1">
      <c r="A218" s="1" t="s">
        <v>721</v>
      </c>
      <c r="B218" s="1" t="s">
        <v>172</v>
      </c>
      <c r="C218" s="10" t="s">
        <v>728</v>
      </c>
      <c r="D218" s="10" t="s">
        <v>3445</v>
      </c>
      <c r="E218" s="98">
        <v>1</v>
      </c>
      <c r="F218" s="1" t="s">
        <v>3316</v>
      </c>
    </row>
    <row r="219" spans="1:6" ht="15.75" customHeight="1">
      <c r="A219" s="1" t="s">
        <v>721</v>
      </c>
      <c r="B219" s="1" t="s">
        <v>729</v>
      </c>
      <c r="C219" s="10" t="s">
        <v>730</v>
      </c>
      <c r="D219" s="10" t="s">
        <v>3446</v>
      </c>
      <c r="E219" s="98">
        <v>0</v>
      </c>
      <c r="F219" s="1" t="s">
        <v>3447</v>
      </c>
    </row>
    <row r="220" spans="1:6" ht="15.75" customHeight="1">
      <c r="A220" s="1" t="s">
        <v>721</v>
      </c>
      <c r="B220" s="1" t="s">
        <v>77</v>
      </c>
      <c r="C220" s="10" t="s">
        <v>732</v>
      </c>
      <c r="D220" s="10" t="s">
        <v>3448</v>
      </c>
      <c r="E220" s="98">
        <v>1</v>
      </c>
      <c r="F220" s="1" t="s">
        <v>3449</v>
      </c>
    </row>
    <row r="221" spans="1:6" ht="15.75" customHeight="1">
      <c r="A221" s="1" t="s">
        <v>733</v>
      </c>
      <c r="B221" s="1" t="s">
        <v>292</v>
      </c>
      <c r="C221" s="10" t="s">
        <v>741</v>
      </c>
      <c r="D221" s="10" t="s">
        <v>741</v>
      </c>
      <c r="E221" s="98">
        <v>1</v>
      </c>
      <c r="F221" s="1" t="s">
        <v>3450</v>
      </c>
    </row>
    <row r="222" spans="1:6" ht="15.75" customHeight="1">
      <c r="A222" s="1" t="s">
        <v>733</v>
      </c>
      <c r="B222" s="1" t="s">
        <v>742</v>
      </c>
      <c r="C222" s="10" t="s">
        <v>743</v>
      </c>
      <c r="D222" s="10" t="s">
        <v>743</v>
      </c>
      <c r="E222" s="98">
        <v>0</v>
      </c>
      <c r="F222" s="1" t="s">
        <v>3296</v>
      </c>
    </row>
    <row r="223" spans="1:6" ht="15.75" customHeight="1">
      <c r="A223" s="1" t="s">
        <v>733</v>
      </c>
      <c r="B223" s="1" t="s">
        <v>172</v>
      </c>
      <c r="C223" s="10" t="s">
        <v>744</v>
      </c>
      <c r="D223" s="10" t="s">
        <v>744</v>
      </c>
      <c r="E223" s="98">
        <v>0</v>
      </c>
      <c r="F223" s="1"/>
    </row>
    <row r="224" spans="1:6" ht="15.75" customHeight="1">
      <c r="A224" s="1" t="s">
        <v>733</v>
      </c>
      <c r="B224" s="1" t="s">
        <v>236</v>
      </c>
      <c r="C224" s="10" t="s">
        <v>745</v>
      </c>
      <c r="D224" s="10" t="s">
        <v>745</v>
      </c>
      <c r="E224" s="98">
        <v>1</v>
      </c>
      <c r="F224" s="1" t="s">
        <v>3451</v>
      </c>
    </row>
    <row r="225" spans="1:6" ht="15.75" customHeight="1">
      <c r="A225" s="1" t="s">
        <v>733</v>
      </c>
      <c r="B225" s="1" t="s">
        <v>746</v>
      </c>
      <c r="C225" s="10" t="s">
        <v>747</v>
      </c>
      <c r="D225" s="10" t="s">
        <v>3452</v>
      </c>
      <c r="E225" s="98">
        <v>0</v>
      </c>
      <c r="F225" s="1" t="s">
        <v>3447</v>
      </c>
    </row>
    <row r="226" spans="1:6" ht="15.75" customHeight="1">
      <c r="A226" s="1" t="s">
        <v>733</v>
      </c>
      <c r="B226" s="1" t="s">
        <v>749</v>
      </c>
      <c r="C226" s="10" t="s">
        <v>750</v>
      </c>
      <c r="D226" s="10" t="s">
        <v>750</v>
      </c>
      <c r="E226" s="98">
        <v>1</v>
      </c>
      <c r="F226" s="1" t="s">
        <v>3453</v>
      </c>
    </row>
    <row r="227" spans="1:6" ht="15.75" customHeight="1">
      <c r="A227" s="1" t="s">
        <v>733</v>
      </c>
      <c r="B227" s="1" t="s">
        <v>218</v>
      </c>
      <c r="C227" s="10" t="s">
        <v>751</v>
      </c>
      <c r="D227" s="10" t="s">
        <v>751</v>
      </c>
      <c r="E227" s="98">
        <v>1</v>
      </c>
      <c r="F227" s="1" t="s">
        <v>3314</v>
      </c>
    </row>
    <row r="228" spans="1:6" ht="15.75" customHeight="1">
      <c r="A228" s="1" t="s">
        <v>733</v>
      </c>
      <c r="B228" s="1" t="s">
        <v>752</v>
      </c>
      <c r="C228" s="10" t="s">
        <v>754</v>
      </c>
      <c r="D228" s="10" t="s">
        <v>3454</v>
      </c>
      <c r="E228" s="98">
        <v>1</v>
      </c>
      <c r="F228" s="1" t="s">
        <v>3314</v>
      </c>
    </row>
    <row r="229" spans="1:6" ht="15.75" customHeight="1">
      <c r="A229" s="1" t="s">
        <v>733</v>
      </c>
      <c r="B229" s="1" t="s">
        <v>755</v>
      </c>
      <c r="C229" s="10" t="s">
        <v>756</v>
      </c>
      <c r="D229" s="10" t="s">
        <v>756</v>
      </c>
      <c r="E229" s="98">
        <v>1</v>
      </c>
      <c r="F229" s="1" t="s">
        <v>3314</v>
      </c>
    </row>
    <row r="230" spans="1:6" ht="15.75" customHeight="1">
      <c r="A230" s="1" t="s">
        <v>733</v>
      </c>
      <c r="B230" s="1" t="s">
        <v>758</v>
      </c>
      <c r="C230" s="10" t="s">
        <v>759</v>
      </c>
      <c r="D230" s="10" t="s">
        <v>3455</v>
      </c>
      <c r="E230" s="98">
        <v>1</v>
      </c>
      <c r="F230" s="1" t="s">
        <v>3456</v>
      </c>
    </row>
    <row r="231" spans="1:6" ht="15.75" customHeight="1">
      <c r="A231" s="1" t="s">
        <v>733</v>
      </c>
      <c r="B231" s="1" t="s">
        <v>532</v>
      </c>
      <c r="C231" s="10" t="s">
        <v>760</v>
      </c>
      <c r="D231" s="10" t="s">
        <v>3457</v>
      </c>
      <c r="E231" s="98">
        <v>0</v>
      </c>
      <c r="F231" s="1" t="s">
        <v>3458</v>
      </c>
    </row>
    <row r="232" spans="1:6" ht="15.75" customHeight="1">
      <c r="A232" s="1" t="s">
        <v>733</v>
      </c>
      <c r="B232" s="1" t="s">
        <v>761</v>
      </c>
      <c r="C232" s="10" t="s">
        <v>762</v>
      </c>
      <c r="D232" s="10" t="s">
        <v>3459</v>
      </c>
      <c r="E232" s="98">
        <v>0</v>
      </c>
      <c r="F232" s="1" t="s">
        <v>3458</v>
      </c>
    </row>
    <row r="233" spans="1:6" ht="15.75" customHeight="1">
      <c r="A233" s="1" t="s">
        <v>733</v>
      </c>
      <c r="B233" s="1" t="s">
        <v>763</v>
      </c>
      <c r="C233" s="10" t="s">
        <v>764</v>
      </c>
      <c r="D233" s="10" t="s">
        <v>3460</v>
      </c>
      <c r="E233" s="98">
        <v>1</v>
      </c>
      <c r="F233" s="1" t="s">
        <v>3314</v>
      </c>
    </row>
    <row r="234" spans="1:6" ht="15.75" customHeight="1">
      <c r="A234" s="1" t="s">
        <v>733</v>
      </c>
      <c r="B234" s="1" t="s">
        <v>765</v>
      </c>
      <c r="C234" s="10" t="s">
        <v>766</v>
      </c>
      <c r="D234" s="10" t="s">
        <v>3461</v>
      </c>
      <c r="E234" s="98">
        <v>1</v>
      </c>
      <c r="F234" s="1" t="s">
        <v>3316</v>
      </c>
    </row>
    <row r="235" spans="1:6" ht="15.75" customHeight="1">
      <c r="A235" s="1" t="s">
        <v>767</v>
      </c>
      <c r="B235" s="1" t="s">
        <v>772</v>
      </c>
      <c r="C235" s="10" t="s">
        <v>773</v>
      </c>
      <c r="D235" s="10" t="s">
        <v>773</v>
      </c>
      <c r="E235" s="98">
        <v>1</v>
      </c>
      <c r="F235" s="1" t="s">
        <v>3462</v>
      </c>
    </row>
    <row r="236" spans="1:6" ht="15.75" customHeight="1">
      <c r="A236" s="1" t="s">
        <v>767</v>
      </c>
      <c r="B236" s="1" t="s">
        <v>772</v>
      </c>
      <c r="C236" s="10" t="s">
        <v>773</v>
      </c>
      <c r="D236" s="10" t="s">
        <v>773</v>
      </c>
      <c r="E236" s="98">
        <v>1</v>
      </c>
      <c r="F236" s="1" t="s">
        <v>3462</v>
      </c>
    </row>
    <row r="237" spans="1:6" ht="15.75" customHeight="1">
      <c r="A237" s="1" t="s">
        <v>774</v>
      </c>
      <c r="B237" s="1" t="s">
        <v>91</v>
      </c>
      <c r="C237" s="10" t="s">
        <v>779</v>
      </c>
      <c r="D237" s="10" t="s">
        <v>3463</v>
      </c>
      <c r="E237" s="98">
        <v>1</v>
      </c>
      <c r="F237" s="1"/>
    </row>
    <row r="238" spans="1:6" ht="15.75" customHeight="1">
      <c r="A238" s="1" t="s">
        <v>780</v>
      </c>
      <c r="B238" s="1" t="s">
        <v>786</v>
      </c>
      <c r="C238" s="10" t="s">
        <v>787</v>
      </c>
      <c r="D238" s="10" t="s">
        <v>787</v>
      </c>
      <c r="E238" s="98">
        <v>1</v>
      </c>
      <c r="F238" s="1" t="s">
        <v>3314</v>
      </c>
    </row>
    <row r="239" spans="1:6" ht="15.75" customHeight="1">
      <c r="A239" s="1" t="s">
        <v>780</v>
      </c>
      <c r="B239" s="1" t="s">
        <v>789</v>
      </c>
      <c r="C239" s="10" t="s">
        <v>790</v>
      </c>
      <c r="D239" s="10" t="s">
        <v>3464</v>
      </c>
      <c r="E239" s="98">
        <v>1</v>
      </c>
      <c r="F239" s="1" t="s">
        <v>3314</v>
      </c>
    </row>
    <row r="240" spans="1:6" ht="15.75" customHeight="1">
      <c r="A240" s="1" t="s">
        <v>780</v>
      </c>
      <c r="B240" s="1" t="s">
        <v>791</v>
      </c>
      <c r="C240" s="10" t="s">
        <v>792</v>
      </c>
      <c r="D240" s="10" t="s">
        <v>792</v>
      </c>
      <c r="E240" s="98">
        <v>0</v>
      </c>
      <c r="F240" s="1"/>
    </row>
    <row r="241" spans="1:6" ht="15.75" customHeight="1">
      <c r="A241" s="1" t="s">
        <v>780</v>
      </c>
      <c r="B241" s="1" t="s">
        <v>793</v>
      </c>
      <c r="C241" s="10" t="s">
        <v>794</v>
      </c>
      <c r="D241" s="10" t="s">
        <v>794</v>
      </c>
      <c r="E241" s="98">
        <v>1</v>
      </c>
      <c r="F241" s="1"/>
    </row>
    <row r="242" spans="1:6" ht="15.75" customHeight="1">
      <c r="A242" s="1" t="s">
        <v>780</v>
      </c>
      <c r="B242" s="1" t="s">
        <v>172</v>
      </c>
      <c r="C242" s="10" t="s">
        <v>795</v>
      </c>
      <c r="D242" s="10" t="s">
        <v>795</v>
      </c>
      <c r="E242" s="98">
        <v>1</v>
      </c>
      <c r="F242" s="1"/>
    </row>
    <row r="243" spans="1:6" ht="15.75" customHeight="1">
      <c r="A243" s="1" t="s">
        <v>780</v>
      </c>
      <c r="B243" s="1" t="s">
        <v>418</v>
      </c>
      <c r="C243" s="10" t="s">
        <v>796</v>
      </c>
      <c r="D243" s="10" t="s">
        <v>796</v>
      </c>
      <c r="E243" s="98">
        <v>1</v>
      </c>
      <c r="F243" s="1"/>
    </row>
    <row r="244" spans="1:6" ht="15.75" customHeight="1">
      <c r="A244" s="1" t="s">
        <v>3050</v>
      </c>
      <c r="B244" s="1" t="s">
        <v>802</v>
      </c>
      <c r="C244" s="10" t="s">
        <v>803</v>
      </c>
      <c r="D244" s="10" t="s">
        <v>803</v>
      </c>
      <c r="E244" s="98">
        <v>0</v>
      </c>
      <c r="F244" s="1"/>
    </row>
    <row r="245" spans="1:6" ht="15.75" customHeight="1">
      <c r="A245" s="1" t="s">
        <v>3050</v>
      </c>
      <c r="B245" s="1" t="s">
        <v>804</v>
      </c>
      <c r="C245" s="10" t="s">
        <v>805</v>
      </c>
      <c r="D245" s="10" t="s">
        <v>805</v>
      </c>
      <c r="E245" s="98">
        <v>0</v>
      </c>
      <c r="F245" s="1"/>
    </row>
    <row r="246" spans="1:6" ht="15.75" customHeight="1">
      <c r="A246" s="1" t="s">
        <v>3050</v>
      </c>
      <c r="B246" s="1" t="s">
        <v>806</v>
      </c>
      <c r="C246" s="10" t="s">
        <v>807</v>
      </c>
      <c r="D246" s="10" t="s">
        <v>807</v>
      </c>
      <c r="E246" s="98">
        <v>0</v>
      </c>
      <c r="F246" s="1"/>
    </row>
    <row r="247" spans="1:6" ht="15.75" customHeight="1">
      <c r="A247" s="1" t="s">
        <v>808</v>
      </c>
      <c r="B247" s="1" t="s">
        <v>146</v>
      </c>
      <c r="C247" s="10" t="s">
        <v>813</v>
      </c>
      <c r="D247" s="10" t="s">
        <v>3465</v>
      </c>
      <c r="E247" s="98">
        <v>1</v>
      </c>
      <c r="F247" s="1" t="s">
        <v>3341</v>
      </c>
    </row>
    <row r="248" spans="1:6" ht="15.75" customHeight="1">
      <c r="A248" s="1" t="s">
        <v>808</v>
      </c>
      <c r="B248" s="1" t="s">
        <v>814</v>
      </c>
      <c r="C248" s="10" t="s">
        <v>815</v>
      </c>
      <c r="D248" s="10" t="s">
        <v>3466</v>
      </c>
      <c r="E248" s="98">
        <v>1</v>
      </c>
      <c r="F248" s="1" t="s">
        <v>3467</v>
      </c>
    </row>
    <row r="249" spans="1:6" ht="15.75" customHeight="1">
      <c r="A249" s="1" t="s">
        <v>808</v>
      </c>
      <c r="B249" s="1" t="s">
        <v>700</v>
      </c>
      <c r="C249" s="10" t="s">
        <v>816</v>
      </c>
      <c r="D249" s="10" t="s">
        <v>3468</v>
      </c>
      <c r="E249" s="98">
        <v>1</v>
      </c>
      <c r="F249" s="1"/>
    </row>
    <row r="250" spans="1:6" ht="15.75" customHeight="1">
      <c r="A250" s="1" t="s">
        <v>808</v>
      </c>
      <c r="B250" s="1" t="s">
        <v>95</v>
      </c>
      <c r="C250" s="10" t="s">
        <v>817</v>
      </c>
      <c r="D250" s="10" t="s">
        <v>3469</v>
      </c>
      <c r="E250" s="98">
        <v>1</v>
      </c>
      <c r="F250" s="1" t="s">
        <v>3470</v>
      </c>
    </row>
    <row r="251" spans="1:6" ht="15.75" customHeight="1">
      <c r="A251" s="1" t="s">
        <v>808</v>
      </c>
      <c r="B251" s="1" t="s">
        <v>818</v>
      </c>
      <c r="C251" s="10" t="s">
        <v>819</v>
      </c>
      <c r="D251" s="10" t="s">
        <v>3471</v>
      </c>
      <c r="E251" s="98">
        <v>0</v>
      </c>
      <c r="F251" s="1" t="s">
        <v>3296</v>
      </c>
    </row>
    <row r="252" spans="1:6" ht="15.75" customHeight="1">
      <c r="A252" s="1" t="s">
        <v>820</v>
      </c>
      <c r="B252" s="1" t="s">
        <v>77</v>
      </c>
      <c r="C252" s="10" t="s">
        <v>826</v>
      </c>
      <c r="D252" s="10" t="s">
        <v>826</v>
      </c>
      <c r="E252" s="98">
        <v>1</v>
      </c>
      <c r="F252" s="1" t="s">
        <v>3472</v>
      </c>
    </row>
    <row r="253" spans="1:6" ht="15.75" customHeight="1">
      <c r="A253" s="1" t="s">
        <v>820</v>
      </c>
      <c r="B253" s="1" t="s">
        <v>667</v>
      </c>
      <c r="C253" s="10" t="s">
        <v>827</v>
      </c>
      <c r="D253" s="10" t="s">
        <v>3473</v>
      </c>
      <c r="E253" s="98">
        <v>0</v>
      </c>
      <c r="F253" s="1" t="s">
        <v>3296</v>
      </c>
    </row>
    <row r="254" spans="1:6" ht="15.75" customHeight="1">
      <c r="A254" s="1" t="s">
        <v>820</v>
      </c>
      <c r="B254" s="1" t="s">
        <v>95</v>
      </c>
      <c r="C254" s="10" t="s">
        <v>828</v>
      </c>
      <c r="D254" s="10" t="s">
        <v>3474</v>
      </c>
      <c r="E254" s="98">
        <v>1</v>
      </c>
      <c r="F254" s="1" t="s">
        <v>3314</v>
      </c>
    </row>
    <row r="255" spans="1:6" ht="15.75" customHeight="1">
      <c r="A255" s="1" t="s">
        <v>820</v>
      </c>
      <c r="B255" s="1" t="s">
        <v>405</v>
      </c>
      <c r="C255" s="10" t="s">
        <v>827</v>
      </c>
      <c r="D255" s="10" t="s">
        <v>3475</v>
      </c>
      <c r="E255" s="98">
        <v>0</v>
      </c>
      <c r="F255" s="1" t="s">
        <v>3296</v>
      </c>
    </row>
    <row r="256" spans="1:6" ht="15.75" customHeight="1">
      <c r="A256" s="1" t="s">
        <v>829</v>
      </c>
      <c r="B256" s="1" t="s">
        <v>91</v>
      </c>
      <c r="C256" s="10" t="s">
        <v>837</v>
      </c>
      <c r="D256" s="10" t="s">
        <v>3476</v>
      </c>
      <c r="E256" s="98">
        <v>0</v>
      </c>
      <c r="F256" s="1"/>
    </row>
    <row r="257" spans="1:6" ht="15.75" customHeight="1">
      <c r="A257" s="1" t="s">
        <v>829</v>
      </c>
      <c r="B257" s="1" t="s">
        <v>146</v>
      </c>
      <c r="C257" s="10" t="s">
        <v>838</v>
      </c>
      <c r="D257" s="10" t="s">
        <v>3477</v>
      </c>
      <c r="E257" s="98">
        <v>0</v>
      </c>
      <c r="F257" s="1"/>
    </row>
    <row r="258" spans="1:6" ht="15.75" customHeight="1">
      <c r="A258" s="1" t="s">
        <v>829</v>
      </c>
      <c r="B258" s="1" t="s">
        <v>839</v>
      </c>
      <c r="C258" s="10" t="s">
        <v>840</v>
      </c>
      <c r="D258" s="10" t="s">
        <v>840</v>
      </c>
      <c r="E258" s="98">
        <v>1</v>
      </c>
      <c r="F258" s="1" t="s">
        <v>3478</v>
      </c>
    </row>
    <row r="259" spans="1:6" ht="15.75" customHeight="1">
      <c r="A259" s="1" t="s">
        <v>829</v>
      </c>
      <c r="B259" s="1" t="s">
        <v>218</v>
      </c>
      <c r="C259" s="10" t="s">
        <v>842</v>
      </c>
      <c r="D259" s="10" t="s">
        <v>842</v>
      </c>
      <c r="E259" s="98">
        <v>1</v>
      </c>
      <c r="F259" s="1" t="s">
        <v>3314</v>
      </c>
    </row>
    <row r="260" spans="1:6" ht="15.75" customHeight="1">
      <c r="A260" s="1" t="s">
        <v>829</v>
      </c>
      <c r="B260" s="1" t="s">
        <v>172</v>
      </c>
      <c r="C260" s="10" t="s">
        <v>843</v>
      </c>
      <c r="D260" s="10" t="s">
        <v>843</v>
      </c>
      <c r="E260" s="98">
        <v>1</v>
      </c>
      <c r="F260" s="1" t="s">
        <v>3479</v>
      </c>
    </row>
    <row r="261" spans="1:6" ht="15.75" customHeight="1">
      <c r="A261" s="1" t="s">
        <v>829</v>
      </c>
      <c r="B261" s="1" t="s">
        <v>236</v>
      </c>
      <c r="C261" s="10" t="s">
        <v>844</v>
      </c>
      <c r="D261" s="10" t="s">
        <v>844</v>
      </c>
      <c r="E261" s="98">
        <v>1</v>
      </c>
      <c r="F261" s="1"/>
    </row>
    <row r="262" spans="1:6" ht="15.75" customHeight="1">
      <c r="A262" s="1" t="s">
        <v>829</v>
      </c>
      <c r="B262" s="1" t="s">
        <v>95</v>
      </c>
      <c r="C262" s="10" t="s">
        <v>845</v>
      </c>
      <c r="D262" s="10" t="s">
        <v>3480</v>
      </c>
      <c r="E262" s="98">
        <v>1</v>
      </c>
      <c r="F262" s="1" t="s">
        <v>3481</v>
      </c>
    </row>
    <row r="263" spans="1:6" ht="15.75" customHeight="1">
      <c r="A263" s="1" t="s">
        <v>829</v>
      </c>
      <c r="B263" s="1" t="s">
        <v>418</v>
      </c>
      <c r="C263" s="10" t="s">
        <v>846</v>
      </c>
      <c r="D263" s="10" t="s">
        <v>846</v>
      </c>
      <c r="E263" s="98">
        <v>0</v>
      </c>
      <c r="F263" s="1"/>
    </row>
    <row r="264" spans="1:6" ht="15.75" customHeight="1">
      <c r="A264" s="1" t="s">
        <v>829</v>
      </c>
      <c r="B264" s="1" t="s">
        <v>847</v>
      </c>
      <c r="C264" s="10" t="s">
        <v>848</v>
      </c>
      <c r="D264" s="10" t="s">
        <v>3482</v>
      </c>
      <c r="E264" s="98">
        <v>1</v>
      </c>
      <c r="F264" s="1"/>
    </row>
    <row r="265" spans="1:6" ht="15.75" customHeight="1">
      <c r="A265" s="1" t="s">
        <v>829</v>
      </c>
      <c r="B265" s="1" t="s">
        <v>849</v>
      </c>
      <c r="C265" s="10" t="s">
        <v>850</v>
      </c>
      <c r="D265" s="10" t="s">
        <v>3483</v>
      </c>
      <c r="E265" s="98">
        <v>1</v>
      </c>
      <c r="F265" s="1"/>
    </row>
    <row r="266" spans="1:6" ht="15.75" customHeight="1">
      <c r="A266" s="1" t="s">
        <v>829</v>
      </c>
      <c r="B266" s="1" t="s">
        <v>491</v>
      </c>
      <c r="C266" s="10" t="s">
        <v>851</v>
      </c>
      <c r="D266" s="10" t="s">
        <v>3484</v>
      </c>
      <c r="E266" s="98">
        <v>1</v>
      </c>
      <c r="F266" s="1"/>
    </row>
    <row r="267" spans="1:6" ht="15.75" customHeight="1">
      <c r="A267" s="1" t="s">
        <v>829</v>
      </c>
      <c r="B267" s="1" t="s">
        <v>853</v>
      </c>
      <c r="C267" s="10" t="s">
        <v>854</v>
      </c>
      <c r="D267" s="10" t="s">
        <v>854</v>
      </c>
      <c r="E267" s="98">
        <v>1</v>
      </c>
      <c r="F267" s="1" t="s">
        <v>3314</v>
      </c>
    </row>
    <row r="268" spans="1:6" ht="15.75" customHeight="1">
      <c r="A268" s="1" t="s">
        <v>829</v>
      </c>
      <c r="B268" s="1" t="s">
        <v>497</v>
      </c>
      <c r="C268" s="10" t="s">
        <v>855</v>
      </c>
      <c r="D268" s="10" t="s">
        <v>3485</v>
      </c>
      <c r="E268" s="98">
        <v>0</v>
      </c>
      <c r="F268" s="1"/>
    </row>
    <row r="269" spans="1:6" ht="15.75" customHeight="1">
      <c r="A269" s="1" t="s">
        <v>829</v>
      </c>
      <c r="B269" s="1" t="s">
        <v>856</v>
      </c>
      <c r="C269" s="10" t="s">
        <v>857</v>
      </c>
      <c r="D269" s="10" t="s">
        <v>3486</v>
      </c>
      <c r="E269" s="98">
        <v>0</v>
      </c>
      <c r="F269" s="1"/>
    </row>
    <row r="270" spans="1:6" ht="15.75" customHeight="1">
      <c r="A270" s="1" t="s">
        <v>858</v>
      </c>
      <c r="B270" s="1" t="s">
        <v>330</v>
      </c>
      <c r="C270" s="10" t="s">
        <v>864</v>
      </c>
      <c r="D270" s="10" t="s">
        <v>3487</v>
      </c>
      <c r="E270" s="98">
        <v>1</v>
      </c>
      <c r="F270" s="1" t="s">
        <v>3395</v>
      </c>
    </row>
    <row r="271" spans="1:6" ht="15.75" customHeight="1">
      <c r="A271" s="1" t="s">
        <v>865</v>
      </c>
      <c r="B271" s="1" t="s">
        <v>95</v>
      </c>
      <c r="C271" s="10" t="s">
        <v>872</v>
      </c>
      <c r="D271" s="10" t="s">
        <v>872</v>
      </c>
      <c r="E271" s="98">
        <v>1</v>
      </c>
      <c r="F271" s="1" t="s">
        <v>3488</v>
      </c>
    </row>
    <row r="272" spans="1:6" ht="15.75" customHeight="1">
      <c r="A272" s="1" t="s">
        <v>865</v>
      </c>
      <c r="B272" s="1" t="s">
        <v>172</v>
      </c>
      <c r="C272" s="10" t="s">
        <v>873</v>
      </c>
      <c r="D272" s="10" t="s">
        <v>873</v>
      </c>
      <c r="E272" s="98">
        <v>1</v>
      </c>
      <c r="F272" s="1" t="s">
        <v>3489</v>
      </c>
    </row>
    <row r="273" spans="1:6" ht="15.75" customHeight="1">
      <c r="A273" s="1" t="s">
        <v>865</v>
      </c>
      <c r="B273" s="1" t="s">
        <v>236</v>
      </c>
      <c r="C273" s="10" t="s">
        <v>875</v>
      </c>
      <c r="D273" s="10" t="s">
        <v>3490</v>
      </c>
      <c r="E273" s="98">
        <v>1</v>
      </c>
      <c r="F273" s="1" t="s">
        <v>3491</v>
      </c>
    </row>
    <row r="274" spans="1:6" ht="15.75" customHeight="1">
      <c r="A274" s="1" t="s">
        <v>865</v>
      </c>
      <c r="B274" s="1" t="s">
        <v>877</v>
      </c>
      <c r="C274" s="1" t="s">
        <v>878</v>
      </c>
      <c r="D274" s="10" t="s">
        <v>3492</v>
      </c>
      <c r="E274" s="98">
        <v>0</v>
      </c>
      <c r="F274" s="1" t="s">
        <v>3493</v>
      </c>
    </row>
    <row r="275" spans="1:6" ht="15.75" customHeight="1">
      <c r="A275" s="1" t="s">
        <v>865</v>
      </c>
      <c r="B275" s="1" t="s">
        <v>532</v>
      </c>
      <c r="C275" s="10" t="s">
        <v>879</v>
      </c>
      <c r="D275" s="10" t="s">
        <v>3494</v>
      </c>
      <c r="E275" s="98">
        <v>1</v>
      </c>
      <c r="F275" s="1" t="s">
        <v>3489</v>
      </c>
    </row>
    <row r="276" spans="1:6" ht="15.75" customHeight="1">
      <c r="A276" s="1" t="s">
        <v>865</v>
      </c>
      <c r="B276" s="1" t="s">
        <v>194</v>
      </c>
      <c r="C276" s="10" t="s">
        <v>880</v>
      </c>
      <c r="D276" s="10" t="s">
        <v>3495</v>
      </c>
      <c r="E276" s="98">
        <v>1</v>
      </c>
      <c r="F276" s="1" t="s">
        <v>3488</v>
      </c>
    </row>
    <row r="277" spans="1:6" ht="15.75" customHeight="1">
      <c r="A277" s="1" t="s">
        <v>881</v>
      </c>
      <c r="B277" s="1" t="s">
        <v>91</v>
      </c>
      <c r="C277" s="10" t="s">
        <v>889</v>
      </c>
      <c r="D277" s="10" t="s">
        <v>3496</v>
      </c>
      <c r="E277" s="98">
        <v>0</v>
      </c>
      <c r="F277" s="1"/>
    </row>
    <row r="278" spans="1:6" ht="15.75" customHeight="1">
      <c r="A278" s="1" t="s">
        <v>881</v>
      </c>
      <c r="B278" s="1" t="s">
        <v>172</v>
      </c>
      <c r="C278" s="10" t="s">
        <v>890</v>
      </c>
      <c r="D278" s="10" t="s">
        <v>3497</v>
      </c>
      <c r="E278" s="98">
        <v>0</v>
      </c>
      <c r="F278" s="1"/>
    </row>
    <row r="279" spans="1:6" ht="15.75" customHeight="1">
      <c r="A279" s="1" t="s">
        <v>881</v>
      </c>
      <c r="B279" s="1" t="s">
        <v>482</v>
      </c>
      <c r="C279" s="10" t="s">
        <v>891</v>
      </c>
      <c r="D279" s="10" t="s">
        <v>3498</v>
      </c>
      <c r="E279" s="98">
        <v>0</v>
      </c>
      <c r="F279" s="1"/>
    </row>
    <row r="280" spans="1:6" ht="15.75" customHeight="1">
      <c r="A280" s="1" t="s">
        <v>881</v>
      </c>
      <c r="B280" s="1" t="s">
        <v>236</v>
      </c>
      <c r="C280" s="10" t="s">
        <v>892</v>
      </c>
      <c r="D280" s="10" t="s">
        <v>892</v>
      </c>
      <c r="E280" s="98">
        <v>1</v>
      </c>
      <c r="F280" s="1" t="s">
        <v>3499</v>
      </c>
    </row>
    <row r="281" spans="1:6" ht="15.75" customHeight="1">
      <c r="A281" s="1" t="s">
        <v>881</v>
      </c>
      <c r="B281" s="1" t="s">
        <v>405</v>
      </c>
      <c r="C281" s="10" t="s">
        <v>893</v>
      </c>
      <c r="D281" s="10" t="s">
        <v>3500</v>
      </c>
      <c r="E281" s="98">
        <v>0</v>
      </c>
      <c r="F281" s="1" t="s">
        <v>3501</v>
      </c>
    </row>
    <row r="282" spans="1:6" ht="15.75" customHeight="1">
      <c r="A282" s="1" t="s">
        <v>894</v>
      </c>
      <c r="B282" s="1" t="s">
        <v>258</v>
      </c>
      <c r="C282" s="10" t="s">
        <v>900</v>
      </c>
      <c r="D282" s="10" t="s">
        <v>3502</v>
      </c>
      <c r="E282" s="98">
        <v>0</v>
      </c>
      <c r="F282" s="1"/>
    </row>
    <row r="283" spans="1:6" ht="15.75" customHeight="1">
      <c r="A283" s="1" t="s">
        <v>894</v>
      </c>
      <c r="B283" s="1" t="s">
        <v>172</v>
      </c>
      <c r="C283" s="10" t="s">
        <v>901</v>
      </c>
      <c r="D283" s="10" t="s">
        <v>901</v>
      </c>
      <c r="E283" s="1" t="s">
        <v>3275</v>
      </c>
      <c r="F283" s="1"/>
    </row>
    <row r="284" spans="1:6" ht="15.75" customHeight="1">
      <c r="A284" s="1" t="s">
        <v>894</v>
      </c>
      <c r="B284" s="1" t="s">
        <v>160</v>
      </c>
      <c r="C284" s="10" t="s">
        <v>902</v>
      </c>
      <c r="D284" s="10" t="s">
        <v>3503</v>
      </c>
      <c r="E284" s="98">
        <v>1</v>
      </c>
      <c r="F284" s="1"/>
    </row>
    <row r="285" spans="1:6" ht="15.75" customHeight="1">
      <c r="A285" s="1" t="s">
        <v>903</v>
      </c>
      <c r="B285" s="1" t="s">
        <v>786</v>
      </c>
      <c r="C285" s="10" t="s">
        <v>908</v>
      </c>
      <c r="D285" s="10" t="s">
        <v>908</v>
      </c>
      <c r="E285" s="98">
        <v>1</v>
      </c>
      <c r="F285" s="1" t="s">
        <v>3504</v>
      </c>
    </row>
    <row r="286" spans="1:6" ht="15.75" customHeight="1">
      <c r="A286" s="1" t="s">
        <v>903</v>
      </c>
      <c r="B286" s="1" t="s">
        <v>259</v>
      </c>
      <c r="C286" s="10" t="s">
        <v>908</v>
      </c>
      <c r="D286" s="10" t="s">
        <v>3505</v>
      </c>
      <c r="E286" s="98">
        <v>1</v>
      </c>
      <c r="F286" s="1" t="s">
        <v>3314</v>
      </c>
    </row>
    <row r="287" spans="1:6" ht="15.75" customHeight="1">
      <c r="A287" s="1" t="s">
        <v>903</v>
      </c>
      <c r="B287" s="1" t="s">
        <v>527</v>
      </c>
      <c r="C287" s="10" t="s">
        <v>910</v>
      </c>
      <c r="D287" s="10" t="s">
        <v>3506</v>
      </c>
      <c r="E287" s="98">
        <v>1</v>
      </c>
      <c r="F287" s="1"/>
    </row>
    <row r="288" spans="1:6" ht="15.75" customHeight="1">
      <c r="A288" s="1" t="s">
        <v>903</v>
      </c>
      <c r="B288" s="1" t="s">
        <v>172</v>
      </c>
      <c r="C288" s="10" t="s">
        <v>911</v>
      </c>
      <c r="D288" s="10" t="s">
        <v>3507</v>
      </c>
      <c r="E288" s="98">
        <v>1</v>
      </c>
      <c r="F288" s="1"/>
    </row>
    <row r="289" spans="1:6" ht="15.75" customHeight="1">
      <c r="A289" s="1" t="s">
        <v>903</v>
      </c>
      <c r="B289" s="1" t="s">
        <v>3000</v>
      </c>
      <c r="C289" s="10" t="s">
        <v>913</v>
      </c>
      <c r="D289" s="10" t="s">
        <v>3507</v>
      </c>
      <c r="E289" s="98">
        <v>1</v>
      </c>
      <c r="F289" s="1"/>
    </row>
    <row r="290" spans="1:6" ht="15.75" customHeight="1">
      <c r="A290" s="1" t="s">
        <v>914</v>
      </c>
      <c r="B290" s="1" t="s">
        <v>150</v>
      </c>
      <c r="C290" s="10" t="s">
        <v>920</v>
      </c>
      <c r="D290" s="10" t="s">
        <v>3508</v>
      </c>
      <c r="E290" s="98">
        <v>0</v>
      </c>
      <c r="F290" s="1"/>
    </row>
    <row r="291" spans="1:6" ht="15.75" customHeight="1">
      <c r="A291" s="1" t="s">
        <v>914</v>
      </c>
      <c r="B291" s="1" t="s">
        <v>172</v>
      </c>
      <c r="C291" s="10" t="s">
        <v>921</v>
      </c>
      <c r="D291" s="10" t="s">
        <v>921</v>
      </c>
      <c r="E291" s="98">
        <v>1</v>
      </c>
      <c r="F291" s="1"/>
    </row>
    <row r="292" spans="1:6" ht="15.75" customHeight="1">
      <c r="A292" s="1" t="s">
        <v>914</v>
      </c>
      <c r="B292" s="1" t="s">
        <v>924</v>
      </c>
      <c r="C292" s="10" t="s">
        <v>925</v>
      </c>
      <c r="D292" s="10" t="s">
        <v>3509</v>
      </c>
      <c r="E292" s="98">
        <v>0</v>
      </c>
      <c r="F292" s="1"/>
    </row>
    <row r="293" spans="1:6" ht="15.75" customHeight="1">
      <c r="A293" s="1" t="s">
        <v>914</v>
      </c>
      <c r="B293" s="1" t="s">
        <v>926</v>
      </c>
      <c r="C293" s="10" t="s">
        <v>927</v>
      </c>
      <c r="D293" s="10" t="s">
        <v>3510</v>
      </c>
      <c r="E293" s="98">
        <v>0</v>
      </c>
      <c r="F293" s="1"/>
    </row>
    <row r="294" spans="1:6" ht="15.75" customHeight="1">
      <c r="A294" s="1" t="s">
        <v>914</v>
      </c>
      <c r="B294" s="1" t="s">
        <v>928</v>
      </c>
      <c r="C294" s="10" t="s">
        <v>929</v>
      </c>
      <c r="D294" s="10" t="s">
        <v>3511</v>
      </c>
      <c r="E294" s="98">
        <v>1</v>
      </c>
      <c r="F294" s="1" t="s">
        <v>3512</v>
      </c>
    </row>
    <row r="295" spans="1:6" ht="15.75" customHeight="1">
      <c r="A295" s="1" t="s">
        <v>930</v>
      </c>
      <c r="B295" s="1" t="s">
        <v>451</v>
      </c>
      <c r="C295" s="10" t="s">
        <v>934</v>
      </c>
      <c r="D295" s="10" t="s">
        <v>3513</v>
      </c>
      <c r="E295" s="98">
        <v>0</v>
      </c>
      <c r="F295" s="1"/>
    </row>
    <row r="296" spans="1:6" ht="15.75" customHeight="1">
      <c r="A296" s="1" t="s">
        <v>930</v>
      </c>
      <c r="B296" s="1" t="s">
        <v>937</v>
      </c>
      <c r="C296" s="10" t="s">
        <v>938</v>
      </c>
      <c r="D296" s="10" t="s">
        <v>938</v>
      </c>
      <c r="E296" s="98">
        <v>0</v>
      </c>
      <c r="F296" s="1"/>
    </row>
    <row r="297" spans="1:6" ht="15.75" customHeight="1">
      <c r="A297" s="1" t="s">
        <v>930</v>
      </c>
      <c r="B297" s="1" t="s">
        <v>939</v>
      </c>
      <c r="C297" s="10" t="s">
        <v>940</v>
      </c>
      <c r="D297" s="10" t="s">
        <v>940</v>
      </c>
      <c r="E297" s="98">
        <v>1</v>
      </c>
      <c r="F297" s="1" t="s">
        <v>3514</v>
      </c>
    </row>
    <row r="298" spans="1:6" ht="15.75" customHeight="1">
      <c r="A298" s="1" t="s">
        <v>930</v>
      </c>
      <c r="B298" s="1" t="s">
        <v>941</v>
      </c>
      <c r="C298" s="10" t="s">
        <v>942</v>
      </c>
      <c r="D298" s="10" t="s">
        <v>942</v>
      </c>
      <c r="E298" s="98">
        <v>0</v>
      </c>
      <c r="F298" s="1" t="s">
        <v>3296</v>
      </c>
    </row>
    <row r="299" spans="1:6" ht="15.75" customHeight="1">
      <c r="A299" s="1" t="s">
        <v>930</v>
      </c>
      <c r="B299" s="1" t="s">
        <v>172</v>
      </c>
      <c r="C299" s="10" t="s">
        <v>943</v>
      </c>
      <c r="D299" s="10" t="s">
        <v>3515</v>
      </c>
      <c r="E299" s="98">
        <v>1</v>
      </c>
      <c r="F299" s="1" t="s">
        <v>3516</v>
      </c>
    </row>
    <row r="300" spans="1:6" ht="15.75" customHeight="1">
      <c r="A300" s="1" t="s">
        <v>930</v>
      </c>
      <c r="B300" s="1" t="s">
        <v>236</v>
      </c>
      <c r="C300" s="10" t="s">
        <v>944</v>
      </c>
      <c r="D300" s="10" t="s">
        <v>3517</v>
      </c>
      <c r="E300" s="98">
        <v>1</v>
      </c>
      <c r="F300" s="1" t="s">
        <v>3516</v>
      </c>
    </row>
    <row r="301" spans="1:6" ht="15.75" customHeight="1">
      <c r="A301" s="1" t="s">
        <v>930</v>
      </c>
      <c r="B301" s="1" t="s">
        <v>945</v>
      </c>
      <c r="C301" s="10" t="s">
        <v>946</v>
      </c>
      <c r="D301" s="10" t="s">
        <v>3518</v>
      </c>
      <c r="E301" s="98">
        <v>1</v>
      </c>
      <c r="F301" s="1" t="s">
        <v>3519</v>
      </c>
    </row>
    <row r="302" spans="1:6" ht="15.75" customHeight="1">
      <c r="A302" s="1" t="s">
        <v>930</v>
      </c>
      <c r="B302" s="1" t="s">
        <v>424</v>
      </c>
      <c r="C302" s="10" t="s">
        <v>947</v>
      </c>
      <c r="D302" s="10" t="s">
        <v>3520</v>
      </c>
      <c r="E302" s="98">
        <v>1</v>
      </c>
      <c r="F302" s="1" t="s">
        <v>3314</v>
      </c>
    </row>
    <row r="303" spans="1:6" ht="15.75" customHeight="1">
      <c r="A303" s="1" t="s">
        <v>930</v>
      </c>
      <c r="B303" s="1" t="s">
        <v>532</v>
      </c>
      <c r="C303" s="10" t="s">
        <v>948</v>
      </c>
      <c r="D303" s="10" t="s">
        <v>3521</v>
      </c>
      <c r="E303" s="98">
        <v>0</v>
      </c>
      <c r="F303" s="1"/>
    </row>
    <row r="304" spans="1:6" ht="15.75" customHeight="1">
      <c r="A304" s="1" t="s">
        <v>949</v>
      </c>
      <c r="B304" s="1" t="s">
        <v>146</v>
      </c>
      <c r="C304" s="10" t="s">
        <v>955</v>
      </c>
      <c r="D304" s="10" t="s">
        <v>3522</v>
      </c>
      <c r="E304" s="98">
        <v>0</v>
      </c>
      <c r="F304" s="1"/>
    </row>
    <row r="305" spans="1:6" ht="15.75" customHeight="1">
      <c r="A305" s="1" t="s">
        <v>949</v>
      </c>
      <c r="B305" s="1" t="s">
        <v>172</v>
      </c>
      <c r="C305" s="10" t="s">
        <v>956</v>
      </c>
      <c r="D305" s="10" t="s">
        <v>3523</v>
      </c>
      <c r="E305" s="98">
        <v>0</v>
      </c>
      <c r="F305" s="1"/>
    </row>
    <row r="306" spans="1:6" ht="15.75" customHeight="1">
      <c r="A306" s="1" t="s">
        <v>949</v>
      </c>
      <c r="B306" s="1" t="s">
        <v>688</v>
      </c>
      <c r="C306" s="10" t="s">
        <v>957</v>
      </c>
      <c r="D306" s="10" t="s">
        <v>3524</v>
      </c>
      <c r="E306" s="98">
        <v>0</v>
      </c>
      <c r="F306" s="1" t="s">
        <v>3525</v>
      </c>
    </row>
    <row r="307" spans="1:6" ht="15.75" customHeight="1">
      <c r="A307" s="1" t="s">
        <v>949</v>
      </c>
      <c r="B307" s="1" t="s">
        <v>959</v>
      </c>
      <c r="C307" s="8" t="s">
        <v>3526</v>
      </c>
      <c r="D307" s="10" t="s">
        <v>3527</v>
      </c>
      <c r="E307" s="98">
        <v>0</v>
      </c>
      <c r="F307" s="1" t="s">
        <v>3296</v>
      </c>
    </row>
    <row r="308" spans="1:6" ht="15.75" customHeight="1">
      <c r="A308" s="1" t="s">
        <v>949</v>
      </c>
      <c r="B308" s="1" t="s">
        <v>95</v>
      </c>
      <c r="C308" s="10" t="s">
        <v>961</v>
      </c>
      <c r="D308" s="10" t="s">
        <v>961</v>
      </c>
      <c r="E308" s="98">
        <v>0</v>
      </c>
      <c r="F308" s="1"/>
    </row>
    <row r="309" spans="1:6" ht="15.75" customHeight="1">
      <c r="A309" s="1" t="s">
        <v>949</v>
      </c>
      <c r="B309" s="1" t="s">
        <v>962</v>
      </c>
      <c r="C309" s="10" t="s">
        <v>963</v>
      </c>
      <c r="D309" s="10" t="s">
        <v>3528</v>
      </c>
      <c r="E309" s="98">
        <v>1</v>
      </c>
      <c r="F309" s="1" t="s">
        <v>3472</v>
      </c>
    </row>
    <row r="310" spans="1:6" ht="15.75" customHeight="1">
      <c r="A310" s="1" t="s">
        <v>949</v>
      </c>
      <c r="B310" s="1" t="s">
        <v>330</v>
      </c>
      <c r="C310" s="10" t="s">
        <v>964</v>
      </c>
      <c r="D310" s="10" t="s">
        <v>3528</v>
      </c>
      <c r="E310" s="98">
        <v>1</v>
      </c>
      <c r="F310" s="1" t="s">
        <v>3472</v>
      </c>
    </row>
    <row r="311" spans="1:6" ht="15.75" customHeight="1">
      <c r="A311" s="1" t="s">
        <v>949</v>
      </c>
      <c r="B311" s="1" t="s">
        <v>965</v>
      </c>
      <c r="C311" s="10" t="s">
        <v>966</v>
      </c>
      <c r="D311" s="10" t="s">
        <v>3529</v>
      </c>
      <c r="E311" s="98">
        <v>0</v>
      </c>
      <c r="F311" s="1"/>
    </row>
    <row r="312" spans="1:6" ht="15.75" customHeight="1">
      <c r="A312" s="1" t="s">
        <v>949</v>
      </c>
      <c r="B312" s="1" t="s">
        <v>967</v>
      </c>
      <c r="C312" s="10" t="s">
        <v>968</v>
      </c>
      <c r="D312" s="10" t="s">
        <v>3530</v>
      </c>
      <c r="E312" s="98">
        <v>0</v>
      </c>
      <c r="F312" s="1" t="s">
        <v>3296</v>
      </c>
    </row>
    <row r="313" spans="1:6" ht="15.75" customHeight="1">
      <c r="A313" s="1" t="s">
        <v>949</v>
      </c>
      <c r="B313" s="1" t="s">
        <v>332</v>
      </c>
      <c r="C313" s="10" t="s">
        <v>969</v>
      </c>
      <c r="D313" s="10" t="s">
        <v>3531</v>
      </c>
      <c r="E313" s="98">
        <v>1</v>
      </c>
      <c r="F313" s="1" t="s">
        <v>3314</v>
      </c>
    </row>
    <row r="314" spans="1:6" ht="15.75" customHeight="1">
      <c r="A314" s="1" t="s">
        <v>949</v>
      </c>
      <c r="B314" s="1" t="s">
        <v>150</v>
      </c>
      <c r="C314" s="10" t="s">
        <v>970</v>
      </c>
      <c r="D314" s="10" t="s">
        <v>3532</v>
      </c>
      <c r="E314" s="98">
        <v>0</v>
      </c>
      <c r="F314" s="1"/>
    </row>
    <row r="315" spans="1:6" ht="15.75" customHeight="1">
      <c r="A315" s="1" t="s">
        <v>971</v>
      </c>
      <c r="B315" s="1" t="s">
        <v>977</v>
      </c>
      <c r="C315" s="10" t="s">
        <v>978</v>
      </c>
      <c r="D315" s="10" t="s">
        <v>3533</v>
      </c>
      <c r="E315" s="98">
        <v>1</v>
      </c>
      <c r="F315" s="1"/>
    </row>
    <row r="316" spans="1:6" ht="15.75" customHeight="1">
      <c r="A316" s="1" t="s">
        <v>979</v>
      </c>
      <c r="B316" s="1" t="s">
        <v>91</v>
      </c>
      <c r="C316" s="10" t="s">
        <v>985</v>
      </c>
      <c r="D316" s="10" t="s">
        <v>3534</v>
      </c>
      <c r="E316" s="98">
        <v>1</v>
      </c>
      <c r="F316" s="1" t="s">
        <v>3535</v>
      </c>
    </row>
    <row r="317" spans="1:6" ht="15.75" customHeight="1">
      <c r="A317" s="1" t="s">
        <v>979</v>
      </c>
      <c r="B317" s="1" t="s">
        <v>172</v>
      </c>
      <c r="C317" s="10" t="s">
        <v>986</v>
      </c>
      <c r="D317" s="10" t="s">
        <v>986</v>
      </c>
      <c r="E317" s="98">
        <v>1</v>
      </c>
      <c r="F317" s="1" t="s">
        <v>3536</v>
      </c>
    </row>
    <row r="318" spans="1:6" ht="15.75" customHeight="1">
      <c r="A318" s="1" t="s">
        <v>979</v>
      </c>
      <c r="B318" s="1" t="s">
        <v>527</v>
      </c>
      <c r="C318" s="10" t="s">
        <v>987</v>
      </c>
      <c r="D318" s="10" t="s">
        <v>3537</v>
      </c>
      <c r="E318" s="98">
        <v>0</v>
      </c>
      <c r="F318" s="1"/>
    </row>
    <row r="319" spans="1:6" ht="15.75" customHeight="1">
      <c r="A319" s="1" t="s">
        <v>979</v>
      </c>
      <c r="B319" s="1" t="s">
        <v>95</v>
      </c>
      <c r="C319" s="10" t="s">
        <v>988</v>
      </c>
      <c r="D319" s="10" t="s">
        <v>988</v>
      </c>
      <c r="E319" s="98">
        <v>1</v>
      </c>
      <c r="F319" s="1" t="s">
        <v>3538</v>
      </c>
    </row>
    <row r="320" spans="1:6" ht="15.75" customHeight="1">
      <c r="A320" s="1" t="s">
        <v>979</v>
      </c>
      <c r="B320" s="1" t="s">
        <v>418</v>
      </c>
      <c r="C320" s="10" t="s">
        <v>989</v>
      </c>
      <c r="D320" s="10" t="s">
        <v>3539</v>
      </c>
      <c r="E320" s="98">
        <v>1</v>
      </c>
      <c r="F320" s="1" t="s">
        <v>3314</v>
      </c>
    </row>
    <row r="321" spans="1:6" ht="15.75" customHeight="1">
      <c r="A321" s="1" t="s">
        <v>979</v>
      </c>
      <c r="B321" s="1" t="s">
        <v>77</v>
      </c>
      <c r="C321" s="10" t="s">
        <v>990</v>
      </c>
      <c r="D321" s="10" t="s">
        <v>3540</v>
      </c>
      <c r="E321" s="98">
        <v>1</v>
      </c>
      <c r="F321" s="1" t="s">
        <v>3472</v>
      </c>
    </row>
    <row r="322" spans="1:6" ht="15.75" customHeight="1">
      <c r="A322" s="1" t="s">
        <v>979</v>
      </c>
      <c r="B322" s="1" t="s">
        <v>491</v>
      </c>
      <c r="C322" s="10" t="s">
        <v>992</v>
      </c>
      <c r="D322" s="10" t="s">
        <v>992</v>
      </c>
      <c r="E322" s="98">
        <v>1</v>
      </c>
      <c r="F322" s="1" t="s">
        <v>3481</v>
      </c>
    </row>
    <row r="323" spans="1:6" ht="15.75" customHeight="1">
      <c r="A323" s="1" t="s">
        <v>979</v>
      </c>
      <c r="B323" s="1" t="s">
        <v>146</v>
      </c>
      <c r="C323" s="10" t="s">
        <v>993</v>
      </c>
      <c r="D323" s="10" t="s">
        <v>3541</v>
      </c>
      <c r="E323" s="98">
        <v>0</v>
      </c>
      <c r="F323" s="1"/>
    </row>
    <row r="324" spans="1:6" ht="15.75" customHeight="1">
      <c r="A324" s="1" t="s">
        <v>979</v>
      </c>
      <c r="B324" s="1" t="s">
        <v>994</v>
      </c>
      <c r="C324" s="10" t="s">
        <v>990</v>
      </c>
      <c r="D324" s="10" t="s">
        <v>3542</v>
      </c>
      <c r="E324" s="98">
        <v>1</v>
      </c>
      <c r="F324" s="1" t="s">
        <v>3314</v>
      </c>
    </row>
    <row r="325" spans="1:6" ht="15.75" customHeight="1">
      <c r="A325" s="1" t="s">
        <v>979</v>
      </c>
      <c r="B325" s="1" t="s">
        <v>258</v>
      </c>
      <c r="C325" s="10" t="s">
        <v>985</v>
      </c>
      <c r="D325" s="10" t="s">
        <v>3543</v>
      </c>
      <c r="E325" s="98">
        <v>0</v>
      </c>
      <c r="F325" s="1"/>
    </row>
    <row r="326" spans="1:6" ht="15.75" customHeight="1">
      <c r="A326" s="1" t="s">
        <v>979</v>
      </c>
      <c r="B326" s="1" t="s">
        <v>995</v>
      </c>
      <c r="C326" s="10" t="s">
        <v>996</v>
      </c>
      <c r="D326" s="10" t="s">
        <v>3544</v>
      </c>
      <c r="E326" s="98">
        <v>1</v>
      </c>
      <c r="F326" s="1" t="s">
        <v>3314</v>
      </c>
    </row>
    <row r="327" spans="1:6" ht="15.75" customHeight="1">
      <c r="A327" s="1" t="s">
        <v>979</v>
      </c>
      <c r="B327" s="1" t="s">
        <v>997</v>
      </c>
      <c r="C327" s="10" t="s">
        <v>998</v>
      </c>
      <c r="D327" s="10" t="s">
        <v>998</v>
      </c>
      <c r="E327" s="98">
        <v>0</v>
      </c>
      <c r="F327" s="1"/>
    </row>
    <row r="328" spans="1:6" ht="15.75" customHeight="1">
      <c r="A328" s="1" t="s">
        <v>979</v>
      </c>
      <c r="B328" s="1" t="s">
        <v>160</v>
      </c>
      <c r="C328" s="10" t="s">
        <v>999</v>
      </c>
      <c r="D328" s="10" t="s">
        <v>3545</v>
      </c>
      <c r="E328" s="98">
        <v>0</v>
      </c>
      <c r="F328" s="1"/>
    </row>
    <row r="329" spans="1:6" ht="15.75" customHeight="1">
      <c r="A329" s="1" t="s">
        <v>979</v>
      </c>
      <c r="B329" s="1" t="s">
        <v>532</v>
      </c>
      <c r="C329" s="10" t="s">
        <v>985</v>
      </c>
      <c r="D329" s="10" t="s">
        <v>3543</v>
      </c>
      <c r="E329" s="98">
        <v>0</v>
      </c>
      <c r="F329" s="1"/>
    </row>
    <row r="330" spans="1:6" ht="15.75" customHeight="1">
      <c r="A330" s="1" t="s">
        <v>979</v>
      </c>
      <c r="B330" s="1" t="s">
        <v>299</v>
      </c>
      <c r="C330" s="10" t="s">
        <v>996</v>
      </c>
      <c r="D330" s="10" t="s">
        <v>3544</v>
      </c>
      <c r="E330" s="98">
        <v>1</v>
      </c>
      <c r="F330" s="1" t="s">
        <v>3314</v>
      </c>
    </row>
    <row r="331" spans="1:6" ht="15.75" customHeight="1">
      <c r="A331" s="1" t="s">
        <v>979</v>
      </c>
      <c r="B331" s="1" t="s">
        <v>113</v>
      </c>
      <c r="C331" s="10" t="s">
        <v>998</v>
      </c>
      <c r="D331" s="10" t="s">
        <v>998</v>
      </c>
      <c r="E331" s="98">
        <v>0</v>
      </c>
      <c r="F331" s="1"/>
    </row>
    <row r="332" spans="1:6" ht="15.75" customHeight="1">
      <c r="A332" s="1" t="s">
        <v>979</v>
      </c>
      <c r="B332" s="1" t="s">
        <v>162</v>
      </c>
      <c r="C332" s="10" t="s">
        <v>999</v>
      </c>
      <c r="D332" s="10" t="s">
        <v>3545</v>
      </c>
      <c r="E332" s="98">
        <v>0</v>
      </c>
      <c r="F332" s="1"/>
    </row>
    <row r="333" spans="1:6" ht="15.75" customHeight="1">
      <c r="A333" s="1" t="s">
        <v>1000</v>
      </c>
      <c r="B333" s="1" t="s">
        <v>172</v>
      </c>
      <c r="C333" s="10" t="s">
        <v>1006</v>
      </c>
      <c r="D333" s="10" t="s">
        <v>3546</v>
      </c>
      <c r="E333" s="98">
        <v>0</v>
      </c>
      <c r="F333" s="1"/>
    </row>
    <row r="334" spans="1:6" ht="15.75" customHeight="1">
      <c r="A334" s="1" t="s">
        <v>1000</v>
      </c>
      <c r="B334" s="1" t="s">
        <v>1009</v>
      </c>
      <c r="C334" s="10" t="s">
        <v>1010</v>
      </c>
      <c r="D334" s="10" t="s">
        <v>3547</v>
      </c>
      <c r="E334" s="98">
        <v>1</v>
      </c>
      <c r="F334" s="1" t="s">
        <v>3314</v>
      </c>
    </row>
    <row r="335" spans="1:6" ht="15.75" customHeight="1">
      <c r="A335" s="1" t="s">
        <v>1000</v>
      </c>
      <c r="B335" s="1" t="s">
        <v>162</v>
      </c>
      <c r="C335" s="10" t="s">
        <v>1011</v>
      </c>
      <c r="D335" s="10" t="s">
        <v>3548</v>
      </c>
      <c r="E335" s="98">
        <v>0</v>
      </c>
      <c r="F335" s="1"/>
    </row>
    <row r="336" spans="1:6" ht="15.75" customHeight="1">
      <c r="A336" s="1" t="s">
        <v>1000</v>
      </c>
      <c r="B336" s="1" t="s">
        <v>1014</v>
      </c>
      <c r="C336" s="10" t="s">
        <v>1015</v>
      </c>
      <c r="D336" s="10" t="s">
        <v>3549</v>
      </c>
      <c r="E336" s="98">
        <v>0</v>
      </c>
      <c r="F336" s="1"/>
    </row>
    <row r="337" spans="1:6" ht="15.75" customHeight="1">
      <c r="A337" s="1" t="s">
        <v>1016</v>
      </c>
      <c r="B337" s="1" t="s">
        <v>194</v>
      </c>
      <c r="C337" s="10" t="s">
        <v>1022</v>
      </c>
      <c r="D337" s="10" t="s">
        <v>3550</v>
      </c>
      <c r="E337" s="98">
        <v>1</v>
      </c>
      <c r="F337" s="1" t="s">
        <v>3314</v>
      </c>
    </row>
    <row r="338" spans="1:6" ht="15.75" customHeight="1">
      <c r="A338" s="1" t="s">
        <v>1023</v>
      </c>
      <c r="B338" s="1" t="s">
        <v>91</v>
      </c>
      <c r="C338" s="10" t="s">
        <v>1027</v>
      </c>
      <c r="D338" s="10" t="s">
        <v>1027</v>
      </c>
      <c r="E338" s="98">
        <v>1</v>
      </c>
      <c r="F338" s="1"/>
    </row>
    <row r="339" spans="1:6" ht="15.75" customHeight="1">
      <c r="A339" s="1" t="s">
        <v>1023</v>
      </c>
      <c r="B339" s="1" t="s">
        <v>172</v>
      </c>
      <c r="C339" s="10" t="s">
        <v>1028</v>
      </c>
      <c r="D339" s="10" t="s">
        <v>3551</v>
      </c>
      <c r="E339" s="98">
        <v>1</v>
      </c>
      <c r="F339" s="1"/>
    </row>
    <row r="340" spans="1:6" ht="15.75" customHeight="1">
      <c r="A340" s="1" t="s">
        <v>1023</v>
      </c>
      <c r="B340" s="1" t="s">
        <v>1029</v>
      </c>
      <c r="C340" s="10" t="s">
        <v>1028</v>
      </c>
      <c r="D340" s="10" t="s">
        <v>3551</v>
      </c>
      <c r="E340" s="98">
        <v>1</v>
      </c>
      <c r="F340" s="1"/>
    </row>
    <row r="341" spans="1:6" ht="15.75" customHeight="1">
      <c r="A341" s="1" t="s">
        <v>1030</v>
      </c>
      <c r="B341" s="1" t="s">
        <v>95</v>
      </c>
      <c r="C341" s="10" t="s">
        <v>1037</v>
      </c>
      <c r="D341" s="10" t="s">
        <v>3552</v>
      </c>
      <c r="E341" s="98">
        <v>1</v>
      </c>
      <c r="F341" s="1" t="s">
        <v>3553</v>
      </c>
    </row>
    <row r="342" spans="1:6" ht="15.75" customHeight="1">
      <c r="A342" s="1" t="s">
        <v>1030</v>
      </c>
      <c r="B342" s="1" t="s">
        <v>1038</v>
      </c>
      <c r="C342" s="10" t="s">
        <v>1039</v>
      </c>
      <c r="D342" s="10" t="s">
        <v>3554</v>
      </c>
      <c r="E342" s="98">
        <v>1</v>
      </c>
      <c r="F342" s="1" t="s">
        <v>3309</v>
      </c>
    </row>
    <row r="343" spans="1:6" ht="15.75" customHeight="1">
      <c r="A343" s="1" t="s">
        <v>1030</v>
      </c>
      <c r="B343" s="1" t="s">
        <v>172</v>
      </c>
      <c r="C343" s="10" t="s">
        <v>1040</v>
      </c>
      <c r="D343" s="10" t="s">
        <v>1040</v>
      </c>
      <c r="E343" s="98">
        <v>0</v>
      </c>
      <c r="F343" s="1"/>
    </row>
    <row r="344" spans="1:6" ht="15.75" customHeight="1">
      <c r="A344" s="1" t="s">
        <v>1030</v>
      </c>
      <c r="B344" s="1" t="s">
        <v>236</v>
      </c>
      <c r="C344" s="10" t="s">
        <v>1040</v>
      </c>
      <c r="D344" s="10" t="s">
        <v>1040</v>
      </c>
      <c r="E344" s="98">
        <v>0</v>
      </c>
      <c r="F344" s="1"/>
    </row>
    <row r="345" spans="1:6" ht="15.75" customHeight="1">
      <c r="A345" s="1" t="s">
        <v>1030</v>
      </c>
      <c r="B345" s="1" t="s">
        <v>1042</v>
      </c>
      <c r="C345" s="10" t="s">
        <v>1043</v>
      </c>
      <c r="D345" s="10" t="s">
        <v>1043</v>
      </c>
      <c r="E345" s="98">
        <v>1</v>
      </c>
      <c r="F345" s="1" t="s">
        <v>3314</v>
      </c>
    </row>
    <row r="346" spans="1:6" ht="15.75" customHeight="1">
      <c r="A346" s="1" t="s">
        <v>1044</v>
      </c>
      <c r="B346" s="1" t="s">
        <v>330</v>
      </c>
      <c r="C346" s="10" t="s">
        <v>1050</v>
      </c>
      <c r="D346" s="10" t="s">
        <v>3555</v>
      </c>
      <c r="E346" s="98">
        <v>1</v>
      </c>
      <c r="F346" s="1" t="s">
        <v>3556</v>
      </c>
    </row>
    <row r="347" spans="1:6" ht="15.75" customHeight="1">
      <c r="A347" s="1" t="s">
        <v>1044</v>
      </c>
      <c r="B347" s="1" t="s">
        <v>172</v>
      </c>
      <c r="C347" s="10" t="s">
        <v>1052</v>
      </c>
      <c r="D347" s="10" t="s">
        <v>3557</v>
      </c>
      <c r="E347" s="98">
        <v>0</v>
      </c>
      <c r="F347" s="1"/>
    </row>
    <row r="348" spans="1:6" ht="15.75" customHeight="1">
      <c r="A348" s="1" t="s">
        <v>1044</v>
      </c>
      <c r="B348" s="1" t="s">
        <v>456</v>
      </c>
      <c r="C348" s="10" t="s">
        <v>1052</v>
      </c>
      <c r="D348" s="10" t="s">
        <v>3558</v>
      </c>
      <c r="E348" s="98">
        <v>1</v>
      </c>
      <c r="F348" s="1" t="s">
        <v>3559</v>
      </c>
    </row>
    <row r="349" spans="1:6" ht="15.75" customHeight="1">
      <c r="A349" s="1" t="s">
        <v>1044</v>
      </c>
      <c r="B349" s="1" t="s">
        <v>405</v>
      </c>
      <c r="C349" s="10" t="s">
        <v>1052</v>
      </c>
      <c r="D349" s="10" t="s">
        <v>3560</v>
      </c>
      <c r="E349" s="98">
        <v>0</v>
      </c>
      <c r="F349" s="1" t="s">
        <v>3296</v>
      </c>
    </row>
    <row r="350" spans="1:6" ht="15.75" customHeight="1">
      <c r="A350" s="1" t="s">
        <v>1044</v>
      </c>
      <c r="B350" s="1" t="s">
        <v>926</v>
      </c>
      <c r="C350" s="10" t="s">
        <v>1053</v>
      </c>
      <c r="D350" s="10" t="s">
        <v>1053</v>
      </c>
      <c r="E350" s="98">
        <v>0</v>
      </c>
      <c r="F350" s="1"/>
    </row>
    <row r="351" spans="1:6" ht="15.75" customHeight="1">
      <c r="A351" s="1" t="s">
        <v>1054</v>
      </c>
      <c r="B351" s="1" t="s">
        <v>700</v>
      </c>
      <c r="C351" s="10" t="s">
        <v>1060</v>
      </c>
      <c r="D351" s="10" t="s">
        <v>1062</v>
      </c>
      <c r="E351" s="98">
        <v>1</v>
      </c>
      <c r="F351" s="1" t="s">
        <v>3316</v>
      </c>
    </row>
    <row r="352" spans="1:6" ht="15.75" customHeight="1">
      <c r="A352" s="1" t="s">
        <v>1054</v>
      </c>
      <c r="B352" s="1" t="s">
        <v>1061</v>
      </c>
      <c r="C352" s="10" t="s">
        <v>1062</v>
      </c>
      <c r="D352" s="10" t="s">
        <v>1062</v>
      </c>
      <c r="E352" s="98">
        <v>0</v>
      </c>
      <c r="F352" s="1"/>
    </row>
    <row r="353" spans="1:6" ht="15.75" customHeight="1">
      <c r="A353" s="1" t="s">
        <v>1054</v>
      </c>
      <c r="B353" s="1" t="s">
        <v>1063</v>
      </c>
      <c r="C353" s="10" t="s">
        <v>1062</v>
      </c>
      <c r="D353" s="10" t="s">
        <v>1062</v>
      </c>
      <c r="E353" s="98">
        <v>0</v>
      </c>
      <c r="F353" s="1"/>
    </row>
    <row r="354" spans="1:6" ht="15.75" customHeight="1">
      <c r="A354" s="1" t="s">
        <v>1054</v>
      </c>
      <c r="B354" s="1" t="s">
        <v>258</v>
      </c>
      <c r="C354" s="10" t="s">
        <v>1064</v>
      </c>
      <c r="D354" s="10" t="s">
        <v>3561</v>
      </c>
      <c r="E354" s="98">
        <v>0</v>
      </c>
      <c r="F354" s="1"/>
    </row>
    <row r="355" spans="1:6" ht="15.75" customHeight="1">
      <c r="A355" s="1" t="s">
        <v>1054</v>
      </c>
      <c r="B355" s="1" t="s">
        <v>172</v>
      </c>
      <c r="C355" s="10" t="s">
        <v>1064</v>
      </c>
      <c r="D355" s="10" t="s">
        <v>3561</v>
      </c>
      <c r="E355" s="98">
        <v>1</v>
      </c>
      <c r="F355" s="1" t="s">
        <v>3316</v>
      </c>
    </row>
    <row r="356" spans="1:6" ht="15.75" customHeight="1">
      <c r="A356" s="1" t="s">
        <v>1054</v>
      </c>
      <c r="B356" s="1" t="s">
        <v>1066</v>
      </c>
      <c r="C356" s="10" t="s">
        <v>1067</v>
      </c>
      <c r="D356" s="10" t="s">
        <v>3562</v>
      </c>
      <c r="E356" s="98">
        <v>1</v>
      </c>
      <c r="F356" s="1" t="s">
        <v>3314</v>
      </c>
    </row>
    <row r="357" spans="1:6" ht="15.75" customHeight="1">
      <c r="A357" s="1" t="s">
        <v>1054</v>
      </c>
      <c r="B357" s="1" t="s">
        <v>3563</v>
      </c>
      <c r="C357" s="10" t="s">
        <v>1067</v>
      </c>
      <c r="D357" s="10" t="s">
        <v>3562</v>
      </c>
      <c r="E357" s="98">
        <v>1</v>
      </c>
      <c r="F357" s="1"/>
    </row>
    <row r="358" spans="1:6" ht="15.75" customHeight="1">
      <c r="A358" s="1" t="s">
        <v>1054</v>
      </c>
      <c r="B358" s="1" t="s">
        <v>1070</v>
      </c>
      <c r="C358" s="10" t="s">
        <v>1071</v>
      </c>
      <c r="D358" s="10" t="s">
        <v>3564</v>
      </c>
      <c r="E358" s="98">
        <v>1</v>
      </c>
      <c r="F358" s="1"/>
    </row>
    <row r="359" spans="1:6" ht="15.75" customHeight="1">
      <c r="A359" s="1" t="s">
        <v>1054</v>
      </c>
      <c r="B359" s="1" t="s">
        <v>194</v>
      </c>
      <c r="C359" s="10" t="s">
        <v>1073</v>
      </c>
      <c r="D359" s="10" t="s">
        <v>3565</v>
      </c>
      <c r="E359" s="98">
        <v>0</v>
      </c>
      <c r="F359" s="1"/>
    </row>
    <row r="360" spans="1:6" ht="15.75" customHeight="1">
      <c r="A360" s="1" t="s">
        <v>1074</v>
      </c>
      <c r="B360" s="1" t="s">
        <v>330</v>
      </c>
      <c r="C360" s="10" t="s">
        <v>1081</v>
      </c>
      <c r="D360" s="10" t="s">
        <v>3566</v>
      </c>
      <c r="E360" s="98">
        <v>1</v>
      </c>
      <c r="F360" s="1" t="s">
        <v>3314</v>
      </c>
    </row>
    <row r="361" spans="1:6" ht="15.75" customHeight="1">
      <c r="A361" s="1" t="s">
        <v>1074</v>
      </c>
      <c r="B361" s="1" t="s">
        <v>1083</v>
      </c>
      <c r="C361" s="10" t="s">
        <v>1084</v>
      </c>
      <c r="D361" s="10" t="s">
        <v>3567</v>
      </c>
      <c r="E361" s="98">
        <v>0</v>
      </c>
      <c r="F361" s="1" t="s">
        <v>3296</v>
      </c>
    </row>
    <row r="362" spans="1:6" ht="15.75" customHeight="1">
      <c r="A362" s="1" t="s">
        <v>1085</v>
      </c>
      <c r="B362" s="1" t="s">
        <v>91</v>
      </c>
      <c r="C362" s="10" t="s">
        <v>1092</v>
      </c>
      <c r="D362" s="10" t="s">
        <v>3568</v>
      </c>
      <c r="E362" s="98">
        <v>0</v>
      </c>
      <c r="F362" s="1"/>
    </row>
    <row r="363" spans="1:6" ht="15.75" customHeight="1">
      <c r="A363" s="1" t="s">
        <v>1085</v>
      </c>
      <c r="B363" s="1" t="s">
        <v>684</v>
      </c>
      <c r="C363" s="10" t="s">
        <v>1094</v>
      </c>
      <c r="D363" s="10" t="s">
        <v>3569</v>
      </c>
      <c r="E363" s="98">
        <v>0</v>
      </c>
      <c r="F363" s="1"/>
    </row>
    <row r="364" spans="1:6" ht="15.75" customHeight="1">
      <c r="A364" s="1" t="s">
        <v>1085</v>
      </c>
      <c r="B364" s="1" t="s">
        <v>146</v>
      </c>
      <c r="C364" s="10" t="s">
        <v>1096</v>
      </c>
      <c r="D364" s="10" t="s">
        <v>3570</v>
      </c>
      <c r="E364" s="98">
        <v>1</v>
      </c>
      <c r="F364" s="1" t="s">
        <v>3314</v>
      </c>
    </row>
    <row r="365" spans="1:6" ht="15.75" customHeight="1">
      <c r="A365" s="1" t="s">
        <v>1085</v>
      </c>
      <c r="B365" s="1" t="s">
        <v>172</v>
      </c>
      <c r="C365" s="10" t="s">
        <v>1097</v>
      </c>
      <c r="D365" s="10" t="s">
        <v>1097</v>
      </c>
      <c r="E365" s="98">
        <v>0</v>
      </c>
      <c r="F365" s="1"/>
    </row>
    <row r="366" spans="1:6" ht="15.75" customHeight="1">
      <c r="A366" s="1" t="s">
        <v>1085</v>
      </c>
      <c r="B366" s="1" t="s">
        <v>95</v>
      </c>
      <c r="C366" s="10" t="s">
        <v>1098</v>
      </c>
      <c r="D366" s="10" t="s">
        <v>3571</v>
      </c>
      <c r="E366" s="98">
        <v>1</v>
      </c>
      <c r="F366" s="1" t="s">
        <v>3572</v>
      </c>
    </row>
    <row r="367" spans="1:6" ht="15.75" customHeight="1">
      <c r="A367" s="1" t="s">
        <v>1085</v>
      </c>
      <c r="B367" s="1" t="s">
        <v>1099</v>
      </c>
      <c r="C367" s="10" t="s">
        <v>1100</v>
      </c>
      <c r="D367" s="10" t="s">
        <v>3573</v>
      </c>
      <c r="E367" s="98">
        <v>0</v>
      </c>
      <c r="F367" s="1" t="s">
        <v>3296</v>
      </c>
    </row>
    <row r="368" spans="1:6" ht="15.75" customHeight="1">
      <c r="A368" s="1" t="s">
        <v>1101</v>
      </c>
      <c r="B368" s="1" t="s">
        <v>1106</v>
      </c>
      <c r="C368" s="10" t="s">
        <v>1107</v>
      </c>
      <c r="D368" s="10" t="s">
        <v>3574</v>
      </c>
      <c r="E368" s="98">
        <v>0</v>
      </c>
      <c r="F368" s="1"/>
    </row>
    <row r="369" spans="1:6" ht="15.75" customHeight="1">
      <c r="A369" s="1" t="s">
        <v>1101</v>
      </c>
      <c r="B369" s="1" t="s">
        <v>567</v>
      </c>
      <c r="C369" s="10" t="s">
        <v>1108</v>
      </c>
      <c r="D369" s="10" t="s">
        <v>3575</v>
      </c>
      <c r="E369" s="98">
        <v>0</v>
      </c>
      <c r="F369" s="1" t="s">
        <v>3576</v>
      </c>
    </row>
    <row r="370" spans="1:6" ht="15.75" customHeight="1">
      <c r="A370" s="1" t="s">
        <v>1101</v>
      </c>
      <c r="B370" s="1" t="s">
        <v>162</v>
      </c>
      <c r="C370" s="10" t="s">
        <v>1109</v>
      </c>
      <c r="D370" s="10" t="s">
        <v>3577</v>
      </c>
      <c r="E370" s="98">
        <v>0</v>
      </c>
      <c r="F370" s="1"/>
    </row>
    <row r="371" spans="1:6" ht="15.75" customHeight="1">
      <c r="A371" s="1" t="s">
        <v>1110</v>
      </c>
      <c r="B371" s="1" t="s">
        <v>1116</v>
      </c>
      <c r="C371" s="10" t="s">
        <v>1117</v>
      </c>
      <c r="D371" s="10" t="s">
        <v>3578</v>
      </c>
      <c r="E371" s="98">
        <v>1</v>
      </c>
      <c r="F371" s="1"/>
    </row>
    <row r="372" spans="1:6" ht="15.75" customHeight="1">
      <c r="A372" s="1" t="s">
        <v>1110</v>
      </c>
      <c r="B372" s="1" t="s">
        <v>91</v>
      </c>
      <c r="C372" s="10" t="s">
        <v>1118</v>
      </c>
      <c r="D372" s="10" t="s">
        <v>3579</v>
      </c>
      <c r="E372" s="98">
        <v>1</v>
      </c>
      <c r="F372" s="1"/>
    </row>
    <row r="373" spans="1:6" ht="15.75" customHeight="1">
      <c r="A373" s="1" t="s">
        <v>1110</v>
      </c>
      <c r="B373" s="1" t="s">
        <v>532</v>
      </c>
      <c r="C373" s="10" t="s">
        <v>1119</v>
      </c>
      <c r="D373" s="10" t="s">
        <v>3580</v>
      </c>
      <c r="E373" s="98">
        <v>0</v>
      </c>
      <c r="F373" s="1"/>
    </row>
    <row r="374" spans="1:6" ht="15.75" customHeight="1">
      <c r="A374" s="1" t="s">
        <v>1110</v>
      </c>
      <c r="B374" s="1" t="s">
        <v>172</v>
      </c>
      <c r="C374" s="10" t="s">
        <v>1120</v>
      </c>
      <c r="D374" s="10" t="s">
        <v>1120</v>
      </c>
      <c r="E374" s="98">
        <v>1</v>
      </c>
      <c r="F374" s="1" t="s">
        <v>3581</v>
      </c>
    </row>
    <row r="375" spans="1:6" ht="15.75" customHeight="1">
      <c r="A375" s="1" t="s">
        <v>1110</v>
      </c>
      <c r="B375" s="1" t="s">
        <v>1121</v>
      </c>
      <c r="C375" s="10" t="s">
        <v>1122</v>
      </c>
      <c r="D375" s="10" t="s">
        <v>3582</v>
      </c>
      <c r="E375" s="98">
        <v>1</v>
      </c>
      <c r="F375" s="1"/>
    </row>
    <row r="376" spans="1:6" ht="15.75" customHeight="1">
      <c r="A376" s="1" t="s">
        <v>1110</v>
      </c>
      <c r="B376" s="1" t="s">
        <v>1123</v>
      </c>
      <c r="C376" s="10" t="s">
        <v>1124</v>
      </c>
      <c r="D376" s="10" t="s">
        <v>1124</v>
      </c>
      <c r="E376" s="98">
        <v>1</v>
      </c>
      <c r="F376" s="1" t="s">
        <v>3583</v>
      </c>
    </row>
    <row r="377" spans="1:6" ht="15.75" customHeight="1">
      <c r="A377" s="1" t="s">
        <v>1125</v>
      </c>
      <c r="B377" s="1" t="s">
        <v>150</v>
      </c>
      <c r="C377" s="10" t="s">
        <v>1130</v>
      </c>
      <c r="D377" s="10" t="s">
        <v>3584</v>
      </c>
      <c r="E377" s="98">
        <v>0</v>
      </c>
      <c r="F377" s="1"/>
    </row>
    <row r="378" spans="1:6" ht="15.75" customHeight="1">
      <c r="A378" s="1" t="s">
        <v>1125</v>
      </c>
      <c r="B378" s="1" t="s">
        <v>684</v>
      </c>
      <c r="C378" s="10" t="s">
        <v>1131</v>
      </c>
      <c r="D378" s="10" t="s">
        <v>3585</v>
      </c>
      <c r="E378" s="98">
        <v>0</v>
      </c>
      <c r="F378" s="1"/>
    </row>
    <row r="379" spans="1:6" ht="15.75" customHeight="1">
      <c r="A379" s="1" t="s">
        <v>1125</v>
      </c>
      <c r="B379" s="1" t="s">
        <v>1132</v>
      </c>
      <c r="C379" s="10" t="s">
        <v>1133</v>
      </c>
      <c r="D379" s="10" t="s">
        <v>3586</v>
      </c>
      <c r="E379" s="98">
        <v>1</v>
      </c>
      <c r="F379" s="1" t="s">
        <v>3587</v>
      </c>
    </row>
    <row r="380" spans="1:6" ht="15.75" customHeight="1">
      <c r="A380" s="1" t="s">
        <v>1125</v>
      </c>
      <c r="B380" s="1" t="s">
        <v>172</v>
      </c>
      <c r="C380" s="10" t="s">
        <v>1134</v>
      </c>
      <c r="D380" s="10" t="s">
        <v>3588</v>
      </c>
      <c r="E380" s="98">
        <v>1</v>
      </c>
      <c r="F380" s="1" t="s">
        <v>3589</v>
      </c>
    </row>
    <row r="381" spans="1:6" ht="15.75" customHeight="1">
      <c r="A381" s="1" t="s">
        <v>1135</v>
      </c>
      <c r="B381" s="1" t="s">
        <v>77</v>
      </c>
      <c r="C381" s="10" t="s">
        <v>1139</v>
      </c>
      <c r="D381" s="10" t="s">
        <v>3590</v>
      </c>
      <c r="E381" s="98">
        <v>1</v>
      </c>
      <c r="F381" s="1" t="s">
        <v>3467</v>
      </c>
    </row>
    <row r="382" spans="1:6" ht="15.75" customHeight="1">
      <c r="A382" s="1" t="s">
        <v>1135</v>
      </c>
      <c r="B382" s="1" t="s">
        <v>1140</v>
      </c>
      <c r="C382" s="10" t="s">
        <v>1141</v>
      </c>
      <c r="D382" s="10" t="s">
        <v>3591</v>
      </c>
      <c r="E382" s="98">
        <v>0</v>
      </c>
      <c r="F382" s="1"/>
    </row>
    <row r="383" spans="1:6" ht="15.75" customHeight="1">
      <c r="A383" s="1" t="s">
        <v>1135</v>
      </c>
      <c r="B383" s="1" t="s">
        <v>1142</v>
      </c>
      <c r="C383" s="10" t="s">
        <v>1143</v>
      </c>
      <c r="D383" s="10" t="s">
        <v>3592</v>
      </c>
      <c r="E383" s="98">
        <v>1</v>
      </c>
      <c r="F383" s="1" t="s">
        <v>3556</v>
      </c>
    </row>
    <row r="384" spans="1:6" ht="15.75" customHeight="1">
      <c r="A384" s="1" t="s">
        <v>1135</v>
      </c>
      <c r="B384" s="1" t="s">
        <v>1144</v>
      </c>
      <c r="C384" s="10" t="s">
        <v>1145</v>
      </c>
      <c r="D384" s="10" t="s">
        <v>3593</v>
      </c>
      <c r="E384" s="98">
        <v>1</v>
      </c>
      <c r="F384" s="1" t="s">
        <v>3472</v>
      </c>
    </row>
    <row r="385" spans="1:6" ht="15.75" customHeight="1">
      <c r="A385" s="1" t="s">
        <v>1135</v>
      </c>
      <c r="B385" s="1" t="s">
        <v>1146</v>
      </c>
      <c r="C385" s="10" t="s">
        <v>1147</v>
      </c>
      <c r="D385" s="10" t="s">
        <v>3594</v>
      </c>
      <c r="E385" s="98">
        <v>0</v>
      </c>
      <c r="F385" s="1" t="s">
        <v>3595</v>
      </c>
    </row>
    <row r="386" spans="1:6" ht="15.75" customHeight="1">
      <c r="A386" s="1" t="s">
        <v>1148</v>
      </c>
      <c r="B386" s="1" t="s">
        <v>91</v>
      </c>
      <c r="C386" s="10" t="s">
        <v>1154</v>
      </c>
      <c r="D386" s="10" t="s">
        <v>3596</v>
      </c>
      <c r="E386" s="98">
        <v>0</v>
      </c>
      <c r="F386" s="1" t="s">
        <v>3597</v>
      </c>
    </row>
    <row r="387" spans="1:6" ht="15.75" customHeight="1">
      <c r="A387" s="1" t="s">
        <v>1148</v>
      </c>
      <c r="B387" s="1" t="s">
        <v>172</v>
      </c>
      <c r="C387" s="10" t="s">
        <v>1154</v>
      </c>
      <c r="D387" s="10" t="s">
        <v>3598</v>
      </c>
      <c r="E387" s="98">
        <v>1</v>
      </c>
      <c r="F387" s="1"/>
    </row>
    <row r="388" spans="1:6" ht="15.75" customHeight="1">
      <c r="A388" s="1" t="s">
        <v>1148</v>
      </c>
      <c r="B388" s="1" t="s">
        <v>1156</v>
      </c>
      <c r="C388" s="10" t="s">
        <v>1154</v>
      </c>
      <c r="D388" s="10" t="s">
        <v>3599</v>
      </c>
      <c r="E388" s="98">
        <v>1</v>
      </c>
      <c r="F388" s="1"/>
    </row>
    <row r="389" spans="1:6" ht="15.75" customHeight="1">
      <c r="A389" s="1" t="s">
        <v>1148</v>
      </c>
      <c r="B389" s="1" t="s">
        <v>312</v>
      </c>
      <c r="C389" s="10" t="s">
        <v>1154</v>
      </c>
      <c r="D389" s="10" t="s">
        <v>3600</v>
      </c>
      <c r="E389" s="98">
        <v>1</v>
      </c>
      <c r="F389" s="1"/>
    </row>
    <row r="390" spans="1:6" ht="15.75" customHeight="1">
      <c r="A390" s="1" t="s">
        <v>1148</v>
      </c>
      <c r="B390" s="1" t="s">
        <v>95</v>
      </c>
      <c r="C390" s="10" t="s">
        <v>1154</v>
      </c>
      <c r="D390" s="10" t="s">
        <v>3601</v>
      </c>
      <c r="E390" s="98">
        <v>1</v>
      </c>
      <c r="F390" s="1"/>
    </row>
    <row r="391" spans="1:6" ht="15.75" customHeight="1">
      <c r="A391" s="1" t="s">
        <v>1148</v>
      </c>
      <c r="B391" s="1" t="s">
        <v>1159</v>
      </c>
      <c r="C391" s="10" t="s">
        <v>1160</v>
      </c>
      <c r="D391" s="10" t="s">
        <v>3602</v>
      </c>
      <c r="E391" s="98">
        <v>1</v>
      </c>
      <c r="F391" s="1"/>
    </row>
    <row r="392" spans="1:6" ht="15.75" customHeight="1">
      <c r="A392" s="1" t="s">
        <v>1148</v>
      </c>
      <c r="B392" s="1" t="s">
        <v>1161</v>
      </c>
      <c r="C392" s="10" t="s">
        <v>1154</v>
      </c>
      <c r="D392" s="10" t="s">
        <v>3603</v>
      </c>
      <c r="E392" s="98">
        <v>0</v>
      </c>
      <c r="F392" s="1"/>
    </row>
    <row r="393" spans="1:6" ht="15.75" customHeight="1">
      <c r="A393" s="1" t="s">
        <v>1148</v>
      </c>
      <c r="B393" s="1" t="s">
        <v>1162</v>
      </c>
      <c r="C393" s="10" t="s">
        <v>1154</v>
      </c>
      <c r="D393" s="10" t="s">
        <v>3604</v>
      </c>
      <c r="E393" s="98">
        <v>1</v>
      </c>
      <c r="F393" s="1"/>
    </row>
    <row r="394" spans="1:6" ht="15.75" customHeight="1">
      <c r="A394" s="1" t="s">
        <v>1148</v>
      </c>
      <c r="B394" s="1" t="s">
        <v>1163</v>
      </c>
      <c r="C394" s="10" t="s">
        <v>1154</v>
      </c>
      <c r="D394" s="10" t="s">
        <v>3605</v>
      </c>
      <c r="E394" s="98">
        <v>1</v>
      </c>
      <c r="F394" s="1"/>
    </row>
    <row r="395" spans="1:6" ht="15.75" customHeight="1">
      <c r="A395" s="1" t="s">
        <v>1148</v>
      </c>
      <c r="B395" s="1" t="s">
        <v>1164</v>
      </c>
      <c r="C395" s="10" t="s">
        <v>1165</v>
      </c>
      <c r="D395" s="10" t="s">
        <v>3606</v>
      </c>
      <c r="E395" s="98">
        <v>0</v>
      </c>
      <c r="F395" s="1"/>
    </row>
    <row r="396" spans="1:6" ht="15.75" customHeight="1">
      <c r="A396" s="1" t="s">
        <v>1148</v>
      </c>
      <c r="B396" s="1" t="s">
        <v>108</v>
      </c>
      <c r="C396" s="10" t="s">
        <v>1154</v>
      </c>
      <c r="D396" s="10" t="s">
        <v>3607</v>
      </c>
      <c r="E396" s="98">
        <v>0</v>
      </c>
      <c r="F396" s="1" t="s">
        <v>3597</v>
      </c>
    </row>
    <row r="397" spans="1:6" ht="15.75" customHeight="1">
      <c r="A397" s="1" t="s">
        <v>1148</v>
      </c>
      <c r="B397" s="1" t="s">
        <v>146</v>
      </c>
      <c r="C397" s="10" t="s">
        <v>1154</v>
      </c>
      <c r="D397" s="10" t="s">
        <v>3608</v>
      </c>
      <c r="E397" s="98">
        <v>0</v>
      </c>
      <c r="F397" s="1"/>
    </row>
    <row r="398" spans="1:6" ht="15.75" customHeight="1">
      <c r="A398" s="1" t="s">
        <v>1148</v>
      </c>
      <c r="B398" s="1" t="s">
        <v>532</v>
      </c>
      <c r="C398" s="10" t="s">
        <v>1166</v>
      </c>
      <c r="D398" s="10" t="s">
        <v>3609</v>
      </c>
      <c r="E398" s="98">
        <v>1</v>
      </c>
      <c r="F398" s="1" t="s">
        <v>3610</v>
      </c>
    </row>
    <row r="399" spans="1:6" ht="15.75" customHeight="1">
      <c r="A399" s="1" t="s">
        <v>1167</v>
      </c>
      <c r="B399" s="1" t="s">
        <v>363</v>
      </c>
      <c r="C399" s="10" t="s">
        <v>1172</v>
      </c>
      <c r="D399" s="10" t="s">
        <v>3611</v>
      </c>
      <c r="E399" s="98">
        <v>1</v>
      </c>
      <c r="F399" s="1" t="s">
        <v>3472</v>
      </c>
    </row>
    <row r="400" spans="1:6" ht="15.75" customHeight="1">
      <c r="A400" s="1" t="s">
        <v>1167</v>
      </c>
      <c r="B400" s="1" t="s">
        <v>1173</v>
      </c>
      <c r="C400" s="10" t="s">
        <v>1174</v>
      </c>
      <c r="D400" s="10" t="s">
        <v>3612</v>
      </c>
      <c r="E400" s="98">
        <v>0</v>
      </c>
      <c r="F400" s="1"/>
    </row>
    <row r="401" spans="1:6" ht="15.75" customHeight="1">
      <c r="A401" s="1" t="s">
        <v>1167</v>
      </c>
      <c r="B401" s="1" t="s">
        <v>1175</v>
      </c>
      <c r="C401" s="10" t="s">
        <v>1176</v>
      </c>
      <c r="D401" s="10" t="s">
        <v>3613</v>
      </c>
      <c r="E401" s="98">
        <v>1</v>
      </c>
      <c r="F401" s="1" t="s">
        <v>3314</v>
      </c>
    </row>
    <row r="402" spans="1:6" ht="15.75" customHeight="1">
      <c r="A402" s="1" t="s">
        <v>1167</v>
      </c>
      <c r="B402" s="1" t="s">
        <v>1177</v>
      </c>
      <c r="C402" s="10" t="s">
        <v>1178</v>
      </c>
      <c r="D402" s="10" t="s">
        <v>3614</v>
      </c>
      <c r="E402" s="98">
        <v>0</v>
      </c>
      <c r="F402" s="1"/>
    </row>
    <row r="403" spans="1:6" ht="15.75" customHeight="1">
      <c r="A403" s="1" t="s">
        <v>1167</v>
      </c>
      <c r="B403" s="1" t="s">
        <v>1179</v>
      </c>
      <c r="C403" s="10" t="s">
        <v>1180</v>
      </c>
      <c r="D403" s="10" t="s">
        <v>3615</v>
      </c>
      <c r="E403" s="98">
        <v>0</v>
      </c>
      <c r="F403" s="1"/>
    </row>
    <row r="404" spans="1:6" ht="15.75" customHeight="1">
      <c r="A404" s="1" t="s">
        <v>1181</v>
      </c>
      <c r="B404" s="1" t="s">
        <v>1187</v>
      </c>
      <c r="C404" s="10" t="s">
        <v>1188</v>
      </c>
      <c r="D404" s="10" t="s">
        <v>3616</v>
      </c>
      <c r="E404" s="98">
        <v>1</v>
      </c>
      <c r="F404" s="1" t="s">
        <v>3617</v>
      </c>
    </row>
    <row r="405" spans="1:6" ht="15.75" customHeight="1">
      <c r="A405" s="1" t="s">
        <v>1181</v>
      </c>
      <c r="B405" s="1" t="s">
        <v>1189</v>
      </c>
      <c r="C405" s="10" t="s">
        <v>1190</v>
      </c>
      <c r="D405" s="10" t="s">
        <v>3616</v>
      </c>
      <c r="E405" s="98">
        <v>1</v>
      </c>
      <c r="F405" s="1" t="s">
        <v>3617</v>
      </c>
    </row>
    <row r="406" spans="1:6" ht="15.75" customHeight="1">
      <c r="A406" s="1" t="s">
        <v>1181</v>
      </c>
      <c r="B406" s="1" t="s">
        <v>330</v>
      </c>
      <c r="C406" s="1" t="s">
        <v>1191</v>
      </c>
      <c r="D406" s="10" t="s">
        <v>3618</v>
      </c>
      <c r="E406" s="98">
        <v>1</v>
      </c>
      <c r="F406" s="1" t="s">
        <v>3619</v>
      </c>
    </row>
    <row r="407" spans="1:6" ht="15.75" customHeight="1">
      <c r="A407" s="1" t="s">
        <v>1181</v>
      </c>
      <c r="B407" s="1" t="s">
        <v>172</v>
      </c>
      <c r="C407" s="10" t="s">
        <v>1192</v>
      </c>
      <c r="D407" s="10" t="s">
        <v>3620</v>
      </c>
      <c r="E407" s="98">
        <v>1</v>
      </c>
      <c r="F407" s="1"/>
    </row>
    <row r="408" spans="1:6" ht="15.75" customHeight="1">
      <c r="A408" s="1" t="s">
        <v>1181</v>
      </c>
      <c r="B408" s="1" t="s">
        <v>95</v>
      </c>
      <c r="C408" s="1" t="s">
        <v>1193</v>
      </c>
      <c r="D408" s="10" t="s">
        <v>3621</v>
      </c>
      <c r="E408" s="98">
        <v>1</v>
      </c>
      <c r="F408" s="1" t="s">
        <v>3622</v>
      </c>
    </row>
    <row r="409" spans="1:6" ht="15.75" customHeight="1">
      <c r="A409" s="1" t="s">
        <v>1181</v>
      </c>
      <c r="B409" s="1" t="s">
        <v>1194</v>
      </c>
      <c r="C409" s="10" t="s">
        <v>1195</v>
      </c>
      <c r="D409" s="10" t="s">
        <v>3623</v>
      </c>
      <c r="E409" s="98">
        <v>1</v>
      </c>
      <c r="F409" s="1" t="s">
        <v>3314</v>
      </c>
    </row>
    <row r="410" spans="1:6" ht="15.75" customHeight="1">
      <c r="A410" s="1" t="s">
        <v>1181</v>
      </c>
      <c r="B410" s="1" t="s">
        <v>1198</v>
      </c>
      <c r="C410" s="10" t="s">
        <v>1199</v>
      </c>
      <c r="D410" s="10" t="s">
        <v>3624</v>
      </c>
      <c r="E410" s="98">
        <v>1</v>
      </c>
      <c r="F410" s="1" t="s">
        <v>3625</v>
      </c>
    </row>
    <row r="411" spans="1:6" ht="15.75" customHeight="1">
      <c r="A411" s="1" t="s">
        <v>1181</v>
      </c>
      <c r="B411" s="1" t="s">
        <v>1200</v>
      </c>
      <c r="C411" s="10" t="s">
        <v>1201</v>
      </c>
      <c r="D411" s="10" t="s">
        <v>3626</v>
      </c>
      <c r="E411" s="98">
        <v>0</v>
      </c>
      <c r="F411" s="1" t="s">
        <v>3296</v>
      </c>
    </row>
    <row r="412" spans="1:6" ht="15.75" customHeight="1">
      <c r="A412" s="1" t="s">
        <v>1181</v>
      </c>
      <c r="B412" s="1" t="s">
        <v>405</v>
      </c>
      <c r="C412" s="10" t="s">
        <v>1203</v>
      </c>
      <c r="D412" s="10" t="s">
        <v>1203</v>
      </c>
      <c r="E412" s="98">
        <v>0</v>
      </c>
      <c r="F412" s="1" t="s">
        <v>3296</v>
      </c>
    </row>
    <row r="413" spans="1:6" ht="15.75" customHeight="1">
      <c r="A413" s="1" t="s">
        <v>1181</v>
      </c>
      <c r="B413" s="1" t="s">
        <v>412</v>
      </c>
      <c r="C413" s="10" t="s">
        <v>1203</v>
      </c>
      <c r="D413" s="10" t="s">
        <v>1203</v>
      </c>
      <c r="E413" s="98">
        <v>0</v>
      </c>
      <c r="F413" s="1" t="s">
        <v>3296</v>
      </c>
    </row>
    <row r="414" spans="1:6" ht="15.75" customHeight="1">
      <c r="A414" s="1" t="s">
        <v>1181</v>
      </c>
      <c r="B414" s="1" t="s">
        <v>183</v>
      </c>
      <c r="C414" s="10" t="s">
        <v>1203</v>
      </c>
      <c r="D414" s="10" t="s">
        <v>1203</v>
      </c>
      <c r="E414" s="98">
        <v>0</v>
      </c>
      <c r="F414" s="1" t="s">
        <v>3296</v>
      </c>
    </row>
    <row r="415" spans="1:6" ht="15.75" customHeight="1">
      <c r="A415" s="1" t="s">
        <v>1204</v>
      </c>
      <c r="B415" s="1" t="s">
        <v>172</v>
      </c>
      <c r="C415" s="10" t="s">
        <v>1208</v>
      </c>
      <c r="D415" s="10" t="s">
        <v>3627</v>
      </c>
      <c r="E415" s="98">
        <v>1</v>
      </c>
      <c r="F415" s="1"/>
    </row>
    <row r="416" spans="1:6" ht="15.75" customHeight="1">
      <c r="A416" s="1" t="s">
        <v>1204</v>
      </c>
      <c r="B416" s="1" t="s">
        <v>786</v>
      </c>
      <c r="C416" s="10" t="s">
        <v>1208</v>
      </c>
      <c r="D416" s="10" t="s">
        <v>3628</v>
      </c>
      <c r="E416" s="98">
        <v>0</v>
      </c>
      <c r="F416" s="1"/>
    </row>
    <row r="417" spans="1:6" ht="15.75" customHeight="1">
      <c r="A417" s="1" t="s">
        <v>1209</v>
      </c>
      <c r="B417" s="1" t="s">
        <v>3001</v>
      </c>
      <c r="C417" s="10" t="s">
        <v>1216</v>
      </c>
      <c r="D417" s="10" t="s">
        <v>3629</v>
      </c>
      <c r="E417" s="98">
        <v>1</v>
      </c>
      <c r="F417" s="1" t="s">
        <v>3630</v>
      </c>
    </row>
    <row r="418" spans="1:6" ht="15.75" customHeight="1">
      <c r="A418" s="1" t="s">
        <v>1209</v>
      </c>
      <c r="B418" s="1" t="s">
        <v>172</v>
      </c>
      <c r="C418" s="10" t="s">
        <v>1217</v>
      </c>
      <c r="D418" s="10" t="s">
        <v>3631</v>
      </c>
      <c r="E418" s="98">
        <v>1</v>
      </c>
      <c r="F418" s="1"/>
    </row>
    <row r="419" spans="1:6" ht="15.75" customHeight="1">
      <c r="A419" s="1" t="s">
        <v>1209</v>
      </c>
      <c r="B419" s="1" t="s">
        <v>688</v>
      </c>
      <c r="C419" s="10" t="s">
        <v>1218</v>
      </c>
      <c r="D419" s="10" t="s">
        <v>3632</v>
      </c>
      <c r="E419" s="98">
        <v>1</v>
      </c>
      <c r="F419" s="1"/>
    </row>
    <row r="420" spans="1:6" ht="15.75" customHeight="1">
      <c r="A420" s="1" t="s">
        <v>1209</v>
      </c>
      <c r="B420" s="1" t="s">
        <v>1219</v>
      </c>
      <c r="C420" s="10" t="s">
        <v>1220</v>
      </c>
      <c r="D420" s="10" t="s">
        <v>3633</v>
      </c>
      <c r="E420" s="98">
        <v>1</v>
      </c>
      <c r="F420" s="1"/>
    </row>
    <row r="421" spans="1:6" ht="15.75" customHeight="1">
      <c r="A421" s="1" t="s">
        <v>1209</v>
      </c>
      <c r="B421" s="1" t="s">
        <v>1221</v>
      </c>
      <c r="C421" s="10" t="s">
        <v>1217</v>
      </c>
      <c r="D421" s="10" t="s">
        <v>3634</v>
      </c>
      <c r="E421" s="98">
        <v>0</v>
      </c>
      <c r="F421" s="1" t="s">
        <v>3296</v>
      </c>
    </row>
    <row r="422" spans="1:6" ht="15.75" customHeight="1">
      <c r="A422" s="1" t="s">
        <v>1209</v>
      </c>
      <c r="B422" s="1" t="s">
        <v>1222</v>
      </c>
      <c r="C422" s="10" t="s">
        <v>1217</v>
      </c>
      <c r="D422" s="10" t="s">
        <v>3635</v>
      </c>
      <c r="E422" s="98">
        <v>0</v>
      </c>
      <c r="F422" s="1" t="s">
        <v>3296</v>
      </c>
    </row>
    <row r="423" spans="1:6" ht="15.75" customHeight="1">
      <c r="A423" s="1" t="s">
        <v>1209</v>
      </c>
      <c r="B423" s="1" t="s">
        <v>1223</v>
      </c>
      <c r="C423" s="10" t="s">
        <v>1217</v>
      </c>
      <c r="D423" s="10" t="s">
        <v>3636</v>
      </c>
      <c r="E423" s="98">
        <v>0</v>
      </c>
      <c r="F423" s="1" t="s">
        <v>3296</v>
      </c>
    </row>
    <row r="424" spans="1:6" ht="15.75" customHeight="1">
      <c r="A424" s="1" t="s">
        <v>1209</v>
      </c>
      <c r="B424" s="1" t="s">
        <v>363</v>
      </c>
      <c r="C424" s="10" t="s">
        <v>1216</v>
      </c>
      <c r="D424" s="10" t="s">
        <v>3637</v>
      </c>
      <c r="E424" s="98">
        <v>1</v>
      </c>
      <c r="F424" s="1"/>
    </row>
    <row r="425" spans="1:6" ht="15.75" customHeight="1">
      <c r="A425" s="1" t="s">
        <v>1209</v>
      </c>
      <c r="B425" s="1" t="s">
        <v>1225</v>
      </c>
      <c r="C425" s="10" t="s">
        <v>1216</v>
      </c>
      <c r="D425" s="10" t="s">
        <v>3637</v>
      </c>
      <c r="E425" s="98">
        <v>1</v>
      </c>
      <c r="F425" s="1"/>
    </row>
    <row r="426" spans="1:6" ht="15.75" customHeight="1">
      <c r="A426" s="1" t="s">
        <v>1209</v>
      </c>
      <c r="B426" s="1" t="s">
        <v>1226</v>
      </c>
      <c r="C426" s="10" t="s">
        <v>1216</v>
      </c>
      <c r="D426" s="10" t="s">
        <v>3638</v>
      </c>
      <c r="E426" s="98">
        <v>0</v>
      </c>
      <c r="F426" s="1" t="s">
        <v>3296</v>
      </c>
    </row>
    <row r="427" spans="1:6" ht="15.75" customHeight="1">
      <c r="A427" s="1" t="s">
        <v>1209</v>
      </c>
      <c r="B427" s="1" t="s">
        <v>1227</v>
      </c>
      <c r="C427" s="10" t="s">
        <v>1228</v>
      </c>
      <c r="D427" s="10" t="s">
        <v>3639</v>
      </c>
      <c r="E427" s="98">
        <v>1</v>
      </c>
      <c r="F427" s="1"/>
    </row>
    <row r="428" spans="1:6" ht="15.75" customHeight="1">
      <c r="A428" s="1" t="s">
        <v>1209</v>
      </c>
      <c r="B428" s="1" t="s">
        <v>532</v>
      </c>
      <c r="C428" s="10" t="s">
        <v>1217</v>
      </c>
      <c r="D428" s="10" t="s">
        <v>3640</v>
      </c>
      <c r="E428" s="98">
        <v>1</v>
      </c>
      <c r="F428" s="1" t="s">
        <v>3641</v>
      </c>
    </row>
    <row r="429" spans="1:6" ht="15.75" customHeight="1">
      <c r="A429" s="1" t="s">
        <v>1209</v>
      </c>
      <c r="B429" s="1" t="s">
        <v>188</v>
      </c>
      <c r="C429" s="10" t="s">
        <v>1229</v>
      </c>
      <c r="D429" s="10" t="s">
        <v>3642</v>
      </c>
      <c r="E429" s="98">
        <v>1</v>
      </c>
      <c r="F429" s="1"/>
    </row>
    <row r="430" spans="1:6" ht="15.75" customHeight="1">
      <c r="A430" s="1" t="s">
        <v>1230</v>
      </c>
      <c r="B430" s="1" t="s">
        <v>422</v>
      </c>
      <c r="C430" s="10" t="s">
        <v>1235</v>
      </c>
      <c r="D430" s="10" t="s">
        <v>3643</v>
      </c>
      <c r="E430" s="98">
        <v>0</v>
      </c>
      <c r="F430" s="1"/>
    </row>
    <row r="431" spans="1:6" ht="15.75" customHeight="1">
      <c r="A431" s="1" t="s">
        <v>1230</v>
      </c>
      <c r="B431" s="1" t="s">
        <v>150</v>
      </c>
      <c r="C431" s="10" t="s">
        <v>1236</v>
      </c>
      <c r="D431" s="10" t="s">
        <v>3644</v>
      </c>
      <c r="E431" s="98">
        <v>1</v>
      </c>
      <c r="F431" s="1" t="s">
        <v>3314</v>
      </c>
    </row>
    <row r="432" spans="1:6" ht="15.75" customHeight="1">
      <c r="A432" s="1" t="s">
        <v>1230</v>
      </c>
      <c r="B432" s="1" t="s">
        <v>172</v>
      </c>
      <c r="C432" s="10" t="s">
        <v>1237</v>
      </c>
      <c r="D432" s="10" t="s">
        <v>3645</v>
      </c>
      <c r="E432" s="98">
        <v>1</v>
      </c>
      <c r="F432" s="1" t="s">
        <v>3646</v>
      </c>
    </row>
    <row r="433" spans="1:6" ht="15.75" customHeight="1">
      <c r="A433" s="1" t="s">
        <v>1230</v>
      </c>
      <c r="B433" s="1" t="s">
        <v>1238</v>
      </c>
      <c r="C433" s="10" t="s">
        <v>1239</v>
      </c>
      <c r="D433" s="10" t="s">
        <v>3647</v>
      </c>
      <c r="E433" s="98">
        <v>0</v>
      </c>
      <c r="F433" s="1"/>
    </row>
    <row r="434" spans="1:6" ht="15.75" customHeight="1">
      <c r="A434" s="1" t="s">
        <v>1230</v>
      </c>
      <c r="B434" s="1" t="s">
        <v>1242</v>
      </c>
      <c r="C434" s="10" t="s">
        <v>1243</v>
      </c>
      <c r="D434" s="10" t="s">
        <v>1243</v>
      </c>
      <c r="E434" s="98">
        <v>0</v>
      </c>
      <c r="F434" s="1"/>
    </row>
    <row r="435" spans="1:6" ht="15.75" customHeight="1">
      <c r="A435" s="1" t="s">
        <v>1230</v>
      </c>
      <c r="B435" s="1" t="s">
        <v>1246</v>
      </c>
      <c r="C435" s="10" t="s">
        <v>1247</v>
      </c>
      <c r="D435" s="10" t="s">
        <v>3648</v>
      </c>
      <c r="E435" s="98">
        <v>1</v>
      </c>
      <c r="F435" s="1" t="s">
        <v>3649</v>
      </c>
    </row>
    <row r="436" spans="1:6" ht="15.75" customHeight="1">
      <c r="A436" s="1" t="s">
        <v>1230</v>
      </c>
      <c r="B436" s="1" t="s">
        <v>532</v>
      </c>
      <c r="C436" s="10" t="s">
        <v>1248</v>
      </c>
      <c r="D436" s="10" t="s">
        <v>3650</v>
      </c>
      <c r="E436" s="98">
        <v>0</v>
      </c>
      <c r="F436" s="1"/>
    </row>
    <row r="437" spans="1:6" ht="15.75" customHeight="1">
      <c r="A437" s="1" t="s">
        <v>1230</v>
      </c>
      <c r="B437" s="1" t="s">
        <v>1249</v>
      </c>
      <c r="C437" s="10" t="s">
        <v>1250</v>
      </c>
      <c r="D437" s="10" t="s">
        <v>3651</v>
      </c>
      <c r="E437" s="98">
        <v>1</v>
      </c>
      <c r="F437" s="1" t="s">
        <v>3338</v>
      </c>
    </row>
    <row r="438" spans="1:6" ht="15.75" customHeight="1">
      <c r="A438" s="1" t="s">
        <v>1230</v>
      </c>
      <c r="B438" s="1" t="s">
        <v>1251</v>
      </c>
      <c r="C438" s="10" t="s">
        <v>1252</v>
      </c>
      <c r="D438" s="10" t="s">
        <v>3652</v>
      </c>
      <c r="E438" s="98">
        <v>1</v>
      </c>
      <c r="F438" s="1" t="s">
        <v>3338</v>
      </c>
    </row>
    <row r="439" spans="1:6" ht="15.75" customHeight="1">
      <c r="A439" s="1" t="s">
        <v>1230</v>
      </c>
      <c r="B439" s="1" t="s">
        <v>1254</v>
      </c>
      <c r="C439" s="10" t="s">
        <v>1255</v>
      </c>
      <c r="D439" s="10" t="s">
        <v>3653</v>
      </c>
      <c r="E439" s="98">
        <v>1</v>
      </c>
      <c r="F439" s="1" t="s">
        <v>3654</v>
      </c>
    </row>
    <row r="440" spans="1:6" ht="15.75" customHeight="1">
      <c r="A440" s="1" t="s">
        <v>1230</v>
      </c>
      <c r="B440" s="1" t="s">
        <v>1256</v>
      </c>
      <c r="C440" s="10" t="s">
        <v>1257</v>
      </c>
      <c r="D440" s="10" t="s">
        <v>3655</v>
      </c>
      <c r="E440" s="98">
        <v>0</v>
      </c>
      <c r="F440" s="1"/>
    </row>
    <row r="441" spans="1:6" ht="15.75" customHeight="1">
      <c r="A441" s="1" t="s">
        <v>1258</v>
      </c>
      <c r="B441" s="1" t="s">
        <v>1264</v>
      </c>
      <c r="C441" s="10" t="s">
        <v>1265</v>
      </c>
      <c r="D441" s="10" t="s">
        <v>3656</v>
      </c>
      <c r="E441" s="98">
        <v>1</v>
      </c>
      <c r="F441" s="1" t="s">
        <v>3657</v>
      </c>
    </row>
    <row r="442" spans="1:6" ht="15.75" customHeight="1">
      <c r="A442" s="1" t="s">
        <v>1258</v>
      </c>
      <c r="B442" s="1" t="s">
        <v>1266</v>
      </c>
      <c r="C442" s="10" t="s">
        <v>1267</v>
      </c>
      <c r="D442" s="10" t="s">
        <v>3656</v>
      </c>
      <c r="E442" s="98">
        <v>1</v>
      </c>
      <c r="F442" s="1" t="s">
        <v>3657</v>
      </c>
    </row>
    <row r="443" spans="1:6" ht="15.75" customHeight="1">
      <c r="A443" s="1" t="s">
        <v>1258</v>
      </c>
      <c r="B443" s="1" t="s">
        <v>1268</v>
      </c>
      <c r="C443" s="10" t="s">
        <v>1269</v>
      </c>
      <c r="D443" s="10" t="s">
        <v>3658</v>
      </c>
      <c r="E443" s="98">
        <v>0</v>
      </c>
      <c r="F443" s="1"/>
    </row>
    <row r="444" spans="1:6" ht="15.75" customHeight="1">
      <c r="A444" s="1" t="s">
        <v>1258</v>
      </c>
      <c r="B444" s="1" t="s">
        <v>1270</v>
      </c>
      <c r="C444" s="10" t="s">
        <v>1271</v>
      </c>
      <c r="D444" s="10" t="s">
        <v>3659</v>
      </c>
      <c r="E444" s="1" t="s">
        <v>3275</v>
      </c>
      <c r="F444" s="1" t="s">
        <v>3660</v>
      </c>
    </row>
    <row r="445" spans="1:6" ht="15.75" customHeight="1">
      <c r="A445" s="1" t="s">
        <v>1272</v>
      </c>
      <c r="B445" s="1" t="s">
        <v>95</v>
      </c>
      <c r="C445" s="10" t="s">
        <v>1278</v>
      </c>
      <c r="D445" s="10" t="s">
        <v>3661</v>
      </c>
      <c r="E445" s="98">
        <v>1</v>
      </c>
      <c r="F445" s="1" t="s">
        <v>3662</v>
      </c>
    </row>
    <row r="446" spans="1:6" ht="15.75" customHeight="1">
      <c r="A446" s="1" t="s">
        <v>1272</v>
      </c>
      <c r="B446" s="1" t="s">
        <v>1279</v>
      </c>
      <c r="C446" s="10" t="s">
        <v>1280</v>
      </c>
      <c r="D446" s="10" t="s">
        <v>3663</v>
      </c>
      <c r="E446" s="98">
        <v>1</v>
      </c>
      <c r="F446" s="1" t="s">
        <v>3319</v>
      </c>
    </row>
    <row r="447" spans="1:6" ht="15.75" customHeight="1">
      <c r="A447" s="1" t="s">
        <v>1272</v>
      </c>
      <c r="B447" s="1" t="s">
        <v>1281</v>
      </c>
      <c r="C447" s="10" t="s">
        <v>1282</v>
      </c>
      <c r="D447" s="10" t="s">
        <v>1282</v>
      </c>
      <c r="E447" s="98">
        <v>0</v>
      </c>
      <c r="F447" s="1" t="s">
        <v>3296</v>
      </c>
    </row>
    <row r="448" spans="1:6" ht="15.75" customHeight="1">
      <c r="A448" s="1" t="s">
        <v>1272</v>
      </c>
      <c r="B448" s="1" t="s">
        <v>172</v>
      </c>
      <c r="C448" s="10" t="s">
        <v>1284</v>
      </c>
      <c r="D448" s="10" t="s">
        <v>3664</v>
      </c>
      <c r="E448" s="98">
        <v>1</v>
      </c>
      <c r="F448" s="1"/>
    </row>
    <row r="449" spans="1:6" ht="15.75" customHeight="1">
      <c r="A449" s="1" t="s">
        <v>1272</v>
      </c>
      <c r="B449" s="1" t="s">
        <v>1285</v>
      </c>
      <c r="C449" s="10" t="s">
        <v>1286</v>
      </c>
      <c r="D449" s="10" t="s">
        <v>1286</v>
      </c>
      <c r="E449" s="98">
        <v>0</v>
      </c>
      <c r="F449" s="1"/>
    </row>
    <row r="450" spans="1:6" ht="15.75" customHeight="1">
      <c r="A450" s="1" t="s">
        <v>1272</v>
      </c>
      <c r="B450" s="1" t="s">
        <v>1163</v>
      </c>
      <c r="C450" s="10" t="s">
        <v>1287</v>
      </c>
      <c r="D450" s="10" t="s">
        <v>3665</v>
      </c>
      <c r="E450" s="98">
        <v>1</v>
      </c>
      <c r="F450" s="1" t="s">
        <v>3397</v>
      </c>
    </row>
    <row r="451" spans="1:6" ht="15.75" customHeight="1">
      <c r="A451" s="1" t="s">
        <v>1272</v>
      </c>
      <c r="B451" s="1" t="s">
        <v>532</v>
      </c>
      <c r="C451" s="10" t="s">
        <v>1289</v>
      </c>
      <c r="D451" s="10" t="s">
        <v>1289</v>
      </c>
      <c r="E451" s="98">
        <v>0</v>
      </c>
      <c r="F451" s="1"/>
    </row>
    <row r="452" spans="1:6" ht="15.75" customHeight="1">
      <c r="A452" s="1" t="s">
        <v>1272</v>
      </c>
      <c r="B452" s="1" t="s">
        <v>3002</v>
      </c>
      <c r="C452" s="10" t="s">
        <v>1289</v>
      </c>
      <c r="D452" s="1" t="s">
        <v>3297</v>
      </c>
      <c r="E452" s="1"/>
      <c r="F452" s="1" t="s">
        <v>3666</v>
      </c>
    </row>
    <row r="453" spans="1:6" ht="15.75" customHeight="1">
      <c r="A453" s="1" t="s">
        <v>1272</v>
      </c>
      <c r="B453" s="1" t="s">
        <v>194</v>
      </c>
      <c r="C453" s="10" t="s">
        <v>1291</v>
      </c>
      <c r="D453" s="10" t="s">
        <v>3667</v>
      </c>
      <c r="E453" s="98">
        <v>1</v>
      </c>
      <c r="F453" s="1" t="s">
        <v>3314</v>
      </c>
    </row>
    <row r="454" spans="1:6" ht="15.75" customHeight="1">
      <c r="A454" s="1" t="s">
        <v>1272</v>
      </c>
      <c r="B454" s="1" t="s">
        <v>1292</v>
      </c>
      <c r="C454" s="10" t="s">
        <v>1293</v>
      </c>
      <c r="D454" s="10" t="s">
        <v>3668</v>
      </c>
      <c r="E454" s="98">
        <v>0</v>
      </c>
      <c r="F454" s="1"/>
    </row>
    <row r="455" spans="1:6" ht="15.75" customHeight="1">
      <c r="A455" s="1" t="s">
        <v>1294</v>
      </c>
      <c r="B455" s="1" t="s">
        <v>1300</v>
      </c>
      <c r="C455" s="10" t="s">
        <v>1301</v>
      </c>
      <c r="D455" s="10" t="s">
        <v>1301</v>
      </c>
      <c r="E455" s="98">
        <v>1</v>
      </c>
      <c r="F455" s="1" t="s">
        <v>3669</v>
      </c>
    </row>
    <row r="456" spans="1:6" ht="15.75" customHeight="1">
      <c r="A456" s="1" t="s">
        <v>1302</v>
      </c>
      <c r="B456" s="1" t="s">
        <v>532</v>
      </c>
      <c r="C456" s="10" t="s">
        <v>1306</v>
      </c>
      <c r="D456" s="10" t="s">
        <v>3670</v>
      </c>
      <c r="E456" s="98">
        <v>1</v>
      </c>
      <c r="F456" s="1"/>
    </row>
    <row r="457" spans="1:6" ht="15.75" customHeight="1">
      <c r="A457" s="1" t="s">
        <v>1302</v>
      </c>
      <c r="B457" s="1" t="s">
        <v>299</v>
      </c>
      <c r="C457" s="10" t="s">
        <v>1307</v>
      </c>
      <c r="D457" s="10" t="s">
        <v>3671</v>
      </c>
      <c r="E457" s="98">
        <v>0</v>
      </c>
      <c r="F457" s="1"/>
    </row>
    <row r="458" spans="1:6" ht="15.75" customHeight="1">
      <c r="A458" s="1" t="s">
        <v>1302</v>
      </c>
      <c r="B458" s="1" t="s">
        <v>162</v>
      </c>
      <c r="C458" s="10" t="s">
        <v>1308</v>
      </c>
      <c r="D458" s="10" t="s">
        <v>3672</v>
      </c>
      <c r="E458" s="98">
        <v>1</v>
      </c>
      <c r="F458" s="1" t="s">
        <v>3341</v>
      </c>
    </row>
    <row r="459" spans="1:6" ht="15.75" customHeight="1">
      <c r="A459" s="1" t="s">
        <v>1302</v>
      </c>
      <c r="B459" s="1" t="s">
        <v>172</v>
      </c>
      <c r="C459" s="10" t="s">
        <v>1306</v>
      </c>
      <c r="D459" s="10" t="s">
        <v>3670</v>
      </c>
      <c r="E459" s="98">
        <v>1</v>
      </c>
      <c r="F459" s="1"/>
    </row>
    <row r="460" spans="1:6" ht="15.75" customHeight="1">
      <c r="A460" s="1" t="s">
        <v>1302</v>
      </c>
      <c r="B460" s="1" t="s">
        <v>1309</v>
      </c>
      <c r="C460" s="10" t="s">
        <v>1310</v>
      </c>
      <c r="D460" s="10" t="s">
        <v>3673</v>
      </c>
      <c r="E460" s="98">
        <v>1</v>
      </c>
      <c r="F460" s="1" t="s">
        <v>3674</v>
      </c>
    </row>
    <row r="461" spans="1:6" ht="15.75" customHeight="1">
      <c r="A461" s="1" t="s">
        <v>1302</v>
      </c>
      <c r="B461" s="1" t="s">
        <v>1311</v>
      </c>
      <c r="C461" s="10" t="s">
        <v>1312</v>
      </c>
      <c r="D461" s="10" t="s">
        <v>3675</v>
      </c>
      <c r="E461" s="98">
        <v>1</v>
      </c>
      <c r="F461" s="1"/>
    </row>
    <row r="462" spans="1:6" ht="15.75" customHeight="1">
      <c r="A462" s="1" t="s">
        <v>1313</v>
      </c>
      <c r="B462" s="1" t="s">
        <v>1319</v>
      </c>
      <c r="C462" s="10" t="s">
        <v>1320</v>
      </c>
      <c r="D462" s="10" t="s">
        <v>3676</v>
      </c>
      <c r="E462" s="98">
        <v>0</v>
      </c>
      <c r="F462" s="1"/>
    </row>
    <row r="463" spans="1:6" ht="15.75" customHeight="1">
      <c r="A463" s="1" t="s">
        <v>1321</v>
      </c>
      <c r="B463" s="1" t="s">
        <v>1330</v>
      </c>
      <c r="C463" s="10" t="s">
        <v>1331</v>
      </c>
      <c r="D463" s="10" t="s">
        <v>3677</v>
      </c>
      <c r="E463" s="98">
        <v>0</v>
      </c>
      <c r="F463" s="1"/>
    </row>
    <row r="464" spans="1:6" ht="15.75" customHeight="1">
      <c r="A464" s="1" t="s">
        <v>1321</v>
      </c>
      <c r="B464" s="1" t="s">
        <v>1332</v>
      </c>
      <c r="C464" s="10" t="s">
        <v>1331</v>
      </c>
      <c r="D464" s="10" t="s">
        <v>3678</v>
      </c>
      <c r="E464" s="98">
        <v>0</v>
      </c>
      <c r="F464" s="1"/>
    </row>
    <row r="465" spans="1:6" ht="15.75" customHeight="1">
      <c r="A465" s="1" t="s">
        <v>1321</v>
      </c>
      <c r="B465" s="1" t="s">
        <v>1333</v>
      </c>
      <c r="C465" s="10" t="s">
        <v>1331</v>
      </c>
      <c r="D465" s="10" t="s">
        <v>3679</v>
      </c>
      <c r="E465" s="98">
        <v>0</v>
      </c>
      <c r="F465" s="1"/>
    </row>
    <row r="466" spans="1:6" ht="15.75" customHeight="1">
      <c r="A466" s="1" t="s">
        <v>1321</v>
      </c>
      <c r="B466" s="1" t="s">
        <v>1334</v>
      </c>
      <c r="C466" s="10" t="s">
        <v>1335</v>
      </c>
      <c r="D466" s="10" t="s">
        <v>3677</v>
      </c>
      <c r="E466" s="98">
        <v>0</v>
      </c>
      <c r="F466" s="1"/>
    </row>
    <row r="467" spans="1:6" ht="15.75" customHeight="1">
      <c r="A467" s="1" t="s">
        <v>1321</v>
      </c>
      <c r="B467" s="1" t="s">
        <v>1336</v>
      </c>
      <c r="C467" s="10" t="s">
        <v>1335</v>
      </c>
      <c r="D467" s="10" t="s">
        <v>3680</v>
      </c>
      <c r="E467" s="98">
        <v>0</v>
      </c>
      <c r="F467" s="1"/>
    </row>
    <row r="468" spans="1:6" ht="15.75" customHeight="1">
      <c r="A468" s="1" t="s">
        <v>1321</v>
      </c>
      <c r="B468" s="1" t="s">
        <v>1337</v>
      </c>
      <c r="C468" s="10" t="s">
        <v>1335</v>
      </c>
      <c r="D468" s="10" t="s">
        <v>3681</v>
      </c>
      <c r="E468" s="98">
        <v>0</v>
      </c>
      <c r="F468" s="1"/>
    </row>
    <row r="469" spans="1:6" ht="15.75" customHeight="1">
      <c r="A469" s="1" t="s">
        <v>1321</v>
      </c>
      <c r="B469" s="1" t="s">
        <v>1338</v>
      </c>
      <c r="C469" s="10" t="s">
        <v>1339</v>
      </c>
      <c r="D469" s="10" t="s">
        <v>3682</v>
      </c>
      <c r="E469" s="98">
        <v>0</v>
      </c>
      <c r="F469" s="1"/>
    </row>
    <row r="470" spans="1:6" ht="15.75" customHeight="1">
      <c r="A470" s="1" t="s">
        <v>1321</v>
      </c>
      <c r="B470" s="1" t="s">
        <v>1340</v>
      </c>
      <c r="C470" s="10" t="s">
        <v>1339</v>
      </c>
      <c r="D470" s="10" t="s">
        <v>3683</v>
      </c>
      <c r="E470" s="98">
        <v>0</v>
      </c>
      <c r="F470" s="1"/>
    </row>
    <row r="471" spans="1:6" ht="15.75" customHeight="1">
      <c r="A471" s="1" t="s">
        <v>1321</v>
      </c>
      <c r="B471" s="1" t="s">
        <v>1341</v>
      </c>
      <c r="C471" s="10" t="s">
        <v>1339</v>
      </c>
      <c r="D471" s="10" t="s">
        <v>3684</v>
      </c>
      <c r="E471" s="98">
        <v>0</v>
      </c>
      <c r="F471" s="1"/>
    </row>
    <row r="472" spans="1:6" ht="15.75" customHeight="1">
      <c r="A472" s="1" t="s">
        <v>1321</v>
      </c>
      <c r="B472" s="1" t="s">
        <v>1342</v>
      </c>
      <c r="C472" s="10" t="s">
        <v>1343</v>
      </c>
      <c r="D472" s="10" t="s">
        <v>3685</v>
      </c>
      <c r="E472" s="98">
        <v>0</v>
      </c>
      <c r="F472" s="1"/>
    </row>
    <row r="473" spans="1:6" ht="15.75" customHeight="1">
      <c r="A473" s="1" t="s">
        <v>1321</v>
      </c>
      <c r="B473" s="1" t="s">
        <v>1344</v>
      </c>
      <c r="C473" s="10" t="s">
        <v>1343</v>
      </c>
      <c r="D473" s="10" t="s">
        <v>3686</v>
      </c>
      <c r="E473" s="98">
        <v>0</v>
      </c>
      <c r="F473" s="1"/>
    </row>
    <row r="474" spans="1:6" ht="15.75" customHeight="1">
      <c r="A474" s="1" t="s">
        <v>1345</v>
      </c>
      <c r="B474" s="1" t="s">
        <v>1352</v>
      </c>
      <c r="C474" s="10" t="s">
        <v>1353</v>
      </c>
      <c r="D474" s="10" t="s">
        <v>3687</v>
      </c>
      <c r="E474" s="98">
        <v>1</v>
      </c>
      <c r="F474" s="1"/>
    </row>
    <row r="475" spans="1:6" ht="15.75" customHeight="1">
      <c r="A475" s="1" t="s">
        <v>1354</v>
      </c>
      <c r="B475" s="1" t="s">
        <v>1359</v>
      </c>
      <c r="C475" s="10" t="s">
        <v>1360</v>
      </c>
      <c r="D475" s="10" t="s">
        <v>3688</v>
      </c>
      <c r="E475" s="98">
        <v>0</v>
      </c>
      <c r="F475" s="1"/>
    </row>
    <row r="476" spans="1:6" ht="15.75" customHeight="1">
      <c r="A476" s="1" t="s">
        <v>1361</v>
      </c>
      <c r="B476" s="1" t="s">
        <v>292</v>
      </c>
      <c r="C476" s="10" t="s">
        <v>1366</v>
      </c>
      <c r="D476" s="10" t="s">
        <v>1366</v>
      </c>
      <c r="E476" s="98">
        <v>1</v>
      </c>
      <c r="F476" s="1"/>
    </row>
    <row r="477" spans="1:6" ht="15.75" customHeight="1">
      <c r="A477" s="1" t="s">
        <v>1361</v>
      </c>
      <c r="B477" s="1" t="s">
        <v>172</v>
      </c>
      <c r="C477" s="10" t="s">
        <v>1367</v>
      </c>
      <c r="D477" s="10" t="s">
        <v>3689</v>
      </c>
      <c r="E477" s="98">
        <v>0</v>
      </c>
      <c r="F477" s="1"/>
    </row>
    <row r="478" spans="1:6" ht="15.75" customHeight="1">
      <c r="A478" s="1" t="s">
        <v>1361</v>
      </c>
      <c r="B478" s="1" t="s">
        <v>95</v>
      </c>
      <c r="C478" s="10" t="s">
        <v>1368</v>
      </c>
      <c r="D478" s="10" t="s">
        <v>3690</v>
      </c>
      <c r="E478" s="98">
        <v>1</v>
      </c>
      <c r="F478" s="1" t="s">
        <v>3316</v>
      </c>
    </row>
    <row r="479" spans="1:6" ht="15.75" customHeight="1">
      <c r="A479" s="1" t="s">
        <v>1369</v>
      </c>
      <c r="B479" s="1" t="s">
        <v>82</v>
      </c>
      <c r="C479" s="10" t="s">
        <v>1376</v>
      </c>
      <c r="D479" s="10" t="s">
        <v>3691</v>
      </c>
      <c r="E479" s="98">
        <v>0</v>
      </c>
      <c r="F479" s="1"/>
    </row>
    <row r="480" spans="1:6" ht="15.75" customHeight="1">
      <c r="A480" s="1" t="s">
        <v>1377</v>
      </c>
      <c r="B480" s="1" t="s">
        <v>172</v>
      </c>
      <c r="C480" s="10" t="s">
        <v>1381</v>
      </c>
      <c r="D480" s="10" t="s">
        <v>3692</v>
      </c>
      <c r="E480" s="98">
        <v>1</v>
      </c>
      <c r="F480" s="1"/>
    </row>
    <row r="481" spans="1:6" ht="15.75" customHeight="1">
      <c r="A481" s="1" t="s">
        <v>1377</v>
      </c>
      <c r="B481" s="1" t="s">
        <v>236</v>
      </c>
      <c r="C481" s="10" t="s">
        <v>1382</v>
      </c>
      <c r="D481" s="1" t="s">
        <v>3297</v>
      </c>
      <c r="E481" s="1" t="s">
        <v>3275</v>
      </c>
      <c r="F481" s="1" t="s">
        <v>3693</v>
      </c>
    </row>
    <row r="482" spans="1:6" ht="15.75" customHeight="1">
      <c r="A482" s="1" t="s">
        <v>1377</v>
      </c>
      <c r="B482" s="1" t="s">
        <v>146</v>
      </c>
      <c r="C482" s="10" t="s">
        <v>1384</v>
      </c>
      <c r="D482" s="10" t="s">
        <v>1384</v>
      </c>
      <c r="E482" s="98">
        <v>1</v>
      </c>
      <c r="F482" s="1" t="s">
        <v>3314</v>
      </c>
    </row>
    <row r="483" spans="1:6" ht="15.75" customHeight="1">
      <c r="A483" s="1" t="s">
        <v>1377</v>
      </c>
      <c r="B483" s="1" t="s">
        <v>95</v>
      </c>
      <c r="C483" s="10" t="s">
        <v>1385</v>
      </c>
      <c r="D483" s="10" t="s">
        <v>3694</v>
      </c>
      <c r="E483" s="98">
        <v>1</v>
      </c>
      <c r="F483" s="1"/>
    </row>
    <row r="484" spans="1:6" ht="15.75" customHeight="1">
      <c r="A484" s="1" t="s">
        <v>1377</v>
      </c>
      <c r="B484" s="1" t="s">
        <v>105</v>
      </c>
      <c r="C484" s="10" t="s">
        <v>1386</v>
      </c>
      <c r="D484" s="10" t="s">
        <v>3695</v>
      </c>
      <c r="E484" s="98">
        <v>0</v>
      </c>
      <c r="F484" s="1"/>
    </row>
    <row r="485" spans="1:6" ht="15.75" customHeight="1">
      <c r="A485" s="1" t="s">
        <v>1377</v>
      </c>
      <c r="B485" s="1" t="s">
        <v>700</v>
      </c>
      <c r="C485" s="10" t="s">
        <v>1387</v>
      </c>
      <c r="D485" s="10" t="s">
        <v>3696</v>
      </c>
      <c r="E485" s="98">
        <v>1</v>
      </c>
      <c r="F485" s="1" t="s">
        <v>3697</v>
      </c>
    </row>
    <row r="486" spans="1:6" ht="15.75" customHeight="1">
      <c r="A486" s="1" t="s">
        <v>1377</v>
      </c>
      <c r="B486" s="1" t="s">
        <v>218</v>
      </c>
      <c r="C486" s="10" t="s">
        <v>1389</v>
      </c>
      <c r="D486" s="10" t="s">
        <v>3698</v>
      </c>
      <c r="E486" s="98">
        <v>1</v>
      </c>
      <c r="F486" s="1" t="s">
        <v>3314</v>
      </c>
    </row>
    <row r="487" spans="1:6" ht="15.75" customHeight="1">
      <c r="A487" s="1" t="s">
        <v>1377</v>
      </c>
      <c r="B487" s="1" t="s">
        <v>1391</v>
      </c>
      <c r="C487" s="10" t="s">
        <v>1392</v>
      </c>
      <c r="D487" s="10" t="s">
        <v>3699</v>
      </c>
      <c r="E487" s="98">
        <v>0</v>
      </c>
      <c r="F487" s="1" t="s">
        <v>3296</v>
      </c>
    </row>
    <row r="488" spans="1:6" ht="15.75" customHeight="1">
      <c r="A488" s="1" t="s">
        <v>1393</v>
      </c>
      <c r="B488" s="1" t="s">
        <v>91</v>
      </c>
      <c r="C488" s="10" t="s">
        <v>1399</v>
      </c>
      <c r="D488" s="10" t="s">
        <v>3700</v>
      </c>
      <c r="E488" s="98">
        <v>1</v>
      </c>
      <c r="F488" s="1" t="s">
        <v>3701</v>
      </c>
    </row>
    <row r="489" spans="1:6" ht="15.75" customHeight="1">
      <c r="A489" s="1" t="s">
        <v>1400</v>
      </c>
      <c r="B489" s="1" t="s">
        <v>172</v>
      </c>
      <c r="C489" s="10" t="s">
        <v>1406</v>
      </c>
      <c r="D489" s="10" t="s">
        <v>3702</v>
      </c>
      <c r="E489" s="98">
        <v>0</v>
      </c>
      <c r="F489" s="1"/>
    </row>
    <row r="490" spans="1:6" ht="15.75" customHeight="1">
      <c r="A490" s="1" t="s">
        <v>1400</v>
      </c>
      <c r="B490" s="1" t="s">
        <v>684</v>
      </c>
      <c r="C490" s="10" t="s">
        <v>1407</v>
      </c>
      <c r="D490" s="97" t="s">
        <v>3297</v>
      </c>
      <c r="E490" s="1" t="s">
        <v>3275</v>
      </c>
      <c r="F490" s="1"/>
    </row>
    <row r="491" spans="1:6" ht="15.75" customHeight="1">
      <c r="A491" s="1" t="s">
        <v>1400</v>
      </c>
      <c r="B491" s="1" t="s">
        <v>532</v>
      </c>
      <c r="C491" s="10" t="s">
        <v>1406</v>
      </c>
      <c r="D491" s="1" t="s">
        <v>3297</v>
      </c>
      <c r="E491" s="1" t="s">
        <v>3275</v>
      </c>
      <c r="F491" s="1"/>
    </row>
    <row r="492" spans="1:6" ht="15.75" customHeight="1">
      <c r="A492" s="1" t="s">
        <v>1408</v>
      </c>
      <c r="B492" s="1" t="s">
        <v>675</v>
      </c>
      <c r="C492" s="10" t="s">
        <v>1413</v>
      </c>
      <c r="D492" s="10" t="s">
        <v>1413</v>
      </c>
      <c r="E492" s="98">
        <v>1</v>
      </c>
      <c r="F492" s="1" t="s">
        <v>3703</v>
      </c>
    </row>
    <row r="493" spans="1:6" ht="15.75" customHeight="1">
      <c r="A493" s="1" t="s">
        <v>1408</v>
      </c>
      <c r="B493" s="1" t="s">
        <v>82</v>
      </c>
      <c r="C493" s="10" t="s">
        <v>1414</v>
      </c>
      <c r="D493" s="10" t="s">
        <v>1414</v>
      </c>
      <c r="E493" s="98">
        <v>0</v>
      </c>
      <c r="F493" s="1"/>
    </row>
    <row r="494" spans="1:6" ht="15.75" customHeight="1">
      <c r="A494" s="1" t="s">
        <v>1415</v>
      </c>
      <c r="B494" s="1" t="s">
        <v>172</v>
      </c>
      <c r="C494" s="10" t="s">
        <v>1421</v>
      </c>
      <c r="D494" s="10" t="s">
        <v>3704</v>
      </c>
      <c r="E494" s="98">
        <v>1</v>
      </c>
      <c r="F494" s="1"/>
    </row>
    <row r="495" spans="1:6" ht="15.75" customHeight="1">
      <c r="A495" s="1" t="s">
        <v>1415</v>
      </c>
      <c r="B495" s="1" t="s">
        <v>497</v>
      </c>
      <c r="C495" s="10" t="s">
        <v>1422</v>
      </c>
      <c r="D495" s="10" t="s">
        <v>1422</v>
      </c>
      <c r="E495" s="98">
        <v>0</v>
      </c>
      <c r="F495" s="1"/>
    </row>
    <row r="496" spans="1:6" ht="15.75" customHeight="1">
      <c r="A496" s="1" t="s">
        <v>1423</v>
      </c>
      <c r="B496" s="1" t="s">
        <v>108</v>
      </c>
      <c r="C496" s="10" t="s">
        <v>1428</v>
      </c>
      <c r="D496" s="10" t="s">
        <v>3705</v>
      </c>
      <c r="E496" s="98">
        <v>0</v>
      </c>
      <c r="F496" s="1"/>
    </row>
    <row r="497" spans="1:6" ht="15.75" customHeight="1">
      <c r="A497" s="1" t="s">
        <v>1423</v>
      </c>
      <c r="B497" s="1" t="s">
        <v>172</v>
      </c>
      <c r="C497" s="10" t="s">
        <v>1430</v>
      </c>
      <c r="D497" s="10" t="s">
        <v>3706</v>
      </c>
      <c r="E497" s="98">
        <v>1</v>
      </c>
      <c r="F497" s="1" t="s">
        <v>3707</v>
      </c>
    </row>
    <row r="498" spans="1:6" ht="15.75" customHeight="1">
      <c r="A498" s="1" t="s">
        <v>1423</v>
      </c>
      <c r="B498" s="1" t="s">
        <v>532</v>
      </c>
      <c r="C498" s="10" t="s">
        <v>1430</v>
      </c>
      <c r="D498" s="10" t="s">
        <v>3708</v>
      </c>
      <c r="E498" s="98">
        <v>0</v>
      </c>
      <c r="F498" s="1"/>
    </row>
    <row r="499" spans="1:6" ht="15.75" customHeight="1">
      <c r="A499" s="1" t="s">
        <v>1423</v>
      </c>
      <c r="B499" s="1" t="s">
        <v>1433</v>
      </c>
      <c r="C499" s="10" t="s">
        <v>1434</v>
      </c>
      <c r="D499" s="10" t="s">
        <v>1434</v>
      </c>
      <c r="E499" s="98">
        <v>1</v>
      </c>
      <c r="F499" s="1" t="s">
        <v>3341</v>
      </c>
    </row>
    <row r="500" spans="1:6" ht="15.75" customHeight="1">
      <c r="A500" s="1" t="s">
        <v>1423</v>
      </c>
      <c r="B500" s="1" t="s">
        <v>1436</v>
      </c>
      <c r="C500" s="10" t="s">
        <v>1437</v>
      </c>
      <c r="D500" s="10" t="s">
        <v>1437</v>
      </c>
      <c r="E500" s="98">
        <v>0</v>
      </c>
      <c r="F500" s="1"/>
    </row>
    <row r="501" spans="1:6" ht="15.75" customHeight="1">
      <c r="A501" s="1" t="s">
        <v>1423</v>
      </c>
      <c r="B501" s="1" t="s">
        <v>1439</v>
      </c>
      <c r="C501" s="10" t="s">
        <v>1440</v>
      </c>
      <c r="D501" s="10" t="s">
        <v>3709</v>
      </c>
      <c r="E501" s="98">
        <v>0</v>
      </c>
      <c r="F501" s="1"/>
    </row>
    <row r="502" spans="1:6" ht="15.75" customHeight="1">
      <c r="A502" s="1" t="s">
        <v>1441</v>
      </c>
      <c r="B502" s="1" t="s">
        <v>675</v>
      </c>
      <c r="C502" s="10" t="s">
        <v>1446</v>
      </c>
      <c r="D502" s="10" t="s">
        <v>3710</v>
      </c>
      <c r="E502" s="98">
        <v>0</v>
      </c>
      <c r="F502" s="1" t="s">
        <v>3711</v>
      </c>
    </row>
    <row r="503" spans="1:6" ht="15.75" customHeight="1">
      <c r="A503" s="1" t="s">
        <v>1441</v>
      </c>
      <c r="B503" s="1" t="s">
        <v>1447</v>
      </c>
      <c r="C503" s="10" t="s">
        <v>1448</v>
      </c>
      <c r="D503" s="10" t="s">
        <v>3712</v>
      </c>
      <c r="E503" s="98">
        <v>0</v>
      </c>
      <c r="F503" s="1" t="s">
        <v>3296</v>
      </c>
    </row>
    <row r="504" spans="1:6" ht="15.75" customHeight="1">
      <c r="A504" s="1" t="s">
        <v>1441</v>
      </c>
      <c r="B504" s="1" t="s">
        <v>82</v>
      </c>
      <c r="C504" s="10" t="s">
        <v>1449</v>
      </c>
      <c r="D504" s="10" t="s">
        <v>3713</v>
      </c>
      <c r="E504" s="98">
        <v>0</v>
      </c>
      <c r="F504" s="1" t="s">
        <v>3711</v>
      </c>
    </row>
    <row r="505" spans="1:6" ht="15.75" customHeight="1">
      <c r="A505" s="1" t="s">
        <v>1441</v>
      </c>
      <c r="B505" s="1" t="s">
        <v>146</v>
      </c>
      <c r="C505" s="10" t="s">
        <v>1450</v>
      </c>
      <c r="D505" s="10" t="s">
        <v>3714</v>
      </c>
      <c r="E505" s="98">
        <v>0</v>
      </c>
      <c r="F505" s="1"/>
    </row>
    <row r="506" spans="1:6" ht="15.75" customHeight="1">
      <c r="A506" s="1" t="s">
        <v>1441</v>
      </c>
      <c r="B506" s="1" t="s">
        <v>299</v>
      </c>
      <c r="C506" s="10" t="s">
        <v>1451</v>
      </c>
      <c r="D506" s="10" t="s">
        <v>3715</v>
      </c>
      <c r="E506" s="98">
        <v>1</v>
      </c>
      <c r="F506" s="1" t="s">
        <v>3375</v>
      </c>
    </row>
    <row r="507" spans="1:6" ht="15.75" customHeight="1">
      <c r="A507" s="1" t="s">
        <v>1441</v>
      </c>
      <c r="B507" s="1" t="s">
        <v>160</v>
      </c>
      <c r="C507" s="10" t="s">
        <v>1452</v>
      </c>
      <c r="D507" s="10" t="s">
        <v>3716</v>
      </c>
      <c r="E507" s="98">
        <v>0</v>
      </c>
      <c r="F507" s="1"/>
    </row>
    <row r="508" spans="1:6" ht="15.75" customHeight="1">
      <c r="A508" s="1" t="s">
        <v>1441</v>
      </c>
      <c r="B508" s="1" t="s">
        <v>1309</v>
      </c>
      <c r="C508" s="10" t="s">
        <v>1453</v>
      </c>
      <c r="D508" s="10" t="s">
        <v>3717</v>
      </c>
      <c r="E508" s="98">
        <v>1</v>
      </c>
      <c r="F508" s="1" t="s">
        <v>3718</v>
      </c>
    </row>
    <row r="509" spans="1:6" ht="15.75" customHeight="1">
      <c r="A509" s="1" t="s">
        <v>1441</v>
      </c>
      <c r="B509" s="1" t="s">
        <v>1454</v>
      </c>
      <c r="C509" s="10" t="s">
        <v>1455</v>
      </c>
      <c r="D509" s="10" t="s">
        <v>3719</v>
      </c>
      <c r="E509" s="98">
        <v>1</v>
      </c>
      <c r="F509" s="1" t="s">
        <v>3718</v>
      </c>
    </row>
    <row r="510" spans="1:6" ht="15.75" customHeight="1">
      <c r="A510" s="1" t="s">
        <v>1456</v>
      </c>
      <c r="B510" s="1" t="s">
        <v>1463</v>
      </c>
      <c r="C510" s="10" t="s">
        <v>1464</v>
      </c>
      <c r="D510" s="10" t="s">
        <v>3720</v>
      </c>
      <c r="E510" s="98">
        <v>1</v>
      </c>
      <c r="F510" s="1" t="s">
        <v>3314</v>
      </c>
    </row>
    <row r="511" spans="1:6" ht="15.75" customHeight="1">
      <c r="A511" s="1" t="s">
        <v>1456</v>
      </c>
      <c r="B511" s="1" t="s">
        <v>172</v>
      </c>
      <c r="C511" s="10" t="s">
        <v>1465</v>
      </c>
      <c r="D511" s="10" t="s">
        <v>3721</v>
      </c>
      <c r="E511" s="98">
        <v>1</v>
      </c>
      <c r="F511" s="1"/>
    </row>
    <row r="512" spans="1:6" ht="15.75" customHeight="1">
      <c r="A512" s="1" t="s">
        <v>1456</v>
      </c>
      <c r="B512" s="1" t="s">
        <v>1466</v>
      </c>
      <c r="C512" s="10" t="s">
        <v>1467</v>
      </c>
      <c r="D512" s="10" t="s">
        <v>1467</v>
      </c>
      <c r="E512" s="98">
        <v>1</v>
      </c>
      <c r="F512" s="1" t="s">
        <v>3314</v>
      </c>
    </row>
    <row r="513" spans="1:6" ht="15.75" customHeight="1">
      <c r="A513" s="1" t="s">
        <v>1456</v>
      </c>
      <c r="B513" s="1" t="s">
        <v>532</v>
      </c>
      <c r="C513" s="10" t="s">
        <v>1465</v>
      </c>
      <c r="D513" s="10" t="s">
        <v>3721</v>
      </c>
      <c r="E513" s="98">
        <v>1</v>
      </c>
      <c r="F513" s="1"/>
    </row>
    <row r="514" spans="1:6" ht="15.75" customHeight="1">
      <c r="A514" s="1" t="s">
        <v>1468</v>
      </c>
      <c r="B514" s="1" t="s">
        <v>1473</v>
      </c>
      <c r="C514" s="10" t="s">
        <v>1474</v>
      </c>
      <c r="D514" s="10" t="s">
        <v>3722</v>
      </c>
      <c r="E514" s="98">
        <v>1</v>
      </c>
      <c r="F514" s="1" t="s">
        <v>3723</v>
      </c>
    </row>
    <row r="515" spans="1:6" ht="15.75" customHeight="1">
      <c r="A515" s="1" t="s">
        <v>1468</v>
      </c>
      <c r="B515" s="1" t="s">
        <v>95</v>
      </c>
      <c r="C515" s="10" t="s">
        <v>1475</v>
      </c>
      <c r="D515" s="10" t="s">
        <v>1475</v>
      </c>
      <c r="E515" s="98">
        <v>1</v>
      </c>
      <c r="F515" s="1" t="s">
        <v>3724</v>
      </c>
    </row>
    <row r="516" spans="1:6" ht="15.75" customHeight="1">
      <c r="A516" s="1" t="s">
        <v>1468</v>
      </c>
      <c r="B516" s="1" t="s">
        <v>1476</v>
      </c>
      <c r="C516" s="10" t="s">
        <v>1477</v>
      </c>
      <c r="D516" s="10" t="s">
        <v>3725</v>
      </c>
      <c r="E516" s="98">
        <v>0</v>
      </c>
      <c r="F516" s="1" t="s">
        <v>3296</v>
      </c>
    </row>
    <row r="517" spans="1:6" ht="15.75" customHeight="1">
      <c r="A517" s="1" t="s">
        <v>1468</v>
      </c>
      <c r="B517" s="1" t="s">
        <v>172</v>
      </c>
      <c r="C517" s="10" t="s">
        <v>1479</v>
      </c>
      <c r="D517" s="10" t="s">
        <v>1479</v>
      </c>
      <c r="E517" s="98">
        <v>1</v>
      </c>
      <c r="F517" s="1"/>
    </row>
    <row r="518" spans="1:6" ht="15.75" customHeight="1">
      <c r="A518" s="1" t="s">
        <v>1468</v>
      </c>
      <c r="B518" s="1" t="s">
        <v>1481</v>
      </c>
      <c r="C518" s="10" t="s">
        <v>1482</v>
      </c>
      <c r="D518" s="10" t="s">
        <v>3726</v>
      </c>
      <c r="E518" s="98">
        <v>0</v>
      </c>
      <c r="F518" s="1"/>
    </row>
    <row r="519" spans="1:6" ht="15.75" customHeight="1">
      <c r="A519" s="1" t="s">
        <v>1468</v>
      </c>
      <c r="B519" s="1" t="s">
        <v>405</v>
      </c>
      <c r="C519" s="10" t="s">
        <v>1483</v>
      </c>
      <c r="D519" s="10" t="s">
        <v>3727</v>
      </c>
      <c r="E519" s="98">
        <v>0</v>
      </c>
      <c r="F519" s="1" t="s">
        <v>3296</v>
      </c>
    </row>
    <row r="520" spans="1:6" ht="15.75" customHeight="1">
      <c r="A520" s="1" t="s">
        <v>1468</v>
      </c>
      <c r="B520" s="1" t="s">
        <v>1484</v>
      </c>
      <c r="C520" s="10" t="s">
        <v>1485</v>
      </c>
      <c r="D520" s="10" t="s">
        <v>3728</v>
      </c>
      <c r="E520" s="98">
        <v>1</v>
      </c>
      <c r="F520" s="1" t="s">
        <v>3314</v>
      </c>
    </row>
    <row r="521" spans="1:6" ht="15.75" customHeight="1">
      <c r="A521" s="1" t="s">
        <v>1468</v>
      </c>
      <c r="B521" s="1" t="s">
        <v>418</v>
      </c>
      <c r="C521" s="10" t="s">
        <v>1486</v>
      </c>
      <c r="D521" s="10" t="s">
        <v>3729</v>
      </c>
      <c r="E521" s="98">
        <v>1</v>
      </c>
      <c r="F521" s="1"/>
    </row>
    <row r="522" spans="1:6" ht="15.75" customHeight="1">
      <c r="A522" s="1" t="s">
        <v>1468</v>
      </c>
      <c r="B522" s="1" t="s">
        <v>77</v>
      </c>
      <c r="C522" s="10" t="s">
        <v>1487</v>
      </c>
      <c r="D522" s="10" t="s">
        <v>3730</v>
      </c>
      <c r="E522" s="98">
        <v>1</v>
      </c>
      <c r="F522" s="1" t="s">
        <v>3731</v>
      </c>
    </row>
    <row r="523" spans="1:6" ht="15.75" customHeight="1">
      <c r="A523" s="1" t="s">
        <v>1468</v>
      </c>
      <c r="B523" s="1" t="s">
        <v>667</v>
      </c>
      <c r="C523" s="10" t="s">
        <v>1488</v>
      </c>
      <c r="D523" s="10" t="s">
        <v>3732</v>
      </c>
      <c r="E523" s="98">
        <v>0</v>
      </c>
      <c r="F523" s="1" t="s">
        <v>3296</v>
      </c>
    </row>
    <row r="524" spans="1:6" ht="15.75" customHeight="1">
      <c r="A524" s="1" t="s">
        <v>1468</v>
      </c>
      <c r="B524" s="1" t="s">
        <v>532</v>
      </c>
      <c r="C524" s="10" t="s">
        <v>1489</v>
      </c>
      <c r="D524" s="10" t="s">
        <v>3733</v>
      </c>
      <c r="E524" s="98">
        <v>0</v>
      </c>
      <c r="F524" s="1"/>
    </row>
    <row r="525" spans="1:6" ht="15.75" customHeight="1">
      <c r="A525" s="1" t="s">
        <v>1490</v>
      </c>
      <c r="B525" s="1" t="s">
        <v>332</v>
      </c>
      <c r="C525" s="10" t="s">
        <v>1493</v>
      </c>
      <c r="D525" s="10" t="s">
        <v>3734</v>
      </c>
      <c r="E525" s="98">
        <v>0</v>
      </c>
      <c r="F525" s="1"/>
    </row>
    <row r="526" spans="1:6" ht="15.75" customHeight="1">
      <c r="A526" s="1" t="s">
        <v>1490</v>
      </c>
      <c r="B526" s="1" t="s">
        <v>330</v>
      </c>
      <c r="C526" s="10" t="s">
        <v>1494</v>
      </c>
      <c r="D526" s="10" t="s">
        <v>3735</v>
      </c>
      <c r="E526" s="98">
        <v>1</v>
      </c>
      <c r="F526" s="1" t="s">
        <v>3736</v>
      </c>
    </row>
    <row r="527" spans="1:6" ht="15.75" customHeight="1">
      <c r="A527" s="1" t="s">
        <v>1495</v>
      </c>
      <c r="B527" s="1" t="s">
        <v>1501</v>
      </c>
      <c r="C527" s="10" t="s">
        <v>1502</v>
      </c>
      <c r="D527" s="10" t="s">
        <v>3737</v>
      </c>
      <c r="E527" s="98">
        <v>1</v>
      </c>
      <c r="F527" s="1" t="s">
        <v>3738</v>
      </c>
    </row>
    <row r="528" spans="1:6" ht="15.75" customHeight="1">
      <c r="A528" s="1" t="s">
        <v>1495</v>
      </c>
      <c r="B528" s="1" t="s">
        <v>1503</v>
      </c>
      <c r="C528" s="10" t="s">
        <v>1504</v>
      </c>
      <c r="D528" s="10" t="s">
        <v>3739</v>
      </c>
      <c r="E528" s="98">
        <v>1</v>
      </c>
      <c r="F528" s="1"/>
    </row>
    <row r="529" spans="1:6" ht="15.75" customHeight="1">
      <c r="A529" s="1" t="s">
        <v>1505</v>
      </c>
      <c r="B529" s="1" t="s">
        <v>91</v>
      </c>
      <c r="C529" s="10" t="s">
        <v>1512</v>
      </c>
      <c r="D529" s="10" t="s">
        <v>3740</v>
      </c>
      <c r="E529" s="98">
        <v>0</v>
      </c>
      <c r="F529" s="1"/>
    </row>
    <row r="530" spans="1:6" ht="15.75" customHeight="1">
      <c r="A530" s="1" t="s">
        <v>1505</v>
      </c>
      <c r="B530" s="1" t="s">
        <v>1513</v>
      </c>
      <c r="C530" s="10" t="s">
        <v>1514</v>
      </c>
      <c r="D530" s="10" t="s">
        <v>3741</v>
      </c>
      <c r="E530" s="98">
        <v>0</v>
      </c>
      <c r="F530" s="1"/>
    </row>
    <row r="531" spans="1:6" ht="15.75" customHeight="1">
      <c r="A531" s="1" t="s">
        <v>1505</v>
      </c>
      <c r="B531" s="1" t="s">
        <v>1515</v>
      </c>
      <c r="C531" s="10" t="s">
        <v>1516</v>
      </c>
      <c r="D531" s="10" t="s">
        <v>3742</v>
      </c>
      <c r="E531" s="98">
        <v>0</v>
      </c>
      <c r="F531" s="1"/>
    </row>
    <row r="532" spans="1:6" ht="15.75" customHeight="1">
      <c r="A532" s="1" t="s">
        <v>1505</v>
      </c>
      <c r="B532" s="1" t="s">
        <v>1517</v>
      </c>
      <c r="C532" s="10" t="s">
        <v>1518</v>
      </c>
      <c r="D532" s="10" t="s">
        <v>3743</v>
      </c>
      <c r="E532" s="98">
        <v>0</v>
      </c>
      <c r="F532" s="1"/>
    </row>
    <row r="533" spans="1:6" ht="15.75" customHeight="1">
      <c r="A533" s="1" t="s">
        <v>1505</v>
      </c>
      <c r="B533" s="1" t="s">
        <v>1519</v>
      </c>
      <c r="C533" s="10" t="s">
        <v>1520</v>
      </c>
      <c r="D533" s="10" t="s">
        <v>3744</v>
      </c>
      <c r="E533" s="98">
        <v>0</v>
      </c>
      <c r="F533" s="1"/>
    </row>
    <row r="534" spans="1:6" ht="15.75" customHeight="1">
      <c r="A534" s="1" t="s">
        <v>1505</v>
      </c>
      <c r="B534" s="1" t="s">
        <v>1521</v>
      </c>
      <c r="C534" s="10" t="s">
        <v>1522</v>
      </c>
      <c r="D534" s="10" t="s">
        <v>3745</v>
      </c>
      <c r="E534" s="98">
        <v>0</v>
      </c>
      <c r="F534" s="1"/>
    </row>
    <row r="535" spans="1:6" ht="15.75" customHeight="1">
      <c r="A535" s="1" t="s">
        <v>1505</v>
      </c>
      <c r="B535" s="1" t="s">
        <v>1523</v>
      </c>
      <c r="C535" s="10" t="s">
        <v>1524</v>
      </c>
      <c r="D535" s="10" t="s">
        <v>3746</v>
      </c>
      <c r="E535" s="98">
        <v>0</v>
      </c>
      <c r="F535" s="1"/>
    </row>
    <row r="536" spans="1:6" ht="15.75" customHeight="1">
      <c r="A536" s="1" t="s">
        <v>1505</v>
      </c>
      <c r="B536" s="1" t="s">
        <v>1525</v>
      </c>
      <c r="C536" s="10" t="s">
        <v>1526</v>
      </c>
      <c r="D536" s="10" t="s">
        <v>3747</v>
      </c>
      <c r="E536" s="98">
        <v>0</v>
      </c>
      <c r="F536" s="1"/>
    </row>
    <row r="537" spans="1:6" ht="15.75" customHeight="1">
      <c r="A537" s="1" t="s">
        <v>1505</v>
      </c>
      <c r="B537" s="1" t="s">
        <v>1527</v>
      </c>
      <c r="C537" s="10" t="s">
        <v>1528</v>
      </c>
      <c r="D537" s="10" t="s">
        <v>3748</v>
      </c>
      <c r="E537" s="98">
        <v>0</v>
      </c>
      <c r="F537" s="1"/>
    </row>
    <row r="538" spans="1:6" ht="15.75" customHeight="1">
      <c r="A538" s="1" t="s">
        <v>1505</v>
      </c>
      <c r="B538" s="1" t="s">
        <v>299</v>
      </c>
      <c r="C538" s="10" t="s">
        <v>1529</v>
      </c>
      <c r="D538" s="10" t="s">
        <v>3749</v>
      </c>
      <c r="E538" s="98">
        <v>0</v>
      </c>
      <c r="F538" s="1"/>
    </row>
    <row r="539" spans="1:6" ht="15.75" customHeight="1">
      <c r="A539" s="1" t="s">
        <v>1505</v>
      </c>
      <c r="B539" s="1" t="s">
        <v>162</v>
      </c>
      <c r="C539" s="10" t="s">
        <v>1530</v>
      </c>
      <c r="D539" s="10" t="s">
        <v>3750</v>
      </c>
      <c r="E539" s="98">
        <v>1</v>
      </c>
      <c r="F539" s="1" t="s">
        <v>3314</v>
      </c>
    </row>
    <row r="540" spans="1:6" ht="15.75" customHeight="1">
      <c r="A540" s="1" t="s">
        <v>1531</v>
      </c>
      <c r="B540" s="1" t="s">
        <v>1536</v>
      </c>
      <c r="C540" s="10" t="s">
        <v>1537</v>
      </c>
      <c r="D540" s="10" t="s">
        <v>1537</v>
      </c>
      <c r="E540" s="98">
        <v>1</v>
      </c>
      <c r="F540" s="1" t="s">
        <v>3751</v>
      </c>
    </row>
    <row r="541" spans="1:6" ht="15.75" customHeight="1">
      <c r="A541" s="1" t="s">
        <v>1531</v>
      </c>
      <c r="B541" s="1" t="s">
        <v>1538</v>
      </c>
      <c r="C541" s="10" t="s">
        <v>1539</v>
      </c>
      <c r="D541" s="10" t="s">
        <v>1539</v>
      </c>
      <c r="E541" s="98">
        <v>1</v>
      </c>
      <c r="F541" s="1" t="s">
        <v>3752</v>
      </c>
    </row>
    <row r="542" spans="1:6" ht="15.75" customHeight="1">
      <c r="A542" s="1" t="s">
        <v>1540</v>
      </c>
      <c r="B542" s="1" t="s">
        <v>1546</v>
      </c>
      <c r="C542" s="10" t="s">
        <v>1547</v>
      </c>
      <c r="D542" s="10" t="s">
        <v>3753</v>
      </c>
      <c r="E542" s="98">
        <v>0</v>
      </c>
      <c r="F542" s="1"/>
    </row>
    <row r="543" spans="1:6" ht="15.75" customHeight="1">
      <c r="A543" s="1" t="s">
        <v>1548</v>
      </c>
      <c r="B543" s="1" t="s">
        <v>681</v>
      </c>
      <c r="C543" s="10" t="s">
        <v>1552</v>
      </c>
      <c r="D543" s="10" t="s">
        <v>3754</v>
      </c>
      <c r="E543" s="98">
        <v>0</v>
      </c>
      <c r="F543" s="1"/>
    </row>
    <row r="544" spans="1:6" ht="15.75" customHeight="1">
      <c r="A544" s="1" t="s">
        <v>1548</v>
      </c>
      <c r="B544" s="1" t="s">
        <v>172</v>
      </c>
      <c r="C544" s="10" t="s">
        <v>1553</v>
      </c>
      <c r="D544" s="10" t="s">
        <v>3755</v>
      </c>
      <c r="E544" s="98">
        <v>1</v>
      </c>
      <c r="F544" s="1" t="s">
        <v>3756</v>
      </c>
    </row>
    <row r="545" spans="1:6" ht="15.75" customHeight="1">
      <c r="A545" s="1" t="s">
        <v>1548</v>
      </c>
      <c r="B545" s="1" t="s">
        <v>3003</v>
      </c>
      <c r="C545" s="10" t="s">
        <v>1555</v>
      </c>
      <c r="D545" s="10" t="s">
        <v>3757</v>
      </c>
      <c r="E545" s="98">
        <v>1</v>
      </c>
      <c r="F545" s="1" t="s">
        <v>3758</v>
      </c>
    </row>
    <row r="546" spans="1:6" ht="15.75" customHeight="1">
      <c r="A546" s="1" t="s">
        <v>1548</v>
      </c>
      <c r="B546" s="1" t="s">
        <v>3004</v>
      </c>
      <c r="C546" s="10" t="s">
        <v>1557</v>
      </c>
      <c r="D546" s="10" t="s">
        <v>3759</v>
      </c>
      <c r="E546" s="98">
        <v>1</v>
      </c>
      <c r="F546" s="1"/>
    </row>
    <row r="547" spans="1:6" ht="15.75" customHeight="1">
      <c r="A547" s="1" t="s">
        <v>1548</v>
      </c>
      <c r="B547" s="1" t="s">
        <v>3005</v>
      </c>
      <c r="C547" s="10" t="s">
        <v>1559</v>
      </c>
      <c r="D547" s="10" t="s">
        <v>3760</v>
      </c>
      <c r="E547" s="98">
        <v>1</v>
      </c>
      <c r="F547" s="1" t="s">
        <v>3535</v>
      </c>
    </row>
    <row r="548" spans="1:6" ht="15.75" customHeight="1">
      <c r="A548" s="1" t="s">
        <v>1548</v>
      </c>
      <c r="B548" s="1" t="s">
        <v>1560</v>
      </c>
      <c r="C548" s="10" t="s">
        <v>1561</v>
      </c>
      <c r="D548" s="10" t="s">
        <v>3761</v>
      </c>
      <c r="E548" s="98">
        <v>1</v>
      </c>
      <c r="F548" s="1" t="s">
        <v>3314</v>
      </c>
    </row>
    <row r="549" spans="1:6" ht="15.75" customHeight="1">
      <c r="A549" s="1" t="s">
        <v>1548</v>
      </c>
      <c r="B549" s="1" t="s">
        <v>849</v>
      </c>
      <c r="C549" s="1" t="s">
        <v>1562</v>
      </c>
      <c r="D549" s="10" t="s">
        <v>3762</v>
      </c>
      <c r="E549" s="98">
        <v>1</v>
      </c>
      <c r="F549" s="1"/>
    </row>
    <row r="550" spans="1:6" ht="15.75" customHeight="1">
      <c r="A550" s="1" t="s">
        <v>1548</v>
      </c>
      <c r="B550" s="1" t="s">
        <v>1563</v>
      </c>
      <c r="C550" s="10" t="s">
        <v>1564</v>
      </c>
      <c r="D550" s="1" t="s">
        <v>3297</v>
      </c>
      <c r="E550" s="1" t="s">
        <v>3275</v>
      </c>
      <c r="F550" s="1" t="s">
        <v>3763</v>
      </c>
    </row>
    <row r="551" spans="1:6" ht="15.75" customHeight="1">
      <c r="A551" s="1" t="s">
        <v>1548</v>
      </c>
      <c r="B551" s="1" t="s">
        <v>696</v>
      </c>
      <c r="C551" s="10" t="s">
        <v>1564</v>
      </c>
      <c r="D551" s="10" t="s">
        <v>3764</v>
      </c>
      <c r="E551" s="98">
        <v>0</v>
      </c>
      <c r="F551" s="1" t="s">
        <v>3765</v>
      </c>
    </row>
    <row r="552" spans="1:6" ht="15.75" customHeight="1">
      <c r="A552" s="1" t="s">
        <v>1548</v>
      </c>
      <c r="B552" s="1" t="s">
        <v>3006</v>
      </c>
      <c r="C552" s="10" t="s">
        <v>3007</v>
      </c>
      <c r="D552" s="10" t="s">
        <v>3766</v>
      </c>
      <c r="E552" s="98">
        <v>1</v>
      </c>
      <c r="F552" s="1"/>
    </row>
    <row r="553" spans="1:6" ht="15.75" customHeight="1">
      <c r="A553" s="1" t="s">
        <v>1548</v>
      </c>
      <c r="B553" s="1" t="s">
        <v>3008</v>
      </c>
      <c r="C553" s="10" t="s">
        <v>1567</v>
      </c>
      <c r="D553" s="10" t="s">
        <v>3767</v>
      </c>
      <c r="E553" s="1" t="s">
        <v>3275</v>
      </c>
      <c r="F553" s="1"/>
    </row>
    <row r="554" spans="1:6" ht="15.75" customHeight="1">
      <c r="A554" s="1" t="s">
        <v>1548</v>
      </c>
      <c r="B554" s="1" t="s">
        <v>1566</v>
      </c>
      <c r="C554" s="10" t="s">
        <v>1567</v>
      </c>
      <c r="D554" s="10" t="s">
        <v>3768</v>
      </c>
      <c r="E554" s="98">
        <v>0</v>
      </c>
      <c r="F554" s="1" t="s">
        <v>3296</v>
      </c>
    </row>
    <row r="555" spans="1:6" ht="15.75" customHeight="1">
      <c r="A555" s="1" t="s">
        <v>1548</v>
      </c>
      <c r="B555" s="1" t="s">
        <v>95</v>
      </c>
      <c r="C555" s="10" t="s">
        <v>1568</v>
      </c>
      <c r="D555" s="10" t="s">
        <v>3769</v>
      </c>
      <c r="E555" s="98">
        <v>1</v>
      </c>
      <c r="F555" s="1" t="s">
        <v>3314</v>
      </c>
    </row>
    <row r="556" spans="1:6" ht="15.75" customHeight="1">
      <c r="A556" s="1" t="s">
        <v>1548</v>
      </c>
      <c r="B556" s="1" t="s">
        <v>1569</v>
      </c>
      <c r="C556" s="10" t="s">
        <v>1570</v>
      </c>
      <c r="D556" s="10" t="s">
        <v>1570</v>
      </c>
      <c r="E556" s="98">
        <v>1</v>
      </c>
      <c r="F556" s="1"/>
    </row>
    <row r="557" spans="1:6" ht="15.75" customHeight="1">
      <c r="A557" s="1" t="s">
        <v>1548</v>
      </c>
      <c r="B557" s="1" t="s">
        <v>1572</v>
      </c>
      <c r="C557" s="10" t="s">
        <v>1573</v>
      </c>
      <c r="D557" s="10" t="s">
        <v>3770</v>
      </c>
      <c r="E557" s="98">
        <v>0</v>
      </c>
      <c r="F557" s="1"/>
    </row>
    <row r="558" spans="1:6" ht="15.75" customHeight="1">
      <c r="A558" s="1" t="s">
        <v>1548</v>
      </c>
      <c r="B558" s="1" t="s">
        <v>3009</v>
      </c>
      <c r="C558" s="10" t="s">
        <v>3010</v>
      </c>
      <c r="D558" s="10" t="s">
        <v>3010</v>
      </c>
      <c r="E558" s="98">
        <v>0</v>
      </c>
      <c r="F558" s="1"/>
    </row>
    <row r="559" spans="1:6" ht="15.75" customHeight="1">
      <c r="A559" s="1" t="s">
        <v>1548</v>
      </c>
      <c r="B559" s="1" t="s">
        <v>1575</v>
      </c>
      <c r="C559" s="10" t="s">
        <v>1576</v>
      </c>
      <c r="D559" s="10" t="s">
        <v>3771</v>
      </c>
      <c r="E559" s="98">
        <v>1</v>
      </c>
      <c r="F559" s="1" t="s">
        <v>3718</v>
      </c>
    </row>
    <row r="560" spans="1:6" ht="15.75" customHeight="1">
      <c r="A560" s="1" t="s">
        <v>1548</v>
      </c>
      <c r="B560" s="1" t="s">
        <v>1577</v>
      </c>
      <c r="C560" s="10" t="s">
        <v>1576</v>
      </c>
      <c r="D560" s="10" t="s">
        <v>3772</v>
      </c>
      <c r="E560" s="98">
        <v>0</v>
      </c>
      <c r="F560" s="1" t="s">
        <v>3296</v>
      </c>
    </row>
    <row r="561" spans="1:6" ht="15.75" customHeight="1">
      <c r="A561" s="1" t="s">
        <v>1548</v>
      </c>
      <c r="B561" s="1" t="s">
        <v>3011</v>
      </c>
      <c r="C561" s="10" t="s">
        <v>1578</v>
      </c>
      <c r="D561" s="1" t="s">
        <v>3297</v>
      </c>
      <c r="E561" s="1" t="s">
        <v>3275</v>
      </c>
      <c r="F561" s="1" t="s">
        <v>3773</v>
      </c>
    </row>
    <row r="562" spans="1:6" ht="15.75" customHeight="1">
      <c r="A562" s="1" t="s">
        <v>1548</v>
      </c>
      <c r="B562" s="1" t="s">
        <v>532</v>
      </c>
      <c r="C562" s="10" t="s">
        <v>1579</v>
      </c>
      <c r="D562" s="10" t="s">
        <v>3774</v>
      </c>
      <c r="E562" s="98">
        <v>0</v>
      </c>
      <c r="F562" s="1"/>
    </row>
    <row r="563" spans="1:6" ht="15.75" customHeight="1">
      <c r="A563" s="1" t="s">
        <v>1548</v>
      </c>
      <c r="B563" s="1" t="s">
        <v>162</v>
      </c>
      <c r="C563" s="10" t="s">
        <v>1580</v>
      </c>
      <c r="D563" s="1" t="s">
        <v>3297</v>
      </c>
      <c r="E563" s="1" t="s">
        <v>3275</v>
      </c>
      <c r="F563" s="1" t="s">
        <v>3763</v>
      </c>
    </row>
    <row r="564" spans="1:6" ht="15.75" customHeight="1">
      <c r="A564" s="1" t="s">
        <v>1581</v>
      </c>
      <c r="B564" s="1" t="s">
        <v>172</v>
      </c>
      <c r="C564" s="10" t="s">
        <v>1588</v>
      </c>
      <c r="D564" s="10" t="s">
        <v>3775</v>
      </c>
      <c r="E564" s="98">
        <v>1</v>
      </c>
      <c r="F564" s="1"/>
    </row>
    <row r="565" spans="1:6" ht="15.75" customHeight="1">
      <c r="A565" s="1" t="s">
        <v>1581</v>
      </c>
      <c r="B565" s="1" t="s">
        <v>150</v>
      </c>
      <c r="C565" s="10" t="s">
        <v>1589</v>
      </c>
      <c r="D565" s="10" t="s">
        <v>1589</v>
      </c>
      <c r="E565" s="98">
        <v>0</v>
      </c>
      <c r="F565" s="1"/>
    </row>
    <row r="566" spans="1:6" ht="15.75" customHeight="1">
      <c r="A566" s="1" t="s">
        <v>1590</v>
      </c>
      <c r="B566" s="1" t="s">
        <v>1595</v>
      </c>
      <c r="C566" s="10" t="s">
        <v>1596</v>
      </c>
      <c r="D566" s="10" t="s">
        <v>3776</v>
      </c>
      <c r="E566" s="98">
        <v>1</v>
      </c>
      <c r="F566" s="1" t="s">
        <v>3777</v>
      </c>
    </row>
    <row r="567" spans="1:6" ht="15.75" customHeight="1">
      <c r="A567" s="1" t="s">
        <v>1590</v>
      </c>
      <c r="B567" s="1" t="s">
        <v>856</v>
      </c>
      <c r="C567" s="10" t="s">
        <v>1597</v>
      </c>
      <c r="D567" s="10" t="s">
        <v>3778</v>
      </c>
      <c r="E567" s="98">
        <v>1</v>
      </c>
      <c r="F567" s="1" t="s">
        <v>3314</v>
      </c>
    </row>
    <row r="568" spans="1:6" ht="15.75" customHeight="1">
      <c r="A568" s="1" t="s">
        <v>1598</v>
      </c>
      <c r="B568" s="1" t="s">
        <v>1605</v>
      </c>
      <c r="C568" s="10" t="s">
        <v>1606</v>
      </c>
      <c r="D568" s="10" t="s">
        <v>3779</v>
      </c>
      <c r="E568" s="98">
        <v>1</v>
      </c>
      <c r="F568" s="1" t="s">
        <v>3314</v>
      </c>
    </row>
    <row r="569" spans="1:6" ht="15.75" customHeight="1">
      <c r="A569" s="1" t="s">
        <v>1607</v>
      </c>
      <c r="B569" s="1" t="s">
        <v>1613</v>
      </c>
      <c r="C569" s="10" t="s">
        <v>1614</v>
      </c>
      <c r="D569" s="10" t="s">
        <v>3780</v>
      </c>
      <c r="E569" s="98">
        <v>1</v>
      </c>
      <c r="F569" s="1" t="s">
        <v>3781</v>
      </c>
    </row>
    <row r="570" spans="1:6" ht="15.75" customHeight="1">
      <c r="A570" s="1" t="s">
        <v>1607</v>
      </c>
      <c r="B570" s="1" t="s">
        <v>1615</v>
      </c>
      <c r="C570" s="10" t="s">
        <v>1616</v>
      </c>
      <c r="D570" s="10" t="s">
        <v>1616</v>
      </c>
      <c r="E570" s="98">
        <v>0</v>
      </c>
      <c r="F570" s="1"/>
    </row>
    <row r="571" spans="1:6" ht="15.75" customHeight="1">
      <c r="A571" s="1" t="s">
        <v>1617</v>
      </c>
      <c r="B571" s="1" t="s">
        <v>1622</v>
      </c>
      <c r="C571" s="10" t="s">
        <v>1623</v>
      </c>
      <c r="D571" s="10" t="s">
        <v>3782</v>
      </c>
      <c r="E571" s="98">
        <v>0</v>
      </c>
      <c r="F571" s="1"/>
    </row>
    <row r="572" spans="1:6" ht="15.75" customHeight="1">
      <c r="A572" s="1" t="s">
        <v>1617</v>
      </c>
      <c r="B572" s="1" t="s">
        <v>424</v>
      </c>
      <c r="C572" s="10" t="s">
        <v>1624</v>
      </c>
      <c r="D572" s="1" t="s">
        <v>3297</v>
      </c>
      <c r="E572" s="1" t="s">
        <v>3275</v>
      </c>
      <c r="F572" s="1" t="s">
        <v>3763</v>
      </c>
    </row>
    <row r="573" spans="1:6" ht="15.75" customHeight="1">
      <c r="A573" s="1" t="s">
        <v>1617</v>
      </c>
      <c r="B573" s="1" t="s">
        <v>1625</v>
      </c>
      <c r="C573" s="10" t="s">
        <v>1626</v>
      </c>
      <c r="D573" s="10" t="s">
        <v>1626</v>
      </c>
      <c r="E573" s="98">
        <v>0</v>
      </c>
      <c r="F573" s="1" t="s">
        <v>3783</v>
      </c>
    </row>
    <row r="574" spans="1:6" ht="15.75" customHeight="1">
      <c r="A574" s="1" t="s">
        <v>1627</v>
      </c>
      <c r="B574" s="1" t="s">
        <v>258</v>
      </c>
      <c r="C574" s="10" t="s">
        <v>1632</v>
      </c>
      <c r="D574" s="10" t="s">
        <v>3784</v>
      </c>
      <c r="E574" s="98">
        <v>1</v>
      </c>
      <c r="F574" s="1" t="s">
        <v>3314</v>
      </c>
    </row>
    <row r="575" spans="1:6" ht="15.75" customHeight="1">
      <c r="A575" s="1" t="s">
        <v>1627</v>
      </c>
      <c r="B575" s="1" t="s">
        <v>532</v>
      </c>
      <c r="C575" s="10" t="s">
        <v>1632</v>
      </c>
      <c r="D575" s="10" t="s">
        <v>3784</v>
      </c>
      <c r="E575" s="98">
        <v>1</v>
      </c>
      <c r="F575" s="1" t="s">
        <v>3785</v>
      </c>
    </row>
    <row r="576" spans="1:6" ht="15.75" customHeight="1">
      <c r="A576" s="1" t="s">
        <v>1627</v>
      </c>
      <c r="B576" s="1" t="s">
        <v>1635</v>
      </c>
      <c r="C576" s="10" t="s">
        <v>1636</v>
      </c>
      <c r="D576" s="10" t="s">
        <v>3786</v>
      </c>
      <c r="E576" s="98">
        <v>1</v>
      </c>
      <c r="F576" s="1"/>
    </row>
    <row r="577" spans="1:6" ht="15.75" customHeight="1">
      <c r="A577" s="1" t="s">
        <v>1627</v>
      </c>
      <c r="B577" s="1" t="s">
        <v>172</v>
      </c>
      <c r="C577" s="10" t="s">
        <v>1637</v>
      </c>
      <c r="D577" s="10" t="s">
        <v>3787</v>
      </c>
      <c r="E577" s="98">
        <v>0</v>
      </c>
      <c r="F577" s="1"/>
    </row>
    <row r="578" spans="1:6" ht="15.75" customHeight="1">
      <c r="A578" s="1" t="s">
        <v>1627</v>
      </c>
      <c r="B578" s="1" t="s">
        <v>95</v>
      </c>
      <c r="C578" s="10" t="s">
        <v>1638</v>
      </c>
      <c r="D578" s="10" t="s">
        <v>3788</v>
      </c>
      <c r="E578" s="98">
        <v>1</v>
      </c>
      <c r="F578" s="1"/>
    </row>
    <row r="579" spans="1:6" ht="15.75" customHeight="1">
      <c r="A579" s="1" t="s">
        <v>1627</v>
      </c>
      <c r="B579" s="1" t="s">
        <v>418</v>
      </c>
      <c r="C579" s="10" t="s">
        <v>1639</v>
      </c>
      <c r="D579" s="10" t="s">
        <v>3789</v>
      </c>
      <c r="E579" s="98">
        <v>0</v>
      </c>
      <c r="F579" s="1"/>
    </row>
    <row r="580" spans="1:6" ht="15.75" customHeight="1">
      <c r="A580" s="1" t="s">
        <v>1627</v>
      </c>
      <c r="B580" s="1" t="s">
        <v>1640</v>
      </c>
      <c r="C580" s="10" t="s">
        <v>1641</v>
      </c>
      <c r="D580" s="10" t="s">
        <v>1641</v>
      </c>
      <c r="E580" s="1" t="s">
        <v>3275</v>
      </c>
      <c r="F580" s="1" t="s">
        <v>3790</v>
      </c>
    </row>
    <row r="581" spans="1:6" ht="15.75" customHeight="1">
      <c r="A581" s="1" t="s">
        <v>1627</v>
      </c>
      <c r="B581" s="1" t="s">
        <v>688</v>
      </c>
      <c r="C581" s="10" t="s">
        <v>1642</v>
      </c>
      <c r="D581" s="10" t="s">
        <v>1642</v>
      </c>
      <c r="E581" s="98">
        <v>1</v>
      </c>
      <c r="F581" s="1"/>
    </row>
    <row r="582" spans="1:6" ht="15.75" customHeight="1">
      <c r="A582" s="1" t="s">
        <v>1627</v>
      </c>
      <c r="B582" s="1" t="s">
        <v>1643</v>
      </c>
      <c r="C582" s="10" t="s">
        <v>1644</v>
      </c>
      <c r="D582" s="10" t="s">
        <v>3791</v>
      </c>
      <c r="E582" s="98">
        <v>0</v>
      </c>
      <c r="F582" s="1" t="s">
        <v>3296</v>
      </c>
    </row>
    <row r="583" spans="1:6" ht="15.75" customHeight="1">
      <c r="A583" s="1" t="s">
        <v>1627</v>
      </c>
      <c r="B583" s="1" t="s">
        <v>1645</v>
      </c>
      <c r="C583" s="10" t="s">
        <v>1636</v>
      </c>
      <c r="D583" s="10" t="s">
        <v>3792</v>
      </c>
      <c r="E583" s="98">
        <v>0</v>
      </c>
      <c r="F583" s="1" t="s">
        <v>3296</v>
      </c>
    </row>
    <row r="584" spans="1:6" ht="15.75" customHeight="1">
      <c r="A584" s="1" t="s">
        <v>1627</v>
      </c>
      <c r="B584" s="1" t="s">
        <v>356</v>
      </c>
      <c r="C584" s="10" t="s">
        <v>1648</v>
      </c>
      <c r="D584" s="10" t="s">
        <v>3793</v>
      </c>
      <c r="E584" s="98">
        <v>1</v>
      </c>
      <c r="F584" s="1" t="s">
        <v>3314</v>
      </c>
    </row>
    <row r="585" spans="1:6" ht="15.75" customHeight="1">
      <c r="A585" s="1" t="s">
        <v>1649</v>
      </c>
      <c r="B585" s="1" t="s">
        <v>1655</v>
      </c>
      <c r="C585" s="10" t="s">
        <v>1656</v>
      </c>
      <c r="D585" s="10" t="s">
        <v>1656</v>
      </c>
      <c r="E585" s="98">
        <v>1</v>
      </c>
      <c r="F585" s="1" t="s">
        <v>3794</v>
      </c>
    </row>
    <row r="586" spans="1:6" ht="15.75" customHeight="1">
      <c r="A586" s="1" t="s">
        <v>1649</v>
      </c>
      <c r="B586" s="1" t="s">
        <v>667</v>
      </c>
      <c r="C586" s="10" t="s">
        <v>1657</v>
      </c>
      <c r="D586" s="10" t="s">
        <v>3795</v>
      </c>
      <c r="E586" s="98">
        <v>0</v>
      </c>
      <c r="F586" s="1" t="s">
        <v>3296</v>
      </c>
    </row>
    <row r="587" spans="1:6" ht="15.75" customHeight="1">
      <c r="A587" s="1" t="s">
        <v>1658</v>
      </c>
      <c r="B587" s="1" t="s">
        <v>91</v>
      </c>
      <c r="C587" s="10" t="s">
        <v>1663</v>
      </c>
      <c r="D587" s="10" t="s">
        <v>3796</v>
      </c>
      <c r="E587" s="98">
        <v>1</v>
      </c>
      <c r="F587" s="1" t="s">
        <v>3314</v>
      </c>
    </row>
    <row r="588" spans="1:6" ht="15.75" customHeight="1">
      <c r="A588" s="1" t="s">
        <v>1658</v>
      </c>
      <c r="B588" s="1" t="s">
        <v>146</v>
      </c>
      <c r="C588" s="10" t="s">
        <v>1665</v>
      </c>
      <c r="D588" s="10" t="s">
        <v>3797</v>
      </c>
      <c r="E588" s="98">
        <v>1</v>
      </c>
      <c r="F588" s="1" t="s">
        <v>3314</v>
      </c>
    </row>
    <row r="589" spans="1:6" ht="15.75" customHeight="1">
      <c r="A589" s="1" t="s">
        <v>1658</v>
      </c>
      <c r="B589" s="1" t="s">
        <v>1666</v>
      </c>
      <c r="C589" s="10" t="s">
        <v>1667</v>
      </c>
      <c r="D589" s="10" t="s">
        <v>3798</v>
      </c>
      <c r="E589" s="98">
        <v>0</v>
      </c>
      <c r="F589" s="1"/>
    </row>
    <row r="590" spans="1:6" ht="15.75" customHeight="1">
      <c r="A590" s="1" t="s">
        <v>1658</v>
      </c>
      <c r="B590" s="1" t="s">
        <v>95</v>
      </c>
      <c r="C590" s="10" t="s">
        <v>1668</v>
      </c>
      <c r="D590" s="10" t="s">
        <v>3799</v>
      </c>
      <c r="E590" s="98">
        <v>1</v>
      </c>
      <c r="F590" s="1" t="s">
        <v>3800</v>
      </c>
    </row>
    <row r="591" spans="1:6" ht="15.75" customHeight="1">
      <c r="A591" s="1" t="s">
        <v>1658</v>
      </c>
      <c r="B591" s="1" t="s">
        <v>761</v>
      </c>
      <c r="C591" s="10" t="s">
        <v>1670</v>
      </c>
      <c r="D591" s="10" t="s">
        <v>3801</v>
      </c>
      <c r="E591" s="98">
        <v>0</v>
      </c>
      <c r="F591" s="1"/>
    </row>
    <row r="592" spans="1:6" ht="15.75" customHeight="1">
      <c r="A592" s="1" t="s">
        <v>1658</v>
      </c>
      <c r="B592" s="1" t="s">
        <v>162</v>
      </c>
      <c r="C592" s="10" t="s">
        <v>1671</v>
      </c>
      <c r="D592" s="10" t="s">
        <v>3802</v>
      </c>
      <c r="E592" s="98">
        <v>0</v>
      </c>
      <c r="F592" s="1"/>
    </row>
    <row r="593" spans="1:6" ht="15.75" customHeight="1">
      <c r="A593" s="1" t="s">
        <v>1672</v>
      </c>
      <c r="B593" s="1" t="s">
        <v>997</v>
      </c>
      <c r="C593" s="10" t="s">
        <v>3012</v>
      </c>
      <c r="D593" s="10" t="s">
        <v>3012</v>
      </c>
      <c r="E593" s="98">
        <v>1</v>
      </c>
      <c r="F593" s="1" t="s">
        <v>3314</v>
      </c>
    </row>
    <row r="594" spans="1:6" ht="15.75" customHeight="1">
      <c r="A594" s="1" t="s">
        <v>1672</v>
      </c>
      <c r="B594" s="1" t="s">
        <v>172</v>
      </c>
      <c r="C594" s="10" t="s">
        <v>1678</v>
      </c>
      <c r="D594" s="10" t="s">
        <v>1678</v>
      </c>
      <c r="E594" s="98">
        <v>1</v>
      </c>
      <c r="F594" s="1" t="s">
        <v>3803</v>
      </c>
    </row>
    <row r="595" spans="1:6" ht="15.75" customHeight="1">
      <c r="A595" s="1" t="s">
        <v>1679</v>
      </c>
      <c r="B595" s="1" t="s">
        <v>977</v>
      </c>
      <c r="C595" s="10" t="s">
        <v>1686</v>
      </c>
      <c r="D595" s="10" t="s">
        <v>1686</v>
      </c>
      <c r="E595" s="98">
        <v>1</v>
      </c>
      <c r="F595" s="1" t="s">
        <v>3804</v>
      </c>
    </row>
    <row r="596" spans="1:6" ht="15.75" customHeight="1">
      <c r="A596" s="1" t="s">
        <v>1679</v>
      </c>
      <c r="B596" s="1" t="s">
        <v>856</v>
      </c>
      <c r="C596" s="10" t="s">
        <v>1687</v>
      </c>
      <c r="D596" s="10" t="s">
        <v>3805</v>
      </c>
      <c r="E596" s="98">
        <v>1</v>
      </c>
      <c r="F596" s="1" t="s">
        <v>3314</v>
      </c>
    </row>
    <row r="597" spans="1:6" ht="15.75" customHeight="1">
      <c r="A597" s="1" t="s">
        <v>1688</v>
      </c>
      <c r="B597" s="1" t="s">
        <v>1695</v>
      </c>
      <c r="C597" s="10" t="s">
        <v>3013</v>
      </c>
      <c r="D597" s="10" t="s">
        <v>3806</v>
      </c>
      <c r="E597" s="98">
        <v>0</v>
      </c>
      <c r="F597" s="1" t="s">
        <v>3711</v>
      </c>
    </row>
    <row r="598" spans="1:6" ht="15.75" customHeight="1">
      <c r="A598" s="1" t="s">
        <v>1688</v>
      </c>
      <c r="B598" s="1" t="s">
        <v>3807</v>
      </c>
      <c r="C598" s="10" t="s">
        <v>1698</v>
      </c>
      <c r="D598" s="10" t="s">
        <v>1698</v>
      </c>
      <c r="E598" s="98">
        <v>0</v>
      </c>
      <c r="F598" s="1" t="s">
        <v>3808</v>
      </c>
    </row>
    <row r="599" spans="1:6" ht="15.75" customHeight="1">
      <c r="A599" s="1" t="s">
        <v>1688</v>
      </c>
      <c r="B599" s="1" t="s">
        <v>856</v>
      </c>
      <c r="C599" s="10" t="s">
        <v>1699</v>
      </c>
      <c r="D599" s="10" t="s">
        <v>3809</v>
      </c>
      <c r="E599" s="98">
        <v>0</v>
      </c>
      <c r="F599" s="1" t="s">
        <v>3711</v>
      </c>
    </row>
    <row r="600" spans="1:6" ht="15.75" customHeight="1">
      <c r="A600" s="1" t="s">
        <v>1700</v>
      </c>
      <c r="B600" s="1" t="s">
        <v>194</v>
      </c>
      <c r="C600" s="10" t="s">
        <v>1706</v>
      </c>
      <c r="D600" s="10" t="s">
        <v>3810</v>
      </c>
      <c r="E600" s="1" t="s">
        <v>3275</v>
      </c>
      <c r="F600" s="1"/>
    </row>
    <row r="601" spans="1:6" ht="15.75" customHeight="1">
      <c r="A601" s="1" t="s">
        <v>1707</v>
      </c>
      <c r="B601" s="1" t="s">
        <v>91</v>
      </c>
      <c r="C601" s="10" t="s">
        <v>1713</v>
      </c>
      <c r="D601" s="1"/>
      <c r="E601" s="98">
        <v>0</v>
      </c>
      <c r="F601" s="1"/>
    </row>
    <row r="602" spans="1:6" ht="15.75" customHeight="1">
      <c r="A602" s="1" t="s">
        <v>1707</v>
      </c>
      <c r="B602" s="1" t="s">
        <v>1714</v>
      </c>
      <c r="C602" s="10" t="s">
        <v>1715</v>
      </c>
      <c r="D602" s="10" t="s">
        <v>3811</v>
      </c>
      <c r="E602" s="98">
        <v>0</v>
      </c>
      <c r="F602" s="1"/>
    </row>
    <row r="603" spans="1:6" ht="15.75" customHeight="1">
      <c r="A603" s="1" t="s">
        <v>1707</v>
      </c>
      <c r="B603" s="1" t="s">
        <v>1132</v>
      </c>
      <c r="C603" s="10" t="s">
        <v>1717</v>
      </c>
      <c r="D603" s="10" t="s">
        <v>1717</v>
      </c>
      <c r="E603" s="98">
        <v>0</v>
      </c>
      <c r="F603" s="1"/>
    </row>
    <row r="604" spans="1:6" ht="15.75" customHeight="1">
      <c r="A604" s="1" t="s">
        <v>1707</v>
      </c>
      <c r="B604" s="1" t="s">
        <v>1719</v>
      </c>
      <c r="C604" s="10" t="s">
        <v>1720</v>
      </c>
      <c r="D604" s="10" t="s">
        <v>3812</v>
      </c>
      <c r="E604" s="98">
        <v>1</v>
      </c>
      <c r="F604" s="1" t="s">
        <v>3813</v>
      </c>
    </row>
    <row r="605" spans="1:6" ht="15.75" customHeight="1">
      <c r="A605" s="1" t="s">
        <v>1707</v>
      </c>
      <c r="B605" s="1" t="s">
        <v>172</v>
      </c>
      <c r="C605" s="10" t="s">
        <v>1721</v>
      </c>
      <c r="D605" s="10" t="s">
        <v>3814</v>
      </c>
      <c r="E605" s="98">
        <v>1</v>
      </c>
      <c r="F605" s="1" t="s">
        <v>3535</v>
      </c>
    </row>
    <row r="606" spans="1:6" ht="15.75" customHeight="1">
      <c r="A606" s="1" t="s">
        <v>1707</v>
      </c>
      <c r="B606" s="1" t="s">
        <v>1723</v>
      </c>
      <c r="C606" s="10" t="s">
        <v>1724</v>
      </c>
      <c r="D606" s="10" t="s">
        <v>3815</v>
      </c>
      <c r="E606" s="98">
        <v>0</v>
      </c>
      <c r="F606" s="1"/>
    </row>
    <row r="607" spans="1:6" ht="15.75" customHeight="1">
      <c r="A607" s="1" t="s">
        <v>1707</v>
      </c>
      <c r="B607" s="1" t="s">
        <v>1725</v>
      </c>
      <c r="C607" s="10" t="s">
        <v>1726</v>
      </c>
      <c r="D607" s="10" t="s">
        <v>3816</v>
      </c>
      <c r="E607" s="98">
        <v>0</v>
      </c>
      <c r="F607" s="1"/>
    </row>
    <row r="608" spans="1:6" ht="15.75" customHeight="1">
      <c r="A608" s="1" t="s">
        <v>1707</v>
      </c>
      <c r="B608" s="1" t="s">
        <v>1727</v>
      </c>
      <c r="C608" s="10" t="s">
        <v>1728</v>
      </c>
      <c r="D608" s="10" t="s">
        <v>3817</v>
      </c>
      <c r="E608" s="98">
        <v>0</v>
      </c>
      <c r="F608" s="1"/>
    </row>
    <row r="609" spans="1:6" ht="15.75" customHeight="1">
      <c r="A609" s="1" t="s">
        <v>1707</v>
      </c>
      <c r="B609" s="1" t="s">
        <v>758</v>
      </c>
      <c r="C609" s="10" t="s">
        <v>1729</v>
      </c>
      <c r="D609" s="10" t="s">
        <v>3818</v>
      </c>
      <c r="E609" s="98">
        <v>1</v>
      </c>
      <c r="F609" s="1" t="s">
        <v>3819</v>
      </c>
    </row>
    <row r="610" spans="1:6" ht="15.75" customHeight="1">
      <c r="A610" s="1" t="s">
        <v>1707</v>
      </c>
      <c r="B610" s="1" t="s">
        <v>1200</v>
      </c>
      <c r="C610" s="10" t="s">
        <v>1730</v>
      </c>
      <c r="D610" s="10" t="s">
        <v>3820</v>
      </c>
      <c r="E610" s="98">
        <v>0</v>
      </c>
      <c r="F610" s="1" t="s">
        <v>3296</v>
      </c>
    </row>
    <row r="611" spans="1:6" ht="15.75" customHeight="1">
      <c r="A611" s="1" t="s">
        <v>1707</v>
      </c>
      <c r="B611" s="1" t="s">
        <v>95</v>
      </c>
      <c r="C611" s="10" t="s">
        <v>1732</v>
      </c>
      <c r="D611" s="10" t="s">
        <v>3821</v>
      </c>
      <c r="E611" s="98">
        <v>0</v>
      </c>
      <c r="F611" s="1"/>
    </row>
    <row r="612" spans="1:6" ht="15.75" customHeight="1">
      <c r="A612" s="1" t="s">
        <v>1707</v>
      </c>
      <c r="B612" s="1" t="s">
        <v>1734</v>
      </c>
      <c r="C612" s="10" t="s">
        <v>1735</v>
      </c>
      <c r="D612" s="10" t="s">
        <v>3822</v>
      </c>
      <c r="E612" s="98">
        <v>0</v>
      </c>
      <c r="F612" s="1"/>
    </row>
    <row r="613" spans="1:6" ht="15.75" customHeight="1">
      <c r="A613" s="1" t="s">
        <v>1707</v>
      </c>
      <c r="B613" s="1" t="s">
        <v>1736</v>
      </c>
      <c r="C613" s="10" t="s">
        <v>1737</v>
      </c>
      <c r="D613" s="10" t="s">
        <v>1737</v>
      </c>
      <c r="E613" s="98">
        <v>0</v>
      </c>
      <c r="F613" s="1"/>
    </row>
    <row r="614" spans="1:6" ht="15.75" customHeight="1">
      <c r="A614" s="1" t="s">
        <v>1707</v>
      </c>
      <c r="B614" s="1" t="s">
        <v>1200</v>
      </c>
      <c r="C614" s="10" t="s">
        <v>1739</v>
      </c>
      <c r="D614" s="10" t="s">
        <v>3823</v>
      </c>
      <c r="E614" s="98">
        <v>0</v>
      </c>
      <c r="F614" s="1" t="s">
        <v>3296</v>
      </c>
    </row>
    <row r="615" spans="1:6" ht="15.75" customHeight="1">
      <c r="A615" s="1" t="s">
        <v>1740</v>
      </c>
      <c r="B615" s="1" t="s">
        <v>1746</v>
      </c>
      <c r="C615" s="1" t="s">
        <v>1747</v>
      </c>
      <c r="D615" s="10" t="s">
        <v>3824</v>
      </c>
      <c r="E615" s="98">
        <v>1</v>
      </c>
      <c r="F615" s="1" t="s">
        <v>3314</v>
      </c>
    </row>
    <row r="616" spans="1:6" ht="15.75" customHeight="1">
      <c r="A616" s="1" t="s">
        <v>1740</v>
      </c>
      <c r="B616" s="1" t="s">
        <v>1281</v>
      </c>
      <c r="C616" s="10" t="s">
        <v>1748</v>
      </c>
      <c r="D616" s="10" t="s">
        <v>1748</v>
      </c>
      <c r="E616" s="98">
        <v>0</v>
      </c>
      <c r="F616" s="1" t="s">
        <v>3296</v>
      </c>
    </row>
    <row r="617" spans="1:6" ht="15.75" customHeight="1">
      <c r="A617" s="1" t="s">
        <v>1740</v>
      </c>
      <c r="B617" s="1" t="s">
        <v>3014</v>
      </c>
      <c r="C617" s="1"/>
      <c r="D617" s="1"/>
      <c r="E617" s="1" t="s">
        <v>3275</v>
      </c>
      <c r="F617" s="1" t="s">
        <v>3825</v>
      </c>
    </row>
    <row r="618" spans="1:6" ht="15.75" customHeight="1">
      <c r="A618" s="1" t="s">
        <v>1749</v>
      </c>
      <c r="B618" s="1" t="s">
        <v>91</v>
      </c>
      <c r="C618" s="10" t="s">
        <v>1755</v>
      </c>
      <c r="D618" s="10" t="s">
        <v>1755</v>
      </c>
      <c r="E618" s="98">
        <v>1</v>
      </c>
      <c r="F618" s="1" t="s">
        <v>3826</v>
      </c>
    </row>
    <row r="619" spans="1:6" ht="15.75" customHeight="1">
      <c r="A619" s="1" t="s">
        <v>1749</v>
      </c>
      <c r="B619" s="1" t="s">
        <v>258</v>
      </c>
      <c r="C619" s="10" t="s">
        <v>1756</v>
      </c>
      <c r="D619" s="10" t="s">
        <v>1756</v>
      </c>
      <c r="E619" s="98">
        <v>0</v>
      </c>
      <c r="F619" s="1"/>
    </row>
    <row r="620" spans="1:6" ht="15.75" customHeight="1">
      <c r="A620" s="1" t="s">
        <v>1749</v>
      </c>
      <c r="B620" s="1" t="s">
        <v>172</v>
      </c>
      <c r="C620" s="10" t="s">
        <v>1757</v>
      </c>
      <c r="D620" s="10" t="s">
        <v>1757</v>
      </c>
      <c r="E620" s="98">
        <v>0</v>
      </c>
      <c r="F620" s="1"/>
    </row>
    <row r="621" spans="1:6" ht="15.75" customHeight="1">
      <c r="A621" s="1" t="s">
        <v>1749</v>
      </c>
      <c r="B621" s="1" t="s">
        <v>236</v>
      </c>
      <c r="C621" s="10" t="s">
        <v>1758</v>
      </c>
      <c r="D621" s="10" t="s">
        <v>1758</v>
      </c>
      <c r="E621" s="98">
        <v>1</v>
      </c>
      <c r="F621" s="1"/>
    </row>
    <row r="622" spans="1:6" ht="15.75" customHeight="1">
      <c r="A622" s="1" t="s">
        <v>1749</v>
      </c>
      <c r="B622" s="1" t="s">
        <v>418</v>
      </c>
      <c r="C622" s="10" t="s">
        <v>1759</v>
      </c>
      <c r="D622" s="10" t="s">
        <v>1759</v>
      </c>
      <c r="E622" s="98">
        <v>1</v>
      </c>
      <c r="F622" s="1" t="s">
        <v>3314</v>
      </c>
    </row>
    <row r="623" spans="1:6" ht="15.75" customHeight="1">
      <c r="A623" s="1" t="s">
        <v>1760</v>
      </c>
      <c r="B623" s="1" t="s">
        <v>1061</v>
      </c>
      <c r="C623" s="10" t="s">
        <v>1765</v>
      </c>
      <c r="D623" s="10" t="s">
        <v>3827</v>
      </c>
      <c r="E623" s="98">
        <v>0</v>
      </c>
      <c r="F623" s="1" t="s">
        <v>3828</v>
      </c>
    </row>
    <row r="624" spans="1:6" ht="15.75" customHeight="1">
      <c r="A624" s="1" t="s">
        <v>1766</v>
      </c>
      <c r="B624" s="1" t="s">
        <v>172</v>
      </c>
      <c r="C624" s="10" t="s">
        <v>1774</v>
      </c>
      <c r="D624" s="1" t="s">
        <v>3297</v>
      </c>
      <c r="E624" s="1" t="s">
        <v>3275</v>
      </c>
      <c r="F624" s="1" t="s">
        <v>3829</v>
      </c>
    </row>
    <row r="625" spans="1:6" ht="15.75" customHeight="1">
      <c r="A625" s="1" t="s">
        <v>1766</v>
      </c>
      <c r="B625" s="1" t="s">
        <v>95</v>
      </c>
      <c r="C625" s="10" t="s">
        <v>1775</v>
      </c>
      <c r="D625" s="1" t="s">
        <v>3297</v>
      </c>
      <c r="E625" s="1" t="s">
        <v>3275</v>
      </c>
      <c r="F625" s="1" t="s">
        <v>3830</v>
      </c>
    </row>
    <row r="626" spans="1:6" ht="15.75" customHeight="1">
      <c r="A626" s="1" t="s">
        <v>1766</v>
      </c>
      <c r="B626" s="1" t="s">
        <v>532</v>
      </c>
      <c r="C626" s="10" t="s">
        <v>1776</v>
      </c>
      <c r="D626" s="10" t="s">
        <v>1776</v>
      </c>
      <c r="E626" s="98">
        <v>1</v>
      </c>
      <c r="F626" s="1"/>
    </row>
    <row r="627" spans="1:6" ht="15.75" customHeight="1">
      <c r="A627" s="1" t="s">
        <v>1766</v>
      </c>
      <c r="B627" s="1" t="s">
        <v>113</v>
      </c>
      <c r="C627" s="10" t="s">
        <v>1775</v>
      </c>
      <c r="D627" s="1" t="s">
        <v>3297</v>
      </c>
      <c r="E627" s="1" t="s">
        <v>3275</v>
      </c>
      <c r="F627" s="1" t="s">
        <v>3406</v>
      </c>
    </row>
    <row r="628" spans="1:6" ht="15.75" customHeight="1">
      <c r="A628" s="1" t="s">
        <v>1778</v>
      </c>
      <c r="B628" s="1" t="s">
        <v>146</v>
      </c>
      <c r="C628" s="10" t="s">
        <v>1783</v>
      </c>
      <c r="D628" s="10" t="s">
        <v>3831</v>
      </c>
      <c r="E628" s="98">
        <v>0</v>
      </c>
      <c r="F628" s="1"/>
    </row>
    <row r="629" spans="1:6" ht="15.75" customHeight="1">
      <c r="A629" s="1" t="s">
        <v>1778</v>
      </c>
      <c r="B629" s="1" t="s">
        <v>236</v>
      </c>
      <c r="C629" s="10" t="s">
        <v>1785</v>
      </c>
      <c r="D629" s="10" t="s">
        <v>1785</v>
      </c>
      <c r="E629" s="98">
        <v>1</v>
      </c>
      <c r="F629" s="1"/>
    </row>
    <row r="630" spans="1:6" ht="15.75" customHeight="1">
      <c r="A630" s="1" t="s">
        <v>1778</v>
      </c>
      <c r="B630" s="1" t="s">
        <v>172</v>
      </c>
      <c r="C630" s="10" t="s">
        <v>1786</v>
      </c>
      <c r="D630" s="10" t="s">
        <v>1786</v>
      </c>
      <c r="E630" s="98">
        <v>1</v>
      </c>
      <c r="F630" s="1" t="s">
        <v>3832</v>
      </c>
    </row>
    <row r="631" spans="1:6" ht="15.75" customHeight="1">
      <c r="A631" s="1" t="s">
        <v>1778</v>
      </c>
      <c r="B631" s="1" t="s">
        <v>292</v>
      </c>
      <c r="C631" s="10" t="s">
        <v>1788</v>
      </c>
      <c r="D631" s="10" t="s">
        <v>3833</v>
      </c>
      <c r="E631" s="98">
        <v>1</v>
      </c>
      <c r="F631" s="1" t="s">
        <v>3834</v>
      </c>
    </row>
    <row r="632" spans="1:6" ht="15.75" customHeight="1">
      <c r="A632" s="1" t="s">
        <v>1778</v>
      </c>
      <c r="B632" s="1" t="s">
        <v>1789</v>
      </c>
      <c r="C632" s="10" t="s">
        <v>1790</v>
      </c>
      <c r="D632" s="10" t="s">
        <v>3835</v>
      </c>
      <c r="E632" s="98">
        <v>0</v>
      </c>
      <c r="F632" s="1"/>
    </row>
    <row r="633" spans="1:6" ht="15.75" customHeight="1">
      <c r="A633" s="1" t="s">
        <v>1778</v>
      </c>
      <c r="B633" s="1" t="s">
        <v>1791</v>
      </c>
      <c r="C633" s="10" t="s">
        <v>1792</v>
      </c>
      <c r="D633" s="10" t="s">
        <v>3836</v>
      </c>
      <c r="E633" s="98">
        <v>1</v>
      </c>
      <c r="F633" s="1" t="s">
        <v>3751</v>
      </c>
    </row>
    <row r="634" spans="1:6" ht="15.75" customHeight="1">
      <c r="A634" s="1" t="s">
        <v>3015</v>
      </c>
      <c r="B634" s="1" t="s">
        <v>1352</v>
      </c>
      <c r="C634" s="10" t="s">
        <v>3016</v>
      </c>
      <c r="D634" s="10" t="s">
        <v>3837</v>
      </c>
      <c r="E634" s="98">
        <v>1</v>
      </c>
      <c r="F634" s="1" t="s">
        <v>3447</v>
      </c>
    </row>
    <row r="635" spans="1:6" ht="15.75" customHeight="1">
      <c r="A635" s="1" t="s">
        <v>1793</v>
      </c>
      <c r="B635" s="1" t="s">
        <v>172</v>
      </c>
      <c r="C635" s="10" t="s">
        <v>1801</v>
      </c>
      <c r="D635" s="10" t="s">
        <v>3838</v>
      </c>
      <c r="E635" s="98">
        <v>1</v>
      </c>
      <c r="F635" s="1"/>
    </row>
    <row r="636" spans="1:6" ht="15.75" customHeight="1">
      <c r="A636" s="1" t="s">
        <v>1802</v>
      </c>
      <c r="B636" s="1" t="s">
        <v>91</v>
      </c>
      <c r="C636" s="10" t="s">
        <v>1805</v>
      </c>
      <c r="D636" s="10" t="s">
        <v>1805</v>
      </c>
      <c r="E636" s="1" t="s">
        <v>3275</v>
      </c>
      <c r="F636" s="1" t="s">
        <v>3839</v>
      </c>
    </row>
    <row r="637" spans="1:6" ht="15.75" customHeight="1">
      <c r="A637" s="1" t="s">
        <v>1802</v>
      </c>
      <c r="B637" s="1" t="s">
        <v>160</v>
      </c>
      <c r="C637" s="10" t="s">
        <v>1807</v>
      </c>
      <c r="D637" s="10" t="s">
        <v>3840</v>
      </c>
      <c r="E637" s="98">
        <v>0</v>
      </c>
      <c r="F637" s="1"/>
    </row>
    <row r="638" spans="1:6" ht="15.75" customHeight="1">
      <c r="A638" s="1" t="s">
        <v>1802</v>
      </c>
      <c r="B638" s="1" t="s">
        <v>172</v>
      </c>
      <c r="C638" s="10" t="s">
        <v>1808</v>
      </c>
      <c r="D638" s="10" t="s">
        <v>1808</v>
      </c>
      <c r="E638" s="1" t="s">
        <v>3275</v>
      </c>
      <c r="F638" s="1" t="s">
        <v>3839</v>
      </c>
    </row>
    <row r="639" spans="1:6" ht="15.75" customHeight="1">
      <c r="A639" s="1" t="s">
        <v>1802</v>
      </c>
      <c r="B639" s="1" t="s">
        <v>236</v>
      </c>
      <c r="C639" s="10" t="s">
        <v>1809</v>
      </c>
      <c r="D639" s="10" t="s">
        <v>1809</v>
      </c>
      <c r="E639" s="98">
        <v>1</v>
      </c>
      <c r="F639" s="1" t="s">
        <v>3841</v>
      </c>
    </row>
    <row r="640" spans="1:6" ht="15.75" customHeight="1">
      <c r="A640" s="1" t="s">
        <v>1802</v>
      </c>
      <c r="B640" s="1" t="s">
        <v>1810</v>
      </c>
      <c r="C640" s="10" t="s">
        <v>1811</v>
      </c>
      <c r="D640" s="10" t="s">
        <v>1811</v>
      </c>
      <c r="E640" s="98">
        <v>0</v>
      </c>
      <c r="F640" s="1"/>
    </row>
    <row r="641" spans="1:6" ht="15.75" customHeight="1">
      <c r="A641" s="1" t="s">
        <v>1802</v>
      </c>
      <c r="B641" s="1" t="s">
        <v>1812</v>
      </c>
      <c r="C641" s="10" t="s">
        <v>1813</v>
      </c>
      <c r="D641" s="10" t="s">
        <v>1813</v>
      </c>
      <c r="E641" s="98">
        <v>0</v>
      </c>
      <c r="F641" s="1" t="s">
        <v>3296</v>
      </c>
    </row>
    <row r="642" spans="1:6" ht="15.75" customHeight="1">
      <c r="A642" s="1" t="s">
        <v>1802</v>
      </c>
      <c r="B642" s="1" t="s">
        <v>532</v>
      </c>
      <c r="C642" s="10" t="s">
        <v>1814</v>
      </c>
      <c r="D642" s="10" t="s">
        <v>1814</v>
      </c>
      <c r="E642" s="1" t="s">
        <v>3275</v>
      </c>
      <c r="F642" s="1" t="s">
        <v>3839</v>
      </c>
    </row>
    <row r="643" spans="1:6" ht="15.75" customHeight="1">
      <c r="A643" s="1" t="s">
        <v>1815</v>
      </c>
      <c r="B643" s="1" t="s">
        <v>1820</v>
      </c>
      <c r="C643" s="10" t="s">
        <v>1821</v>
      </c>
      <c r="D643" s="10" t="s">
        <v>1821</v>
      </c>
      <c r="E643" s="98">
        <v>1</v>
      </c>
      <c r="F643" s="1"/>
    </row>
    <row r="644" spans="1:6" ht="15.75" customHeight="1">
      <c r="A644" s="1" t="s">
        <v>1815</v>
      </c>
      <c r="B644" s="1" t="s">
        <v>172</v>
      </c>
      <c r="C644" s="10" t="s">
        <v>1822</v>
      </c>
      <c r="D644" s="10" t="s">
        <v>1822</v>
      </c>
      <c r="E644" s="98">
        <v>1</v>
      </c>
      <c r="F644" s="1"/>
    </row>
    <row r="645" spans="1:6" ht="15.75" customHeight="1">
      <c r="A645" s="1" t="s">
        <v>1815</v>
      </c>
      <c r="B645" s="1" t="s">
        <v>405</v>
      </c>
      <c r="C645" s="10" t="s">
        <v>1823</v>
      </c>
      <c r="D645" s="10" t="s">
        <v>1823</v>
      </c>
      <c r="E645" s="98">
        <v>0</v>
      </c>
      <c r="F645" s="1" t="s">
        <v>3296</v>
      </c>
    </row>
    <row r="646" spans="1:6" ht="15.75" customHeight="1">
      <c r="A646" s="1" t="s">
        <v>1824</v>
      </c>
      <c r="B646" s="1" t="s">
        <v>675</v>
      </c>
      <c r="C646" s="10" t="s">
        <v>1830</v>
      </c>
      <c r="D646" s="10" t="s">
        <v>1830</v>
      </c>
      <c r="E646" s="98">
        <v>1</v>
      </c>
      <c r="F646" s="1"/>
    </row>
    <row r="647" spans="1:6" ht="15.75" customHeight="1">
      <c r="A647" s="1" t="s">
        <v>1831</v>
      </c>
      <c r="B647" s="1" t="s">
        <v>1837</v>
      </c>
      <c r="C647" s="10" t="s">
        <v>1838</v>
      </c>
      <c r="D647" s="10" t="s">
        <v>1838</v>
      </c>
      <c r="E647" s="98">
        <v>0</v>
      </c>
      <c r="F647" s="1"/>
    </row>
    <row r="648" spans="1:6" ht="15.75" customHeight="1">
      <c r="A648" s="1" t="s">
        <v>1831</v>
      </c>
      <c r="B648" s="1" t="s">
        <v>95</v>
      </c>
      <c r="C648" s="10" t="s">
        <v>1840</v>
      </c>
      <c r="D648" s="10" t="s">
        <v>1840</v>
      </c>
      <c r="E648" s="98">
        <v>1</v>
      </c>
      <c r="F648" s="1"/>
    </row>
    <row r="649" spans="1:6" ht="15.75" customHeight="1">
      <c r="A649" s="1" t="s">
        <v>1831</v>
      </c>
      <c r="B649" s="1" t="s">
        <v>292</v>
      </c>
      <c r="C649" s="10" t="s">
        <v>1841</v>
      </c>
      <c r="D649" s="10" t="s">
        <v>1841</v>
      </c>
      <c r="E649" s="98">
        <v>1</v>
      </c>
      <c r="F649" s="1" t="s">
        <v>3703</v>
      </c>
    </row>
    <row r="650" spans="1:6" ht="15.75" customHeight="1">
      <c r="A650" s="1" t="s">
        <v>1831</v>
      </c>
      <c r="B650" s="1" t="s">
        <v>1842</v>
      </c>
      <c r="C650" s="10" t="s">
        <v>1843</v>
      </c>
      <c r="D650" s="10" t="s">
        <v>1843</v>
      </c>
      <c r="E650" s="98">
        <v>0</v>
      </c>
      <c r="F650" s="1" t="s">
        <v>3842</v>
      </c>
    </row>
    <row r="651" spans="1:6" ht="15.75" customHeight="1">
      <c r="A651" s="1" t="s">
        <v>1831</v>
      </c>
      <c r="B651" s="1" t="s">
        <v>83</v>
      </c>
      <c r="C651" s="10"/>
      <c r="D651" s="1"/>
      <c r="E651" s="1"/>
      <c r="F651" s="1" t="s">
        <v>3843</v>
      </c>
    </row>
    <row r="652" spans="1:6" ht="15.75" customHeight="1">
      <c r="A652" s="1" t="s">
        <v>1831</v>
      </c>
      <c r="B652" s="1" t="s">
        <v>1844</v>
      </c>
      <c r="C652" s="10" t="s">
        <v>1845</v>
      </c>
      <c r="D652" s="10" t="s">
        <v>1845</v>
      </c>
      <c r="E652" s="98">
        <v>0</v>
      </c>
      <c r="F652" s="1" t="s">
        <v>3296</v>
      </c>
    </row>
    <row r="653" spans="1:6" ht="15.75" customHeight="1">
      <c r="A653" s="1" t="s">
        <v>1831</v>
      </c>
      <c r="B653" s="1" t="s">
        <v>1846</v>
      </c>
      <c r="C653" s="10" t="s">
        <v>1847</v>
      </c>
      <c r="D653" s="10" t="s">
        <v>3844</v>
      </c>
      <c r="E653" s="98">
        <v>0</v>
      </c>
      <c r="F653" s="1"/>
    </row>
    <row r="654" spans="1:6" ht="15.75" customHeight="1">
      <c r="A654" s="1" t="s">
        <v>1831</v>
      </c>
      <c r="B654" s="1" t="s">
        <v>194</v>
      </c>
      <c r="C654" s="10" t="s">
        <v>1848</v>
      </c>
      <c r="D654" s="10" t="s">
        <v>3845</v>
      </c>
      <c r="E654" s="98">
        <v>0</v>
      </c>
      <c r="F654" s="1"/>
    </row>
    <row r="655" spans="1:6" ht="15.75" customHeight="1">
      <c r="A655" s="1" t="s">
        <v>1831</v>
      </c>
      <c r="B655" s="1" t="s">
        <v>1849</v>
      </c>
      <c r="C655" s="10" t="s">
        <v>1850</v>
      </c>
      <c r="D655" s="10" t="s">
        <v>1850</v>
      </c>
      <c r="E655" s="98">
        <v>0</v>
      </c>
      <c r="F655" s="1"/>
    </row>
    <row r="656" spans="1:6" ht="15.75" customHeight="1">
      <c r="A656" s="1" t="s">
        <v>1851</v>
      </c>
      <c r="B656" s="1" t="s">
        <v>258</v>
      </c>
      <c r="C656" s="10" t="s">
        <v>1856</v>
      </c>
      <c r="D656" s="10" t="s">
        <v>3846</v>
      </c>
      <c r="E656" s="98">
        <v>1</v>
      </c>
      <c r="F656" s="1" t="s">
        <v>3847</v>
      </c>
    </row>
    <row r="657" spans="1:6" ht="15.75" customHeight="1">
      <c r="A657" s="1" t="s">
        <v>1851</v>
      </c>
      <c r="B657" s="1" t="s">
        <v>1857</v>
      </c>
      <c r="C657" s="10" t="s">
        <v>1858</v>
      </c>
      <c r="D657" s="10" t="s">
        <v>1858</v>
      </c>
      <c r="E657" s="98">
        <v>0</v>
      </c>
      <c r="F657" s="1"/>
    </row>
    <row r="658" spans="1:6" ht="15.75" customHeight="1">
      <c r="A658" s="1" t="s">
        <v>1851</v>
      </c>
      <c r="B658" s="1" t="s">
        <v>172</v>
      </c>
      <c r="C658" s="10" t="s">
        <v>1859</v>
      </c>
      <c r="D658" s="10" t="s">
        <v>3848</v>
      </c>
      <c r="E658" s="98">
        <v>1</v>
      </c>
      <c r="F658" s="1" t="s">
        <v>3849</v>
      </c>
    </row>
    <row r="659" spans="1:6" ht="15.75" customHeight="1">
      <c r="A659" s="1" t="s">
        <v>1851</v>
      </c>
      <c r="B659" s="1" t="s">
        <v>839</v>
      </c>
      <c r="C659" s="10" t="s">
        <v>1860</v>
      </c>
      <c r="D659" s="10" t="s">
        <v>3850</v>
      </c>
      <c r="E659" s="98">
        <v>1</v>
      </c>
      <c r="F659" s="1" t="s">
        <v>3851</v>
      </c>
    </row>
    <row r="660" spans="1:6" ht="15.75" customHeight="1">
      <c r="A660" s="1" t="s">
        <v>1851</v>
      </c>
      <c r="B660" s="1" t="s">
        <v>95</v>
      </c>
      <c r="C660" s="10" t="s">
        <v>1861</v>
      </c>
      <c r="D660" s="10" t="s">
        <v>3852</v>
      </c>
      <c r="E660" s="98">
        <v>1</v>
      </c>
      <c r="F660" s="1"/>
    </row>
    <row r="661" spans="1:6" ht="15.75" customHeight="1">
      <c r="A661" s="100" t="s">
        <v>1851</v>
      </c>
      <c r="B661" s="100" t="s">
        <v>1144</v>
      </c>
      <c r="C661" s="88" t="s">
        <v>1145</v>
      </c>
      <c r="D661" s="101" t="s">
        <v>3297</v>
      </c>
      <c r="E661" s="100"/>
      <c r="F661" s="100"/>
    </row>
    <row r="662" spans="1:6" ht="15.75" customHeight="1">
      <c r="A662" s="100" t="s">
        <v>1851</v>
      </c>
      <c r="B662" s="100" t="s">
        <v>77</v>
      </c>
      <c r="C662" s="88" t="s">
        <v>1139</v>
      </c>
      <c r="D662" s="101" t="s">
        <v>3297</v>
      </c>
      <c r="E662" s="100"/>
      <c r="F662" s="100"/>
    </row>
    <row r="663" spans="1:6" ht="15.75" customHeight="1">
      <c r="A663" s="100" t="s">
        <v>1851</v>
      </c>
      <c r="B663" s="100" t="s">
        <v>1142</v>
      </c>
      <c r="C663" s="88" t="s">
        <v>1143</v>
      </c>
      <c r="D663" s="101" t="s">
        <v>3297</v>
      </c>
      <c r="E663" s="100"/>
      <c r="F663" s="100"/>
    </row>
    <row r="664" spans="1:6" ht="15.75" customHeight="1">
      <c r="A664" s="100" t="s">
        <v>1851</v>
      </c>
      <c r="B664" s="100" t="s">
        <v>1645</v>
      </c>
      <c r="C664" s="88" t="s">
        <v>2993</v>
      </c>
      <c r="D664" s="100" t="s">
        <v>3297</v>
      </c>
      <c r="E664" s="100"/>
      <c r="F664" s="100"/>
    </row>
    <row r="665" spans="1:6" ht="15.75" customHeight="1">
      <c r="A665" s="100" t="s">
        <v>1851</v>
      </c>
      <c r="B665" s="100" t="s">
        <v>1140</v>
      </c>
      <c r="C665" s="88" t="s">
        <v>1141</v>
      </c>
      <c r="D665" s="100" t="s">
        <v>3297</v>
      </c>
      <c r="E665" s="100"/>
      <c r="F665" s="100"/>
    </row>
    <row r="666" spans="1:6" ht="15.75" customHeight="1">
      <c r="A666" s="1" t="s">
        <v>1862</v>
      </c>
      <c r="B666" s="1" t="s">
        <v>146</v>
      </c>
      <c r="C666" s="10" t="s">
        <v>1868</v>
      </c>
      <c r="D666" s="10" t="s">
        <v>3853</v>
      </c>
      <c r="E666" s="98">
        <v>0</v>
      </c>
      <c r="F666" s="1"/>
    </row>
    <row r="667" spans="1:6" ht="15.75" customHeight="1">
      <c r="A667" s="1" t="s">
        <v>1862</v>
      </c>
      <c r="B667" s="1" t="s">
        <v>172</v>
      </c>
      <c r="C667" s="10" t="s">
        <v>1869</v>
      </c>
      <c r="D667" s="10" t="s">
        <v>3854</v>
      </c>
      <c r="E667" s="98">
        <v>1</v>
      </c>
      <c r="F667" s="1" t="s">
        <v>3855</v>
      </c>
    </row>
    <row r="668" spans="1:6" ht="15.75" customHeight="1">
      <c r="A668" s="1" t="s">
        <v>1862</v>
      </c>
      <c r="B668" s="1" t="s">
        <v>1870</v>
      </c>
      <c r="C668" s="10" t="s">
        <v>1871</v>
      </c>
      <c r="D668" s="10" t="s">
        <v>3856</v>
      </c>
      <c r="E668" s="98">
        <v>1</v>
      </c>
      <c r="F668" s="1"/>
    </row>
    <row r="669" spans="1:6" ht="15.75" customHeight="1">
      <c r="A669" s="1" t="s">
        <v>1862</v>
      </c>
      <c r="B669" s="1" t="s">
        <v>532</v>
      </c>
      <c r="C669" s="10" t="s">
        <v>1872</v>
      </c>
      <c r="D669" s="10" t="s">
        <v>3857</v>
      </c>
      <c r="E669" s="98">
        <v>0</v>
      </c>
      <c r="F669" s="1"/>
    </row>
    <row r="670" spans="1:6" ht="15.75" customHeight="1">
      <c r="A670" s="1" t="s">
        <v>1862</v>
      </c>
      <c r="B670" s="1" t="s">
        <v>1873</v>
      </c>
      <c r="C670" s="10" t="s">
        <v>1874</v>
      </c>
      <c r="D670" s="10" t="s">
        <v>3858</v>
      </c>
      <c r="E670" s="98">
        <v>0</v>
      </c>
      <c r="F670" s="1"/>
    </row>
    <row r="671" spans="1:6" ht="15.75" customHeight="1">
      <c r="A671" s="1" t="s">
        <v>1875</v>
      </c>
      <c r="B671" s="1" t="s">
        <v>172</v>
      </c>
      <c r="C671" s="10" t="s">
        <v>1881</v>
      </c>
      <c r="D671" s="10" t="s">
        <v>3859</v>
      </c>
      <c r="E671" s="98">
        <v>0</v>
      </c>
      <c r="F671" s="1"/>
    </row>
    <row r="672" spans="1:6" ht="15.75" customHeight="1">
      <c r="A672" s="1" t="s">
        <v>1875</v>
      </c>
      <c r="B672" s="1" t="s">
        <v>221</v>
      </c>
      <c r="C672" s="10" t="s">
        <v>1883</v>
      </c>
      <c r="D672" s="10" t="s">
        <v>3860</v>
      </c>
      <c r="E672" s="98">
        <v>1</v>
      </c>
      <c r="F672" s="1" t="s">
        <v>3472</v>
      </c>
    </row>
    <row r="673" spans="1:6" ht="15.75" customHeight="1">
      <c r="A673" s="1" t="s">
        <v>1875</v>
      </c>
      <c r="B673" s="1" t="s">
        <v>527</v>
      </c>
      <c r="C673" s="10" t="s">
        <v>1885</v>
      </c>
      <c r="D673" s="10" t="s">
        <v>3861</v>
      </c>
      <c r="E673" s="98">
        <v>1</v>
      </c>
      <c r="F673" s="1"/>
    </row>
    <row r="674" spans="1:6" ht="15.75" customHeight="1">
      <c r="A674" s="1" t="s">
        <v>1875</v>
      </c>
      <c r="B674" s="1" t="s">
        <v>454</v>
      </c>
      <c r="C674" s="10" t="s">
        <v>1886</v>
      </c>
      <c r="D674" s="10" t="s">
        <v>3862</v>
      </c>
      <c r="E674" s="98">
        <v>0</v>
      </c>
      <c r="F674" s="1"/>
    </row>
    <row r="675" spans="1:6" ht="15.75" customHeight="1">
      <c r="A675" s="1" t="s">
        <v>1875</v>
      </c>
      <c r="B675" s="1" t="s">
        <v>1887</v>
      </c>
      <c r="C675" s="10" t="s">
        <v>1888</v>
      </c>
      <c r="D675" s="10" t="s">
        <v>3863</v>
      </c>
      <c r="E675" s="98">
        <v>1</v>
      </c>
      <c r="F675" s="1"/>
    </row>
    <row r="676" spans="1:6" ht="15.75" customHeight="1">
      <c r="A676" s="1" t="s">
        <v>1875</v>
      </c>
      <c r="B676" s="1" t="s">
        <v>1227</v>
      </c>
      <c r="C676" s="10" t="s">
        <v>1889</v>
      </c>
      <c r="D676" s="10" t="s">
        <v>3864</v>
      </c>
      <c r="E676" s="98">
        <v>1</v>
      </c>
      <c r="F676" s="1" t="s">
        <v>3314</v>
      </c>
    </row>
    <row r="677" spans="1:6" ht="15.75" customHeight="1">
      <c r="A677" s="1" t="s">
        <v>1875</v>
      </c>
      <c r="B677" s="1" t="s">
        <v>1640</v>
      </c>
      <c r="C677" s="10" t="s">
        <v>1890</v>
      </c>
      <c r="D677" s="10" t="s">
        <v>3865</v>
      </c>
      <c r="E677" s="98">
        <v>0</v>
      </c>
      <c r="F677" s="1"/>
    </row>
    <row r="678" spans="1:6" ht="15.75" customHeight="1">
      <c r="A678" s="1" t="s">
        <v>1875</v>
      </c>
      <c r="B678" s="1" t="s">
        <v>405</v>
      </c>
      <c r="C678" s="10" t="s">
        <v>1891</v>
      </c>
      <c r="D678" s="10" t="s">
        <v>1891</v>
      </c>
      <c r="E678" s="98">
        <v>0</v>
      </c>
      <c r="F678" s="1" t="s">
        <v>3296</v>
      </c>
    </row>
    <row r="679" spans="1:6" ht="15.75" customHeight="1">
      <c r="A679" s="1" t="s">
        <v>1875</v>
      </c>
      <c r="B679" s="1" t="s">
        <v>183</v>
      </c>
      <c r="C679" s="10" t="s">
        <v>1892</v>
      </c>
      <c r="D679" s="10" t="s">
        <v>1892</v>
      </c>
      <c r="E679" s="98">
        <v>0</v>
      </c>
      <c r="F679" s="1" t="s">
        <v>3296</v>
      </c>
    </row>
    <row r="680" spans="1:6" ht="15.75" customHeight="1">
      <c r="A680" s="1" t="s">
        <v>1875</v>
      </c>
      <c r="B680" s="1" t="s">
        <v>702</v>
      </c>
      <c r="C680" s="10" t="s">
        <v>1893</v>
      </c>
      <c r="D680" s="10" t="s">
        <v>1893</v>
      </c>
      <c r="E680" s="98">
        <v>0</v>
      </c>
      <c r="F680" s="1" t="s">
        <v>3296</v>
      </c>
    </row>
    <row r="681" spans="1:6" ht="15.75" customHeight="1">
      <c r="A681" s="1" t="s">
        <v>1875</v>
      </c>
      <c r="B681" s="1" t="s">
        <v>258</v>
      </c>
      <c r="C681" s="10" t="s">
        <v>1895</v>
      </c>
      <c r="D681" s="10" t="s">
        <v>3866</v>
      </c>
      <c r="E681" s="98">
        <v>0</v>
      </c>
      <c r="F681" s="1"/>
    </row>
    <row r="682" spans="1:6" ht="15.75" customHeight="1">
      <c r="A682" s="1" t="s">
        <v>1896</v>
      </c>
      <c r="B682" s="1" t="s">
        <v>91</v>
      </c>
      <c r="C682" s="10" t="s">
        <v>1901</v>
      </c>
      <c r="D682" s="10" t="s">
        <v>3867</v>
      </c>
      <c r="E682" s="98">
        <v>1</v>
      </c>
      <c r="F682" s="1"/>
    </row>
    <row r="683" spans="1:6" ht="15.75" customHeight="1">
      <c r="A683" s="1" t="s">
        <v>1896</v>
      </c>
      <c r="B683" s="1" t="s">
        <v>236</v>
      </c>
      <c r="C683" s="10" t="s">
        <v>1901</v>
      </c>
      <c r="D683" s="10" t="s">
        <v>3868</v>
      </c>
      <c r="E683" s="98">
        <v>1</v>
      </c>
      <c r="F683" s="1"/>
    </row>
    <row r="684" spans="1:6" ht="15.75" customHeight="1">
      <c r="A684" s="1" t="s">
        <v>1903</v>
      </c>
      <c r="B684" s="1" t="s">
        <v>91</v>
      </c>
      <c r="C684" s="10" t="s">
        <v>1908</v>
      </c>
      <c r="D684" s="10" t="s">
        <v>1908</v>
      </c>
      <c r="E684" s="98">
        <v>1</v>
      </c>
      <c r="F684" s="1"/>
    </row>
    <row r="685" spans="1:6" ht="15.75" customHeight="1">
      <c r="A685" s="1" t="s">
        <v>1903</v>
      </c>
      <c r="B685" s="1" t="s">
        <v>1279</v>
      </c>
      <c r="C685" s="10" t="s">
        <v>1909</v>
      </c>
      <c r="D685" s="10" t="s">
        <v>3869</v>
      </c>
      <c r="E685" s="98">
        <v>1</v>
      </c>
      <c r="F685" s="1" t="s">
        <v>3870</v>
      </c>
    </row>
    <row r="686" spans="1:6" ht="15.75" customHeight="1">
      <c r="A686" s="1" t="s">
        <v>1903</v>
      </c>
      <c r="B686" s="1" t="s">
        <v>1910</v>
      </c>
      <c r="C686" s="10" t="s">
        <v>1911</v>
      </c>
      <c r="D686" s="10" t="s">
        <v>3871</v>
      </c>
      <c r="E686" s="98">
        <v>1</v>
      </c>
      <c r="F686" s="1"/>
    </row>
    <row r="687" spans="1:6" ht="15.75" customHeight="1">
      <c r="A687" s="1" t="s">
        <v>1903</v>
      </c>
      <c r="B687" s="1" t="s">
        <v>1912</v>
      </c>
      <c r="C687" s="10" t="s">
        <v>1911</v>
      </c>
      <c r="D687" s="10" t="s">
        <v>3871</v>
      </c>
      <c r="E687" s="98">
        <v>1</v>
      </c>
      <c r="F687" s="1"/>
    </row>
    <row r="688" spans="1:6" ht="15.75" customHeight="1">
      <c r="A688" s="1" t="s">
        <v>1903</v>
      </c>
      <c r="B688" s="1" t="s">
        <v>1913</v>
      </c>
      <c r="C688" s="10" t="s">
        <v>1914</v>
      </c>
      <c r="D688" s="10" t="s">
        <v>3872</v>
      </c>
      <c r="E688" s="98">
        <v>0</v>
      </c>
      <c r="F688" s="1" t="s">
        <v>3296</v>
      </c>
    </row>
    <row r="689" spans="1:6" ht="15.75" customHeight="1">
      <c r="A689" s="1" t="s">
        <v>1903</v>
      </c>
      <c r="B689" s="1" t="s">
        <v>742</v>
      </c>
      <c r="C689" s="10" t="s">
        <v>1915</v>
      </c>
      <c r="D689" s="10" t="s">
        <v>3873</v>
      </c>
      <c r="E689" s="98">
        <v>0</v>
      </c>
      <c r="F689" s="1" t="s">
        <v>3296</v>
      </c>
    </row>
    <row r="690" spans="1:6" ht="15.75" customHeight="1">
      <c r="A690" s="1" t="s">
        <v>1903</v>
      </c>
      <c r="B690" s="1" t="s">
        <v>1352</v>
      </c>
      <c r="C690" s="10" t="s">
        <v>1916</v>
      </c>
      <c r="D690" s="10" t="s">
        <v>3874</v>
      </c>
      <c r="E690" s="98">
        <v>1</v>
      </c>
      <c r="F690" s="1"/>
    </row>
    <row r="691" spans="1:6" ht="15.75" customHeight="1">
      <c r="A691" s="1" t="s">
        <v>1903</v>
      </c>
      <c r="B691" s="1" t="s">
        <v>194</v>
      </c>
      <c r="C691" s="10" t="s">
        <v>1918</v>
      </c>
      <c r="D691" s="10" t="s">
        <v>3875</v>
      </c>
      <c r="E691" s="98">
        <v>1</v>
      </c>
      <c r="F691" s="1" t="s">
        <v>3314</v>
      </c>
    </row>
    <row r="692" spans="1:6" ht="15.75" customHeight="1">
      <c r="A692" s="1" t="s">
        <v>1903</v>
      </c>
      <c r="B692" s="1" t="s">
        <v>95</v>
      </c>
      <c r="C692" s="10" t="s">
        <v>1919</v>
      </c>
      <c r="D692" s="10" t="s">
        <v>3876</v>
      </c>
      <c r="E692" s="98">
        <v>1</v>
      </c>
      <c r="F692" s="1" t="s">
        <v>3581</v>
      </c>
    </row>
    <row r="693" spans="1:6" ht="15.75" customHeight="1">
      <c r="A693" s="1" t="s">
        <v>1903</v>
      </c>
      <c r="B693" s="1" t="s">
        <v>1920</v>
      </c>
      <c r="C693" s="10" t="s">
        <v>1921</v>
      </c>
      <c r="D693" s="10" t="s">
        <v>3877</v>
      </c>
      <c r="E693" s="98">
        <v>1</v>
      </c>
      <c r="F693" s="1" t="s">
        <v>3314</v>
      </c>
    </row>
    <row r="694" spans="1:6" ht="15.75" customHeight="1">
      <c r="A694" s="1" t="s">
        <v>1903</v>
      </c>
      <c r="B694" s="1" t="s">
        <v>172</v>
      </c>
      <c r="C694" s="10" t="s">
        <v>1922</v>
      </c>
      <c r="D694" s="10" t="s">
        <v>3878</v>
      </c>
      <c r="E694" s="98">
        <v>1</v>
      </c>
      <c r="F694" s="1"/>
    </row>
    <row r="695" spans="1:6" ht="15.75" customHeight="1">
      <c r="A695" s="1" t="s">
        <v>1903</v>
      </c>
      <c r="B695" s="1" t="s">
        <v>1640</v>
      </c>
      <c r="C695" s="10" t="s">
        <v>1923</v>
      </c>
      <c r="D695" s="10" t="s">
        <v>3879</v>
      </c>
      <c r="E695" s="98">
        <v>1</v>
      </c>
      <c r="F695" s="1" t="s">
        <v>3880</v>
      </c>
    </row>
    <row r="696" spans="1:6" ht="15.75" customHeight="1">
      <c r="A696" s="1" t="s">
        <v>1903</v>
      </c>
      <c r="B696" s="1" t="s">
        <v>1924</v>
      </c>
      <c r="C696" s="10" t="s">
        <v>1925</v>
      </c>
      <c r="D696" s="10" t="s">
        <v>3881</v>
      </c>
      <c r="E696" s="98">
        <v>1</v>
      </c>
      <c r="F696" s="1"/>
    </row>
    <row r="697" spans="1:6" ht="15.75" customHeight="1">
      <c r="A697" s="1" t="s">
        <v>1903</v>
      </c>
      <c r="B697" s="1" t="s">
        <v>1926</v>
      </c>
      <c r="C697" s="10" t="s">
        <v>1927</v>
      </c>
      <c r="D697" s="10" t="s">
        <v>3882</v>
      </c>
      <c r="E697" s="98">
        <v>0</v>
      </c>
      <c r="F697" s="1" t="s">
        <v>3296</v>
      </c>
    </row>
    <row r="698" spans="1:6" ht="15.75" customHeight="1">
      <c r="A698" s="1" t="s">
        <v>1903</v>
      </c>
      <c r="B698" s="1" t="s">
        <v>1930</v>
      </c>
      <c r="C698" s="10" t="s">
        <v>1931</v>
      </c>
      <c r="D698" s="10" t="s">
        <v>3883</v>
      </c>
      <c r="E698" s="98">
        <v>0</v>
      </c>
      <c r="F698" s="1"/>
    </row>
    <row r="699" spans="1:6" ht="15.75" customHeight="1">
      <c r="A699" s="1" t="s">
        <v>1903</v>
      </c>
      <c r="B699" s="1" t="s">
        <v>1538</v>
      </c>
      <c r="C699" s="10" t="s">
        <v>1932</v>
      </c>
      <c r="D699" s="10" t="s">
        <v>3884</v>
      </c>
      <c r="E699" s="98">
        <v>1</v>
      </c>
      <c r="F699" s="1" t="s">
        <v>3885</v>
      </c>
    </row>
    <row r="700" spans="1:6" ht="15.75" customHeight="1">
      <c r="A700" s="1" t="s">
        <v>1933</v>
      </c>
      <c r="B700" s="1" t="s">
        <v>91</v>
      </c>
      <c r="C700" s="10" t="s">
        <v>1937</v>
      </c>
      <c r="D700" s="10" t="s">
        <v>1937</v>
      </c>
      <c r="E700" s="98">
        <v>0</v>
      </c>
      <c r="F700" s="1"/>
    </row>
    <row r="701" spans="1:6" ht="15.75" customHeight="1">
      <c r="A701" s="1" t="s">
        <v>1933</v>
      </c>
      <c r="B701" s="1" t="s">
        <v>172</v>
      </c>
      <c r="C701" s="10" t="s">
        <v>1938</v>
      </c>
      <c r="D701" s="10" t="s">
        <v>1938</v>
      </c>
      <c r="E701" s="98">
        <v>1</v>
      </c>
      <c r="F701" s="1" t="s">
        <v>3886</v>
      </c>
    </row>
    <row r="702" spans="1:6" ht="15.75" customHeight="1">
      <c r="A702" s="1" t="s">
        <v>1933</v>
      </c>
      <c r="B702" s="1" t="s">
        <v>236</v>
      </c>
      <c r="C702" s="10" t="s">
        <v>1939</v>
      </c>
      <c r="D702" s="10" t="s">
        <v>1939</v>
      </c>
      <c r="E702" s="98">
        <v>0</v>
      </c>
      <c r="F702" s="1"/>
    </row>
    <row r="703" spans="1:6" ht="15.75" customHeight="1">
      <c r="A703" s="1" t="s">
        <v>1933</v>
      </c>
      <c r="B703" s="1" t="s">
        <v>95</v>
      </c>
      <c r="C703" s="10" t="s">
        <v>1940</v>
      </c>
      <c r="D703" s="10" t="s">
        <v>1940</v>
      </c>
      <c r="E703" s="98">
        <v>0</v>
      </c>
      <c r="F703" s="1"/>
    </row>
    <row r="704" spans="1:6" ht="15.75" customHeight="1">
      <c r="A704" s="1" t="s">
        <v>1933</v>
      </c>
      <c r="B704" s="1" t="s">
        <v>418</v>
      </c>
      <c r="C704" s="10" t="s">
        <v>1941</v>
      </c>
      <c r="D704" s="10" t="s">
        <v>1941</v>
      </c>
      <c r="E704" s="98">
        <v>0</v>
      </c>
      <c r="F704" s="1"/>
    </row>
    <row r="705" spans="1:6" ht="15.75" customHeight="1">
      <c r="A705" s="1" t="s">
        <v>1933</v>
      </c>
      <c r="B705" s="1" t="s">
        <v>1943</v>
      </c>
      <c r="C705" s="10" t="s">
        <v>1944</v>
      </c>
      <c r="D705" s="10" t="s">
        <v>3887</v>
      </c>
      <c r="E705" s="98">
        <v>1</v>
      </c>
      <c r="F705" s="1" t="s">
        <v>3314</v>
      </c>
    </row>
    <row r="706" spans="1:6" ht="15.75" customHeight="1">
      <c r="A706" s="1" t="s">
        <v>1945</v>
      </c>
      <c r="B706" s="1" t="s">
        <v>330</v>
      </c>
      <c r="C706" s="10" t="s">
        <v>1949</v>
      </c>
      <c r="D706" s="10" t="s">
        <v>3888</v>
      </c>
      <c r="E706" s="98">
        <v>0</v>
      </c>
      <c r="F706" s="1"/>
    </row>
    <row r="707" spans="1:6" ht="15.75" customHeight="1">
      <c r="A707" s="1" t="s">
        <v>1945</v>
      </c>
      <c r="B707" s="1" t="s">
        <v>1950</v>
      </c>
      <c r="C707" s="10" t="s">
        <v>1951</v>
      </c>
      <c r="D707" s="10" t="s">
        <v>1951</v>
      </c>
      <c r="E707" s="98">
        <v>1</v>
      </c>
      <c r="F707" s="1" t="s">
        <v>3314</v>
      </c>
    </row>
    <row r="708" spans="1:6" ht="15.75" customHeight="1">
      <c r="A708" s="1" t="s">
        <v>1952</v>
      </c>
      <c r="B708" s="1" t="s">
        <v>91</v>
      </c>
      <c r="C708" s="10" t="s">
        <v>1957</v>
      </c>
      <c r="D708" s="10" t="s">
        <v>3889</v>
      </c>
      <c r="E708" s="98">
        <v>0</v>
      </c>
      <c r="F708" s="1"/>
    </row>
    <row r="709" spans="1:6" ht="15.75" customHeight="1">
      <c r="A709" s="1" t="s">
        <v>1952</v>
      </c>
      <c r="B709" s="1" t="s">
        <v>172</v>
      </c>
      <c r="C709" s="10" t="s">
        <v>1958</v>
      </c>
      <c r="D709" s="10" t="s">
        <v>3890</v>
      </c>
      <c r="E709" s="98">
        <v>0</v>
      </c>
      <c r="F709" s="1"/>
    </row>
    <row r="710" spans="1:6" ht="15.75" customHeight="1">
      <c r="A710" s="1" t="s">
        <v>1952</v>
      </c>
      <c r="B710" s="1" t="s">
        <v>1959</v>
      </c>
      <c r="C710" s="10" t="s">
        <v>1960</v>
      </c>
      <c r="D710" s="10" t="s">
        <v>3891</v>
      </c>
      <c r="E710" s="98">
        <v>0</v>
      </c>
      <c r="F710" s="1"/>
    </row>
    <row r="711" spans="1:6" ht="15.75" customHeight="1">
      <c r="A711" s="1" t="s">
        <v>1952</v>
      </c>
      <c r="B711" s="1" t="s">
        <v>497</v>
      </c>
      <c r="C711" s="10" t="s">
        <v>1961</v>
      </c>
      <c r="D711" s="10" t="s">
        <v>3892</v>
      </c>
      <c r="E711" s="98">
        <v>1</v>
      </c>
      <c r="F711" s="1"/>
    </row>
    <row r="712" spans="1:6" ht="15.75" customHeight="1">
      <c r="A712" s="1" t="s">
        <v>1952</v>
      </c>
      <c r="B712" s="1" t="s">
        <v>1963</v>
      </c>
      <c r="C712" s="10" t="s">
        <v>1964</v>
      </c>
      <c r="D712" s="10" t="s">
        <v>3893</v>
      </c>
      <c r="E712" s="98">
        <v>0</v>
      </c>
      <c r="F712" s="1"/>
    </row>
    <row r="713" spans="1:6" ht="15.75" customHeight="1">
      <c r="A713" s="1" t="s">
        <v>1965</v>
      </c>
      <c r="B713" s="1" t="s">
        <v>330</v>
      </c>
      <c r="C713" s="10" t="s">
        <v>1970</v>
      </c>
      <c r="D713" s="10" t="s">
        <v>3894</v>
      </c>
      <c r="E713" s="98">
        <v>1</v>
      </c>
      <c r="F713" s="1" t="s">
        <v>3314</v>
      </c>
    </row>
    <row r="714" spans="1:6" ht="15.75" customHeight="1">
      <c r="A714" s="1" t="s">
        <v>1971</v>
      </c>
      <c r="B714" s="1" t="s">
        <v>91</v>
      </c>
      <c r="C714" s="10" t="s">
        <v>1976</v>
      </c>
      <c r="D714" s="10" t="s">
        <v>3895</v>
      </c>
      <c r="E714" s="98">
        <v>1</v>
      </c>
      <c r="F714" s="1"/>
    </row>
    <row r="715" spans="1:6" ht="15.75" customHeight="1">
      <c r="A715" s="1" t="s">
        <v>1971</v>
      </c>
      <c r="B715" s="1" t="s">
        <v>497</v>
      </c>
      <c r="C715" s="10" t="s">
        <v>1977</v>
      </c>
      <c r="D715" s="10" t="s">
        <v>3896</v>
      </c>
      <c r="E715" s="98">
        <v>1</v>
      </c>
      <c r="F715" s="1"/>
    </row>
    <row r="716" spans="1:6" ht="15.75" customHeight="1">
      <c r="A716" s="1" t="s">
        <v>1971</v>
      </c>
      <c r="B716" s="1" t="s">
        <v>1979</v>
      </c>
      <c r="C716" s="10" t="s">
        <v>1980</v>
      </c>
      <c r="D716" s="10" t="s">
        <v>3897</v>
      </c>
      <c r="E716" s="98">
        <v>1</v>
      </c>
      <c r="F716" s="1" t="s">
        <v>3314</v>
      </c>
    </row>
    <row r="717" spans="1:6" ht="15.75" customHeight="1">
      <c r="A717" s="1" t="s">
        <v>1971</v>
      </c>
      <c r="B717" s="1" t="s">
        <v>172</v>
      </c>
      <c r="C717" s="10" t="s">
        <v>1982</v>
      </c>
      <c r="D717" s="10" t="s">
        <v>3898</v>
      </c>
      <c r="E717" s="98">
        <v>1</v>
      </c>
      <c r="F717" s="1" t="s">
        <v>3899</v>
      </c>
    </row>
    <row r="718" spans="1:6" ht="15.75" customHeight="1">
      <c r="A718" s="1" t="s">
        <v>1971</v>
      </c>
      <c r="B718" s="1" t="s">
        <v>236</v>
      </c>
      <c r="C718" s="10" t="s">
        <v>1983</v>
      </c>
      <c r="D718" s="10" t="s">
        <v>1983</v>
      </c>
      <c r="E718" s="98">
        <v>1</v>
      </c>
      <c r="F718" s="1" t="s">
        <v>3899</v>
      </c>
    </row>
    <row r="719" spans="1:6" ht="15.75" customHeight="1">
      <c r="A719" s="1" t="s">
        <v>1971</v>
      </c>
      <c r="B719" s="1" t="s">
        <v>454</v>
      </c>
      <c r="C719" s="10" t="s">
        <v>1984</v>
      </c>
      <c r="D719" s="10" t="s">
        <v>1984</v>
      </c>
      <c r="E719" s="98">
        <v>1</v>
      </c>
      <c r="F719" s="1" t="s">
        <v>3899</v>
      </c>
    </row>
    <row r="720" spans="1:6" ht="15.75" customHeight="1">
      <c r="A720" s="1" t="s">
        <v>1971</v>
      </c>
      <c r="B720" s="1" t="s">
        <v>1746</v>
      </c>
      <c r="C720" s="10" t="s">
        <v>1986</v>
      </c>
      <c r="D720" s="10" t="s">
        <v>3900</v>
      </c>
      <c r="E720" s="98">
        <v>0</v>
      </c>
      <c r="F720" s="1"/>
    </row>
    <row r="721" spans="1:6" ht="15.75" customHeight="1">
      <c r="A721" s="1" t="s">
        <v>1971</v>
      </c>
      <c r="B721" s="1" t="s">
        <v>527</v>
      </c>
      <c r="C721" s="10" t="s">
        <v>1987</v>
      </c>
      <c r="D721" s="10" t="s">
        <v>3901</v>
      </c>
      <c r="E721" s="98">
        <v>1</v>
      </c>
      <c r="F721" s="1"/>
    </row>
    <row r="722" spans="1:6" ht="15.75" customHeight="1">
      <c r="A722" s="1" t="s">
        <v>1971</v>
      </c>
      <c r="B722" s="1" t="s">
        <v>1988</v>
      </c>
      <c r="C722" s="10" t="s">
        <v>1989</v>
      </c>
      <c r="D722" s="10" t="s">
        <v>3902</v>
      </c>
      <c r="E722" s="98">
        <v>0</v>
      </c>
      <c r="F722" s="1"/>
    </row>
    <row r="723" spans="1:6" ht="15.75" customHeight="1">
      <c r="A723" s="1" t="s">
        <v>1971</v>
      </c>
      <c r="B723" s="1" t="s">
        <v>1990</v>
      </c>
      <c r="C723" s="10" t="s">
        <v>1991</v>
      </c>
      <c r="D723" s="10" t="s">
        <v>3903</v>
      </c>
      <c r="E723" s="98">
        <v>0</v>
      </c>
      <c r="F723" s="1"/>
    </row>
    <row r="724" spans="1:6" ht="15.75" customHeight="1">
      <c r="A724" s="1" t="s">
        <v>1971</v>
      </c>
      <c r="B724" s="1" t="s">
        <v>1992</v>
      </c>
      <c r="C724" s="10" t="s">
        <v>1993</v>
      </c>
      <c r="D724" s="10" t="s">
        <v>3904</v>
      </c>
      <c r="E724" s="98">
        <v>1</v>
      </c>
      <c r="F724" s="1"/>
    </row>
    <row r="725" spans="1:6" ht="15.75" customHeight="1">
      <c r="A725" s="1" t="s">
        <v>1971</v>
      </c>
      <c r="B725" s="1" t="s">
        <v>847</v>
      </c>
      <c r="C725" s="10" t="s">
        <v>1994</v>
      </c>
      <c r="D725" s="10" t="s">
        <v>3905</v>
      </c>
      <c r="E725" s="98">
        <v>1</v>
      </c>
      <c r="F725" s="1"/>
    </row>
    <row r="726" spans="1:6" ht="15.75" customHeight="1">
      <c r="A726" s="1" t="s">
        <v>1971</v>
      </c>
      <c r="B726" s="1" t="s">
        <v>299</v>
      </c>
      <c r="C726" s="10" t="s">
        <v>1995</v>
      </c>
      <c r="D726" s="10" t="s">
        <v>3906</v>
      </c>
      <c r="E726" s="98">
        <v>1</v>
      </c>
      <c r="F726" s="1" t="s">
        <v>3314</v>
      </c>
    </row>
    <row r="727" spans="1:6" ht="15.75" customHeight="1">
      <c r="A727" s="1" t="s">
        <v>1996</v>
      </c>
      <c r="B727" s="1" t="s">
        <v>91</v>
      </c>
      <c r="C727" s="10" t="s">
        <v>2001</v>
      </c>
      <c r="D727" s="10" t="s">
        <v>2001</v>
      </c>
      <c r="E727" s="98">
        <v>0</v>
      </c>
      <c r="F727" s="1" t="s">
        <v>3907</v>
      </c>
    </row>
    <row r="728" spans="1:6" ht="15.75" customHeight="1">
      <c r="A728" s="1" t="s">
        <v>1996</v>
      </c>
      <c r="B728" s="1" t="s">
        <v>2002</v>
      </c>
      <c r="C728" s="10" t="s">
        <v>2003</v>
      </c>
      <c r="D728" s="10" t="s">
        <v>2003</v>
      </c>
      <c r="E728" s="98">
        <v>1</v>
      </c>
      <c r="F728" s="1" t="s">
        <v>3314</v>
      </c>
    </row>
    <row r="729" spans="1:6" ht="15.75" customHeight="1">
      <c r="A729" s="1" t="s">
        <v>1996</v>
      </c>
      <c r="B729" s="1" t="s">
        <v>172</v>
      </c>
      <c r="C729" s="10" t="s">
        <v>2004</v>
      </c>
      <c r="D729" s="10" t="s">
        <v>3908</v>
      </c>
      <c r="E729" s="98">
        <v>0</v>
      </c>
      <c r="F729" s="1" t="s">
        <v>3907</v>
      </c>
    </row>
    <row r="730" spans="1:6" ht="15.75" customHeight="1">
      <c r="A730" s="1" t="s">
        <v>1996</v>
      </c>
      <c r="B730" s="1" t="s">
        <v>236</v>
      </c>
      <c r="C730" s="10" t="s">
        <v>2005</v>
      </c>
      <c r="D730" s="10" t="s">
        <v>2005</v>
      </c>
      <c r="E730" s="98">
        <v>1</v>
      </c>
      <c r="F730" s="1"/>
    </row>
    <row r="731" spans="1:6" ht="15.75" customHeight="1">
      <c r="A731" s="1" t="s">
        <v>1996</v>
      </c>
      <c r="B731" s="1" t="s">
        <v>2006</v>
      </c>
      <c r="C731" s="10" t="s">
        <v>2007</v>
      </c>
      <c r="D731" s="10" t="s">
        <v>2007</v>
      </c>
      <c r="E731" s="98">
        <v>1</v>
      </c>
      <c r="F731" s="1"/>
    </row>
    <row r="732" spans="1:6" ht="15.75" customHeight="1">
      <c r="A732" s="1" t="s">
        <v>1996</v>
      </c>
      <c r="B732" s="1" t="s">
        <v>2008</v>
      </c>
      <c r="C732" s="10" t="s">
        <v>2009</v>
      </c>
      <c r="D732" s="10" t="s">
        <v>2009</v>
      </c>
      <c r="E732" s="1" t="s">
        <v>3275</v>
      </c>
      <c r="F732" s="1"/>
    </row>
    <row r="733" spans="1:6" ht="15.75" customHeight="1">
      <c r="A733" s="1" t="s">
        <v>1996</v>
      </c>
      <c r="B733" s="1" t="s">
        <v>2010</v>
      </c>
      <c r="C733" s="10" t="s">
        <v>2011</v>
      </c>
      <c r="D733" s="10" t="s">
        <v>2011</v>
      </c>
      <c r="E733" s="98">
        <v>0</v>
      </c>
      <c r="F733" s="1" t="s">
        <v>3296</v>
      </c>
    </row>
    <row r="734" spans="1:6" ht="15.75" customHeight="1">
      <c r="A734" s="1" t="s">
        <v>2012</v>
      </c>
      <c r="B734" s="1" t="s">
        <v>497</v>
      </c>
      <c r="C734" s="10" t="s">
        <v>2018</v>
      </c>
      <c r="D734" s="10" t="s">
        <v>3909</v>
      </c>
      <c r="E734" s="98">
        <v>1</v>
      </c>
      <c r="F734" s="1" t="s">
        <v>3314</v>
      </c>
    </row>
    <row r="735" spans="1:6" ht="15.75" customHeight="1">
      <c r="A735" s="1" t="s">
        <v>2012</v>
      </c>
      <c r="B735" s="1" t="s">
        <v>172</v>
      </c>
      <c r="C735" s="10" t="s">
        <v>2020</v>
      </c>
      <c r="D735" s="10" t="s">
        <v>3910</v>
      </c>
      <c r="E735" s="98">
        <v>1</v>
      </c>
      <c r="F735" s="1"/>
    </row>
    <row r="736" spans="1:6" ht="15.75" customHeight="1">
      <c r="A736" s="1" t="s">
        <v>2021</v>
      </c>
      <c r="B736" s="1" t="s">
        <v>332</v>
      </c>
      <c r="C736" s="10" t="s">
        <v>2025</v>
      </c>
      <c r="D736" s="10" t="s">
        <v>3911</v>
      </c>
      <c r="E736" s="98">
        <v>1</v>
      </c>
      <c r="F736" s="1" t="s">
        <v>3314</v>
      </c>
    </row>
    <row r="737" spans="1:6" ht="15.75" customHeight="1">
      <c r="A737" s="1" t="s">
        <v>2021</v>
      </c>
      <c r="B737" s="1" t="s">
        <v>1279</v>
      </c>
      <c r="C737" s="10" t="s">
        <v>2026</v>
      </c>
      <c r="D737" s="10" t="s">
        <v>3912</v>
      </c>
      <c r="E737" s="98">
        <v>1</v>
      </c>
      <c r="F737" s="1" t="s">
        <v>3913</v>
      </c>
    </row>
    <row r="738" spans="1:6" ht="15.75" customHeight="1">
      <c r="A738" s="1" t="s">
        <v>2027</v>
      </c>
      <c r="B738" s="1" t="s">
        <v>146</v>
      </c>
      <c r="C738" s="10" t="s">
        <v>2032</v>
      </c>
      <c r="D738" s="10" t="s">
        <v>3914</v>
      </c>
      <c r="E738" s="98">
        <v>1</v>
      </c>
      <c r="F738" s="1"/>
    </row>
    <row r="739" spans="1:6" ht="15.75" customHeight="1">
      <c r="A739" s="1" t="s">
        <v>2027</v>
      </c>
      <c r="B739" s="1" t="s">
        <v>299</v>
      </c>
      <c r="C739" s="10" t="s">
        <v>2034</v>
      </c>
      <c r="D739" s="10" t="s">
        <v>3915</v>
      </c>
      <c r="E739" s="98">
        <v>0</v>
      </c>
      <c r="F739" s="1"/>
    </row>
    <row r="740" spans="1:6" ht="15.75" customHeight="1">
      <c r="A740" s="1" t="s">
        <v>2027</v>
      </c>
      <c r="B740" s="1" t="s">
        <v>95</v>
      </c>
      <c r="C740" s="10" t="s">
        <v>2035</v>
      </c>
      <c r="D740" s="10" t="s">
        <v>3916</v>
      </c>
      <c r="E740" s="98">
        <v>1</v>
      </c>
      <c r="F740" s="1"/>
    </row>
    <row r="741" spans="1:6" ht="15.75" customHeight="1">
      <c r="A741" s="1" t="s">
        <v>2027</v>
      </c>
      <c r="B741" s="1" t="s">
        <v>1569</v>
      </c>
      <c r="C741" s="10" t="s">
        <v>2036</v>
      </c>
      <c r="D741" s="10" t="s">
        <v>2036</v>
      </c>
      <c r="E741" s="98">
        <v>1</v>
      </c>
      <c r="F741" s="1"/>
    </row>
    <row r="742" spans="1:6" ht="15.75" customHeight="1">
      <c r="A742" s="1" t="s">
        <v>2027</v>
      </c>
      <c r="B742" s="1" t="s">
        <v>3017</v>
      </c>
      <c r="C742" s="10" t="s">
        <v>2039</v>
      </c>
      <c r="D742" s="10" t="s">
        <v>3917</v>
      </c>
      <c r="E742" s="98">
        <v>1</v>
      </c>
      <c r="F742" s="1" t="s">
        <v>3314</v>
      </c>
    </row>
    <row r="743" spans="1:6" ht="15.75" customHeight="1">
      <c r="A743" s="1" t="s">
        <v>2027</v>
      </c>
      <c r="B743" s="1" t="s">
        <v>3918</v>
      </c>
      <c r="C743" s="10" t="s">
        <v>2039</v>
      </c>
      <c r="D743" s="10" t="s">
        <v>3917</v>
      </c>
      <c r="E743" s="98">
        <v>1</v>
      </c>
      <c r="F743" s="1" t="s">
        <v>3314</v>
      </c>
    </row>
    <row r="744" spans="1:6" ht="15.75" customHeight="1">
      <c r="A744" s="1" t="s">
        <v>2027</v>
      </c>
      <c r="B744" s="1" t="s">
        <v>2041</v>
      </c>
      <c r="C744" s="10" t="s">
        <v>2042</v>
      </c>
      <c r="D744" s="10" t="s">
        <v>3919</v>
      </c>
      <c r="E744" s="98">
        <v>0</v>
      </c>
      <c r="F744" s="1" t="s">
        <v>3296</v>
      </c>
    </row>
    <row r="745" spans="1:6" ht="15.75" customHeight="1">
      <c r="A745" s="1" t="s">
        <v>2027</v>
      </c>
      <c r="B745" s="1" t="s">
        <v>2044</v>
      </c>
      <c r="C745" s="10" t="s">
        <v>2045</v>
      </c>
      <c r="D745" s="10" t="s">
        <v>2045</v>
      </c>
      <c r="E745" s="98">
        <v>0</v>
      </c>
      <c r="F745" s="1" t="s">
        <v>3920</v>
      </c>
    </row>
    <row r="746" spans="1:6" ht="15.75" customHeight="1">
      <c r="A746" s="1" t="s">
        <v>2027</v>
      </c>
      <c r="B746" s="1" t="s">
        <v>2046</v>
      </c>
      <c r="C746" s="10" t="s">
        <v>2045</v>
      </c>
      <c r="D746" s="10" t="s">
        <v>2045</v>
      </c>
      <c r="E746" s="98">
        <v>1</v>
      </c>
      <c r="F746" s="1"/>
    </row>
    <row r="747" spans="1:6" ht="15.75" customHeight="1">
      <c r="A747" s="1" t="s">
        <v>2027</v>
      </c>
      <c r="B747" s="1" t="s">
        <v>2047</v>
      </c>
      <c r="C747" s="10" t="s">
        <v>2045</v>
      </c>
      <c r="D747" s="10" t="s">
        <v>2045</v>
      </c>
      <c r="E747" s="98">
        <v>0</v>
      </c>
      <c r="F747" s="1"/>
    </row>
    <row r="748" spans="1:6" ht="15.75" customHeight="1">
      <c r="A748" s="1" t="s">
        <v>3051</v>
      </c>
      <c r="B748" s="1" t="s">
        <v>91</v>
      </c>
      <c r="C748" s="10" t="s">
        <v>2052</v>
      </c>
      <c r="D748" s="10" t="s">
        <v>3921</v>
      </c>
      <c r="E748" s="98">
        <v>1</v>
      </c>
      <c r="F748" s="1"/>
    </row>
    <row r="749" spans="1:6" ht="15.75" customHeight="1">
      <c r="A749" s="1" t="s">
        <v>3051</v>
      </c>
      <c r="B749" s="1" t="s">
        <v>1963</v>
      </c>
      <c r="C749" s="10" t="s">
        <v>2053</v>
      </c>
      <c r="D749" s="10" t="s">
        <v>3922</v>
      </c>
      <c r="E749" s="98">
        <v>0</v>
      </c>
      <c r="F749" s="1"/>
    </row>
    <row r="750" spans="1:6" ht="15.75" customHeight="1">
      <c r="A750" s="1" t="s">
        <v>3051</v>
      </c>
      <c r="B750" s="1" t="s">
        <v>2054</v>
      </c>
      <c r="C750" s="10" t="s">
        <v>2055</v>
      </c>
      <c r="D750" s="10" t="s">
        <v>3923</v>
      </c>
      <c r="E750" s="98">
        <v>0</v>
      </c>
      <c r="F750" s="1"/>
    </row>
    <row r="751" spans="1:6" ht="15.75" customHeight="1">
      <c r="A751" s="1" t="s">
        <v>2056</v>
      </c>
      <c r="B751" s="1" t="s">
        <v>997</v>
      </c>
      <c r="C751" s="10" t="s">
        <v>2061</v>
      </c>
      <c r="D751" s="10" t="s">
        <v>3924</v>
      </c>
      <c r="E751" s="98">
        <v>1</v>
      </c>
      <c r="F751" s="1" t="s">
        <v>3314</v>
      </c>
    </row>
    <row r="752" spans="1:6" ht="15.75" customHeight="1">
      <c r="A752" s="1" t="s">
        <v>2056</v>
      </c>
      <c r="B752" s="1" t="s">
        <v>532</v>
      </c>
      <c r="C752" s="10" t="s">
        <v>2062</v>
      </c>
      <c r="D752" s="10" t="s">
        <v>2062</v>
      </c>
      <c r="E752" s="98">
        <v>1</v>
      </c>
      <c r="F752" s="1" t="s">
        <v>3314</v>
      </c>
    </row>
    <row r="753" spans="1:6" ht="15.75" customHeight="1">
      <c r="A753" s="1" t="s">
        <v>2056</v>
      </c>
      <c r="B753" s="1" t="s">
        <v>172</v>
      </c>
      <c r="C753" s="10" t="s">
        <v>2063</v>
      </c>
      <c r="D753" s="10" t="s">
        <v>3925</v>
      </c>
      <c r="E753" s="98">
        <v>1</v>
      </c>
      <c r="F753" s="1" t="s">
        <v>3926</v>
      </c>
    </row>
    <row r="754" spans="1:6" ht="15.75" customHeight="1">
      <c r="A754" s="1" t="s">
        <v>2056</v>
      </c>
      <c r="B754" s="1" t="s">
        <v>236</v>
      </c>
      <c r="C754" s="10" t="s">
        <v>2064</v>
      </c>
      <c r="D754" s="10" t="s">
        <v>2064</v>
      </c>
      <c r="E754" s="98">
        <v>1</v>
      </c>
      <c r="F754" s="1"/>
    </row>
    <row r="755" spans="1:6" ht="15.75" customHeight="1">
      <c r="A755" s="1" t="s">
        <v>2056</v>
      </c>
      <c r="B755" s="1" t="s">
        <v>330</v>
      </c>
      <c r="C755" s="10" t="s">
        <v>2065</v>
      </c>
      <c r="D755" s="10" t="s">
        <v>3927</v>
      </c>
      <c r="E755" s="98">
        <v>1</v>
      </c>
      <c r="F755" s="1" t="s">
        <v>3488</v>
      </c>
    </row>
    <row r="756" spans="1:6" ht="15.75" customHeight="1">
      <c r="A756" s="1" t="s">
        <v>2056</v>
      </c>
      <c r="B756" s="1" t="s">
        <v>1227</v>
      </c>
      <c r="C756" s="10" t="s">
        <v>2066</v>
      </c>
      <c r="D756" s="10" t="s">
        <v>3928</v>
      </c>
      <c r="E756" s="98">
        <v>1</v>
      </c>
      <c r="F756" s="1" t="s">
        <v>3314</v>
      </c>
    </row>
    <row r="757" spans="1:6" ht="15.75" customHeight="1">
      <c r="A757" s="1" t="s">
        <v>2056</v>
      </c>
      <c r="B757" s="1" t="s">
        <v>667</v>
      </c>
      <c r="C757" s="10" t="s">
        <v>2067</v>
      </c>
      <c r="D757" s="10" t="s">
        <v>2067</v>
      </c>
      <c r="E757" s="98">
        <v>0</v>
      </c>
      <c r="F757" s="1" t="s">
        <v>3296</v>
      </c>
    </row>
    <row r="758" spans="1:6" ht="15.75" customHeight="1">
      <c r="A758" s="1" t="s">
        <v>2068</v>
      </c>
      <c r="B758" s="1" t="s">
        <v>91</v>
      </c>
      <c r="C758" s="10" t="s">
        <v>2071</v>
      </c>
      <c r="D758" s="10" t="s">
        <v>3929</v>
      </c>
      <c r="E758" s="98">
        <v>0</v>
      </c>
      <c r="F758" s="1"/>
    </row>
    <row r="759" spans="1:6" ht="15.75" customHeight="1">
      <c r="A759" s="1" t="s">
        <v>2068</v>
      </c>
      <c r="B759" s="1" t="s">
        <v>172</v>
      </c>
      <c r="C759" s="10" t="s">
        <v>2071</v>
      </c>
      <c r="D759" s="10" t="s">
        <v>3930</v>
      </c>
      <c r="E759" s="98">
        <v>1</v>
      </c>
      <c r="F759" s="1"/>
    </row>
    <row r="760" spans="1:6" ht="15.75" customHeight="1">
      <c r="A760" s="1" t="s">
        <v>2068</v>
      </c>
      <c r="B760" s="1" t="s">
        <v>236</v>
      </c>
      <c r="C760" s="10" t="s">
        <v>2072</v>
      </c>
      <c r="D760" s="10" t="s">
        <v>3931</v>
      </c>
      <c r="E760" s="98">
        <v>1</v>
      </c>
      <c r="F760" s="1"/>
    </row>
    <row r="761" spans="1:6" ht="15.75" customHeight="1">
      <c r="A761" s="1" t="s">
        <v>2073</v>
      </c>
      <c r="B761" s="1" t="s">
        <v>1359</v>
      </c>
      <c r="C761" s="10" t="s">
        <v>2079</v>
      </c>
      <c r="D761" s="10" t="s">
        <v>3932</v>
      </c>
      <c r="E761" s="98">
        <v>1</v>
      </c>
      <c r="F761" s="1" t="s">
        <v>3314</v>
      </c>
    </row>
    <row r="762" spans="1:6" ht="15.75" customHeight="1">
      <c r="A762" s="1" t="s">
        <v>2073</v>
      </c>
      <c r="B762" s="1" t="s">
        <v>497</v>
      </c>
      <c r="C762" s="10" t="s">
        <v>2080</v>
      </c>
      <c r="D762" s="10" t="s">
        <v>3933</v>
      </c>
      <c r="E762" s="98">
        <v>1</v>
      </c>
      <c r="F762" s="1" t="s">
        <v>3314</v>
      </c>
    </row>
    <row r="763" spans="1:6" ht="15.75" customHeight="1">
      <c r="A763" s="1" t="s">
        <v>2073</v>
      </c>
      <c r="B763" s="1" t="s">
        <v>172</v>
      </c>
      <c r="C763" s="10" t="s">
        <v>2081</v>
      </c>
      <c r="D763" s="10" t="s">
        <v>3934</v>
      </c>
      <c r="E763" s="98">
        <v>1</v>
      </c>
      <c r="F763" s="1"/>
    </row>
    <row r="764" spans="1:6" ht="15.75" customHeight="1">
      <c r="A764" s="1" t="s">
        <v>2073</v>
      </c>
      <c r="B764" s="1" t="s">
        <v>847</v>
      </c>
      <c r="C764" s="10" t="s">
        <v>2082</v>
      </c>
      <c r="D764" s="10" t="s">
        <v>3935</v>
      </c>
      <c r="E764" s="98">
        <v>1</v>
      </c>
      <c r="F764" s="1"/>
    </row>
    <row r="765" spans="1:6" ht="15.75" customHeight="1">
      <c r="A765" s="1" t="s">
        <v>2073</v>
      </c>
      <c r="B765" s="1" t="s">
        <v>2084</v>
      </c>
      <c r="C765" s="10" t="s">
        <v>2085</v>
      </c>
      <c r="D765" s="10" t="s">
        <v>3936</v>
      </c>
      <c r="E765" s="98">
        <v>1</v>
      </c>
      <c r="F765" s="1"/>
    </row>
    <row r="766" spans="1:6" ht="15.75" customHeight="1">
      <c r="A766" s="1" t="s">
        <v>2073</v>
      </c>
      <c r="B766" s="1" t="s">
        <v>2086</v>
      </c>
      <c r="C766" s="10" t="s">
        <v>2087</v>
      </c>
      <c r="D766" s="10" t="s">
        <v>3937</v>
      </c>
      <c r="E766" s="98">
        <v>1</v>
      </c>
      <c r="F766" s="1"/>
    </row>
    <row r="767" spans="1:6" ht="15.75" customHeight="1">
      <c r="A767" s="1" t="s">
        <v>2088</v>
      </c>
      <c r="B767" s="1" t="s">
        <v>2094</v>
      </c>
      <c r="C767" s="10" t="s">
        <v>2095</v>
      </c>
      <c r="D767" s="1" t="s">
        <v>3297</v>
      </c>
      <c r="E767" s="1"/>
      <c r="F767" s="1" t="s">
        <v>3938</v>
      </c>
    </row>
    <row r="768" spans="1:6" ht="15.75" customHeight="1">
      <c r="A768" s="1" t="s">
        <v>2096</v>
      </c>
      <c r="B768" s="1" t="s">
        <v>172</v>
      </c>
      <c r="C768" s="10" t="s">
        <v>2101</v>
      </c>
      <c r="D768" s="10" t="s">
        <v>2101</v>
      </c>
      <c r="E768" s="98">
        <v>1</v>
      </c>
      <c r="F768" s="1"/>
    </row>
    <row r="769" spans="1:6" ht="15.75" customHeight="1">
      <c r="A769" s="1" t="s">
        <v>2096</v>
      </c>
      <c r="B769" s="1" t="s">
        <v>2103</v>
      </c>
      <c r="C769" s="10" t="s">
        <v>2104</v>
      </c>
      <c r="D769" s="10" t="s">
        <v>2104</v>
      </c>
      <c r="E769" s="98">
        <v>1</v>
      </c>
      <c r="F769" s="1" t="s">
        <v>3939</v>
      </c>
    </row>
    <row r="770" spans="1:6" ht="15.75" customHeight="1">
      <c r="A770" s="1" t="s">
        <v>2096</v>
      </c>
      <c r="B770" s="1" t="s">
        <v>2105</v>
      </c>
      <c r="C770" s="10" t="s">
        <v>2106</v>
      </c>
      <c r="D770" s="10" t="s">
        <v>3940</v>
      </c>
      <c r="E770" s="98">
        <v>1</v>
      </c>
      <c r="F770" s="1"/>
    </row>
    <row r="771" spans="1:6" ht="15.75" customHeight="1">
      <c r="A771" s="1" t="s">
        <v>2096</v>
      </c>
      <c r="B771" s="1" t="s">
        <v>2108</v>
      </c>
      <c r="C771" s="10" t="s">
        <v>2109</v>
      </c>
      <c r="D771" s="10" t="s">
        <v>2109</v>
      </c>
      <c r="E771" s="98">
        <v>0</v>
      </c>
      <c r="F771" s="1" t="s">
        <v>3296</v>
      </c>
    </row>
    <row r="772" spans="1:6" ht="15.75" customHeight="1">
      <c r="A772" s="1" t="s">
        <v>2096</v>
      </c>
      <c r="B772" s="1" t="s">
        <v>2110</v>
      </c>
      <c r="C772" s="10" t="s">
        <v>2111</v>
      </c>
      <c r="D772" s="10" t="s">
        <v>3941</v>
      </c>
      <c r="E772" s="98">
        <v>0</v>
      </c>
      <c r="F772" s="1"/>
    </row>
    <row r="773" spans="1:6" ht="15.75" customHeight="1">
      <c r="A773" s="1" t="s">
        <v>2112</v>
      </c>
      <c r="B773" s="1" t="s">
        <v>2118</v>
      </c>
      <c r="C773" s="10" t="s">
        <v>2119</v>
      </c>
      <c r="D773" s="10" t="s">
        <v>3942</v>
      </c>
      <c r="E773" s="98">
        <v>1</v>
      </c>
      <c r="F773" s="1" t="s">
        <v>3943</v>
      </c>
    </row>
    <row r="774" spans="1:6" ht="15.75" customHeight="1">
      <c r="A774" s="1" t="s">
        <v>2112</v>
      </c>
      <c r="B774" s="1" t="s">
        <v>1142</v>
      </c>
      <c r="C774" s="10" t="s">
        <v>2120</v>
      </c>
      <c r="D774" s="10" t="s">
        <v>3944</v>
      </c>
      <c r="E774" s="98">
        <v>1</v>
      </c>
      <c r="F774" s="1" t="s">
        <v>3945</v>
      </c>
    </row>
    <row r="775" spans="1:6" ht="15.75" customHeight="1">
      <c r="A775" s="1" t="s">
        <v>2112</v>
      </c>
      <c r="B775" s="1" t="s">
        <v>424</v>
      </c>
      <c r="C775" s="10" t="s">
        <v>2121</v>
      </c>
      <c r="D775" s="10" t="s">
        <v>3946</v>
      </c>
      <c r="E775" s="98">
        <v>1</v>
      </c>
      <c r="F775" s="1" t="s">
        <v>3314</v>
      </c>
    </row>
    <row r="776" spans="1:6" ht="15.75" customHeight="1">
      <c r="A776" s="1" t="s">
        <v>2122</v>
      </c>
      <c r="B776" s="1" t="s">
        <v>451</v>
      </c>
      <c r="C776" s="10" t="s">
        <v>2128</v>
      </c>
      <c r="D776" s="10" t="s">
        <v>2128</v>
      </c>
      <c r="E776" s="98">
        <v>0</v>
      </c>
      <c r="F776" s="1"/>
    </row>
    <row r="777" spans="1:6" ht="15.75" customHeight="1">
      <c r="A777" s="1" t="s">
        <v>2122</v>
      </c>
      <c r="B777" s="1" t="s">
        <v>172</v>
      </c>
      <c r="C777" s="10" t="s">
        <v>2129</v>
      </c>
      <c r="D777" s="10" t="s">
        <v>3947</v>
      </c>
      <c r="E777" s="98">
        <v>0</v>
      </c>
      <c r="F777" s="1"/>
    </row>
    <row r="778" spans="1:6" ht="15.75" customHeight="1">
      <c r="A778" s="1" t="s">
        <v>2122</v>
      </c>
      <c r="B778" s="1" t="s">
        <v>95</v>
      </c>
      <c r="C778" s="10" t="s">
        <v>2130</v>
      </c>
      <c r="D778" s="10" t="s">
        <v>2130</v>
      </c>
      <c r="E778" s="98">
        <v>1</v>
      </c>
      <c r="F778" s="1" t="s">
        <v>3948</v>
      </c>
    </row>
    <row r="779" spans="1:6" ht="15.75" customHeight="1">
      <c r="A779" s="1" t="s">
        <v>2122</v>
      </c>
      <c r="B779" s="1" t="s">
        <v>2131</v>
      </c>
      <c r="C779" s="10" t="s">
        <v>2132</v>
      </c>
      <c r="D779" s="10" t="s">
        <v>2132</v>
      </c>
      <c r="E779" s="1" t="s">
        <v>3275</v>
      </c>
      <c r="F779" s="1"/>
    </row>
    <row r="780" spans="1:6" ht="15.75" customHeight="1">
      <c r="A780" s="1" t="s">
        <v>2122</v>
      </c>
      <c r="B780" s="1" t="s">
        <v>1309</v>
      </c>
      <c r="C780" s="10" t="s">
        <v>2133</v>
      </c>
      <c r="D780" s="10" t="s">
        <v>2133</v>
      </c>
      <c r="E780" s="98">
        <v>1</v>
      </c>
      <c r="F780" s="1" t="s">
        <v>3949</v>
      </c>
    </row>
    <row r="781" spans="1:6" ht="15.75" customHeight="1">
      <c r="A781" s="1" t="s">
        <v>2122</v>
      </c>
      <c r="B781" s="1" t="s">
        <v>2134</v>
      </c>
      <c r="C781" s="10" t="s">
        <v>2135</v>
      </c>
      <c r="D781" s="10" t="s">
        <v>3950</v>
      </c>
      <c r="E781" s="98">
        <v>1</v>
      </c>
      <c r="F781" s="1" t="s">
        <v>3316</v>
      </c>
    </row>
    <row r="782" spans="1:6" ht="15.75" customHeight="1">
      <c r="A782" s="1" t="s">
        <v>2122</v>
      </c>
      <c r="B782" s="1" t="s">
        <v>418</v>
      </c>
      <c r="C782" s="10" t="s">
        <v>2136</v>
      </c>
      <c r="D782" s="10" t="s">
        <v>2136</v>
      </c>
      <c r="E782" s="98">
        <v>1</v>
      </c>
      <c r="F782" s="1" t="s">
        <v>3314</v>
      </c>
    </row>
    <row r="783" spans="1:6" ht="15.75" customHeight="1">
      <c r="A783" s="1" t="s">
        <v>2122</v>
      </c>
      <c r="B783" s="1" t="s">
        <v>160</v>
      </c>
      <c r="C783" s="10" t="s">
        <v>2137</v>
      </c>
      <c r="D783" s="10" t="s">
        <v>2137</v>
      </c>
      <c r="E783" s="98">
        <v>0</v>
      </c>
      <c r="F783" s="1"/>
    </row>
    <row r="784" spans="1:6" ht="15.75" customHeight="1">
      <c r="A784" s="1" t="s">
        <v>2122</v>
      </c>
      <c r="B784" s="1" t="s">
        <v>532</v>
      </c>
      <c r="C784" s="10" t="s">
        <v>2138</v>
      </c>
      <c r="D784" s="10" t="s">
        <v>3951</v>
      </c>
      <c r="E784" s="98">
        <v>0</v>
      </c>
      <c r="F784" s="1"/>
    </row>
    <row r="785" spans="1:6" ht="15.75" customHeight="1">
      <c r="A785" s="1" t="s">
        <v>2122</v>
      </c>
      <c r="B785" s="1" t="s">
        <v>299</v>
      </c>
      <c r="C785" s="10" t="s">
        <v>2139</v>
      </c>
      <c r="D785" s="10" t="s">
        <v>3952</v>
      </c>
      <c r="E785" s="98">
        <v>0</v>
      </c>
      <c r="F785" s="1"/>
    </row>
    <row r="786" spans="1:6" ht="15.75" customHeight="1">
      <c r="A786" s="1" t="s">
        <v>2140</v>
      </c>
      <c r="B786" s="1" t="s">
        <v>258</v>
      </c>
      <c r="C786" s="10" t="s">
        <v>2146</v>
      </c>
      <c r="D786" s="10" t="s">
        <v>3953</v>
      </c>
      <c r="E786" s="98">
        <v>1</v>
      </c>
      <c r="F786" s="1" t="s">
        <v>3314</v>
      </c>
    </row>
    <row r="787" spans="1:6" ht="15.75" customHeight="1">
      <c r="A787" s="1" t="s">
        <v>2140</v>
      </c>
      <c r="B787" s="1" t="s">
        <v>2147</v>
      </c>
      <c r="C787" s="10" t="s">
        <v>2148</v>
      </c>
      <c r="D787" s="10" t="s">
        <v>3954</v>
      </c>
      <c r="E787" s="98">
        <v>0</v>
      </c>
      <c r="F787" s="1"/>
    </row>
    <row r="788" spans="1:6" ht="15.75" customHeight="1">
      <c r="A788" s="1" t="s">
        <v>2140</v>
      </c>
      <c r="B788" s="1" t="s">
        <v>172</v>
      </c>
      <c r="C788" s="10" t="s">
        <v>2149</v>
      </c>
      <c r="D788" s="10" t="s">
        <v>3955</v>
      </c>
      <c r="E788" s="98">
        <v>1</v>
      </c>
      <c r="F788" s="1"/>
    </row>
    <row r="789" spans="1:6" ht="15.75" customHeight="1">
      <c r="A789" s="1" t="s">
        <v>2140</v>
      </c>
      <c r="B789" s="1" t="s">
        <v>497</v>
      </c>
      <c r="C789" s="10" t="s">
        <v>2150</v>
      </c>
      <c r="D789" s="10" t="s">
        <v>3956</v>
      </c>
      <c r="E789" s="98">
        <v>1</v>
      </c>
      <c r="F789" s="1" t="s">
        <v>3314</v>
      </c>
    </row>
    <row r="790" spans="1:6" ht="15.75" customHeight="1">
      <c r="A790" s="1" t="s">
        <v>2151</v>
      </c>
      <c r="B790" s="1" t="s">
        <v>742</v>
      </c>
      <c r="C790" s="10" t="s">
        <v>2156</v>
      </c>
      <c r="D790" s="10" t="s">
        <v>3957</v>
      </c>
      <c r="E790" s="98">
        <v>0</v>
      </c>
      <c r="F790" s="1" t="s">
        <v>3296</v>
      </c>
    </row>
    <row r="791" spans="1:6" ht="15.75" customHeight="1">
      <c r="A791" s="1" t="s">
        <v>2151</v>
      </c>
      <c r="B791" s="1" t="s">
        <v>292</v>
      </c>
      <c r="C791" s="10" t="s">
        <v>2157</v>
      </c>
      <c r="D791" s="10" t="s">
        <v>3958</v>
      </c>
      <c r="E791" s="98">
        <v>0</v>
      </c>
      <c r="F791" s="1"/>
    </row>
    <row r="792" spans="1:6" ht="15.75" customHeight="1">
      <c r="A792" s="1" t="s">
        <v>2151</v>
      </c>
      <c r="B792" s="1" t="s">
        <v>172</v>
      </c>
      <c r="C792" s="10" t="s">
        <v>2158</v>
      </c>
      <c r="D792" s="10" t="s">
        <v>3959</v>
      </c>
      <c r="E792" s="98">
        <v>0</v>
      </c>
      <c r="F792" s="1" t="s">
        <v>3960</v>
      </c>
    </row>
    <row r="793" spans="1:6" ht="15.75" customHeight="1">
      <c r="A793" s="1" t="s">
        <v>2151</v>
      </c>
      <c r="B793" s="1" t="s">
        <v>95</v>
      </c>
      <c r="C793" s="10" t="s">
        <v>2159</v>
      </c>
      <c r="D793" s="10" t="s">
        <v>3961</v>
      </c>
      <c r="E793" s="98">
        <v>1</v>
      </c>
      <c r="F793" s="1" t="s">
        <v>3962</v>
      </c>
    </row>
    <row r="794" spans="1:6" ht="15.75" customHeight="1">
      <c r="A794" s="1" t="s">
        <v>2151</v>
      </c>
      <c r="B794" s="1" t="s">
        <v>532</v>
      </c>
      <c r="C794" s="10" t="s">
        <v>2158</v>
      </c>
      <c r="D794" s="10" t="s">
        <v>3959</v>
      </c>
      <c r="E794" s="98">
        <v>1</v>
      </c>
      <c r="F794" s="1" t="s">
        <v>3960</v>
      </c>
    </row>
    <row r="795" spans="1:6" ht="15.75" customHeight="1">
      <c r="A795" s="1" t="s">
        <v>2151</v>
      </c>
      <c r="B795" s="1" t="s">
        <v>302</v>
      </c>
      <c r="C795" s="10" t="s">
        <v>2160</v>
      </c>
      <c r="D795" s="10" t="s">
        <v>3963</v>
      </c>
      <c r="E795" s="98">
        <v>0</v>
      </c>
      <c r="F795" s="1"/>
    </row>
    <row r="796" spans="1:6" ht="15.75" customHeight="1">
      <c r="A796" s="1" t="s">
        <v>2151</v>
      </c>
      <c r="B796" s="1" t="s">
        <v>194</v>
      </c>
      <c r="C796" s="10" t="s">
        <v>2161</v>
      </c>
      <c r="D796" s="10" t="s">
        <v>2161</v>
      </c>
      <c r="E796" s="98">
        <v>0</v>
      </c>
      <c r="F796" s="1"/>
    </row>
    <row r="797" spans="1:6" ht="15.75" customHeight="1">
      <c r="A797" s="1" t="s">
        <v>2162</v>
      </c>
      <c r="B797" s="1" t="s">
        <v>172</v>
      </c>
      <c r="C797" s="10" t="s">
        <v>2168</v>
      </c>
      <c r="D797" s="10" t="s">
        <v>3964</v>
      </c>
      <c r="E797" s="98">
        <v>1</v>
      </c>
      <c r="F797" s="1"/>
    </row>
    <row r="798" spans="1:6" ht="15.75" customHeight="1">
      <c r="A798" s="1" t="s">
        <v>2162</v>
      </c>
      <c r="B798" s="1" t="s">
        <v>236</v>
      </c>
      <c r="C798" s="10" t="s">
        <v>2169</v>
      </c>
      <c r="D798" s="10" t="s">
        <v>3965</v>
      </c>
      <c r="E798" s="98">
        <v>1</v>
      </c>
      <c r="F798" s="1"/>
    </row>
    <row r="799" spans="1:6" ht="15.75" customHeight="1">
      <c r="A799" s="1" t="s">
        <v>2162</v>
      </c>
      <c r="B799" s="1" t="s">
        <v>405</v>
      </c>
      <c r="C799" s="10" t="s">
        <v>2170</v>
      </c>
      <c r="D799" s="10" t="s">
        <v>3966</v>
      </c>
      <c r="E799" s="98">
        <v>0</v>
      </c>
      <c r="F799" s="1" t="s">
        <v>3296</v>
      </c>
    </row>
    <row r="800" spans="1:6" ht="15.75" customHeight="1">
      <c r="A800" s="1" t="s">
        <v>2162</v>
      </c>
      <c r="B800" s="1" t="s">
        <v>491</v>
      </c>
      <c r="C800" s="10" t="s">
        <v>2171</v>
      </c>
      <c r="D800" s="10" t="s">
        <v>3967</v>
      </c>
      <c r="E800" s="98">
        <v>1</v>
      </c>
      <c r="F800" s="1"/>
    </row>
    <row r="801" spans="1:6" ht="15.75" customHeight="1">
      <c r="A801" s="1" t="s">
        <v>2162</v>
      </c>
      <c r="B801" s="1" t="s">
        <v>2173</v>
      </c>
      <c r="C801" s="10" t="s">
        <v>2174</v>
      </c>
      <c r="D801" s="10" t="s">
        <v>3968</v>
      </c>
      <c r="E801" s="98">
        <v>0</v>
      </c>
      <c r="F801" s="1"/>
    </row>
    <row r="802" spans="1:6" ht="15.75" customHeight="1">
      <c r="A802" s="1" t="s">
        <v>2162</v>
      </c>
      <c r="B802" s="1" t="s">
        <v>1061</v>
      </c>
      <c r="C802" s="10" t="s">
        <v>3018</v>
      </c>
      <c r="D802" s="10" t="s">
        <v>3969</v>
      </c>
      <c r="E802" s="98">
        <v>1</v>
      </c>
      <c r="F802" s="1" t="s">
        <v>3970</v>
      </c>
    </row>
    <row r="803" spans="1:6" ht="15.75" customHeight="1">
      <c r="A803" s="1" t="s">
        <v>2162</v>
      </c>
      <c r="B803" s="1" t="s">
        <v>105</v>
      </c>
      <c r="C803" s="10" t="s">
        <v>2177</v>
      </c>
      <c r="D803" s="10" t="s">
        <v>3971</v>
      </c>
      <c r="E803" s="98">
        <v>1</v>
      </c>
      <c r="F803" s="1"/>
    </row>
    <row r="804" spans="1:6" ht="15.75" customHeight="1">
      <c r="A804" s="1" t="s">
        <v>2162</v>
      </c>
      <c r="B804" s="1" t="s">
        <v>95</v>
      </c>
      <c r="C804" s="10" t="s">
        <v>2178</v>
      </c>
      <c r="D804" s="10" t="s">
        <v>2178</v>
      </c>
      <c r="E804" s="98">
        <v>1</v>
      </c>
      <c r="F804" s="1" t="s">
        <v>3972</v>
      </c>
    </row>
    <row r="805" spans="1:6" ht="15.75" customHeight="1">
      <c r="A805" s="1" t="s">
        <v>2162</v>
      </c>
      <c r="B805" s="1" t="s">
        <v>2179</v>
      </c>
      <c r="C805" s="10" t="s">
        <v>2180</v>
      </c>
      <c r="D805" s="10" t="s">
        <v>3973</v>
      </c>
      <c r="E805" s="98">
        <v>0</v>
      </c>
      <c r="F805" s="1" t="s">
        <v>3296</v>
      </c>
    </row>
    <row r="806" spans="1:6" ht="15.75" customHeight="1">
      <c r="A806" s="1" t="s">
        <v>2162</v>
      </c>
      <c r="B806" s="1" t="s">
        <v>994</v>
      </c>
      <c r="C806" s="10" t="s">
        <v>2181</v>
      </c>
      <c r="D806" s="10" t="s">
        <v>3974</v>
      </c>
      <c r="E806" s="98">
        <v>1</v>
      </c>
      <c r="F806" s="1" t="s">
        <v>3314</v>
      </c>
    </row>
    <row r="807" spans="1:6" ht="15.75" customHeight="1">
      <c r="A807" s="1" t="s">
        <v>2162</v>
      </c>
      <c r="B807" s="1" t="s">
        <v>532</v>
      </c>
      <c r="C807" s="10" t="s">
        <v>2182</v>
      </c>
      <c r="D807" s="10" t="s">
        <v>3975</v>
      </c>
      <c r="E807" s="98">
        <v>0</v>
      </c>
      <c r="F807" s="1"/>
    </row>
    <row r="808" spans="1:6" ht="15.75" customHeight="1">
      <c r="A808" s="1" t="s">
        <v>2162</v>
      </c>
      <c r="B808" s="1" t="s">
        <v>162</v>
      </c>
      <c r="C808" s="10" t="s">
        <v>2183</v>
      </c>
      <c r="D808" s="10" t="s">
        <v>3976</v>
      </c>
      <c r="E808" s="98">
        <v>1</v>
      </c>
      <c r="F808" s="1" t="s">
        <v>3314</v>
      </c>
    </row>
    <row r="809" spans="1:6" ht="15.75" customHeight="1">
      <c r="A809" s="1" t="s">
        <v>2162</v>
      </c>
      <c r="B809" s="1" t="s">
        <v>1635</v>
      </c>
      <c r="C809" s="10" t="s">
        <v>2184</v>
      </c>
      <c r="D809" s="10" t="s">
        <v>3977</v>
      </c>
      <c r="E809" s="98">
        <v>1</v>
      </c>
      <c r="F809" s="1" t="s">
        <v>3314</v>
      </c>
    </row>
    <row r="810" spans="1:6" ht="15.75" customHeight="1">
      <c r="A810" s="1" t="s">
        <v>2185</v>
      </c>
      <c r="B810" s="1" t="s">
        <v>2190</v>
      </c>
      <c r="C810" s="10" t="s">
        <v>2191</v>
      </c>
      <c r="D810" s="10" t="s">
        <v>3978</v>
      </c>
      <c r="E810" s="98">
        <v>0</v>
      </c>
      <c r="F810" s="1"/>
    </row>
    <row r="811" spans="1:6" ht="15.75" customHeight="1">
      <c r="A811" s="1" t="s">
        <v>2185</v>
      </c>
      <c r="B811" s="1" t="s">
        <v>1352</v>
      </c>
      <c r="C811" s="10" t="s">
        <v>3019</v>
      </c>
      <c r="D811" s="10" t="s">
        <v>3019</v>
      </c>
      <c r="E811" s="98">
        <v>1</v>
      </c>
      <c r="F811" s="1"/>
    </row>
    <row r="812" spans="1:6" ht="15.75" customHeight="1">
      <c r="A812" s="1" t="s">
        <v>2193</v>
      </c>
      <c r="B812" s="1" t="s">
        <v>146</v>
      </c>
      <c r="C812" s="10" t="s">
        <v>2200</v>
      </c>
      <c r="D812" s="10" t="s">
        <v>3979</v>
      </c>
      <c r="E812" s="98">
        <v>0</v>
      </c>
      <c r="F812" s="1" t="s">
        <v>3493</v>
      </c>
    </row>
    <row r="813" spans="1:6" ht="15.75" customHeight="1">
      <c r="A813" s="1" t="s">
        <v>2193</v>
      </c>
      <c r="B813" s="1" t="s">
        <v>2201</v>
      </c>
      <c r="C813" s="10" t="s">
        <v>2202</v>
      </c>
      <c r="D813" s="10" t="s">
        <v>3980</v>
      </c>
      <c r="E813" s="98">
        <v>0</v>
      </c>
      <c r="F813" s="1" t="s">
        <v>3493</v>
      </c>
    </row>
    <row r="814" spans="1:6" ht="15.75" customHeight="1">
      <c r="A814" s="1" t="s">
        <v>2193</v>
      </c>
      <c r="B814" s="1" t="s">
        <v>2203</v>
      </c>
      <c r="C814" s="10" t="s">
        <v>2204</v>
      </c>
      <c r="D814" s="10" t="s">
        <v>3981</v>
      </c>
      <c r="E814" s="98">
        <v>0</v>
      </c>
      <c r="F814" s="1" t="s">
        <v>3493</v>
      </c>
    </row>
    <row r="815" spans="1:6" ht="15.75" customHeight="1">
      <c r="A815" s="1" t="s">
        <v>2193</v>
      </c>
      <c r="B815" s="1" t="s">
        <v>91</v>
      </c>
      <c r="C815" s="10" t="s">
        <v>2205</v>
      </c>
      <c r="D815" s="10" t="s">
        <v>3982</v>
      </c>
      <c r="E815" s="98">
        <v>1</v>
      </c>
      <c r="F815" s="1" t="s">
        <v>3314</v>
      </c>
    </row>
    <row r="816" spans="1:6" ht="15.75" customHeight="1">
      <c r="A816" s="1" t="s">
        <v>2193</v>
      </c>
      <c r="B816" s="1" t="s">
        <v>1463</v>
      </c>
      <c r="C816" s="10" t="s">
        <v>2206</v>
      </c>
      <c r="D816" s="10" t="s">
        <v>3983</v>
      </c>
      <c r="E816" s="98">
        <v>1</v>
      </c>
      <c r="F816" s="1" t="s">
        <v>3314</v>
      </c>
    </row>
    <row r="817" spans="1:6" ht="15.75" customHeight="1">
      <c r="A817" s="1" t="s">
        <v>2207</v>
      </c>
      <c r="B817" s="1" t="s">
        <v>91</v>
      </c>
      <c r="C817" s="10" t="s">
        <v>2212</v>
      </c>
      <c r="D817" s="10" t="s">
        <v>3984</v>
      </c>
      <c r="E817" s="98">
        <v>1</v>
      </c>
      <c r="F817" s="1"/>
    </row>
    <row r="818" spans="1:6" ht="15.75" customHeight="1">
      <c r="A818" s="1" t="s">
        <v>2207</v>
      </c>
      <c r="B818" s="1" t="s">
        <v>2214</v>
      </c>
      <c r="C818" s="10" t="s">
        <v>2215</v>
      </c>
      <c r="D818" s="10" t="s">
        <v>2215</v>
      </c>
      <c r="E818" s="98">
        <v>1</v>
      </c>
      <c r="F818" s="1" t="s">
        <v>3985</v>
      </c>
    </row>
    <row r="819" spans="1:6" ht="15.75" customHeight="1">
      <c r="A819" s="1" t="s">
        <v>2207</v>
      </c>
      <c r="B819" s="1" t="s">
        <v>684</v>
      </c>
      <c r="C819" s="10" t="s">
        <v>2216</v>
      </c>
      <c r="D819" s="10" t="s">
        <v>3986</v>
      </c>
      <c r="E819" s="98">
        <v>1</v>
      </c>
      <c r="F819" s="1" t="s">
        <v>3314</v>
      </c>
    </row>
    <row r="820" spans="1:6" ht="15.75" customHeight="1">
      <c r="A820" s="1" t="s">
        <v>2207</v>
      </c>
      <c r="B820" s="1" t="s">
        <v>150</v>
      </c>
      <c r="C820" s="1"/>
      <c r="D820" s="1"/>
      <c r="E820" s="1"/>
      <c r="F820" s="1" t="s">
        <v>3987</v>
      </c>
    </row>
    <row r="821" spans="1:6" ht="15.75" customHeight="1">
      <c r="A821" s="1" t="s">
        <v>2207</v>
      </c>
      <c r="B821" s="1" t="s">
        <v>172</v>
      </c>
      <c r="C821" s="10" t="s">
        <v>2218</v>
      </c>
      <c r="D821" s="10" t="s">
        <v>3988</v>
      </c>
      <c r="E821" s="98">
        <v>0</v>
      </c>
      <c r="F821" s="1"/>
    </row>
    <row r="822" spans="1:6" ht="15.75" customHeight="1">
      <c r="A822" s="1" t="s">
        <v>2207</v>
      </c>
      <c r="B822" s="1" t="s">
        <v>356</v>
      </c>
      <c r="C822" s="10" t="s">
        <v>2219</v>
      </c>
      <c r="D822" s="10" t="s">
        <v>2219</v>
      </c>
      <c r="E822" s="98">
        <v>1</v>
      </c>
      <c r="F822" s="1" t="s">
        <v>3985</v>
      </c>
    </row>
    <row r="823" spans="1:6" ht="15.75" customHeight="1">
      <c r="A823" s="1" t="s">
        <v>2207</v>
      </c>
      <c r="B823" s="1" t="s">
        <v>491</v>
      </c>
      <c r="C823" s="10" t="s">
        <v>2220</v>
      </c>
      <c r="D823" s="10" t="s">
        <v>2220</v>
      </c>
      <c r="E823" s="98">
        <v>1</v>
      </c>
      <c r="F823" s="1" t="s">
        <v>3985</v>
      </c>
    </row>
    <row r="824" spans="1:6" ht="15.75" customHeight="1">
      <c r="A824" s="1" t="s">
        <v>2207</v>
      </c>
      <c r="B824" s="1" t="s">
        <v>95</v>
      </c>
      <c r="C824" s="10" t="s">
        <v>2221</v>
      </c>
      <c r="D824" s="10" t="s">
        <v>2221</v>
      </c>
      <c r="E824" s="98">
        <v>0</v>
      </c>
      <c r="F824" s="1"/>
    </row>
    <row r="825" spans="1:6" ht="15.75" customHeight="1">
      <c r="A825" s="1" t="s">
        <v>2207</v>
      </c>
      <c r="B825" s="1" t="s">
        <v>2222</v>
      </c>
      <c r="C825" s="10" t="s">
        <v>2221</v>
      </c>
      <c r="D825" s="10" t="s">
        <v>3989</v>
      </c>
      <c r="E825" s="98">
        <v>0</v>
      </c>
      <c r="F825" s="1"/>
    </row>
    <row r="826" spans="1:6" ht="15.75" customHeight="1">
      <c r="A826" s="1" t="s">
        <v>2207</v>
      </c>
      <c r="B826" s="1" t="s">
        <v>2224</v>
      </c>
      <c r="C826" s="10" t="s">
        <v>2225</v>
      </c>
      <c r="D826" s="10" t="s">
        <v>3990</v>
      </c>
      <c r="E826" s="98">
        <v>1</v>
      </c>
      <c r="F826" s="1" t="s">
        <v>3985</v>
      </c>
    </row>
    <row r="827" spans="1:6" ht="15.75" customHeight="1">
      <c r="A827" s="1" t="s">
        <v>2207</v>
      </c>
      <c r="B827" s="1" t="s">
        <v>418</v>
      </c>
      <c r="C827" s="10" t="s">
        <v>2225</v>
      </c>
      <c r="D827" s="10" t="s">
        <v>3991</v>
      </c>
      <c r="E827" s="98">
        <v>1</v>
      </c>
      <c r="F827" s="1" t="s">
        <v>3985</v>
      </c>
    </row>
    <row r="828" spans="1:6" ht="15.75" customHeight="1">
      <c r="A828" s="1" t="s">
        <v>2207</v>
      </c>
      <c r="B828" s="1" t="s">
        <v>1447</v>
      </c>
      <c r="C828" s="10" t="s">
        <v>2226</v>
      </c>
      <c r="D828" s="10" t="s">
        <v>3992</v>
      </c>
      <c r="E828" s="98">
        <v>0</v>
      </c>
      <c r="F828" s="1" t="s">
        <v>3296</v>
      </c>
    </row>
    <row r="829" spans="1:6" ht="15.75" customHeight="1">
      <c r="A829" s="1" t="s">
        <v>2207</v>
      </c>
      <c r="B829" s="1" t="s">
        <v>113</v>
      </c>
      <c r="C829" s="10" t="s">
        <v>2228</v>
      </c>
      <c r="D829" s="10" t="s">
        <v>3993</v>
      </c>
      <c r="E829" s="98">
        <v>1</v>
      </c>
      <c r="F829" s="1" t="s">
        <v>3314</v>
      </c>
    </row>
    <row r="830" spans="1:6" ht="15.75" customHeight="1">
      <c r="A830" s="1" t="s">
        <v>2229</v>
      </c>
      <c r="B830" s="1" t="s">
        <v>2234</v>
      </c>
      <c r="C830" s="10" t="s">
        <v>2235</v>
      </c>
      <c r="D830" s="10" t="s">
        <v>2235</v>
      </c>
      <c r="E830" s="1" t="s">
        <v>3275</v>
      </c>
      <c r="F830" s="1"/>
    </row>
    <row r="831" spans="1:6" ht="15.75" customHeight="1">
      <c r="A831" s="1" t="s">
        <v>2229</v>
      </c>
      <c r="B831" s="1" t="s">
        <v>2236</v>
      </c>
      <c r="C831" s="10" t="s">
        <v>2235</v>
      </c>
      <c r="D831" s="10" t="s">
        <v>2235</v>
      </c>
      <c r="E831" s="1" t="s">
        <v>3275</v>
      </c>
      <c r="F831" s="1"/>
    </row>
    <row r="832" spans="1:6" ht="15.75" customHeight="1">
      <c r="A832" s="1" t="s">
        <v>2237</v>
      </c>
      <c r="B832" s="1" t="s">
        <v>77</v>
      </c>
      <c r="C832" s="10" t="s">
        <v>2243</v>
      </c>
      <c r="D832" s="10" t="s">
        <v>3994</v>
      </c>
      <c r="E832" s="98">
        <v>0</v>
      </c>
      <c r="F832" s="1" t="s">
        <v>3493</v>
      </c>
    </row>
    <row r="833" spans="1:6" ht="15.75" customHeight="1">
      <c r="A833" s="1" t="s">
        <v>2237</v>
      </c>
      <c r="B833" s="1" t="s">
        <v>2244</v>
      </c>
      <c r="C833" s="10" t="s">
        <v>2245</v>
      </c>
      <c r="D833" s="10" t="s">
        <v>2245</v>
      </c>
      <c r="E833" s="98">
        <v>1</v>
      </c>
      <c r="F833" s="1"/>
    </row>
    <row r="834" spans="1:6" ht="15.75" customHeight="1">
      <c r="A834" s="29" t="s">
        <v>2237</v>
      </c>
      <c r="B834" s="29" t="s">
        <v>218</v>
      </c>
      <c r="C834" s="31" t="s">
        <v>2246</v>
      </c>
      <c r="D834" s="10" t="s">
        <v>3995</v>
      </c>
      <c r="E834" s="98">
        <v>1</v>
      </c>
      <c r="F834" s="1" t="s">
        <v>3314</v>
      </c>
    </row>
    <row r="835" spans="1:6" ht="15.75" customHeight="1">
      <c r="A835" s="1" t="s">
        <v>2237</v>
      </c>
      <c r="B835" s="1" t="s">
        <v>2247</v>
      </c>
      <c r="C835" s="10" t="s">
        <v>2248</v>
      </c>
      <c r="D835" s="10" t="s">
        <v>2248</v>
      </c>
      <c r="E835" s="98">
        <v>0</v>
      </c>
      <c r="F835" s="1"/>
    </row>
    <row r="836" spans="1:6" ht="15.75" customHeight="1">
      <c r="A836" s="1" t="s">
        <v>2237</v>
      </c>
      <c r="B836" s="1" t="s">
        <v>172</v>
      </c>
      <c r="C836" s="10" t="s">
        <v>2249</v>
      </c>
      <c r="D836" s="10" t="s">
        <v>3996</v>
      </c>
      <c r="E836" s="98">
        <v>1</v>
      </c>
      <c r="F836" s="1"/>
    </row>
    <row r="837" spans="1:6" ht="15.75" customHeight="1">
      <c r="A837" s="1" t="s">
        <v>2250</v>
      </c>
      <c r="B837" s="1" t="s">
        <v>91</v>
      </c>
      <c r="C837" s="10" t="s">
        <v>2255</v>
      </c>
      <c r="D837" s="10" t="s">
        <v>3997</v>
      </c>
      <c r="E837" s="98">
        <v>0</v>
      </c>
      <c r="F837" s="1"/>
    </row>
    <row r="838" spans="1:6" ht="15.75" customHeight="1">
      <c r="A838" s="1" t="s">
        <v>2250</v>
      </c>
      <c r="B838" s="1" t="s">
        <v>146</v>
      </c>
      <c r="C838" s="10" t="s">
        <v>2256</v>
      </c>
      <c r="D838" s="10" t="s">
        <v>3998</v>
      </c>
      <c r="E838" s="98">
        <v>1</v>
      </c>
      <c r="F838" s="1" t="s">
        <v>3314</v>
      </c>
    </row>
    <row r="839" spans="1:6" ht="15.75" customHeight="1">
      <c r="A839" s="1" t="s">
        <v>2250</v>
      </c>
      <c r="B839" s="1" t="s">
        <v>2258</v>
      </c>
      <c r="C839" s="10" t="s">
        <v>2259</v>
      </c>
      <c r="D839" s="10" t="s">
        <v>3999</v>
      </c>
      <c r="E839" s="98">
        <v>1</v>
      </c>
      <c r="F839" s="1" t="s">
        <v>4000</v>
      </c>
    </row>
    <row r="840" spans="1:6" ht="15.75" customHeight="1">
      <c r="A840" s="1" t="s">
        <v>2250</v>
      </c>
      <c r="B840" s="1" t="s">
        <v>839</v>
      </c>
      <c r="C840" s="10" t="s">
        <v>2260</v>
      </c>
      <c r="D840" s="10" t="s">
        <v>4001</v>
      </c>
      <c r="E840" s="98">
        <v>0</v>
      </c>
      <c r="F840" s="1"/>
    </row>
    <row r="841" spans="1:6" ht="15.75" customHeight="1">
      <c r="A841" s="1" t="s">
        <v>2250</v>
      </c>
      <c r="B841" s="1" t="s">
        <v>2261</v>
      </c>
      <c r="C841" s="10" t="s">
        <v>2262</v>
      </c>
      <c r="D841" s="10" t="s">
        <v>2262</v>
      </c>
      <c r="E841" s="98">
        <v>0</v>
      </c>
      <c r="F841" s="1" t="s">
        <v>3296</v>
      </c>
    </row>
    <row r="842" spans="1:6" ht="15.75" customHeight="1">
      <c r="A842" s="1" t="s">
        <v>2250</v>
      </c>
      <c r="B842" s="1" t="s">
        <v>172</v>
      </c>
      <c r="C842" s="10" t="s">
        <v>2263</v>
      </c>
      <c r="D842" s="10" t="s">
        <v>4002</v>
      </c>
      <c r="E842" s="98">
        <v>0</v>
      </c>
      <c r="F842" s="1"/>
    </row>
    <row r="843" spans="1:6" ht="15.75" customHeight="1">
      <c r="A843" s="1" t="s">
        <v>2250</v>
      </c>
      <c r="B843" s="1" t="s">
        <v>236</v>
      </c>
      <c r="C843" s="10" t="s">
        <v>2264</v>
      </c>
      <c r="D843" s="10" t="s">
        <v>2264</v>
      </c>
      <c r="E843" s="98">
        <v>1</v>
      </c>
      <c r="F843" s="1" t="s">
        <v>4003</v>
      </c>
    </row>
    <row r="844" spans="1:6" ht="15.75" customHeight="1">
      <c r="A844" s="1" t="s">
        <v>2250</v>
      </c>
      <c r="B844" s="1" t="s">
        <v>405</v>
      </c>
      <c r="C844" s="10" t="s">
        <v>2265</v>
      </c>
      <c r="D844" s="10" t="s">
        <v>4004</v>
      </c>
      <c r="E844" s="98">
        <v>0</v>
      </c>
      <c r="F844" s="1" t="s">
        <v>3296</v>
      </c>
    </row>
    <row r="845" spans="1:6" ht="15.75" customHeight="1">
      <c r="A845" s="1" t="s">
        <v>2250</v>
      </c>
      <c r="B845" s="1" t="s">
        <v>527</v>
      </c>
      <c r="C845" s="10" t="s">
        <v>2266</v>
      </c>
      <c r="D845" s="10" t="s">
        <v>4005</v>
      </c>
      <c r="E845" s="98">
        <v>1</v>
      </c>
      <c r="F845" s="1" t="s">
        <v>4006</v>
      </c>
    </row>
    <row r="846" spans="1:6" ht="15.75" customHeight="1">
      <c r="A846" s="1" t="s">
        <v>2250</v>
      </c>
      <c r="B846" s="1" t="s">
        <v>95</v>
      </c>
      <c r="C846" s="10" t="s">
        <v>2267</v>
      </c>
      <c r="D846" s="10" t="s">
        <v>2267</v>
      </c>
      <c r="E846" s="98">
        <v>1</v>
      </c>
      <c r="F846" s="1"/>
    </row>
    <row r="847" spans="1:6" ht="15.75" customHeight="1">
      <c r="A847" s="1" t="s">
        <v>2250</v>
      </c>
      <c r="B847" s="1" t="s">
        <v>412</v>
      </c>
      <c r="C847" s="10" t="s">
        <v>2268</v>
      </c>
      <c r="D847" s="10" t="s">
        <v>2268</v>
      </c>
      <c r="E847" s="98">
        <v>0</v>
      </c>
      <c r="F847" s="1" t="s">
        <v>3296</v>
      </c>
    </row>
    <row r="848" spans="1:6" ht="15.75" customHeight="1">
      <c r="A848" s="1" t="s">
        <v>2250</v>
      </c>
      <c r="B848" s="1" t="s">
        <v>312</v>
      </c>
      <c r="C848" s="10" t="s">
        <v>2269</v>
      </c>
      <c r="D848" s="10" t="s">
        <v>4007</v>
      </c>
      <c r="E848" s="98">
        <v>0</v>
      </c>
      <c r="F848" s="1"/>
    </row>
    <row r="849" spans="1:6" ht="15.75" customHeight="1">
      <c r="A849" s="1" t="s">
        <v>2250</v>
      </c>
      <c r="B849" s="1" t="s">
        <v>1156</v>
      </c>
      <c r="C849" s="10" t="s">
        <v>2270</v>
      </c>
      <c r="D849" s="10" t="s">
        <v>2270</v>
      </c>
      <c r="E849" s="98">
        <v>1</v>
      </c>
      <c r="F849" s="1"/>
    </row>
    <row r="850" spans="1:6" ht="15.75" customHeight="1">
      <c r="A850" s="1" t="s">
        <v>2271</v>
      </c>
      <c r="B850" s="1" t="s">
        <v>1061</v>
      </c>
      <c r="C850" s="10" t="s">
        <v>2278</v>
      </c>
      <c r="D850" s="10" t="s">
        <v>4008</v>
      </c>
      <c r="E850" s="98">
        <v>0</v>
      </c>
      <c r="F850" s="1" t="s">
        <v>3493</v>
      </c>
    </row>
    <row r="851" spans="1:6" ht="15.75" customHeight="1">
      <c r="A851" s="1" t="s">
        <v>2279</v>
      </c>
      <c r="B851" s="1" t="s">
        <v>91</v>
      </c>
      <c r="C851" s="10" t="s">
        <v>2284</v>
      </c>
      <c r="D851" s="10" t="s">
        <v>4009</v>
      </c>
      <c r="E851" s="98">
        <v>1</v>
      </c>
      <c r="F851" s="1" t="s">
        <v>3985</v>
      </c>
    </row>
    <row r="852" spans="1:6" ht="15.75" customHeight="1">
      <c r="A852" s="1" t="s">
        <v>2279</v>
      </c>
      <c r="B852" s="1" t="s">
        <v>172</v>
      </c>
      <c r="C852" s="10" t="s">
        <v>2285</v>
      </c>
      <c r="D852" s="10" t="s">
        <v>4010</v>
      </c>
      <c r="E852" s="98">
        <v>1</v>
      </c>
      <c r="F852" s="1" t="s">
        <v>3985</v>
      </c>
    </row>
    <row r="853" spans="1:6" ht="15.75" customHeight="1">
      <c r="A853" s="1" t="s">
        <v>2279</v>
      </c>
      <c r="B853" s="1" t="s">
        <v>402</v>
      </c>
      <c r="C853" s="10" t="s">
        <v>2286</v>
      </c>
      <c r="D853" s="10" t="s">
        <v>4011</v>
      </c>
      <c r="E853" s="98">
        <v>1</v>
      </c>
      <c r="F853" s="1"/>
    </row>
    <row r="854" spans="1:6" ht="15.75" customHeight="1">
      <c r="A854" s="1" t="s">
        <v>2279</v>
      </c>
      <c r="B854" s="1" t="s">
        <v>418</v>
      </c>
      <c r="C854" s="10" t="s">
        <v>2287</v>
      </c>
      <c r="D854" s="10" t="s">
        <v>2287</v>
      </c>
      <c r="E854" s="98">
        <v>1</v>
      </c>
      <c r="F854" s="1"/>
    </row>
    <row r="855" spans="1:6" ht="15.75" customHeight="1">
      <c r="A855" s="1" t="s">
        <v>2279</v>
      </c>
      <c r="B855" s="1" t="s">
        <v>2289</v>
      </c>
      <c r="C855" s="10" t="s">
        <v>2290</v>
      </c>
      <c r="D855" s="10" t="s">
        <v>4012</v>
      </c>
      <c r="E855" s="98">
        <v>0</v>
      </c>
      <c r="F855" s="1" t="s">
        <v>3493</v>
      </c>
    </row>
    <row r="856" spans="1:6" ht="15.75" customHeight="1">
      <c r="A856" s="1" t="s">
        <v>2279</v>
      </c>
      <c r="B856" s="1" t="s">
        <v>2291</v>
      </c>
      <c r="C856" s="10" t="s">
        <v>2292</v>
      </c>
      <c r="D856" s="10" t="s">
        <v>4013</v>
      </c>
      <c r="E856" s="98">
        <v>0</v>
      </c>
      <c r="F856" s="1" t="s">
        <v>3296</v>
      </c>
    </row>
    <row r="857" spans="1:6" ht="15.75" customHeight="1">
      <c r="A857" s="1" t="s">
        <v>2279</v>
      </c>
      <c r="B857" s="1" t="s">
        <v>2293</v>
      </c>
      <c r="C857" s="10" t="s">
        <v>2294</v>
      </c>
      <c r="D857" s="10" t="s">
        <v>4014</v>
      </c>
      <c r="E857" s="98">
        <v>1</v>
      </c>
      <c r="F857" s="1"/>
    </row>
    <row r="858" spans="1:6" ht="15.75" customHeight="1">
      <c r="A858" s="1" t="s">
        <v>2279</v>
      </c>
      <c r="B858" s="1" t="s">
        <v>2295</v>
      </c>
      <c r="C858" s="10" t="s">
        <v>2294</v>
      </c>
      <c r="D858" s="10" t="s">
        <v>4015</v>
      </c>
      <c r="E858" s="98">
        <v>0</v>
      </c>
      <c r="F858" s="1" t="s">
        <v>3296</v>
      </c>
    </row>
    <row r="859" spans="1:6" ht="15.75" customHeight="1">
      <c r="A859" s="1" t="s">
        <v>2279</v>
      </c>
      <c r="B859" s="1" t="s">
        <v>2296</v>
      </c>
      <c r="C859" s="10" t="s">
        <v>2297</v>
      </c>
      <c r="D859" s="10" t="s">
        <v>4016</v>
      </c>
      <c r="E859" s="98">
        <v>1</v>
      </c>
      <c r="F859" s="1"/>
    </row>
    <row r="860" spans="1:6" ht="15.75" customHeight="1">
      <c r="A860" s="1" t="s">
        <v>2279</v>
      </c>
      <c r="B860" s="1" t="s">
        <v>2298</v>
      </c>
      <c r="C860" s="10" t="s">
        <v>2299</v>
      </c>
      <c r="D860" s="10" t="s">
        <v>4017</v>
      </c>
      <c r="E860" s="98">
        <v>0</v>
      </c>
      <c r="F860" s="1" t="s">
        <v>3296</v>
      </c>
    </row>
    <row r="861" spans="1:6" ht="15.75" customHeight="1">
      <c r="A861" s="1" t="s">
        <v>2279</v>
      </c>
      <c r="B861" s="1" t="s">
        <v>574</v>
      </c>
      <c r="C861" s="10" t="s">
        <v>2300</v>
      </c>
      <c r="D861" s="10" t="s">
        <v>4018</v>
      </c>
      <c r="E861" s="98">
        <v>0</v>
      </c>
      <c r="F861" s="1"/>
    </row>
    <row r="862" spans="1:6" ht="15.75" customHeight="1">
      <c r="A862" s="1" t="s">
        <v>2279</v>
      </c>
      <c r="B862" s="1" t="s">
        <v>1200</v>
      </c>
      <c r="C862" s="10" t="s">
        <v>2301</v>
      </c>
      <c r="D862" s="10" t="s">
        <v>2301</v>
      </c>
      <c r="E862" s="98">
        <v>0</v>
      </c>
      <c r="F862" s="1" t="s">
        <v>3296</v>
      </c>
    </row>
    <row r="863" spans="1:6" ht="15.75" customHeight="1">
      <c r="A863" s="1" t="s">
        <v>2279</v>
      </c>
      <c r="B863" s="1" t="s">
        <v>258</v>
      </c>
      <c r="C863" s="10" t="s">
        <v>2302</v>
      </c>
      <c r="D863" s="10" t="s">
        <v>4019</v>
      </c>
      <c r="E863" s="98">
        <v>0</v>
      </c>
      <c r="F863" s="1"/>
    </row>
    <row r="864" spans="1:6" ht="15.75" customHeight="1">
      <c r="A864" s="1" t="s">
        <v>2303</v>
      </c>
      <c r="B864" s="1" t="s">
        <v>194</v>
      </c>
      <c r="C864" s="10" t="s">
        <v>2310</v>
      </c>
      <c r="D864" s="10" t="s">
        <v>4020</v>
      </c>
      <c r="E864" s="98">
        <v>0</v>
      </c>
      <c r="F864" s="1"/>
    </row>
    <row r="865" spans="1:6" ht="15.75" customHeight="1">
      <c r="A865" s="1" t="s">
        <v>2303</v>
      </c>
      <c r="B865" s="1" t="s">
        <v>2311</v>
      </c>
      <c r="C865" s="10" t="s">
        <v>2312</v>
      </c>
      <c r="D865" s="10" t="s">
        <v>4021</v>
      </c>
      <c r="E865" s="98">
        <v>0</v>
      </c>
      <c r="F865" s="1"/>
    </row>
    <row r="866" spans="1:6" ht="15.75" customHeight="1">
      <c r="A866" s="1" t="s">
        <v>2313</v>
      </c>
      <c r="B866" s="1" t="s">
        <v>91</v>
      </c>
      <c r="C866" s="10" t="s">
        <v>2319</v>
      </c>
      <c r="D866" s="10" t="s">
        <v>4022</v>
      </c>
      <c r="E866" s="98">
        <v>1</v>
      </c>
      <c r="F866" s="1" t="s">
        <v>3314</v>
      </c>
    </row>
    <row r="867" spans="1:6" ht="15.75" customHeight="1">
      <c r="A867" s="1" t="s">
        <v>2313</v>
      </c>
      <c r="B867" s="1" t="s">
        <v>2320</v>
      </c>
      <c r="C867" s="10" t="s">
        <v>2321</v>
      </c>
      <c r="D867" s="10" t="s">
        <v>4023</v>
      </c>
      <c r="E867" s="98">
        <v>1</v>
      </c>
      <c r="F867" s="1"/>
    </row>
    <row r="868" spans="1:6" ht="15.75" customHeight="1">
      <c r="A868" s="1" t="s">
        <v>2313</v>
      </c>
      <c r="B868" s="1" t="s">
        <v>2322</v>
      </c>
      <c r="C868" s="10" t="s">
        <v>2323</v>
      </c>
      <c r="D868" s="10" t="s">
        <v>4024</v>
      </c>
      <c r="E868" s="98">
        <v>1</v>
      </c>
      <c r="F868" s="1"/>
    </row>
    <row r="869" spans="1:6" ht="15.75" customHeight="1">
      <c r="A869" s="1" t="s">
        <v>2313</v>
      </c>
      <c r="B869" s="1" t="s">
        <v>162</v>
      </c>
      <c r="C869" s="10" t="s">
        <v>2324</v>
      </c>
      <c r="D869" s="10" t="s">
        <v>4025</v>
      </c>
      <c r="E869" s="98">
        <v>1</v>
      </c>
      <c r="F869" s="1" t="s">
        <v>3314</v>
      </c>
    </row>
    <row r="870" spans="1:6" ht="15.75" customHeight="1">
      <c r="A870" s="1" t="s">
        <v>2325</v>
      </c>
      <c r="B870" s="1" t="s">
        <v>2331</v>
      </c>
      <c r="C870" s="10" t="s">
        <v>2332</v>
      </c>
      <c r="D870" s="10" t="s">
        <v>2332</v>
      </c>
      <c r="E870" s="98">
        <v>0</v>
      </c>
      <c r="F870" s="1"/>
    </row>
    <row r="871" spans="1:6" ht="15.75" customHeight="1">
      <c r="A871" s="1" t="s">
        <v>2325</v>
      </c>
      <c r="B871" s="1" t="s">
        <v>2333</v>
      </c>
      <c r="C871" s="10" t="s">
        <v>2334</v>
      </c>
      <c r="D871" s="10" t="s">
        <v>2334</v>
      </c>
      <c r="E871" s="98">
        <v>0</v>
      </c>
      <c r="F871" s="1"/>
    </row>
    <row r="872" spans="1:6" ht="15.75" customHeight="1">
      <c r="A872" s="1" t="s">
        <v>2335</v>
      </c>
      <c r="B872" s="1" t="s">
        <v>91</v>
      </c>
      <c r="C872" s="10" t="s">
        <v>2340</v>
      </c>
      <c r="D872" s="10" t="s">
        <v>4026</v>
      </c>
      <c r="E872" s="98">
        <v>1</v>
      </c>
      <c r="F872" s="1" t="s">
        <v>3314</v>
      </c>
    </row>
    <row r="873" spans="1:6" ht="15.75" customHeight="1">
      <c r="A873" s="1" t="s">
        <v>2335</v>
      </c>
      <c r="B873" s="1" t="s">
        <v>2341</v>
      </c>
      <c r="C873" s="10" t="s">
        <v>2342</v>
      </c>
      <c r="D873" s="10" t="s">
        <v>4027</v>
      </c>
      <c r="E873" s="98">
        <v>1</v>
      </c>
      <c r="F873" s="1" t="s">
        <v>3314</v>
      </c>
    </row>
    <row r="874" spans="1:6" ht="15.75" customHeight="1">
      <c r="A874" s="1" t="s">
        <v>2335</v>
      </c>
      <c r="B874" s="1" t="s">
        <v>150</v>
      </c>
      <c r="C874" s="10" t="s">
        <v>2343</v>
      </c>
      <c r="D874" s="10" t="s">
        <v>4028</v>
      </c>
      <c r="E874" s="98">
        <v>1</v>
      </c>
      <c r="F874" s="1" t="s">
        <v>3314</v>
      </c>
    </row>
    <row r="875" spans="1:6" ht="15.75" customHeight="1">
      <c r="A875" s="1" t="s">
        <v>2335</v>
      </c>
      <c r="B875" s="1" t="s">
        <v>299</v>
      </c>
      <c r="C875" s="10" t="s">
        <v>2344</v>
      </c>
      <c r="D875" s="10" t="s">
        <v>4029</v>
      </c>
      <c r="E875" s="98">
        <v>1</v>
      </c>
      <c r="F875" s="1" t="s">
        <v>3314</v>
      </c>
    </row>
    <row r="876" spans="1:6" ht="15.75" customHeight="1">
      <c r="A876" s="1" t="s">
        <v>2335</v>
      </c>
      <c r="B876" s="1" t="s">
        <v>162</v>
      </c>
      <c r="C876" s="10" t="s">
        <v>2345</v>
      </c>
      <c r="D876" s="10" t="s">
        <v>4030</v>
      </c>
      <c r="E876" s="98">
        <v>1</v>
      </c>
      <c r="F876" s="1" t="s">
        <v>3314</v>
      </c>
    </row>
    <row r="877" spans="1:6" ht="15.75" customHeight="1">
      <c r="A877" s="1" t="s">
        <v>2335</v>
      </c>
      <c r="B877" s="1" t="s">
        <v>172</v>
      </c>
      <c r="C877" s="10" t="s">
        <v>2346</v>
      </c>
      <c r="D877" s="10" t="s">
        <v>4031</v>
      </c>
      <c r="E877" s="98">
        <v>1</v>
      </c>
      <c r="F877" s="1"/>
    </row>
    <row r="878" spans="1:6" ht="15.75" customHeight="1">
      <c r="A878" s="1" t="s">
        <v>2335</v>
      </c>
      <c r="B878" s="1" t="s">
        <v>236</v>
      </c>
      <c r="C878" s="10" t="s">
        <v>2347</v>
      </c>
      <c r="D878" s="10" t="s">
        <v>4032</v>
      </c>
      <c r="E878" s="98">
        <v>1</v>
      </c>
      <c r="F878" s="1"/>
    </row>
    <row r="879" spans="1:6" ht="15.75" customHeight="1">
      <c r="A879" s="1" t="s">
        <v>2335</v>
      </c>
      <c r="B879" s="1" t="s">
        <v>1309</v>
      </c>
      <c r="C879" s="10" t="s">
        <v>2348</v>
      </c>
      <c r="D879" s="10" t="s">
        <v>4033</v>
      </c>
      <c r="E879" s="98">
        <v>1</v>
      </c>
      <c r="F879" s="1" t="s">
        <v>3316</v>
      </c>
    </row>
    <row r="880" spans="1:6" ht="15.75" customHeight="1">
      <c r="A880" s="1" t="s">
        <v>2335</v>
      </c>
      <c r="B880" s="1" t="s">
        <v>2349</v>
      </c>
      <c r="C880" s="10" t="s">
        <v>2350</v>
      </c>
      <c r="D880" s="10" t="s">
        <v>4034</v>
      </c>
      <c r="E880" s="98">
        <v>0</v>
      </c>
      <c r="F880" s="1"/>
    </row>
    <row r="881" spans="1:6" ht="15.75" customHeight="1">
      <c r="A881" s="1" t="s">
        <v>2335</v>
      </c>
      <c r="B881" s="1" t="s">
        <v>527</v>
      </c>
      <c r="C881" s="10" t="s">
        <v>2351</v>
      </c>
      <c r="D881" s="10" t="s">
        <v>4035</v>
      </c>
      <c r="E881" s="98">
        <v>1</v>
      </c>
      <c r="F881" s="1"/>
    </row>
    <row r="882" spans="1:6" ht="15.75" customHeight="1">
      <c r="A882" s="1" t="s">
        <v>2335</v>
      </c>
      <c r="B882" s="1" t="s">
        <v>1156</v>
      </c>
      <c r="C882" s="10" t="s">
        <v>2352</v>
      </c>
      <c r="D882" s="10" t="s">
        <v>4036</v>
      </c>
      <c r="E882" s="98">
        <v>1</v>
      </c>
      <c r="F882" s="1" t="s">
        <v>3316</v>
      </c>
    </row>
    <row r="883" spans="1:6" ht="15.75" customHeight="1">
      <c r="A883" s="1" t="s">
        <v>2335</v>
      </c>
      <c r="B883" s="1" t="s">
        <v>1227</v>
      </c>
      <c r="C883" s="10" t="s">
        <v>2353</v>
      </c>
      <c r="D883" s="10" t="s">
        <v>4037</v>
      </c>
      <c r="E883" s="98">
        <v>1</v>
      </c>
      <c r="F883" s="1" t="s">
        <v>3314</v>
      </c>
    </row>
    <row r="884" spans="1:6" ht="15.75" customHeight="1">
      <c r="A884" s="1" t="s">
        <v>2335</v>
      </c>
      <c r="B884" s="1" t="s">
        <v>574</v>
      </c>
      <c r="C884" s="10" t="s">
        <v>2354</v>
      </c>
      <c r="D884" s="10" t="s">
        <v>4038</v>
      </c>
      <c r="E884" s="98">
        <v>1</v>
      </c>
      <c r="F884" s="1"/>
    </row>
    <row r="885" spans="1:6" ht="15.75" customHeight="1">
      <c r="A885" s="1" t="s">
        <v>2355</v>
      </c>
      <c r="B885" s="1" t="s">
        <v>91</v>
      </c>
      <c r="C885" s="10" t="s">
        <v>2360</v>
      </c>
      <c r="D885" s="10" t="s">
        <v>4039</v>
      </c>
      <c r="E885" s="98">
        <v>0</v>
      </c>
      <c r="F885" s="1"/>
    </row>
    <row r="886" spans="1:6" ht="15.75" customHeight="1">
      <c r="A886" s="1" t="s">
        <v>2355</v>
      </c>
      <c r="B886" s="1" t="s">
        <v>1714</v>
      </c>
      <c r="C886" s="10" t="s">
        <v>2361</v>
      </c>
      <c r="D886" s="10" t="s">
        <v>4039</v>
      </c>
      <c r="E886" s="98">
        <v>0</v>
      </c>
      <c r="F886" s="1"/>
    </row>
    <row r="887" spans="1:6" ht="15.75" customHeight="1">
      <c r="A887" s="1" t="s">
        <v>2355</v>
      </c>
      <c r="B887" s="1" t="s">
        <v>108</v>
      </c>
      <c r="C887" s="10" t="s">
        <v>2363</v>
      </c>
      <c r="D887" s="10" t="s">
        <v>4040</v>
      </c>
      <c r="E887" s="98">
        <v>0</v>
      </c>
      <c r="F887" s="1"/>
    </row>
    <row r="888" spans="1:6" ht="15.75" customHeight="1">
      <c r="A888" s="1" t="s">
        <v>2355</v>
      </c>
      <c r="B888" s="1" t="s">
        <v>312</v>
      </c>
      <c r="C888" s="10" t="s">
        <v>2364</v>
      </c>
      <c r="D888" s="10" t="s">
        <v>2364</v>
      </c>
      <c r="E888" s="1" t="s">
        <v>3275</v>
      </c>
      <c r="F888" s="1"/>
    </row>
    <row r="889" spans="1:6" ht="15.75" customHeight="1">
      <c r="A889" s="1" t="s">
        <v>2365</v>
      </c>
      <c r="B889" s="1" t="s">
        <v>3020</v>
      </c>
      <c r="C889" s="10"/>
      <c r="D889" s="1"/>
      <c r="E889" s="1"/>
      <c r="F889" s="1" t="s">
        <v>4041</v>
      </c>
    </row>
    <row r="890" spans="1:6" ht="15.75" customHeight="1">
      <c r="A890" s="1" t="s">
        <v>2365</v>
      </c>
      <c r="B890" s="1" t="s">
        <v>91</v>
      </c>
      <c r="C890" s="10" t="s">
        <v>2370</v>
      </c>
      <c r="D890" s="10" t="s">
        <v>4042</v>
      </c>
      <c r="E890" s="98">
        <v>1</v>
      </c>
      <c r="F890" s="1"/>
    </row>
    <row r="891" spans="1:6" ht="15.75" customHeight="1">
      <c r="A891" s="1" t="s">
        <v>2365</v>
      </c>
      <c r="B891" s="1" t="s">
        <v>146</v>
      </c>
      <c r="C891" s="10" t="s">
        <v>2371</v>
      </c>
      <c r="D891" s="10" t="s">
        <v>4043</v>
      </c>
      <c r="E891" s="98">
        <v>1</v>
      </c>
      <c r="F891" s="1"/>
    </row>
    <row r="892" spans="1:6" ht="15.75" customHeight="1">
      <c r="A892" s="1" t="s">
        <v>2365</v>
      </c>
      <c r="B892" s="1" t="s">
        <v>172</v>
      </c>
      <c r="C892" s="10" t="s">
        <v>2372</v>
      </c>
      <c r="D892" s="10" t="s">
        <v>4044</v>
      </c>
      <c r="E892" s="98">
        <v>1</v>
      </c>
      <c r="F892" s="1" t="s">
        <v>3314</v>
      </c>
    </row>
    <row r="893" spans="1:6" ht="15.75" customHeight="1">
      <c r="A893" s="1" t="s">
        <v>2365</v>
      </c>
      <c r="B893" s="1" t="s">
        <v>236</v>
      </c>
      <c r="C893" s="10" t="s">
        <v>2373</v>
      </c>
      <c r="D893" s="10" t="s">
        <v>4044</v>
      </c>
      <c r="E893" s="98">
        <v>1</v>
      </c>
      <c r="F893" s="1"/>
    </row>
    <row r="894" spans="1:6" ht="15.75" customHeight="1">
      <c r="A894" s="1" t="s">
        <v>2365</v>
      </c>
      <c r="B894" s="1" t="s">
        <v>95</v>
      </c>
      <c r="C894" s="10" t="s">
        <v>2374</v>
      </c>
      <c r="D894" s="10" t="s">
        <v>4045</v>
      </c>
      <c r="E894" s="98">
        <v>1</v>
      </c>
      <c r="F894" s="1" t="s">
        <v>3314</v>
      </c>
    </row>
    <row r="895" spans="1:6" ht="15.75" customHeight="1">
      <c r="A895" s="1" t="s">
        <v>2365</v>
      </c>
      <c r="B895" s="1" t="s">
        <v>1569</v>
      </c>
      <c r="C895" s="10" t="s">
        <v>2375</v>
      </c>
      <c r="D895" s="10" t="s">
        <v>4045</v>
      </c>
      <c r="E895" s="98">
        <v>1</v>
      </c>
      <c r="F895" s="1"/>
    </row>
    <row r="896" spans="1:6" ht="15.75" customHeight="1">
      <c r="A896" s="1" t="s">
        <v>2365</v>
      </c>
      <c r="B896" s="1" t="s">
        <v>2376</v>
      </c>
      <c r="C896" s="10" t="s">
        <v>2377</v>
      </c>
      <c r="D896" s="10" t="s">
        <v>4046</v>
      </c>
      <c r="E896" s="98">
        <v>1</v>
      </c>
      <c r="F896" s="1" t="s">
        <v>3314</v>
      </c>
    </row>
    <row r="897" spans="1:6" ht="15.75" customHeight="1">
      <c r="A897" s="1" t="s">
        <v>2365</v>
      </c>
      <c r="B897" s="1" t="s">
        <v>405</v>
      </c>
      <c r="C897" s="10" t="s">
        <v>2378</v>
      </c>
      <c r="D897" s="10" t="s">
        <v>4044</v>
      </c>
      <c r="E897" s="98">
        <v>0</v>
      </c>
      <c r="F897" s="1" t="s">
        <v>3296</v>
      </c>
    </row>
    <row r="898" spans="1:6" ht="15.75" customHeight="1">
      <c r="A898" s="1" t="s">
        <v>2365</v>
      </c>
      <c r="B898" s="1" t="s">
        <v>532</v>
      </c>
      <c r="C898" s="10" t="s">
        <v>2379</v>
      </c>
      <c r="D898" s="10" t="s">
        <v>4047</v>
      </c>
      <c r="E898" s="98">
        <v>0</v>
      </c>
      <c r="F898" s="1"/>
    </row>
    <row r="899" spans="1:6" ht="15.75" customHeight="1">
      <c r="A899" s="1" t="s">
        <v>2380</v>
      </c>
      <c r="B899" s="1" t="s">
        <v>532</v>
      </c>
      <c r="C899" s="10" t="s">
        <v>2385</v>
      </c>
      <c r="D899" s="10" t="s">
        <v>4048</v>
      </c>
      <c r="E899" s="98">
        <v>0</v>
      </c>
      <c r="F899" s="1"/>
    </row>
    <row r="900" spans="1:6" ht="15.75" customHeight="1">
      <c r="A900" s="1" t="s">
        <v>2380</v>
      </c>
      <c r="B900" s="1" t="s">
        <v>2386</v>
      </c>
      <c r="C900" s="10" t="s">
        <v>2385</v>
      </c>
      <c r="D900" s="10" t="s">
        <v>4049</v>
      </c>
      <c r="E900" s="98">
        <v>1</v>
      </c>
      <c r="F900" s="1" t="s">
        <v>3314</v>
      </c>
    </row>
    <row r="901" spans="1:6" ht="15.75" customHeight="1">
      <c r="A901" s="1" t="s">
        <v>2380</v>
      </c>
      <c r="B901" s="1" t="s">
        <v>1615</v>
      </c>
      <c r="C901" s="10" t="s">
        <v>2385</v>
      </c>
      <c r="D901" s="10" t="s">
        <v>4050</v>
      </c>
      <c r="E901" s="98">
        <v>1</v>
      </c>
      <c r="F901" s="1" t="s">
        <v>3314</v>
      </c>
    </row>
    <row r="902" spans="1:6" ht="15.75" customHeight="1">
      <c r="A902" s="1" t="s">
        <v>2380</v>
      </c>
      <c r="B902" s="1" t="s">
        <v>1746</v>
      </c>
      <c r="C902" s="10" t="s">
        <v>2388</v>
      </c>
      <c r="D902" s="10" t="s">
        <v>2388</v>
      </c>
      <c r="E902" s="98">
        <v>1</v>
      </c>
      <c r="F902" s="1" t="s">
        <v>4051</v>
      </c>
    </row>
    <row r="903" spans="1:6" ht="15.75" customHeight="1">
      <c r="A903" s="1" t="s">
        <v>2380</v>
      </c>
      <c r="B903" s="1" t="s">
        <v>172</v>
      </c>
      <c r="C903" s="10" t="s">
        <v>2385</v>
      </c>
      <c r="D903" s="10" t="s">
        <v>4052</v>
      </c>
      <c r="E903" s="98">
        <v>1</v>
      </c>
      <c r="F903" s="1" t="s">
        <v>3885</v>
      </c>
    </row>
    <row r="904" spans="1:6" ht="15.75" customHeight="1">
      <c r="A904" s="1" t="s">
        <v>2380</v>
      </c>
      <c r="B904" s="1" t="s">
        <v>236</v>
      </c>
      <c r="C904" s="10" t="s">
        <v>2385</v>
      </c>
      <c r="D904" s="10" t="s">
        <v>4053</v>
      </c>
      <c r="E904" s="98">
        <v>1</v>
      </c>
      <c r="F904" s="1"/>
    </row>
    <row r="905" spans="1:6" ht="15.75" customHeight="1">
      <c r="A905" s="1" t="s">
        <v>2380</v>
      </c>
      <c r="B905" s="1" t="s">
        <v>2389</v>
      </c>
      <c r="C905" s="10" t="s">
        <v>2385</v>
      </c>
      <c r="D905" s="10" t="s">
        <v>4054</v>
      </c>
      <c r="E905" s="98">
        <v>0</v>
      </c>
      <c r="F905" s="1"/>
    </row>
    <row r="906" spans="1:6" ht="15.75" customHeight="1">
      <c r="A906" s="1" t="s">
        <v>2380</v>
      </c>
      <c r="B906" s="1" t="s">
        <v>95</v>
      </c>
      <c r="C906" s="10" t="s">
        <v>2391</v>
      </c>
      <c r="D906" s="10" t="s">
        <v>4055</v>
      </c>
      <c r="E906" s="98">
        <v>1</v>
      </c>
      <c r="F906" s="1" t="s">
        <v>3314</v>
      </c>
    </row>
    <row r="907" spans="1:6" ht="15.75" customHeight="1">
      <c r="A907" s="1" t="s">
        <v>2380</v>
      </c>
      <c r="B907" s="1" t="s">
        <v>194</v>
      </c>
      <c r="C907" s="10" t="s">
        <v>2392</v>
      </c>
      <c r="D907" s="10" t="s">
        <v>4056</v>
      </c>
      <c r="E907" s="98">
        <v>1</v>
      </c>
      <c r="F907" s="1" t="s">
        <v>3314</v>
      </c>
    </row>
    <row r="908" spans="1:6" ht="15.75" customHeight="1">
      <c r="A908" s="1" t="s">
        <v>2393</v>
      </c>
      <c r="B908" s="1" t="s">
        <v>258</v>
      </c>
      <c r="C908" s="10" t="s">
        <v>2397</v>
      </c>
      <c r="D908" s="10" t="s">
        <v>4057</v>
      </c>
      <c r="E908" s="98">
        <v>1</v>
      </c>
      <c r="F908" s="1"/>
    </row>
    <row r="909" spans="1:6" ht="15.75" customHeight="1">
      <c r="A909" s="1" t="s">
        <v>2393</v>
      </c>
      <c r="B909" s="1" t="s">
        <v>2398</v>
      </c>
      <c r="C909" s="10" t="s">
        <v>2399</v>
      </c>
      <c r="D909" s="10" t="s">
        <v>2399</v>
      </c>
      <c r="E909" s="98">
        <v>0</v>
      </c>
      <c r="F909" s="1"/>
    </row>
    <row r="910" spans="1:6" ht="15.75" customHeight="1">
      <c r="A910" s="1" t="s">
        <v>2393</v>
      </c>
      <c r="B910" s="1" t="s">
        <v>172</v>
      </c>
      <c r="C910" s="10" t="s">
        <v>2401</v>
      </c>
      <c r="D910" s="10" t="s">
        <v>2401</v>
      </c>
      <c r="E910" s="98">
        <v>1</v>
      </c>
      <c r="F910" s="1" t="s">
        <v>3985</v>
      </c>
    </row>
    <row r="911" spans="1:6" ht="15.75" customHeight="1">
      <c r="A911" s="1" t="s">
        <v>2393</v>
      </c>
      <c r="B911" s="1" t="s">
        <v>1640</v>
      </c>
      <c r="C911" s="10" t="s">
        <v>2402</v>
      </c>
      <c r="D911" s="10" t="s">
        <v>2402</v>
      </c>
      <c r="E911" s="98">
        <v>1</v>
      </c>
      <c r="F911" s="1" t="s">
        <v>3314</v>
      </c>
    </row>
    <row r="912" spans="1:6" ht="15.75" customHeight="1">
      <c r="A912" s="1" t="s">
        <v>2393</v>
      </c>
      <c r="B912" s="1" t="s">
        <v>2403</v>
      </c>
      <c r="C912" s="10" t="s">
        <v>2404</v>
      </c>
      <c r="D912" s="10" t="s">
        <v>4058</v>
      </c>
      <c r="E912" s="98">
        <v>0</v>
      </c>
      <c r="F912" s="1"/>
    </row>
    <row r="913" spans="1:6" ht="15.75" customHeight="1">
      <c r="A913" s="1" t="s">
        <v>2393</v>
      </c>
      <c r="B913" s="1" t="s">
        <v>2405</v>
      </c>
      <c r="C913" s="10" t="s">
        <v>2406</v>
      </c>
      <c r="D913" s="10" t="s">
        <v>2406</v>
      </c>
      <c r="E913" s="98">
        <v>0</v>
      </c>
      <c r="F913" s="1"/>
    </row>
    <row r="914" spans="1:6" ht="15.75" customHeight="1">
      <c r="A914" s="1" t="s">
        <v>2393</v>
      </c>
      <c r="B914" s="1" t="s">
        <v>405</v>
      </c>
      <c r="C914" s="10" t="s">
        <v>2407</v>
      </c>
      <c r="D914" s="10" t="s">
        <v>2407</v>
      </c>
      <c r="E914" s="98">
        <v>0</v>
      </c>
      <c r="F914" s="1" t="s">
        <v>3296</v>
      </c>
    </row>
    <row r="915" spans="1:6" ht="15.75" customHeight="1">
      <c r="A915" s="1" t="s">
        <v>2393</v>
      </c>
      <c r="B915" s="1" t="s">
        <v>363</v>
      </c>
      <c r="C915" s="10" t="s">
        <v>2408</v>
      </c>
      <c r="D915" s="10" t="s">
        <v>2408</v>
      </c>
      <c r="E915" s="98">
        <v>0</v>
      </c>
      <c r="F915" s="1"/>
    </row>
    <row r="916" spans="1:6" ht="15.75" customHeight="1">
      <c r="A916" s="1" t="s">
        <v>2393</v>
      </c>
      <c r="B916" s="1" t="s">
        <v>2409</v>
      </c>
      <c r="C916" s="10" t="s">
        <v>3021</v>
      </c>
      <c r="D916" s="10" t="s">
        <v>3021</v>
      </c>
      <c r="E916" s="98">
        <v>1</v>
      </c>
      <c r="F916" s="1" t="s">
        <v>3314</v>
      </c>
    </row>
    <row r="917" spans="1:6" ht="15.75" customHeight="1">
      <c r="A917" s="1" t="s">
        <v>2393</v>
      </c>
      <c r="B917" s="1" t="s">
        <v>408</v>
      </c>
      <c r="C917" s="10" t="s">
        <v>2411</v>
      </c>
      <c r="D917" s="10" t="s">
        <v>4059</v>
      </c>
      <c r="E917" s="98">
        <v>0</v>
      </c>
      <c r="F917" s="1" t="s">
        <v>4060</v>
      </c>
    </row>
    <row r="918" spans="1:6" ht="15.75" customHeight="1">
      <c r="A918" s="1" t="s">
        <v>2393</v>
      </c>
      <c r="B918" s="1" t="s">
        <v>527</v>
      </c>
      <c r="C918" s="10" t="s">
        <v>2412</v>
      </c>
      <c r="D918" s="10" t="s">
        <v>4061</v>
      </c>
      <c r="E918" s="98">
        <v>1</v>
      </c>
      <c r="F918" s="1"/>
    </row>
    <row r="919" spans="1:6" ht="15.75" customHeight="1">
      <c r="A919" s="1" t="s">
        <v>2393</v>
      </c>
      <c r="B919" s="1" t="s">
        <v>95</v>
      </c>
      <c r="C919" s="10" t="s">
        <v>2413</v>
      </c>
      <c r="D919" s="10" t="s">
        <v>4062</v>
      </c>
      <c r="E919" s="98">
        <v>0</v>
      </c>
      <c r="F919" s="1"/>
    </row>
    <row r="920" spans="1:6" ht="15.75" customHeight="1">
      <c r="A920" s="1" t="s">
        <v>2414</v>
      </c>
      <c r="B920" s="1" t="s">
        <v>451</v>
      </c>
      <c r="C920" s="10" t="s">
        <v>2419</v>
      </c>
      <c r="D920" s="10" t="s">
        <v>2419</v>
      </c>
      <c r="E920" s="98">
        <v>0</v>
      </c>
      <c r="F920" s="1"/>
    </row>
    <row r="921" spans="1:6" ht="15.75" customHeight="1">
      <c r="A921" s="1" t="s">
        <v>2414</v>
      </c>
      <c r="B921" s="1" t="s">
        <v>424</v>
      </c>
      <c r="C921" s="10" t="s">
        <v>2420</v>
      </c>
      <c r="D921" s="10" t="s">
        <v>4063</v>
      </c>
      <c r="E921" s="98">
        <v>1</v>
      </c>
      <c r="F921" s="1" t="s">
        <v>3314</v>
      </c>
    </row>
    <row r="922" spans="1:6" ht="15.75" customHeight="1">
      <c r="A922" s="1" t="s">
        <v>2414</v>
      </c>
      <c r="B922" s="1" t="s">
        <v>532</v>
      </c>
      <c r="C922" s="10" t="s">
        <v>2421</v>
      </c>
      <c r="D922" s="10" t="s">
        <v>2421</v>
      </c>
      <c r="E922" s="98">
        <v>0</v>
      </c>
      <c r="F922" s="1"/>
    </row>
    <row r="923" spans="1:6" ht="15.75" customHeight="1">
      <c r="A923" s="1" t="s">
        <v>2414</v>
      </c>
      <c r="B923" s="1" t="s">
        <v>2423</v>
      </c>
      <c r="C923" s="10" t="s">
        <v>2424</v>
      </c>
      <c r="D923" s="10" t="s">
        <v>4064</v>
      </c>
      <c r="E923" s="98">
        <v>1</v>
      </c>
      <c r="F923" s="1" t="s">
        <v>3397</v>
      </c>
    </row>
    <row r="924" spans="1:6" ht="15.75" customHeight="1">
      <c r="A924" s="1" t="s">
        <v>2425</v>
      </c>
      <c r="B924" s="1" t="s">
        <v>2430</v>
      </c>
      <c r="C924" s="10" t="s">
        <v>2431</v>
      </c>
      <c r="D924" s="10" t="s">
        <v>2431</v>
      </c>
      <c r="E924" s="98">
        <v>1</v>
      </c>
      <c r="F924" s="1" t="s">
        <v>3314</v>
      </c>
    </row>
    <row r="925" spans="1:6" ht="15.75" customHeight="1">
      <c r="A925" s="1" t="s">
        <v>2425</v>
      </c>
      <c r="B925" s="1" t="s">
        <v>77</v>
      </c>
      <c r="C925" s="10" t="s">
        <v>2432</v>
      </c>
      <c r="D925" s="10" t="s">
        <v>2432</v>
      </c>
      <c r="E925" s="98">
        <v>1</v>
      </c>
      <c r="F925" s="1" t="s">
        <v>4065</v>
      </c>
    </row>
    <row r="926" spans="1:6" ht="15.75" customHeight="1">
      <c r="A926" s="1" t="s">
        <v>2433</v>
      </c>
      <c r="B926" s="1" t="s">
        <v>91</v>
      </c>
      <c r="C926" s="10" t="s">
        <v>2439</v>
      </c>
      <c r="D926" s="10" t="s">
        <v>4066</v>
      </c>
      <c r="E926" s="98">
        <v>1</v>
      </c>
      <c r="F926" s="1" t="s">
        <v>3314</v>
      </c>
    </row>
    <row r="927" spans="1:6" ht="15.75" customHeight="1">
      <c r="A927" s="1" t="s">
        <v>2433</v>
      </c>
      <c r="B927" s="1" t="s">
        <v>2441</v>
      </c>
      <c r="C927" s="10" t="s">
        <v>2442</v>
      </c>
      <c r="D927" s="10" t="s">
        <v>4067</v>
      </c>
      <c r="E927" s="98">
        <v>1</v>
      </c>
      <c r="F927" s="1" t="s">
        <v>3535</v>
      </c>
    </row>
    <row r="928" spans="1:6" ht="15.75" customHeight="1">
      <c r="A928" s="1" t="s">
        <v>2433</v>
      </c>
      <c r="B928" s="1" t="s">
        <v>95</v>
      </c>
      <c r="C928" s="10" t="s">
        <v>2444</v>
      </c>
      <c r="D928" s="10" t="s">
        <v>4068</v>
      </c>
      <c r="E928" s="98">
        <v>1</v>
      </c>
      <c r="F928" s="1"/>
    </row>
    <row r="929" spans="1:6" ht="15.75" customHeight="1">
      <c r="A929" s="1" t="s">
        <v>3049</v>
      </c>
      <c r="B929" s="1" t="s">
        <v>91</v>
      </c>
      <c r="C929" s="10" t="s">
        <v>2450</v>
      </c>
      <c r="D929" s="10" t="s">
        <v>4069</v>
      </c>
      <c r="E929" s="98">
        <v>0</v>
      </c>
      <c r="F929" s="1"/>
    </row>
    <row r="930" spans="1:6" ht="15.75" customHeight="1">
      <c r="A930" s="1" t="s">
        <v>2451</v>
      </c>
      <c r="B930" s="1" t="s">
        <v>172</v>
      </c>
      <c r="C930" s="10" t="s">
        <v>2455</v>
      </c>
      <c r="D930" s="10" t="s">
        <v>2457</v>
      </c>
      <c r="E930" s="98">
        <v>0</v>
      </c>
      <c r="F930" s="1"/>
    </row>
    <row r="931" spans="1:6" ht="15.75" customHeight="1">
      <c r="A931" s="1" t="s">
        <v>2451</v>
      </c>
      <c r="B931" s="1" t="s">
        <v>194</v>
      </c>
      <c r="C931" s="10" t="s">
        <v>4070</v>
      </c>
      <c r="D931" s="10" t="s">
        <v>4070</v>
      </c>
      <c r="E931" s="98">
        <v>0</v>
      </c>
      <c r="F931" s="1"/>
    </row>
    <row r="932" spans="1:6" ht="15.75" customHeight="1">
      <c r="A932" s="1" t="s">
        <v>2451</v>
      </c>
      <c r="B932" s="1" t="s">
        <v>172</v>
      </c>
      <c r="C932" s="10"/>
      <c r="D932" s="1"/>
      <c r="E932" s="1"/>
      <c r="F932" s="1"/>
    </row>
    <row r="933" spans="1:6" ht="15.75" customHeight="1">
      <c r="A933" s="1" t="s">
        <v>2451</v>
      </c>
      <c r="B933" s="1" t="s">
        <v>1164</v>
      </c>
      <c r="C933" s="10" t="s">
        <v>3022</v>
      </c>
      <c r="D933" s="10" t="s">
        <v>3022</v>
      </c>
      <c r="E933" s="98">
        <v>0</v>
      </c>
      <c r="F933" s="1"/>
    </row>
    <row r="934" spans="1:6" ht="15.75" customHeight="1">
      <c r="A934" s="1" t="s">
        <v>2451</v>
      </c>
      <c r="B934" s="1" t="s">
        <v>2464</v>
      </c>
      <c r="C934" s="10" t="s">
        <v>2465</v>
      </c>
      <c r="D934" s="10" t="s">
        <v>2465</v>
      </c>
      <c r="E934" s="98">
        <v>0</v>
      </c>
      <c r="F934" s="1"/>
    </row>
    <row r="935" spans="1:6" ht="15.75" customHeight="1">
      <c r="A935" s="1" t="s">
        <v>2466</v>
      </c>
      <c r="B935" s="1" t="s">
        <v>3023</v>
      </c>
      <c r="C935" s="10" t="s">
        <v>2470</v>
      </c>
      <c r="D935" s="10" t="s">
        <v>4071</v>
      </c>
      <c r="E935" s="98">
        <v>0</v>
      </c>
      <c r="F935" s="1"/>
    </row>
    <row r="936" spans="1:6" ht="15.75" customHeight="1">
      <c r="A936" s="1" t="s">
        <v>2466</v>
      </c>
      <c r="B936" s="1" t="s">
        <v>2472</v>
      </c>
      <c r="C936" s="10" t="s">
        <v>2473</v>
      </c>
      <c r="D936" s="10" t="s">
        <v>4072</v>
      </c>
      <c r="E936" s="98">
        <v>0</v>
      </c>
      <c r="F936" s="1"/>
    </row>
    <row r="937" spans="1:6" ht="15.75" customHeight="1">
      <c r="A937" s="1" t="s">
        <v>2466</v>
      </c>
      <c r="B937" s="1" t="s">
        <v>172</v>
      </c>
      <c r="C937" s="10" t="s">
        <v>2474</v>
      </c>
      <c r="D937" s="10" t="s">
        <v>4073</v>
      </c>
      <c r="E937" s="98">
        <v>1</v>
      </c>
      <c r="F937" s="1"/>
    </row>
    <row r="938" spans="1:6" ht="15.75" customHeight="1">
      <c r="A938" s="1" t="s">
        <v>2475</v>
      </c>
      <c r="B938" s="1" t="s">
        <v>91</v>
      </c>
      <c r="C938" s="10" t="s">
        <v>2481</v>
      </c>
      <c r="D938" s="10" t="s">
        <v>4074</v>
      </c>
      <c r="E938" s="98">
        <v>1</v>
      </c>
      <c r="F938" s="1" t="s">
        <v>4075</v>
      </c>
    </row>
    <row r="939" spans="1:6" ht="15.75" customHeight="1">
      <c r="A939" s="1" t="s">
        <v>2475</v>
      </c>
      <c r="B939" s="1" t="s">
        <v>259</v>
      </c>
      <c r="C939" s="10" t="s">
        <v>2482</v>
      </c>
      <c r="D939" s="10" t="s">
        <v>2482</v>
      </c>
      <c r="E939" s="98">
        <v>0</v>
      </c>
      <c r="F939" s="1"/>
    </row>
    <row r="940" spans="1:6" ht="15.75" customHeight="1">
      <c r="A940" s="1" t="s">
        <v>2475</v>
      </c>
      <c r="B940" s="1" t="s">
        <v>172</v>
      </c>
      <c r="C940" s="10" t="s">
        <v>2481</v>
      </c>
      <c r="D940" s="10" t="s">
        <v>4076</v>
      </c>
      <c r="E940" s="98">
        <v>1</v>
      </c>
      <c r="F940" s="1" t="s">
        <v>4075</v>
      </c>
    </row>
    <row r="941" spans="1:6" ht="15.75" customHeight="1">
      <c r="A941" s="1" t="s">
        <v>2475</v>
      </c>
      <c r="B941" s="1" t="s">
        <v>95</v>
      </c>
      <c r="C941" s="1" t="s">
        <v>2483</v>
      </c>
      <c r="D941" s="10" t="s">
        <v>4077</v>
      </c>
      <c r="E941" s="98">
        <v>1</v>
      </c>
      <c r="F941" s="1"/>
    </row>
    <row r="942" spans="1:6" ht="15.75" customHeight="1">
      <c r="A942" s="1" t="s">
        <v>2475</v>
      </c>
      <c r="B942" s="1" t="s">
        <v>252</v>
      </c>
      <c r="C942" s="10" t="s">
        <v>2484</v>
      </c>
      <c r="D942" s="10" t="s">
        <v>2484</v>
      </c>
      <c r="E942" s="98">
        <v>0</v>
      </c>
      <c r="F942" s="1"/>
    </row>
    <row r="943" spans="1:6" ht="15.75" customHeight="1">
      <c r="A943" s="1" t="s">
        <v>2475</v>
      </c>
      <c r="B943" s="1" t="s">
        <v>2485</v>
      </c>
      <c r="C943" s="10" t="s">
        <v>2484</v>
      </c>
      <c r="D943" s="10" t="s">
        <v>2484</v>
      </c>
      <c r="E943" s="98">
        <v>1</v>
      </c>
      <c r="F943" s="1"/>
    </row>
    <row r="944" spans="1:6" ht="15.75" customHeight="1">
      <c r="A944" s="1" t="s">
        <v>2486</v>
      </c>
      <c r="B944" s="1" t="s">
        <v>2492</v>
      </c>
      <c r="C944" s="10" t="s">
        <v>2493</v>
      </c>
      <c r="D944" s="10" t="s">
        <v>2493</v>
      </c>
      <c r="E944" s="98">
        <v>1</v>
      </c>
      <c r="F944" s="1"/>
    </row>
    <row r="945" spans="1:6" ht="15.75" customHeight="1">
      <c r="A945" s="1" t="s">
        <v>2486</v>
      </c>
      <c r="B945" s="1" t="s">
        <v>532</v>
      </c>
      <c r="C945" s="10" t="s">
        <v>2494</v>
      </c>
      <c r="D945" s="10" t="s">
        <v>2494</v>
      </c>
      <c r="E945" s="98">
        <v>0</v>
      </c>
      <c r="F945" s="1"/>
    </row>
    <row r="946" spans="1:6" ht="15.75" customHeight="1">
      <c r="A946" s="1" t="s">
        <v>2486</v>
      </c>
      <c r="B946" s="1" t="s">
        <v>172</v>
      </c>
      <c r="C946" s="10" t="s">
        <v>2495</v>
      </c>
      <c r="D946" s="10" t="s">
        <v>2495</v>
      </c>
      <c r="E946" s="98">
        <v>1</v>
      </c>
      <c r="F946" s="1"/>
    </row>
    <row r="947" spans="1:6" ht="15.75" customHeight="1">
      <c r="A947" s="1" t="s">
        <v>2486</v>
      </c>
      <c r="B947" s="1" t="s">
        <v>2496</v>
      </c>
      <c r="C947" s="10" t="s">
        <v>2497</v>
      </c>
      <c r="D947" s="10" t="s">
        <v>2497</v>
      </c>
      <c r="E947" s="98">
        <v>1</v>
      </c>
      <c r="F947" s="1" t="s">
        <v>3985</v>
      </c>
    </row>
    <row r="948" spans="1:6" ht="15.75" customHeight="1">
      <c r="A948" s="1" t="s">
        <v>2486</v>
      </c>
      <c r="B948" s="1" t="s">
        <v>2498</v>
      </c>
      <c r="C948" s="10" t="s">
        <v>2499</v>
      </c>
      <c r="D948" s="10" t="s">
        <v>2499</v>
      </c>
      <c r="E948" s="98">
        <v>0</v>
      </c>
      <c r="F948" s="1"/>
    </row>
    <row r="949" spans="1:6" ht="15.75" customHeight="1">
      <c r="A949" s="1" t="s">
        <v>2500</v>
      </c>
      <c r="B949" s="1" t="s">
        <v>2506</v>
      </c>
      <c r="C949" s="10" t="s">
        <v>2507</v>
      </c>
      <c r="D949" s="10" t="s">
        <v>4078</v>
      </c>
      <c r="E949" s="98">
        <v>1</v>
      </c>
      <c r="F949" s="1"/>
    </row>
    <row r="950" spans="1:6" ht="15.75" customHeight="1">
      <c r="A950" s="1" t="s">
        <v>2508</v>
      </c>
      <c r="B950" s="1" t="s">
        <v>146</v>
      </c>
      <c r="C950" s="10" t="s">
        <v>2512</v>
      </c>
      <c r="D950" s="10" t="s">
        <v>4079</v>
      </c>
      <c r="E950" s="98">
        <v>0</v>
      </c>
      <c r="F950" s="1"/>
    </row>
    <row r="951" spans="1:6" ht="15.75" customHeight="1">
      <c r="A951" s="1" t="s">
        <v>2508</v>
      </c>
      <c r="B951" s="1" t="s">
        <v>2513</v>
      </c>
      <c r="C951" s="10" t="s">
        <v>2514</v>
      </c>
      <c r="D951" s="10" t="s">
        <v>2514</v>
      </c>
      <c r="E951" s="98">
        <v>0</v>
      </c>
      <c r="F951" s="1"/>
    </row>
    <row r="952" spans="1:6" ht="15.75" customHeight="1">
      <c r="A952" s="1" t="s">
        <v>2515</v>
      </c>
      <c r="B952" s="1" t="s">
        <v>2520</v>
      </c>
      <c r="C952" s="10" t="s">
        <v>2521</v>
      </c>
      <c r="D952" s="10" t="s">
        <v>2521</v>
      </c>
      <c r="E952" s="98">
        <v>1</v>
      </c>
      <c r="F952" s="1" t="s">
        <v>3314</v>
      </c>
    </row>
    <row r="953" spans="1:6" ht="15.75" customHeight="1">
      <c r="A953" s="1" t="s">
        <v>2522</v>
      </c>
      <c r="B953" s="1" t="s">
        <v>292</v>
      </c>
      <c r="C953" s="10" t="s">
        <v>2528</v>
      </c>
      <c r="D953" s="10" t="s">
        <v>2528</v>
      </c>
      <c r="E953" s="98">
        <v>1</v>
      </c>
      <c r="F953" s="1" t="s">
        <v>4080</v>
      </c>
    </row>
    <row r="954" spans="1:6" ht="15.75" customHeight="1">
      <c r="A954" s="1" t="s">
        <v>2522</v>
      </c>
      <c r="B954" s="1" t="s">
        <v>218</v>
      </c>
      <c r="C954" s="10" t="s">
        <v>2529</v>
      </c>
      <c r="D954" s="10" t="s">
        <v>4081</v>
      </c>
      <c r="E954" s="98">
        <v>0</v>
      </c>
      <c r="F954" s="1" t="s">
        <v>3711</v>
      </c>
    </row>
    <row r="955" spans="1:6" ht="15.75" customHeight="1">
      <c r="A955" s="1" t="s">
        <v>2522</v>
      </c>
      <c r="B955" s="1" t="s">
        <v>527</v>
      </c>
      <c r="C955" s="10" t="s">
        <v>2530</v>
      </c>
      <c r="D955" s="10" t="s">
        <v>2530</v>
      </c>
      <c r="E955" s="98">
        <v>1</v>
      </c>
      <c r="F955" s="1"/>
    </row>
    <row r="956" spans="1:6" ht="15.75" customHeight="1">
      <c r="A956" s="1" t="s">
        <v>2522</v>
      </c>
      <c r="B956" s="1" t="s">
        <v>2531</v>
      </c>
      <c r="C956" s="10" t="s">
        <v>2532</v>
      </c>
      <c r="D956" s="10" t="s">
        <v>4082</v>
      </c>
      <c r="E956" s="98">
        <v>0</v>
      </c>
      <c r="F956" s="1"/>
    </row>
    <row r="957" spans="1:6" ht="15.75" customHeight="1">
      <c r="A957" s="1" t="s">
        <v>2522</v>
      </c>
      <c r="B957" s="1" t="s">
        <v>95</v>
      </c>
      <c r="C957" s="10" t="s">
        <v>2533</v>
      </c>
      <c r="D957" s="10" t="s">
        <v>4083</v>
      </c>
      <c r="E957" s="98">
        <v>1</v>
      </c>
      <c r="F957" s="1" t="s">
        <v>4084</v>
      </c>
    </row>
    <row r="958" spans="1:6" ht="15.75" customHeight="1">
      <c r="A958" s="1" t="s">
        <v>2522</v>
      </c>
      <c r="B958" s="1" t="s">
        <v>172</v>
      </c>
      <c r="C958" s="10" t="s">
        <v>2534</v>
      </c>
      <c r="D958" s="10" t="s">
        <v>4085</v>
      </c>
      <c r="E958" s="98">
        <v>0</v>
      </c>
      <c r="F958" s="1"/>
    </row>
    <row r="959" spans="1:6" ht="15.75" customHeight="1">
      <c r="A959" s="1" t="s">
        <v>2522</v>
      </c>
      <c r="B959" s="1" t="s">
        <v>236</v>
      </c>
      <c r="C959" s="10" t="s">
        <v>2535</v>
      </c>
      <c r="D959" s="10" t="s">
        <v>2535</v>
      </c>
      <c r="E959" s="98">
        <v>1</v>
      </c>
      <c r="F959" s="1"/>
    </row>
    <row r="960" spans="1:6" ht="15.75" customHeight="1">
      <c r="A960" s="1" t="s">
        <v>2522</v>
      </c>
      <c r="B960" s="1" t="s">
        <v>2536</v>
      </c>
      <c r="C960" s="10" t="s">
        <v>2537</v>
      </c>
      <c r="D960" s="10" t="s">
        <v>4086</v>
      </c>
      <c r="E960" s="98">
        <v>1</v>
      </c>
      <c r="F960" s="1"/>
    </row>
    <row r="961" spans="1:6" ht="15.75" customHeight="1">
      <c r="A961" s="1" t="s">
        <v>2522</v>
      </c>
      <c r="B961" s="1" t="s">
        <v>2538</v>
      </c>
      <c r="C961" s="10" t="s">
        <v>2539</v>
      </c>
      <c r="D961" s="10" t="s">
        <v>2539</v>
      </c>
      <c r="E961" s="98">
        <v>1</v>
      </c>
      <c r="F961" s="1"/>
    </row>
    <row r="962" spans="1:6" ht="15.75" customHeight="1">
      <c r="A962" s="1" t="s">
        <v>2522</v>
      </c>
      <c r="B962" s="1" t="s">
        <v>2540</v>
      </c>
      <c r="C962" s="10" t="s">
        <v>2541</v>
      </c>
      <c r="D962" s="10" t="s">
        <v>2541</v>
      </c>
      <c r="E962" s="98">
        <v>0</v>
      </c>
      <c r="F962" s="1" t="s">
        <v>3296</v>
      </c>
    </row>
    <row r="963" spans="1:6" ht="15.75" customHeight="1">
      <c r="A963" s="1" t="s">
        <v>2522</v>
      </c>
      <c r="B963" s="1" t="s">
        <v>2542</v>
      </c>
      <c r="C963" s="10" t="s">
        <v>2543</v>
      </c>
      <c r="D963" s="10" t="s">
        <v>2543</v>
      </c>
      <c r="E963" s="98">
        <v>0</v>
      </c>
      <c r="F963" s="1" t="s">
        <v>3296</v>
      </c>
    </row>
    <row r="964" spans="1:6" ht="15.75" customHeight="1">
      <c r="A964" s="1" t="s">
        <v>2522</v>
      </c>
      <c r="B964" s="1" t="s">
        <v>146</v>
      </c>
      <c r="C964" s="10" t="s">
        <v>2544</v>
      </c>
      <c r="D964" s="10" t="s">
        <v>4087</v>
      </c>
      <c r="E964" s="98">
        <v>0</v>
      </c>
      <c r="F964" s="1"/>
    </row>
    <row r="965" spans="1:6" ht="15.75" customHeight="1">
      <c r="A965" s="1" t="s">
        <v>2545</v>
      </c>
      <c r="B965" s="1" t="s">
        <v>2551</v>
      </c>
      <c r="C965" s="10" t="s">
        <v>2552</v>
      </c>
      <c r="D965" s="10" t="s">
        <v>4088</v>
      </c>
      <c r="E965" s="1" t="s">
        <v>3275</v>
      </c>
      <c r="F965" s="1"/>
    </row>
    <row r="966" spans="1:6" ht="15.75" customHeight="1">
      <c r="A966" s="1" t="s">
        <v>2545</v>
      </c>
      <c r="B966" s="1" t="s">
        <v>527</v>
      </c>
      <c r="C966" s="10" t="s">
        <v>2552</v>
      </c>
      <c r="D966" s="10" t="s">
        <v>4089</v>
      </c>
      <c r="E966" s="98">
        <v>1</v>
      </c>
      <c r="F966" s="1"/>
    </row>
    <row r="967" spans="1:6" ht="15.75" customHeight="1">
      <c r="A967" s="1" t="s">
        <v>2545</v>
      </c>
      <c r="B967" s="1" t="s">
        <v>1061</v>
      </c>
      <c r="C967" s="10" t="s">
        <v>2552</v>
      </c>
      <c r="D967" s="10" t="s">
        <v>4089</v>
      </c>
      <c r="E967" s="98">
        <v>0</v>
      </c>
      <c r="F967" s="1"/>
    </row>
    <row r="968" spans="1:6" ht="15.75" customHeight="1">
      <c r="A968" s="1" t="s">
        <v>2545</v>
      </c>
      <c r="B968" s="1" t="s">
        <v>2554</v>
      </c>
      <c r="C968" s="10" t="s">
        <v>2555</v>
      </c>
      <c r="D968" s="10" t="s">
        <v>4090</v>
      </c>
      <c r="E968" s="98">
        <v>0</v>
      </c>
      <c r="F968" s="1"/>
    </row>
    <row r="969" spans="1:6" ht="15.75" customHeight="1">
      <c r="A969" s="1" t="s">
        <v>2556</v>
      </c>
      <c r="B969" s="1" t="s">
        <v>146</v>
      </c>
      <c r="C969" s="10" t="s">
        <v>2562</v>
      </c>
      <c r="D969" s="10" t="s">
        <v>4091</v>
      </c>
      <c r="E969" s="98">
        <v>1</v>
      </c>
      <c r="F969" s="1" t="s">
        <v>3314</v>
      </c>
    </row>
    <row r="970" spans="1:6" ht="15.75" customHeight="1">
      <c r="A970" s="1" t="s">
        <v>2556</v>
      </c>
      <c r="B970" s="1" t="s">
        <v>786</v>
      </c>
      <c r="C970" s="10" t="s">
        <v>2563</v>
      </c>
      <c r="D970" s="10" t="s">
        <v>4092</v>
      </c>
      <c r="E970" s="98">
        <v>1</v>
      </c>
      <c r="F970" s="1" t="s">
        <v>3314</v>
      </c>
    </row>
    <row r="971" spans="1:6" ht="15.75" customHeight="1">
      <c r="A971" s="1" t="s">
        <v>2556</v>
      </c>
      <c r="B971" s="1" t="s">
        <v>497</v>
      </c>
      <c r="C971" s="10" t="s">
        <v>2564</v>
      </c>
      <c r="D971" s="10" t="s">
        <v>4093</v>
      </c>
      <c r="E971" s="98">
        <v>1</v>
      </c>
      <c r="F971" s="1" t="s">
        <v>3314</v>
      </c>
    </row>
    <row r="972" spans="1:6" ht="15.75" customHeight="1">
      <c r="A972" s="1" t="s">
        <v>2556</v>
      </c>
      <c r="B972" s="1" t="s">
        <v>172</v>
      </c>
      <c r="C972" s="10" t="s">
        <v>2565</v>
      </c>
      <c r="D972" s="10" t="s">
        <v>2565</v>
      </c>
      <c r="E972" s="98">
        <v>0</v>
      </c>
      <c r="F972" s="1"/>
    </row>
    <row r="973" spans="1:6" ht="15.75" customHeight="1">
      <c r="A973" s="1" t="s">
        <v>2566</v>
      </c>
      <c r="B973" s="1" t="s">
        <v>91</v>
      </c>
      <c r="C973" s="10" t="s">
        <v>2573</v>
      </c>
      <c r="D973" s="10" t="s">
        <v>4094</v>
      </c>
      <c r="E973" s="98">
        <v>0</v>
      </c>
      <c r="F973" s="1"/>
    </row>
    <row r="974" spans="1:6" ht="15.75" customHeight="1">
      <c r="A974" s="1" t="s">
        <v>2574</v>
      </c>
      <c r="B974" s="1" t="s">
        <v>2580</v>
      </c>
      <c r="C974" s="10" t="s">
        <v>2581</v>
      </c>
      <c r="D974" s="10" t="s">
        <v>4095</v>
      </c>
      <c r="E974" s="98">
        <v>1</v>
      </c>
      <c r="F974" s="1" t="s">
        <v>4096</v>
      </c>
    </row>
    <row r="975" spans="1:6" ht="15.75" customHeight="1">
      <c r="A975" s="1" t="s">
        <v>2574</v>
      </c>
      <c r="B975" s="1" t="s">
        <v>2582</v>
      </c>
      <c r="C975" s="10" t="s">
        <v>2583</v>
      </c>
      <c r="D975" s="10" t="s">
        <v>4097</v>
      </c>
      <c r="E975" s="98">
        <v>0</v>
      </c>
      <c r="F975" s="1" t="s">
        <v>3296</v>
      </c>
    </row>
    <row r="976" spans="1:6" ht="15.75" customHeight="1">
      <c r="A976" s="1" t="s">
        <v>2584</v>
      </c>
      <c r="B976" s="1" t="s">
        <v>91</v>
      </c>
      <c r="C976" s="10" t="s">
        <v>2589</v>
      </c>
      <c r="D976" s="10" t="s">
        <v>4098</v>
      </c>
      <c r="E976" s="98">
        <v>0</v>
      </c>
      <c r="F976" s="1"/>
    </row>
    <row r="977" spans="1:6" ht="15.75" customHeight="1">
      <c r="A977" s="1" t="s">
        <v>2584</v>
      </c>
      <c r="B977" s="1" t="s">
        <v>926</v>
      </c>
      <c r="C977" s="10" t="s">
        <v>2590</v>
      </c>
      <c r="D977" s="10" t="s">
        <v>4099</v>
      </c>
      <c r="E977" s="98">
        <v>1</v>
      </c>
      <c r="F977" s="1" t="s">
        <v>3314</v>
      </c>
    </row>
    <row r="978" spans="1:6" ht="15.75" customHeight="1">
      <c r="A978" s="1" t="s">
        <v>2584</v>
      </c>
      <c r="B978" s="1" t="s">
        <v>95</v>
      </c>
      <c r="C978" s="10" t="s">
        <v>2591</v>
      </c>
      <c r="D978" s="10" t="s">
        <v>4100</v>
      </c>
      <c r="E978" s="98">
        <v>1</v>
      </c>
      <c r="F978" s="1" t="s">
        <v>4084</v>
      </c>
    </row>
    <row r="979" spans="1:6" ht="15.75" customHeight="1">
      <c r="A979" s="1" t="s">
        <v>2584</v>
      </c>
      <c r="B979" s="1" t="s">
        <v>172</v>
      </c>
      <c r="C979" s="10" t="s">
        <v>2592</v>
      </c>
      <c r="D979" s="10" t="s">
        <v>4101</v>
      </c>
      <c r="E979" s="98">
        <v>0</v>
      </c>
      <c r="F979" s="1"/>
    </row>
    <row r="980" spans="1:6" ht="15.75" customHeight="1">
      <c r="A980" s="1" t="s">
        <v>2593</v>
      </c>
      <c r="B980" s="1" t="s">
        <v>292</v>
      </c>
      <c r="C980" s="10" t="s">
        <v>2598</v>
      </c>
      <c r="D980" s="10" t="s">
        <v>2598</v>
      </c>
      <c r="E980" s="98">
        <v>1</v>
      </c>
      <c r="F980" s="1" t="s">
        <v>3314</v>
      </c>
    </row>
    <row r="981" spans="1:6" ht="15.75" customHeight="1">
      <c r="A981" s="1" t="s">
        <v>2593</v>
      </c>
      <c r="B981" s="1" t="s">
        <v>172</v>
      </c>
      <c r="C981" s="10" t="s">
        <v>2600</v>
      </c>
      <c r="D981" s="10" t="s">
        <v>4102</v>
      </c>
      <c r="E981" s="98">
        <v>1</v>
      </c>
      <c r="F981" s="1"/>
    </row>
    <row r="982" spans="1:6" ht="15.75" customHeight="1">
      <c r="A982" s="1" t="s">
        <v>2593</v>
      </c>
      <c r="B982" s="1" t="s">
        <v>786</v>
      </c>
      <c r="C982" s="10" t="s">
        <v>2601</v>
      </c>
      <c r="D982" s="10" t="s">
        <v>2601</v>
      </c>
      <c r="E982" s="98">
        <v>0</v>
      </c>
      <c r="F982" s="1"/>
    </row>
    <row r="983" spans="1:6" ht="15.75" customHeight="1">
      <c r="A983" s="1" t="s">
        <v>2602</v>
      </c>
      <c r="B983" s="1" t="s">
        <v>2609</v>
      </c>
      <c r="C983" s="10" t="s">
        <v>2610</v>
      </c>
      <c r="D983" s="10" t="s">
        <v>2610</v>
      </c>
      <c r="E983" s="1" t="s">
        <v>3275</v>
      </c>
      <c r="F983" s="1"/>
    </row>
    <row r="984" spans="1:6" ht="15.75" customHeight="1">
      <c r="A984" s="1" t="s">
        <v>2602</v>
      </c>
      <c r="B984" s="1" t="s">
        <v>2611</v>
      </c>
      <c r="C984" s="10" t="s">
        <v>2610</v>
      </c>
      <c r="D984" s="10" t="s">
        <v>4103</v>
      </c>
      <c r="E984" s="98">
        <v>0</v>
      </c>
      <c r="F984" s="1"/>
    </row>
    <row r="985" spans="1:6" ht="15.75" customHeight="1">
      <c r="A985" s="1" t="s">
        <v>2612</v>
      </c>
      <c r="B985" s="1" t="s">
        <v>532</v>
      </c>
      <c r="C985" s="10" t="s">
        <v>2617</v>
      </c>
      <c r="D985" s="10" t="s">
        <v>2617</v>
      </c>
      <c r="E985" s="98">
        <v>0</v>
      </c>
      <c r="F985" s="1"/>
    </row>
    <row r="986" spans="1:6" ht="15.75" customHeight="1">
      <c r="A986" s="1" t="s">
        <v>2612</v>
      </c>
      <c r="B986" s="1" t="s">
        <v>172</v>
      </c>
      <c r="C986" s="10" t="s">
        <v>2618</v>
      </c>
      <c r="D986" s="10" t="s">
        <v>2618</v>
      </c>
      <c r="E986" s="98">
        <v>0</v>
      </c>
      <c r="F986" s="1"/>
    </row>
    <row r="987" spans="1:6" ht="15.75" customHeight="1">
      <c r="A987" s="1" t="s">
        <v>2612</v>
      </c>
      <c r="B987" s="1" t="s">
        <v>2619</v>
      </c>
      <c r="C987" s="10" t="s">
        <v>2620</v>
      </c>
      <c r="D987" s="10" t="s">
        <v>2620</v>
      </c>
      <c r="E987" s="98">
        <v>1</v>
      </c>
      <c r="F987" s="1" t="s">
        <v>3314</v>
      </c>
    </row>
    <row r="988" spans="1:6" ht="15.75" customHeight="1">
      <c r="A988" s="1" t="s">
        <v>2612</v>
      </c>
      <c r="B988" s="1" t="s">
        <v>1466</v>
      </c>
      <c r="C988" s="10" t="s">
        <v>2621</v>
      </c>
      <c r="D988" s="10" t="s">
        <v>4104</v>
      </c>
      <c r="E988" s="98">
        <v>0</v>
      </c>
      <c r="F988" s="1"/>
    </row>
    <row r="989" spans="1:6" ht="15.75" customHeight="1">
      <c r="A989" s="1" t="s">
        <v>2622</v>
      </c>
      <c r="B989" s="1" t="s">
        <v>258</v>
      </c>
      <c r="C989" s="10" t="s">
        <v>2627</v>
      </c>
      <c r="D989" s="10" t="s">
        <v>2627</v>
      </c>
      <c r="E989" s="98">
        <v>0</v>
      </c>
      <c r="F989" s="1"/>
    </row>
    <row r="990" spans="1:6" ht="15.75" customHeight="1">
      <c r="A990" s="1" t="s">
        <v>2622</v>
      </c>
      <c r="B990" s="1" t="s">
        <v>91</v>
      </c>
      <c r="C990" s="10" t="s">
        <v>2627</v>
      </c>
      <c r="D990" s="10" t="s">
        <v>2627</v>
      </c>
      <c r="E990" s="98">
        <v>0</v>
      </c>
      <c r="F990" s="1"/>
    </row>
    <row r="991" spans="1:6" ht="15.75" customHeight="1">
      <c r="A991" s="1" t="s">
        <v>2622</v>
      </c>
      <c r="B991" s="1" t="s">
        <v>172</v>
      </c>
      <c r="C991" s="10" t="s">
        <v>2628</v>
      </c>
      <c r="D991" s="10" t="s">
        <v>2628</v>
      </c>
      <c r="E991" s="98">
        <v>1</v>
      </c>
      <c r="F991" s="1"/>
    </row>
    <row r="992" spans="1:6" ht="15.75" customHeight="1">
      <c r="A992" s="1" t="s">
        <v>2622</v>
      </c>
      <c r="B992" s="1" t="s">
        <v>456</v>
      </c>
      <c r="C992" s="10" t="s">
        <v>2629</v>
      </c>
      <c r="D992" s="10" t="s">
        <v>2628</v>
      </c>
      <c r="E992" s="98">
        <v>1</v>
      </c>
      <c r="F992" s="1"/>
    </row>
    <row r="993" spans="1:6" ht="15.75" customHeight="1">
      <c r="A993" s="1" t="s">
        <v>2630</v>
      </c>
      <c r="B993" s="1" t="s">
        <v>146</v>
      </c>
      <c r="C993" s="10" t="s">
        <v>2636</v>
      </c>
      <c r="D993" s="10" t="s">
        <v>4105</v>
      </c>
      <c r="E993" s="98">
        <v>0</v>
      </c>
      <c r="F993" s="1"/>
    </row>
    <row r="994" spans="1:6" ht="15.75" customHeight="1">
      <c r="A994" s="1" t="s">
        <v>2630</v>
      </c>
      <c r="B994" s="1" t="s">
        <v>95</v>
      </c>
      <c r="C994" s="10" t="s">
        <v>2637</v>
      </c>
      <c r="D994" s="10" t="s">
        <v>4106</v>
      </c>
      <c r="E994" s="98">
        <v>0</v>
      </c>
      <c r="F994" s="1"/>
    </row>
    <row r="995" spans="1:6" ht="15.75" customHeight="1">
      <c r="A995" s="1" t="s">
        <v>2630</v>
      </c>
      <c r="B995" s="1" t="s">
        <v>330</v>
      </c>
      <c r="C995" s="10" t="s">
        <v>2638</v>
      </c>
      <c r="D995" s="10" t="s">
        <v>4107</v>
      </c>
      <c r="E995" s="98">
        <v>0</v>
      </c>
      <c r="F995" s="1"/>
    </row>
    <row r="996" spans="1:6" ht="15.75" customHeight="1">
      <c r="A996" s="1" t="s">
        <v>2630</v>
      </c>
      <c r="B996" s="1" t="s">
        <v>2639</v>
      </c>
      <c r="C996" s="10" t="s">
        <v>2640</v>
      </c>
      <c r="D996" s="10" t="s">
        <v>4108</v>
      </c>
      <c r="E996" s="98">
        <v>1</v>
      </c>
      <c r="F996" s="1" t="s">
        <v>3314</v>
      </c>
    </row>
    <row r="997" spans="1:6" ht="15.75" customHeight="1">
      <c r="A997" s="1" t="s">
        <v>2630</v>
      </c>
      <c r="B997" s="1" t="s">
        <v>2641</v>
      </c>
      <c r="C997" s="10" t="s">
        <v>2642</v>
      </c>
      <c r="D997" s="10" t="s">
        <v>4109</v>
      </c>
      <c r="E997" s="98">
        <v>0</v>
      </c>
      <c r="F997" s="1" t="s">
        <v>3296</v>
      </c>
    </row>
    <row r="998" spans="1:6" ht="15.75" customHeight="1">
      <c r="A998" s="1" t="s">
        <v>2630</v>
      </c>
      <c r="B998" s="1" t="s">
        <v>82</v>
      </c>
      <c r="C998" s="10" t="s">
        <v>2643</v>
      </c>
      <c r="D998" s="10" t="s">
        <v>4110</v>
      </c>
      <c r="E998" s="98">
        <v>0</v>
      </c>
      <c r="F998" s="1"/>
    </row>
    <row r="999" spans="1:6" ht="15.75" customHeight="1">
      <c r="A999" s="1" t="s">
        <v>2630</v>
      </c>
      <c r="B999" s="1" t="s">
        <v>2214</v>
      </c>
      <c r="C999" s="10" t="s">
        <v>2644</v>
      </c>
      <c r="D999" s="10" t="s">
        <v>4111</v>
      </c>
      <c r="E999" s="98">
        <v>1</v>
      </c>
      <c r="F999" s="1" t="s">
        <v>3314</v>
      </c>
    </row>
    <row r="1000" spans="1:6" ht="15.75" customHeight="1">
      <c r="A1000" s="1" t="s">
        <v>2630</v>
      </c>
      <c r="B1000" s="1" t="s">
        <v>1309</v>
      </c>
      <c r="C1000" s="10" t="s">
        <v>2645</v>
      </c>
      <c r="D1000" s="10" t="s">
        <v>2645</v>
      </c>
      <c r="E1000" s="98">
        <v>1</v>
      </c>
      <c r="F1000" s="1" t="s">
        <v>3491</v>
      </c>
    </row>
    <row r="1001" spans="1:6" ht="15.75" customHeight="1">
      <c r="A1001" s="1" t="s">
        <v>2630</v>
      </c>
      <c r="B1001" s="1" t="s">
        <v>2646</v>
      </c>
      <c r="C1001" s="10" t="s">
        <v>2647</v>
      </c>
      <c r="D1001" s="10" t="s">
        <v>4112</v>
      </c>
      <c r="E1001" s="98">
        <v>0</v>
      </c>
      <c r="F1001" s="1"/>
    </row>
    <row r="1002" spans="1:6" ht="15.75" customHeight="1">
      <c r="A1002" s="1" t="s">
        <v>2630</v>
      </c>
      <c r="B1002" s="1" t="s">
        <v>172</v>
      </c>
      <c r="C1002" s="10" t="s">
        <v>2648</v>
      </c>
      <c r="D1002" s="10" t="s">
        <v>2648</v>
      </c>
      <c r="E1002" s="98">
        <v>0</v>
      </c>
      <c r="F1002" s="1"/>
    </row>
    <row r="1003" spans="1:6" ht="15.75" customHeight="1">
      <c r="A1003" s="1" t="s">
        <v>2630</v>
      </c>
      <c r="B1003" s="1" t="s">
        <v>236</v>
      </c>
      <c r="C1003" s="10" t="s">
        <v>2649</v>
      </c>
      <c r="D1003" s="10" t="s">
        <v>2649</v>
      </c>
      <c r="E1003" s="98">
        <v>1</v>
      </c>
      <c r="F1003" s="1"/>
    </row>
    <row r="1004" spans="1:6" ht="15.75" customHeight="1">
      <c r="A1004" s="1" t="s">
        <v>2630</v>
      </c>
      <c r="B1004" s="1" t="s">
        <v>405</v>
      </c>
      <c r="C1004" s="10" t="s">
        <v>2650</v>
      </c>
      <c r="D1004" s="10" t="s">
        <v>2650</v>
      </c>
      <c r="E1004" s="98">
        <v>0</v>
      </c>
      <c r="F1004" s="1" t="s">
        <v>3296</v>
      </c>
    </row>
    <row r="1005" spans="1:6" ht="15.75" customHeight="1">
      <c r="A1005" s="1" t="s">
        <v>2651</v>
      </c>
      <c r="B1005" s="1" t="s">
        <v>2655</v>
      </c>
      <c r="C1005" s="10" t="s">
        <v>2656</v>
      </c>
      <c r="D1005" s="10" t="s">
        <v>4113</v>
      </c>
      <c r="E1005" s="98">
        <v>1</v>
      </c>
      <c r="F1005" s="1" t="s">
        <v>4000</v>
      </c>
    </row>
    <row r="1006" spans="1:6" ht="15.75" customHeight="1">
      <c r="A1006" s="1" t="s">
        <v>2651</v>
      </c>
      <c r="B1006" s="1" t="s">
        <v>2657</v>
      </c>
      <c r="C1006" s="10" t="s">
        <v>2658</v>
      </c>
      <c r="D1006" s="10" t="s">
        <v>4114</v>
      </c>
      <c r="E1006" s="98">
        <v>0</v>
      </c>
      <c r="F1006" s="1" t="s">
        <v>3296</v>
      </c>
    </row>
    <row r="1007" spans="1:6" ht="15.75" customHeight="1">
      <c r="A1007" s="1" t="s">
        <v>2659</v>
      </c>
      <c r="B1007" s="1" t="s">
        <v>146</v>
      </c>
      <c r="C1007" s="10" t="s">
        <v>2665</v>
      </c>
      <c r="D1007" s="10" t="s">
        <v>4115</v>
      </c>
      <c r="E1007" s="98">
        <v>0</v>
      </c>
      <c r="F1007" s="1"/>
    </row>
    <row r="1008" spans="1:6" ht="15.75" customHeight="1">
      <c r="A1008" s="1" t="s">
        <v>2659</v>
      </c>
      <c r="B1008" s="1" t="s">
        <v>532</v>
      </c>
      <c r="C1008" s="10" t="s">
        <v>2666</v>
      </c>
      <c r="D1008" s="10" t="s">
        <v>4116</v>
      </c>
      <c r="E1008" s="98">
        <v>0</v>
      </c>
      <c r="F1008" s="1"/>
    </row>
    <row r="1009" spans="1:6" ht="15.75" customHeight="1">
      <c r="A1009" s="1" t="s">
        <v>2659</v>
      </c>
      <c r="B1009" s="1" t="s">
        <v>95</v>
      </c>
      <c r="C1009" s="10" t="s">
        <v>2667</v>
      </c>
      <c r="D1009" s="10" t="s">
        <v>4117</v>
      </c>
      <c r="E1009" s="98">
        <v>1</v>
      </c>
      <c r="F1009" s="1"/>
    </row>
    <row r="1010" spans="1:6" ht="15.75" customHeight="1">
      <c r="A1010" s="1" t="s">
        <v>2659</v>
      </c>
      <c r="B1010" s="1" t="s">
        <v>172</v>
      </c>
      <c r="C1010" s="10" t="s">
        <v>2668</v>
      </c>
      <c r="D1010" s="10" t="s">
        <v>4118</v>
      </c>
      <c r="E1010" s="98">
        <v>0</v>
      </c>
      <c r="F1010" s="1"/>
    </row>
    <row r="1011" spans="1:6" ht="15.75" customHeight="1">
      <c r="A1011" s="1" t="s">
        <v>2669</v>
      </c>
      <c r="B1011" s="1" t="s">
        <v>532</v>
      </c>
      <c r="C1011" s="10" t="s">
        <v>2674</v>
      </c>
      <c r="D1011" s="10" t="s">
        <v>4119</v>
      </c>
      <c r="E1011" s="98">
        <v>0</v>
      </c>
      <c r="F1011" s="1"/>
    </row>
    <row r="1012" spans="1:6" ht="15.75" customHeight="1">
      <c r="A1012" s="1" t="s">
        <v>2669</v>
      </c>
      <c r="B1012" s="1" t="s">
        <v>172</v>
      </c>
      <c r="C1012" s="10" t="s">
        <v>2675</v>
      </c>
      <c r="D1012" s="10" t="s">
        <v>4120</v>
      </c>
      <c r="E1012" s="98">
        <v>1</v>
      </c>
      <c r="F1012" s="1" t="s">
        <v>3985</v>
      </c>
    </row>
    <row r="1013" spans="1:6" ht="15.75" customHeight="1">
      <c r="A1013" s="1" t="s">
        <v>2669</v>
      </c>
      <c r="B1013" s="1" t="s">
        <v>292</v>
      </c>
      <c r="C1013" s="10" t="s">
        <v>2677</v>
      </c>
      <c r="D1013" s="10" t="s">
        <v>4121</v>
      </c>
      <c r="E1013" s="98">
        <v>1</v>
      </c>
      <c r="F1013" s="1" t="s">
        <v>3985</v>
      </c>
    </row>
    <row r="1014" spans="1:6" ht="15.75" customHeight="1">
      <c r="A1014" s="1" t="s">
        <v>2669</v>
      </c>
      <c r="B1014" s="1" t="s">
        <v>2678</v>
      </c>
      <c r="C1014" s="10" t="s">
        <v>2679</v>
      </c>
      <c r="D1014" s="10" t="s">
        <v>4122</v>
      </c>
      <c r="E1014" s="98">
        <v>0</v>
      </c>
      <c r="F1014" s="1" t="s">
        <v>3296</v>
      </c>
    </row>
    <row r="1015" spans="1:6" ht="15.75" customHeight="1">
      <c r="A1015" s="1" t="s">
        <v>2669</v>
      </c>
      <c r="B1015" s="1" t="s">
        <v>2680</v>
      </c>
      <c r="C1015" s="10" t="s">
        <v>2681</v>
      </c>
      <c r="D1015" s="10" t="s">
        <v>4123</v>
      </c>
      <c r="E1015" s="98">
        <v>0</v>
      </c>
      <c r="F1015" s="1" t="s">
        <v>3296</v>
      </c>
    </row>
    <row r="1016" spans="1:6" ht="15.75" customHeight="1">
      <c r="A1016" s="1" t="s">
        <v>2669</v>
      </c>
      <c r="B1016" s="1" t="s">
        <v>95</v>
      </c>
      <c r="C1016" s="10" t="s">
        <v>2682</v>
      </c>
      <c r="D1016" s="10" t="s">
        <v>4124</v>
      </c>
      <c r="E1016" s="98">
        <v>1</v>
      </c>
      <c r="F1016" s="1"/>
    </row>
    <row r="1017" spans="1:6" ht="15.75" customHeight="1">
      <c r="A1017" s="1" t="s">
        <v>2669</v>
      </c>
      <c r="B1017" s="1" t="s">
        <v>162</v>
      </c>
      <c r="C1017" s="10" t="s">
        <v>2683</v>
      </c>
      <c r="D1017" s="10" t="s">
        <v>4125</v>
      </c>
      <c r="E1017" s="98">
        <v>0</v>
      </c>
      <c r="F1017" s="1"/>
    </row>
    <row r="1018" spans="1:6" ht="15.75" customHeight="1">
      <c r="A1018" s="1" t="s">
        <v>2684</v>
      </c>
      <c r="B1018" s="1" t="s">
        <v>91</v>
      </c>
      <c r="C1018" s="10" t="s">
        <v>2688</v>
      </c>
      <c r="D1018" s="10" t="s">
        <v>4126</v>
      </c>
      <c r="E1018" s="98">
        <v>0</v>
      </c>
      <c r="F1018" s="1"/>
    </row>
    <row r="1019" spans="1:6" ht="15.75" customHeight="1">
      <c r="A1019" s="1" t="s">
        <v>2684</v>
      </c>
      <c r="B1019" s="1" t="s">
        <v>295</v>
      </c>
      <c r="C1019" s="10" t="s">
        <v>2688</v>
      </c>
      <c r="D1019" s="10" t="s">
        <v>4127</v>
      </c>
      <c r="E1019" s="98">
        <v>0</v>
      </c>
      <c r="F1019" s="1"/>
    </row>
    <row r="1020" spans="1:6" ht="15.75" customHeight="1">
      <c r="A1020" s="1" t="s">
        <v>2684</v>
      </c>
      <c r="B1020" s="1" t="s">
        <v>150</v>
      </c>
      <c r="C1020" s="10" t="s">
        <v>2688</v>
      </c>
      <c r="D1020" s="10" t="s">
        <v>4128</v>
      </c>
      <c r="E1020" s="98">
        <v>0</v>
      </c>
      <c r="F1020" s="1"/>
    </row>
    <row r="1021" spans="1:6" ht="15.75" customHeight="1">
      <c r="A1021" s="1" t="s">
        <v>2684</v>
      </c>
      <c r="B1021" s="1" t="s">
        <v>839</v>
      </c>
      <c r="C1021" s="10" t="s">
        <v>2689</v>
      </c>
      <c r="D1021" s="10" t="s">
        <v>4129</v>
      </c>
      <c r="E1021" s="98">
        <v>1</v>
      </c>
      <c r="F1021" s="1" t="s">
        <v>3985</v>
      </c>
    </row>
    <row r="1022" spans="1:6" ht="15.75" customHeight="1">
      <c r="A1022" s="1" t="s">
        <v>2684</v>
      </c>
      <c r="B1022" s="1" t="s">
        <v>95</v>
      </c>
      <c r="C1022" s="10" t="s">
        <v>2690</v>
      </c>
      <c r="D1022" s="10" t="s">
        <v>4130</v>
      </c>
      <c r="E1022" s="98">
        <v>0</v>
      </c>
      <c r="F1022" s="1"/>
    </row>
    <row r="1023" spans="1:6" ht="15.75" customHeight="1">
      <c r="A1023" s="1" t="s">
        <v>2684</v>
      </c>
      <c r="B1023" s="1" t="s">
        <v>2691</v>
      </c>
      <c r="C1023" s="10" t="s">
        <v>2692</v>
      </c>
      <c r="D1023" s="10" t="s">
        <v>2692</v>
      </c>
      <c r="E1023" s="98">
        <v>0</v>
      </c>
      <c r="F1023" s="1"/>
    </row>
    <row r="1024" spans="1:6" ht="15.75" customHeight="1">
      <c r="A1024" s="1" t="s">
        <v>2684</v>
      </c>
      <c r="B1024" s="1" t="s">
        <v>172</v>
      </c>
      <c r="C1024" s="10" t="s">
        <v>2693</v>
      </c>
      <c r="D1024" s="10" t="s">
        <v>4131</v>
      </c>
      <c r="E1024" s="98">
        <v>0</v>
      </c>
      <c r="F1024" s="1"/>
    </row>
    <row r="1025" spans="1:6" ht="15.75" customHeight="1">
      <c r="A1025" s="1" t="s">
        <v>2684</v>
      </c>
      <c r="B1025" s="1" t="s">
        <v>2694</v>
      </c>
      <c r="C1025" s="10" t="s">
        <v>2695</v>
      </c>
      <c r="D1025" s="10" t="s">
        <v>4132</v>
      </c>
      <c r="E1025" s="98">
        <v>0</v>
      </c>
      <c r="F1025" s="1"/>
    </row>
    <row r="1026" spans="1:6" ht="15.75" customHeight="1">
      <c r="A1026" s="1" t="s">
        <v>2684</v>
      </c>
      <c r="B1026" s="1" t="s">
        <v>2696</v>
      </c>
      <c r="C1026" s="10" t="s">
        <v>2695</v>
      </c>
      <c r="D1026" s="10" t="s">
        <v>4132</v>
      </c>
      <c r="E1026" s="98">
        <v>0</v>
      </c>
      <c r="F1026" s="1"/>
    </row>
    <row r="1027" spans="1:6" ht="15.75" customHeight="1">
      <c r="A1027" s="1" t="s">
        <v>2684</v>
      </c>
      <c r="B1027" s="1" t="s">
        <v>2697</v>
      </c>
      <c r="C1027" s="10" t="s">
        <v>2695</v>
      </c>
      <c r="D1027" s="10" t="s">
        <v>4132</v>
      </c>
      <c r="E1027" s="98">
        <v>0</v>
      </c>
      <c r="F1027" s="1"/>
    </row>
    <row r="1028" spans="1:6" ht="15.75" customHeight="1">
      <c r="A1028" s="1" t="s">
        <v>2684</v>
      </c>
      <c r="B1028" s="1" t="s">
        <v>2698</v>
      </c>
      <c r="C1028" s="10" t="s">
        <v>2695</v>
      </c>
      <c r="D1028" s="10" t="s">
        <v>4132</v>
      </c>
      <c r="E1028" s="98">
        <v>0</v>
      </c>
      <c r="F1028" s="1"/>
    </row>
    <row r="1029" spans="1:6" ht="15.75" customHeight="1">
      <c r="A1029" s="1" t="s">
        <v>2684</v>
      </c>
      <c r="B1029" s="1" t="s">
        <v>2699</v>
      </c>
      <c r="C1029" s="10" t="s">
        <v>2700</v>
      </c>
      <c r="D1029" s="10" t="s">
        <v>4133</v>
      </c>
      <c r="E1029" s="98">
        <v>0</v>
      </c>
      <c r="F1029" s="1"/>
    </row>
    <row r="1030" spans="1:6" ht="15.75" customHeight="1">
      <c r="A1030" s="1" t="s">
        <v>2684</v>
      </c>
      <c r="B1030" s="1" t="s">
        <v>2701</v>
      </c>
      <c r="C1030" s="10" t="s">
        <v>2702</v>
      </c>
      <c r="D1030" s="10" t="s">
        <v>2702</v>
      </c>
      <c r="E1030" s="98">
        <v>0</v>
      </c>
      <c r="F1030" s="1" t="s">
        <v>3296</v>
      </c>
    </row>
    <row r="1031" spans="1:6" ht="15.75" customHeight="1">
      <c r="A1031" s="1" t="s">
        <v>2684</v>
      </c>
      <c r="B1031" s="1" t="s">
        <v>702</v>
      </c>
      <c r="C1031" s="10" t="s">
        <v>2702</v>
      </c>
      <c r="D1031" s="10" t="s">
        <v>2702</v>
      </c>
      <c r="E1031" s="98">
        <v>0</v>
      </c>
      <c r="F1031" s="1" t="s">
        <v>3296</v>
      </c>
    </row>
    <row r="1032" spans="1:6" ht="15.75" customHeight="1">
      <c r="A1032" s="1" t="s">
        <v>2684</v>
      </c>
      <c r="B1032" s="1" t="s">
        <v>2703</v>
      </c>
      <c r="C1032" s="10" t="s">
        <v>2702</v>
      </c>
      <c r="D1032" s="10" t="s">
        <v>2702</v>
      </c>
      <c r="E1032" s="98">
        <v>0</v>
      </c>
      <c r="F1032" s="1" t="s">
        <v>3296</v>
      </c>
    </row>
    <row r="1033" spans="1:6" ht="15.75" customHeight="1">
      <c r="A1033" s="1" t="s">
        <v>2704</v>
      </c>
      <c r="B1033" s="1" t="s">
        <v>532</v>
      </c>
      <c r="C1033" s="10" t="s">
        <v>2710</v>
      </c>
      <c r="D1033" s="10" t="s">
        <v>4134</v>
      </c>
      <c r="E1033" s="98">
        <v>0</v>
      </c>
      <c r="F1033" s="1"/>
    </row>
    <row r="1034" spans="1:6" ht="15.75" customHeight="1">
      <c r="A1034" s="1" t="s">
        <v>2704</v>
      </c>
      <c r="B1034" s="1" t="s">
        <v>162</v>
      </c>
      <c r="C1034" s="10" t="s">
        <v>2711</v>
      </c>
      <c r="D1034" s="10" t="s">
        <v>4135</v>
      </c>
      <c r="E1034" s="98">
        <v>0</v>
      </c>
      <c r="F1034" s="1"/>
    </row>
    <row r="1035" spans="1:6" ht="15.75" customHeight="1">
      <c r="A1035" s="1" t="s">
        <v>2704</v>
      </c>
      <c r="B1035" s="1" t="s">
        <v>172</v>
      </c>
      <c r="C1035" s="10" t="s">
        <v>2712</v>
      </c>
      <c r="D1035" s="10" t="s">
        <v>4136</v>
      </c>
      <c r="E1035" s="98">
        <v>0</v>
      </c>
      <c r="F1035" s="1"/>
    </row>
    <row r="1036" spans="1:6" ht="15.75" customHeight="1">
      <c r="A1036" s="1" t="s">
        <v>2704</v>
      </c>
      <c r="B1036" s="1" t="s">
        <v>236</v>
      </c>
      <c r="C1036" s="10" t="s">
        <v>2713</v>
      </c>
      <c r="D1036" s="10" t="s">
        <v>4136</v>
      </c>
      <c r="E1036" s="98">
        <v>1</v>
      </c>
      <c r="F1036" s="1"/>
    </row>
    <row r="1037" spans="1:6" ht="15.75" customHeight="1">
      <c r="A1037" s="1" t="s">
        <v>2704</v>
      </c>
      <c r="B1037" s="1" t="s">
        <v>675</v>
      </c>
      <c r="C1037" s="10" t="s">
        <v>2714</v>
      </c>
      <c r="D1037" s="10" t="s">
        <v>4137</v>
      </c>
      <c r="E1037" s="98">
        <v>1</v>
      </c>
      <c r="F1037" s="1" t="s">
        <v>3491</v>
      </c>
    </row>
    <row r="1038" spans="1:6" ht="15.75" customHeight="1">
      <c r="A1038" s="1" t="s">
        <v>2704</v>
      </c>
      <c r="B1038" s="1" t="s">
        <v>2715</v>
      </c>
      <c r="C1038" s="10" t="s">
        <v>2716</v>
      </c>
      <c r="D1038" s="10" t="s">
        <v>4138</v>
      </c>
      <c r="E1038" s="98">
        <v>0</v>
      </c>
      <c r="F1038" s="1" t="s">
        <v>3296</v>
      </c>
    </row>
    <row r="1039" spans="1:6" ht="15.75" customHeight="1">
      <c r="A1039" s="1" t="s">
        <v>2704</v>
      </c>
      <c r="B1039" s="1" t="s">
        <v>2718</v>
      </c>
      <c r="C1039" s="10" t="s">
        <v>2719</v>
      </c>
      <c r="D1039" s="10" t="s">
        <v>4139</v>
      </c>
      <c r="E1039" s="98">
        <v>0</v>
      </c>
      <c r="F1039" s="1" t="s">
        <v>3296</v>
      </c>
    </row>
    <row r="1040" spans="1:6" ht="15.75" customHeight="1">
      <c r="A1040" s="1" t="s">
        <v>2704</v>
      </c>
      <c r="B1040" s="1" t="s">
        <v>675</v>
      </c>
      <c r="C1040" s="10" t="s">
        <v>2714</v>
      </c>
      <c r="D1040" s="10" t="s">
        <v>4137</v>
      </c>
      <c r="E1040" s="98">
        <v>1</v>
      </c>
      <c r="F1040" s="1" t="s">
        <v>3491</v>
      </c>
    </row>
    <row r="1041" spans="1:6" ht="15.75" customHeight="1">
      <c r="A1041" s="1" t="s">
        <v>2704</v>
      </c>
      <c r="B1041" s="1" t="s">
        <v>2720</v>
      </c>
      <c r="C1041" s="10" t="s">
        <v>2721</v>
      </c>
      <c r="D1041" s="10" t="s">
        <v>4140</v>
      </c>
      <c r="E1041" s="98">
        <v>1</v>
      </c>
      <c r="F1041" s="1" t="s">
        <v>3314</v>
      </c>
    </row>
    <row r="1042" spans="1:6" ht="15.75" customHeight="1">
      <c r="A1042" s="1" t="s">
        <v>2722</v>
      </c>
      <c r="B1042" s="1" t="s">
        <v>91</v>
      </c>
      <c r="C1042" s="10" t="s">
        <v>2727</v>
      </c>
      <c r="D1042" s="10" t="s">
        <v>4141</v>
      </c>
      <c r="E1042" s="98">
        <v>0</v>
      </c>
      <c r="F1042" s="1"/>
    </row>
    <row r="1043" spans="1:6" ht="15.75" customHeight="1">
      <c r="A1043" s="1" t="s">
        <v>2722</v>
      </c>
      <c r="B1043" s="1" t="s">
        <v>926</v>
      </c>
      <c r="C1043" s="10" t="s">
        <v>2728</v>
      </c>
      <c r="D1043" s="10" t="s">
        <v>4142</v>
      </c>
      <c r="E1043" s="98">
        <v>0</v>
      </c>
      <c r="F1043" s="1"/>
    </row>
    <row r="1044" spans="1:6" ht="15.75" customHeight="1">
      <c r="A1044" s="1" t="s">
        <v>2722</v>
      </c>
      <c r="B1044" s="1" t="s">
        <v>763</v>
      </c>
      <c r="C1044" s="10" t="s">
        <v>2729</v>
      </c>
      <c r="D1044" s="10" t="s">
        <v>2729</v>
      </c>
      <c r="E1044" s="1" t="s">
        <v>3275</v>
      </c>
      <c r="F1044" s="1"/>
    </row>
    <row r="1045" spans="1:6" ht="15.75" customHeight="1">
      <c r="A1045" s="1" t="s">
        <v>2722</v>
      </c>
      <c r="B1045" s="1" t="s">
        <v>113</v>
      </c>
      <c r="C1045" s="10" t="s">
        <v>2730</v>
      </c>
      <c r="D1045" s="10" t="s">
        <v>4143</v>
      </c>
      <c r="E1045" s="98">
        <v>0</v>
      </c>
      <c r="F1045" s="1"/>
    </row>
    <row r="1046" spans="1:6" ht="15.75" customHeight="1">
      <c r="A1046" s="1" t="s">
        <v>2722</v>
      </c>
      <c r="B1046" s="1" t="s">
        <v>172</v>
      </c>
      <c r="C1046" s="10" t="s">
        <v>2731</v>
      </c>
      <c r="D1046" s="10" t="s">
        <v>2731</v>
      </c>
      <c r="E1046" s="98">
        <v>0</v>
      </c>
      <c r="F1046" s="1"/>
    </row>
    <row r="1047" spans="1:6" ht="15.75" customHeight="1">
      <c r="A1047" s="1" t="s">
        <v>2722</v>
      </c>
      <c r="B1047" s="1" t="s">
        <v>236</v>
      </c>
      <c r="C1047" s="10" t="s">
        <v>2732</v>
      </c>
      <c r="D1047" s="10" t="s">
        <v>2732</v>
      </c>
      <c r="E1047" s="98">
        <v>0</v>
      </c>
      <c r="F1047" s="1"/>
    </row>
    <row r="1048" spans="1:6" ht="15.75" customHeight="1">
      <c r="A1048" s="1" t="s">
        <v>2722</v>
      </c>
      <c r="B1048" s="1" t="s">
        <v>2733</v>
      </c>
      <c r="C1048" s="10" t="s">
        <v>2734</v>
      </c>
      <c r="D1048" s="10" t="s">
        <v>2734</v>
      </c>
      <c r="E1048" s="98">
        <v>1</v>
      </c>
      <c r="F1048" s="1" t="s">
        <v>4144</v>
      </c>
    </row>
    <row r="1049" spans="1:6" ht="15.75" customHeight="1">
      <c r="A1049" s="1" t="s">
        <v>2722</v>
      </c>
      <c r="B1049" s="1" t="s">
        <v>2735</v>
      </c>
      <c r="C1049" s="10" t="s">
        <v>2736</v>
      </c>
      <c r="D1049" s="10" t="s">
        <v>2736</v>
      </c>
      <c r="E1049" s="98">
        <v>1</v>
      </c>
      <c r="F1049" s="1"/>
    </row>
    <row r="1050" spans="1:6" ht="15.75" customHeight="1">
      <c r="A1050" s="1" t="s">
        <v>2737</v>
      </c>
      <c r="B1050" s="1" t="s">
        <v>2744</v>
      </c>
      <c r="C1050" s="10" t="s">
        <v>2745</v>
      </c>
      <c r="D1050" s="10" t="s">
        <v>4145</v>
      </c>
      <c r="E1050" s="98">
        <v>0</v>
      </c>
      <c r="F1050" s="1"/>
    </row>
    <row r="1051" spans="1:6" ht="15.75" customHeight="1">
      <c r="A1051" s="1" t="s">
        <v>2746</v>
      </c>
      <c r="B1051" s="1" t="s">
        <v>150</v>
      </c>
      <c r="C1051" s="10" t="s">
        <v>2752</v>
      </c>
      <c r="D1051" s="10" t="s">
        <v>4146</v>
      </c>
      <c r="E1051" s="98">
        <v>1</v>
      </c>
      <c r="F1051" s="1" t="s">
        <v>3314</v>
      </c>
    </row>
    <row r="1052" spans="1:6" ht="15.75" customHeight="1">
      <c r="A1052" s="1" t="s">
        <v>2746</v>
      </c>
      <c r="B1052" s="1" t="s">
        <v>2754</v>
      </c>
      <c r="C1052" s="10" t="s">
        <v>2755</v>
      </c>
      <c r="D1052" s="10" t="s">
        <v>2755</v>
      </c>
      <c r="E1052" s="98">
        <v>1</v>
      </c>
      <c r="F1052" s="1" t="s">
        <v>3314</v>
      </c>
    </row>
    <row r="1053" spans="1:6" ht="15.75" customHeight="1">
      <c r="A1053" s="1" t="s">
        <v>2746</v>
      </c>
      <c r="B1053" s="1" t="s">
        <v>218</v>
      </c>
      <c r="C1053" s="10" t="s">
        <v>2757</v>
      </c>
      <c r="D1053" s="10" t="s">
        <v>4147</v>
      </c>
      <c r="E1053" s="98">
        <v>0</v>
      </c>
      <c r="F1053" s="1"/>
    </row>
    <row r="1054" spans="1:6" ht="15.75" customHeight="1">
      <c r="A1054" s="1" t="s">
        <v>2746</v>
      </c>
      <c r="B1054" s="1" t="s">
        <v>172</v>
      </c>
      <c r="C1054" s="10" t="s">
        <v>2758</v>
      </c>
      <c r="D1054" s="10" t="s">
        <v>2758</v>
      </c>
      <c r="E1054" s="98">
        <v>1</v>
      </c>
      <c r="F1054" s="1" t="s">
        <v>3314</v>
      </c>
    </row>
    <row r="1055" spans="1:6" ht="15.75" customHeight="1">
      <c r="A1055" s="1" t="s">
        <v>2746</v>
      </c>
      <c r="B1055" s="1" t="s">
        <v>688</v>
      </c>
      <c r="C1055" s="10" t="s">
        <v>2759</v>
      </c>
      <c r="D1055" s="10" t="s">
        <v>2759</v>
      </c>
      <c r="E1055" s="98">
        <v>1</v>
      </c>
      <c r="F1055" s="1" t="s">
        <v>3314</v>
      </c>
    </row>
    <row r="1056" spans="1:6" ht="15.75" customHeight="1">
      <c r="A1056" s="1" t="s">
        <v>2760</v>
      </c>
      <c r="B1056" s="1" t="s">
        <v>146</v>
      </c>
      <c r="C1056" s="10" t="s">
        <v>2768</v>
      </c>
      <c r="D1056" s="10" t="s">
        <v>4148</v>
      </c>
      <c r="E1056" s="98">
        <v>1</v>
      </c>
      <c r="F1056" s="1" t="s">
        <v>3314</v>
      </c>
    </row>
    <row r="1057" spans="1:6" ht="15.75" customHeight="1">
      <c r="A1057" s="1" t="s">
        <v>2760</v>
      </c>
      <c r="B1057" s="1" t="s">
        <v>95</v>
      </c>
      <c r="C1057" s="10" t="s">
        <v>2769</v>
      </c>
      <c r="D1057" s="10" t="s">
        <v>4149</v>
      </c>
      <c r="E1057" s="98">
        <v>1</v>
      </c>
      <c r="F1057" s="1"/>
    </row>
    <row r="1058" spans="1:6" ht="15.75" customHeight="1">
      <c r="A1058" s="1" t="s">
        <v>2760</v>
      </c>
      <c r="B1058" s="1" t="s">
        <v>2770</v>
      </c>
      <c r="C1058" s="10" t="s">
        <v>2771</v>
      </c>
      <c r="D1058" s="10" t="s">
        <v>4150</v>
      </c>
      <c r="E1058" s="98">
        <v>1</v>
      </c>
      <c r="F1058" s="1"/>
    </row>
    <row r="1059" spans="1:6" ht="15.75" customHeight="1">
      <c r="A1059" s="1" t="s">
        <v>2760</v>
      </c>
      <c r="B1059" s="1" t="s">
        <v>412</v>
      </c>
      <c r="C1059" s="10" t="s">
        <v>2772</v>
      </c>
      <c r="D1059" s="10" t="s">
        <v>4151</v>
      </c>
      <c r="E1059" s="98">
        <v>0</v>
      </c>
      <c r="F1059" s="1" t="s">
        <v>3296</v>
      </c>
    </row>
    <row r="1060" spans="1:6" ht="15.75" customHeight="1">
      <c r="A1060" s="1" t="s">
        <v>2773</v>
      </c>
      <c r="B1060" s="1" t="s">
        <v>567</v>
      </c>
      <c r="C1060" s="10" t="s">
        <v>2780</v>
      </c>
      <c r="D1060" s="10" t="s">
        <v>4152</v>
      </c>
      <c r="E1060" s="98">
        <v>0</v>
      </c>
      <c r="F1060" s="1"/>
    </row>
    <row r="1061" spans="1:6" ht="15.75" customHeight="1">
      <c r="A1061" s="1" t="s">
        <v>2781</v>
      </c>
      <c r="B1061" s="1" t="s">
        <v>1359</v>
      </c>
      <c r="C1061" s="10" t="s">
        <v>2786</v>
      </c>
      <c r="D1061" s="10" t="s">
        <v>4153</v>
      </c>
      <c r="E1061" s="98">
        <v>0</v>
      </c>
      <c r="F1061" s="1"/>
    </row>
    <row r="1062" spans="1:6" ht="15.75" customHeight="1">
      <c r="A1062" s="1" t="s">
        <v>2787</v>
      </c>
      <c r="B1062" s="1" t="s">
        <v>2793</v>
      </c>
      <c r="C1062" s="10" t="s">
        <v>2794</v>
      </c>
      <c r="D1062" s="10" t="s">
        <v>4154</v>
      </c>
      <c r="E1062" s="98">
        <v>1</v>
      </c>
      <c r="F1062" s="1"/>
    </row>
    <row r="1063" spans="1:6" ht="15.75" customHeight="1">
      <c r="A1063" s="1" t="s">
        <v>2787</v>
      </c>
      <c r="B1063" s="1" t="s">
        <v>2796</v>
      </c>
      <c r="C1063" s="10" t="s">
        <v>2797</v>
      </c>
      <c r="D1063" s="10" t="s">
        <v>4155</v>
      </c>
      <c r="E1063" s="98">
        <v>0</v>
      </c>
      <c r="F1063" s="1"/>
    </row>
    <row r="1064" spans="1:6" ht="15.75" customHeight="1">
      <c r="A1064" s="1" t="s">
        <v>2787</v>
      </c>
      <c r="B1064" s="1" t="s">
        <v>532</v>
      </c>
      <c r="C1064" s="10" t="s">
        <v>2798</v>
      </c>
      <c r="D1064" s="10" t="s">
        <v>4156</v>
      </c>
      <c r="E1064" s="98">
        <v>0</v>
      </c>
      <c r="F1064" s="1"/>
    </row>
    <row r="1065" spans="1:6" ht="15.75" customHeight="1">
      <c r="A1065" s="1" t="s">
        <v>2787</v>
      </c>
      <c r="B1065" s="1" t="s">
        <v>95</v>
      </c>
      <c r="C1065" s="10" t="s">
        <v>2799</v>
      </c>
      <c r="D1065" s="10" t="s">
        <v>4157</v>
      </c>
      <c r="E1065" s="98">
        <v>1</v>
      </c>
      <c r="F1065" s="1"/>
    </row>
    <row r="1066" spans="1:6" ht="15.75" customHeight="1">
      <c r="A1066" s="1" t="s">
        <v>2787</v>
      </c>
      <c r="B1066" s="1" t="s">
        <v>172</v>
      </c>
      <c r="C1066" s="10" t="s">
        <v>2800</v>
      </c>
      <c r="D1066" s="10" t="s">
        <v>4158</v>
      </c>
      <c r="E1066" s="98">
        <v>1</v>
      </c>
      <c r="F1066" s="1"/>
    </row>
    <row r="1067" spans="1:6" ht="15.75" customHeight="1">
      <c r="A1067" s="1" t="s">
        <v>2787</v>
      </c>
      <c r="B1067" s="1" t="s">
        <v>2801</v>
      </c>
      <c r="C1067" s="10" t="s">
        <v>2802</v>
      </c>
      <c r="D1067" s="10" t="s">
        <v>4159</v>
      </c>
      <c r="E1067" s="98">
        <v>0</v>
      </c>
      <c r="F1067" s="1"/>
    </row>
    <row r="1068" spans="1:6" ht="15.75" customHeight="1">
      <c r="A1068" s="1" t="s">
        <v>2787</v>
      </c>
      <c r="B1068" s="1" t="s">
        <v>2803</v>
      </c>
      <c r="C1068" s="10" t="s">
        <v>2804</v>
      </c>
      <c r="D1068" s="10" t="s">
        <v>4160</v>
      </c>
      <c r="E1068" s="98">
        <v>0</v>
      </c>
      <c r="F1068" s="1" t="s">
        <v>3296</v>
      </c>
    </row>
    <row r="1069" spans="1:6" ht="15.75" customHeight="1">
      <c r="A1069" s="1" t="s">
        <v>2787</v>
      </c>
      <c r="B1069" s="1" t="s">
        <v>2805</v>
      </c>
      <c r="C1069" s="10" t="s">
        <v>2806</v>
      </c>
      <c r="D1069" s="10" t="s">
        <v>4161</v>
      </c>
      <c r="E1069" s="98">
        <v>1</v>
      </c>
      <c r="F1069" s="1"/>
    </row>
    <row r="1070" spans="1:6" ht="15.75" customHeight="1">
      <c r="A1070" s="1" t="s">
        <v>2807</v>
      </c>
      <c r="B1070" s="1" t="s">
        <v>497</v>
      </c>
      <c r="C1070" s="10" t="s">
        <v>2813</v>
      </c>
      <c r="D1070" s="10" t="s">
        <v>4162</v>
      </c>
      <c r="E1070" s="98">
        <v>1</v>
      </c>
      <c r="F1070" s="1" t="s">
        <v>3314</v>
      </c>
    </row>
    <row r="1071" spans="1:6" ht="15.75" customHeight="1">
      <c r="A1071" s="1" t="s">
        <v>2807</v>
      </c>
      <c r="B1071" s="1" t="s">
        <v>2816</v>
      </c>
      <c r="C1071" s="10" t="s">
        <v>2817</v>
      </c>
      <c r="D1071" s="10" t="s">
        <v>4163</v>
      </c>
      <c r="E1071" s="98">
        <v>1</v>
      </c>
      <c r="F1071" s="1" t="s">
        <v>3314</v>
      </c>
    </row>
    <row r="1072" spans="1:6" ht="15.75" customHeight="1">
      <c r="A1072" s="1" t="s">
        <v>2807</v>
      </c>
      <c r="B1072" s="1" t="s">
        <v>77</v>
      </c>
      <c r="C1072" s="10" t="s">
        <v>2819</v>
      </c>
      <c r="D1072" s="10" t="s">
        <v>4164</v>
      </c>
      <c r="E1072" s="98">
        <v>1</v>
      </c>
      <c r="F1072" s="1"/>
    </row>
    <row r="1073" spans="1:6" ht="15.75" customHeight="1">
      <c r="A1073" s="1" t="s">
        <v>2807</v>
      </c>
      <c r="B1073" s="1" t="s">
        <v>1538</v>
      </c>
      <c r="C1073" s="10" t="s">
        <v>2820</v>
      </c>
      <c r="D1073" s="10" t="s">
        <v>4165</v>
      </c>
      <c r="E1073" s="98">
        <v>1</v>
      </c>
      <c r="F1073" s="1" t="s">
        <v>3314</v>
      </c>
    </row>
    <row r="1074" spans="1:6" ht="15.75" customHeight="1">
      <c r="A1074" s="1" t="s">
        <v>2821</v>
      </c>
      <c r="B1074" s="1" t="s">
        <v>91</v>
      </c>
      <c r="C1074" s="10" t="s">
        <v>2828</v>
      </c>
      <c r="D1074" s="10" t="s">
        <v>4166</v>
      </c>
      <c r="E1074" s="98">
        <v>1</v>
      </c>
      <c r="F1074" s="1"/>
    </row>
    <row r="1075" spans="1:6" ht="15.75" customHeight="1">
      <c r="A1075" s="1" t="s">
        <v>2821</v>
      </c>
      <c r="B1075" s="1" t="s">
        <v>146</v>
      </c>
      <c r="C1075" s="10" t="s">
        <v>2829</v>
      </c>
      <c r="D1075" s="10" t="s">
        <v>4167</v>
      </c>
      <c r="E1075" s="98">
        <v>0</v>
      </c>
      <c r="F1075" s="1"/>
    </row>
    <row r="1076" spans="1:6" ht="15.75" customHeight="1">
      <c r="A1076" s="1" t="s">
        <v>2821</v>
      </c>
      <c r="B1076" s="1" t="s">
        <v>162</v>
      </c>
      <c r="C1076" s="10" t="s">
        <v>2830</v>
      </c>
      <c r="D1076" s="10" t="s">
        <v>4168</v>
      </c>
      <c r="E1076" s="98">
        <v>0</v>
      </c>
      <c r="F1076" s="1"/>
    </row>
    <row r="1077" spans="1:6" ht="15.75" customHeight="1">
      <c r="A1077" s="1" t="s">
        <v>2821</v>
      </c>
      <c r="B1077" s="1" t="s">
        <v>77</v>
      </c>
      <c r="C1077" s="10" t="s">
        <v>2833</v>
      </c>
      <c r="D1077" s="10" t="s">
        <v>2833</v>
      </c>
      <c r="E1077" s="98">
        <v>1</v>
      </c>
      <c r="F1077" s="1"/>
    </row>
    <row r="1078" spans="1:6" ht="15.75" customHeight="1">
      <c r="A1078" s="1" t="s">
        <v>2821</v>
      </c>
      <c r="B1078" s="1" t="s">
        <v>95</v>
      </c>
      <c r="C1078" s="10" t="s">
        <v>2834</v>
      </c>
      <c r="D1078" s="10" t="s">
        <v>4169</v>
      </c>
      <c r="E1078" s="98">
        <v>1</v>
      </c>
      <c r="F1078" s="1"/>
    </row>
    <row r="1079" spans="1:6" ht="15.75" customHeight="1">
      <c r="A1079" s="1" t="s">
        <v>2821</v>
      </c>
      <c r="B1079" s="1" t="s">
        <v>172</v>
      </c>
      <c r="C1079" s="10" t="s">
        <v>2835</v>
      </c>
      <c r="D1079" s="10" t="s">
        <v>4170</v>
      </c>
      <c r="E1079" s="98">
        <v>1</v>
      </c>
      <c r="F1079" s="1"/>
    </row>
    <row r="1080" spans="1:6" ht="15.75" customHeight="1">
      <c r="A1080" s="1" t="s">
        <v>2821</v>
      </c>
      <c r="B1080" s="1" t="s">
        <v>2836</v>
      </c>
      <c r="C1080" s="10" t="s">
        <v>2837</v>
      </c>
      <c r="D1080" s="10" t="s">
        <v>2837</v>
      </c>
      <c r="E1080" s="98">
        <v>1</v>
      </c>
      <c r="F1080" s="1"/>
    </row>
    <row r="1081" spans="1:6" ht="15.75" customHeight="1">
      <c r="A1081" s="1" t="s">
        <v>2821</v>
      </c>
      <c r="B1081" s="1" t="s">
        <v>2838</v>
      </c>
      <c r="C1081" s="10" t="s">
        <v>2839</v>
      </c>
      <c r="D1081" s="10" t="s">
        <v>4171</v>
      </c>
      <c r="E1081" s="98">
        <v>0</v>
      </c>
      <c r="F1081" s="1"/>
    </row>
    <row r="1082" spans="1:6" ht="15.75" customHeight="1">
      <c r="A1082" s="1" t="s">
        <v>2821</v>
      </c>
      <c r="B1082" s="1" t="s">
        <v>2840</v>
      </c>
      <c r="C1082" s="10" t="s">
        <v>2841</v>
      </c>
      <c r="D1082" s="10" t="s">
        <v>4172</v>
      </c>
      <c r="E1082" s="98">
        <v>1</v>
      </c>
      <c r="F1082" s="1"/>
    </row>
    <row r="1083" spans="1:6" ht="15.75" customHeight="1">
      <c r="A1083" s="1" t="s">
        <v>2821</v>
      </c>
      <c r="B1083" s="1" t="s">
        <v>2842</v>
      </c>
      <c r="C1083" s="10" t="s">
        <v>2843</v>
      </c>
      <c r="D1083" s="10" t="s">
        <v>4173</v>
      </c>
      <c r="E1083" s="98">
        <v>0</v>
      </c>
      <c r="F1083" s="1" t="s">
        <v>3296</v>
      </c>
    </row>
    <row r="1084" spans="1:6" ht="15.75" customHeight="1">
      <c r="A1084" s="1" t="s">
        <v>2821</v>
      </c>
      <c r="B1084" s="1" t="s">
        <v>2844</v>
      </c>
      <c r="C1084" s="10" t="s">
        <v>2845</v>
      </c>
      <c r="D1084" s="10" t="s">
        <v>4174</v>
      </c>
      <c r="E1084" s="98">
        <v>0</v>
      </c>
      <c r="F1084" s="1" t="s">
        <v>3296</v>
      </c>
    </row>
    <row r="1085" spans="1:6" ht="15.75" customHeight="1">
      <c r="A1085" s="1" t="s">
        <v>2846</v>
      </c>
      <c r="B1085" s="1" t="s">
        <v>150</v>
      </c>
      <c r="C1085" s="10" t="s">
        <v>2854</v>
      </c>
      <c r="D1085" s="10" t="s">
        <v>4175</v>
      </c>
      <c r="E1085" s="98">
        <v>1</v>
      </c>
      <c r="F1085" s="1" t="s">
        <v>3314</v>
      </c>
    </row>
    <row r="1086" spans="1:6" ht="15.75" customHeight="1">
      <c r="A1086" s="1" t="s">
        <v>2846</v>
      </c>
      <c r="B1086" s="1" t="s">
        <v>172</v>
      </c>
      <c r="C1086" s="10" t="s">
        <v>2854</v>
      </c>
      <c r="D1086" s="10" t="s">
        <v>4176</v>
      </c>
      <c r="E1086" s="98">
        <v>1</v>
      </c>
      <c r="F1086" s="1"/>
    </row>
    <row r="1087" spans="1:6" ht="15.75" customHeight="1">
      <c r="A1087" s="1" t="s">
        <v>2855</v>
      </c>
      <c r="B1087" s="1" t="s">
        <v>527</v>
      </c>
      <c r="C1087" s="10" t="s">
        <v>2860</v>
      </c>
      <c r="D1087" s="10" t="s">
        <v>4177</v>
      </c>
      <c r="E1087" s="98">
        <v>1</v>
      </c>
      <c r="F1087" s="1"/>
    </row>
    <row r="1088" spans="1:6" ht="15.75" customHeight="1">
      <c r="A1088" s="1" t="s">
        <v>2861</v>
      </c>
      <c r="B1088" s="1" t="s">
        <v>77</v>
      </c>
      <c r="C1088" s="10" t="s">
        <v>2868</v>
      </c>
      <c r="D1088" s="10" t="s">
        <v>4178</v>
      </c>
      <c r="E1088" s="98">
        <v>0</v>
      </c>
      <c r="F1088" s="1"/>
    </row>
    <row r="1089" spans="1:6" ht="15.75" customHeight="1">
      <c r="A1089" s="1" t="s">
        <v>2861</v>
      </c>
      <c r="B1089" s="1" t="s">
        <v>2147</v>
      </c>
      <c r="C1089" s="10" t="s">
        <v>2869</v>
      </c>
      <c r="D1089" s="10" t="s">
        <v>4179</v>
      </c>
      <c r="E1089" s="98">
        <v>1</v>
      </c>
      <c r="F1089" s="1" t="s">
        <v>3314</v>
      </c>
    </row>
    <row r="1090" spans="1:6" ht="15.75" customHeight="1">
      <c r="A1090" s="1" t="s">
        <v>2870</v>
      </c>
      <c r="B1090" s="1" t="s">
        <v>146</v>
      </c>
      <c r="C1090" s="10" t="s">
        <v>2876</v>
      </c>
      <c r="D1090" s="10" t="s">
        <v>4180</v>
      </c>
      <c r="E1090" s="98">
        <v>1</v>
      </c>
      <c r="F1090" s="1" t="s">
        <v>3314</v>
      </c>
    </row>
    <row r="1091" spans="1:6" ht="15.75" customHeight="1">
      <c r="A1091" s="1" t="s">
        <v>2870</v>
      </c>
      <c r="B1091" s="1" t="s">
        <v>95</v>
      </c>
      <c r="C1091" s="10" t="s">
        <v>2877</v>
      </c>
      <c r="D1091" s="10" t="s">
        <v>4181</v>
      </c>
      <c r="E1091" s="98">
        <v>1</v>
      </c>
      <c r="F1091" s="1" t="s">
        <v>3314</v>
      </c>
    </row>
    <row r="1092" spans="1:6" ht="15.75" customHeight="1">
      <c r="A1092" s="1" t="s">
        <v>2870</v>
      </c>
      <c r="B1092" s="1" t="s">
        <v>258</v>
      </c>
      <c r="C1092" s="10" t="s">
        <v>2878</v>
      </c>
      <c r="D1092" s="10" t="s">
        <v>4182</v>
      </c>
      <c r="E1092" s="98">
        <v>1</v>
      </c>
      <c r="F1092" s="1" t="s">
        <v>3314</v>
      </c>
    </row>
    <row r="1093" spans="1:6" ht="15.75" customHeight="1">
      <c r="A1093" s="1" t="s">
        <v>2870</v>
      </c>
      <c r="B1093" s="1" t="s">
        <v>2879</v>
      </c>
      <c r="C1093" s="10" t="s">
        <v>2880</v>
      </c>
      <c r="D1093" s="10" t="s">
        <v>4183</v>
      </c>
      <c r="E1093" s="98">
        <v>0</v>
      </c>
      <c r="F1093" s="1"/>
    </row>
    <row r="1094" spans="1:6" ht="15.75" customHeight="1">
      <c r="A1094" s="1" t="s">
        <v>2870</v>
      </c>
      <c r="B1094" s="1" t="s">
        <v>299</v>
      </c>
      <c r="C1094" s="10" t="s">
        <v>2881</v>
      </c>
      <c r="D1094" s="10" t="s">
        <v>4184</v>
      </c>
      <c r="E1094" s="98">
        <v>1</v>
      </c>
      <c r="F1094" s="1" t="s">
        <v>3314</v>
      </c>
    </row>
    <row r="1095" spans="1:6" ht="15.75" customHeight="1">
      <c r="A1095" s="1" t="s">
        <v>2870</v>
      </c>
      <c r="B1095" s="1" t="s">
        <v>2883</v>
      </c>
      <c r="C1095" s="10" t="s">
        <v>2884</v>
      </c>
      <c r="D1095" s="10" t="s">
        <v>4185</v>
      </c>
      <c r="E1095" s="98">
        <v>1</v>
      </c>
      <c r="F1095" s="1" t="s">
        <v>3519</v>
      </c>
    </row>
    <row r="1096" spans="1:6" ht="15.75" customHeight="1">
      <c r="A1096" s="1" t="s">
        <v>2870</v>
      </c>
      <c r="B1096" s="1" t="s">
        <v>172</v>
      </c>
      <c r="C1096" s="10" t="s">
        <v>2885</v>
      </c>
      <c r="D1096" s="10" t="s">
        <v>4186</v>
      </c>
      <c r="E1096" s="98">
        <v>1</v>
      </c>
      <c r="F1096" s="1"/>
    </row>
    <row r="1097" spans="1:6" ht="15.75" customHeight="1">
      <c r="A1097" s="1" t="s">
        <v>2870</v>
      </c>
      <c r="B1097" s="1" t="s">
        <v>2886</v>
      </c>
      <c r="C1097" s="10" t="s">
        <v>2887</v>
      </c>
      <c r="D1097" s="10" t="s">
        <v>4187</v>
      </c>
      <c r="E1097" s="98">
        <v>1</v>
      </c>
      <c r="F1097" s="1"/>
    </row>
    <row r="1098" spans="1:6" ht="15.75" customHeight="1">
      <c r="A1098" s="1" t="s">
        <v>2870</v>
      </c>
      <c r="B1098" s="1" t="s">
        <v>2888</v>
      </c>
      <c r="C1098" s="10" t="s">
        <v>2889</v>
      </c>
      <c r="D1098" s="10" t="s">
        <v>4188</v>
      </c>
      <c r="E1098" s="98">
        <v>1</v>
      </c>
      <c r="F1098" s="1"/>
    </row>
    <row r="1099" spans="1:6" ht="15.75" customHeight="1">
      <c r="A1099" s="1" t="s">
        <v>2870</v>
      </c>
      <c r="B1099" s="1" t="s">
        <v>1309</v>
      </c>
      <c r="C1099" s="10" t="s">
        <v>2890</v>
      </c>
      <c r="D1099" s="10" t="s">
        <v>4189</v>
      </c>
      <c r="E1099" s="98">
        <v>1</v>
      </c>
      <c r="F1099" s="1" t="s">
        <v>3885</v>
      </c>
    </row>
    <row r="1100" spans="1:6" ht="15.75" customHeight="1">
      <c r="A1100" s="1" t="s">
        <v>2870</v>
      </c>
      <c r="B1100" s="1" t="s">
        <v>2891</v>
      </c>
      <c r="C1100" s="10" t="s">
        <v>2892</v>
      </c>
      <c r="D1100" s="10" t="s">
        <v>4190</v>
      </c>
      <c r="E1100" s="98">
        <v>1</v>
      </c>
      <c r="F1100" s="1" t="s">
        <v>3314</v>
      </c>
    </row>
    <row r="1101" spans="1:6" ht="15.75" customHeight="1">
      <c r="A1101" s="1" t="s">
        <v>2870</v>
      </c>
      <c r="B1101" s="1" t="s">
        <v>330</v>
      </c>
      <c r="C1101" s="10" t="s">
        <v>2894</v>
      </c>
      <c r="D1101" s="10" t="s">
        <v>4191</v>
      </c>
      <c r="E1101" s="98">
        <v>1</v>
      </c>
      <c r="F1101" s="1"/>
    </row>
    <row r="1102" spans="1:6" ht="15.75" customHeight="1">
      <c r="A1102" s="1" t="s">
        <v>2870</v>
      </c>
      <c r="B1102" s="1" t="s">
        <v>2895</v>
      </c>
      <c r="C1102" s="10" t="s">
        <v>2896</v>
      </c>
      <c r="D1102" s="10" t="s">
        <v>4192</v>
      </c>
      <c r="E1102" s="98">
        <v>1</v>
      </c>
      <c r="F1102" s="1" t="s">
        <v>3314</v>
      </c>
    </row>
    <row r="1103" spans="1:6" ht="15.75" customHeight="1">
      <c r="A1103" s="1" t="s">
        <v>2897</v>
      </c>
      <c r="B1103" s="1" t="s">
        <v>2904</v>
      </c>
      <c r="C1103" s="10" t="s">
        <v>4193</v>
      </c>
      <c r="D1103" s="10" t="s">
        <v>4194</v>
      </c>
      <c r="E1103" s="98">
        <v>0</v>
      </c>
      <c r="F1103" s="1"/>
    </row>
    <row r="1104" spans="1:6" ht="15.75" customHeight="1">
      <c r="A1104" s="1" t="s">
        <v>2897</v>
      </c>
      <c r="B1104" s="1" t="s">
        <v>424</v>
      </c>
      <c r="C1104" s="10" t="s">
        <v>2906</v>
      </c>
      <c r="D1104" s="10" t="s">
        <v>4195</v>
      </c>
      <c r="E1104" s="98">
        <v>0</v>
      </c>
      <c r="F1104" s="1"/>
    </row>
    <row r="1105" spans="1:6" ht="15.75" customHeight="1">
      <c r="A1105" s="1" t="s">
        <v>2897</v>
      </c>
      <c r="B1105" s="1" t="s">
        <v>2907</v>
      </c>
      <c r="C1105" s="10" t="s">
        <v>2908</v>
      </c>
      <c r="D1105" s="10" t="s">
        <v>4196</v>
      </c>
      <c r="E1105" s="98">
        <v>0</v>
      </c>
      <c r="F1105" s="1" t="s">
        <v>3576</v>
      </c>
    </row>
    <row r="1106" spans="1:6" ht="15.75" customHeight="1">
      <c r="A1106" s="1" t="s">
        <v>2897</v>
      </c>
      <c r="B1106" s="1" t="s">
        <v>2910</v>
      </c>
      <c r="C1106" s="10" t="s">
        <v>2911</v>
      </c>
      <c r="D1106" s="10" t="s">
        <v>4197</v>
      </c>
      <c r="E1106" s="98">
        <v>0</v>
      </c>
      <c r="F1106" s="1"/>
    </row>
    <row r="1107" spans="1:6" ht="15.75" customHeight="1">
      <c r="A1107" s="1" t="s">
        <v>2897</v>
      </c>
      <c r="B1107" s="1" t="s">
        <v>2912</v>
      </c>
      <c r="C1107" s="10" t="s">
        <v>2913</v>
      </c>
      <c r="D1107" s="10" t="s">
        <v>4198</v>
      </c>
      <c r="E1107" s="98">
        <v>0</v>
      </c>
      <c r="F1107" s="1"/>
    </row>
    <row r="1108" spans="1:6" ht="15.75" customHeight="1">
      <c r="A1108" s="1" t="s">
        <v>2914</v>
      </c>
      <c r="B1108" s="1" t="s">
        <v>146</v>
      </c>
      <c r="C1108" s="10" t="s">
        <v>2921</v>
      </c>
      <c r="D1108" s="10" t="s">
        <v>4199</v>
      </c>
      <c r="E1108" s="98">
        <v>1</v>
      </c>
      <c r="F1108" s="1" t="s">
        <v>3314</v>
      </c>
    </row>
    <row r="1109" spans="1:6" ht="15.75" customHeight="1">
      <c r="A1109" s="1" t="s">
        <v>2914</v>
      </c>
      <c r="B1109" s="1" t="s">
        <v>160</v>
      </c>
      <c r="C1109" s="10" t="s">
        <v>2922</v>
      </c>
      <c r="D1109" s="10" t="s">
        <v>4200</v>
      </c>
      <c r="E1109" s="98">
        <v>1</v>
      </c>
      <c r="F1109" s="1" t="s">
        <v>3314</v>
      </c>
    </row>
    <row r="1110" spans="1:6" ht="15.75" customHeight="1">
      <c r="A1110" s="1" t="s">
        <v>2914</v>
      </c>
      <c r="B1110" s="1" t="s">
        <v>150</v>
      </c>
      <c r="C1110" s="10" t="s">
        <v>2923</v>
      </c>
      <c r="D1110" s="10" t="s">
        <v>4201</v>
      </c>
      <c r="E1110" s="98">
        <v>1</v>
      </c>
      <c r="F1110" s="1" t="s">
        <v>3314</v>
      </c>
    </row>
    <row r="1111" spans="1:6" ht="15.75" customHeight="1">
      <c r="A1111" s="1" t="s">
        <v>2914</v>
      </c>
      <c r="B1111" s="1" t="s">
        <v>2924</v>
      </c>
      <c r="C1111" s="10" t="s">
        <v>2925</v>
      </c>
      <c r="D1111" s="10" t="s">
        <v>4202</v>
      </c>
      <c r="E1111" s="98">
        <v>1</v>
      </c>
      <c r="F1111" s="1" t="s">
        <v>3314</v>
      </c>
    </row>
    <row r="1112" spans="1:6" ht="15.75" customHeight="1">
      <c r="A1112" s="1" t="s">
        <v>2914</v>
      </c>
      <c r="B1112" s="1" t="s">
        <v>299</v>
      </c>
      <c r="C1112" s="10" t="s">
        <v>2926</v>
      </c>
      <c r="D1112" s="10" t="s">
        <v>4203</v>
      </c>
      <c r="E1112" s="98">
        <v>1</v>
      </c>
      <c r="F1112" s="1" t="s">
        <v>3314</v>
      </c>
    </row>
    <row r="1113" spans="1:6" ht="15.75" customHeight="1">
      <c r="A1113" s="1" t="s">
        <v>2914</v>
      </c>
      <c r="B1113" s="1" t="s">
        <v>172</v>
      </c>
      <c r="C1113" s="10" t="s">
        <v>2927</v>
      </c>
      <c r="D1113" s="10" t="s">
        <v>4204</v>
      </c>
      <c r="E1113" s="98">
        <v>1</v>
      </c>
      <c r="F1113" s="1"/>
    </row>
    <row r="1114" spans="1:6" ht="15.75" customHeight="1">
      <c r="A1114" s="1" t="s">
        <v>2914</v>
      </c>
      <c r="B1114" s="1" t="s">
        <v>849</v>
      </c>
      <c r="C1114" s="10" t="s">
        <v>2928</v>
      </c>
      <c r="D1114" s="10" t="s">
        <v>2928</v>
      </c>
      <c r="E1114" s="98">
        <v>1</v>
      </c>
      <c r="F1114" s="1"/>
    </row>
    <row r="1115" spans="1:6" ht="15.75" customHeight="1">
      <c r="A1115" s="1" t="s">
        <v>2929</v>
      </c>
      <c r="B1115" s="1" t="s">
        <v>2936</v>
      </c>
      <c r="C1115" s="10" t="s">
        <v>2937</v>
      </c>
      <c r="D1115" s="10" t="s">
        <v>4205</v>
      </c>
      <c r="E1115" s="98">
        <v>1</v>
      </c>
      <c r="F1115" s="1"/>
    </row>
    <row r="1116" spans="1:6" ht="15.75" customHeight="1">
      <c r="A1116" s="1" t="s">
        <v>2938</v>
      </c>
      <c r="B1116" s="1" t="s">
        <v>146</v>
      </c>
      <c r="C1116" s="10" t="s">
        <v>2946</v>
      </c>
      <c r="D1116" s="10" t="s">
        <v>2946</v>
      </c>
      <c r="E1116" s="98">
        <v>1</v>
      </c>
      <c r="F1116" s="1"/>
    </row>
    <row r="1117" spans="1:6" ht="15.75" customHeight="1">
      <c r="A1117" s="1" t="s">
        <v>2938</v>
      </c>
      <c r="B1117" s="1" t="s">
        <v>1569</v>
      </c>
      <c r="C1117" s="10" t="s">
        <v>2947</v>
      </c>
      <c r="D1117" s="10" t="s">
        <v>4206</v>
      </c>
      <c r="E1117" s="98">
        <v>0</v>
      </c>
      <c r="F1117" s="1"/>
    </row>
    <row r="1118" spans="1:6" ht="15.75" customHeight="1">
      <c r="A1118" s="1" t="s">
        <v>2938</v>
      </c>
      <c r="B1118" s="1" t="s">
        <v>675</v>
      </c>
      <c r="C1118" s="10" t="s">
        <v>2948</v>
      </c>
      <c r="D1118" s="10" t="s">
        <v>4207</v>
      </c>
      <c r="E1118" s="98">
        <v>1</v>
      </c>
      <c r="F1118" s="1"/>
    </row>
    <row r="1119" spans="1:6" ht="15.75" customHeight="1">
      <c r="A1119" s="1" t="s">
        <v>2938</v>
      </c>
      <c r="B1119" s="1" t="s">
        <v>667</v>
      </c>
      <c r="C1119" s="10" t="s">
        <v>2949</v>
      </c>
      <c r="D1119" s="10" t="s">
        <v>2949</v>
      </c>
      <c r="E1119" s="98">
        <v>0</v>
      </c>
      <c r="F1119" s="1" t="s">
        <v>3296</v>
      </c>
    </row>
    <row r="1120" spans="1:6" ht="15.75" customHeight="1">
      <c r="A1120" s="1" t="s">
        <v>2950</v>
      </c>
      <c r="B1120" s="1" t="s">
        <v>150</v>
      </c>
      <c r="C1120" s="10" t="s">
        <v>2956</v>
      </c>
      <c r="D1120" s="10" t="s">
        <v>2956</v>
      </c>
      <c r="E1120" s="98">
        <v>0</v>
      </c>
      <c r="F1120" s="1"/>
    </row>
    <row r="1121" spans="1:6" ht="15.75" customHeight="1">
      <c r="A1121" s="1" t="s">
        <v>2950</v>
      </c>
      <c r="B1121" s="1" t="s">
        <v>172</v>
      </c>
      <c r="C1121" s="10" t="s">
        <v>2957</v>
      </c>
      <c r="D1121" s="10" t="s">
        <v>2957</v>
      </c>
      <c r="E1121" s="98">
        <v>1</v>
      </c>
      <c r="F1121" s="1"/>
    </row>
    <row r="1122" spans="1:6" ht="15.75" customHeight="1">
      <c r="A1122" s="1" t="s">
        <v>2950</v>
      </c>
      <c r="B1122" s="1" t="s">
        <v>236</v>
      </c>
      <c r="C1122" s="10" t="s">
        <v>2958</v>
      </c>
      <c r="D1122" s="10" t="s">
        <v>4208</v>
      </c>
      <c r="E1122" s="98">
        <v>1</v>
      </c>
      <c r="F1122" s="1"/>
    </row>
    <row r="1123" spans="1:6" ht="15.75" customHeight="1">
      <c r="A1123" s="1" t="s">
        <v>2950</v>
      </c>
      <c r="B1123" s="1" t="s">
        <v>405</v>
      </c>
      <c r="C1123" s="10" t="s">
        <v>2959</v>
      </c>
      <c r="D1123" s="10" t="s">
        <v>2959</v>
      </c>
      <c r="E1123" s="98">
        <v>0</v>
      </c>
      <c r="F1123" s="1" t="s">
        <v>3296</v>
      </c>
    </row>
    <row r="1124" spans="1:6" ht="15.75" customHeight="1">
      <c r="A1124" s="1" t="s">
        <v>2950</v>
      </c>
      <c r="B1124" s="1" t="s">
        <v>330</v>
      </c>
      <c r="C1124" s="10" t="s">
        <v>2960</v>
      </c>
      <c r="D1124" s="10" t="s">
        <v>4209</v>
      </c>
      <c r="E1124" s="98">
        <v>0</v>
      </c>
      <c r="F1124" s="1"/>
    </row>
    <row r="1125" spans="1:6" ht="15.75" customHeight="1">
      <c r="A1125" s="1" t="s">
        <v>2961</v>
      </c>
      <c r="B1125" s="1" t="s">
        <v>2969</v>
      </c>
      <c r="C1125" s="10" t="s">
        <v>2970</v>
      </c>
      <c r="D1125" s="1" t="s">
        <v>3297</v>
      </c>
      <c r="E1125" s="1" t="s">
        <v>3275</v>
      </c>
      <c r="F1125" s="1"/>
    </row>
    <row r="1126" spans="1:6" ht="15.75" customHeight="1">
      <c r="A1126" s="1" t="s">
        <v>2961</v>
      </c>
      <c r="B1126" s="1" t="s">
        <v>532</v>
      </c>
      <c r="C1126" s="10" t="s">
        <v>2970</v>
      </c>
      <c r="D1126" s="10" t="s">
        <v>4210</v>
      </c>
      <c r="E1126" s="98">
        <v>0</v>
      </c>
      <c r="F1126" s="1"/>
    </row>
    <row r="1127" spans="1:6" ht="15.75" customHeight="1">
      <c r="A1127" s="1" t="s">
        <v>2961</v>
      </c>
      <c r="B1127" s="1" t="s">
        <v>172</v>
      </c>
      <c r="C1127" s="10" t="s">
        <v>2970</v>
      </c>
      <c r="D1127" s="10" t="s">
        <v>4210</v>
      </c>
      <c r="E1127" s="98">
        <v>0</v>
      </c>
      <c r="F1127" s="1"/>
    </row>
    <row r="1128" spans="1:6" ht="15.75" customHeight="1">
      <c r="A1128" s="1" t="s">
        <v>2971</v>
      </c>
      <c r="B1128" s="1" t="s">
        <v>2977</v>
      </c>
      <c r="C1128" s="10" t="s">
        <v>2978</v>
      </c>
      <c r="D1128" s="10" t="s">
        <v>4211</v>
      </c>
      <c r="E1128" s="98">
        <v>1</v>
      </c>
      <c r="F1128" s="1" t="s">
        <v>3314</v>
      </c>
    </row>
    <row r="1129" spans="1:6" ht="15.75" customHeight="1">
      <c r="A1129" s="1" t="s">
        <v>2971</v>
      </c>
      <c r="B1129" s="1" t="s">
        <v>162</v>
      </c>
      <c r="C1129" s="10" t="s">
        <v>2979</v>
      </c>
      <c r="D1129" s="10" t="s">
        <v>4212</v>
      </c>
      <c r="E1129" s="98">
        <v>0</v>
      </c>
      <c r="F1129" s="1"/>
    </row>
    <row r="1130" spans="1:6" ht="15.75" customHeight="1">
      <c r="A1130" s="1" t="s">
        <v>2971</v>
      </c>
      <c r="B1130" s="1" t="s">
        <v>194</v>
      </c>
      <c r="C1130" s="10" t="s">
        <v>2980</v>
      </c>
      <c r="D1130" s="10" t="s">
        <v>4213</v>
      </c>
      <c r="E1130" s="98">
        <v>1</v>
      </c>
      <c r="F1130" s="1" t="s">
        <v>3314</v>
      </c>
    </row>
    <row r="1131" spans="1:6" ht="15.75" customHeight="1">
      <c r="A1131" s="1" t="s">
        <v>2971</v>
      </c>
      <c r="B1131" s="1" t="s">
        <v>95</v>
      </c>
      <c r="C1131" s="10" t="s">
        <v>2981</v>
      </c>
      <c r="D1131" s="10" t="s">
        <v>4214</v>
      </c>
      <c r="E1131" s="98">
        <v>1</v>
      </c>
      <c r="F1131" s="1"/>
    </row>
    <row r="1132" spans="1:6" ht="15.75" customHeight="1">
      <c r="A1132" s="1" t="s">
        <v>2971</v>
      </c>
      <c r="B1132" s="1" t="s">
        <v>2982</v>
      </c>
      <c r="C1132" s="10" t="s">
        <v>2983</v>
      </c>
      <c r="D1132" s="10" t="s">
        <v>2983</v>
      </c>
      <c r="E1132" s="98">
        <v>1</v>
      </c>
      <c r="F1132" s="1"/>
    </row>
    <row r="1133" spans="1:6" ht="15.75" customHeight="1">
      <c r="A1133" s="1" t="s">
        <v>2971</v>
      </c>
      <c r="B1133" s="1" t="s">
        <v>2984</v>
      </c>
      <c r="C1133" s="10" t="s">
        <v>2983</v>
      </c>
      <c r="D1133" s="10" t="s">
        <v>2983</v>
      </c>
      <c r="E1133" s="98">
        <v>0</v>
      </c>
      <c r="F1133" s="1" t="s">
        <v>3296</v>
      </c>
    </row>
    <row r="1134" spans="1:6" ht="15.75" customHeight="1">
      <c r="A1134" s="1" t="s">
        <v>2971</v>
      </c>
      <c r="B1134" s="1" t="s">
        <v>2985</v>
      </c>
      <c r="C1134" s="10" t="s">
        <v>2986</v>
      </c>
      <c r="D1134" s="10" t="s">
        <v>2986</v>
      </c>
      <c r="E1134" s="1" t="s">
        <v>3275</v>
      </c>
      <c r="F1134" s="1"/>
    </row>
  </sheetData>
  <hyperlinks>
    <hyperlink ref="C2" r:id="rId1" xr:uid="{00000000-0004-0000-0600-000000000000}"/>
    <hyperlink ref="D2" r:id="rId2" xr:uid="{00000000-0004-0000-0600-000001000000}"/>
    <hyperlink ref="C3" r:id="rId3" xr:uid="{00000000-0004-0000-0600-000002000000}"/>
    <hyperlink ref="C4" r:id="rId4" xr:uid="{00000000-0004-0000-0600-000003000000}"/>
    <hyperlink ref="D4" r:id="rId5" xr:uid="{00000000-0004-0000-0600-000004000000}"/>
    <hyperlink ref="C5" r:id="rId6" xr:uid="{00000000-0004-0000-0600-000005000000}"/>
    <hyperlink ref="D5" r:id="rId7" xr:uid="{00000000-0004-0000-0600-000006000000}"/>
    <hyperlink ref="C6" r:id="rId8" xr:uid="{00000000-0004-0000-0600-000007000000}"/>
    <hyperlink ref="D6" r:id="rId9" xr:uid="{00000000-0004-0000-0600-000008000000}"/>
    <hyperlink ref="C7" r:id="rId10" xr:uid="{00000000-0004-0000-0600-000009000000}"/>
    <hyperlink ref="D7" r:id="rId11" xr:uid="{00000000-0004-0000-0600-00000A000000}"/>
    <hyperlink ref="C8" r:id="rId12" xr:uid="{00000000-0004-0000-0600-00000B000000}"/>
    <hyperlink ref="D8" r:id="rId13" xr:uid="{00000000-0004-0000-0600-00000C000000}"/>
    <hyperlink ref="C9" r:id="rId14" xr:uid="{00000000-0004-0000-0600-00000D000000}"/>
    <hyperlink ref="D9" r:id="rId15" xr:uid="{00000000-0004-0000-0600-00000E000000}"/>
    <hyperlink ref="C10" r:id="rId16" xr:uid="{00000000-0004-0000-0600-00000F000000}"/>
    <hyperlink ref="D10" r:id="rId17" xr:uid="{00000000-0004-0000-0600-000010000000}"/>
    <hyperlink ref="C11" r:id="rId18" xr:uid="{00000000-0004-0000-0600-000011000000}"/>
    <hyperlink ref="D11" r:id="rId19" xr:uid="{00000000-0004-0000-0600-000012000000}"/>
    <hyperlink ref="C12" r:id="rId20" xr:uid="{00000000-0004-0000-0600-000013000000}"/>
    <hyperlink ref="D12" r:id="rId21" xr:uid="{00000000-0004-0000-0600-000014000000}"/>
    <hyperlink ref="C13" r:id="rId22" xr:uid="{00000000-0004-0000-0600-000015000000}"/>
    <hyperlink ref="D13" r:id="rId23" xr:uid="{00000000-0004-0000-0600-000016000000}"/>
    <hyperlink ref="C14" r:id="rId24" xr:uid="{00000000-0004-0000-0600-000017000000}"/>
    <hyperlink ref="D14" r:id="rId25" xr:uid="{00000000-0004-0000-0600-000018000000}"/>
    <hyperlink ref="C15" r:id="rId26" xr:uid="{00000000-0004-0000-0600-000019000000}"/>
    <hyperlink ref="D15" r:id="rId27" xr:uid="{00000000-0004-0000-0600-00001A000000}"/>
    <hyperlink ref="C16" r:id="rId28" xr:uid="{00000000-0004-0000-0600-00001B000000}"/>
    <hyperlink ref="D16" r:id="rId29" xr:uid="{00000000-0004-0000-0600-00001C000000}"/>
    <hyperlink ref="C17" r:id="rId30" xr:uid="{00000000-0004-0000-0600-00001D000000}"/>
    <hyperlink ref="D17" r:id="rId31" xr:uid="{00000000-0004-0000-0600-00001E000000}"/>
    <hyperlink ref="C18" r:id="rId32" xr:uid="{00000000-0004-0000-0600-00001F000000}"/>
    <hyperlink ref="D18" r:id="rId33" xr:uid="{00000000-0004-0000-0600-000020000000}"/>
    <hyperlink ref="C19" r:id="rId34" location="sec0304" xr:uid="{00000000-0004-0000-0600-000021000000}"/>
    <hyperlink ref="D19" r:id="rId35" location="sec0304" xr:uid="{00000000-0004-0000-0600-000022000000}"/>
    <hyperlink ref="C20" r:id="rId36" location="sec0304" xr:uid="{00000000-0004-0000-0600-000023000000}"/>
    <hyperlink ref="D20" r:id="rId37" location="sec0304" xr:uid="{00000000-0004-0000-0600-000024000000}"/>
    <hyperlink ref="C21" r:id="rId38" xr:uid="{00000000-0004-0000-0600-000025000000}"/>
    <hyperlink ref="D21" r:id="rId39" location="plan-of-study" xr:uid="{00000000-0004-0000-0600-000026000000}"/>
    <hyperlink ref="C22" r:id="rId40" xr:uid="{00000000-0004-0000-0600-000027000000}"/>
    <hyperlink ref="D22" r:id="rId41" xr:uid="{00000000-0004-0000-0600-000028000000}"/>
    <hyperlink ref="C23" r:id="rId42" xr:uid="{00000000-0004-0000-0600-000029000000}"/>
    <hyperlink ref="D23" r:id="rId43" xr:uid="{00000000-0004-0000-0600-00002A000000}"/>
    <hyperlink ref="C24" r:id="rId44" xr:uid="{00000000-0004-0000-0600-00002B000000}"/>
    <hyperlink ref="D24" r:id="rId45" xr:uid="{00000000-0004-0000-0600-00002C000000}"/>
    <hyperlink ref="C25" r:id="rId46" xr:uid="{00000000-0004-0000-0600-00002D000000}"/>
    <hyperlink ref="D25" r:id="rId47" xr:uid="{00000000-0004-0000-0600-00002E000000}"/>
    <hyperlink ref="C26" r:id="rId48" xr:uid="{00000000-0004-0000-0600-00002F000000}"/>
    <hyperlink ref="D26" r:id="rId49" xr:uid="{00000000-0004-0000-0600-000030000000}"/>
    <hyperlink ref="C27" r:id="rId50" xr:uid="{00000000-0004-0000-0600-000031000000}"/>
    <hyperlink ref="C28" r:id="rId51" xr:uid="{00000000-0004-0000-0600-000032000000}"/>
    <hyperlink ref="D28" r:id="rId52" xr:uid="{00000000-0004-0000-0600-000033000000}"/>
    <hyperlink ref="C29" r:id="rId53" xr:uid="{00000000-0004-0000-0600-000034000000}"/>
    <hyperlink ref="D29" r:id="rId54" xr:uid="{00000000-0004-0000-0600-000035000000}"/>
    <hyperlink ref="C30" r:id="rId55" xr:uid="{00000000-0004-0000-0600-000036000000}"/>
    <hyperlink ref="D30" r:id="rId56" xr:uid="{00000000-0004-0000-0600-000037000000}"/>
    <hyperlink ref="C31" r:id="rId57" xr:uid="{00000000-0004-0000-0600-000038000000}"/>
    <hyperlink ref="D31" r:id="rId58" xr:uid="{00000000-0004-0000-0600-000039000000}"/>
    <hyperlink ref="C32" r:id="rId59" xr:uid="{00000000-0004-0000-0600-00003A000000}"/>
    <hyperlink ref="D32" r:id="rId60" location="plan-of-study" xr:uid="{00000000-0004-0000-0600-00003B000000}"/>
    <hyperlink ref="C33" r:id="rId61" xr:uid="{00000000-0004-0000-0600-00003C000000}"/>
    <hyperlink ref="D33" r:id="rId62" xr:uid="{00000000-0004-0000-0600-00003D000000}"/>
    <hyperlink ref="C34" r:id="rId63" xr:uid="{00000000-0004-0000-0600-00003E000000}"/>
    <hyperlink ref="D34" r:id="rId64" xr:uid="{00000000-0004-0000-0600-00003F000000}"/>
    <hyperlink ref="C35" r:id="rId65" xr:uid="{00000000-0004-0000-0600-000040000000}"/>
    <hyperlink ref="D35" r:id="rId66" xr:uid="{00000000-0004-0000-0600-000041000000}"/>
    <hyperlink ref="C36" r:id="rId67" xr:uid="{00000000-0004-0000-0600-000042000000}"/>
    <hyperlink ref="D36" r:id="rId68" xr:uid="{00000000-0004-0000-0600-000043000000}"/>
    <hyperlink ref="C37" r:id="rId69" xr:uid="{00000000-0004-0000-0600-000044000000}"/>
    <hyperlink ref="D37" r:id="rId70" xr:uid="{00000000-0004-0000-0600-000045000000}"/>
    <hyperlink ref="C38" r:id="rId71" xr:uid="{00000000-0004-0000-0600-000046000000}"/>
    <hyperlink ref="D38" r:id="rId72" xr:uid="{00000000-0004-0000-0600-000047000000}"/>
    <hyperlink ref="C39" r:id="rId73" xr:uid="{00000000-0004-0000-0600-000048000000}"/>
    <hyperlink ref="D39" r:id="rId74" xr:uid="{00000000-0004-0000-0600-000049000000}"/>
    <hyperlink ref="C40" r:id="rId75" xr:uid="{00000000-0004-0000-0600-00004A000000}"/>
    <hyperlink ref="D40" r:id="rId76" xr:uid="{00000000-0004-0000-0600-00004B000000}"/>
    <hyperlink ref="C41" r:id="rId77" xr:uid="{00000000-0004-0000-0600-00004C000000}"/>
    <hyperlink ref="D41" r:id="rId78" xr:uid="{00000000-0004-0000-0600-00004D000000}"/>
    <hyperlink ref="C42" r:id="rId79" xr:uid="{00000000-0004-0000-0600-00004E000000}"/>
    <hyperlink ref="D42" r:id="rId80" xr:uid="{00000000-0004-0000-0600-00004F000000}"/>
    <hyperlink ref="C43" r:id="rId81" xr:uid="{00000000-0004-0000-0600-000050000000}"/>
    <hyperlink ref="D43" r:id="rId82" xr:uid="{00000000-0004-0000-0600-000051000000}"/>
    <hyperlink ref="C44" r:id="rId83" xr:uid="{00000000-0004-0000-0600-000052000000}"/>
    <hyperlink ref="D44" r:id="rId84" xr:uid="{00000000-0004-0000-0600-000053000000}"/>
    <hyperlink ref="C45" r:id="rId85" xr:uid="{00000000-0004-0000-0600-000054000000}"/>
    <hyperlink ref="D45" r:id="rId86" xr:uid="{00000000-0004-0000-0600-000055000000}"/>
    <hyperlink ref="C46" r:id="rId87" xr:uid="{00000000-0004-0000-0600-000056000000}"/>
    <hyperlink ref="D46" r:id="rId88" xr:uid="{00000000-0004-0000-0600-000057000000}"/>
    <hyperlink ref="C47" r:id="rId89" xr:uid="{00000000-0004-0000-0600-000058000000}"/>
    <hyperlink ref="D47" r:id="rId90" xr:uid="{00000000-0004-0000-0600-000059000000}"/>
    <hyperlink ref="C48" r:id="rId91" xr:uid="{00000000-0004-0000-0600-00005A000000}"/>
    <hyperlink ref="D48" r:id="rId92" xr:uid="{00000000-0004-0000-0600-00005B000000}"/>
    <hyperlink ref="C49" r:id="rId93" xr:uid="{00000000-0004-0000-0600-00005C000000}"/>
    <hyperlink ref="D49" r:id="rId94" xr:uid="{00000000-0004-0000-0600-00005D000000}"/>
    <hyperlink ref="C50" r:id="rId95" xr:uid="{00000000-0004-0000-0600-00005E000000}"/>
    <hyperlink ref="D50" r:id="rId96" xr:uid="{00000000-0004-0000-0600-00005F000000}"/>
    <hyperlink ref="C51" r:id="rId97" xr:uid="{00000000-0004-0000-0600-000060000000}"/>
    <hyperlink ref="D51" r:id="rId98" xr:uid="{00000000-0004-0000-0600-000061000000}"/>
    <hyperlink ref="C52" r:id="rId99" xr:uid="{00000000-0004-0000-0600-000062000000}"/>
    <hyperlink ref="D52" r:id="rId100" xr:uid="{00000000-0004-0000-0600-000063000000}"/>
    <hyperlink ref="C53" r:id="rId101" xr:uid="{00000000-0004-0000-0600-000064000000}"/>
    <hyperlink ref="D53" r:id="rId102" xr:uid="{00000000-0004-0000-0600-000065000000}"/>
    <hyperlink ref="C54" r:id="rId103" xr:uid="{00000000-0004-0000-0600-000066000000}"/>
    <hyperlink ref="D54" r:id="rId104" xr:uid="{00000000-0004-0000-0600-000067000000}"/>
    <hyperlink ref="C55" r:id="rId105" xr:uid="{00000000-0004-0000-0600-000068000000}"/>
    <hyperlink ref="D55" r:id="rId106" xr:uid="{00000000-0004-0000-0600-000069000000}"/>
    <hyperlink ref="C56" r:id="rId107" xr:uid="{00000000-0004-0000-0600-00006A000000}"/>
    <hyperlink ref="D56" r:id="rId108" xr:uid="{00000000-0004-0000-0600-00006B000000}"/>
    <hyperlink ref="C57" r:id="rId109" xr:uid="{00000000-0004-0000-0600-00006C000000}"/>
    <hyperlink ref="D57" r:id="rId110" xr:uid="{00000000-0004-0000-0600-00006D000000}"/>
    <hyperlink ref="C58" r:id="rId111" location="march" xr:uid="{00000000-0004-0000-0600-00006E000000}"/>
    <hyperlink ref="D58" r:id="rId112" location="march" xr:uid="{00000000-0004-0000-0600-00006F000000}"/>
    <hyperlink ref="C59" r:id="rId113" location="ba" xr:uid="{00000000-0004-0000-0600-000070000000}"/>
    <hyperlink ref="D59" r:id="rId114" location="ba" xr:uid="{00000000-0004-0000-0600-000071000000}"/>
    <hyperlink ref="C60" r:id="rId115" location="ba" xr:uid="{00000000-0004-0000-0600-000072000000}"/>
    <hyperlink ref="D60" r:id="rId116" location="ba" xr:uid="{00000000-0004-0000-0600-000073000000}"/>
    <hyperlink ref="C61" r:id="rId117" xr:uid="{00000000-0004-0000-0600-000074000000}"/>
    <hyperlink ref="D61" r:id="rId118" location="section-curriculum" xr:uid="{00000000-0004-0000-0600-000075000000}"/>
    <hyperlink ref="C62" r:id="rId119" location="section-curriculum" xr:uid="{00000000-0004-0000-0600-000076000000}"/>
    <hyperlink ref="D62" r:id="rId120" location="section-curriculum" xr:uid="{00000000-0004-0000-0600-000077000000}"/>
    <hyperlink ref="C63" r:id="rId121" xr:uid="{00000000-0004-0000-0600-000078000000}"/>
    <hyperlink ref="D63" r:id="rId122" location="section-concentrations" xr:uid="{00000000-0004-0000-0600-000079000000}"/>
    <hyperlink ref="C64" r:id="rId123" xr:uid="{00000000-0004-0000-0600-00007A000000}"/>
    <hyperlink ref="C65" r:id="rId124" xr:uid="{00000000-0004-0000-0600-00007B000000}"/>
    <hyperlink ref="D65" r:id="rId125" xr:uid="{00000000-0004-0000-0600-00007C000000}"/>
    <hyperlink ref="C66" r:id="rId126" xr:uid="{00000000-0004-0000-0600-00007D000000}"/>
    <hyperlink ref="D66" r:id="rId127" xr:uid="{00000000-0004-0000-0600-00007E000000}"/>
    <hyperlink ref="C67" r:id="rId128" xr:uid="{00000000-0004-0000-0600-00007F000000}"/>
    <hyperlink ref="D67" r:id="rId129" xr:uid="{00000000-0004-0000-0600-000080000000}"/>
    <hyperlink ref="C68" r:id="rId130" xr:uid="{00000000-0004-0000-0600-000081000000}"/>
    <hyperlink ref="D68" r:id="rId131" xr:uid="{00000000-0004-0000-0600-000082000000}"/>
    <hyperlink ref="C69" r:id="rId132" xr:uid="{00000000-0004-0000-0600-000083000000}"/>
    <hyperlink ref="D69" r:id="rId133" xr:uid="{00000000-0004-0000-0600-000084000000}"/>
    <hyperlink ref="C70" r:id="rId134" xr:uid="{00000000-0004-0000-0600-000085000000}"/>
    <hyperlink ref="D70" r:id="rId135" xr:uid="{00000000-0004-0000-0600-000086000000}"/>
    <hyperlink ref="C71" r:id="rId136" location="undergraduatetext" xr:uid="{00000000-0004-0000-0600-000087000000}"/>
    <hyperlink ref="D71" r:id="rId137" xr:uid="{00000000-0004-0000-0600-000088000000}"/>
    <hyperlink ref="C72" r:id="rId138" xr:uid="{00000000-0004-0000-0600-000089000000}"/>
    <hyperlink ref="D72" r:id="rId139" xr:uid="{00000000-0004-0000-0600-00008A000000}"/>
    <hyperlink ref="C73" r:id="rId140" xr:uid="{00000000-0004-0000-0600-00008B000000}"/>
    <hyperlink ref="D73" r:id="rId141" xr:uid="{00000000-0004-0000-0600-00008C000000}"/>
    <hyperlink ref="C74" r:id="rId142" xr:uid="{00000000-0004-0000-0600-00008D000000}"/>
    <hyperlink ref="D74" r:id="rId143" xr:uid="{00000000-0004-0000-0600-00008E000000}"/>
    <hyperlink ref="C75" r:id="rId144" xr:uid="{00000000-0004-0000-0600-00008F000000}"/>
    <hyperlink ref="D75" r:id="rId145" xr:uid="{00000000-0004-0000-0600-000090000000}"/>
    <hyperlink ref="C76" r:id="rId146" xr:uid="{00000000-0004-0000-0600-000091000000}"/>
    <hyperlink ref="D76" r:id="rId147" xr:uid="{00000000-0004-0000-0600-000092000000}"/>
    <hyperlink ref="C77" r:id="rId148" xr:uid="{00000000-0004-0000-0600-000093000000}"/>
    <hyperlink ref="D77" r:id="rId149" xr:uid="{00000000-0004-0000-0600-000094000000}"/>
    <hyperlink ref="C78" r:id="rId150" xr:uid="{00000000-0004-0000-0600-000095000000}"/>
    <hyperlink ref="D78" r:id="rId151" xr:uid="{00000000-0004-0000-0600-000096000000}"/>
    <hyperlink ref="C79" r:id="rId152" xr:uid="{00000000-0004-0000-0600-000097000000}"/>
    <hyperlink ref="D79" r:id="rId153" xr:uid="{00000000-0004-0000-0600-000098000000}"/>
    <hyperlink ref="C80" r:id="rId154" xr:uid="{00000000-0004-0000-0600-000099000000}"/>
    <hyperlink ref="D80" r:id="rId155" xr:uid="{00000000-0004-0000-0600-00009A000000}"/>
    <hyperlink ref="C81" r:id="rId156" xr:uid="{00000000-0004-0000-0600-00009B000000}"/>
    <hyperlink ref="D81" r:id="rId157" xr:uid="{00000000-0004-0000-0600-00009C000000}"/>
    <hyperlink ref="C82" r:id="rId158" xr:uid="{00000000-0004-0000-0600-00009D000000}"/>
    <hyperlink ref="D82" r:id="rId159" xr:uid="{00000000-0004-0000-0600-00009E000000}"/>
    <hyperlink ref="C83" r:id="rId160" xr:uid="{00000000-0004-0000-0600-00009F000000}"/>
    <hyperlink ref="D83" r:id="rId161" xr:uid="{00000000-0004-0000-0600-0000A0000000}"/>
    <hyperlink ref="C84" r:id="rId162" xr:uid="{00000000-0004-0000-0600-0000A1000000}"/>
    <hyperlink ref="D84" r:id="rId163" xr:uid="{00000000-0004-0000-0600-0000A2000000}"/>
    <hyperlink ref="C85" r:id="rId164" xr:uid="{00000000-0004-0000-0600-0000A3000000}"/>
    <hyperlink ref="D85" r:id="rId165" xr:uid="{00000000-0004-0000-0600-0000A4000000}"/>
    <hyperlink ref="C86" r:id="rId166" xr:uid="{00000000-0004-0000-0600-0000A5000000}"/>
    <hyperlink ref="D86" r:id="rId167" xr:uid="{00000000-0004-0000-0600-0000A6000000}"/>
    <hyperlink ref="C87" r:id="rId168" xr:uid="{00000000-0004-0000-0600-0000A7000000}"/>
    <hyperlink ref="D87" r:id="rId169" xr:uid="{00000000-0004-0000-0600-0000A8000000}"/>
    <hyperlink ref="C88" r:id="rId170" xr:uid="{00000000-0004-0000-0600-0000A9000000}"/>
    <hyperlink ref="D88" r:id="rId171" xr:uid="{00000000-0004-0000-0600-0000AA000000}"/>
    <hyperlink ref="C89" r:id="rId172" xr:uid="{00000000-0004-0000-0600-0000AB000000}"/>
    <hyperlink ref="D89" r:id="rId173" xr:uid="{00000000-0004-0000-0600-0000AC000000}"/>
    <hyperlink ref="C90" r:id="rId174" xr:uid="{00000000-0004-0000-0600-0000AD000000}"/>
    <hyperlink ref="D90" r:id="rId175" xr:uid="{00000000-0004-0000-0600-0000AE000000}"/>
    <hyperlink ref="C91" r:id="rId176" xr:uid="{00000000-0004-0000-0600-0000AF000000}"/>
    <hyperlink ref="D91" r:id="rId177" xr:uid="{00000000-0004-0000-0600-0000B0000000}"/>
    <hyperlink ref="C92" r:id="rId178" xr:uid="{00000000-0004-0000-0600-0000B1000000}"/>
    <hyperlink ref="D92" r:id="rId179" xr:uid="{00000000-0004-0000-0600-0000B2000000}"/>
    <hyperlink ref="C93" r:id="rId180" xr:uid="{00000000-0004-0000-0600-0000B3000000}"/>
    <hyperlink ref="D93" r:id="rId181" xr:uid="{00000000-0004-0000-0600-0000B4000000}"/>
    <hyperlink ref="C94" r:id="rId182" xr:uid="{00000000-0004-0000-0600-0000B5000000}"/>
    <hyperlink ref="D94" r:id="rId183" xr:uid="{00000000-0004-0000-0600-0000B6000000}"/>
    <hyperlink ref="C95" r:id="rId184" xr:uid="{00000000-0004-0000-0600-0000B7000000}"/>
    <hyperlink ref="D95" r:id="rId185" xr:uid="{00000000-0004-0000-0600-0000B8000000}"/>
    <hyperlink ref="C96" r:id="rId186" xr:uid="{00000000-0004-0000-0600-0000B9000000}"/>
    <hyperlink ref="D96" r:id="rId187" xr:uid="{00000000-0004-0000-0600-0000BA000000}"/>
    <hyperlink ref="C97" r:id="rId188" xr:uid="{00000000-0004-0000-0600-0000BB000000}"/>
    <hyperlink ref="D97" r:id="rId189" xr:uid="{00000000-0004-0000-0600-0000BC000000}"/>
    <hyperlink ref="C98" r:id="rId190" xr:uid="{00000000-0004-0000-0600-0000BD000000}"/>
    <hyperlink ref="D98" r:id="rId191" xr:uid="{00000000-0004-0000-0600-0000BE000000}"/>
    <hyperlink ref="C99" r:id="rId192" xr:uid="{00000000-0004-0000-0600-0000BF000000}"/>
    <hyperlink ref="C100" r:id="rId193" xr:uid="{00000000-0004-0000-0600-0000C0000000}"/>
    <hyperlink ref="D100" r:id="rId194" xr:uid="{00000000-0004-0000-0600-0000C1000000}"/>
    <hyperlink ref="C101" r:id="rId195" xr:uid="{00000000-0004-0000-0600-0000C2000000}"/>
    <hyperlink ref="D101" r:id="rId196" xr:uid="{00000000-0004-0000-0600-0000C3000000}"/>
    <hyperlink ref="C102" r:id="rId197" xr:uid="{00000000-0004-0000-0600-0000C4000000}"/>
    <hyperlink ref="D102" r:id="rId198" xr:uid="{00000000-0004-0000-0600-0000C5000000}"/>
    <hyperlink ref="C103" r:id="rId199" xr:uid="{00000000-0004-0000-0600-0000C6000000}"/>
    <hyperlink ref="D103" r:id="rId200" xr:uid="{00000000-0004-0000-0600-0000C7000000}"/>
    <hyperlink ref="C104" r:id="rId201" xr:uid="{00000000-0004-0000-0600-0000C8000000}"/>
    <hyperlink ref="D104" r:id="rId202" xr:uid="{00000000-0004-0000-0600-0000C9000000}"/>
    <hyperlink ref="C105" r:id="rId203" xr:uid="{00000000-0004-0000-0600-0000CA000000}"/>
    <hyperlink ref="D105" r:id="rId204" xr:uid="{00000000-0004-0000-0600-0000CB000000}"/>
    <hyperlink ref="C106" r:id="rId205" xr:uid="{00000000-0004-0000-0600-0000CC000000}"/>
    <hyperlink ref="D106" r:id="rId206" xr:uid="{00000000-0004-0000-0600-0000CD000000}"/>
    <hyperlink ref="C107" r:id="rId207" xr:uid="{00000000-0004-0000-0600-0000CE000000}"/>
    <hyperlink ref="D107" r:id="rId208" xr:uid="{00000000-0004-0000-0600-0000CF000000}"/>
    <hyperlink ref="C108" r:id="rId209" xr:uid="{00000000-0004-0000-0600-0000D0000000}"/>
    <hyperlink ref="D108" r:id="rId210" xr:uid="{00000000-0004-0000-0600-0000D1000000}"/>
    <hyperlink ref="C109" r:id="rId211" xr:uid="{00000000-0004-0000-0600-0000D2000000}"/>
    <hyperlink ref="D109" r:id="rId212" xr:uid="{00000000-0004-0000-0600-0000D3000000}"/>
    <hyperlink ref="C110" r:id="rId213" xr:uid="{00000000-0004-0000-0600-0000D4000000}"/>
    <hyperlink ref="D110" r:id="rId214" xr:uid="{00000000-0004-0000-0600-0000D5000000}"/>
    <hyperlink ref="C111" r:id="rId215" xr:uid="{00000000-0004-0000-0600-0000D6000000}"/>
    <hyperlink ref="D111" r:id="rId216" xr:uid="{00000000-0004-0000-0600-0000D7000000}"/>
    <hyperlink ref="C112" r:id="rId217" xr:uid="{00000000-0004-0000-0600-0000D8000000}"/>
    <hyperlink ref="D112" r:id="rId218" xr:uid="{00000000-0004-0000-0600-0000D9000000}"/>
    <hyperlink ref="C113" r:id="rId219" xr:uid="{00000000-0004-0000-0600-0000DA000000}"/>
    <hyperlink ref="D113" r:id="rId220" xr:uid="{00000000-0004-0000-0600-0000DB000000}"/>
    <hyperlink ref="C114" r:id="rId221" xr:uid="{00000000-0004-0000-0600-0000DC000000}"/>
    <hyperlink ref="D114" r:id="rId222" xr:uid="{00000000-0004-0000-0600-0000DD000000}"/>
    <hyperlink ref="C115" r:id="rId223" xr:uid="{00000000-0004-0000-0600-0000DE000000}"/>
    <hyperlink ref="D115" r:id="rId224" xr:uid="{00000000-0004-0000-0600-0000DF000000}"/>
    <hyperlink ref="C116" r:id="rId225" xr:uid="{00000000-0004-0000-0600-0000E0000000}"/>
    <hyperlink ref="D116" r:id="rId226" xr:uid="{00000000-0004-0000-0600-0000E1000000}"/>
    <hyperlink ref="C117" r:id="rId227" xr:uid="{00000000-0004-0000-0600-0000E2000000}"/>
    <hyperlink ref="C118" r:id="rId228" xr:uid="{00000000-0004-0000-0600-0000E3000000}"/>
    <hyperlink ref="D118" r:id="rId229" xr:uid="{00000000-0004-0000-0600-0000E4000000}"/>
    <hyperlink ref="C119" r:id="rId230" xr:uid="{00000000-0004-0000-0600-0000E5000000}"/>
    <hyperlink ref="D119" r:id="rId231" location="typical-study-program" xr:uid="{00000000-0004-0000-0600-0000E6000000}"/>
    <hyperlink ref="C120" r:id="rId232" xr:uid="{00000000-0004-0000-0600-0000E7000000}"/>
    <hyperlink ref="D120" r:id="rId233" xr:uid="{00000000-0004-0000-0600-0000E8000000}"/>
    <hyperlink ref="C121" r:id="rId234" location="m-a-in-architecture" xr:uid="{00000000-0004-0000-0600-0000E9000000}"/>
    <hyperlink ref="D121" r:id="rId235" location="m-a-typical-study-program" xr:uid="{00000000-0004-0000-0600-0000EA000000}"/>
    <hyperlink ref="C122" r:id="rId236" location="ph-d-in-architecture" xr:uid="{00000000-0004-0000-0600-0000EB000000}"/>
    <hyperlink ref="D122" r:id="rId237" location="ph-d-in-architecture" xr:uid="{00000000-0004-0000-0600-0000EC000000}"/>
    <hyperlink ref="C123" r:id="rId238" location="murp" xr:uid="{00000000-0004-0000-0600-0000ED000000}"/>
    <hyperlink ref="D123" r:id="rId239" location="murp" xr:uid="{00000000-0004-0000-0600-0000EE000000}"/>
    <hyperlink ref="C124" r:id="rId240" location="toggle-id-1" xr:uid="{00000000-0004-0000-0600-0000EF000000}"/>
    <hyperlink ref="D124" r:id="rId241" location="toggle-id-2" xr:uid="{00000000-0004-0000-0600-0000F0000000}"/>
    <hyperlink ref="C125" r:id="rId242" xr:uid="{00000000-0004-0000-0600-0000F1000000}"/>
    <hyperlink ref="D125" r:id="rId243" location="toggle-id-1" xr:uid="{00000000-0004-0000-0600-0000F2000000}"/>
    <hyperlink ref="C126" r:id="rId244" xr:uid="{00000000-0004-0000-0600-0000F3000000}"/>
    <hyperlink ref="D126" r:id="rId245" xr:uid="{00000000-0004-0000-0600-0000F4000000}"/>
    <hyperlink ref="C127" r:id="rId246" xr:uid="{00000000-0004-0000-0600-0000F5000000}"/>
    <hyperlink ref="D127" r:id="rId247" xr:uid="{00000000-0004-0000-0600-0000F6000000}"/>
    <hyperlink ref="C128" r:id="rId248" xr:uid="{00000000-0004-0000-0600-0000F7000000}"/>
    <hyperlink ref="D128" r:id="rId249" xr:uid="{00000000-0004-0000-0600-0000F8000000}"/>
    <hyperlink ref="C129" r:id="rId250" xr:uid="{00000000-0004-0000-0600-0000F9000000}"/>
    <hyperlink ref="D129" r:id="rId251" xr:uid="{00000000-0004-0000-0600-0000FA000000}"/>
    <hyperlink ref="C130" r:id="rId252" xr:uid="{00000000-0004-0000-0600-0000FB000000}"/>
    <hyperlink ref="D130" r:id="rId253" xr:uid="{00000000-0004-0000-0600-0000FC000000}"/>
    <hyperlink ref="C131" r:id="rId254" xr:uid="{00000000-0004-0000-0600-0000FD000000}"/>
    <hyperlink ref="D131" r:id="rId255" xr:uid="{00000000-0004-0000-0600-0000FE000000}"/>
    <hyperlink ref="C132" r:id="rId256" xr:uid="{00000000-0004-0000-0600-0000FF000000}"/>
    <hyperlink ref="D132" r:id="rId257" xr:uid="{00000000-0004-0000-0600-000000010000}"/>
    <hyperlink ref="C133" r:id="rId258" xr:uid="{00000000-0004-0000-0600-000001010000}"/>
    <hyperlink ref="D133" r:id="rId259" xr:uid="{00000000-0004-0000-0600-000002010000}"/>
    <hyperlink ref="C134" r:id="rId260" xr:uid="{00000000-0004-0000-0600-000003010000}"/>
    <hyperlink ref="D134" r:id="rId261" xr:uid="{00000000-0004-0000-0600-000004010000}"/>
    <hyperlink ref="C135" r:id="rId262" xr:uid="{00000000-0004-0000-0600-000005010000}"/>
    <hyperlink ref="D135" r:id="rId263" xr:uid="{00000000-0004-0000-0600-000006010000}"/>
    <hyperlink ref="C136" r:id="rId264" xr:uid="{00000000-0004-0000-0600-000007010000}"/>
    <hyperlink ref="D136" r:id="rId265" xr:uid="{00000000-0004-0000-0600-000008010000}"/>
    <hyperlink ref="C137" r:id="rId266" xr:uid="{00000000-0004-0000-0600-000009010000}"/>
    <hyperlink ref="D137" r:id="rId267" xr:uid="{00000000-0004-0000-0600-00000A010000}"/>
    <hyperlink ref="C138" r:id="rId268" xr:uid="{00000000-0004-0000-0600-00000B010000}"/>
    <hyperlink ref="D138" r:id="rId269" xr:uid="{00000000-0004-0000-0600-00000C010000}"/>
    <hyperlink ref="C139" r:id="rId270" xr:uid="{00000000-0004-0000-0600-00000D010000}"/>
    <hyperlink ref="D139" r:id="rId271" xr:uid="{00000000-0004-0000-0600-00000E010000}"/>
    <hyperlink ref="C140" r:id="rId272" xr:uid="{00000000-0004-0000-0600-00000F010000}"/>
    <hyperlink ref="D140" r:id="rId273" xr:uid="{00000000-0004-0000-0600-000010010000}"/>
    <hyperlink ref="C141" r:id="rId274" xr:uid="{00000000-0004-0000-0600-000011010000}"/>
    <hyperlink ref="C142" r:id="rId275" xr:uid="{00000000-0004-0000-0600-000012010000}"/>
    <hyperlink ref="D142" r:id="rId276" xr:uid="{00000000-0004-0000-0600-000013010000}"/>
    <hyperlink ref="C143" r:id="rId277" xr:uid="{00000000-0004-0000-0600-000014010000}"/>
    <hyperlink ref="D143" r:id="rId278" xr:uid="{00000000-0004-0000-0600-000015010000}"/>
    <hyperlink ref="C144" r:id="rId279" xr:uid="{00000000-0004-0000-0600-000016010000}"/>
    <hyperlink ref="D144" r:id="rId280" xr:uid="{00000000-0004-0000-0600-000017010000}"/>
    <hyperlink ref="C145" r:id="rId281" xr:uid="{00000000-0004-0000-0600-000018010000}"/>
    <hyperlink ref="C146" r:id="rId282" xr:uid="{00000000-0004-0000-0600-000019010000}"/>
    <hyperlink ref="D146" r:id="rId283" xr:uid="{00000000-0004-0000-0600-00001A010000}"/>
    <hyperlink ref="C147" r:id="rId284" xr:uid="{00000000-0004-0000-0600-00001B010000}"/>
    <hyperlink ref="D147" r:id="rId285" xr:uid="{00000000-0004-0000-0600-00001C010000}"/>
    <hyperlink ref="C148" r:id="rId286" xr:uid="{00000000-0004-0000-0600-00001D010000}"/>
    <hyperlink ref="D148" r:id="rId287" xr:uid="{00000000-0004-0000-0600-00001E010000}"/>
    <hyperlink ref="C149" r:id="rId288" xr:uid="{00000000-0004-0000-0600-00001F010000}"/>
    <hyperlink ref="D149" r:id="rId289" xr:uid="{00000000-0004-0000-0600-000020010000}"/>
    <hyperlink ref="C150" r:id="rId290" xr:uid="{00000000-0004-0000-0600-000021010000}"/>
    <hyperlink ref="D150" r:id="rId291" xr:uid="{00000000-0004-0000-0600-000022010000}"/>
    <hyperlink ref="C151" r:id="rId292" xr:uid="{00000000-0004-0000-0600-000023010000}"/>
    <hyperlink ref="D151" r:id="rId293" xr:uid="{00000000-0004-0000-0600-000024010000}"/>
    <hyperlink ref="C152" r:id="rId294" xr:uid="{00000000-0004-0000-0600-000025010000}"/>
    <hyperlink ref="D152" r:id="rId295" xr:uid="{00000000-0004-0000-0600-000026010000}"/>
    <hyperlink ref="C153" r:id="rId296" xr:uid="{00000000-0004-0000-0600-000027010000}"/>
    <hyperlink ref="D153" r:id="rId297" xr:uid="{00000000-0004-0000-0600-000028010000}"/>
    <hyperlink ref="C154" r:id="rId298" xr:uid="{00000000-0004-0000-0600-000029010000}"/>
    <hyperlink ref="D154" r:id="rId299" xr:uid="{00000000-0004-0000-0600-00002A010000}"/>
    <hyperlink ref="C155" r:id="rId300" xr:uid="{00000000-0004-0000-0600-00002B010000}"/>
    <hyperlink ref="D155" r:id="rId301" xr:uid="{00000000-0004-0000-0600-00002C010000}"/>
    <hyperlink ref="C156" r:id="rId302" xr:uid="{00000000-0004-0000-0600-00002D010000}"/>
    <hyperlink ref="D156" r:id="rId303" xr:uid="{00000000-0004-0000-0600-00002E010000}"/>
    <hyperlink ref="C157" r:id="rId304" xr:uid="{00000000-0004-0000-0600-00002F010000}"/>
    <hyperlink ref="D157" r:id="rId305" xr:uid="{00000000-0004-0000-0600-000030010000}"/>
    <hyperlink ref="C158" r:id="rId306" xr:uid="{00000000-0004-0000-0600-000031010000}"/>
    <hyperlink ref="D158" r:id="rId307" xr:uid="{00000000-0004-0000-0600-000032010000}"/>
    <hyperlink ref="C159" r:id="rId308" xr:uid="{00000000-0004-0000-0600-000033010000}"/>
    <hyperlink ref="D159" r:id="rId309" xr:uid="{00000000-0004-0000-0600-000034010000}"/>
    <hyperlink ref="C160" r:id="rId310" xr:uid="{00000000-0004-0000-0600-000035010000}"/>
    <hyperlink ref="D160" r:id="rId311" xr:uid="{00000000-0004-0000-0600-000036010000}"/>
    <hyperlink ref="C161" r:id="rId312" xr:uid="{00000000-0004-0000-0600-000037010000}"/>
    <hyperlink ref="C162" r:id="rId313" xr:uid="{00000000-0004-0000-0600-000038010000}"/>
    <hyperlink ref="D162" r:id="rId314" xr:uid="{00000000-0004-0000-0600-000039010000}"/>
    <hyperlink ref="C163" r:id="rId315" xr:uid="{00000000-0004-0000-0600-00003A010000}"/>
    <hyperlink ref="C164" r:id="rId316" xr:uid="{00000000-0004-0000-0600-00003B010000}"/>
    <hyperlink ref="D164" r:id="rId317" xr:uid="{00000000-0004-0000-0600-00003C010000}"/>
    <hyperlink ref="C165" r:id="rId318" xr:uid="{00000000-0004-0000-0600-00003D010000}"/>
    <hyperlink ref="C166" r:id="rId319" xr:uid="{00000000-0004-0000-0600-00003E010000}"/>
    <hyperlink ref="D166" r:id="rId320" xr:uid="{00000000-0004-0000-0600-00003F010000}"/>
    <hyperlink ref="C167" r:id="rId321" xr:uid="{00000000-0004-0000-0600-000040010000}"/>
    <hyperlink ref="D167" r:id="rId322" xr:uid="{00000000-0004-0000-0600-000041010000}"/>
    <hyperlink ref="C168" r:id="rId323" xr:uid="{00000000-0004-0000-0600-000042010000}"/>
    <hyperlink ref="D168" r:id="rId324" xr:uid="{00000000-0004-0000-0600-000043010000}"/>
    <hyperlink ref="C169" r:id="rId325" xr:uid="{00000000-0004-0000-0600-000044010000}"/>
    <hyperlink ref="D169" r:id="rId326" xr:uid="{00000000-0004-0000-0600-000045010000}"/>
    <hyperlink ref="C170" r:id="rId327" location=":~:text=PSM%20in%20Urban%20Sustainability&amp;text=The%20Urban%20Sustainability%20program%20prepares,implementation%2C%20maintenance%2C%20and%20assessment." xr:uid="{00000000-0004-0000-0600-000046010000}"/>
    <hyperlink ref="D170" r:id="rId328" xr:uid="{00000000-0004-0000-0600-000047010000}"/>
    <hyperlink ref="C171" r:id="rId329" xr:uid="{00000000-0004-0000-0600-000048010000}"/>
    <hyperlink ref="D171" r:id="rId330" xr:uid="{00000000-0004-0000-0600-000049010000}"/>
    <hyperlink ref="C172" r:id="rId331" xr:uid="{00000000-0004-0000-0600-00004A010000}"/>
    <hyperlink ref="D172" r:id="rId332" xr:uid="{00000000-0004-0000-0600-00004B010000}"/>
    <hyperlink ref="C173" r:id="rId333" xr:uid="{00000000-0004-0000-0600-00004C010000}"/>
    <hyperlink ref="D173" r:id="rId334" xr:uid="{00000000-0004-0000-0600-00004D010000}"/>
    <hyperlink ref="C174" r:id="rId335" xr:uid="{00000000-0004-0000-0600-00004E010000}"/>
    <hyperlink ref="D174" r:id="rId336" xr:uid="{00000000-0004-0000-0600-00004F010000}"/>
    <hyperlink ref="C175" r:id="rId337" xr:uid="{00000000-0004-0000-0600-000050010000}"/>
    <hyperlink ref="D175" r:id="rId338" xr:uid="{00000000-0004-0000-0600-000051010000}"/>
    <hyperlink ref="C176" r:id="rId339" xr:uid="{00000000-0004-0000-0600-000052010000}"/>
    <hyperlink ref="D176" r:id="rId340" xr:uid="{00000000-0004-0000-0600-000053010000}"/>
    <hyperlink ref="C177" r:id="rId341" xr:uid="{00000000-0004-0000-0600-000054010000}"/>
    <hyperlink ref="D177" r:id="rId342" xr:uid="{00000000-0004-0000-0600-000055010000}"/>
    <hyperlink ref="C178" r:id="rId343" xr:uid="{00000000-0004-0000-0600-000056010000}"/>
    <hyperlink ref="D178" r:id="rId344" xr:uid="{00000000-0004-0000-0600-000057010000}"/>
    <hyperlink ref="C179" r:id="rId345" xr:uid="{00000000-0004-0000-0600-000058010000}"/>
    <hyperlink ref="D179" r:id="rId346" xr:uid="{00000000-0004-0000-0600-000059010000}"/>
    <hyperlink ref="C180" r:id="rId347" xr:uid="{00000000-0004-0000-0600-00005A010000}"/>
    <hyperlink ref="D180" r:id="rId348" xr:uid="{00000000-0004-0000-0600-00005B010000}"/>
    <hyperlink ref="C181" r:id="rId349" xr:uid="{00000000-0004-0000-0600-00005C010000}"/>
    <hyperlink ref="D181" r:id="rId350" xr:uid="{00000000-0004-0000-0600-00005D010000}"/>
    <hyperlink ref="C182" r:id="rId351" xr:uid="{00000000-0004-0000-0600-00005E010000}"/>
    <hyperlink ref="D182" r:id="rId352" xr:uid="{00000000-0004-0000-0600-00005F010000}"/>
    <hyperlink ref="C183" r:id="rId353" xr:uid="{00000000-0004-0000-0600-000060010000}"/>
    <hyperlink ref="D183" r:id="rId354" xr:uid="{00000000-0004-0000-0600-000061010000}"/>
    <hyperlink ref="C184" r:id="rId355" xr:uid="{00000000-0004-0000-0600-000062010000}"/>
    <hyperlink ref="D184" r:id="rId356" xr:uid="{00000000-0004-0000-0600-000063010000}"/>
    <hyperlink ref="C185" r:id="rId357" xr:uid="{00000000-0004-0000-0600-000064010000}"/>
    <hyperlink ref="D185" r:id="rId358" xr:uid="{00000000-0004-0000-0600-000065010000}"/>
    <hyperlink ref="C186" r:id="rId359" xr:uid="{00000000-0004-0000-0600-000066010000}"/>
    <hyperlink ref="D186" r:id="rId360" xr:uid="{00000000-0004-0000-0600-000067010000}"/>
    <hyperlink ref="C187" r:id="rId361" xr:uid="{00000000-0004-0000-0600-000068010000}"/>
    <hyperlink ref="D187" r:id="rId362" xr:uid="{00000000-0004-0000-0600-000069010000}"/>
    <hyperlink ref="C188" r:id="rId363" xr:uid="{00000000-0004-0000-0600-00006A010000}"/>
    <hyperlink ref="D188" r:id="rId364" xr:uid="{00000000-0004-0000-0600-00006B010000}"/>
    <hyperlink ref="C189" r:id="rId365" xr:uid="{00000000-0004-0000-0600-00006C010000}"/>
    <hyperlink ref="D189" r:id="rId366" xr:uid="{00000000-0004-0000-0600-00006D010000}"/>
    <hyperlink ref="C190" r:id="rId367" xr:uid="{00000000-0004-0000-0600-00006E010000}"/>
    <hyperlink ref="D190" r:id="rId368" xr:uid="{00000000-0004-0000-0600-00006F010000}"/>
    <hyperlink ref="C191" r:id="rId369" xr:uid="{00000000-0004-0000-0600-000070010000}"/>
    <hyperlink ref="D191" r:id="rId370" xr:uid="{00000000-0004-0000-0600-000071010000}"/>
    <hyperlink ref="C192" r:id="rId371" xr:uid="{00000000-0004-0000-0600-000072010000}"/>
    <hyperlink ref="D192" r:id="rId372" xr:uid="{00000000-0004-0000-0600-000073010000}"/>
    <hyperlink ref="C193" r:id="rId373" xr:uid="{00000000-0004-0000-0600-000074010000}"/>
    <hyperlink ref="D193" r:id="rId374" xr:uid="{00000000-0004-0000-0600-000075010000}"/>
    <hyperlink ref="C194" r:id="rId375" xr:uid="{00000000-0004-0000-0600-000076010000}"/>
    <hyperlink ref="C195" r:id="rId376" xr:uid="{00000000-0004-0000-0600-000077010000}"/>
    <hyperlink ref="D195" r:id="rId377" xr:uid="{00000000-0004-0000-0600-000078010000}"/>
    <hyperlink ref="C196" r:id="rId378" location=":~:text=The%20University%20of%20Florida%20offers,the%20discipline%20of%20landscape%20architecture." xr:uid="{00000000-0004-0000-0600-000079010000}"/>
    <hyperlink ref="D196" r:id="rId379" location=":~:text=The%20University%20of%20Florida%20offers,the%20discipline%20of%20landscape%20architecture." xr:uid="{00000000-0004-0000-0600-00007A010000}"/>
    <hyperlink ref="C197" r:id="rId380" xr:uid="{00000000-0004-0000-0600-00007B010000}"/>
    <hyperlink ref="D197" r:id="rId381" xr:uid="{00000000-0004-0000-0600-00007C010000}"/>
    <hyperlink ref="C198" r:id="rId382" xr:uid="{00000000-0004-0000-0600-00007D010000}"/>
    <hyperlink ref="D198" r:id="rId383" xr:uid="{00000000-0004-0000-0600-00007E010000}"/>
    <hyperlink ref="C199" r:id="rId384" xr:uid="{00000000-0004-0000-0600-00007F010000}"/>
    <hyperlink ref="D199" r:id="rId385" xr:uid="{00000000-0004-0000-0600-000080010000}"/>
    <hyperlink ref="C200" r:id="rId386" xr:uid="{00000000-0004-0000-0600-000081010000}"/>
    <hyperlink ref="D200" r:id="rId387" xr:uid="{00000000-0004-0000-0600-000082010000}"/>
    <hyperlink ref="C201" r:id="rId388" xr:uid="{00000000-0004-0000-0600-000083010000}"/>
    <hyperlink ref="D201" r:id="rId389" xr:uid="{00000000-0004-0000-0600-000084010000}"/>
    <hyperlink ref="C202" r:id="rId390" location="tab-graduatecatalog" xr:uid="{00000000-0004-0000-0600-000085010000}"/>
    <hyperlink ref="D202" r:id="rId391" xr:uid="{00000000-0004-0000-0600-000086010000}"/>
    <hyperlink ref="C203" r:id="rId392" location="tab-currentphdstudents" xr:uid="{00000000-0004-0000-0600-000087010000}"/>
    <hyperlink ref="D203" r:id="rId393" xr:uid="{00000000-0004-0000-0600-000088010000}"/>
    <hyperlink ref="C204" r:id="rId394" xr:uid="{00000000-0004-0000-0600-000089010000}"/>
    <hyperlink ref="D204" r:id="rId395" xr:uid="{00000000-0004-0000-0600-00008A010000}"/>
    <hyperlink ref="C205" r:id="rId396" xr:uid="{00000000-0004-0000-0600-00008B010000}"/>
    <hyperlink ref="D205" r:id="rId397" xr:uid="{00000000-0004-0000-0600-00008C010000}"/>
    <hyperlink ref="C206" r:id="rId398" xr:uid="{00000000-0004-0000-0600-00008D010000}"/>
    <hyperlink ref="C207" r:id="rId399" xr:uid="{00000000-0004-0000-0600-00008E010000}"/>
    <hyperlink ref="D207" r:id="rId400" xr:uid="{00000000-0004-0000-0600-00008F010000}"/>
    <hyperlink ref="C208" r:id="rId401" xr:uid="{00000000-0004-0000-0600-000090010000}"/>
    <hyperlink ref="D208" r:id="rId402" xr:uid="{00000000-0004-0000-0600-000091010000}"/>
    <hyperlink ref="D209" r:id="rId403" xr:uid="{00000000-0004-0000-0600-000092010000}"/>
    <hyperlink ref="C210" r:id="rId404" xr:uid="{00000000-0004-0000-0600-000093010000}"/>
    <hyperlink ref="D210" r:id="rId405" xr:uid="{00000000-0004-0000-0600-000094010000}"/>
    <hyperlink ref="C211" r:id="rId406" xr:uid="{00000000-0004-0000-0600-000095010000}"/>
    <hyperlink ref="D211" r:id="rId407" xr:uid="{00000000-0004-0000-0600-000096010000}"/>
    <hyperlink ref="C212" r:id="rId408" xr:uid="{00000000-0004-0000-0600-000097010000}"/>
    <hyperlink ref="D212" r:id="rId409" xr:uid="{00000000-0004-0000-0600-000098010000}"/>
    <hyperlink ref="C213" r:id="rId410" xr:uid="{00000000-0004-0000-0600-000099010000}"/>
    <hyperlink ref="D213" r:id="rId411" xr:uid="{00000000-0004-0000-0600-00009A010000}"/>
    <hyperlink ref="C214" r:id="rId412" xr:uid="{00000000-0004-0000-0600-00009B010000}"/>
    <hyperlink ref="D214" r:id="rId413" location="curriculumtext" xr:uid="{00000000-0004-0000-0600-00009C010000}"/>
    <hyperlink ref="C215" r:id="rId414" xr:uid="{00000000-0004-0000-0600-00009D010000}"/>
    <hyperlink ref="D215" r:id="rId415" location="curriculumtext" xr:uid="{00000000-0004-0000-0600-00009E010000}"/>
    <hyperlink ref="C216" r:id="rId416" xr:uid="{00000000-0004-0000-0600-00009F010000}"/>
    <hyperlink ref="D216" r:id="rId417" location="curriculumtext" xr:uid="{00000000-0004-0000-0600-0000A0010000}"/>
    <hyperlink ref="C217" r:id="rId418" xr:uid="{00000000-0004-0000-0600-0000A1010000}"/>
    <hyperlink ref="D217" r:id="rId419" location="planofstudytext" xr:uid="{00000000-0004-0000-0600-0000A2010000}"/>
    <hyperlink ref="C218" r:id="rId420" xr:uid="{00000000-0004-0000-0600-0000A3010000}"/>
    <hyperlink ref="D218" r:id="rId421" xr:uid="{00000000-0004-0000-0600-0000A4010000}"/>
    <hyperlink ref="C219" r:id="rId422" xr:uid="{00000000-0004-0000-0600-0000A5010000}"/>
    <hyperlink ref="D219" r:id="rId423" xr:uid="{00000000-0004-0000-0600-0000A6010000}"/>
    <hyperlink ref="C220" r:id="rId424" xr:uid="{00000000-0004-0000-0600-0000A7010000}"/>
    <hyperlink ref="D220" r:id="rId425" xr:uid="{00000000-0004-0000-0600-0000A8010000}"/>
    <hyperlink ref="C221" r:id="rId426" xr:uid="{00000000-0004-0000-0600-0000A9010000}"/>
    <hyperlink ref="D221" r:id="rId427" xr:uid="{00000000-0004-0000-0600-0000AA010000}"/>
    <hyperlink ref="C222" r:id="rId428" xr:uid="{00000000-0004-0000-0600-0000AB010000}"/>
    <hyperlink ref="D222" r:id="rId429" xr:uid="{00000000-0004-0000-0600-0000AC010000}"/>
    <hyperlink ref="C223" r:id="rId430" xr:uid="{00000000-0004-0000-0600-0000AD010000}"/>
    <hyperlink ref="D223" r:id="rId431" xr:uid="{00000000-0004-0000-0600-0000AE010000}"/>
    <hyperlink ref="C224" r:id="rId432" xr:uid="{00000000-0004-0000-0600-0000AF010000}"/>
    <hyperlink ref="D224" r:id="rId433" xr:uid="{00000000-0004-0000-0600-0000B0010000}"/>
    <hyperlink ref="C225" r:id="rId434" xr:uid="{00000000-0004-0000-0600-0000B1010000}"/>
    <hyperlink ref="D225" r:id="rId435" xr:uid="{00000000-0004-0000-0600-0000B2010000}"/>
    <hyperlink ref="C226" r:id="rId436" xr:uid="{00000000-0004-0000-0600-0000B3010000}"/>
    <hyperlink ref="D226" r:id="rId437" xr:uid="{00000000-0004-0000-0600-0000B4010000}"/>
    <hyperlink ref="C227" r:id="rId438" xr:uid="{00000000-0004-0000-0600-0000B5010000}"/>
    <hyperlink ref="D227" r:id="rId439" xr:uid="{00000000-0004-0000-0600-0000B6010000}"/>
    <hyperlink ref="C228" r:id="rId440" xr:uid="{00000000-0004-0000-0600-0000B7010000}"/>
    <hyperlink ref="D228" r:id="rId441" xr:uid="{00000000-0004-0000-0600-0000B8010000}"/>
    <hyperlink ref="C229" r:id="rId442" xr:uid="{00000000-0004-0000-0600-0000B9010000}"/>
    <hyperlink ref="D229" r:id="rId443" xr:uid="{00000000-0004-0000-0600-0000BA010000}"/>
    <hyperlink ref="C230" r:id="rId444" xr:uid="{00000000-0004-0000-0600-0000BB010000}"/>
    <hyperlink ref="D230" r:id="rId445" location="requirementstext" xr:uid="{00000000-0004-0000-0600-0000BC010000}"/>
    <hyperlink ref="C231" r:id="rId446" xr:uid="{00000000-0004-0000-0600-0000BD010000}"/>
    <hyperlink ref="D231" r:id="rId447" xr:uid="{00000000-0004-0000-0600-0000BE010000}"/>
    <hyperlink ref="C232" r:id="rId448" xr:uid="{00000000-0004-0000-0600-0000BF010000}"/>
    <hyperlink ref="D232" r:id="rId449" xr:uid="{00000000-0004-0000-0600-0000C0010000}"/>
    <hyperlink ref="C233" r:id="rId450" xr:uid="{00000000-0004-0000-0600-0000C1010000}"/>
    <hyperlink ref="D233" r:id="rId451" xr:uid="{00000000-0004-0000-0600-0000C2010000}"/>
    <hyperlink ref="C234" r:id="rId452" xr:uid="{00000000-0004-0000-0600-0000C3010000}"/>
    <hyperlink ref="D234" r:id="rId453" xr:uid="{00000000-0004-0000-0600-0000C4010000}"/>
    <hyperlink ref="C235" r:id="rId454" location="heritage-preservation" xr:uid="{00000000-0004-0000-0600-0000C5010000}"/>
    <hyperlink ref="D235" r:id="rId455" location="heritage-preservation" xr:uid="{00000000-0004-0000-0600-0000C6010000}"/>
    <hyperlink ref="C236" r:id="rId456" location="heritage-preservation" xr:uid="{00000000-0004-0000-0600-0000C7010000}"/>
    <hyperlink ref="D236" r:id="rId457" location="heritage-preservation" xr:uid="{00000000-0004-0000-0600-0000C8010000}"/>
    <hyperlink ref="C237" r:id="rId458" xr:uid="{00000000-0004-0000-0600-0000C9010000}"/>
    <hyperlink ref="D237" r:id="rId459" xr:uid="{00000000-0004-0000-0600-0000CA010000}"/>
    <hyperlink ref="C238" r:id="rId460" xr:uid="{00000000-0004-0000-0600-0000CB010000}"/>
    <hyperlink ref="D238" r:id="rId461" xr:uid="{00000000-0004-0000-0600-0000CC010000}"/>
    <hyperlink ref="C239" r:id="rId462" xr:uid="{00000000-0004-0000-0600-0000CD010000}"/>
    <hyperlink ref="D239" r:id="rId463" xr:uid="{00000000-0004-0000-0600-0000CE010000}"/>
    <hyperlink ref="C240" r:id="rId464" xr:uid="{00000000-0004-0000-0600-0000CF010000}"/>
    <hyperlink ref="D240" r:id="rId465" xr:uid="{00000000-0004-0000-0600-0000D0010000}"/>
    <hyperlink ref="C241" r:id="rId466" xr:uid="{00000000-0004-0000-0600-0000D1010000}"/>
    <hyperlink ref="D241" r:id="rId467" xr:uid="{00000000-0004-0000-0600-0000D2010000}"/>
    <hyperlink ref="C242" r:id="rId468" xr:uid="{00000000-0004-0000-0600-0000D3010000}"/>
    <hyperlink ref="D242" r:id="rId469" xr:uid="{00000000-0004-0000-0600-0000D4010000}"/>
    <hyperlink ref="C243" r:id="rId470" xr:uid="{00000000-0004-0000-0600-0000D5010000}"/>
    <hyperlink ref="D243" r:id="rId471" xr:uid="{00000000-0004-0000-0600-0000D6010000}"/>
    <hyperlink ref="C244" r:id="rId472" xr:uid="{00000000-0004-0000-0600-0000D7010000}"/>
    <hyperlink ref="D244" r:id="rId473" xr:uid="{00000000-0004-0000-0600-0000D8010000}"/>
    <hyperlink ref="C245" r:id="rId474" xr:uid="{00000000-0004-0000-0600-0000D9010000}"/>
    <hyperlink ref="D245" r:id="rId475" xr:uid="{00000000-0004-0000-0600-0000DA010000}"/>
    <hyperlink ref="C246" r:id="rId476" xr:uid="{00000000-0004-0000-0600-0000DB010000}"/>
    <hyperlink ref="D246" r:id="rId477" xr:uid="{00000000-0004-0000-0600-0000DC010000}"/>
    <hyperlink ref="C247" r:id="rId478" xr:uid="{00000000-0004-0000-0600-0000DD010000}"/>
    <hyperlink ref="D247" r:id="rId479" xr:uid="{00000000-0004-0000-0600-0000DE010000}"/>
    <hyperlink ref="C248" r:id="rId480" xr:uid="{00000000-0004-0000-0600-0000DF010000}"/>
    <hyperlink ref="D248" r:id="rId481" xr:uid="{00000000-0004-0000-0600-0000E0010000}"/>
    <hyperlink ref="C249" r:id="rId482" xr:uid="{00000000-0004-0000-0600-0000E1010000}"/>
    <hyperlink ref="D249" r:id="rId483" xr:uid="{00000000-0004-0000-0600-0000E2010000}"/>
    <hyperlink ref="C250" r:id="rId484" xr:uid="{00000000-0004-0000-0600-0000E3010000}"/>
    <hyperlink ref="D250" r:id="rId485" xr:uid="{00000000-0004-0000-0600-0000E4010000}"/>
    <hyperlink ref="C251" r:id="rId486" xr:uid="{00000000-0004-0000-0600-0000E5010000}"/>
    <hyperlink ref="D251" r:id="rId487" xr:uid="{00000000-0004-0000-0600-0000E6010000}"/>
    <hyperlink ref="C252" r:id="rId488" location="1581108983776-fc212498-288d" xr:uid="{00000000-0004-0000-0600-0000E7010000}"/>
    <hyperlink ref="D252" r:id="rId489" location="1581108983776-fc212498-288d" xr:uid="{00000000-0004-0000-0600-0000E8010000}"/>
    <hyperlink ref="C253" r:id="rId490" xr:uid="{00000000-0004-0000-0600-0000E9010000}"/>
    <hyperlink ref="D253" r:id="rId491" location="1583968055868-d587e1a5-9dcf" xr:uid="{00000000-0004-0000-0600-0000EA010000}"/>
    <hyperlink ref="C254" r:id="rId492" xr:uid="{00000000-0004-0000-0600-0000EB010000}"/>
    <hyperlink ref="D254" r:id="rId493" xr:uid="{00000000-0004-0000-0600-0000EC010000}"/>
    <hyperlink ref="C255" r:id="rId494" xr:uid="{00000000-0004-0000-0600-0000ED010000}"/>
    <hyperlink ref="D255" r:id="rId495" xr:uid="{00000000-0004-0000-0600-0000EE010000}"/>
    <hyperlink ref="C256" r:id="rId496" xr:uid="{00000000-0004-0000-0600-0000EF010000}"/>
    <hyperlink ref="D256" r:id="rId497" xr:uid="{00000000-0004-0000-0600-0000F0010000}"/>
    <hyperlink ref="C257" r:id="rId498" xr:uid="{00000000-0004-0000-0600-0000F1010000}"/>
    <hyperlink ref="D257" r:id="rId499" xr:uid="{00000000-0004-0000-0600-0000F2010000}"/>
    <hyperlink ref="C258" r:id="rId500" xr:uid="{00000000-0004-0000-0600-0000F3010000}"/>
    <hyperlink ref="D258" r:id="rId501" xr:uid="{00000000-0004-0000-0600-0000F4010000}"/>
    <hyperlink ref="C259" r:id="rId502" xr:uid="{00000000-0004-0000-0600-0000F5010000}"/>
    <hyperlink ref="D259" r:id="rId503" xr:uid="{00000000-0004-0000-0600-0000F6010000}"/>
    <hyperlink ref="C260" r:id="rId504" xr:uid="{00000000-0004-0000-0600-0000F7010000}"/>
    <hyperlink ref="D260" r:id="rId505" xr:uid="{00000000-0004-0000-0600-0000F8010000}"/>
    <hyperlink ref="C261" r:id="rId506" xr:uid="{00000000-0004-0000-0600-0000F9010000}"/>
    <hyperlink ref="D261" r:id="rId507" xr:uid="{00000000-0004-0000-0600-0000FA010000}"/>
    <hyperlink ref="C262" r:id="rId508" xr:uid="{00000000-0004-0000-0600-0000FB010000}"/>
    <hyperlink ref="D262" r:id="rId509" xr:uid="{00000000-0004-0000-0600-0000FC010000}"/>
    <hyperlink ref="C263" r:id="rId510" xr:uid="{00000000-0004-0000-0600-0000FD010000}"/>
    <hyperlink ref="D263" r:id="rId511" xr:uid="{00000000-0004-0000-0600-0000FE010000}"/>
    <hyperlink ref="C264" r:id="rId512" xr:uid="{00000000-0004-0000-0600-0000FF010000}"/>
    <hyperlink ref="D264" r:id="rId513" xr:uid="{00000000-0004-0000-0600-000000020000}"/>
    <hyperlink ref="C265" r:id="rId514" xr:uid="{00000000-0004-0000-0600-000001020000}"/>
    <hyperlink ref="D265" r:id="rId515" xr:uid="{00000000-0004-0000-0600-000002020000}"/>
    <hyperlink ref="C266" r:id="rId516" xr:uid="{00000000-0004-0000-0600-000003020000}"/>
    <hyperlink ref="D266" r:id="rId517" xr:uid="{00000000-0004-0000-0600-000004020000}"/>
    <hyperlink ref="C267" r:id="rId518" xr:uid="{00000000-0004-0000-0600-000005020000}"/>
    <hyperlink ref="D267" r:id="rId519" xr:uid="{00000000-0004-0000-0600-000006020000}"/>
    <hyperlink ref="C268" r:id="rId520" xr:uid="{00000000-0004-0000-0600-000007020000}"/>
    <hyperlink ref="D268" r:id="rId521" xr:uid="{00000000-0004-0000-0600-000008020000}"/>
    <hyperlink ref="C269" r:id="rId522" xr:uid="{00000000-0004-0000-0600-000009020000}"/>
    <hyperlink ref="D269" r:id="rId523" xr:uid="{00000000-0004-0000-0600-00000A020000}"/>
    <hyperlink ref="C270" r:id="rId524" xr:uid="{00000000-0004-0000-0600-00000B020000}"/>
    <hyperlink ref="D270" r:id="rId525" xr:uid="{00000000-0004-0000-0600-00000C020000}"/>
    <hyperlink ref="C271" r:id="rId526" xr:uid="{00000000-0004-0000-0600-00000D020000}"/>
    <hyperlink ref="D271" r:id="rId527" xr:uid="{00000000-0004-0000-0600-00000E020000}"/>
    <hyperlink ref="C272" r:id="rId528" xr:uid="{00000000-0004-0000-0600-00000F020000}"/>
    <hyperlink ref="D272" r:id="rId529" xr:uid="{00000000-0004-0000-0600-000010020000}"/>
    <hyperlink ref="C273" r:id="rId530" xr:uid="{00000000-0004-0000-0600-000011020000}"/>
    <hyperlink ref="D273" r:id="rId531" xr:uid="{00000000-0004-0000-0600-000012020000}"/>
    <hyperlink ref="D274" r:id="rId532" xr:uid="{00000000-0004-0000-0600-000013020000}"/>
    <hyperlink ref="C275" r:id="rId533" xr:uid="{00000000-0004-0000-0600-000014020000}"/>
    <hyperlink ref="D275" r:id="rId534" xr:uid="{00000000-0004-0000-0600-000015020000}"/>
    <hyperlink ref="C276" r:id="rId535" xr:uid="{00000000-0004-0000-0600-000016020000}"/>
    <hyperlink ref="D276" r:id="rId536" xr:uid="{00000000-0004-0000-0600-000017020000}"/>
    <hyperlink ref="C277" r:id="rId537" xr:uid="{00000000-0004-0000-0600-000018020000}"/>
    <hyperlink ref="D277" r:id="rId538" location="programrequirementstext" xr:uid="{00000000-0004-0000-0600-000019020000}"/>
    <hyperlink ref="C278" r:id="rId539" xr:uid="{00000000-0004-0000-0600-00001A020000}"/>
    <hyperlink ref="D278" r:id="rId540" xr:uid="{00000000-0004-0000-0600-00001B020000}"/>
    <hyperlink ref="C279" r:id="rId541" xr:uid="{00000000-0004-0000-0600-00001C020000}"/>
    <hyperlink ref="D279" r:id="rId542" xr:uid="{00000000-0004-0000-0600-00001D020000}"/>
    <hyperlink ref="C280" r:id="rId543" xr:uid="{00000000-0004-0000-0600-00001E020000}"/>
    <hyperlink ref="D280" r:id="rId544" xr:uid="{00000000-0004-0000-0600-00001F020000}"/>
    <hyperlink ref="C281" r:id="rId545" xr:uid="{00000000-0004-0000-0600-000020020000}"/>
    <hyperlink ref="D281" r:id="rId546" xr:uid="{00000000-0004-0000-0600-000021020000}"/>
    <hyperlink ref="C282" r:id="rId547" xr:uid="{00000000-0004-0000-0600-000022020000}"/>
    <hyperlink ref="D282" r:id="rId548" xr:uid="{00000000-0004-0000-0600-000023020000}"/>
    <hyperlink ref="C283" r:id="rId549" xr:uid="{00000000-0004-0000-0600-000024020000}"/>
    <hyperlink ref="D283" r:id="rId550" xr:uid="{00000000-0004-0000-0600-000025020000}"/>
    <hyperlink ref="C284" r:id="rId551" xr:uid="{00000000-0004-0000-0600-000026020000}"/>
    <hyperlink ref="D284" r:id="rId552" xr:uid="{00000000-0004-0000-0600-000027020000}"/>
    <hyperlink ref="C285" r:id="rId553" xr:uid="{00000000-0004-0000-0600-000028020000}"/>
    <hyperlink ref="D285" r:id="rId554" xr:uid="{00000000-0004-0000-0600-000029020000}"/>
    <hyperlink ref="C286" r:id="rId555" xr:uid="{00000000-0004-0000-0600-00002A020000}"/>
    <hyperlink ref="D286" r:id="rId556" location=":~:text=The%20Bachelor%20of%20Interior%20Architecture%20(BIA)%20program%20at%20the%20School,core%20of%20the%20BIA%20curriculum." xr:uid="{00000000-0004-0000-0600-00002B020000}"/>
    <hyperlink ref="C287" r:id="rId557" xr:uid="{00000000-0004-0000-0600-00002C020000}"/>
    <hyperlink ref="D287" r:id="rId558" xr:uid="{00000000-0004-0000-0600-00002D020000}"/>
    <hyperlink ref="C288" r:id="rId559" location="ac-0" xr:uid="{00000000-0004-0000-0600-00002E020000}"/>
    <hyperlink ref="D288" r:id="rId560" xr:uid="{00000000-0004-0000-0600-00002F020000}"/>
    <hyperlink ref="C289" r:id="rId561" xr:uid="{00000000-0004-0000-0600-000030020000}"/>
    <hyperlink ref="D289" r:id="rId562" xr:uid="{00000000-0004-0000-0600-000031020000}"/>
    <hyperlink ref="C290" r:id="rId563" xr:uid="{00000000-0004-0000-0600-000032020000}"/>
    <hyperlink ref="D290" r:id="rId564" xr:uid="{00000000-0004-0000-0600-000033020000}"/>
    <hyperlink ref="C291" r:id="rId565" xr:uid="{00000000-0004-0000-0600-000034020000}"/>
    <hyperlink ref="D291" r:id="rId566" xr:uid="{00000000-0004-0000-0600-000035020000}"/>
    <hyperlink ref="C292" r:id="rId567" xr:uid="{00000000-0004-0000-0600-000036020000}"/>
    <hyperlink ref="D292" r:id="rId568" xr:uid="{00000000-0004-0000-0600-000037020000}"/>
    <hyperlink ref="C293" r:id="rId569" xr:uid="{00000000-0004-0000-0600-000038020000}"/>
    <hyperlink ref="D293" r:id="rId570" xr:uid="{00000000-0004-0000-0600-000039020000}"/>
    <hyperlink ref="C294" r:id="rId571" xr:uid="{00000000-0004-0000-0600-00003A020000}"/>
    <hyperlink ref="D294" r:id="rId572" xr:uid="{00000000-0004-0000-0600-00003B020000}"/>
    <hyperlink ref="C295" r:id="rId573" xr:uid="{00000000-0004-0000-0600-00003C020000}"/>
    <hyperlink ref="D295" r:id="rId574" xr:uid="{00000000-0004-0000-0600-00003D020000}"/>
    <hyperlink ref="C296" r:id="rId575" xr:uid="{00000000-0004-0000-0600-00003E020000}"/>
    <hyperlink ref="D296" r:id="rId576" xr:uid="{00000000-0004-0000-0600-00003F020000}"/>
    <hyperlink ref="C297" r:id="rId577" xr:uid="{00000000-0004-0000-0600-000040020000}"/>
    <hyperlink ref="D297" r:id="rId578" xr:uid="{00000000-0004-0000-0600-000041020000}"/>
    <hyperlink ref="C298" r:id="rId579" xr:uid="{00000000-0004-0000-0600-000042020000}"/>
    <hyperlink ref="D298" r:id="rId580" xr:uid="{00000000-0004-0000-0600-000043020000}"/>
    <hyperlink ref="C299" r:id="rId581" xr:uid="{00000000-0004-0000-0600-000044020000}"/>
    <hyperlink ref="D299" r:id="rId582" xr:uid="{00000000-0004-0000-0600-000045020000}"/>
    <hyperlink ref="C300" r:id="rId583" xr:uid="{00000000-0004-0000-0600-000046020000}"/>
    <hyperlink ref="D300" r:id="rId584" xr:uid="{00000000-0004-0000-0600-000047020000}"/>
    <hyperlink ref="C301" r:id="rId585" xr:uid="{00000000-0004-0000-0600-000048020000}"/>
    <hyperlink ref="D301" r:id="rId586" xr:uid="{00000000-0004-0000-0600-000049020000}"/>
    <hyperlink ref="C302" r:id="rId587" xr:uid="{00000000-0004-0000-0600-00004A020000}"/>
    <hyperlink ref="D302" r:id="rId588" xr:uid="{00000000-0004-0000-0600-00004B020000}"/>
    <hyperlink ref="C303" r:id="rId589" xr:uid="{00000000-0004-0000-0600-00004C020000}"/>
    <hyperlink ref="D303" r:id="rId590" xr:uid="{00000000-0004-0000-0600-00004D020000}"/>
    <hyperlink ref="C304" r:id="rId591" xr:uid="{00000000-0004-0000-0600-00004E020000}"/>
    <hyperlink ref="D304" r:id="rId592" xr:uid="{00000000-0004-0000-0600-00004F020000}"/>
    <hyperlink ref="C305" r:id="rId593" xr:uid="{00000000-0004-0000-0600-000050020000}"/>
    <hyperlink ref="D305" r:id="rId594" location="section-2" xr:uid="{00000000-0004-0000-0600-000051020000}"/>
    <hyperlink ref="C306" r:id="rId595" location="section-0" xr:uid="{00000000-0004-0000-0600-000052020000}"/>
    <hyperlink ref="D306" r:id="rId596" location="section-2" xr:uid="{00000000-0004-0000-0600-000053020000}"/>
    <hyperlink ref="C307" r:id="rId597" xr:uid="{00000000-0004-0000-0600-000054020000}"/>
    <hyperlink ref="D307" r:id="rId598" xr:uid="{00000000-0004-0000-0600-000055020000}"/>
    <hyperlink ref="C308" r:id="rId599" xr:uid="{00000000-0004-0000-0600-000056020000}"/>
    <hyperlink ref="D308" r:id="rId600" xr:uid="{00000000-0004-0000-0600-000057020000}"/>
    <hyperlink ref="C309" r:id="rId601" xr:uid="{00000000-0004-0000-0600-000058020000}"/>
    <hyperlink ref="D309" r:id="rId602" xr:uid="{00000000-0004-0000-0600-000059020000}"/>
    <hyperlink ref="C310" r:id="rId603" xr:uid="{00000000-0004-0000-0600-00005A020000}"/>
    <hyperlink ref="D310" r:id="rId604" xr:uid="{00000000-0004-0000-0600-00005B020000}"/>
    <hyperlink ref="C311" r:id="rId605" xr:uid="{00000000-0004-0000-0600-00005C020000}"/>
    <hyperlink ref="D311" r:id="rId606" xr:uid="{00000000-0004-0000-0600-00005D020000}"/>
    <hyperlink ref="C312" r:id="rId607" xr:uid="{00000000-0004-0000-0600-00005E020000}"/>
    <hyperlink ref="D312" r:id="rId608" xr:uid="{00000000-0004-0000-0600-00005F020000}"/>
    <hyperlink ref="C313" r:id="rId609" xr:uid="{00000000-0004-0000-0600-000060020000}"/>
    <hyperlink ref="D313" r:id="rId610" xr:uid="{00000000-0004-0000-0600-000061020000}"/>
    <hyperlink ref="C314" r:id="rId611" xr:uid="{00000000-0004-0000-0600-000062020000}"/>
    <hyperlink ref="D314" r:id="rId612" location="section-1" xr:uid="{00000000-0004-0000-0600-000063020000}"/>
    <hyperlink ref="C315" r:id="rId613" xr:uid="{00000000-0004-0000-0600-000064020000}"/>
    <hyperlink ref="D315" r:id="rId614" xr:uid="{00000000-0004-0000-0600-000065020000}"/>
    <hyperlink ref="C316" r:id="rId615" xr:uid="{00000000-0004-0000-0600-000066020000}"/>
    <hyperlink ref="D316" r:id="rId616" xr:uid="{00000000-0004-0000-0600-000067020000}"/>
    <hyperlink ref="C317" r:id="rId617" xr:uid="{00000000-0004-0000-0600-000068020000}"/>
    <hyperlink ref="D317" r:id="rId618" xr:uid="{00000000-0004-0000-0600-000069020000}"/>
    <hyperlink ref="C318" r:id="rId619" xr:uid="{00000000-0004-0000-0600-00006A020000}"/>
    <hyperlink ref="D318" r:id="rId620" xr:uid="{00000000-0004-0000-0600-00006B020000}"/>
    <hyperlink ref="C319" r:id="rId621" xr:uid="{00000000-0004-0000-0600-00006C020000}"/>
    <hyperlink ref="D319" r:id="rId622" xr:uid="{00000000-0004-0000-0600-00006D020000}"/>
    <hyperlink ref="C320" r:id="rId623" xr:uid="{00000000-0004-0000-0600-00006E020000}"/>
    <hyperlink ref="D320" r:id="rId624" xr:uid="{00000000-0004-0000-0600-00006F020000}"/>
    <hyperlink ref="C321" r:id="rId625" xr:uid="{00000000-0004-0000-0600-000070020000}"/>
    <hyperlink ref="D321" r:id="rId626" xr:uid="{00000000-0004-0000-0600-000071020000}"/>
    <hyperlink ref="C322" r:id="rId627" xr:uid="{00000000-0004-0000-0600-000072020000}"/>
    <hyperlink ref="D322" r:id="rId628" xr:uid="{00000000-0004-0000-0600-000073020000}"/>
    <hyperlink ref="C323" r:id="rId629" xr:uid="{00000000-0004-0000-0600-000074020000}"/>
    <hyperlink ref="D323" r:id="rId630" xr:uid="{00000000-0004-0000-0600-000075020000}"/>
    <hyperlink ref="C324" r:id="rId631" xr:uid="{00000000-0004-0000-0600-000076020000}"/>
    <hyperlink ref="D324" r:id="rId632" xr:uid="{00000000-0004-0000-0600-000077020000}"/>
    <hyperlink ref="C325" r:id="rId633" xr:uid="{00000000-0004-0000-0600-000078020000}"/>
    <hyperlink ref="D325" r:id="rId634" xr:uid="{00000000-0004-0000-0600-000079020000}"/>
    <hyperlink ref="C326" r:id="rId635" xr:uid="{00000000-0004-0000-0600-00007A020000}"/>
    <hyperlink ref="D326" r:id="rId636" xr:uid="{00000000-0004-0000-0600-00007B020000}"/>
    <hyperlink ref="C327" r:id="rId637" xr:uid="{00000000-0004-0000-0600-00007C020000}"/>
    <hyperlink ref="D327" r:id="rId638" xr:uid="{00000000-0004-0000-0600-00007D020000}"/>
    <hyperlink ref="C328" r:id="rId639" xr:uid="{00000000-0004-0000-0600-00007E020000}"/>
    <hyperlink ref="D328" r:id="rId640" xr:uid="{00000000-0004-0000-0600-00007F020000}"/>
    <hyperlink ref="C329" r:id="rId641" xr:uid="{00000000-0004-0000-0600-000080020000}"/>
    <hyperlink ref="D329" r:id="rId642" xr:uid="{00000000-0004-0000-0600-000081020000}"/>
    <hyperlink ref="C330" r:id="rId643" xr:uid="{00000000-0004-0000-0600-000082020000}"/>
    <hyperlink ref="D330" r:id="rId644" xr:uid="{00000000-0004-0000-0600-000083020000}"/>
    <hyperlink ref="C331" r:id="rId645" xr:uid="{00000000-0004-0000-0600-000084020000}"/>
    <hyperlink ref="D331" r:id="rId646" xr:uid="{00000000-0004-0000-0600-000085020000}"/>
    <hyperlink ref="C332" r:id="rId647" xr:uid="{00000000-0004-0000-0600-000086020000}"/>
    <hyperlink ref="D332" r:id="rId648" xr:uid="{00000000-0004-0000-0600-000087020000}"/>
    <hyperlink ref="C333" r:id="rId649" xr:uid="{00000000-0004-0000-0600-000088020000}"/>
    <hyperlink ref="D333" r:id="rId650" xr:uid="{00000000-0004-0000-0600-000089020000}"/>
    <hyperlink ref="C334" r:id="rId651" xr:uid="{00000000-0004-0000-0600-00008A020000}"/>
    <hyperlink ref="D334" r:id="rId652" xr:uid="{00000000-0004-0000-0600-00008B020000}"/>
    <hyperlink ref="C335" r:id="rId653" xr:uid="{00000000-0004-0000-0600-00008C020000}"/>
    <hyperlink ref="D335" r:id="rId654" xr:uid="{00000000-0004-0000-0600-00008D020000}"/>
    <hyperlink ref="C336" r:id="rId655" xr:uid="{00000000-0004-0000-0600-00008E020000}"/>
    <hyperlink ref="D336" r:id="rId656" xr:uid="{00000000-0004-0000-0600-00008F020000}"/>
    <hyperlink ref="C337" r:id="rId657" xr:uid="{00000000-0004-0000-0600-000090020000}"/>
    <hyperlink ref="D337" r:id="rId658" xr:uid="{00000000-0004-0000-0600-000091020000}"/>
    <hyperlink ref="C338" r:id="rId659" xr:uid="{00000000-0004-0000-0600-000092020000}"/>
    <hyperlink ref="D338" r:id="rId660" xr:uid="{00000000-0004-0000-0600-000093020000}"/>
    <hyperlink ref="C339" r:id="rId661" xr:uid="{00000000-0004-0000-0600-000094020000}"/>
    <hyperlink ref="D339" r:id="rId662" xr:uid="{00000000-0004-0000-0600-000095020000}"/>
    <hyperlink ref="C340" r:id="rId663" xr:uid="{00000000-0004-0000-0600-000096020000}"/>
    <hyperlink ref="D340" r:id="rId664" xr:uid="{00000000-0004-0000-0600-000097020000}"/>
    <hyperlink ref="C341" r:id="rId665" xr:uid="{00000000-0004-0000-0600-000098020000}"/>
    <hyperlink ref="D341" r:id="rId666" xr:uid="{00000000-0004-0000-0600-000099020000}"/>
    <hyperlink ref="C342" r:id="rId667" xr:uid="{00000000-0004-0000-0600-00009A020000}"/>
    <hyperlink ref="D342" r:id="rId668" xr:uid="{00000000-0004-0000-0600-00009B020000}"/>
    <hyperlink ref="C343" r:id="rId669" xr:uid="{00000000-0004-0000-0600-00009C020000}"/>
    <hyperlink ref="D343" r:id="rId670" xr:uid="{00000000-0004-0000-0600-00009D020000}"/>
    <hyperlink ref="C344" r:id="rId671" xr:uid="{00000000-0004-0000-0600-00009E020000}"/>
    <hyperlink ref="D344" r:id="rId672" xr:uid="{00000000-0004-0000-0600-00009F020000}"/>
    <hyperlink ref="C345" r:id="rId673" xr:uid="{00000000-0004-0000-0600-0000A0020000}"/>
    <hyperlink ref="D345" r:id="rId674" xr:uid="{00000000-0004-0000-0600-0000A1020000}"/>
    <hyperlink ref="C346" r:id="rId675" xr:uid="{00000000-0004-0000-0600-0000A2020000}"/>
    <hyperlink ref="D346" r:id="rId676" xr:uid="{00000000-0004-0000-0600-0000A3020000}"/>
    <hyperlink ref="C347" r:id="rId677" xr:uid="{00000000-0004-0000-0600-0000A4020000}"/>
    <hyperlink ref="D347" r:id="rId678" xr:uid="{00000000-0004-0000-0600-0000A5020000}"/>
    <hyperlink ref="C348" r:id="rId679" xr:uid="{00000000-0004-0000-0600-0000A6020000}"/>
    <hyperlink ref="D348" r:id="rId680" xr:uid="{00000000-0004-0000-0600-0000A7020000}"/>
    <hyperlink ref="C349" r:id="rId681" xr:uid="{00000000-0004-0000-0600-0000A8020000}"/>
    <hyperlink ref="D349" r:id="rId682" xr:uid="{00000000-0004-0000-0600-0000A9020000}"/>
    <hyperlink ref="C350" r:id="rId683" xr:uid="{00000000-0004-0000-0600-0000AA020000}"/>
    <hyperlink ref="D350" r:id="rId684" xr:uid="{00000000-0004-0000-0600-0000AB020000}"/>
    <hyperlink ref="C351" r:id="rId685" xr:uid="{00000000-0004-0000-0600-0000AC020000}"/>
    <hyperlink ref="D351" r:id="rId686" xr:uid="{00000000-0004-0000-0600-0000AD020000}"/>
    <hyperlink ref="C352" r:id="rId687" xr:uid="{00000000-0004-0000-0600-0000AE020000}"/>
    <hyperlink ref="D352" r:id="rId688" xr:uid="{00000000-0004-0000-0600-0000AF020000}"/>
    <hyperlink ref="C353" r:id="rId689" xr:uid="{00000000-0004-0000-0600-0000B0020000}"/>
    <hyperlink ref="D353" r:id="rId690" xr:uid="{00000000-0004-0000-0600-0000B1020000}"/>
    <hyperlink ref="C354" r:id="rId691" xr:uid="{00000000-0004-0000-0600-0000B2020000}"/>
    <hyperlink ref="D354" r:id="rId692" xr:uid="{00000000-0004-0000-0600-0000B3020000}"/>
    <hyperlink ref="C355" r:id="rId693" xr:uid="{00000000-0004-0000-0600-0000B4020000}"/>
    <hyperlink ref="D355" r:id="rId694" xr:uid="{00000000-0004-0000-0600-0000B5020000}"/>
    <hyperlink ref="C356" r:id="rId695" xr:uid="{00000000-0004-0000-0600-0000B6020000}"/>
    <hyperlink ref="D356" r:id="rId696" xr:uid="{00000000-0004-0000-0600-0000B7020000}"/>
    <hyperlink ref="C357" r:id="rId697" xr:uid="{00000000-0004-0000-0600-0000B8020000}"/>
    <hyperlink ref="D357" r:id="rId698" xr:uid="{00000000-0004-0000-0600-0000B9020000}"/>
    <hyperlink ref="C358" r:id="rId699" xr:uid="{00000000-0004-0000-0600-0000BA020000}"/>
    <hyperlink ref="D358" r:id="rId700" xr:uid="{00000000-0004-0000-0600-0000BB020000}"/>
    <hyperlink ref="C359" r:id="rId701" xr:uid="{00000000-0004-0000-0600-0000BC020000}"/>
    <hyperlink ref="D359" r:id="rId702" xr:uid="{00000000-0004-0000-0600-0000BD020000}"/>
    <hyperlink ref="C360" r:id="rId703" xr:uid="{00000000-0004-0000-0600-0000BE020000}"/>
    <hyperlink ref="D360" r:id="rId704" xr:uid="{00000000-0004-0000-0600-0000BF020000}"/>
    <hyperlink ref="C361" r:id="rId705" xr:uid="{00000000-0004-0000-0600-0000C0020000}"/>
    <hyperlink ref="D361" r:id="rId706" xr:uid="{00000000-0004-0000-0600-0000C1020000}"/>
    <hyperlink ref="C362" r:id="rId707" xr:uid="{00000000-0004-0000-0600-0000C2020000}"/>
    <hyperlink ref="D362" r:id="rId708" xr:uid="{00000000-0004-0000-0600-0000C3020000}"/>
    <hyperlink ref="C363" r:id="rId709" xr:uid="{00000000-0004-0000-0600-0000C4020000}"/>
    <hyperlink ref="D363" r:id="rId710" xr:uid="{00000000-0004-0000-0600-0000C5020000}"/>
    <hyperlink ref="C364" r:id="rId711" xr:uid="{00000000-0004-0000-0600-0000C6020000}"/>
    <hyperlink ref="D364" r:id="rId712" xr:uid="{00000000-0004-0000-0600-0000C7020000}"/>
    <hyperlink ref="C365" r:id="rId713" xr:uid="{00000000-0004-0000-0600-0000C8020000}"/>
    <hyperlink ref="D365" r:id="rId714" xr:uid="{00000000-0004-0000-0600-0000C9020000}"/>
    <hyperlink ref="C366" r:id="rId715" xr:uid="{00000000-0004-0000-0600-0000CA020000}"/>
    <hyperlink ref="D366" r:id="rId716" xr:uid="{00000000-0004-0000-0600-0000CB020000}"/>
    <hyperlink ref="C367" r:id="rId717" xr:uid="{00000000-0004-0000-0600-0000CC020000}"/>
    <hyperlink ref="D367" r:id="rId718" xr:uid="{00000000-0004-0000-0600-0000CD020000}"/>
    <hyperlink ref="C368" r:id="rId719" xr:uid="{00000000-0004-0000-0600-0000CE020000}"/>
    <hyperlink ref="D368" r:id="rId720" xr:uid="{00000000-0004-0000-0600-0000CF020000}"/>
    <hyperlink ref="C369" r:id="rId721" xr:uid="{00000000-0004-0000-0600-0000D0020000}"/>
    <hyperlink ref="D369" r:id="rId722" xr:uid="{00000000-0004-0000-0600-0000D1020000}"/>
    <hyperlink ref="C370" r:id="rId723" xr:uid="{00000000-0004-0000-0600-0000D2020000}"/>
    <hyperlink ref="D370" r:id="rId724" xr:uid="{00000000-0004-0000-0600-0000D3020000}"/>
    <hyperlink ref="C371" r:id="rId725" xr:uid="{00000000-0004-0000-0600-0000D4020000}"/>
    <hyperlink ref="D371" r:id="rId726" xr:uid="{00000000-0004-0000-0600-0000D5020000}"/>
    <hyperlink ref="C372" r:id="rId727" xr:uid="{00000000-0004-0000-0600-0000D6020000}"/>
    <hyperlink ref="D372" r:id="rId728" xr:uid="{00000000-0004-0000-0600-0000D7020000}"/>
    <hyperlink ref="C373" r:id="rId729" xr:uid="{00000000-0004-0000-0600-0000D8020000}"/>
    <hyperlink ref="D373" r:id="rId730" xr:uid="{00000000-0004-0000-0600-0000D9020000}"/>
    <hyperlink ref="C374" r:id="rId731" xr:uid="{00000000-0004-0000-0600-0000DA020000}"/>
    <hyperlink ref="D374" r:id="rId732" xr:uid="{00000000-0004-0000-0600-0000DB020000}"/>
    <hyperlink ref="C375" r:id="rId733" xr:uid="{00000000-0004-0000-0600-0000DC020000}"/>
    <hyperlink ref="D375" r:id="rId734" xr:uid="{00000000-0004-0000-0600-0000DD020000}"/>
    <hyperlink ref="C376" r:id="rId735" xr:uid="{00000000-0004-0000-0600-0000DE020000}"/>
    <hyperlink ref="D376" r:id="rId736" xr:uid="{00000000-0004-0000-0600-0000DF020000}"/>
    <hyperlink ref="C377" r:id="rId737" xr:uid="{00000000-0004-0000-0600-0000E0020000}"/>
    <hyperlink ref="D377" r:id="rId738" xr:uid="{00000000-0004-0000-0600-0000E1020000}"/>
    <hyperlink ref="C378" r:id="rId739" xr:uid="{00000000-0004-0000-0600-0000E2020000}"/>
    <hyperlink ref="D378" r:id="rId740" xr:uid="{00000000-0004-0000-0600-0000E3020000}"/>
    <hyperlink ref="C379" r:id="rId741" xr:uid="{00000000-0004-0000-0600-0000E4020000}"/>
    <hyperlink ref="D379" r:id="rId742" xr:uid="{00000000-0004-0000-0600-0000E5020000}"/>
    <hyperlink ref="C380" r:id="rId743" xr:uid="{00000000-0004-0000-0600-0000E6020000}"/>
    <hyperlink ref="D380" r:id="rId744" xr:uid="{00000000-0004-0000-0600-0000E7020000}"/>
    <hyperlink ref="C381" r:id="rId745" xr:uid="{00000000-0004-0000-0600-0000E8020000}"/>
    <hyperlink ref="D381" r:id="rId746" xr:uid="{00000000-0004-0000-0600-0000E9020000}"/>
    <hyperlink ref="C382" r:id="rId747" xr:uid="{00000000-0004-0000-0600-0000EA020000}"/>
    <hyperlink ref="D382" r:id="rId748" xr:uid="{00000000-0004-0000-0600-0000EB020000}"/>
    <hyperlink ref="C383" r:id="rId749" xr:uid="{00000000-0004-0000-0600-0000EC020000}"/>
    <hyperlink ref="D383" r:id="rId750" xr:uid="{00000000-0004-0000-0600-0000ED020000}"/>
    <hyperlink ref="C384" r:id="rId751" xr:uid="{00000000-0004-0000-0600-0000EE020000}"/>
    <hyperlink ref="D384" r:id="rId752" xr:uid="{00000000-0004-0000-0600-0000EF020000}"/>
    <hyperlink ref="C385" r:id="rId753" xr:uid="{00000000-0004-0000-0600-0000F0020000}"/>
    <hyperlink ref="D385" r:id="rId754" xr:uid="{00000000-0004-0000-0600-0000F1020000}"/>
    <hyperlink ref="C386" r:id="rId755" xr:uid="{00000000-0004-0000-0600-0000F2020000}"/>
    <hyperlink ref="D386" r:id="rId756" location="loc-tab-1" xr:uid="{00000000-0004-0000-0600-0000F3020000}"/>
    <hyperlink ref="C387" r:id="rId757" xr:uid="{00000000-0004-0000-0600-0000F4020000}"/>
    <hyperlink ref="D387" r:id="rId758" xr:uid="{00000000-0004-0000-0600-0000F5020000}"/>
    <hyperlink ref="C388" r:id="rId759" xr:uid="{00000000-0004-0000-0600-0000F6020000}"/>
    <hyperlink ref="D388" r:id="rId760" xr:uid="{00000000-0004-0000-0600-0000F7020000}"/>
    <hyperlink ref="C389" r:id="rId761" xr:uid="{00000000-0004-0000-0600-0000F8020000}"/>
    <hyperlink ref="D389" r:id="rId762" xr:uid="{00000000-0004-0000-0600-0000F9020000}"/>
    <hyperlink ref="C390" r:id="rId763" xr:uid="{00000000-0004-0000-0600-0000FA020000}"/>
    <hyperlink ref="D390" r:id="rId764" xr:uid="{00000000-0004-0000-0600-0000FB020000}"/>
    <hyperlink ref="C391" r:id="rId765" xr:uid="{00000000-0004-0000-0600-0000FC020000}"/>
    <hyperlink ref="D391" r:id="rId766" xr:uid="{00000000-0004-0000-0600-0000FD020000}"/>
    <hyperlink ref="C392" r:id="rId767" xr:uid="{00000000-0004-0000-0600-0000FE020000}"/>
    <hyperlink ref="D392" r:id="rId768" xr:uid="{00000000-0004-0000-0600-0000FF020000}"/>
    <hyperlink ref="C393" r:id="rId769" xr:uid="{00000000-0004-0000-0600-000000030000}"/>
    <hyperlink ref="D393" r:id="rId770" xr:uid="{00000000-0004-0000-0600-000001030000}"/>
    <hyperlink ref="C394" r:id="rId771" xr:uid="{00000000-0004-0000-0600-000002030000}"/>
    <hyperlink ref="D394" r:id="rId772" xr:uid="{00000000-0004-0000-0600-000003030000}"/>
    <hyperlink ref="C395" r:id="rId773" xr:uid="{00000000-0004-0000-0600-000004030000}"/>
    <hyperlink ref="D395" r:id="rId774" xr:uid="{00000000-0004-0000-0600-000005030000}"/>
    <hyperlink ref="C396" r:id="rId775" xr:uid="{00000000-0004-0000-0600-000006030000}"/>
    <hyperlink ref="D396" r:id="rId776" xr:uid="{00000000-0004-0000-0600-000007030000}"/>
    <hyperlink ref="C397" r:id="rId777" xr:uid="{00000000-0004-0000-0600-000008030000}"/>
    <hyperlink ref="D397" r:id="rId778" xr:uid="{00000000-0004-0000-0600-000009030000}"/>
    <hyperlink ref="C398" r:id="rId779" xr:uid="{00000000-0004-0000-0600-00000A030000}"/>
    <hyperlink ref="D398" r:id="rId780" xr:uid="{00000000-0004-0000-0600-00000B030000}"/>
    <hyperlink ref="C399" r:id="rId781" xr:uid="{00000000-0004-0000-0600-00000C030000}"/>
    <hyperlink ref="D399" r:id="rId782" location="degree" xr:uid="{00000000-0004-0000-0600-00000D030000}"/>
    <hyperlink ref="C400" r:id="rId783" xr:uid="{00000000-0004-0000-0600-00000E030000}"/>
    <hyperlink ref="D400" r:id="rId784" location="degree" xr:uid="{00000000-0004-0000-0600-00000F030000}"/>
    <hyperlink ref="C401" r:id="rId785" xr:uid="{00000000-0004-0000-0600-000010030000}"/>
    <hyperlink ref="D401" r:id="rId786" location="degree" xr:uid="{00000000-0004-0000-0600-000011030000}"/>
    <hyperlink ref="C402" r:id="rId787" xr:uid="{00000000-0004-0000-0600-000012030000}"/>
    <hyperlink ref="D402" r:id="rId788" location="degree" xr:uid="{00000000-0004-0000-0600-000013030000}"/>
    <hyperlink ref="C403" r:id="rId789" xr:uid="{00000000-0004-0000-0600-000014030000}"/>
    <hyperlink ref="D403" r:id="rId790" location="degree" xr:uid="{00000000-0004-0000-0600-000015030000}"/>
    <hyperlink ref="C404" r:id="rId791" xr:uid="{00000000-0004-0000-0600-000016030000}"/>
    <hyperlink ref="D404" r:id="rId792" xr:uid="{00000000-0004-0000-0600-000017030000}"/>
    <hyperlink ref="C405" r:id="rId793" xr:uid="{00000000-0004-0000-0600-000018030000}"/>
    <hyperlink ref="D405" r:id="rId794" xr:uid="{00000000-0004-0000-0600-000019030000}"/>
    <hyperlink ref="D406" r:id="rId795" xr:uid="{00000000-0004-0000-0600-00001A030000}"/>
    <hyperlink ref="C407" r:id="rId796" xr:uid="{00000000-0004-0000-0600-00001B030000}"/>
    <hyperlink ref="D407" r:id="rId797" xr:uid="{00000000-0004-0000-0600-00001C030000}"/>
    <hyperlink ref="D408" r:id="rId798" xr:uid="{00000000-0004-0000-0600-00001D030000}"/>
    <hyperlink ref="C409" r:id="rId799" xr:uid="{00000000-0004-0000-0600-00001E030000}"/>
    <hyperlink ref="D409" r:id="rId800" xr:uid="{00000000-0004-0000-0600-00001F030000}"/>
    <hyperlink ref="C410" r:id="rId801" xr:uid="{00000000-0004-0000-0600-000020030000}"/>
    <hyperlink ref="D410" r:id="rId802" xr:uid="{00000000-0004-0000-0600-000021030000}"/>
    <hyperlink ref="C411" r:id="rId803" xr:uid="{00000000-0004-0000-0600-000022030000}"/>
    <hyperlink ref="D411" r:id="rId804" xr:uid="{00000000-0004-0000-0600-000023030000}"/>
    <hyperlink ref="C412" r:id="rId805" xr:uid="{00000000-0004-0000-0600-000024030000}"/>
    <hyperlink ref="D412" r:id="rId806" xr:uid="{00000000-0004-0000-0600-000025030000}"/>
    <hyperlink ref="C413" r:id="rId807" xr:uid="{00000000-0004-0000-0600-000026030000}"/>
    <hyperlink ref="D413" r:id="rId808" xr:uid="{00000000-0004-0000-0600-000027030000}"/>
    <hyperlink ref="C414" r:id="rId809" xr:uid="{00000000-0004-0000-0600-000028030000}"/>
    <hyperlink ref="D414" r:id="rId810" xr:uid="{00000000-0004-0000-0600-000029030000}"/>
    <hyperlink ref="C415" r:id="rId811" xr:uid="{00000000-0004-0000-0600-00002A030000}"/>
    <hyperlink ref="D415" r:id="rId812" xr:uid="{00000000-0004-0000-0600-00002B030000}"/>
    <hyperlink ref="C416" r:id="rId813" xr:uid="{00000000-0004-0000-0600-00002C030000}"/>
    <hyperlink ref="D416" r:id="rId814" xr:uid="{00000000-0004-0000-0600-00002D030000}"/>
    <hyperlink ref="C417" r:id="rId815" xr:uid="{00000000-0004-0000-0600-00002E030000}"/>
    <hyperlink ref="D417" r:id="rId816" xr:uid="{00000000-0004-0000-0600-00002F030000}"/>
    <hyperlink ref="C418" r:id="rId817" xr:uid="{00000000-0004-0000-0600-000030030000}"/>
    <hyperlink ref="D418" r:id="rId818" xr:uid="{00000000-0004-0000-0600-000031030000}"/>
    <hyperlink ref="C419" r:id="rId819" xr:uid="{00000000-0004-0000-0600-000032030000}"/>
    <hyperlink ref="D419" r:id="rId820" xr:uid="{00000000-0004-0000-0600-000033030000}"/>
    <hyperlink ref="C420" r:id="rId821" xr:uid="{00000000-0004-0000-0600-000034030000}"/>
    <hyperlink ref="D420" r:id="rId822" xr:uid="{00000000-0004-0000-0600-000035030000}"/>
    <hyperlink ref="C421" r:id="rId823" xr:uid="{00000000-0004-0000-0600-000036030000}"/>
    <hyperlink ref="D421" r:id="rId824" xr:uid="{00000000-0004-0000-0600-000037030000}"/>
    <hyperlink ref="C422" r:id="rId825" xr:uid="{00000000-0004-0000-0600-000038030000}"/>
    <hyperlink ref="D422" r:id="rId826" xr:uid="{00000000-0004-0000-0600-000039030000}"/>
    <hyperlink ref="C423" r:id="rId827" xr:uid="{00000000-0004-0000-0600-00003A030000}"/>
    <hyperlink ref="D423" r:id="rId828" xr:uid="{00000000-0004-0000-0600-00003B030000}"/>
    <hyperlink ref="C424" r:id="rId829" xr:uid="{00000000-0004-0000-0600-00003C030000}"/>
    <hyperlink ref="D424" r:id="rId830" xr:uid="{00000000-0004-0000-0600-00003D030000}"/>
    <hyperlink ref="C425" r:id="rId831" xr:uid="{00000000-0004-0000-0600-00003E030000}"/>
    <hyperlink ref="D425" r:id="rId832" xr:uid="{00000000-0004-0000-0600-00003F030000}"/>
    <hyperlink ref="C426" r:id="rId833" xr:uid="{00000000-0004-0000-0600-000040030000}"/>
    <hyperlink ref="D426" r:id="rId834" xr:uid="{00000000-0004-0000-0600-000041030000}"/>
    <hyperlink ref="C427" r:id="rId835" xr:uid="{00000000-0004-0000-0600-000042030000}"/>
    <hyperlink ref="D427" r:id="rId836" xr:uid="{00000000-0004-0000-0600-000043030000}"/>
    <hyperlink ref="C428" r:id="rId837" xr:uid="{00000000-0004-0000-0600-000044030000}"/>
    <hyperlink ref="D428" r:id="rId838" xr:uid="{00000000-0004-0000-0600-000045030000}"/>
    <hyperlink ref="C429" r:id="rId839" xr:uid="{00000000-0004-0000-0600-000046030000}"/>
    <hyperlink ref="D429" r:id="rId840" xr:uid="{00000000-0004-0000-0600-000047030000}"/>
    <hyperlink ref="C430" r:id="rId841" xr:uid="{00000000-0004-0000-0600-000048030000}"/>
    <hyperlink ref="D430" r:id="rId842" location="majorrequirementstext" xr:uid="{00000000-0004-0000-0600-000049030000}"/>
    <hyperlink ref="C431" r:id="rId843" xr:uid="{00000000-0004-0000-0600-00004A030000}"/>
    <hyperlink ref="D431" r:id="rId844" location="programrequirementstext" xr:uid="{00000000-0004-0000-0600-00004B030000}"/>
    <hyperlink ref="C432" r:id="rId845" xr:uid="{00000000-0004-0000-0600-00004C030000}"/>
    <hyperlink ref="D432" r:id="rId846" xr:uid="{00000000-0004-0000-0600-00004D030000}"/>
    <hyperlink ref="C433" r:id="rId847" xr:uid="{00000000-0004-0000-0600-00004E030000}"/>
    <hyperlink ref="D433" r:id="rId848" location="programstext" xr:uid="{00000000-0004-0000-0600-00004F030000}"/>
    <hyperlink ref="C434" r:id="rId849" xr:uid="{00000000-0004-0000-0600-000050030000}"/>
    <hyperlink ref="D434" r:id="rId850" xr:uid="{00000000-0004-0000-0600-000051030000}"/>
    <hyperlink ref="C435" r:id="rId851" xr:uid="{00000000-0004-0000-0600-000052030000}"/>
    <hyperlink ref="D435" r:id="rId852" location="programrequirementstext" xr:uid="{00000000-0004-0000-0600-000053030000}"/>
    <hyperlink ref="C436" r:id="rId853" xr:uid="{00000000-0004-0000-0600-000054030000}"/>
    <hyperlink ref="D436" r:id="rId854" location="majorrequirementstext" xr:uid="{00000000-0004-0000-0600-000055030000}"/>
    <hyperlink ref="C437" r:id="rId855" xr:uid="{00000000-0004-0000-0600-000056030000}"/>
    <hyperlink ref="D437" r:id="rId856" location="programrequirementstext" xr:uid="{00000000-0004-0000-0600-000057030000}"/>
    <hyperlink ref="C438" r:id="rId857" xr:uid="{00000000-0004-0000-0600-000058030000}"/>
    <hyperlink ref="D438" r:id="rId858" location="programrequirementstext" xr:uid="{00000000-0004-0000-0600-000059030000}"/>
    <hyperlink ref="C439" r:id="rId859" xr:uid="{00000000-0004-0000-0600-00005A030000}"/>
    <hyperlink ref="D439" r:id="rId860" location="programrequirementstext" xr:uid="{00000000-0004-0000-0600-00005B030000}"/>
    <hyperlink ref="C440" r:id="rId861" xr:uid="{00000000-0004-0000-0600-00005C030000}"/>
    <hyperlink ref="D440" r:id="rId862" location="programrequirementstext" xr:uid="{00000000-0004-0000-0600-00005D030000}"/>
    <hyperlink ref="C441" r:id="rId863" xr:uid="{00000000-0004-0000-0600-00005E030000}"/>
    <hyperlink ref="D441" r:id="rId864" xr:uid="{00000000-0004-0000-0600-00005F030000}"/>
    <hyperlink ref="C442" r:id="rId865" xr:uid="{00000000-0004-0000-0600-000060030000}"/>
    <hyperlink ref="D442" r:id="rId866" xr:uid="{00000000-0004-0000-0600-000061030000}"/>
    <hyperlink ref="C443" r:id="rId867" location=":~:text=The%20Master%20of%20Public%20Policy,as%20programs%20and%20policies%20related" xr:uid="{00000000-0004-0000-0600-000062030000}"/>
    <hyperlink ref="D443" r:id="rId868" location="2" xr:uid="{00000000-0004-0000-0600-000063030000}"/>
    <hyperlink ref="C444" r:id="rId869" xr:uid="{00000000-0004-0000-0600-000064030000}"/>
    <hyperlink ref="D444" r:id="rId870" xr:uid="{00000000-0004-0000-0600-000065030000}"/>
    <hyperlink ref="C445" r:id="rId871" xr:uid="{00000000-0004-0000-0600-000066030000}"/>
    <hyperlink ref="D445" r:id="rId872" xr:uid="{00000000-0004-0000-0600-000067030000}"/>
    <hyperlink ref="C446" r:id="rId873" xr:uid="{00000000-0004-0000-0600-000068030000}"/>
    <hyperlink ref="D446" r:id="rId874" xr:uid="{00000000-0004-0000-0600-000069030000}"/>
    <hyperlink ref="C447" r:id="rId875" xr:uid="{00000000-0004-0000-0600-00006A030000}"/>
    <hyperlink ref="D447" r:id="rId876" xr:uid="{00000000-0004-0000-0600-00006B030000}"/>
    <hyperlink ref="C448" r:id="rId877" xr:uid="{00000000-0004-0000-0600-00006C030000}"/>
    <hyperlink ref="D448" r:id="rId878" xr:uid="{00000000-0004-0000-0600-00006D030000}"/>
    <hyperlink ref="C449" r:id="rId879" xr:uid="{00000000-0004-0000-0600-00006E030000}"/>
    <hyperlink ref="D449" r:id="rId880" xr:uid="{00000000-0004-0000-0600-00006F030000}"/>
    <hyperlink ref="C450" r:id="rId881" xr:uid="{00000000-0004-0000-0600-000070030000}"/>
    <hyperlink ref="D450" r:id="rId882" xr:uid="{00000000-0004-0000-0600-000071030000}"/>
    <hyperlink ref="C451" r:id="rId883" xr:uid="{00000000-0004-0000-0600-000072030000}"/>
    <hyperlink ref="D451" r:id="rId884" xr:uid="{00000000-0004-0000-0600-000073030000}"/>
    <hyperlink ref="C452" r:id="rId885" xr:uid="{00000000-0004-0000-0600-000074030000}"/>
    <hyperlink ref="C453" r:id="rId886" xr:uid="{00000000-0004-0000-0600-000075030000}"/>
    <hyperlink ref="D453" r:id="rId887" xr:uid="{00000000-0004-0000-0600-000076030000}"/>
    <hyperlink ref="C454" r:id="rId888" xr:uid="{00000000-0004-0000-0600-000077030000}"/>
    <hyperlink ref="D454" r:id="rId889" xr:uid="{00000000-0004-0000-0600-000078030000}"/>
    <hyperlink ref="C455" r:id="rId890" xr:uid="{00000000-0004-0000-0600-000079030000}"/>
    <hyperlink ref="D455" r:id="rId891" xr:uid="{00000000-0004-0000-0600-00007A030000}"/>
    <hyperlink ref="C456" r:id="rId892" xr:uid="{00000000-0004-0000-0600-00007B030000}"/>
    <hyperlink ref="D456" r:id="rId893" location="programdetailstext" xr:uid="{00000000-0004-0000-0600-00007C030000}"/>
    <hyperlink ref="C457" r:id="rId894" xr:uid="{00000000-0004-0000-0600-00007D030000}"/>
    <hyperlink ref="D457" r:id="rId895" location="programdetailstext" xr:uid="{00000000-0004-0000-0600-00007E030000}"/>
    <hyperlink ref="C458" r:id="rId896" xr:uid="{00000000-0004-0000-0600-00007F030000}"/>
    <hyperlink ref="D458" r:id="rId897" location="programdetailstext" xr:uid="{00000000-0004-0000-0600-000080030000}"/>
    <hyperlink ref="C459" r:id="rId898" xr:uid="{00000000-0004-0000-0600-000081030000}"/>
    <hyperlink ref="D459" r:id="rId899" location="programdetailstext" xr:uid="{00000000-0004-0000-0600-000082030000}"/>
    <hyperlink ref="C460" r:id="rId900" xr:uid="{00000000-0004-0000-0600-000083030000}"/>
    <hyperlink ref="D460" r:id="rId901" location="programdetailstext" xr:uid="{00000000-0004-0000-0600-000084030000}"/>
    <hyperlink ref="C461" r:id="rId902" xr:uid="{00000000-0004-0000-0600-000085030000}"/>
    <hyperlink ref="D461" r:id="rId903" location="programdetailstext" xr:uid="{00000000-0004-0000-0600-000086030000}"/>
    <hyperlink ref="C462" r:id="rId904" xr:uid="{00000000-0004-0000-0600-000087030000}"/>
    <hyperlink ref="D462" r:id="rId905" xr:uid="{00000000-0004-0000-0600-000088030000}"/>
    <hyperlink ref="C463" r:id="rId906" xr:uid="{00000000-0004-0000-0600-000089030000}"/>
    <hyperlink ref="D463" r:id="rId907" xr:uid="{00000000-0004-0000-0600-00008A030000}"/>
    <hyperlink ref="C464" r:id="rId908" xr:uid="{00000000-0004-0000-0600-00008B030000}"/>
    <hyperlink ref="D464" r:id="rId909" xr:uid="{00000000-0004-0000-0600-00008C030000}"/>
    <hyperlink ref="C465" r:id="rId910" xr:uid="{00000000-0004-0000-0600-00008D030000}"/>
    <hyperlink ref="D465" r:id="rId911" xr:uid="{00000000-0004-0000-0600-00008E030000}"/>
    <hyperlink ref="C466" r:id="rId912" xr:uid="{00000000-0004-0000-0600-00008F030000}"/>
    <hyperlink ref="D466" r:id="rId913" xr:uid="{00000000-0004-0000-0600-000090030000}"/>
    <hyperlink ref="C467" r:id="rId914" xr:uid="{00000000-0004-0000-0600-000091030000}"/>
    <hyperlink ref="D467" r:id="rId915" xr:uid="{00000000-0004-0000-0600-000092030000}"/>
    <hyperlink ref="C468" r:id="rId916" xr:uid="{00000000-0004-0000-0600-000093030000}"/>
    <hyperlink ref="D468" r:id="rId917" xr:uid="{00000000-0004-0000-0600-000094030000}"/>
    <hyperlink ref="C469" r:id="rId918" xr:uid="{00000000-0004-0000-0600-000095030000}"/>
    <hyperlink ref="D469" r:id="rId919" xr:uid="{00000000-0004-0000-0600-000096030000}"/>
    <hyperlink ref="C470" r:id="rId920" xr:uid="{00000000-0004-0000-0600-000097030000}"/>
    <hyperlink ref="D470" r:id="rId921" xr:uid="{00000000-0004-0000-0600-000098030000}"/>
    <hyperlink ref="C471" r:id="rId922" xr:uid="{00000000-0004-0000-0600-000099030000}"/>
    <hyperlink ref="D471" r:id="rId923" xr:uid="{00000000-0004-0000-0600-00009A030000}"/>
    <hyperlink ref="C472" r:id="rId924" xr:uid="{00000000-0004-0000-0600-00009B030000}"/>
    <hyperlink ref="D472" r:id="rId925" xr:uid="{00000000-0004-0000-0600-00009C030000}"/>
    <hyperlink ref="C473" r:id="rId926" xr:uid="{00000000-0004-0000-0600-00009D030000}"/>
    <hyperlink ref="D473" r:id="rId927" xr:uid="{00000000-0004-0000-0600-00009E030000}"/>
    <hyperlink ref="C474" r:id="rId928" xr:uid="{00000000-0004-0000-0600-00009F030000}"/>
    <hyperlink ref="D474" r:id="rId929" xr:uid="{00000000-0004-0000-0600-0000A0030000}"/>
    <hyperlink ref="C475" r:id="rId930" xr:uid="{00000000-0004-0000-0600-0000A1030000}"/>
    <hyperlink ref="D475" r:id="rId931" xr:uid="{00000000-0004-0000-0600-0000A2030000}"/>
    <hyperlink ref="C476" r:id="rId932" xr:uid="{00000000-0004-0000-0600-0000A3030000}"/>
    <hyperlink ref="D476" r:id="rId933" xr:uid="{00000000-0004-0000-0600-0000A4030000}"/>
    <hyperlink ref="C477" r:id="rId934" xr:uid="{00000000-0004-0000-0600-0000A5030000}"/>
    <hyperlink ref="D477" r:id="rId935" xr:uid="{00000000-0004-0000-0600-0000A6030000}"/>
    <hyperlink ref="C478" r:id="rId936" xr:uid="{00000000-0004-0000-0600-0000A7030000}"/>
    <hyperlink ref="D478" r:id="rId937" xr:uid="{00000000-0004-0000-0600-0000A8030000}"/>
    <hyperlink ref="C479" r:id="rId938" xr:uid="{00000000-0004-0000-0600-0000A9030000}"/>
    <hyperlink ref="D479" r:id="rId939" xr:uid="{00000000-0004-0000-0600-0000AA030000}"/>
    <hyperlink ref="C480" r:id="rId940" xr:uid="{00000000-0004-0000-0600-0000AB030000}"/>
    <hyperlink ref="D480" r:id="rId941" xr:uid="{00000000-0004-0000-0600-0000AC030000}"/>
    <hyperlink ref="C481" r:id="rId942" xr:uid="{00000000-0004-0000-0600-0000AD030000}"/>
    <hyperlink ref="C482" r:id="rId943" xr:uid="{00000000-0004-0000-0600-0000AE030000}"/>
    <hyperlink ref="D482" r:id="rId944" xr:uid="{00000000-0004-0000-0600-0000AF030000}"/>
    <hyperlink ref="C483" r:id="rId945" xr:uid="{00000000-0004-0000-0600-0000B0030000}"/>
    <hyperlink ref="D483" r:id="rId946" xr:uid="{00000000-0004-0000-0600-0000B1030000}"/>
    <hyperlink ref="C484" r:id="rId947" xr:uid="{00000000-0004-0000-0600-0000B2030000}"/>
    <hyperlink ref="D484" r:id="rId948" xr:uid="{00000000-0004-0000-0600-0000B3030000}"/>
    <hyperlink ref="C485" r:id="rId949" xr:uid="{00000000-0004-0000-0600-0000B4030000}"/>
    <hyperlink ref="D485" r:id="rId950" xr:uid="{00000000-0004-0000-0600-0000B5030000}"/>
    <hyperlink ref="C486" r:id="rId951" xr:uid="{00000000-0004-0000-0600-0000B6030000}"/>
    <hyperlink ref="D486" r:id="rId952" xr:uid="{00000000-0004-0000-0600-0000B7030000}"/>
    <hyperlink ref="C487" r:id="rId953" xr:uid="{00000000-0004-0000-0600-0000B8030000}"/>
    <hyperlink ref="D487" r:id="rId954" xr:uid="{00000000-0004-0000-0600-0000B9030000}"/>
    <hyperlink ref="C488" r:id="rId955" xr:uid="{00000000-0004-0000-0600-0000BA030000}"/>
    <hyperlink ref="D488" r:id="rId956" xr:uid="{00000000-0004-0000-0600-0000BB030000}"/>
    <hyperlink ref="C489" r:id="rId957" xr:uid="{00000000-0004-0000-0600-0000BC030000}"/>
    <hyperlink ref="D489" r:id="rId958" xr:uid="{00000000-0004-0000-0600-0000BD030000}"/>
    <hyperlink ref="C490" r:id="rId959" xr:uid="{00000000-0004-0000-0600-0000BE030000}"/>
    <hyperlink ref="C491" r:id="rId960" xr:uid="{00000000-0004-0000-0600-0000BF030000}"/>
    <hyperlink ref="C492" r:id="rId961" xr:uid="{00000000-0004-0000-0600-0000C0030000}"/>
    <hyperlink ref="D492" r:id="rId962" xr:uid="{00000000-0004-0000-0600-0000C1030000}"/>
    <hyperlink ref="C493" r:id="rId963" xr:uid="{00000000-0004-0000-0600-0000C2030000}"/>
    <hyperlink ref="D493" r:id="rId964" xr:uid="{00000000-0004-0000-0600-0000C3030000}"/>
    <hyperlink ref="C494" r:id="rId965" xr:uid="{00000000-0004-0000-0600-0000C4030000}"/>
    <hyperlink ref="D494" r:id="rId966" xr:uid="{00000000-0004-0000-0600-0000C5030000}"/>
    <hyperlink ref="C495" r:id="rId967" xr:uid="{00000000-0004-0000-0600-0000C6030000}"/>
    <hyperlink ref="D495" r:id="rId968" xr:uid="{00000000-0004-0000-0600-0000C7030000}"/>
    <hyperlink ref="C496" r:id="rId969" xr:uid="{00000000-0004-0000-0600-0000C8030000}"/>
    <hyperlink ref="D496" r:id="rId970" xr:uid="{00000000-0004-0000-0600-0000C9030000}"/>
    <hyperlink ref="C497" r:id="rId971" xr:uid="{00000000-0004-0000-0600-0000CA030000}"/>
    <hyperlink ref="D497" r:id="rId972" xr:uid="{00000000-0004-0000-0600-0000CB030000}"/>
    <hyperlink ref="C498" r:id="rId973" xr:uid="{00000000-0004-0000-0600-0000CC030000}"/>
    <hyperlink ref="D498" r:id="rId974" xr:uid="{00000000-0004-0000-0600-0000CD030000}"/>
    <hyperlink ref="C499" r:id="rId975" xr:uid="{00000000-0004-0000-0600-0000CE030000}"/>
    <hyperlink ref="D499" r:id="rId976" xr:uid="{00000000-0004-0000-0600-0000CF030000}"/>
    <hyperlink ref="C500" r:id="rId977" xr:uid="{00000000-0004-0000-0600-0000D0030000}"/>
    <hyperlink ref="D500" r:id="rId978" xr:uid="{00000000-0004-0000-0600-0000D1030000}"/>
    <hyperlink ref="C501" r:id="rId979" xr:uid="{00000000-0004-0000-0600-0000D2030000}"/>
    <hyperlink ref="D501" r:id="rId980" xr:uid="{00000000-0004-0000-0600-0000D3030000}"/>
    <hyperlink ref="C502" r:id="rId981" xr:uid="{00000000-0004-0000-0600-0000D4030000}"/>
    <hyperlink ref="D502" r:id="rId982" xr:uid="{00000000-0004-0000-0600-0000D5030000}"/>
    <hyperlink ref="C503" r:id="rId983" xr:uid="{00000000-0004-0000-0600-0000D6030000}"/>
    <hyperlink ref="D503" r:id="rId984" xr:uid="{00000000-0004-0000-0600-0000D7030000}"/>
    <hyperlink ref="C504" r:id="rId985" xr:uid="{00000000-0004-0000-0600-0000D8030000}"/>
    <hyperlink ref="D504" r:id="rId986" xr:uid="{00000000-0004-0000-0600-0000D9030000}"/>
    <hyperlink ref="C505" r:id="rId987" xr:uid="{00000000-0004-0000-0600-0000DA030000}"/>
    <hyperlink ref="D505" r:id="rId988" xr:uid="{00000000-0004-0000-0600-0000DB030000}"/>
    <hyperlink ref="C506" r:id="rId989" xr:uid="{00000000-0004-0000-0600-0000DC030000}"/>
    <hyperlink ref="D506" r:id="rId990" xr:uid="{00000000-0004-0000-0600-0000DD030000}"/>
    <hyperlink ref="C507" r:id="rId991" xr:uid="{00000000-0004-0000-0600-0000DE030000}"/>
    <hyperlink ref="D507" r:id="rId992" xr:uid="{00000000-0004-0000-0600-0000DF030000}"/>
    <hyperlink ref="C508" r:id="rId993" xr:uid="{00000000-0004-0000-0600-0000E0030000}"/>
    <hyperlink ref="D508" r:id="rId994" xr:uid="{00000000-0004-0000-0600-0000E1030000}"/>
    <hyperlink ref="C509" r:id="rId995" location="MED" xr:uid="{00000000-0004-0000-0600-0000E2030000}"/>
    <hyperlink ref="D509" r:id="rId996" xr:uid="{00000000-0004-0000-0600-0000E3030000}"/>
    <hyperlink ref="C510" r:id="rId997" xr:uid="{00000000-0004-0000-0600-0000E4030000}"/>
    <hyperlink ref="D510" r:id="rId998" xr:uid="{00000000-0004-0000-0600-0000E5030000}"/>
    <hyperlink ref="C511" r:id="rId999" xr:uid="{00000000-0004-0000-0600-0000E6030000}"/>
    <hyperlink ref="D511" r:id="rId1000" xr:uid="{00000000-0004-0000-0600-0000E7030000}"/>
    <hyperlink ref="C512" r:id="rId1001" xr:uid="{00000000-0004-0000-0600-0000E8030000}"/>
    <hyperlink ref="D512" r:id="rId1002" xr:uid="{00000000-0004-0000-0600-0000E9030000}"/>
    <hyperlink ref="C513" r:id="rId1003" xr:uid="{00000000-0004-0000-0600-0000EA030000}"/>
    <hyperlink ref="D513" r:id="rId1004" xr:uid="{00000000-0004-0000-0600-0000EB030000}"/>
    <hyperlink ref="C514" r:id="rId1005" xr:uid="{00000000-0004-0000-0600-0000EC030000}"/>
    <hyperlink ref="D514" r:id="rId1006" xr:uid="{00000000-0004-0000-0600-0000ED030000}"/>
    <hyperlink ref="C515" r:id="rId1007" xr:uid="{00000000-0004-0000-0600-0000EE030000}"/>
    <hyperlink ref="D515" r:id="rId1008" xr:uid="{00000000-0004-0000-0600-0000EF030000}"/>
    <hyperlink ref="C516" r:id="rId1009" xr:uid="{00000000-0004-0000-0600-0000F0030000}"/>
    <hyperlink ref="D516" r:id="rId1010" xr:uid="{00000000-0004-0000-0600-0000F1030000}"/>
    <hyperlink ref="C517" r:id="rId1011" xr:uid="{00000000-0004-0000-0600-0000F2030000}"/>
    <hyperlink ref="D517" r:id="rId1012" xr:uid="{00000000-0004-0000-0600-0000F3030000}"/>
    <hyperlink ref="C518" r:id="rId1013" xr:uid="{00000000-0004-0000-0600-0000F4030000}"/>
    <hyperlink ref="D518" r:id="rId1014" xr:uid="{00000000-0004-0000-0600-0000F5030000}"/>
    <hyperlink ref="C519" r:id="rId1015" xr:uid="{00000000-0004-0000-0600-0000F6030000}"/>
    <hyperlink ref="D519" r:id="rId1016" xr:uid="{00000000-0004-0000-0600-0000F7030000}"/>
    <hyperlink ref="C520" r:id="rId1017" xr:uid="{00000000-0004-0000-0600-0000F8030000}"/>
    <hyperlink ref="D520" r:id="rId1018" xr:uid="{00000000-0004-0000-0600-0000F9030000}"/>
    <hyperlink ref="C521" r:id="rId1019" xr:uid="{00000000-0004-0000-0600-0000FA030000}"/>
    <hyperlink ref="D521" r:id="rId1020" xr:uid="{00000000-0004-0000-0600-0000FB030000}"/>
    <hyperlink ref="C522" r:id="rId1021" xr:uid="{00000000-0004-0000-0600-0000FC030000}"/>
    <hyperlink ref="D522" r:id="rId1022" xr:uid="{00000000-0004-0000-0600-0000FD030000}"/>
    <hyperlink ref="C523" r:id="rId1023" xr:uid="{00000000-0004-0000-0600-0000FE030000}"/>
    <hyperlink ref="D523" r:id="rId1024" xr:uid="{00000000-0004-0000-0600-0000FF030000}"/>
    <hyperlink ref="C524" r:id="rId1025" xr:uid="{00000000-0004-0000-0600-000000040000}"/>
    <hyperlink ref="D524" r:id="rId1026" xr:uid="{00000000-0004-0000-0600-000001040000}"/>
    <hyperlink ref="C525" r:id="rId1027" xr:uid="{00000000-0004-0000-0600-000002040000}"/>
    <hyperlink ref="D525" r:id="rId1028" location="requirementstext" xr:uid="{00000000-0004-0000-0600-000003040000}"/>
    <hyperlink ref="C526" r:id="rId1029" xr:uid="{00000000-0004-0000-0600-000004040000}"/>
    <hyperlink ref="D526" r:id="rId1030" xr:uid="{00000000-0004-0000-0600-000005040000}"/>
    <hyperlink ref="C527" r:id="rId1031" xr:uid="{00000000-0004-0000-0600-000006040000}"/>
    <hyperlink ref="D527" r:id="rId1032" xr:uid="{00000000-0004-0000-0600-000007040000}"/>
    <hyperlink ref="C528" r:id="rId1033" xr:uid="{00000000-0004-0000-0600-000008040000}"/>
    <hyperlink ref="D528" r:id="rId1034" xr:uid="{00000000-0004-0000-0600-000009040000}"/>
    <hyperlink ref="C529" r:id="rId1035" xr:uid="{00000000-0004-0000-0600-00000A040000}"/>
    <hyperlink ref="D529" r:id="rId1036" location="degreerequirementstext" xr:uid="{00000000-0004-0000-0600-00000B040000}"/>
    <hyperlink ref="C530" r:id="rId1037" xr:uid="{00000000-0004-0000-0600-00000C040000}"/>
    <hyperlink ref="D530" r:id="rId1038" location="degreerequirementstext" xr:uid="{00000000-0004-0000-0600-00000D040000}"/>
    <hyperlink ref="C531" r:id="rId1039" xr:uid="{00000000-0004-0000-0600-00000E040000}"/>
    <hyperlink ref="D531" r:id="rId1040" location="degreerequirementstext" xr:uid="{00000000-0004-0000-0600-00000F040000}"/>
    <hyperlink ref="C532" r:id="rId1041" xr:uid="{00000000-0004-0000-0600-000010040000}"/>
    <hyperlink ref="D532" r:id="rId1042" location="degreerequirementstext" xr:uid="{00000000-0004-0000-0600-000011040000}"/>
    <hyperlink ref="C533" r:id="rId1043" xr:uid="{00000000-0004-0000-0600-000012040000}"/>
    <hyperlink ref="D533" r:id="rId1044" location="degreerequirementstext" xr:uid="{00000000-0004-0000-0600-000013040000}"/>
    <hyperlink ref="C534" r:id="rId1045" xr:uid="{00000000-0004-0000-0600-000014040000}"/>
    <hyperlink ref="D534" r:id="rId1046" location="degreerequirementstext" xr:uid="{00000000-0004-0000-0600-000015040000}"/>
    <hyperlink ref="C535" r:id="rId1047" xr:uid="{00000000-0004-0000-0600-000016040000}"/>
    <hyperlink ref="D535" r:id="rId1048" location="degreerequirementstext" xr:uid="{00000000-0004-0000-0600-000017040000}"/>
    <hyperlink ref="C536" r:id="rId1049" xr:uid="{00000000-0004-0000-0600-000018040000}"/>
    <hyperlink ref="D536" r:id="rId1050" location="degreerequirementstext" xr:uid="{00000000-0004-0000-0600-000019040000}"/>
    <hyperlink ref="C537" r:id="rId1051" xr:uid="{00000000-0004-0000-0600-00001A040000}"/>
    <hyperlink ref="D537" r:id="rId1052" location="degreerequirementstext" xr:uid="{00000000-0004-0000-0600-00001B040000}"/>
    <hyperlink ref="C538" r:id="rId1053" xr:uid="{00000000-0004-0000-0600-00001C040000}"/>
    <hyperlink ref="D538" r:id="rId1054" location="degreerequirementstext" xr:uid="{00000000-0004-0000-0600-00001D040000}"/>
    <hyperlink ref="C539" r:id="rId1055" xr:uid="{00000000-0004-0000-0600-00001E040000}"/>
    <hyperlink ref="D539" r:id="rId1056" location="degreerequirementstext" xr:uid="{00000000-0004-0000-0600-00001F040000}"/>
    <hyperlink ref="C540" r:id="rId1057" xr:uid="{00000000-0004-0000-0600-000020040000}"/>
    <hyperlink ref="D540" r:id="rId1058" xr:uid="{00000000-0004-0000-0600-000021040000}"/>
    <hyperlink ref="C541" r:id="rId1059" location="requirements" xr:uid="{00000000-0004-0000-0600-000022040000}"/>
    <hyperlink ref="D541" r:id="rId1060" location="requirements" xr:uid="{00000000-0004-0000-0600-000023040000}"/>
    <hyperlink ref="C542" r:id="rId1061" xr:uid="{00000000-0004-0000-0600-000024040000}"/>
    <hyperlink ref="D542" r:id="rId1062" xr:uid="{00000000-0004-0000-0600-000025040000}"/>
    <hyperlink ref="C543" r:id="rId1063" xr:uid="{00000000-0004-0000-0600-000026040000}"/>
    <hyperlink ref="D543" r:id="rId1064" xr:uid="{00000000-0004-0000-0600-000027040000}"/>
    <hyperlink ref="C544" r:id="rId1065" xr:uid="{00000000-0004-0000-0600-000028040000}"/>
    <hyperlink ref="D544" r:id="rId1066" xr:uid="{00000000-0004-0000-0600-000029040000}"/>
    <hyperlink ref="C545" r:id="rId1067" xr:uid="{00000000-0004-0000-0600-00002A040000}"/>
    <hyperlink ref="D545" r:id="rId1068" xr:uid="{00000000-0004-0000-0600-00002B040000}"/>
    <hyperlink ref="C546" r:id="rId1069" xr:uid="{00000000-0004-0000-0600-00002C040000}"/>
    <hyperlink ref="D546" r:id="rId1070" xr:uid="{00000000-0004-0000-0600-00002D040000}"/>
    <hyperlink ref="C547" r:id="rId1071" xr:uid="{00000000-0004-0000-0600-00002E040000}"/>
    <hyperlink ref="D547" r:id="rId1072" xr:uid="{00000000-0004-0000-0600-00002F040000}"/>
    <hyperlink ref="C548" r:id="rId1073" xr:uid="{00000000-0004-0000-0600-000030040000}"/>
    <hyperlink ref="D548" r:id="rId1074" xr:uid="{00000000-0004-0000-0600-000031040000}"/>
    <hyperlink ref="D549" r:id="rId1075" xr:uid="{00000000-0004-0000-0600-000032040000}"/>
    <hyperlink ref="C550" r:id="rId1076" xr:uid="{00000000-0004-0000-0600-000033040000}"/>
    <hyperlink ref="C551" r:id="rId1077" xr:uid="{00000000-0004-0000-0600-000034040000}"/>
    <hyperlink ref="D551" r:id="rId1078" xr:uid="{00000000-0004-0000-0600-000035040000}"/>
    <hyperlink ref="C552" r:id="rId1079" xr:uid="{00000000-0004-0000-0600-000036040000}"/>
    <hyperlink ref="D552" r:id="rId1080" xr:uid="{00000000-0004-0000-0600-000037040000}"/>
    <hyperlink ref="C553" r:id="rId1081" xr:uid="{00000000-0004-0000-0600-000038040000}"/>
    <hyperlink ref="D553" r:id="rId1082" xr:uid="{00000000-0004-0000-0600-000039040000}"/>
    <hyperlink ref="C554" r:id="rId1083" xr:uid="{00000000-0004-0000-0600-00003A040000}"/>
    <hyperlink ref="D554" r:id="rId1084" xr:uid="{00000000-0004-0000-0600-00003B040000}"/>
    <hyperlink ref="C555" r:id="rId1085" xr:uid="{00000000-0004-0000-0600-00003C040000}"/>
    <hyperlink ref="D555" r:id="rId1086" xr:uid="{00000000-0004-0000-0600-00003D040000}"/>
    <hyperlink ref="C556" r:id="rId1087" xr:uid="{00000000-0004-0000-0600-00003E040000}"/>
    <hyperlink ref="D556" r:id="rId1088" xr:uid="{00000000-0004-0000-0600-00003F040000}"/>
    <hyperlink ref="C557" r:id="rId1089" xr:uid="{00000000-0004-0000-0600-000040040000}"/>
    <hyperlink ref="D557" r:id="rId1090" xr:uid="{00000000-0004-0000-0600-000041040000}"/>
    <hyperlink ref="C558" r:id="rId1091" xr:uid="{00000000-0004-0000-0600-000042040000}"/>
    <hyperlink ref="D558" r:id="rId1092" xr:uid="{00000000-0004-0000-0600-000043040000}"/>
    <hyperlink ref="C559" r:id="rId1093" xr:uid="{00000000-0004-0000-0600-000044040000}"/>
    <hyperlink ref="D559" r:id="rId1094" xr:uid="{00000000-0004-0000-0600-000045040000}"/>
    <hyperlink ref="C560" r:id="rId1095" xr:uid="{00000000-0004-0000-0600-000046040000}"/>
    <hyperlink ref="D560" r:id="rId1096" xr:uid="{00000000-0004-0000-0600-000047040000}"/>
    <hyperlink ref="C561" r:id="rId1097" xr:uid="{00000000-0004-0000-0600-000048040000}"/>
    <hyperlink ref="C562" r:id="rId1098" xr:uid="{00000000-0004-0000-0600-000049040000}"/>
    <hyperlink ref="D562" r:id="rId1099" xr:uid="{00000000-0004-0000-0600-00004A040000}"/>
    <hyperlink ref="C563" r:id="rId1100" xr:uid="{00000000-0004-0000-0600-00004B040000}"/>
    <hyperlink ref="C564" r:id="rId1101" xr:uid="{00000000-0004-0000-0600-00004C040000}"/>
    <hyperlink ref="D564" r:id="rId1102" xr:uid="{00000000-0004-0000-0600-00004D040000}"/>
    <hyperlink ref="C565" r:id="rId1103" xr:uid="{00000000-0004-0000-0600-00004E040000}"/>
    <hyperlink ref="D565" r:id="rId1104" xr:uid="{00000000-0004-0000-0600-00004F040000}"/>
    <hyperlink ref="C566" r:id="rId1105" xr:uid="{00000000-0004-0000-0600-000050040000}"/>
    <hyperlink ref="D566" r:id="rId1106" xr:uid="{00000000-0004-0000-0600-000051040000}"/>
    <hyperlink ref="C567" r:id="rId1107" xr:uid="{00000000-0004-0000-0600-000052040000}"/>
    <hyperlink ref="D567" r:id="rId1108" xr:uid="{00000000-0004-0000-0600-000053040000}"/>
    <hyperlink ref="C568" r:id="rId1109" xr:uid="{00000000-0004-0000-0600-000054040000}"/>
    <hyperlink ref="D568" r:id="rId1110" location="requirementstext" xr:uid="{00000000-0004-0000-0600-000055040000}"/>
    <hyperlink ref="C569" r:id="rId1111" xr:uid="{00000000-0004-0000-0600-000056040000}"/>
    <hyperlink ref="D569" r:id="rId1112" xr:uid="{00000000-0004-0000-0600-000057040000}"/>
    <hyperlink ref="C570" r:id="rId1113" xr:uid="{00000000-0004-0000-0600-000058040000}"/>
    <hyperlink ref="D570" r:id="rId1114" xr:uid="{00000000-0004-0000-0600-000059040000}"/>
    <hyperlink ref="C571" r:id="rId1115" xr:uid="{00000000-0004-0000-0600-00005A040000}"/>
    <hyperlink ref="D571" r:id="rId1116" xr:uid="{00000000-0004-0000-0600-00005B040000}"/>
    <hyperlink ref="C572" r:id="rId1117" xr:uid="{00000000-0004-0000-0600-00005C040000}"/>
    <hyperlink ref="C573" r:id="rId1118" xr:uid="{00000000-0004-0000-0600-00005D040000}"/>
    <hyperlink ref="D573" r:id="rId1119" xr:uid="{00000000-0004-0000-0600-00005E040000}"/>
    <hyperlink ref="C574" r:id="rId1120" xr:uid="{00000000-0004-0000-0600-00005F040000}"/>
    <hyperlink ref="D574" r:id="rId1121" xr:uid="{00000000-0004-0000-0600-000060040000}"/>
    <hyperlink ref="C575" r:id="rId1122" xr:uid="{00000000-0004-0000-0600-000061040000}"/>
    <hyperlink ref="D575" r:id="rId1123" xr:uid="{00000000-0004-0000-0600-000062040000}"/>
    <hyperlink ref="C576" r:id="rId1124" xr:uid="{00000000-0004-0000-0600-000063040000}"/>
    <hyperlink ref="D576" r:id="rId1125" xr:uid="{00000000-0004-0000-0600-000064040000}"/>
    <hyperlink ref="C577" r:id="rId1126" xr:uid="{00000000-0004-0000-0600-000065040000}"/>
    <hyperlink ref="D577" r:id="rId1127" xr:uid="{00000000-0004-0000-0600-000066040000}"/>
    <hyperlink ref="C578" r:id="rId1128" xr:uid="{00000000-0004-0000-0600-000067040000}"/>
    <hyperlink ref="D578" r:id="rId1129" xr:uid="{00000000-0004-0000-0600-000068040000}"/>
    <hyperlink ref="C579" r:id="rId1130" xr:uid="{00000000-0004-0000-0600-000069040000}"/>
    <hyperlink ref="D579" r:id="rId1131" xr:uid="{00000000-0004-0000-0600-00006A040000}"/>
    <hyperlink ref="C580" r:id="rId1132" xr:uid="{00000000-0004-0000-0600-00006B040000}"/>
    <hyperlink ref="D580" r:id="rId1133" xr:uid="{00000000-0004-0000-0600-00006C040000}"/>
    <hyperlink ref="C581" r:id="rId1134" xr:uid="{00000000-0004-0000-0600-00006D040000}"/>
    <hyperlink ref="D581" r:id="rId1135" xr:uid="{00000000-0004-0000-0600-00006E040000}"/>
    <hyperlink ref="C582" r:id="rId1136" xr:uid="{00000000-0004-0000-0600-00006F040000}"/>
    <hyperlink ref="D582" r:id="rId1137" xr:uid="{00000000-0004-0000-0600-000070040000}"/>
    <hyperlink ref="C583" r:id="rId1138" xr:uid="{00000000-0004-0000-0600-000071040000}"/>
    <hyperlink ref="D583" r:id="rId1139" xr:uid="{00000000-0004-0000-0600-000072040000}"/>
    <hyperlink ref="C584" r:id="rId1140" xr:uid="{00000000-0004-0000-0600-000073040000}"/>
    <hyperlink ref="D584" r:id="rId1141" xr:uid="{00000000-0004-0000-0600-000074040000}"/>
    <hyperlink ref="C585" r:id="rId1142" xr:uid="{00000000-0004-0000-0600-000075040000}"/>
    <hyperlink ref="D585" r:id="rId1143" xr:uid="{00000000-0004-0000-0600-000076040000}"/>
    <hyperlink ref="C586" r:id="rId1144" xr:uid="{00000000-0004-0000-0600-000077040000}"/>
    <hyperlink ref="D586" r:id="rId1145" xr:uid="{00000000-0004-0000-0600-000078040000}"/>
    <hyperlink ref="C587" r:id="rId1146" xr:uid="{00000000-0004-0000-0600-000079040000}"/>
    <hyperlink ref="D587" r:id="rId1147" location="programsofstudytext" xr:uid="{00000000-0004-0000-0600-00007A040000}"/>
    <hyperlink ref="C588" r:id="rId1148" xr:uid="{00000000-0004-0000-0600-00007B040000}"/>
    <hyperlink ref="D588" r:id="rId1149" xr:uid="{00000000-0004-0000-0600-00007C040000}"/>
    <hyperlink ref="C589" r:id="rId1150" xr:uid="{00000000-0004-0000-0600-00007D040000}"/>
    <hyperlink ref="D589" r:id="rId1151" xr:uid="{00000000-0004-0000-0600-00007E040000}"/>
    <hyperlink ref="C590" r:id="rId1152" xr:uid="{00000000-0004-0000-0600-00007F040000}"/>
    <hyperlink ref="D590" r:id="rId1153" xr:uid="{00000000-0004-0000-0600-000080040000}"/>
    <hyperlink ref="C591" r:id="rId1154" xr:uid="{00000000-0004-0000-0600-000081040000}"/>
    <hyperlink ref="D591" r:id="rId1155" location="programsofstudytext" xr:uid="{00000000-0004-0000-0600-000082040000}"/>
    <hyperlink ref="C592" r:id="rId1156" location="text" xr:uid="{00000000-0004-0000-0600-000083040000}"/>
    <hyperlink ref="D592" r:id="rId1157" location="programsofstudytext" xr:uid="{00000000-0004-0000-0600-000084040000}"/>
    <hyperlink ref="C593" r:id="rId1158" xr:uid="{00000000-0004-0000-0600-000085040000}"/>
    <hyperlink ref="D593" r:id="rId1159" xr:uid="{00000000-0004-0000-0600-000086040000}"/>
    <hyperlink ref="C594" r:id="rId1160" xr:uid="{00000000-0004-0000-0600-000087040000}"/>
    <hyperlink ref="D594" r:id="rId1161" xr:uid="{00000000-0004-0000-0600-000088040000}"/>
    <hyperlink ref="C595" r:id="rId1162" xr:uid="{00000000-0004-0000-0600-000089040000}"/>
    <hyperlink ref="D595" r:id="rId1163" xr:uid="{00000000-0004-0000-0600-00008A040000}"/>
    <hyperlink ref="C596" r:id="rId1164" xr:uid="{00000000-0004-0000-0600-00008B040000}"/>
    <hyperlink ref="D596" r:id="rId1165" xr:uid="{00000000-0004-0000-0600-00008C040000}"/>
    <hyperlink ref="C597" r:id="rId1166" location="certificate" xr:uid="{00000000-0004-0000-0600-00008D040000}"/>
    <hyperlink ref="D597" r:id="rId1167" location="certificate" xr:uid="{00000000-0004-0000-0600-00008E040000}"/>
    <hyperlink ref="C598" r:id="rId1168" xr:uid="{00000000-0004-0000-0600-00008F040000}"/>
    <hyperlink ref="D598" r:id="rId1169" xr:uid="{00000000-0004-0000-0600-000090040000}"/>
    <hyperlink ref="C599" r:id="rId1170" location="BS" xr:uid="{00000000-0004-0000-0600-000091040000}"/>
    <hyperlink ref="D599" r:id="rId1171" location="BS" xr:uid="{00000000-0004-0000-0600-000092040000}"/>
    <hyperlink ref="C600" r:id="rId1172" xr:uid="{00000000-0004-0000-0600-000093040000}"/>
    <hyperlink ref="D600" r:id="rId1173" xr:uid="{00000000-0004-0000-0600-000094040000}"/>
    <hyperlink ref="C601" r:id="rId1174" location="undergraduatee" xr:uid="{00000000-0004-0000-0600-000095040000}"/>
    <hyperlink ref="C602" r:id="rId1175" location="undergraduate" xr:uid="{00000000-0004-0000-0600-000096040000}"/>
    <hyperlink ref="D602" r:id="rId1176" xr:uid="{00000000-0004-0000-0600-000097040000}"/>
    <hyperlink ref="C603" r:id="rId1177" xr:uid="{00000000-0004-0000-0600-000098040000}"/>
    <hyperlink ref="D603" r:id="rId1178" xr:uid="{00000000-0004-0000-0600-000099040000}"/>
    <hyperlink ref="C604" r:id="rId1179" location="undergraduate" xr:uid="{00000000-0004-0000-0600-00009A040000}"/>
    <hyperlink ref="D604" r:id="rId1180" xr:uid="{00000000-0004-0000-0600-00009B040000}"/>
    <hyperlink ref="C605" r:id="rId1181" location="graduate" xr:uid="{00000000-0004-0000-0600-00009C040000}"/>
    <hyperlink ref="D605" r:id="rId1182" xr:uid="{00000000-0004-0000-0600-00009D040000}"/>
    <hyperlink ref="C606" r:id="rId1183" xr:uid="{00000000-0004-0000-0600-00009E040000}"/>
    <hyperlink ref="D606" r:id="rId1184" xr:uid="{00000000-0004-0000-0600-00009F040000}"/>
    <hyperlink ref="C607" r:id="rId1185" xr:uid="{00000000-0004-0000-0600-0000A0040000}"/>
    <hyperlink ref="D607" r:id="rId1186" xr:uid="{00000000-0004-0000-0600-0000A1040000}"/>
    <hyperlink ref="C608" r:id="rId1187" xr:uid="{00000000-0004-0000-0600-0000A2040000}"/>
    <hyperlink ref="D608" r:id="rId1188" xr:uid="{00000000-0004-0000-0600-0000A3040000}"/>
    <hyperlink ref="C609" r:id="rId1189" location="graduate" xr:uid="{00000000-0004-0000-0600-0000A4040000}"/>
    <hyperlink ref="D609" r:id="rId1190" xr:uid="{00000000-0004-0000-0600-0000A5040000}"/>
    <hyperlink ref="C610" r:id="rId1191" location="overview" xr:uid="{00000000-0004-0000-0600-0000A6040000}"/>
    <hyperlink ref="D610" r:id="rId1192" xr:uid="{00000000-0004-0000-0600-0000A7040000}"/>
    <hyperlink ref="C611" r:id="rId1193" location="graduate" xr:uid="{00000000-0004-0000-0600-0000A8040000}"/>
    <hyperlink ref="D611" r:id="rId1194" xr:uid="{00000000-0004-0000-0600-0000A9040000}"/>
    <hyperlink ref="C612" r:id="rId1195" xr:uid="{00000000-0004-0000-0600-0000AA040000}"/>
    <hyperlink ref="D612" r:id="rId1196" xr:uid="{00000000-0004-0000-0600-0000AB040000}"/>
    <hyperlink ref="C613" r:id="rId1197" xr:uid="{00000000-0004-0000-0600-0000AC040000}"/>
    <hyperlink ref="D613" r:id="rId1198" xr:uid="{00000000-0004-0000-0600-0000AD040000}"/>
    <hyperlink ref="C614" r:id="rId1199" location="overview" xr:uid="{00000000-0004-0000-0600-0000AE040000}"/>
    <hyperlink ref="D614" r:id="rId1200" xr:uid="{00000000-0004-0000-0600-0000AF040000}"/>
    <hyperlink ref="D615" r:id="rId1201" xr:uid="{00000000-0004-0000-0600-0000B0040000}"/>
    <hyperlink ref="C616" r:id="rId1202" xr:uid="{00000000-0004-0000-0600-0000B1040000}"/>
    <hyperlink ref="D616" r:id="rId1203" xr:uid="{00000000-0004-0000-0600-0000B2040000}"/>
    <hyperlink ref="C618" r:id="rId1204" xr:uid="{00000000-0004-0000-0600-0000B3040000}"/>
    <hyperlink ref="D618" r:id="rId1205" xr:uid="{00000000-0004-0000-0600-0000B4040000}"/>
    <hyperlink ref="C619" r:id="rId1206" xr:uid="{00000000-0004-0000-0600-0000B5040000}"/>
    <hyperlink ref="D619" r:id="rId1207" xr:uid="{00000000-0004-0000-0600-0000B6040000}"/>
    <hyperlink ref="C620" r:id="rId1208" xr:uid="{00000000-0004-0000-0600-0000B7040000}"/>
    <hyperlink ref="D620" r:id="rId1209" xr:uid="{00000000-0004-0000-0600-0000B8040000}"/>
    <hyperlink ref="C621" r:id="rId1210" xr:uid="{00000000-0004-0000-0600-0000B9040000}"/>
    <hyperlink ref="D621" r:id="rId1211" xr:uid="{00000000-0004-0000-0600-0000BA040000}"/>
    <hyperlink ref="C622" r:id="rId1212" xr:uid="{00000000-0004-0000-0600-0000BB040000}"/>
    <hyperlink ref="D622" r:id="rId1213" xr:uid="{00000000-0004-0000-0600-0000BC040000}"/>
    <hyperlink ref="C623" r:id="rId1214" xr:uid="{00000000-0004-0000-0600-0000BD040000}"/>
    <hyperlink ref="D623" r:id="rId1215" xr:uid="{00000000-0004-0000-0600-0000BE040000}"/>
    <hyperlink ref="C624" r:id="rId1216" xr:uid="{00000000-0004-0000-0600-0000BF040000}"/>
    <hyperlink ref="C625" r:id="rId1217" xr:uid="{00000000-0004-0000-0600-0000C0040000}"/>
    <hyperlink ref="C626" r:id="rId1218" xr:uid="{00000000-0004-0000-0600-0000C1040000}"/>
    <hyperlink ref="D626" r:id="rId1219" xr:uid="{00000000-0004-0000-0600-0000C2040000}"/>
    <hyperlink ref="C627" r:id="rId1220" xr:uid="{00000000-0004-0000-0600-0000C3040000}"/>
    <hyperlink ref="C628" r:id="rId1221" xr:uid="{00000000-0004-0000-0600-0000C4040000}"/>
    <hyperlink ref="D628" r:id="rId1222" location="fouryearplanstext" xr:uid="{00000000-0004-0000-0600-0000C5040000}"/>
    <hyperlink ref="C629" r:id="rId1223" xr:uid="{00000000-0004-0000-0600-0000C6040000}"/>
    <hyperlink ref="D629" r:id="rId1224" xr:uid="{00000000-0004-0000-0600-0000C7040000}"/>
    <hyperlink ref="C630" r:id="rId1225" xr:uid="{00000000-0004-0000-0600-0000C8040000}"/>
    <hyperlink ref="D630" r:id="rId1226" xr:uid="{00000000-0004-0000-0600-0000C9040000}"/>
    <hyperlink ref="C631" r:id="rId1227" xr:uid="{00000000-0004-0000-0600-0000CA040000}"/>
    <hyperlink ref="D631" r:id="rId1228" xr:uid="{00000000-0004-0000-0600-0000CB040000}"/>
    <hyperlink ref="C632" r:id="rId1229" xr:uid="{00000000-0004-0000-0600-0000CC040000}"/>
    <hyperlink ref="D632" r:id="rId1230" location="fouryearplanstext" xr:uid="{00000000-0004-0000-0600-0000CD040000}"/>
    <hyperlink ref="C633" r:id="rId1231" xr:uid="{00000000-0004-0000-0600-0000CE040000}"/>
    <hyperlink ref="D633" r:id="rId1232" location="fouryearplanstext" xr:uid="{00000000-0004-0000-0600-0000CF040000}"/>
    <hyperlink ref="C634" r:id="rId1233" xr:uid="{00000000-0004-0000-0600-0000D0040000}"/>
    <hyperlink ref="D634" r:id="rId1234" location="degreerequirementstext" xr:uid="{00000000-0004-0000-0600-0000D1040000}"/>
    <hyperlink ref="C635" r:id="rId1235" xr:uid="{00000000-0004-0000-0600-0000D2040000}"/>
    <hyperlink ref="D635" r:id="rId1236" xr:uid="{00000000-0004-0000-0600-0000D3040000}"/>
    <hyperlink ref="C636" r:id="rId1237" xr:uid="{00000000-0004-0000-0600-0000D4040000}"/>
    <hyperlink ref="D636" r:id="rId1238" xr:uid="{00000000-0004-0000-0600-0000D5040000}"/>
    <hyperlink ref="C637" r:id="rId1239" xr:uid="{00000000-0004-0000-0600-0000D6040000}"/>
    <hyperlink ref="D637" r:id="rId1240" xr:uid="{00000000-0004-0000-0600-0000D7040000}"/>
    <hyperlink ref="C638" r:id="rId1241" xr:uid="{00000000-0004-0000-0600-0000D8040000}"/>
    <hyperlink ref="D638" r:id="rId1242" xr:uid="{00000000-0004-0000-0600-0000D9040000}"/>
    <hyperlink ref="C639" r:id="rId1243" xr:uid="{00000000-0004-0000-0600-0000DA040000}"/>
    <hyperlink ref="D639" r:id="rId1244" xr:uid="{00000000-0004-0000-0600-0000DB040000}"/>
    <hyperlink ref="C640" r:id="rId1245" xr:uid="{00000000-0004-0000-0600-0000DC040000}"/>
    <hyperlink ref="D640" r:id="rId1246" xr:uid="{00000000-0004-0000-0600-0000DD040000}"/>
    <hyperlink ref="C641" r:id="rId1247" xr:uid="{00000000-0004-0000-0600-0000DE040000}"/>
    <hyperlink ref="D641" r:id="rId1248" xr:uid="{00000000-0004-0000-0600-0000DF040000}"/>
    <hyperlink ref="C642" r:id="rId1249" xr:uid="{00000000-0004-0000-0600-0000E0040000}"/>
    <hyperlink ref="D642" r:id="rId1250" xr:uid="{00000000-0004-0000-0600-0000E1040000}"/>
    <hyperlink ref="C643" r:id="rId1251" location=":~:text=The%20School%20of%20Architecture's%20undergraduate,of%20a%20liberal%20arts%20curriculum." xr:uid="{00000000-0004-0000-0600-0000E2040000}"/>
    <hyperlink ref="D643" r:id="rId1252" location=":~:text=The%20School%20of%20Architecture's%20undergraduate,of%20a%20liberal%20arts%20curriculum." xr:uid="{00000000-0004-0000-0600-0000E3040000}"/>
    <hyperlink ref="C644" r:id="rId1253" location="2615" xr:uid="{00000000-0004-0000-0600-0000E4040000}"/>
    <hyperlink ref="D644" r:id="rId1254" location="2615" xr:uid="{00000000-0004-0000-0600-0000E5040000}"/>
    <hyperlink ref="C645" r:id="rId1255" xr:uid="{00000000-0004-0000-0600-0000E6040000}"/>
    <hyperlink ref="D645" r:id="rId1256" xr:uid="{00000000-0004-0000-0600-0000E7040000}"/>
    <hyperlink ref="C646" r:id="rId1257" xr:uid="{00000000-0004-0000-0600-0000E8040000}"/>
    <hyperlink ref="D646" r:id="rId1258" xr:uid="{00000000-0004-0000-0600-0000E9040000}"/>
    <hyperlink ref="C647" r:id="rId1259" xr:uid="{00000000-0004-0000-0600-0000EA040000}"/>
    <hyperlink ref="D647" r:id="rId1260" xr:uid="{00000000-0004-0000-0600-0000EB040000}"/>
    <hyperlink ref="C648" r:id="rId1261" xr:uid="{00000000-0004-0000-0600-0000EC040000}"/>
    <hyperlink ref="D648" r:id="rId1262" xr:uid="{00000000-0004-0000-0600-0000ED040000}"/>
    <hyperlink ref="C649" r:id="rId1263" xr:uid="{00000000-0004-0000-0600-0000EE040000}"/>
    <hyperlink ref="D649" r:id="rId1264" xr:uid="{00000000-0004-0000-0600-0000EF040000}"/>
    <hyperlink ref="C650" r:id="rId1265" xr:uid="{00000000-0004-0000-0600-0000F0040000}"/>
    <hyperlink ref="D650" r:id="rId1266" xr:uid="{00000000-0004-0000-0600-0000F1040000}"/>
    <hyperlink ref="C652" r:id="rId1267" xr:uid="{00000000-0004-0000-0600-0000F2040000}"/>
    <hyperlink ref="D652" r:id="rId1268" xr:uid="{00000000-0004-0000-0600-0000F3040000}"/>
    <hyperlink ref="C653" r:id="rId1269" xr:uid="{00000000-0004-0000-0600-0000F4040000}"/>
    <hyperlink ref="D653" r:id="rId1270" xr:uid="{00000000-0004-0000-0600-0000F5040000}"/>
    <hyperlink ref="C654" r:id="rId1271" xr:uid="{00000000-0004-0000-0600-0000F6040000}"/>
    <hyperlink ref="D654" r:id="rId1272" xr:uid="{00000000-0004-0000-0600-0000F7040000}"/>
    <hyperlink ref="C655" r:id="rId1273" xr:uid="{00000000-0004-0000-0600-0000F8040000}"/>
    <hyperlink ref="D655" r:id="rId1274" xr:uid="{00000000-0004-0000-0600-0000F9040000}"/>
    <hyperlink ref="C656" r:id="rId1275" xr:uid="{00000000-0004-0000-0600-0000FA040000}"/>
    <hyperlink ref="D656" r:id="rId1276" xr:uid="{00000000-0004-0000-0600-0000FB040000}"/>
    <hyperlink ref="C657" r:id="rId1277" xr:uid="{00000000-0004-0000-0600-0000FC040000}"/>
    <hyperlink ref="D657" r:id="rId1278" xr:uid="{00000000-0004-0000-0600-0000FD040000}"/>
    <hyperlink ref="C658" r:id="rId1279" xr:uid="{00000000-0004-0000-0600-0000FE040000}"/>
    <hyperlink ref="D658" r:id="rId1280" xr:uid="{00000000-0004-0000-0600-0000FF040000}"/>
    <hyperlink ref="C659" r:id="rId1281" xr:uid="{00000000-0004-0000-0600-000000050000}"/>
    <hyperlink ref="D659" r:id="rId1282" xr:uid="{00000000-0004-0000-0600-000001050000}"/>
    <hyperlink ref="C660" r:id="rId1283" xr:uid="{00000000-0004-0000-0600-000002050000}"/>
    <hyperlink ref="D660" r:id="rId1284" xr:uid="{00000000-0004-0000-0600-000003050000}"/>
    <hyperlink ref="C661" r:id="rId1285" xr:uid="{00000000-0004-0000-0600-000004050000}"/>
    <hyperlink ref="C662" r:id="rId1286" xr:uid="{00000000-0004-0000-0600-000005050000}"/>
    <hyperlink ref="C663" r:id="rId1287" xr:uid="{00000000-0004-0000-0600-000006050000}"/>
    <hyperlink ref="C664" r:id="rId1288" xr:uid="{00000000-0004-0000-0600-000007050000}"/>
    <hyperlink ref="C665" r:id="rId1289" xr:uid="{00000000-0004-0000-0600-000008050000}"/>
    <hyperlink ref="C666" r:id="rId1290" xr:uid="{00000000-0004-0000-0600-000009050000}"/>
    <hyperlink ref="D666" r:id="rId1291" location="catalog" xr:uid="{00000000-0004-0000-0600-00000A050000}"/>
    <hyperlink ref="C667" r:id="rId1292" location="subplan5requirements3hospitalityentertainmentdesigntrack" xr:uid="{00000000-0004-0000-0600-00000B050000}"/>
    <hyperlink ref="D667" r:id="rId1293" location="catalog" xr:uid="{00000000-0004-0000-0600-00000C050000}"/>
    <hyperlink ref="C668" r:id="rId1294" xr:uid="{00000000-0004-0000-0600-00000D050000}"/>
    <hyperlink ref="D668" r:id="rId1295" location="mhid-subplan-1" xr:uid="{00000000-0004-0000-0600-00000E050000}"/>
    <hyperlink ref="C669" r:id="rId1296" xr:uid="{00000000-0004-0000-0600-00000F050000}"/>
    <hyperlink ref="D669" r:id="rId1297" location="catalog" xr:uid="{00000000-0004-0000-0600-000010050000}"/>
    <hyperlink ref="C670" r:id="rId1298" xr:uid="{00000000-0004-0000-0600-000011050000}"/>
    <hyperlink ref="D670" r:id="rId1299" location="catalog" xr:uid="{00000000-0004-0000-0600-000012050000}"/>
    <hyperlink ref="C671" r:id="rId1300" xr:uid="{00000000-0004-0000-0600-000013050000}"/>
    <hyperlink ref="D671" r:id="rId1301" xr:uid="{00000000-0004-0000-0600-000014050000}"/>
    <hyperlink ref="C672" r:id="rId1302" xr:uid="{00000000-0004-0000-0600-000015050000}"/>
    <hyperlink ref="D672" r:id="rId1303" xr:uid="{00000000-0004-0000-0600-000016050000}"/>
    <hyperlink ref="C673" r:id="rId1304" xr:uid="{00000000-0004-0000-0600-000017050000}"/>
    <hyperlink ref="D673" r:id="rId1305" xr:uid="{00000000-0004-0000-0600-000018050000}"/>
    <hyperlink ref="C674" r:id="rId1306" xr:uid="{00000000-0004-0000-0600-000019050000}"/>
    <hyperlink ref="D674" r:id="rId1307" xr:uid="{00000000-0004-0000-0600-00001A050000}"/>
    <hyperlink ref="C675" r:id="rId1308" xr:uid="{00000000-0004-0000-0600-00001B050000}"/>
    <hyperlink ref="D675" r:id="rId1309" xr:uid="{00000000-0004-0000-0600-00001C050000}"/>
    <hyperlink ref="C676" r:id="rId1310" xr:uid="{00000000-0004-0000-0600-00001D050000}"/>
    <hyperlink ref="D676" r:id="rId1311" xr:uid="{00000000-0004-0000-0600-00001E050000}"/>
    <hyperlink ref="C677" r:id="rId1312" xr:uid="{00000000-0004-0000-0600-00001F050000}"/>
    <hyperlink ref="D677" r:id="rId1313" xr:uid="{00000000-0004-0000-0600-000020050000}"/>
    <hyperlink ref="C678" r:id="rId1314" xr:uid="{00000000-0004-0000-0600-000021050000}"/>
    <hyperlink ref="D678" r:id="rId1315" xr:uid="{00000000-0004-0000-0600-000022050000}"/>
    <hyperlink ref="C679" r:id="rId1316" xr:uid="{00000000-0004-0000-0600-000023050000}"/>
    <hyperlink ref="D679" r:id="rId1317" xr:uid="{00000000-0004-0000-0600-000024050000}"/>
    <hyperlink ref="C680" r:id="rId1318" xr:uid="{00000000-0004-0000-0600-000025050000}"/>
    <hyperlink ref="D680" r:id="rId1319" xr:uid="{00000000-0004-0000-0600-000026050000}"/>
    <hyperlink ref="C681" r:id="rId1320" xr:uid="{00000000-0004-0000-0600-000027050000}"/>
    <hyperlink ref="D681" r:id="rId1321" xr:uid="{00000000-0004-0000-0600-000028050000}"/>
    <hyperlink ref="C682" r:id="rId1322" xr:uid="{00000000-0004-0000-0600-000029050000}"/>
    <hyperlink ref="D682" r:id="rId1323" xr:uid="{00000000-0004-0000-0600-00002A050000}"/>
    <hyperlink ref="C683" r:id="rId1324" xr:uid="{00000000-0004-0000-0600-00002B050000}"/>
    <hyperlink ref="D683" r:id="rId1325" xr:uid="{00000000-0004-0000-0600-00002C050000}"/>
    <hyperlink ref="C684" r:id="rId1326" xr:uid="{00000000-0004-0000-0600-00002D050000}"/>
    <hyperlink ref="D684" r:id="rId1327" xr:uid="{00000000-0004-0000-0600-00002E050000}"/>
    <hyperlink ref="C685" r:id="rId1328" xr:uid="{00000000-0004-0000-0600-00002F050000}"/>
    <hyperlink ref="D685" r:id="rId1329" xr:uid="{00000000-0004-0000-0600-000030050000}"/>
    <hyperlink ref="C686" r:id="rId1330" xr:uid="{00000000-0004-0000-0600-000031050000}"/>
    <hyperlink ref="D686" r:id="rId1331" xr:uid="{00000000-0004-0000-0600-000032050000}"/>
    <hyperlink ref="C687" r:id="rId1332" xr:uid="{00000000-0004-0000-0600-000033050000}"/>
    <hyperlink ref="D687" r:id="rId1333" xr:uid="{00000000-0004-0000-0600-000034050000}"/>
    <hyperlink ref="C688" r:id="rId1334" xr:uid="{00000000-0004-0000-0600-000035050000}"/>
    <hyperlink ref="D688" r:id="rId1335" xr:uid="{00000000-0004-0000-0600-000036050000}"/>
    <hyperlink ref="C689" r:id="rId1336" xr:uid="{00000000-0004-0000-0600-000037050000}"/>
    <hyperlink ref="D689" r:id="rId1337" xr:uid="{00000000-0004-0000-0600-000038050000}"/>
    <hyperlink ref="C690" r:id="rId1338" xr:uid="{00000000-0004-0000-0600-000039050000}"/>
    <hyperlink ref="D690" r:id="rId1339" xr:uid="{00000000-0004-0000-0600-00003A050000}"/>
    <hyperlink ref="C691" r:id="rId1340" xr:uid="{00000000-0004-0000-0600-00003B050000}"/>
    <hyperlink ref="D691" r:id="rId1341" xr:uid="{00000000-0004-0000-0600-00003C050000}"/>
    <hyperlink ref="C692" r:id="rId1342" xr:uid="{00000000-0004-0000-0600-00003D050000}"/>
    <hyperlink ref="D692" r:id="rId1343" xr:uid="{00000000-0004-0000-0600-00003E050000}"/>
    <hyperlink ref="C693" r:id="rId1344" xr:uid="{00000000-0004-0000-0600-00003F050000}"/>
    <hyperlink ref="D693" r:id="rId1345" xr:uid="{00000000-0004-0000-0600-000040050000}"/>
    <hyperlink ref="C694" r:id="rId1346" xr:uid="{00000000-0004-0000-0600-000041050000}"/>
    <hyperlink ref="D694" r:id="rId1347" xr:uid="{00000000-0004-0000-0600-000042050000}"/>
    <hyperlink ref="C695" r:id="rId1348" xr:uid="{00000000-0004-0000-0600-000043050000}"/>
    <hyperlink ref="D695" r:id="rId1349" xr:uid="{00000000-0004-0000-0600-000044050000}"/>
    <hyperlink ref="C696" r:id="rId1350" xr:uid="{00000000-0004-0000-0600-000045050000}"/>
    <hyperlink ref="D696" r:id="rId1351" xr:uid="{00000000-0004-0000-0600-000046050000}"/>
    <hyperlink ref="C697" r:id="rId1352" xr:uid="{00000000-0004-0000-0600-000047050000}"/>
    <hyperlink ref="D697" r:id="rId1353" xr:uid="{00000000-0004-0000-0600-000048050000}"/>
    <hyperlink ref="C698" r:id="rId1354" xr:uid="{00000000-0004-0000-0600-000049050000}"/>
    <hyperlink ref="D698" r:id="rId1355" xr:uid="{00000000-0004-0000-0600-00004A050000}"/>
    <hyperlink ref="C699" r:id="rId1356" xr:uid="{00000000-0004-0000-0600-00004B050000}"/>
    <hyperlink ref="D699" r:id="rId1357" xr:uid="{00000000-0004-0000-0600-00004C050000}"/>
    <hyperlink ref="C700" r:id="rId1358" xr:uid="{00000000-0004-0000-0600-00004D050000}"/>
    <hyperlink ref="D700" r:id="rId1359" xr:uid="{00000000-0004-0000-0600-00004E050000}"/>
    <hyperlink ref="C701" r:id="rId1360" xr:uid="{00000000-0004-0000-0600-00004F050000}"/>
    <hyperlink ref="D701" r:id="rId1361" xr:uid="{00000000-0004-0000-0600-000050050000}"/>
    <hyperlink ref="C702" r:id="rId1362" xr:uid="{00000000-0004-0000-0600-000051050000}"/>
    <hyperlink ref="D702" r:id="rId1363" xr:uid="{00000000-0004-0000-0600-000052050000}"/>
    <hyperlink ref="C703" r:id="rId1364" xr:uid="{00000000-0004-0000-0600-000053050000}"/>
    <hyperlink ref="D703" r:id="rId1365" xr:uid="{00000000-0004-0000-0600-000054050000}"/>
    <hyperlink ref="C704" r:id="rId1366" xr:uid="{00000000-0004-0000-0600-000055050000}"/>
    <hyperlink ref="D704" r:id="rId1367" xr:uid="{00000000-0004-0000-0600-000056050000}"/>
    <hyperlink ref="C705" r:id="rId1368" xr:uid="{00000000-0004-0000-0600-000057050000}"/>
    <hyperlink ref="D705" r:id="rId1369" xr:uid="{00000000-0004-0000-0600-000058050000}"/>
    <hyperlink ref="C706" r:id="rId1370" xr:uid="{00000000-0004-0000-0600-000059050000}"/>
    <hyperlink ref="D706" r:id="rId1371" xr:uid="{00000000-0004-0000-0600-00005A050000}"/>
    <hyperlink ref="C707" r:id="rId1372" xr:uid="{00000000-0004-0000-0600-00005B050000}"/>
    <hyperlink ref="D707" r:id="rId1373" xr:uid="{00000000-0004-0000-0600-00005C050000}"/>
    <hyperlink ref="C708" r:id="rId1374" xr:uid="{00000000-0004-0000-0600-00005D050000}"/>
    <hyperlink ref="D708" r:id="rId1375" xr:uid="{00000000-0004-0000-0600-00005E050000}"/>
    <hyperlink ref="C709" r:id="rId1376" xr:uid="{00000000-0004-0000-0600-00005F050000}"/>
    <hyperlink ref="D709" r:id="rId1377" xr:uid="{00000000-0004-0000-0600-000060050000}"/>
    <hyperlink ref="C710" r:id="rId1378" xr:uid="{00000000-0004-0000-0600-000061050000}"/>
    <hyperlink ref="D710" r:id="rId1379" xr:uid="{00000000-0004-0000-0600-000062050000}"/>
    <hyperlink ref="C711" r:id="rId1380" xr:uid="{00000000-0004-0000-0600-000063050000}"/>
    <hyperlink ref="D711" r:id="rId1381" xr:uid="{00000000-0004-0000-0600-000064050000}"/>
    <hyperlink ref="C712" r:id="rId1382" xr:uid="{00000000-0004-0000-0600-000065050000}"/>
    <hyperlink ref="D712" r:id="rId1383" xr:uid="{00000000-0004-0000-0600-000066050000}"/>
    <hyperlink ref="C713" r:id="rId1384" xr:uid="{00000000-0004-0000-0600-000067050000}"/>
    <hyperlink ref="D713" r:id="rId1385" xr:uid="{00000000-0004-0000-0600-000068050000}"/>
    <hyperlink ref="C714" r:id="rId1386" xr:uid="{00000000-0004-0000-0600-000069050000}"/>
    <hyperlink ref="D714" r:id="rId1387" location="text" xr:uid="{00000000-0004-0000-0600-00006A050000}"/>
    <hyperlink ref="C715" r:id="rId1388" xr:uid="{00000000-0004-0000-0600-00006B050000}"/>
    <hyperlink ref="D715" r:id="rId1389" location="yearlyplanofstudytext" xr:uid="{00000000-0004-0000-0600-00006C050000}"/>
    <hyperlink ref="C716" r:id="rId1390" xr:uid="{00000000-0004-0000-0600-00006D050000}"/>
    <hyperlink ref="D716" r:id="rId1391" location="yearlyplanofstudytext" xr:uid="{00000000-0004-0000-0600-00006E050000}"/>
    <hyperlink ref="C717" r:id="rId1392" xr:uid="{00000000-0004-0000-0600-00006F050000}"/>
    <hyperlink ref="D717" r:id="rId1393" location="text" xr:uid="{00000000-0004-0000-0600-000070050000}"/>
    <hyperlink ref="C718" r:id="rId1394" xr:uid="{00000000-0004-0000-0600-000071050000}"/>
    <hyperlink ref="D718" r:id="rId1395" xr:uid="{00000000-0004-0000-0600-000072050000}"/>
    <hyperlink ref="C719" r:id="rId1396" xr:uid="{00000000-0004-0000-0600-000073050000}"/>
    <hyperlink ref="D719" r:id="rId1397" xr:uid="{00000000-0004-0000-0600-000074050000}"/>
    <hyperlink ref="C720" r:id="rId1398" xr:uid="{00000000-0004-0000-0600-000075050000}"/>
    <hyperlink ref="D720" r:id="rId1399" location="text" xr:uid="{00000000-0004-0000-0600-000076050000}"/>
    <hyperlink ref="C721" r:id="rId1400" xr:uid="{00000000-0004-0000-0600-000077050000}"/>
    <hyperlink ref="D721" r:id="rId1401" location="yearlyplanofstudytext" xr:uid="{00000000-0004-0000-0600-000078050000}"/>
    <hyperlink ref="C722" r:id="rId1402" xr:uid="{00000000-0004-0000-0600-000079050000}"/>
    <hyperlink ref="D722" r:id="rId1403" location="yearlyplanofstudytext" xr:uid="{00000000-0004-0000-0600-00007A050000}"/>
    <hyperlink ref="C723" r:id="rId1404" xr:uid="{00000000-0004-0000-0600-00007B050000}"/>
    <hyperlink ref="D723" r:id="rId1405" location="yearlyplanofstudytext" xr:uid="{00000000-0004-0000-0600-00007C050000}"/>
    <hyperlink ref="C724" r:id="rId1406" xr:uid="{00000000-0004-0000-0600-00007D050000}"/>
    <hyperlink ref="D724" r:id="rId1407" location="yearlyplanofstudytext" xr:uid="{00000000-0004-0000-0600-00007E050000}"/>
    <hyperlink ref="C725" r:id="rId1408" xr:uid="{00000000-0004-0000-0600-00007F050000}"/>
    <hyperlink ref="D725" r:id="rId1409" location="yearlyplanofstudytext" xr:uid="{00000000-0004-0000-0600-000080050000}"/>
    <hyperlink ref="C726" r:id="rId1410" xr:uid="{00000000-0004-0000-0600-000081050000}"/>
    <hyperlink ref="D726" r:id="rId1411" location="yearlyplanofstudytext" xr:uid="{00000000-0004-0000-0600-000082050000}"/>
    <hyperlink ref="C727" r:id="rId1412" xr:uid="{00000000-0004-0000-0600-000083050000}"/>
    <hyperlink ref="D727" r:id="rId1413" xr:uid="{00000000-0004-0000-0600-000084050000}"/>
    <hyperlink ref="C728" r:id="rId1414" xr:uid="{00000000-0004-0000-0600-000085050000}"/>
    <hyperlink ref="D728" r:id="rId1415" xr:uid="{00000000-0004-0000-0600-000086050000}"/>
    <hyperlink ref="C729" r:id="rId1416" xr:uid="{00000000-0004-0000-0600-000087050000}"/>
    <hyperlink ref="D729" r:id="rId1417" xr:uid="{00000000-0004-0000-0600-000088050000}"/>
    <hyperlink ref="C730" r:id="rId1418" xr:uid="{00000000-0004-0000-0600-000089050000}"/>
    <hyperlink ref="D730" r:id="rId1419" xr:uid="{00000000-0004-0000-0600-00008A050000}"/>
    <hyperlink ref="C731" r:id="rId1420" xr:uid="{00000000-0004-0000-0600-00008B050000}"/>
    <hyperlink ref="D731" r:id="rId1421" xr:uid="{00000000-0004-0000-0600-00008C050000}"/>
    <hyperlink ref="C732" r:id="rId1422" xr:uid="{00000000-0004-0000-0600-00008D050000}"/>
    <hyperlink ref="D732" r:id="rId1423" xr:uid="{00000000-0004-0000-0600-00008E050000}"/>
    <hyperlink ref="C733" r:id="rId1424" xr:uid="{00000000-0004-0000-0600-00008F050000}"/>
    <hyperlink ref="D733" r:id="rId1425" xr:uid="{00000000-0004-0000-0600-000090050000}"/>
    <hyperlink ref="C734" r:id="rId1426" xr:uid="{00000000-0004-0000-0600-000091050000}"/>
    <hyperlink ref="D734" r:id="rId1427" location="curriculum" xr:uid="{00000000-0004-0000-0600-000092050000}"/>
    <hyperlink ref="C735" r:id="rId1428" xr:uid="{00000000-0004-0000-0600-000093050000}"/>
    <hyperlink ref="D735" r:id="rId1429" location="curriculum" xr:uid="{00000000-0004-0000-0600-000094050000}"/>
    <hyperlink ref="C736" r:id="rId1430" xr:uid="{00000000-0004-0000-0600-000095050000}"/>
    <hyperlink ref="D736" r:id="rId1431" location="programofstudy" xr:uid="{00000000-0004-0000-0600-000096050000}"/>
    <hyperlink ref="C737" r:id="rId1432" xr:uid="{00000000-0004-0000-0600-000097050000}"/>
    <hyperlink ref="D737" r:id="rId1433" location="programofstudy" xr:uid="{00000000-0004-0000-0600-000098050000}"/>
    <hyperlink ref="C738" r:id="rId1434" xr:uid="{00000000-0004-0000-0600-000099050000}"/>
    <hyperlink ref="D738" r:id="rId1435" xr:uid="{00000000-0004-0000-0600-00009A050000}"/>
    <hyperlink ref="C739" r:id="rId1436" xr:uid="{00000000-0004-0000-0600-00009B050000}"/>
    <hyperlink ref="D739" r:id="rId1437" xr:uid="{00000000-0004-0000-0600-00009C050000}"/>
    <hyperlink ref="C740" r:id="rId1438" xr:uid="{00000000-0004-0000-0600-00009D050000}"/>
    <hyperlink ref="D740" r:id="rId1439" xr:uid="{00000000-0004-0000-0600-00009E050000}"/>
    <hyperlink ref="C741" r:id="rId1440" xr:uid="{00000000-0004-0000-0600-00009F050000}"/>
    <hyperlink ref="D741" r:id="rId1441" xr:uid="{00000000-0004-0000-0600-0000A0050000}"/>
    <hyperlink ref="C742" r:id="rId1442" xr:uid="{00000000-0004-0000-0600-0000A1050000}"/>
    <hyperlink ref="D742" r:id="rId1443" location="G-MPS" xr:uid="{00000000-0004-0000-0600-0000A2050000}"/>
    <hyperlink ref="C743" r:id="rId1444" xr:uid="{00000000-0004-0000-0600-0000A3050000}"/>
    <hyperlink ref="D743" r:id="rId1445" location="G-MPS" xr:uid="{00000000-0004-0000-0600-0000A4050000}"/>
    <hyperlink ref="C744" r:id="rId1446" xr:uid="{00000000-0004-0000-0600-0000A5050000}"/>
    <hyperlink ref="D744" r:id="rId1447" xr:uid="{00000000-0004-0000-0600-0000A6050000}"/>
    <hyperlink ref="C745" r:id="rId1448" xr:uid="{00000000-0004-0000-0600-0000A7050000}"/>
    <hyperlink ref="D745" r:id="rId1449" xr:uid="{00000000-0004-0000-0600-0000A8050000}"/>
    <hyperlink ref="C746" r:id="rId1450" xr:uid="{00000000-0004-0000-0600-0000A9050000}"/>
    <hyperlink ref="D746" r:id="rId1451" xr:uid="{00000000-0004-0000-0600-0000AA050000}"/>
    <hyperlink ref="C747" r:id="rId1452" xr:uid="{00000000-0004-0000-0600-0000AB050000}"/>
    <hyperlink ref="D747" r:id="rId1453" xr:uid="{00000000-0004-0000-0600-0000AC050000}"/>
    <hyperlink ref="C748" r:id="rId1454" xr:uid="{00000000-0004-0000-0600-0000AD050000}"/>
    <hyperlink ref="D748" r:id="rId1455" xr:uid="{00000000-0004-0000-0600-0000AE050000}"/>
    <hyperlink ref="C749" r:id="rId1456" xr:uid="{00000000-0004-0000-0600-0000AF050000}"/>
    <hyperlink ref="D749" r:id="rId1457" xr:uid="{00000000-0004-0000-0600-0000B0050000}"/>
    <hyperlink ref="C750" r:id="rId1458" xr:uid="{00000000-0004-0000-0600-0000B1050000}"/>
    <hyperlink ref="D750" r:id="rId1459" xr:uid="{00000000-0004-0000-0600-0000B2050000}"/>
    <hyperlink ref="C751" r:id="rId1460" xr:uid="{00000000-0004-0000-0600-0000B3050000}"/>
    <hyperlink ref="D751" r:id="rId1461" xr:uid="{00000000-0004-0000-0600-0000B4050000}"/>
    <hyperlink ref="C752" r:id="rId1462" xr:uid="{00000000-0004-0000-0600-0000B5050000}"/>
    <hyperlink ref="D752" r:id="rId1463" xr:uid="{00000000-0004-0000-0600-0000B6050000}"/>
    <hyperlink ref="C753" r:id="rId1464" xr:uid="{00000000-0004-0000-0600-0000B7050000}"/>
    <hyperlink ref="D753" r:id="rId1465" xr:uid="{00000000-0004-0000-0600-0000B8050000}"/>
    <hyperlink ref="C754" r:id="rId1466" xr:uid="{00000000-0004-0000-0600-0000B9050000}"/>
    <hyperlink ref="D754" r:id="rId1467" xr:uid="{00000000-0004-0000-0600-0000BA050000}"/>
    <hyperlink ref="C755" r:id="rId1468" xr:uid="{00000000-0004-0000-0600-0000BB050000}"/>
    <hyperlink ref="D755" r:id="rId1469" xr:uid="{00000000-0004-0000-0600-0000BC050000}"/>
    <hyperlink ref="C756" r:id="rId1470" xr:uid="{00000000-0004-0000-0600-0000BD050000}"/>
    <hyperlink ref="D756" r:id="rId1471" xr:uid="{00000000-0004-0000-0600-0000BE050000}"/>
    <hyperlink ref="C757" r:id="rId1472" xr:uid="{00000000-0004-0000-0600-0000BF050000}"/>
    <hyperlink ref="D757" r:id="rId1473" xr:uid="{00000000-0004-0000-0600-0000C0050000}"/>
    <hyperlink ref="C758" r:id="rId1474" xr:uid="{00000000-0004-0000-0600-0000C1050000}"/>
    <hyperlink ref="D758" r:id="rId1475" xr:uid="{00000000-0004-0000-0600-0000C2050000}"/>
    <hyperlink ref="C759" r:id="rId1476" xr:uid="{00000000-0004-0000-0600-0000C3050000}"/>
    <hyperlink ref="D759" r:id="rId1477" xr:uid="{00000000-0004-0000-0600-0000C4050000}"/>
    <hyperlink ref="C760" r:id="rId1478" xr:uid="{00000000-0004-0000-0600-0000C5050000}"/>
    <hyperlink ref="D760" r:id="rId1479" xr:uid="{00000000-0004-0000-0600-0000C6050000}"/>
    <hyperlink ref="C761" r:id="rId1480" xr:uid="{00000000-0004-0000-0600-0000C7050000}"/>
    <hyperlink ref="D761" r:id="rId1481" xr:uid="{00000000-0004-0000-0600-0000C8050000}"/>
    <hyperlink ref="C762" r:id="rId1482" xr:uid="{00000000-0004-0000-0600-0000C9050000}"/>
    <hyperlink ref="D762" r:id="rId1483" xr:uid="{00000000-0004-0000-0600-0000CA050000}"/>
    <hyperlink ref="C763" r:id="rId1484" xr:uid="{00000000-0004-0000-0600-0000CB050000}"/>
    <hyperlink ref="D763" r:id="rId1485" xr:uid="{00000000-0004-0000-0600-0000CC050000}"/>
    <hyperlink ref="C764" r:id="rId1486" xr:uid="{00000000-0004-0000-0600-0000CD050000}"/>
    <hyperlink ref="D764" r:id="rId1487" xr:uid="{00000000-0004-0000-0600-0000CE050000}"/>
    <hyperlink ref="C765" r:id="rId1488" xr:uid="{00000000-0004-0000-0600-0000CF050000}"/>
    <hyperlink ref="D765" r:id="rId1489" xr:uid="{00000000-0004-0000-0600-0000D0050000}"/>
    <hyperlink ref="C766" r:id="rId1490" xr:uid="{00000000-0004-0000-0600-0000D1050000}"/>
    <hyperlink ref="D766" r:id="rId1491" xr:uid="{00000000-0004-0000-0600-0000D2050000}"/>
    <hyperlink ref="C767" r:id="rId1492" xr:uid="{00000000-0004-0000-0600-0000D3050000}"/>
    <hyperlink ref="C768" r:id="rId1493" xr:uid="{00000000-0004-0000-0600-0000D4050000}"/>
    <hyperlink ref="D768" r:id="rId1494" xr:uid="{00000000-0004-0000-0600-0000D5050000}"/>
    <hyperlink ref="C769" r:id="rId1495" xr:uid="{00000000-0004-0000-0600-0000D6050000}"/>
    <hyperlink ref="D769" r:id="rId1496" xr:uid="{00000000-0004-0000-0600-0000D7050000}"/>
    <hyperlink ref="C770" r:id="rId1497" xr:uid="{00000000-0004-0000-0600-0000D8050000}"/>
    <hyperlink ref="D770" r:id="rId1498" xr:uid="{00000000-0004-0000-0600-0000D9050000}"/>
    <hyperlink ref="C771" r:id="rId1499" xr:uid="{00000000-0004-0000-0600-0000DA050000}"/>
    <hyperlink ref="D771" r:id="rId1500" xr:uid="{00000000-0004-0000-0600-0000DB050000}"/>
    <hyperlink ref="C772" r:id="rId1501" xr:uid="{00000000-0004-0000-0600-0000DC050000}"/>
    <hyperlink ref="D772" r:id="rId1502" xr:uid="{00000000-0004-0000-0600-0000DD050000}"/>
    <hyperlink ref="C773" r:id="rId1503" xr:uid="{00000000-0004-0000-0600-0000DE050000}"/>
    <hyperlink ref="D773" r:id="rId1504" xr:uid="{00000000-0004-0000-0600-0000DF050000}"/>
    <hyperlink ref="C774" r:id="rId1505" xr:uid="{00000000-0004-0000-0600-0000E0050000}"/>
    <hyperlink ref="D774" r:id="rId1506" xr:uid="{00000000-0004-0000-0600-0000E1050000}"/>
    <hyperlink ref="C775" r:id="rId1507" xr:uid="{00000000-0004-0000-0600-0000E2050000}"/>
    <hyperlink ref="D775" r:id="rId1508" xr:uid="{00000000-0004-0000-0600-0000E3050000}"/>
    <hyperlink ref="C776" r:id="rId1509" xr:uid="{00000000-0004-0000-0600-0000E4050000}"/>
    <hyperlink ref="D776" r:id="rId1510" xr:uid="{00000000-0004-0000-0600-0000E5050000}"/>
    <hyperlink ref="C777" r:id="rId1511" xr:uid="{00000000-0004-0000-0600-0000E6050000}"/>
    <hyperlink ref="D777" r:id="rId1512" location="programrequirementstext" xr:uid="{00000000-0004-0000-0600-0000E7050000}"/>
    <hyperlink ref="C778" r:id="rId1513" xr:uid="{00000000-0004-0000-0600-0000E8050000}"/>
    <hyperlink ref="D778" r:id="rId1514" xr:uid="{00000000-0004-0000-0600-0000E9050000}"/>
    <hyperlink ref="C779" r:id="rId1515" xr:uid="{00000000-0004-0000-0600-0000EA050000}"/>
    <hyperlink ref="D779" r:id="rId1516" xr:uid="{00000000-0004-0000-0600-0000EB050000}"/>
    <hyperlink ref="C780" r:id="rId1517" xr:uid="{00000000-0004-0000-0600-0000EC050000}"/>
    <hyperlink ref="D780" r:id="rId1518" xr:uid="{00000000-0004-0000-0600-0000ED050000}"/>
    <hyperlink ref="C781" r:id="rId1519" xr:uid="{00000000-0004-0000-0600-0000EE050000}"/>
    <hyperlink ref="D781" r:id="rId1520" location="programrequirementstext" xr:uid="{00000000-0004-0000-0600-0000EF050000}"/>
    <hyperlink ref="C782" r:id="rId1521" xr:uid="{00000000-0004-0000-0600-0000F0050000}"/>
    <hyperlink ref="D782" r:id="rId1522" xr:uid="{00000000-0004-0000-0600-0000F1050000}"/>
    <hyperlink ref="C783" r:id="rId1523" xr:uid="{00000000-0004-0000-0600-0000F2050000}"/>
    <hyperlink ref="D783" r:id="rId1524" xr:uid="{00000000-0004-0000-0600-0000F3050000}"/>
    <hyperlink ref="C784" r:id="rId1525" xr:uid="{00000000-0004-0000-0600-0000F4050000}"/>
    <hyperlink ref="D784" r:id="rId1526" xr:uid="{00000000-0004-0000-0600-0000F5050000}"/>
    <hyperlink ref="C785" r:id="rId1527" xr:uid="{00000000-0004-0000-0600-0000F6050000}"/>
    <hyperlink ref="D785" r:id="rId1528" xr:uid="{00000000-0004-0000-0600-0000F7050000}"/>
    <hyperlink ref="C786" r:id="rId1529" xr:uid="{00000000-0004-0000-0600-0000F8050000}"/>
    <hyperlink ref="D786" r:id="rId1530" xr:uid="{00000000-0004-0000-0600-0000F9050000}"/>
    <hyperlink ref="C787" r:id="rId1531" xr:uid="{00000000-0004-0000-0600-0000FA050000}"/>
    <hyperlink ref="D787" r:id="rId1532" xr:uid="{00000000-0004-0000-0600-0000FB050000}"/>
    <hyperlink ref="C788" r:id="rId1533" xr:uid="{00000000-0004-0000-0600-0000FC050000}"/>
    <hyperlink ref="D788" r:id="rId1534" xr:uid="{00000000-0004-0000-0600-0000FD050000}"/>
    <hyperlink ref="C789" r:id="rId1535" xr:uid="{00000000-0004-0000-0600-0000FE050000}"/>
    <hyperlink ref="D789" r:id="rId1536" xr:uid="{00000000-0004-0000-0600-0000FF050000}"/>
    <hyperlink ref="C790" r:id="rId1537" xr:uid="{00000000-0004-0000-0600-000000060000}"/>
    <hyperlink ref="D790" r:id="rId1538" xr:uid="{00000000-0004-0000-0600-000001060000}"/>
    <hyperlink ref="C791" r:id="rId1539" xr:uid="{00000000-0004-0000-0600-000002060000}"/>
    <hyperlink ref="D791" r:id="rId1540" xr:uid="{00000000-0004-0000-0600-000003060000}"/>
    <hyperlink ref="C792" r:id="rId1541" xr:uid="{00000000-0004-0000-0600-000004060000}"/>
    <hyperlink ref="D792" r:id="rId1542" xr:uid="{00000000-0004-0000-0600-000005060000}"/>
    <hyperlink ref="C793" r:id="rId1543" xr:uid="{00000000-0004-0000-0600-000006060000}"/>
    <hyperlink ref="D793" r:id="rId1544" xr:uid="{00000000-0004-0000-0600-000007060000}"/>
    <hyperlink ref="C794" r:id="rId1545" xr:uid="{00000000-0004-0000-0600-000008060000}"/>
    <hyperlink ref="D794" r:id="rId1546" xr:uid="{00000000-0004-0000-0600-000009060000}"/>
    <hyperlink ref="C795" r:id="rId1547" xr:uid="{00000000-0004-0000-0600-00000A060000}"/>
    <hyperlink ref="D795" r:id="rId1548" xr:uid="{00000000-0004-0000-0600-00000B060000}"/>
    <hyperlink ref="C796" r:id="rId1549" xr:uid="{00000000-0004-0000-0600-00000C060000}"/>
    <hyperlink ref="D796" r:id="rId1550" xr:uid="{00000000-0004-0000-0600-00000D060000}"/>
    <hyperlink ref="C797" r:id="rId1551" xr:uid="{00000000-0004-0000-0600-00000E060000}"/>
    <hyperlink ref="D797" r:id="rId1552" xr:uid="{00000000-0004-0000-0600-00000F060000}"/>
    <hyperlink ref="C798" r:id="rId1553" xr:uid="{00000000-0004-0000-0600-000010060000}"/>
    <hyperlink ref="D798" r:id="rId1554" xr:uid="{00000000-0004-0000-0600-000011060000}"/>
    <hyperlink ref="C799" r:id="rId1555" xr:uid="{00000000-0004-0000-0600-000012060000}"/>
    <hyperlink ref="D799" r:id="rId1556" xr:uid="{00000000-0004-0000-0600-000013060000}"/>
    <hyperlink ref="C800" r:id="rId1557" xr:uid="{00000000-0004-0000-0600-000014060000}"/>
    <hyperlink ref="D800" r:id="rId1558" xr:uid="{00000000-0004-0000-0600-000015060000}"/>
    <hyperlink ref="C801" r:id="rId1559" xr:uid="{00000000-0004-0000-0600-000016060000}"/>
    <hyperlink ref="D801" r:id="rId1560" xr:uid="{00000000-0004-0000-0600-000017060000}"/>
    <hyperlink ref="C802" r:id="rId1561" xr:uid="{00000000-0004-0000-0600-000018060000}"/>
    <hyperlink ref="D802" r:id="rId1562" xr:uid="{00000000-0004-0000-0600-000019060000}"/>
    <hyperlink ref="C803" r:id="rId1563" xr:uid="{00000000-0004-0000-0600-00001A060000}"/>
    <hyperlink ref="D803" r:id="rId1564" xr:uid="{00000000-0004-0000-0600-00001B060000}"/>
    <hyperlink ref="C804" r:id="rId1565" xr:uid="{00000000-0004-0000-0600-00001C060000}"/>
    <hyperlink ref="D804" r:id="rId1566" xr:uid="{00000000-0004-0000-0600-00001D060000}"/>
    <hyperlink ref="C805" r:id="rId1567" xr:uid="{00000000-0004-0000-0600-00001E060000}"/>
    <hyperlink ref="D805" r:id="rId1568" xr:uid="{00000000-0004-0000-0600-00001F060000}"/>
    <hyperlink ref="C806" r:id="rId1569" xr:uid="{00000000-0004-0000-0600-000020060000}"/>
    <hyperlink ref="D806" r:id="rId1570" xr:uid="{00000000-0004-0000-0600-000021060000}"/>
    <hyperlink ref="C807" r:id="rId1571" xr:uid="{00000000-0004-0000-0600-000022060000}"/>
    <hyperlink ref="D807" r:id="rId1572" xr:uid="{00000000-0004-0000-0600-000023060000}"/>
    <hyperlink ref="C808" r:id="rId1573" xr:uid="{00000000-0004-0000-0600-000024060000}"/>
    <hyperlink ref="D808" r:id="rId1574" xr:uid="{00000000-0004-0000-0600-000025060000}"/>
    <hyperlink ref="C809" r:id="rId1575" xr:uid="{00000000-0004-0000-0600-000026060000}"/>
    <hyperlink ref="D809" r:id="rId1576" xr:uid="{00000000-0004-0000-0600-000027060000}"/>
    <hyperlink ref="C810" r:id="rId1577" xr:uid="{00000000-0004-0000-0600-000028060000}"/>
    <hyperlink ref="D810" r:id="rId1578" xr:uid="{00000000-0004-0000-0600-000029060000}"/>
    <hyperlink ref="C811" r:id="rId1579" xr:uid="{00000000-0004-0000-0600-00002A060000}"/>
    <hyperlink ref="D811" r:id="rId1580" xr:uid="{00000000-0004-0000-0600-00002B060000}"/>
    <hyperlink ref="C812" r:id="rId1581" xr:uid="{00000000-0004-0000-0600-00002C060000}"/>
    <hyperlink ref="D812" r:id="rId1582" xr:uid="{00000000-0004-0000-0600-00002D060000}"/>
    <hyperlink ref="C813" r:id="rId1583" xr:uid="{00000000-0004-0000-0600-00002E060000}"/>
    <hyperlink ref="D813" r:id="rId1584" xr:uid="{00000000-0004-0000-0600-00002F060000}"/>
    <hyperlink ref="C814" r:id="rId1585" xr:uid="{00000000-0004-0000-0600-000030060000}"/>
    <hyperlink ref="D814" r:id="rId1586" xr:uid="{00000000-0004-0000-0600-000031060000}"/>
    <hyperlink ref="C815" r:id="rId1587" xr:uid="{00000000-0004-0000-0600-000032060000}"/>
    <hyperlink ref="D815" r:id="rId1588" xr:uid="{00000000-0004-0000-0600-000033060000}"/>
    <hyperlink ref="C816" r:id="rId1589" xr:uid="{00000000-0004-0000-0600-000034060000}"/>
    <hyperlink ref="D816" r:id="rId1590" xr:uid="{00000000-0004-0000-0600-000035060000}"/>
    <hyperlink ref="C817" r:id="rId1591" location="UNDERGRADUATE" xr:uid="{00000000-0004-0000-0600-000036060000}"/>
    <hyperlink ref="D817" r:id="rId1592" xr:uid="{00000000-0004-0000-0600-000037060000}"/>
    <hyperlink ref="C818" r:id="rId1593" location="UNDERGRADUATE" xr:uid="{00000000-0004-0000-0600-000038060000}"/>
    <hyperlink ref="D818" r:id="rId1594" location="UNDERGRADUATE" xr:uid="{00000000-0004-0000-0600-000039060000}"/>
    <hyperlink ref="C819" r:id="rId1595" location="UNDERGRADUATE" xr:uid="{00000000-0004-0000-0600-00003A060000}"/>
    <hyperlink ref="D819" r:id="rId1596" xr:uid="{00000000-0004-0000-0600-00003B060000}"/>
    <hyperlink ref="C821" r:id="rId1597" location="GRADUATE" xr:uid="{00000000-0004-0000-0600-00003C060000}"/>
    <hyperlink ref="D821" r:id="rId1598" xr:uid="{00000000-0004-0000-0600-00003D060000}"/>
    <hyperlink ref="C822" r:id="rId1599" location="GRADUATE" xr:uid="{00000000-0004-0000-0600-00003E060000}"/>
    <hyperlink ref="D822" r:id="rId1600" location="GRADUATE" xr:uid="{00000000-0004-0000-0600-00003F060000}"/>
    <hyperlink ref="C823" r:id="rId1601" location="GRADUATE" xr:uid="{00000000-0004-0000-0600-000040060000}"/>
    <hyperlink ref="D823" r:id="rId1602" location="GRADUATE" xr:uid="{00000000-0004-0000-0600-000041060000}"/>
    <hyperlink ref="C824" r:id="rId1603" location="MLA" xr:uid="{00000000-0004-0000-0600-000042060000}"/>
    <hyperlink ref="D824" r:id="rId1604" location="MLA" xr:uid="{00000000-0004-0000-0600-000043060000}"/>
    <hyperlink ref="C825" r:id="rId1605" location="MLA" xr:uid="{00000000-0004-0000-0600-000044060000}"/>
    <hyperlink ref="D825" r:id="rId1606" xr:uid="{00000000-0004-0000-0600-000045060000}"/>
    <hyperlink ref="C826" r:id="rId1607" xr:uid="{00000000-0004-0000-0600-000046060000}"/>
    <hyperlink ref="D826" r:id="rId1608" xr:uid="{00000000-0004-0000-0600-000047060000}"/>
    <hyperlink ref="C827" r:id="rId1609" xr:uid="{00000000-0004-0000-0600-000048060000}"/>
    <hyperlink ref="D827" r:id="rId1610" xr:uid="{00000000-0004-0000-0600-000049060000}"/>
    <hyperlink ref="C828" r:id="rId1611" xr:uid="{00000000-0004-0000-0600-00004A060000}"/>
    <hyperlink ref="D828" r:id="rId1612" xr:uid="{00000000-0004-0000-0600-00004B060000}"/>
    <hyperlink ref="C829" r:id="rId1613" xr:uid="{00000000-0004-0000-0600-00004C060000}"/>
    <hyperlink ref="D829" r:id="rId1614" location="degreerequirementstext" xr:uid="{00000000-0004-0000-0600-00004D060000}"/>
    <hyperlink ref="C830" r:id="rId1615" xr:uid="{00000000-0004-0000-0600-00004E060000}"/>
    <hyperlink ref="D830" r:id="rId1616" xr:uid="{00000000-0004-0000-0600-00004F060000}"/>
    <hyperlink ref="C831" r:id="rId1617" xr:uid="{00000000-0004-0000-0600-000050060000}"/>
    <hyperlink ref="D831" r:id="rId1618" xr:uid="{00000000-0004-0000-0600-000051060000}"/>
    <hyperlink ref="C832" r:id="rId1619" xr:uid="{00000000-0004-0000-0600-000052060000}"/>
    <hyperlink ref="D832" r:id="rId1620" xr:uid="{00000000-0004-0000-0600-000053060000}"/>
    <hyperlink ref="C833" r:id="rId1621" xr:uid="{00000000-0004-0000-0600-000054060000}"/>
    <hyperlink ref="D833" r:id="rId1622" xr:uid="{00000000-0004-0000-0600-000055060000}"/>
    <hyperlink ref="C834" r:id="rId1623" xr:uid="{00000000-0004-0000-0600-000056060000}"/>
    <hyperlink ref="D834" r:id="rId1624" xr:uid="{00000000-0004-0000-0600-000057060000}"/>
    <hyperlink ref="C835" r:id="rId1625" xr:uid="{00000000-0004-0000-0600-000058060000}"/>
    <hyperlink ref="D835" r:id="rId1626" xr:uid="{00000000-0004-0000-0600-000059060000}"/>
    <hyperlink ref="C836" r:id="rId1627" xr:uid="{00000000-0004-0000-0600-00005A060000}"/>
    <hyperlink ref="D836" r:id="rId1628" xr:uid="{00000000-0004-0000-0600-00005B060000}"/>
    <hyperlink ref="C837" r:id="rId1629" xr:uid="{00000000-0004-0000-0600-00005C060000}"/>
    <hyperlink ref="D837" r:id="rId1630" location="degree_requirements" xr:uid="{00000000-0004-0000-0600-00005D060000}"/>
    <hyperlink ref="C838" r:id="rId1631" xr:uid="{00000000-0004-0000-0600-00005E060000}"/>
    <hyperlink ref="D838" r:id="rId1632" xr:uid="{00000000-0004-0000-0600-00005F060000}"/>
    <hyperlink ref="C839" r:id="rId1633" xr:uid="{00000000-0004-0000-0600-000060060000}"/>
    <hyperlink ref="D839" r:id="rId1634" location="thesis-honors" xr:uid="{00000000-0004-0000-0600-000061060000}"/>
    <hyperlink ref="C840" r:id="rId1635" xr:uid="{00000000-0004-0000-0600-000062060000}"/>
    <hyperlink ref="D840" r:id="rId1636" location="sample_curriculum_outline" xr:uid="{00000000-0004-0000-0600-000063060000}"/>
    <hyperlink ref="C841" r:id="rId1637" xr:uid="{00000000-0004-0000-0600-000064060000}"/>
    <hyperlink ref="D841" r:id="rId1638" xr:uid="{00000000-0004-0000-0600-000065060000}"/>
    <hyperlink ref="C842" r:id="rId1639" xr:uid="{00000000-0004-0000-0600-000066060000}"/>
    <hyperlink ref="D842" r:id="rId1640" location="sample_curriculum_outline" xr:uid="{00000000-0004-0000-0600-000067060000}"/>
    <hyperlink ref="C843" r:id="rId1641" xr:uid="{00000000-0004-0000-0600-000068060000}"/>
    <hyperlink ref="D843" r:id="rId1642" xr:uid="{00000000-0004-0000-0600-000069060000}"/>
    <hyperlink ref="C844" r:id="rId1643" xr:uid="{00000000-0004-0000-0600-00006A060000}"/>
    <hyperlink ref="D844" r:id="rId1644" location="sample_curriculum_outline" xr:uid="{00000000-0004-0000-0600-00006B060000}"/>
    <hyperlink ref="C845" r:id="rId1645" xr:uid="{00000000-0004-0000-0600-00006C060000}"/>
    <hyperlink ref="D845" r:id="rId1646" location="required-courses" xr:uid="{00000000-0004-0000-0600-00006D060000}"/>
    <hyperlink ref="C846" r:id="rId1647" xr:uid="{00000000-0004-0000-0600-00006E060000}"/>
    <hyperlink ref="D846" r:id="rId1648" xr:uid="{00000000-0004-0000-0600-00006F060000}"/>
    <hyperlink ref="C847" r:id="rId1649" xr:uid="{00000000-0004-0000-0600-000070060000}"/>
    <hyperlink ref="D847" r:id="rId1650" xr:uid="{00000000-0004-0000-0600-000071060000}"/>
    <hyperlink ref="C848" r:id="rId1651" xr:uid="{00000000-0004-0000-0600-000072060000}"/>
    <hyperlink ref="D848" r:id="rId1652" location="degree_requirements" xr:uid="{00000000-0004-0000-0600-000073060000}"/>
    <hyperlink ref="C849" r:id="rId1653" xr:uid="{00000000-0004-0000-0600-000074060000}"/>
    <hyperlink ref="D849" r:id="rId1654" xr:uid="{00000000-0004-0000-0600-000075060000}"/>
    <hyperlink ref="C850" r:id="rId1655" xr:uid="{00000000-0004-0000-0600-000076060000}"/>
    <hyperlink ref="D850" r:id="rId1656" xr:uid="{00000000-0004-0000-0600-000077060000}"/>
    <hyperlink ref="C851" r:id="rId1657" xr:uid="{00000000-0004-0000-0600-000078060000}"/>
    <hyperlink ref="D851" r:id="rId1658" xr:uid="{00000000-0004-0000-0600-000079060000}"/>
    <hyperlink ref="C852" r:id="rId1659" xr:uid="{00000000-0004-0000-0600-00007A060000}"/>
    <hyperlink ref="D852" r:id="rId1660" xr:uid="{00000000-0004-0000-0600-00007B060000}"/>
    <hyperlink ref="C853" r:id="rId1661" xr:uid="{00000000-0004-0000-0600-00007C060000}"/>
    <hyperlink ref="D853" r:id="rId1662" xr:uid="{00000000-0004-0000-0600-00007D060000}"/>
    <hyperlink ref="C854" r:id="rId1663" xr:uid="{00000000-0004-0000-0600-00007E060000}"/>
    <hyperlink ref="D854" r:id="rId1664" xr:uid="{00000000-0004-0000-0600-00007F060000}"/>
    <hyperlink ref="C855" r:id="rId1665" xr:uid="{00000000-0004-0000-0600-000080060000}"/>
    <hyperlink ref="D855" r:id="rId1666" xr:uid="{00000000-0004-0000-0600-000081060000}"/>
    <hyperlink ref="C856" r:id="rId1667" xr:uid="{00000000-0004-0000-0600-000082060000}"/>
    <hyperlink ref="D856" r:id="rId1668" xr:uid="{00000000-0004-0000-0600-000083060000}"/>
    <hyperlink ref="C857" r:id="rId1669" xr:uid="{00000000-0004-0000-0600-000084060000}"/>
    <hyperlink ref="D857" r:id="rId1670" xr:uid="{00000000-0004-0000-0600-000085060000}"/>
    <hyperlink ref="C858" r:id="rId1671" xr:uid="{00000000-0004-0000-0600-000086060000}"/>
    <hyperlink ref="D858" r:id="rId1672" xr:uid="{00000000-0004-0000-0600-000087060000}"/>
    <hyperlink ref="C859" r:id="rId1673" xr:uid="{00000000-0004-0000-0600-000088060000}"/>
    <hyperlink ref="D859" r:id="rId1674" xr:uid="{00000000-0004-0000-0600-000089060000}"/>
    <hyperlink ref="C860" r:id="rId1675" xr:uid="{00000000-0004-0000-0600-00008A060000}"/>
    <hyperlink ref="D860" r:id="rId1676" xr:uid="{00000000-0004-0000-0600-00008B060000}"/>
    <hyperlink ref="C861" r:id="rId1677" xr:uid="{00000000-0004-0000-0600-00008C060000}"/>
    <hyperlink ref="D861" r:id="rId1678" xr:uid="{00000000-0004-0000-0600-00008D060000}"/>
    <hyperlink ref="C862" r:id="rId1679" xr:uid="{00000000-0004-0000-0600-00008E060000}"/>
    <hyperlink ref="D862" r:id="rId1680" xr:uid="{00000000-0004-0000-0600-00008F060000}"/>
    <hyperlink ref="C863" r:id="rId1681" xr:uid="{00000000-0004-0000-0600-000090060000}"/>
    <hyperlink ref="D863" r:id="rId1682" xr:uid="{00000000-0004-0000-0600-000091060000}"/>
    <hyperlink ref="C864" r:id="rId1683" xr:uid="{00000000-0004-0000-0600-000092060000}"/>
    <hyperlink ref="D864" r:id="rId1684" xr:uid="{00000000-0004-0000-0600-000093060000}"/>
    <hyperlink ref="C865" r:id="rId1685" xr:uid="{00000000-0004-0000-0600-000094060000}"/>
    <hyperlink ref="D865" r:id="rId1686" xr:uid="{00000000-0004-0000-0600-000095060000}"/>
    <hyperlink ref="C866" r:id="rId1687" location="c1" xr:uid="{00000000-0004-0000-0600-000096060000}"/>
    <hyperlink ref="D866" r:id="rId1688" location="sampleplanofstudy24text" xr:uid="{00000000-0004-0000-0600-000097060000}"/>
    <hyperlink ref="C867" r:id="rId1689" xr:uid="{00000000-0004-0000-0600-000098060000}"/>
    <hyperlink ref="D867" r:id="rId1690" xr:uid="{00000000-0004-0000-0600-000099060000}"/>
    <hyperlink ref="C868" r:id="rId1691" xr:uid="{00000000-0004-0000-0600-00009A060000}"/>
    <hyperlink ref="D868" r:id="rId1692" location="degreerequirementstext" xr:uid="{00000000-0004-0000-0600-00009B060000}"/>
    <hyperlink ref="C869" r:id="rId1693" xr:uid="{00000000-0004-0000-0600-00009C060000}"/>
    <hyperlink ref="D869" r:id="rId1694" location="sampleplansofstudybstext" xr:uid="{00000000-0004-0000-0600-00009D060000}"/>
    <hyperlink ref="C870" r:id="rId1695" xr:uid="{00000000-0004-0000-0600-00009E060000}"/>
    <hyperlink ref="D870" r:id="rId1696" xr:uid="{00000000-0004-0000-0600-00009F060000}"/>
    <hyperlink ref="C871" r:id="rId1697" xr:uid="{00000000-0004-0000-0600-0000A0060000}"/>
    <hyperlink ref="D871" r:id="rId1698" xr:uid="{00000000-0004-0000-0600-0000A1060000}"/>
    <hyperlink ref="C872" r:id="rId1699" xr:uid="{00000000-0004-0000-0600-0000A2060000}"/>
    <hyperlink ref="D872" r:id="rId1700" xr:uid="{00000000-0004-0000-0600-0000A3060000}"/>
    <hyperlink ref="C873" r:id="rId1701" xr:uid="{00000000-0004-0000-0600-0000A4060000}"/>
    <hyperlink ref="D873" r:id="rId1702" xr:uid="{00000000-0004-0000-0600-0000A5060000}"/>
    <hyperlink ref="C874" r:id="rId1703" xr:uid="{00000000-0004-0000-0600-0000A6060000}"/>
    <hyperlink ref="D874" r:id="rId1704" xr:uid="{00000000-0004-0000-0600-0000A7060000}"/>
    <hyperlink ref="C875" r:id="rId1705" xr:uid="{00000000-0004-0000-0600-0000A8060000}"/>
    <hyperlink ref="D875" r:id="rId1706" xr:uid="{00000000-0004-0000-0600-0000A9060000}"/>
    <hyperlink ref="C876" r:id="rId1707" xr:uid="{00000000-0004-0000-0600-0000AA060000}"/>
    <hyperlink ref="D876" r:id="rId1708" xr:uid="{00000000-0004-0000-0600-0000AB060000}"/>
    <hyperlink ref="C877" r:id="rId1709" xr:uid="{00000000-0004-0000-0600-0000AC060000}"/>
    <hyperlink ref="D877" r:id="rId1710" xr:uid="{00000000-0004-0000-0600-0000AD060000}"/>
    <hyperlink ref="C878" r:id="rId1711" xr:uid="{00000000-0004-0000-0600-0000AE060000}"/>
    <hyperlink ref="D878" r:id="rId1712" xr:uid="{00000000-0004-0000-0600-0000AF060000}"/>
    <hyperlink ref="C879" r:id="rId1713" xr:uid="{00000000-0004-0000-0600-0000B0060000}"/>
    <hyperlink ref="D879" r:id="rId1714" xr:uid="{00000000-0004-0000-0600-0000B1060000}"/>
    <hyperlink ref="C880" r:id="rId1715" xr:uid="{00000000-0004-0000-0600-0000B2060000}"/>
    <hyperlink ref="D880" r:id="rId1716" xr:uid="{00000000-0004-0000-0600-0000B3060000}"/>
    <hyperlink ref="C881" r:id="rId1717" xr:uid="{00000000-0004-0000-0600-0000B4060000}"/>
    <hyperlink ref="D881" r:id="rId1718" xr:uid="{00000000-0004-0000-0600-0000B5060000}"/>
    <hyperlink ref="C882" r:id="rId1719" xr:uid="{00000000-0004-0000-0600-0000B6060000}"/>
    <hyperlink ref="D882" r:id="rId1720" xr:uid="{00000000-0004-0000-0600-0000B7060000}"/>
    <hyperlink ref="C883" r:id="rId1721" xr:uid="{00000000-0004-0000-0600-0000B8060000}"/>
    <hyperlink ref="D883" r:id="rId1722" xr:uid="{00000000-0004-0000-0600-0000B9060000}"/>
    <hyperlink ref="C884" r:id="rId1723" xr:uid="{00000000-0004-0000-0600-0000BA060000}"/>
    <hyperlink ref="D884" r:id="rId1724" xr:uid="{00000000-0004-0000-0600-0000BB060000}"/>
    <hyperlink ref="C885" r:id="rId1725" xr:uid="{00000000-0004-0000-0600-0000BC060000}"/>
    <hyperlink ref="D885" r:id="rId1726" xr:uid="{00000000-0004-0000-0600-0000BD060000}"/>
    <hyperlink ref="C886" r:id="rId1727" xr:uid="{00000000-0004-0000-0600-0000BE060000}"/>
    <hyperlink ref="D886" r:id="rId1728" xr:uid="{00000000-0004-0000-0600-0000BF060000}"/>
    <hyperlink ref="C887" r:id="rId1729" xr:uid="{00000000-0004-0000-0600-0000C0060000}"/>
    <hyperlink ref="D887" r:id="rId1730" xr:uid="{00000000-0004-0000-0600-0000C1060000}"/>
    <hyperlink ref="C888" r:id="rId1731" xr:uid="{00000000-0004-0000-0600-0000C2060000}"/>
    <hyperlink ref="D888" r:id="rId1732" xr:uid="{00000000-0004-0000-0600-0000C3060000}"/>
    <hyperlink ref="C890" r:id="rId1733" xr:uid="{00000000-0004-0000-0600-0000C4060000}"/>
    <hyperlink ref="D890" r:id="rId1734" location="programrequirementstext" xr:uid="{00000000-0004-0000-0600-0000C5060000}"/>
    <hyperlink ref="C891" r:id="rId1735" xr:uid="{00000000-0004-0000-0600-0000C6060000}"/>
    <hyperlink ref="D891" r:id="rId1736" location="suggestedacademicplantext" xr:uid="{00000000-0004-0000-0600-0000C7060000}"/>
    <hyperlink ref="C892" r:id="rId1737" xr:uid="{00000000-0004-0000-0600-0000C8060000}"/>
    <hyperlink ref="D892" r:id="rId1738" location="degreerequirementstext" xr:uid="{00000000-0004-0000-0600-0000C9060000}"/>
    <hyperlink ref="C893" r:id="rId1739" xr:uid="{00000000-0004-0000-0600-0000CA060000}"/>
    <hyperlink ref="D893" r:id="rId1740" location="degreerequirementstext" xr:uid="{00000000-0004-0000-0600-0000CB060000}"/>
    <hyperlink ref="C894" r:id="rId1741" xr:uid="{00000000-0004-0000-0600-0000CC060000}"/>
    <hyperlink ref="D894" r:id="rId1742" location="degreerequirementstext" xr:uid="{00000000-0004-0000-0600-0000CD060000}"/>
    <hyperlink ref="C895" r:id="rId1743" xr:uid="{00000000-0004-0000-0600-0000CE060000}"/>
    <hyperlink ref="D895" r:id="rId1744" location="degreerequirementstext" xr:uid="{00000000-0004-0000-0600-0000CF060000}"/>
    <hyperlink ref="C896" r:id="rId1745" xr:uid="{00000000-0004-0000-0600-0000D0060000}"/>
    <hyperlink ref="D896" r:id="rId1746" xr:uid="{00000000-0004-0000-0600-0000D1060000}"/>
    <hyperlink ref="C897" r:id="rId1747" xr:uid="{00000000-0004-0000-0600-0000D2060000}"/>
    <hyperlink ref="D897" r:id="rId1748" location="degreerequirementstext" xr:uid="{00000000-0004-0000-0600-0000D3060000}"/>
    <hyperlink ref="C898" r:id="rId1749" xr:uid="{00000000-0004-0000-0600-0000D4060000}"/>
    <hyperlink ref="D898" r:id="rId1750" location="programrequirementstext" xr:uid="{00000000-0004-0000-0600-0000D5060000}"/>
    <hyperlink ref="C899" r:id="rId1751" xr:uid="{00000000-0004-0000-0600-0000D6060000}"/>
    <hyperlink ref="D899" r:id="rId1752" location="requirementstext" xr:uid="{00000000-0004-0000-0600-0000D7060000}"/>
    <hyperlink ref="C900" r:id="rId1753" xr:uid="{00000000-0004-0000-0600-0000D8060000}"/>
    <hyperlink ref="D900" r:id="rId1754" location="requirementstext" xr:uid="{00000000-0004-0000-0600-0000D9060000}"/>
    <hyperlink ref="C901" r:id="rId1755" xr:uid="{00000000-0004-0000-0600-0000DA060000}"/>
    <hyperlink ref="D901" r:id="rId1756" location="requirementstext" xr:uid="{00000000-0004-0000-0600-0000DB060000}"/>
    <hyperlink ref="C902" r:id="rId1757" location="programrequirementstext" xr:uid="{00000000-0004-0000-0600-0000DC060000}"/>
    <hyperlink ref="D902" r:id="rId1758" location="programrequirementstext" xr:uid="{00000000-0004-0000-0600-0000DD060000}"/>
    <hyperlink ref="C903" r:id="rId1759" xr:uid="{00000000-0004-0000-0600-0000DE060000}"/>
    <hyperlink ref="D903" r:id="rId1760" location="programrequirementstext" xr:uid="{00000000-0004-0000-0600-0000DF060000}"/>
    <hyperlink ref="C904" r:id="rId1761" xr:uid="{00000000-0004-0000-0600-0000E0060000}"/>
    <hyperlink ref="D904" r:id="rId1762" location="programrequirementstext" xr:uid="{00000000-0004-0000-0600-0000E1060000}"/>
    <hyperlink ref="C905" r:id="rId1763" xr:uid="{00000000-0004-0000-0600-0000E2060000}"/>
    <hyperlink ref="D905" r:id="rId1764" location="programrequirementstext" xr:uid="{00000000-0004-0000-0600-0000E3060000}"/>
    <hyperlink ref="C906" r:id="rId1765" location="text" xr:uid="{00000000-0004-0000-0600-0000E4060000}"/>
    <hyperlink ref="D906" r:id="rId1766" location="programrequirementstext" xr:uid="{00000000-0004-0000-0600-0000E5060000}"/>
    <hyperlink ref="C907" r:id="rId1767" location="text" xr:uid="{00000000-0004-0000-0600-0000E6060000}"/>
    <hyperlink ref="D907" r:id="rId1768" location="requirementstext" xr:uid="{00000000-0004-0000-0600-0000E7060000}"/>
    <hyperlink ref="C908" r:id="rId1769" xr:uid="{00000000-0004-0000-0600-0000E8060000}"/>
    <hyperlink ref="D908" r:id="rId1770" xr:uid="{00000000-0004-0000-0600-0000E9060000}"/>
    <hyperlink ref="C909" r:id="rId1771" xr:uid="{00000000-0004-0000-0600-0000EA060000}"/>
    <hyperlink ref="D909" r:id="rId1772" xr:uid="{00000000-0004-0000-0600-0000EB060000}"/>
    <hyperlink ref="C910" r:id="rId1773" xr:uid="{00000000-0004-0000-0600-0000EC060000}"/>
    <hyperlink ref="D910" r:id="rId1774" xr:uid="{00000000-0004-0000-0600-0000ED060000}"/>
    <hyperlink ref="C911" r:id="rId1775" xr:uid="{00000000-0004-0000-0600-0000EE060000}"/>
    <hyperlink ref="D911" r:id="rId1776" xr:uid="{00000000-0004-0000-0600-0000EF060000}"/>
    <hyperlink ref="C912" r:id="rId1777" xr:uid="{00000000-0004-0000-0600-0000F0060000}"/>
    <hyperlink ref="D912" r:id="rId1778" xr:uid="{00000000-0004-0000-0600-0000F1060000}"/>
    <hyperlink ref="C913" r:id="rId1779" xr:uid="{00000000-0004-0000-0600-0000F2060000}"/>
    <hyperlink ref="D913" r:id="rId1780" xr:uid="{00000000-0004-0000-0600-0000F3060000}"/>
    <hyperlink ref="C914" r:id="rId1781" xr:uid="{00000000-0004-0000-0600-0000F4060000}"/>
    <hyperlink ref="D914" r:id="rId1782" xr:uid="{00000000-0004-0000-0600-0000F5060000}"/>
    <hyperlink ref="C915" r:id="rId1783" xr:uid="{00000000-0004-0000-0600-0000F6060000}"/>
    <hyperlink ref="D915" r:id="rId1784" xr:uid="{00000000-0004-0000-0600-0000F7060000}"/>
    <hyperlink ref="C916" r:id="rId1785" xr:uid="{00000000-0004-0000-0600-0000F8060000}"/>
    <hyperlink ref="D916" r:id="rId1786" xr:uid="{00000000-0004-0000-0600-0000F9060000}"/>
    <hyperlink ref="C917" r:id="rId1787" xr:uid="{00000000-0004-0000-0600-0000FA060000}"/>
    <hyperlink ref="D917" r:id="rId1788" xr:uid="{00000000-0004-0000-0600-0000FB060000}"/>
    <hyperlink ref="C918" r:id="rId1789" xr:uid="{00000000-0004-0000-0600-0000FC060000}"/>
    <hyperlink ref="D918" r:id="rId1790" xr:uid="{00000000-0004-0000-0600-0000FD060000}"/>
    <hyperlink ref="C919" r:id="rId1791" xr:uid="{00000000-0004-0000-0600-0000FE060000}"/>
    <hyperlink ref="D919" r:id="rId1792" xr:uid="{00000000-0004-0000-0600-0000FF060000}"/>
    <hyperlink ref="C920" r:id="rId1793" xr:uid="{00000000-0004-0000-0600-000000070000}"/>
    <hyperlink ref="D920" r:id="rId1794" xr:uid="{00000000-0004-0000-0600-000001070000}"/>
    <hyperlink ref="C921" r:id="rId1795" xr:uid="{00000000-0004-0000-0600-000002070000}"/>
    <hyperlink ref="D921" r:id="rId1796" xr:uid="{00000000-0004-0000-0600-000003070000}"/>
    <hyperlink ref="C922" r:id="rId1797" xr:uid="{00000000-0004-0000-0600-000004070000}"/>
    <hyperlink ref="D922" r:id="rId1798" xr:uid="{00000000-0004-0000-0600-000005070000}"/>
    <hyperlink ref="C923" r:id="rId1799" xr:uid="{00000000-0004-0000-0600-000006070000}"/>
    <hyperlink ref="D923" r:id="rId1800" xr:uid="{00000000-0004-0000-0600-000007070000}"/>
    <hyperlink ref="C924" r:id="rId1801" xr:uid="{00000000-0004-0000-0600-000008070000}"/>
    <hyperlink ref="D924" r:id="rId1802" xr:uid="{00000000-0004-0000-0600-000009070000}"/>
    <hyperlink ref="C925" r:id="rId1803" xr:uid="{00000000-0004-0000-0600-00000A070000}"/>
    <hyperlink ref="D925" r:id="rId1804" xr:uid="{00000000-0004-0000-0600-00000B070000}"/>
    <hyperlink ref="C926" r:id="rId1805" xr:uid="{00000000-0004-0000-0600-00000C070000}"/>
    <hyperlink ref="D926" r:id="rId1806" xr:uid="{00000000-0004-0000-0600-00000D070000}"/>
    <hyperlink ref="C927" r:id="rId1807" xr:uid="{00000000-0004-0000-0600-00000E070000}"/>
    <hyperlink ref="D927" r:id="rId1808" xr:uid="{00000000-0004-0000-0600-00000F070000}"/>
    <hyperlink ref="C928" r:id="rId1809" xr:uid="{00000000-0004-0000-0600-000010070000}"/>
    <hyperlink ref="D928" r:id="rId1810" xr:uid="{00000000-0004-0000-0600-000011070000}"/>
    <hyperlink ref="C929" r:id="rId1811" xr:uid="{00000000-0004-0000-0600-000012070000}"/>
    <hyperlink ref="D929" r:id="rId1812" xr:uid="{00000000-0004-0000-0600-000013070000}"/>
    <hyperlink ref="C930" r:id="rId1813" location="school_programs" xr:uid="{00000000-0004-0000-0600-000014070000}"/>
    <hyperlink ref="D930" r:id="rId1814" xr:uid="{00000000-0004-0000-0600-000015070000}"/>
    <hyperlink ref="C931" r:id="rId1815" xr:uid="{00000000-0004-0000-0600-000016070000}"/>
    <hyperlink ref="D931" r:id="rId1816" xr:uid="{00000000-0004-0000-0600-000017070000}"/>
    <hyperlink ref="C933" r:id="rId1817" xr:uid="{00000000-0004-0000-0600-000018070000}"/>
    <hyperlink ref="D933" r:id="rId1818" xr:uid="{00000000-0004-0000-0600-000019070000}"/>
    <hyperlink ref="C934" r:id="rId1819" xr:uid="{00000000-0004-0000-0600-00001A070000}"/>
    <hyperlink ref="D934" r:id="rId1820" xr:uid="{00000000-0004-0000-0600-00001B070000}"/>
    <hyperlink ref="C935" r:id="rId1821" xr:uid="{00000000-0004-0000-0600-00001C070000}"/>
    <hyperlink ref="D935" r:id="rId1822" xr:uid="{00000000-0004-0000-0600-00001D070000}"/>
    <hyperlink ref="C936" r:id="rId1823" xr:uid="{00000000-0004-0000-0600-00001E070000}"/>
    <hyperlink ref="D936" r:id="rId1824" xr:uid="{00000000-0004-0000-0600-00001F070000}"/>
    <hyperlink ref="C937" r:id="rId1825" xr:uid="{00000000-0004-0000-0600-000020070000}"/>
    <hyperlink ref="D937" r:id="rId1826" xr:uid="{00000000-0004-0000-0600-000021070000}"/>
    <hyperlink ref="C938" r:id="rId1827" xr:uid="{00000000-0004-0000-0600-000022070000}"/>
    <hyperlink ref="D938" r:id="rId1828" xr:uid="{00000000-0004-0000-0600-000023070000}"/>
    <hyperlink ref="C939" r:id="rId1829" xr:uid="{00000000-0004-0000-0600-000024070000}"/>
    <hyperlink ref="D939" r:id="rId1830" xr:uid="{00000000-0004-0000-0600-000025070000}"/>
    <hyperlink ref="C940" r:id="rId1831" xr:uid="{00000000-0004-0000-0600-000026070000}"/>
    <hyperlink ref="D940" r:id="rId1832" xr:uid="{00000000-0004-0000-0600-000027070000}"/>
    <hyperlink ref="D941" r:id="rId1833" xr:uid="{00000000-0004-0000-0600-000028070000}"/>
    <hyperlink ref="C942" r:id="rId1834" xr:uid="{00000000-0004-0000-0600-000029070000}"/>
    <hyperlink ref="D942" r:id="rId1835" xr:uid="{00000000-0004-0000-0600-00002A070000}"/>
    <hyperlink ref="C943" r:id="rId1836" xr:uid="{00000000-0004-0000-0600-00002B070000}"/>
    <hyperlink ref="D943" r:id="rId1837" xr:uid="{00000000-0004-0000-0600-00002C070000}"/>
    <hyperlink ref="C944" r:id="rId1838" xr:uid="{00000000-0004-0000-0600-00002D070000}"/>
    <hyperlink ref="D944" r:id="rId1839" xr:uid="{00000000-0004-0000-0600-00002E070000}"/>
    <hyperlink ref="C945" r:id="rId1840" xr:uid="{00000000-0004-0000-0600-00002F070000}"/>
    <hyperlink ref="D945" r:id="rId1841" xr:uid="{00000000-0004-0000-0600-000030070000}"/>
    <hyperlink ref="C946" r:id="rId1842" xr:uid="{00000000-0004-0000-0600-000031070000}"/>
    <hyperlink ref="D946" r:id="rId1843" xr:uid="{00000000-0004-0000-0600-000032070000}"/>
    <hyperlink ref="C947" r:id="rId1844" xr:uid="{00000000-0004-0000-0600-000033070000}"/>
    <hyperlink ref="D947" r:id="rId1845" xr:uid="{00000000-0004-0000-0600-000034070000}"/>
    <hyperlink ref="C948" r:id="rId1846" xr:uid="{00000000-0004-0000-0600-000035070000}"/>
    <hyperlink ref="D948" r:id="rId1847" xr:uid="{00000000-0004-0000-0600-000036070000}"/>
    <hyperlink ref="C949" r:id="rId1848" xr:uid="{00000000-0004-0000-0600-000037070000}"/>
    <hyperlink ref="D949" r:id="rId1849" location="lp-section-2131" xr:uid="{00000000-0004-0000-0600-000038070000}"/>
    <hyperlink ref="C950" r:id="rId1850" xr:uid="{00000000-0004-0000-0600-000039070000}"/>
    <hyperlink ref="D950" r:id="rId1851" xr:uid="{00000000-0004-0000-0600-00003A070000}"/>
    <hyperlink ref="C951" r:id="rId1852" xr:uid="{00000000-0004-0000-0600-00003B070000}"/>
    <hyperlink ref="D951" r:id="rId1853" xr:uid="{00000000-0004-0000-0600-00003C070000}"/>
    <hyperlink ref="C952" r:id="rId1854" xr:uid="{00000000-0004-0000-0600-00003D070000}"/>
    <hyperlink ref="D952" r:id="rId1855" xr:uid="{00000000-0004-0000-0600-00003E070000}"/>
    <hyperlink ref="C953" r:id="rId1856" xr:uid="{00000000-0004-0000-0600-00003F070000}"/>
    <hyperlink ref="D953" r:id="rId1857" xr:uid="{00000000-0004-0000-0600-000040070000}"/>
    <hyperlink ref="C954" r:id="rId1858" xr:uid="{00000000-0004-0000-0600-000041070000}"/>
    <hyperlink ref="D954" r:id="rId1859" location="MRED%20Program%20Student%20Handbook" xr:uid="{00000000-0004-0000-0600-000042070000}"/>
    <hyperlink ref="C955" r:id="rId1860" xr:uid="{00000000-0004-0000-0600-000043070000}"/>
    <hyperlink ref="D955" r:id="rId1861" xr:uid="{00000000-0004-0000-0600-000044070000}"/>
    <hyperlink ref="C956" r:id="rId1862" xr:uid="{00000000-0004-0000-0600-000045070000}"/>
    <hyperlink ref="D956" r:id="rId1863" xr:uid="{00000000-0004-0000-0600-000046070000}"/>
    <hyperlink ref="C957" r:id="rId1864" xr:uid="{00000000-0004-0000-0600-000047070000}"/>
    <hyperlink ref="D957" r:id="rId1865" xr:uid="{00000000-0004-0000-0600-000048070000}"/>
    <hyperlink ref="C958" r:id="rId1866" xr:uid="{00000000-0004-0000-0600-000049070000}"/>
    <hyperlink ref="D958" r:id="rId1867" xr:uid="{00000000-0004-0000-0600-00004A070000}"/>
    <hyperlink ref="C959" r:id="rId1868" xr:uid="{00000000-0004-0000-0600-00004B070000}"/>
    <hyperlink ref="D959" r:id="rId1869" xr:uid="{00000000-0004-0000-0600-00004C070000}"/>
    <hyperlink ref="C960" r:id="rId1870" xr:uid="{00000000-0004-0000-0600-00004D070000}"/>
    <hyperlink ref="D960" r:id="rId1871" xr:uid="{00000000-0004-0000-0600-00004E070000}"/>
    <hyperlink ref="C961" r:id="rId1872" xr:uid="{00000000-0004-0000-0600-00004F070000}"/>
    <hyperlink ref="D961" r:id="rId1873" xr:uid="{00000000-0004-0000-0600-000050070000}"/>
    <hyperlink ref="C962" r:id="rId1874" xr:uid="{00000000-0004-0000-0600-000051070000}"/>
    <hyperlink ref="D962" r:id="rId1875" xr:uid="{00000000-0004-0000-0600-000052070000}"/>
    <hyperlink ref="C963" r:id="rId1876" xr:uid="{00000000-0004-0000-0600-000053070000}"/>
    <hyperlink ref="D963" r:id="rId1877" xr:uid="{00000000-0004-0000-0600-000054070000}"/>
    <hyperlink ref="C964" r:id="rId1878" xr:uid="{00000000-0004-0000-0600-000055070000}"/>
    <hyperlink ref="D964" r:id="rId1879" xr:uid="{00000000-0004-0000-0600-000056070000}"/>
    <hyperlink ref="C965" r:id="rId1880" xr:uid="{00000000-0004-0000-0600-000057070000}"/>
    <hyperlink ref="D965" r:id="rId1881" xr:uid="{00000000-0004-0000-0600-000058070000}"/>
    <hyperlink ref="C966" r:id="rId1882" xr:uid="{00000000-0004-0000-0600-000059070000}"/>
    <hyperlink ref="D966" r:id="rId1883" xr:uid="{00000000-0004-0000-0600-00005A070000}"/>
    <hyperlink ref="C967" r:id="rId1884" xr:uid="{00000000-0004-0000-0600-00005B070000}"/>
    <hyperlink ref="D967" r:id="rId1885" xr:uid="{00000000-0004-0000-0600-00005C070000}"/>
    <hyperlink ref="C968" r:id="rId1886" xr:uid="{00000000-0004-0000-0600-00005D070000}"/>
    <hyperlink ref="D968" r:id="rId1887" xr:uid="{00000000-0004-0000-0600-00005E070000}"/>
    <hyperlink ref="C969" r:id="rId1888" xr:uid="{00000000-0004-0000-0600-00005F070000}"/>
    <hyperlink ref="D969" r:id="rId1889" xr:uid="{00000000-0004-0000-0600-000060070000}"/>
    <hyperlink ref="C970" r:id="rId1890" xr:uid="{00000000-0004-0000-0600-000061070000}"/>
    <hyperlink ref="D970" r:id="rId1891" xr:uid="{00000000-0004-0000-0600-000062070000}"/>
    <hyperlink ref="C971" r:id="rId1892" xr:uid="{00000000-0004-0000-0600-000063070000}"/>
    <hyperlink ref="D971" r:id="rId1893" xr:uid="{00000000-0004-0000-0600-000064070000}"/>
    <hyperlink ref="C972" r:id="rId1894" xr:uid="{00000000-0004-0000-0600-000065070000}"/>
    <hyperlink ref="D972" r:id="rId1895" xr:uid="{00000000-0004-0000-0600-000066070000}"/>
    <hyperlink ref="C973" r:id="rId1896" xr:uid="{00000000-0004-0000-0600-000067070000}"/>
    <hyperlink ref="D973" r:id="rId1897" xr:uid="{00000000-0004-0000-0600-000068070000}"/>
    <hyperlink ref="C974" r:id="rId1898" xr:uid="{00000000-0004-0000-0600-000069070000}"/>
    <hyperlink ref="D974" r:id="rId1899" xr:uid="{00000000-0004-0000-0600-00006A070000}"/>
    <hyperlink ref="C975" r:id="rId1900" xr:uid="{00000000-0004-0000-0600-00006B070000}"/>
    <hyperlink ref="D975" r:id="rId1901" xr:uid="{00000000-0004-0000-0600-00006C070000}"/>
    <hyperlink ref="C976" r:id="rId1902" xr:uid="{00000000-0004-0000-0600-00006D070000}"/>
    <hyperlink ref="D976" r:id="rId1903" xr:uid="{00000000-0004-0000-0600-00006E070000}"/>
    <hyperlink ref="C977" r:id="rId1904" xr:uid="{00000000-0004-0000-0600-00006F070000}"/>
    <hyperlink ref="D977" r:id="rId1905" xr:uid="{00000000-0004-0000-0600-000070070000}"/>
    <hyperlink ref="C978" r:id="rId1906" xr:uid="{00000000-0004-0000-0600-000071070000}"/>
    <hyperlink ref="D978" r:id="rId1907" xr:uid="{00000000-0004-0000-0600-000072070000}"/>
    <hyperlink ref="C979" r:id="rId1908" xr:uid="{00000000-0004-0000-0600-000073070000}"/>
    <hyperlink ref="D979" r:id="rId1909" xr:uid="{00000000-0004-0000-0600-000074070000}"/>
    <hyperlink ref="C980" r:id="rId1910" xr:uid="{00000000-0004-0000-0600-000075070000}"/>
    <hyperlink ref="D980" r:id="rId1911" xr:uid="{00000000-0004-0000-0600-000076070000}"/>
    <hyperlink ref="C981" r:id="rId1912" xr:uid="{00000000-0004-0000-0600-000077070000}"/>
    <hyperlink ref="D981" r:id="rId1913" xr:uid="{00000000-0004-0000-0600-000078070000}"/>
    <hyperlink ref="C982" r:id="rId1914" xr:uid="{00000000-0004-0000-0600-000079070000}"/>
    <hyperlink ref="D982" r:id="rId1915" xr:uid="{00000000-0004-0000-0600-00007A070000}"/>
    <hyperlink ref="C983" r:id="rId1916" xr:uid="{00000000-0004-0000-0600-00007B070000}"/>
    <hyperlink ref="D983" r:id="rId1917" xr:uid="{00000000-0004-0000-0600-00007C070000}"/>
    <hyperlink ref="C984" r:id="rId1918" xr:uid="{00000000-0004-0000-0600-00007D070000}"/>
    <hyperlink ref="D984" r:id="rId1919" xr:uid="{00000000-0004-0000-0600-00007E070000}"/>
    <hyperlink ref="C985" r:id="rId1920" xr:uid="{00000000-0004-0000-0600-00007F070000}"/>
    <hyperlink ref="D985" r:id="rId1921" xr:uid="{00000000-0004-0000-0600-000080070000}"/>
    <hyperlink ref="C986" r:id="rId1922" xr:uid="{00000000-0004-0000-0600-000081070000}"/>
    <hyperlink ref="D986" r:id="rId1923" xr:uid="{00000000-0004-0000-0600-000082070000}"/>
    <hyperlink ref="C987" r:id="rId1924" xr:uid="{00000000-0004-0000-0600-000083070000}"/>
    <hyperlink ref="D987" r:id="rId1925" xr:uid="{00000000-0004-0000-0600-000084070000}"/>
    <hyperlink ref="C988" r:id="rId1926" xr:uid="{00000000-0004-0000-0600-000085070000}"/>
    <hyperlink ref="D988" r:id="rId1927" xr:uid="{00000000-0004-0000-0600-000086070000}"/>
    <hyperlink ref="C989" r:id="rId1928" xr:uid="{00000000-0004-0000-0600-000087070000}"/>
    <hyperlink ref="D989" r:id="rId1929" xr:uid="{00000000-0004-0000-0600-000088070000}"/>
    <hyperlink ref="C990" r:id="rId1930" xr:uid="{00000000-0004-0000-0600-000089070000}"/>
    <hyperlink ref="D990" r:id="rId1931" xr:uid="{00000000-0004-0000-0600-00008A070000}"/>
    <hyperlink ref="C991" r:id="rId1932" xr:uid="{00000000-0004-0000-0600-00008B070000}"/>
    <hyperlink ref="D991" r:id="rId1933" xr:uid="{00000000-0004-0000-0600-00008C070000}"/>
    <hyperlink ref="C992" r:id="rId1934" xr:uid="{00000000-0004-0000-0600-00008D070000}"/>
    <hyperlink ref="D992" r:id="rId1935" xr:uid="{00000000-0004-0000-0600-00008E070000}"/>
    <hyperlink ref="C993" r:id="rId1936" xr:uid="{00000000-0004-0000-0600-00008F070000}"/>
    <hyperlink ref="D993" r:id="rId1937" xr:uid="{00000000-0004-0000-0600-000090070000}"/>
    <hyperlink ref="C994" r:id="rId1938" xr:uid="{00000000-0004-0000-0600-000091070000}"/>
    <hyperlink ref="D994" r:id="rId1939" xr:uid="{00000000-0004-0000-0600-000092070000}"/>
    <hyperlink ref="C995" r:id="rId1940" xr:uid="{00000000-0004-0000-0600-000093070000}"/>
    <hyperlink ref="D995" r:id="rId1941" xr:uid="{00000000-0004-0000-0600-000094070000}"/>
    <hyperlink ref="C996" r:id="rId1942" xr:uid="{00000000-0004-0000-0600-000095070000}"/>
    <hyperlink ref="D996" r:id="rId1943" xr:uid="{00000000-0004-0000-0600-000096070000}"/>
    <hyperlink ref="C997" r:id="rId1944" xr:uid="{00000000-0004-0000-0600-000097070000}"/>
    <hyperlink ref="D997" r:id="rId1945" xr:uid="{00000000-0004-0000-0600-000098070000}"/>
    <hyperlink ref="C998" r:id="rId1946" xr:uid="{00000000-0004-0000-0600-000099070000}"/>
    <hyperlink ref="D998" r:id="rId1947" xr:uid="{00000000-0004-0000-0600-00009A070000}"/>
    <hyperlink ref="C999" r:id="rId1948" xr:uid="{00000000-0004-0000-0600-00009B070000}"/>
    <hyperlink ref="D999" r:id="rId1949" xr:uid="{00000000-0004-0000-0600-00009C070000}"/>
    <hyperlink ref="C1000" r:id="rId1950" xr:uid="{00000000-0004-0000-0600-00009D070000}"/>
    <hyperlink ref="D1000" r:id="rId1951" xr:uid="{00000000-0004-0000-0600-00009E070000}"/>
    <hyperlink ref="C1001" r:id="rId1952" xr:uid="{00000000-0004-0000-0600-00009F070000}"/>
    <hyperlink ref="D1001" r:id="rId1953" xr:uid="{00000000-0004-0000-0600-0000A0070000}"/>
    <hyperlink ref="C1002" r:id="rId1954" xr:uid="{00000000-0004-0000-0600-0000A1070000}"/>
    <hyperlink ref="D1002" r:id="rId1955" xr:uid="{00000000-0004-0000-0600-0000A2070000}"/>
    <hyperlink ref="C1003" r:id="rId1956" xr:uid="{00000000-0004-0000-0600-0000A3070000}"/>
    <hyperlink ref="D1003" r:id="rId1957" xr:uid="{00000000-0004-0000-0600-0000A4070000}"/>
    <hyperlink ref="C1004" r:id="rId1958" xr:uid="{00000000-0004-0000-0600-0000A5070000}"/>
    <hyperlink ref="D1004" r:id="rId1959" xr:uid="{00000000-0004-0000-0600-0000A6070000}"/>
    <hyperlink ref="C1005" r:id="rId1960" xr:uid="{00000000-0004-0000-0600-0000A7070000}"/>
    <hyperlink ref="D1005" r:id="rId1961" xr:uid="{00000000-0004-0000-0600-0000A8070000}"/>
    <hyperlink ref="C1006" r:id="rId1962" xr:uid="{00000000-0004-0000-0600-0000A9070000}"/>
    <hyperlink ref="D1006" r:id="rId1963" xr:uid="{00000000-0004-0000-0600-0000AA070000}"/>
    <hyperlink ref="C1007" r:id="rId1964" xr:uid="{00000000-0004-0000-0600-0000AB070000}"/>
    <hyperlink ref="D1007" r:id="rId1965" xr:uid="{00000000-0004-0000-0600-0000AC070000}"/>
    <hyperlink ref="C1008" r:id="rId1966" xr:uid="{00000000-0004-0000-0600-0000AD070000}"/>
    <hyperlink ref="D1008" r:id="rId1967" xr:uid="{00000000-0004-0000-0600-0000AE070000}"/>
    <hyperlink ref="C1009" r:id="rId1968" xr:uid="{00000000-0004-0000-0600-0000AF070000}"/>
    <hyperlink ref="D1009" r:id="rId1969" xr:uid="{00000000-0004-0000-0600-0000B0070000}"/>
    <hyperlink ref="C1010" r:id="rId1970" xr:uid="{00000000-0004-0000-0600-0000B1070000}"/>
    <hyperlink ref="D1010" r:id="rId1971" xr:uid="{00000000-0004-0000-0600-0000B2070000}"/>
    <hyperlink ref="C1011" r:id="rId1972" xr:uid="{00000000-0004-0000-0600-0000B3070000}"/>
    <hyperlink ref="D1011" r:id="rId1973" xr:uid="{00000000-0004-0000-0600-0000B4070000}"/>
    <hyperlink ref="C1012" r:id="rId1974" xr:uid="{00000000-0004-0000-0600-0000B5070000}"/>
    <hyperlink ref="D1012" r:id="rId1975" xr:uid="{00000000-0004-0000-0600-0000B6070000}"/>
    <hyperlink ref="C1013" r:id="rId1976" xr:uid="{00000000-0004-0000-0600-0000B7070000}"/>
    <hyperlink ref="D1013" r:id="rId1977" xr:uid="{00000000-0004-0000-0600-0000B8070000}"/>
    <hyperlink ref="C1014" r:id="rId1978" xr:uid="{00000000-0004-0000-0600-0000B9070000}"/>
    <hyperlink ref="D1014" r:id="rId1979" xr:uid="{00000000-0004-0000-0600-0000BA070000}"/>
    <hyperlink ref="C1015" r:id="rId1980" xr:uid="{00000000-0004-0000-0600-0000BB070000}"/>
    <hyperlink ref="D1015" r:id="rId1981" xr:uid="{00000000-0004-0000-0600-0000BC070000}"/>
    <hyperlink ref="C1016" r:id="rId1982" xr:uid="{00000000-0004-0000-0600-0000BD070000}"/>
    <hyperlink ref="D1016" r:id="rId1983" xr:uid="{00000000-0004-0000-0600-0000BE070000}"/>
    <hyperlink ref="C1017" r:id="rId1984" xr:uid="{00000000-0004-0000-0600-0000BF070000}"/>
    <hyperlink ref="D1017" r:id="rId1985" xr:uid="{00000000-0004-0000-0600-0000C0070000}"/>
    <hyperlink ref="C1018" r:id="rId1986" xr:uid="{00000000-0004-0000-0600-0000C1070000}"/>
    <hyperlink ref="D1018" r:id="rId1987" xr:uid="{00000000-0004-0000-0600-0000C2070000}"/>
    <hyperlink ref="C1019" r:id="rId1988" xr:uid="{00000000-0004-0000-0600-0000C3070000}"/>
    <hyperlink ref="D1019" r:id="rId1989" xr:uid="{00000000-0004-0000-0600-0000C4070000}"/>
    <hyperlink ref="C1020" r:id="rId1990" xr:uid="{00000000-0004-0000-0600-0000C5070000}"/>
    <hyperlink ref="D1020" r:id="rId1991" xr:uid="{00000000-0004-0000-0600-0000C6070000}"/>
    <hyperlink ref="C1021" r:id="rId1992" xr:uid="{00000000-0004-0000-0600-0000C7070000}"/>
    <hyperlink ref="D1021" r:id="rId1993" location="Core" xr:uid="{00000000-0004-0000-0600-0000C8070000}"/>
    <hyperlink ref="C1022" r:id="rId1994" xr:uid="{00000000-0004-0000-0600-0000C9070000}"/>
    <hyperlink ref="D1022" r:id="rId1995" xr:uid="{00000000-0004-0000-0600-0000CA070000}"/>
    <hyperlink ref="C1023" r:id="rId1996" xr:uid="{00000000-0004-0000-0600-0000CB070000}"/>
    <hyperlink ref="D1023" r:id="rId1997" xr:uid="{00000000-0004-0000-0600-0000CC070000}"/>
    <hyperlink ref="C1024" r:id="rId1998" xr:uid="{00000000-0004-0000-0600-0000CD070000}"/>
    <hyperlink ref="D1024" r:id="rId1999" xr:uid="{00000000-0004-0000-0600-0000CE070000}"/>
    <hyperlink ref="C1025" r:id="rId2000" xr:uid="{00000000-0004-0000-0600-0000CF070000}"/>
    <hyperlink ref="D1025" r:id="rId2001" xr:uid="{00000000-0004-0000-0600-0000D0070000}"/>
    <hyperlink ref="C1026" r:id="rId2002" xr:uid="{00000000-0004-0000-0600-0000D1070000}"/>
    <hyperlink ref="D1026" r:id="rId2003" xr:uid="{00000000-0004-0000-0600-0000D2070000}"/>
    <hyperlink ref="C1027" r:id="rId2004" xr:uid="{00000000-0004-0000-0600-0000D3070000}"/>
    <hyperlink ref="D1027" r:id="rId2005" xr:uid="{00000000-0004-0000-0600-0000D4070000}"/>
    <hyperlink ref="C1028" r:id="rId2006" xr:uid="{00000000-0004-0000-0600-0000D5070000}"/>
    <hyperlink ref="D1028" r:id="rId2007" xr:uid="{00000000-0004-0000-0600-0000D6070000}"/>
    <hyperlink ref="C1029" r:id="rId2008" xr:uid="{00000000-0004-0000-0600-0000D7070000}"/>
    <hyperlink ref="D1029" r:id="rId2009" xr:uid="{00000000-0004-0000-0600-0000D8070000}"/>
    <hyperlink ref="C1030" r:id="rId2010" xr:uid="{00000000-0004-0000-0600-0000D9070000}"/>
    <hyperlink ref="D1030" r:id="rId2011" xr:uid="{00000000-0004-0000-0600-0000DA070000}"/>
    <hyperlink ref="C1031" r:id="rId2012" xr:uid="{00000000-0004-0000-0600-0000DB070000}"/>
    <hyperlink ref="D1031" r:id="rId2013" xr:uid="{00000000-0004-0000-0600-0000DC070000}"/>
    <hyperlink ref="C1032" r:id="rId2014" xr:uid="{00000000-0004-0000-0600-0000DD070000}"/>
    <hyperlink ref="D1032" r:id="rId2015" xr:uid="{00000000-0004-0000-0600-0000DE070000}"/>
    <hyperlink ref="C1033" r:id="rId2016" xr:uid="{00000000-0004-0000-0600-0000DF070000}"/>
    <hyperlink ref="D1033" r:id="rId2017" location="arch" xr:uid="{00000000-0004-0000-0600-0000E0070000}"/>
    <hyperlink ref="C1034" r:id="rId2018" xr:uid="{00000000-0004-0000-0600-0000E1070000}"/>
    <hyperlink ref="D1034" r:id="rId2019" location="ide" xr:uid="{00000000-0004-0000-0600-0000E2070000}"/>
    <hyperlink ref="C1035" r:id="rId2020" xr:uid="{00000000-0004-0000-0600-0000E3070000}"/>
    <hyperlink ref="D1035" r:id="rId2021" location="architecture-master" xr:uid="{00000000-0004-0000-0600-0000E4070000}"/>
    <hyperlink ref="C1036" r:id="rId2022" xr:uid="{00000000-0004-0000-0600-0000E5070000}"/>
    <hyperlink ref="D1036" r:id="rId2023" location="architecture-master" xr:uid="{00000000-0004-0000-0600-0000E6070000}"/>
    <hyperlink ref="C1037" r:id="rId2024" xr:uid="{00000000-0004-0000-0600-0000E7070000}"/>
    <hyperlink ref="D1037" r:id="rId2025" location="degreestext" xr:uid="{00000000-0004-0000-0600-0000E8070000}"/>
    <hyperlink ref="C1038" r:id="rId2026" xr:uid="{00000000-0004-0000-0600-0000E9070000}"/>
    <hyperlink ref="D1038" r:id="rId2027" xr:uid="{00000000-0004-0000-0600-0000EA070000}"/>
    <hyperlink ref="C1039" r:id="rId2028" xr:uid="{00000000-0004-0000-0600-0000EB070000}"/>
    <hyperlink ref="D1039" r:id="rId2029" xr:uid="{00000000-0004-0000-0600-0000EC070000}"/>
    <hyperlink ref="C1040" r:id="rId2030" xr:uid="{00000000-0004-0000-0600-0000ED070000}"/>
    <hyperlink ref="D1040" r:id="rId2031" location="degreestext" xr:uid="{00000000-0004-0000-0600-0000EE070000}"/>
    <hyperlink ref="C1041" r:id="rId2032" xr:uid="{00000000-0004-0000-0600-0000EF070000}"/>
    <hyperlink ref="D1041" r:id="rId2033" location="degreestext" xr:uid="{00000000-0004-0000-0600-0000F0070000}"/>
    <hyperlink ref="C1042" r:id="rId2034" xr:uid="{00000000-0004-0000-0600-0000F1070000}"/>
    <hyperlink ref="D1042" r:id="rId2035" xr:uid="{00000000-0004-0000-0600-0000F2070000}"/>
    <hyperlink ref="C1043" r:id="rId2036" xr:uid="{00000000-0004-0000-0600-0000F3070000}"/>
    <hyperlink ref="D1043" r:id="rId2037" xr:uid="{00000000-0004-0000-0600-0000F4070000}"/>
    <hyperlink ref="C1044" r:id="rId2038" xr:uid="{00000000-0004-0000-0600-0000F5070000}"/>
    <hyperlink ref="D1044" r:id="rId2039" xr:uid="{00000000-0004-0000-0600-0000F6070000}"/>
    <hyperlink ref="C1045" r:id="rId2040" xr:uid="{00000000-0004-0000-0600-0000F7070000}"/>
    <hyperlink ref="D1045" r:id="rId2041" xr:uid="{00000000-0004-0000-0600-0000F8070000}"/>
    <hyperlink ref="C1046" r:id="rId2042" xr:uid="{00000000-0004-0000-0600-0000F9070000}"/>
    <hyperlink ref="D1046" r:id="rId2043" xr:uid="{00000000-0004-0000-0600-0000FA070000}"/>
    <hyperlink ref="C1047" r:id="rId2044" xr:uid="{00000000-0004-0000-0600-0000FB070000}"/>
    <hyperlink ref="D1047" r:id="rId2045" xr:uid="{00000000-0004-0000-0600-0000FC070000}"/>
    <hyperlink ref="C1048" r:id="rId2046" xr:uid="{00000000-0004-0000-0600-0000FD070000}"/>
    <hyperlink ref="D1048" r:id="rId2047" xr:uid="{00000000-0004-0000-0600-0000FE070000}"/>
    <hyperlink ref="C1049" r:id="rId2048" xr:uid="{00000000-0004-0000-0600-0000FF070000}"/>
    <hyperlink ref="D1049" r:id="rId2049" xr:uid="{00000000-0004-0000-0600-000000080000}"/>
    <hyperlink ref="C1050" r:id="rId2050" xr:uid="{00000000-0004-0000-0600-000001080000}"/>
    <hyperlink ref="D1050" r:id="rId2051" xr:uid="{00000000-0004-0000-0600-000002080000}"/>
    <hyperlink ref="C1051" r:id="rId2052" xr:uid="{00000000-0004-0000-0600-000003080000}"/>
    <hyperlink ref="D1051" r:id="rId2053" xr:uid="{00000000-0004-0000-0600-000004080000}"/>
    <hyperlink ref="C1052" r:id="rId2054" location="corecurriculum" xr:uid="{00000000-0004-0000-0600-000005080000}"/>
    <hyperlink ref="D1052" r:id="rId2055" location="corecurriculum" xr:uid="{00000000-0004-0000-0600-000006080000}"/>
    <hyperlink ref="C1053" r:id="rId2056" xr:uid="{00000000-0004-0000-0600-000007080000}"/>
    <hyperlink ref="D1053" r:id="rId2057" xr:uid="{00000000-0004-0000-0600-000008080000}"/>
    <hyperlink ref="C1054" r:id="rId2058" xr:uid="{00000000-0004-0000-0600-000009080000}"/>
    <hyperlink ref="D1054" r:id="rId2059" xr:uid="{00000000-0004-0000-0600-00000A080000}"/>
    <hyperlink ref="C1055" r:id="rId2060" xr:uid="{00000000-0004-0000-0600-00000B080000}"/>
    <hyperlink ref="D1055" r:id="rId2061" xr:uid="{00000000-0004-0000-0600-00000C080000}"/>
    <hyperlink ref="C1056" r:id="rId2062" xr:uid="{00000000-0004-0000-0600-00000D080000}"/>
    <hyperlink ref="D1056" r:id="rId2063" xr:uid="{00000000-0004-0000-0600-00000E080000}"/>
    <hyperlink ref="C1057" r:id="rId2064" xr:uid="{00000000-0004-0000-0600-00000F080000}"/>
    <hyperlink ref="D1057" r:id="rId2065" xr:uid="{00000000-0004-0000-0600-000010080000}"/>
    <hyperlink ref="C1058" r:id="rId2066" xr:uid="{00000000-0004-0000-0600-000011080000}"/>
    <hyperlink ref="D1058" r:id="rId2067" xr:uid="{00000000-0004-0000-0600-000012080000}"/>
    <hyperlink ref="C1059" r:id="rId2068" xr:uid="{00000000-0004-0000-0600-000013080000}"/>
    <hyperlink ref="D1059" r:id="rId2069" xr:uid="{00000000-0004-0000-0600-000014080000}"/>
    <hyperlink ref="C1060" r:id="rId2070" xr:uid="{00000000-0004-0000-0600-000015080000}"/>
    <hyperlink ref="D1060" r:id="rId2071" xr:uid="{00000000-0004-0000-0600-000016080000}"/>
    <hyperlink ref="C1061" r:id="rId2072" xr:uid="{00000000-0004-0000-0600-000017080000}"/>
    <hyperlink ref="D1061" r:id="rId2073" xr:uid="{00000000-0004-0000-0600-000018080000}"/>
    <hyperlink ref="C1062" r:id="rId2074" xr:uid="{00000000-0004-0000-0600-000019080000}"/>
    <hyperlink ref="D1062" r:id="rId2075" xr:uid="{00000000-0004-0000-0600-00001A080000}"/>
    <hyperlink ref="C1063" r:id="rId2076" xr:uid="{00000000-0004-0000-0600-00001B080000}"/>
    <hyperlink ref="D1063" r:id="rId2077" xr:uid="{00000000-0004-0000-0600-00001C080000}"/>
    <hyperlink ref="C1064" r:id="rId2078" xr:uid="{00000000-0004-0000-0600-00001D080000}"/>
    <hyperlink ref="D1064" r:id="rId2079" xr:uid="{00000000-0004-0000-0600-00001E080000}"/>
    <hyperlink ref="C1065" r:id="rId2080" xr:uid="{00000000-0004-0000-0600-00001F080000}"/>
    <hyperlink ref="D1065" r:id="rId2081" xr:uid="{00000000-0004-0000-0600-000020080000}"/>
    <hyperlink ref="C1066" r:id="rId2082" xr:uid="{00000000-0004-0000-0600-000021080000}"/>
    <hyperlink ref="D1066" r:id="rId2083" xr:uid="{00000000-0004-0000-0600-000022080000}"/>
    <hyperlink ref="C1067" r:id="rId2084" xr:uid="{00000000-0004-0000-0600-000023080000}"/>
    <hyperlink ref="D1067" r:id="rId2085" xr:uid="{00000000-0004-0000-0600-000024080000}"/>
    <hyperlink ref="C1068" r:id="rId2086" xr:uid="{00000000-0004-0000-0600-000025080000}"/>
    <hyperlink ref="D1068" r:id="rId2087" xr:uid="{00000000-0004-0000-0600-000026080000}"/>
    <hyperlink ref="C1069" r:id="rId2088" xr:uid="{00000000-0004-0000-0600-000027080000}"/>
    <hyperlink ref="D1069" r:id="rId2089" xr:uid="{00000000-0004-0000-0600-000028080000}"/>
    <hyperlink ref="C1070" r:id="rId2090" xr:uid="{00000000-0004-0000-0600-000029080000}"/>
    <hyperlink ref="D1070" r:id="rId2091" location="degreerequirementstext" xr:uid="{00000000-0004-0000-0600-00002A080000}"/>
    <hyperlink ref="C1071" r:id="rId2092" xr:uid="{00000000-0004-0000-0600-00002B080000}"/>
    <hyperlink ref="D1071" r:id="rId2093" location="degreerequirementstext" xr:uid="{00000000-0004-0000-0600-00002C080000}"/>
    <hyperlink ref="C1072" r:id="rId2094" xr:uid="{00000000-0004-0000-0600-00002D080000}"/>
    <hyperlink ref="D1072" r:id="rId2095" location="degreerequirementstext" xr:uid="{00000000-0004-0000-0600-00002E080000}"/>
    <hyperlink ref="C1073" r:id="rId2096" location="text" xr:uid="{00000000-0004-0000-0600-00002F080000}"/>
    <hyperlink ref="D1073" r:id="rId2097" location="degreerequirementstext" xr:uid="{00000000-0004-0000-0600-000030080000}"/>
    <hyperlink ref="C1074" r:id="rId2098" xr:uid="{00000000-0004-0000-0600-000031080000}"/>
    <hyperlink ref="D1074" r:id="rId2099" location="degree-requirements" xr:uid="{00000000-0004-0000-0600-000032080000}"/>
    <hyperlink ref="C1075" r:id="rId2100" xr:uid="{00000000-0004-0000-0600-000033080000}"/>
    <hyperlink ref="D1075" r:id="rId2101" xr:uid="{00000000-0004-0000-0600-000034080000}"/>
    <hyperlink ref="C1076" r:id="rId2102" xr:uid="{00000000-0004-0000-0600-000035080000}"/>
    <hyperlink ref="D1076" r:id="rId2103" location="curriculum" xr:uid="{00000000-0004-0000-0600-000036080000}"/>
    <hyperlink ref="C1077" r:id="rId2104" xr:uid="{00000000-0004-0000-0600-000037080000}"/>
    <hyperlink ref="D1077" r:id="rId2105" xr:uid="{00000000-0004-0000-0600-000038080000}"/>
    <hyperlink ref="C1078" r:id="rId2106" xr:uid="{00000000-0004-0000-0600-000039080000}"/>
    <hyperlink ref="D1078" r:id="rId2107" location="degree-overview" xr:uid="{00000000-0004-0000-0600-00003A080000}"/>
    <hyperlink ref="C1079" r:id="rId2108" xr:uid="{00000000-0004-0000-0600-00003B080000}"/>
    <hyperlink ref="D1079" r:id="rId2109" location="graduate-thesis" xr:uid="{00000000-0004-0000-0600-00003C080000}"/>
    <hyperlink ref="C1080" r:id="rId2110" xr:uid="{00000000-0004-0000-0600-00003D080000}"/>
    <hyperlink ref="D1080" r:id="rId2111" xr:uid="{00000000-0004-0000-0600-00003E080000}"/>
    <hyperlink ref="C1081" r:id="rId2112" xr:uid="{00000000-0004-0000-0600-00003F080000}"/>
    <hyperlink ref="D1081" r:id="rId2113" location="graduation-requirements" xr:uid="{00000000-0004-0000-0600-000040080000}"/>
    <hyperlink ref="C1082" r:id="rId2114" xr:uid="{00000000-0004-0000-0600-000041080000}"/>
    <hyperlink ref="D1082" r:id="rId2115" location="curriculum" xr:uid="{00000000-0004-0000-0600-000042080000}"/>
    <hyperlink ref="C1083" r:id="rId2116" xr:uid="{00000000-0004-0000-0600-000043080000}"/>
    <hyperlink ref="D1083" r:id="rId2117" xr:uid="{00000000-0004-0000-0600-000044080000}"/>
    <hyperlink ref="C1084" r:id="rId2118" xr:uid="{00000000-0004-0000-0600-000045080000}"/>
    <hyperlink ref="D1084" r:id="rId2119" location="architecture-track" xr:uid="{00000000-0004-0000-0600-000046080000}"/>
    <hyperlink ref="C1085" r:id="rId2120" xr:uid="{00000000-0004-0000-0600-000047080000}"/>
    <hyperlink ref="D1085" r:id="rId2121" location="majortext" xr:uid="{00000000-0004-0000-0600-000048080000}"/>
    <hyperlink ref="C1086" r:id="rId2122" xr:uid="{00000000-0004-0000-0600-000049080000}"/>
    <hyperlink ref="D1086" r:id="rId2123" xr:uid="{00000000-0004-0000-0600-00004A080000}"/>
    <hyperlink ref="C1087" r:id="rId2124" xr:uid="{00000000-0004-0000-0600-00004B080000}"/>
    <hyperlink ref="D1087" r:id="rId2125" xr:uid="{00000000-0004-0000-0600-00004C080000}"/>
    <hyperlink ref="C1088" r:id="rId2126" xr:uid="{00000000-0004-0000-0600-00004D080000}"/>
    <hyperlink ref="D1088" r:id="rId2127" xr:uid="{00000000-0004-0000-0600-00004E080000}"/>
    <hyperlink ref="C1089" r:id="rId2128" xr:uid="{00000000-0004-0000-0600-00004F080000}"/>
    <hyperlink ref="D1089" r:id="rId2129" xr:uid="{00000000-0004-0000-0600-000050080000}"/>
    <hyperlink ref="C1090" r:id="rId2130" xr:uid="{00000000-0004-0000-0600-000051080000}"/>
    <hyperlink ref="D1090" r:id="rId2131" xr:uid="{00000000-0004-0000-0600-000052080000}"/>
    <hyperlink ref="C1091" r:id="rId2132" xr:uid="{00000000-0004-0000-0600-000053080000}"/>
    <hyperlink ref="D1091" r:id="rId2133" xr:uid="{00000000-0004-0000-0600-000054080000}"/>
    <hyperlink ref="C1092" r:id="rId2134" xr:uid="{00000000-0004-0000-0600-000055080000}"/>
    <hyperlink ref="D1092" r:id="rId2135" xr:uid="{00000000-0004-0000-0600-000056080000}"/>
    <hyperlink ref="C1093" r:id="rId2136" xr:uid="{00000000-0004-0000-0600-000057080000}"/>
    <hyperlink ref="D1093" r:id="rId2137" xr:uid="{00000000-0004-0000-0600-000058080000}"/>
    <hyperlink ref="C1094" r:id="rId2138" xr:uid="{00000000-0004-0000-0600-000059080000}"/>
    <hyperlink ref="D1094" r:id="rId2139" xr:uid="{00000000-0004-0000-0600-00005A080000}"/>
    <hyperlink ref="C1095" r:id="rId2140" xr:uid="{00000000-0004-0000-0600-00005B080000}"/>
    <hyperlink ref="D1095" r:id="rId2141" xr:uid="{00000000-0004-0000-0600-00005C080000}"/>
    <hyperlink ref="C1096" r:id="rId2142" xr:uid="{00000000-0004-0000-0600-00005D080000}"/>
    <hyperlink ref="D1096" r:id="rId2143" xr:uid="{00000000-0004-0000-0600-00005E080000}"/>
    <hyperlink ref="C1097" r:id="rId2144" xr:uid="{00000000-0004-0000-0600-00005F080000}"/>
    <hyperlink ref="D1097" r:id="rId2145" xr:uid="{00000000-0004-0000-0600-000060080000}"/>
    <hyperlink ref="C1098" r:id="rId2146" xr:uid="{00000000-0004-0000-0600-000061080000}"/>
    <hyperlink ref="D1098" r:id="rId2147" xr:uid="{00000000-0004-0000-0600-000062080000}"/>
    <hyperlink ref="C1099" r:id="rId2148" xr:uid="{00000000-0004-0000-0600-000063080000}"/>
    <hyperlink ref="D1099" r:id="rId2149" xr:uid="{00000000-0004-0000-0600-000064080000}"/>
    <hyperlink ref="C1100" r:id="rId2150" xr:uid="{00000000-0004-0000-0600-000065080000}"/>
    <hyperlink ref="D1100" r:id="rId2151" xr:uid="{00000000-0004-0000-0600-000066080000}"/>
    <hyperlink ref="C1101" r:id="rId2152" xr:uid="{00000000-0004-0000-0600-000067080000}"/>
    <hyperlink ref="D1101" r:id="rId2153" xr:uid="{00000000-0004-0000-0600-000068080000}"/>
    <hyperlink ref="C1102" r:id="rId2154" xr:uid="{00000000-0004-0000-0600-000069080000}"/>
    <hyperlink ref="D1102" r:id="rId2155" xr:uid="{00000000-0004-0000-0600-00006A080000}"/>
    <hyperlink ref="C1103" r:id="rId2156" location="gsc.tab=0" xr:uid="{00000000-0004-0000-0600-00006B080000}"/>
    <hyperlink ref="D1103" r:id="rId2157" xr:uid="{00000000-0004-0000-0600-00006C080000}"/>
    <hyperlink ref="C1104" r:id="rId2158" location="gsc.tab=0" xr:uid="{00000000-0004-0000-0600-00006D080000}"/>
    <hyperlink ref="D1104" r:id="rId2159" xr:uid="{00000000-0004-0000-0600-00006E080000}"/>
    <hyperlink ref="C1105" r:id="rId2160" location="gsc.tab=0" xr:uid="{00000000-0004-0000-0600-00006F080000}"/>
    <hyperlink ref="D1105" r:id="rId2161" xr:uid="{00000000-0004-0000-0600-000070080000}"/>
    <hyperlink ref="C1106" r:id="rId2162" location="gsc.tab=0" xr:uid="{00000000-0004-0000-0600-000071080000}"/>
    <hyperlink ref="D1106" r:id="rId2163" xr:uid="{00000000-0004-0000-0600-000072080000}"/>
    <hyperlink ref="C1107" r:id="rId2164" location="gsc.tab=0" xr:uid="{00000000-0004-0000-0600-000073080000}"/>
    <hyperlink ref="D1107" r:id="rId2165" xr:uid="{00000000-0004-0000-0600-000074080000}"/>
    <hyperlink ref="C1108" r:id="rId2166" xr:uid="{00000000-0004-0000-0600-000075080000}"/>
    <hyperlink ref="D1108" r:id="rId2167" xr:uid="{00000000-0004-0000-0600-000076080000}"/>
    <hyperlink ref="C1109" r:id="rId2168" xr:uid="{00000000-0004-0000-0600-000077080000}"/>
    <hyperlink ref="D1109" r:id="rId2169" xr:uid="{00000000-0004-0000-0600-000078080000}"/>
    <hyperlink ref="C1110" r:id="rId2170" xr:uid="{00000000-0004-0000-0600-000079080000}"/>
    <hyperlink ref="D1110" r:id="rId2171" xr:uid="{00000000-0004-0000-0600-00007A080000}"/>
    <hyperlink ref="C1111" r:id="rId2172" xr:uid="{00000000-0004-0000-0600-00007B080000}"/>
    <hyperlink ref="D1111" r:id="rId2173" xr:uid="{00000000-0004-0000-0600-00007C080000}"/>
    <hyperlink ref="C1112" r:id="rId2174" xr:uid="{00000000-0004-0000-0600-00007D080000}"/>
    <hyperlink ref="D1112" r:id="rId2175" xr:uid="{00000000-0004-0000-0600-00007E080000}"/>
    <hyperlink ref="C1113" r:id="rId2176" xr:uid="{00000000-0004-0000-0600-00007F080000}"/>
    <hyperlink ref="D1113" r:id="rId2177" xr:uid="{00000000-0004-0000-0600-000080080000}"/>
    <hyperlink ref="C1114" r:id="rId2178" xr:uid="{00000000-0004-0000-0600-000081080000}"/>
    <hyperlink ref="D1114" r:id="rId2179" xr:uid="{00000000-0004-0000-0600-000082080000}"/>
    <hyperlink ref="C1115" r:id="rId2180" xr:uid="{00000000-0004-0000-0600-000083080000}"/>
    <hyperlink ref="D1115" r:id="rId2181" xr:uid="{00000000-0004-0000-0600-000084080000}"/>
    <hyperlink ref="C1116" r:id="rId2182" xr:uid="{00000000-0004-0000-0600-000085080000}"/>
    <hyperlink ref="D1116" r:id="rId2183" xr:uid="{00000000-0004-0000-0600-000086080000}"/>
    <hyperlink ref="C1117" r:id="rId2184" xr:uid="{00000000-0004-0000-0600-000087080000}"/>
    <hyperlink ref="D1117" r:id="rId2185" location="requirementstext" xr:uid="{00000000-0004-0000-0600-000088080000}"/>
    <hyperlink ref="C1118" r:id="rId2186" xr:uid="{00000000-0004-0000-0600-000089080000}"/>
    <hyperlink ref="D1118" r:id="rId2187" xr:uid="{00000000-0004-0000-0600-00008A080000}"/>
    <hyperlink ref="C1119" r:id="rId2188" xr:uid="{00000000-0004-0000-0600-00008B080000}"/>
    <hyperlink ref="D1119" r:id="rId2189" xr:uid="{00000000-0004-0000-0600-00008C080000}"/>
    <hyperlink ref="C1120" r:id="rId2190" xr:uid="{00000000-0004-0000-0600-00008D080000}"/>
    <hyperlink ref="D1120" r:id="rId2191" xr:uid="{00000000-0004-0000-0600-00008E080000}"/>
    <hyperlink ref="C1121" r:id="rId2192" xr:uid="{00000000-0004-0000-0600-00008F080000}"/>
    <hyperlink ref="D1121" r:id="rId2193" xr:uid="{00000000-0004-0000-0600-000090080000}"/>
    <hyperlink ref="C1122" r:id="rId2194" xr:uid="{00000000-0004-0000-0600-000091080000}"/>
    <hyperlink ref="D1122" r:id="rId2195" location="requirementstext" xr:uid="{00000000-0004-0000-0600-000092080000}"/>
    <hyperlink ref="C1123" r:id="rId2196" xr:uid="{00000000-0004-0000-0600-000093080000}"/>
    <hyperlink ref="D1123" r:id="rId2197" xr:uid="{00000000-0004-0000-0600-000094080000}"/>
    <hyperlink ref="C1124" r:id="rId2198" xr:uid="{00000000-0004-0000-0600-000095080000}"/>
    <hyperlink ref="D1124" r:id="rId2199" xr:uid="{00000000-0004-0000-0600-000096080000}"/>
    <hyperlink ref="C1125" r:id="rId2200" xr:uid="{00000000-0004-0000-0600-000097080000}"/>
    <hyperlink ref="C1126" r:id="rId2201" xr:uid="{00000000-0004-0000-0600-000098080000}"/>
    <hyperlink ref="D1126" r:id="rId2202" xr:uid="{00000000-0004-0000-0600-000099080000}"/>
    <hyperlink ref="C1127" r:id="rId2203" xr:uid="{00000000-0004-0000-0600-00009A080000}"/>
    <hyperlink ref="D1127" r:id="rId2204" xr:uid="{00000000-0004-0000-0600-00009B080000}"/>
    <hyperlink ref="C1128" r:id="rId2205" xr:uid="{00000000-0004-0000-0600-00009C080000}"/>
    <hyperlink ref="D1128" r:id="rId2206" location="majortext" xr:uid="{00000000-0004-0000-0600-00009D080000}"/>
    <hyperlink ref="C1129" r:id="rId2207" xr:uid="{00000000-0004-0000-0600-00009E080000}"/>
    <hyperlink ref="D1129" r:id="rId2208" location="SPOS" xr:uid="{00000000-0004-0000-0600-00009F080000}"/>
    <hyperlink ref="C1130" r:id="rId2209" xr:uid="{00000000-0004-0000-0600-0000A0080000}"/>
    <hyperlink ref="D1130" r:id="rId2210" location="majortext" xr:uid="{00000000-0004-0000-0600-0000A1080000}"/>
    <hyperlink ref="C1131" r:id="rId2211" xr:uid="{00000000-0004-0000-0600-0000A2080000}"/>
    <hyperlink ref="D1131" r:id="rId2212" xr:uid="{00000000-0004-0000-0600-0000A3080000}"/>
    <hyperlink ref="C1132" r:id="rId2213" xr:uid="{00000000-0004-0000-0600-0000A4080000}"/>
    <hyperlink ref="D1132" r:id="rId2214" xr:uid="{00000000-0004-0000-0600-0000A5080000}"/>
    <hyperlink ref="C1133" r:id="rId2215" xr:uid="{00000000-0004-0000-0600-0000A6080000}"/>
    <hyperlink ref="D1133" r:id="rId2216" xr:uid="{00000000-0004-0000-0600-0000A7080000}"/>
    <hyperlink ref="C1134" r:id="rId2217" xr:uid="{00000000-0004-0000-0600-0000A8080000}"/>
    <hyperlink ref="D1134" r:id="rId2218" xr:uid="{00000000-0004-0000-0600-0000A908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ugrad</vt:lpstr>
      <vt:lpstr>certs</vt:lpstr>
      <vt:lpstr>beeg</vt:lpstr>
      <vt:lpstr>data</vt:lpstr>
      <vt:lpstr>grad</vt:lpstr>
      <vt:lpstr>test</vt:lpstr>
      <vt:lpstr>summary stats</vt:lpstr>
      <vt:lpstr>filtered</vt:lpstr>
      <vt:lpstr>geo points</vt:lpstr>
      <vt:lpstr>Thesis Research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Abby Rinaldi</dc:creator>
  <cp:lastModifiedBy>Abby Rinaldi</cp:lastModifiedBy>
  <dcterms:created xsi:type="dcterms:W3CDTF">2021-07-30T20:36:16Z</dcterms:created>
  <dcterms:modified xsi:type="dcterms:W3CDTF">2021-08-03T18:02:35Z</dcterms:modified>
</cp:coreProperties>
</file>